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66925"/>
  <mc:AlternateContent xmlns:mc="http://schemas.openxmlformats.org/markup-compatibility/2006">
    <mc:Choice Requires="x15">
      <x15ac:absPath xmlns:x15ac="http://schemas.microsoft.com/office/spreadsheetml/2010/11/ac" url="https://knhsict.sharepoint.com/sites/n-Wedstrijdsport/Wedstrijden/Excels uitslagverwerking/Juiste versies/Excel eventing uitslagverwerking/"/>
    </mc:Choice>
  </mc:AlternateContent>
  <xr:revisionPtr revIDLastSave="93" documentId="8_{094965C0-11C5-4D00-837C-99267A56A744}" xr6:coauthVersionLast="47" xr6:coauthVersionMax="47" xr10:uidLastSave="{7A2121FC-9077-4F80-BFE3-CCF17BA8B23B}"/>
  <bookViews>
    <workbookView xWindow="-120" yWindow="-120" windowWidth="29040" windowHeight="15840" xr2:uid="{00000000-000D-0000-FFFF-FFFF00000000}"/>
  </bookViews>
  <sheets>
    <sheet name="Uitleg" sheetId="1" r:id="rId1"/>
    <sheet name="Basisgegevens" sheetId="2" r:id="rId2"/>
    <sheet name="Uitslagen" sheetId="3" r:id="rId3"/>
    <sheet name="tussenblad" sheetId="4" state="hidden" r:id="rId4"/>
    <sheet name="Inlees" sheetId="5" state="hidden" r:id="rId5"/>
    <sheet name="Termination" sheetId="6" state="hidden" r:id="rId6"/>
  </sheets>
  <definedNames>
    <definedName name="_xlnm._FilterDatabase" localSheetId="2" hidden="1">Uitslagen!$A$2:$CC$1327</definedName>
    <definedName name="_xlnm.Print_Area" localSheetId="1">Basisgegevens!$A$1:$L$50</definedName>
    <definedName name="_xlnm.Print_Area" localSheetId="2">Uitslagen!$B:$W</definedName>
    <definedName name="_xlnm.Print_Titles" localSheetId="2">Uitslagen!$2:$2</definedName>
    <definedName name="Z_5168C157_11F4_428E_B814_3C355D449532_.wvu.FilterData" localSheetId="2" hidden="1">Uitslagen!$A$2:$CC$1327</definedName>
    <definedName name="Z_B291989F_B360_4EFA_AB02_06E69AEECD36_.wvu.Cols" localSheetId="1" hidden="1">Basisgegevens!$M:$R</definedName>
    <definedName name="Z_B291989F_B360_4EFA_AB02_06E69AEECD36_.wvu.Cols" localSheetId="2" hidden="1">Uitslagen!$E:$E,Uitslagen!$X:$X,Uitslagen!$AZ:$BA,Uitslagen!$BR:$BS</definedName>
    <definedName name="Z_B291989F_B360_4EFA_AB02_06E69AEECD36_.wvu.FilterData" localSheetId="2" hidden="1">Uitslagen!$A$2:$CC$1327</definedName>
    <definedName name="Z_B291989F_B360_4EFA_AB02_06E69AEECD36_.wvu.PrintArea" localSheetId="1" hidden="1">Basisgegevens!$A$1:$L$50</definedName>
    <definedName name="Z_B291989F_B360_4EFA_AB02_06E69AEECD36_.wvu.PrintArea" localSheetId="2" hidden="1">Uitslagen!$B:$W</definedName>
    <definedName name="Z_B291989F_B360_4EFA_AB02_06E69AEECD36_.wvu.PrintTitles" localSheetId="2" hidden="1">Uitslagen!$2:$2</definedName>
    <definedName name="Z_B291989F_B360_4EFA_AB02_06E69AEECD36_.wvu.Rows" localSheetId="1" hidden="1">Basisgegevens!$37:$37,Basisgegevens!$42:$42</definedName>
    <definedName name="Z_B291989F_B360_4EFA_AB02_06E69AEECD36_.wvu.Rows" localSheetId="2" hidden="1">Uitslagen!$1:$1</definedName>
    <definedName name="Z_BDCBF511_CD1D_46C1_A8B2_CAEE9D39737D_.wvu.Cols" localSheetId="1" hidden="1">Basisgegevens!$M:$R</definedName>
    <definedName name="Z_BDCBF511_CD1D_46C1_A8B2_CAEE9D39737D_.wvu.Cols" localSheetId="2" hidden="1">Uitslagen!$E:$E,Uitslagen!$X:$X,Uitslagen!$AZ:$BA,Uitslagen!$BR:$BS</definedName>
    <definedName name="Z_BDCBF511_CD1D_46C1_A8B2_CAEE9D39737D_.wvu.FilterData" localSheetId="2" hidden="1">Uitslagen!$A$2:$CC$1327</definedName>
    <definedName name="Z_BDCBF511_CD1D_46C1_A8B2_CAEE9D39737D_.wvu.PrintArea" localSheetId="1" hidden="1">Basisgegevens!$A$1:$L$50</definedName>
    <definedName name="Z_BDCBF511_CD1D_46C1_A8B2_CAEE9D39737D_.wvu.PrintArea" localSheetId="2" hidden="1">Uitslagen!$B:$W</definedName>
    <definedName name="Z_BDCBF511_CD1D_46C1_A8B2_CAEE9D39737D_.wvu.PrintTitles" localSheetId="2" hidden="1">Uitslagen!$2:$2</definedName>
    <definedName name="Z_BDCBF511_CD1D_46C1_A8B2_CAEE9D39737D_.wvu.Rows" localSheetId="1" hidden="1">Basisgegevens!$37:$37,Basisgegevens!$42:$42</definedName>
    <definedName name="Z_BDCBF511_CD1D_46C1_A8B2_CAEE9D39737D_.wvu.Rows" localSheetId="2" hidden="1">Uitslagen!$1:$1</definedName>
  </definedNames>
  <calcPr calcId="191029"/>
  <customWorkbookViews>
    <customWorkbookView name="Reina Bravenboer | KNHS - Persoonlijke weergave" guid="{BDCBF511-CD1D-46C1-A8B2-CAEE9D39737D}" mergeInterval="0" personalView="1" maximized="1" xWindow="-8" yWindow="-8" windowWidth="1936" windowHeight="1056" activeSheetId="1" showComments="commIndAndComment"/>
    <customWorkbookView name="Esther Bos | KNHS - Persoonlijke weergave" guid="{B291989F-B360-4EFA-AB02-06E69AEECD36}"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2" l="1"/>
  <c r="I43" i="2"/>
  <c r="BJ153" i="3"/>
  <c r="BJ154" i="3"/>
  <c r="BJ155" i="3"/>
  <c r="E7" i="5"/>
  <c r="E6" i="5"/>
  <c r="D7" i="5"/>
  <c r="D6" i="5"/>
  <c r="D5" i="5"/>
  <c r="B7" i="5"/>
  <c r="B6" i="5"/>
  <c r="W38" i="2"/>
  <c r="I38" i="2" s="1"/>
  <c r="W39" i="2"/>
  <c r="I39" i="2" s="1"/>
  <c r="W40" i="2"/>
  <c r="I40" i="2" s="1"/>
  <c r="W41" i="2"/>
  <c r="I41" i="2" s="1"/>
  <c r="W42" i="2"/>
  <c r="I42" i="2" s="1"/>
  <c r="W44" i="2"/>
  <c r="I44" i="2" s="1"/>
  <c r="W45" i="2"/>
  <c r="I45" i="2" s="1"/>
  <c r="W46" i="2"/>
  <c r="I46" i="2" s="1"/>
  <c r="W47" i="2"/>
  <c r="I47" i="2" s="1"/>
  <c r="W43" i="2"/>
  <c r="W48" i="2"/>
  <c r="I48" i="2" s="1"/>
  <c r="W49" i="2"/>
  <c r="I49" i="2" s="1"/>
  <c r="W50" i="2"/>
  <c r="I50" i="2" s="1"/>
  <c r="W37" i="2"/>
  <c r="I37" i="2" s="1"/>
  <c r="V38" i="2"/>
  <c r="F38" i="2" s="1"/>
  <c r="H38" i="2" s="1"/>
  <c r="V39" i="2"/>
  <c r="F39" i="2" s="1"/>
  <c r="H39" i="2" s="1"/>
  <c r="V40" i="2"/>
  <c r="F40" i="2" s="1"/>
  <c r="H40" i="2" s="1"/>
  <c r="V41" i="2"/>
  <c r="F41" i="2" s="1"/>
  <c r="H41" i="2" s="1"/>
  <c r="V42" i="2"/>
  <c r="F42" i="2" s="1"/>
  <c r="H42" i="2" s="1"/>
  <c r="V44" i="2"/>
  <c r="F44" i="2" s="1"/>
  <c r="H44" i="2" s="1"/>
  <c r="V45" i="2"/>
  <c r="F45" i="2" s="1"/>
  <c r="H45" i="2" s="1"/>
  <c r="V46" i="2"/>
  <c r="F46" i="2" s="1"/>
  <c r="H46" i="2" s="1"/>
  <c r="V47" i="2"/>
  <c r="F47" i="2" s="1"/>
  <c r="H47" i="2" s="1"/>
  <c r="V43" i="2"/>
  <c r="F43" i="2" s="1"/>
  <c r="H43" i="2" s="1"/>
  <c r="V48" i="2"/>
  <c r="F48" i="2" s="1"/>
  <c r="H48" i="2" s="1"/>
  <c r="V49" i="2"/>
  <c r="F49" i="2" s="1"/>
  <c r="H49" i="2" s="1"/>
  <c r="V50" i="2"/>
  <c r="F50" i="2" s="1"/>
  <c r="H50" i="2" s="1"/>
  <c r="V37" i="2"/>
  <c r="F37" i="2" s="1"/>
  <c r="C1278" i="3"/>
  <c r="T1278" i="3"/>
  <c r="U1278" i="3"/>
  <c r="W1278" i="3"/>
  <c r="X1278" i="3"/>
  <c r="AX1278" i="3"/>
  <c r="Q1278" i="3" s="1"/>
  <c r="AZ1278" i="3"/>
  <c r="BA1278" i="3"/>
  <c r="BD1278" i="3"/>
  <c r="R1278" i="3" s="1"/>
  <c r="BE1278" i="3"/>
  <c r="BG1278" i="3"/>
  <c r="BH1278" i="3"/>
  <c r="BJ1278" i="3"/>
  <c r="BK1278" i="3"/>
  <c r="BM1278" i="3"/>
  <c r="BR1278" i="3"/>
  <c r="BS1278" i="3"/>
  <c r="C1279" i="3"/>
  <c r="T1279" i="3"/>
  <c r="U1279" i="3"/>
  <c r="W1279" i="3"/>
  <c r="X1279" i="3"/>
  <c r="AX1279" i="3"/>
  <c r="Q1279" i="3" s="1"/>
  <c r="AZ1279" i="3"/>
  <c r="BA1279" i="3"/>
  <c r="BD1279" i="3"/>
  <c r="R1279" i="3" s="1"/>
  <c r="BE1279" i="3"/>
  <c r="BG1279" i="3"/>
  <c r="BH1279" i="3"/>
  <c r="BJ1279" i="3"/>
  <c r="BK1279" i="3"/>
  <c r="BM1279" i="3"/>
  <c r="BR1279" i="3"/>
  <c r="BS1279" i="3"/>
  <c r="BT1279" i="3"/>
  <c r="BU1279" i="3" s="1"/>
  <c r="C1280" i="3"/>
  <c r="T1280" i="3"/>
  <c r="U1280" i="3"/>
  <c r="W1280" i="3"/>
  <c r="X1280" i="3"/>
  <c r="AX1280" i="3"/>
  <c r="Q1280" i="3" s="1"/>
  <c r="AZ1280" i="3"/>
  <c r="BA1280" i="3"/>
  <c r="BD1280" i="3"/>
  <c r="R1280" i="3" s="1"/>
  <c r="BE1280" i="3"/>
  <c r="BG1280" i="3"/>
  <c r="BH1280" i="3"/>
  <c r="BJ1280" i="3"/>
  <c r="BK1280" i="3"/>
  <c r="BM1280" i="3"/>
  <c r="BR1280" i="3"/>
  <c r="BS1280" i="3"/>
  <c r="BT1280" i="3" s="1"/>
  <c r="BU1280" i="3" s="1"/>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3" i="3"/>
  <c r="BS152" i="3"/>
  <c r="BR152" i="3"/>
  <c r="BK152" i="3"/>
  <c r="BJ152" i="3"/>
  <c r="BH152" i="3"/>
  <c r="BD152" i="3"/>
  <c r="BA152" i="3"/>
  <c r="AZ152" i="3"/>
  <c r="AX152" i="3"/>
  <c r="Q152" i="3" s="1"/>
  <c r="X152" i="3"/>
  <c r="W152" i="3"/>
  <c r="U152" i="3"/>
  <c r="T152" i="3"/>
  <c r="R152" i="3"/>
  <c r="BS151" i="3"/>
  <c r="BR151" i="3"/>
  <c r="BK151" i="3"/>
  <c r="BJ151" i="3"/>
  <c r="BH151" i="3"/>
  <c r="BD151" i="3"/>
  <c r="BA151" i="3"/>
  <c r="AZ151" i="3"/>
  <c r="AX151" i="3"/>
  <c r="Q151" i="3" s="1"/>
  <c r="X151" i="3"/>
  <c r="W151" i="3"/>
  <c r="U151" i="3"/>
  <c r="T151" i="3"/>
  <c r="R151" i="3"/>
  <c r="BS150" i="3"/>
  <c r="BR150" i="3"/>
  <c r="BK150" i="3"/>
  <c r="BJ150" i="3"/>
  <c r="BH150" i="3"/>
  <c r="BD150" i="3"/>
  <c r="BA150" i="3"/>
  <c r="AZ150" i="3"/>
  <c r="AX150" i="3"/>
  <c r="Q150" i="3" s="1"/>
  <c r="X150" i="3"/>
  <c r="W150" i="3"/>
  <c r="U150" i="3"/>
  <c r="T150" i="3"/>
  <c r="BS149" i="3"/>
  <c r="BR149" i="3"/>
  <c r="BK149" i="3"/>
  <c r="BJ149" i="3"/>
  <c r="BH149" i="3"/>
  <c r="BD149" i="3"/>
  <c r="BA149" i="3"/>
  <c r="AZ149" i="3"/>
  <c r="AX149" i="3"/>
  <c r="Q149" i="3" s="1"/>
  <c r="X149" i="3"/>
  <c r="W149" i="3"/>
  <c r="U149" i="3"/>
  <c r="T149" i="3"/>
  <c r="BS148" i="3"/>
  <c r="BR148" i="3"/>
  <c r="BK148" i="3"/>
  <c r="BJ148" i="3"/>
  <c r="BH148" i="3"/>
  <c r="BD148" i="3"/>
  <c r="BA148" i="3"/>
  <c r="AZ148" i="3"/>
  <c r="AX148" i="3"/>
  <c r="Q148" i="3" s="1"/>
  <c r="X148" i="3"/>
  <c r="W148" i="3"/>
  <c r="U148" i="3"/>
  <c r="T148" i="3"/>
  <c r="R148" i="3"/>
  <c r="BS147" i="3"/>
  <c r="BR147" i="3"/>
  <c r="BK147" i="3"/>
  <c r="BJ147" i="3"/>
  <c r="BH147" i="3"/>
  <c r="BD147" i="3"/>
  <c r="BA147" i="3"/>
  <c r="AZ147" i="3"/>
  <c r="AX147" i="3"/>
  <c r="Q147" i="3" s="1"/>
  <c r="X147" i="3"/>
  <c r="W147" i="3"/>
  <c r="U147" i="3"/>
  <c r="T147" i="3"/>
  <c r="R147" i="3"/>
  <c r="BS146" i="3"/>
  <c r="BR146" i="3"/>
  <c r="BK146" i="3"/>
  <c r="BJ146" i="3"/>
  <c r="BH146" i="3"/>
  <c r="BD146" i="3"/>
  <c r="BA146" i="3"/>
  <c r="AZ146" i="3"/>
  <c r="AX146" i="3"/>
  <c r="Q146" i="3" s="1"/>
  <c r="X146" i="3"/>
  <c r="W146" i="3"/>
  <c r="U146" i="3"/>
  <c r="T146" i="3"/>
  <c r="BS145" i="3"/>
  <c r="BR145" i="3"/>
  <c r="BK145" i="3"/>
  <c r="BJ145" i="3"/>
  <c r="BH145" i="3"/>
  <c r="BD145" i="3"/>
  <c r="BA145" i="3"/>
  <c r="AZ145" i="3"/>
  <c r="AX145" i="3"/>
  <c r="Q145" i="3" s="1"/>
  <c r="X145" i="3"/>
  <c r="W145" i="3"/>
  <c r="U145" i="3"/>
  <c r="T145" i="3"/>
  <c r="BS144" i="3"/>
  <c r="BR144" i="3"/>
  <c r="BK144" i="3"/>
  <c r="BJ144" i="3"/>
  <c r="BH144" i="3"/>
  <c r="BD144" i="3"/>
  <c r="BA144" i="3"/>
  <c r="AZ144" i="3"/>
  <c r="AX144" i="3"/>
  <c r="Q144" i="3" s="1"/>
  <c r="X144" i="3"/>
  <c r="W144" i="3"/>
  <c r="U144" i="3"/>
  <c r="T144" i="3"/>
  <c r="R144" i="3"/>
  <c r="BS143" i="3"/>
  <c r="BR143" i="3"/>
  <c r="BK143" i="3"/>
  <c r="BJ143" i="3"/>
  <c r="BH143" i="3"/>
  <c r="BD143" i="3"/>
  <c r="BA143" i="3"/>
  <c r="AZ143" i="3"/>
  <c r="AX143" i="3"/>
  <c r="Q143" i="3" s="1"/>
  <c r="X143" i="3"/>
  <c r="W143" i="3"/>
  <c r="U143" i="3"/>
  <c r="T143" i="3"/>
  <c r="R143" i="3"/>
  <c r="BS142" i="3"/>
  <c r="BR142" i="3"/>
  <c r="BK142" i="3"/>
  <c r="BJ142" i="3"/>
  <c r="BH142" i="3"/>
  <c r="BD142" i="3"/>
  <c r="BA142" i="3"/>
  <c r="AZ142" i="3"/>
  <c r="AX142" i="3"/>
  <c r="Q142" i="3" s="1"/>
  <c r="X142" i="3"/>
  <c r="W142" i="3"/>
  <c r="U142" i="3"/>
  <c r="T142" i="3"/>
  <c r="BS141" i="3"/>
  <c r="BR141" i="3"/>
  <c r="BK141" i="3"/>
  <c r="BJ141" i="3"/>
  <c r="BH141" i="3"/>
  <c r="BD141" i="3"/>
  <c r="BA141" i="3"/>
  <c r="AZ141" i="3"/>
  <c r="AX141" i="3"/>
  <c r="Q141" i="3" s="1"/>
  <c r="X141" i="3"/>
  <c r="W141" i="3"/>
  <c r="U141" i="3"/>
  <c r="T141" i="3"/>
  <c r="BS140" i="3"/>
  <c r="BR140" i="3"/>
  <c r="BK140" i="3"/>
  <c r="BJ140" i="3"/>
  <c r="BH140" i="3"/>
  <c r="BD140" i="3"/>
  <c r="BA140" i="3"/>
  <c r="AZ140" i="3"/>
  <c r="AX140" i="3"/>
  <c r="Q140" i="3" s="1"/>
  <c r="X140" i="3"/>
  <c r="W140" i="3"/>
  <c r="U140" i="3"/>
  <c r="T140" i="3"/>
  <c r="R140" i="3"/>
  <c r="BS139" i="3"/>
  <c r="BR139" i="3"/>
  <c r="BK139" i="3"/>
  <c r="BJ139" i="3"/>
  <c r="BH139" i="3"/>
  <c r="BD139" i="3"/>
  <c r="BA139" i="3"/>
  <c r="AZ139" i="3"/>
  <c r="AX139" i="3"/>
  <c r="Q139" i="3" s="1"/>
  <c r="X139" i="3"/>
  <c r="W139" i="3"/>
  <c r="U139" i="3"/>
  <c r="T139" i="3"/>
  <c r="R139" i="3"/>
  <c r="BS138" i="3"/>
  <c r="BR138" i="3"/>
  <c r="BK138" i="3"/>
  <c r="BJ138" i="3"/>
  <c r="BH138" i="3"/>
  <c r="BD138" i="3"/>
  <c r="BA138" i="3"/>
  <c r="AZ138" i="3"/>
  <c r="AX138" i="3"/>
  <c r="Q138" i="3" s="1"/>
  <c r="X138" i="3"/>
  <c r="W138" i="3"/>
  <c r="U138" i="3"/>
  <c r="T138" i="3"/>
  <c r="BS137" i="3"/>
  <c r="BR137" i="3"/>
  <c r="BK137" i="3"/>
  <c r="BJ137" i="3"/>
  <c r="BH137" i="3"/>
  <c r="BD137" i="3"/>
  <c r="BA137" i="3"/>
  <c r="AZ137" i="3"/>
  <c r="AX137" i="3"/>
  <c r="Q137" i="3" s="1"/>
  <c r="X137" i="3"/>
  <c r="W137" i="3"/>
  <c r="U137" i="3"/>
  <c r="T137" i="3"/>
  <c r="BS136" i="3"/>
  <c r="BR136" i="3"/>
  <c r="BK136" i="3"/>
  <c r="BJ136" i="3"/>
  <c r="BH136" i="3"/>
  <c r="BD136" i="3"/>
  <c r="BA136" i="3"/>
  <c r="AZ136" i="3"/>
  <c r="AX136" i="3"/>
  <c r="Q136" i="3" s="1"/>
  <c r="X136" i="3"/>
  <c r="W136" i="3"/>
  <c r="U136" i="3"/>
  <c r="T136" i="3"/>
  <c r="R136" i="3"/>
  <c r="BS135" i="3"/>
  <c r="BR135" i="3"/>
  <c r="BK135" i="3"/>
  <c r="BJ135" i="3"/>
  <c r="BH135" i="3"/>
  <c r="BD135" i="3"/>
  <c r="BA135" i="3"/>
  <c r="AZ135" i="3"/>
  <c r="AX135" i="3"/>
  <c r="Q135" i="3" s="1"/>
  <c r="X135" i="3"/>
  <c r="W135" i="3"/>
  <c r="U135" i="3"/>
  <c r="T135" i="3"/>
  <c r="R135" i="3"/>
  <c r="BS134" i="3"/>
  <c r="BR134" i="3"/>
  <c r="BK134" i="3"/>
  <c r="BJ134" i="3"/>
  <c r="BH134" i="3"/>
  <c r="BD134" i="3"/>
  <c r="BA134" i="3"/>
  <c r="AZ134" i="3"/>
  <c r="AX134" i="3"/>
  <c r="Q134" i="3" s="1"/>
  <c r="X134" i="3"/>
  <c r="W134" i="3"/>
  <c r="U134" i="3"/>
  <c r="T134" i="3"/>
  <c r="BS133" i="3"/>
  <c r="BR133" i="3"/>
  <c r="BK133" i="3"/>
  <c r="BJ133" i="3"/>
  <c r="BH133" i="3"/>
  <c r="BD133" i="3"/>
  <c r="BA133" i="3"/>
  <c r="AZ133" i="3"/>
  <c r="AX133" i="3"/>
  <c r="Q133" i="3" s="1"/>
  <c r="X133" i="3"/>
  <c r="W133" i="3"/>
  <c r="U133" i="3"/>
  <c r="T133" i="3"/>
  <c r="BS132" i="3"/>
  <c r="BR132" i="3"/>
  <c r="BK132" i="3"/>
  <c r="BJ132" i="3"/>
  <c r="BH132" i="3"/>
  <c r="BD132" i="3"/>
  <c r="BA132" i="3"/>
  <c r="AZ132" i="3"/>
  <c r="AX132" i="3"/>
  <c r="Q132" i="3" s="1"/>
  <c r="X132" i="3"/>
  <c r="W132" i="3"/>
  <c r="U132" i="3"/>
  <c r="T132" i="3"/>
  <c r="R132" i="3"/>
  <c r="BS131" i="3"/>
  <c r="BR131" i="3"/>
  <c r="BK131" i="3"/>
  <c r="BJ131" i="3"/>
  <c r="BH131" i="3"/>
  <c r="BD131" i="3"/>
  <c r="BA131" i="3"/>
  <c r="AZ131" i="3"/>
  <c r="AX131" i="3"/>
  <c r="Q131" i="3" s="1"/>
  <c r="X131" i="3"/>
  <c r="W131" i="3"/>
  <c r="U131" i="3"/>
  <c r="T131" i="3"/>
  <c r="R131" i="3"/>
  <c r="BS130" i="3"/>
  <c r="BR130" i="3"/>
  <c r="BK130" i="3"/>
  <c r="BJ130" i="3"/>
  <c r="BH130" i="3"/>
  <c r="BD130" i="3"/>
  <c r="BA130" i="3"/>
  <c r="AZ130" i="3"/>
  <c r="AX130" i="3"/>
  <c r="Q130" i="3" s="1"/>
  <c r="X130" i="3"/>
  <c r="W130" i="3"/>
  <c r="U130" i="3"/>
  <c r="T130" i="3"/>
  <c r="BS129" i="3"/>
  <c r="BR129" i="3"/>
  <c r="BK129" i="3"/>
  <c r="BJ129" i="3"/>
  <c r="BH129" i="3"/>
  <c r="BD129" i="3"/>
  <c r="BA129" i="3"/>
  <c r="AZ129" i="3"/>
  <c r="AX129" i="3"/>
  <c r="Q129" i="3" s="1"/>
  <c r="X129" i="3"/>
  <c r="W129" i="3"/>
  <c r="U129" i="3"/>
  <c r="T129" i="3"/>
  <c r="BS128" i="3"/>
  <c r="BR128" i="3"/>
  <c r="BK128" i="3"/>
  <c r="BJ128" i="3"/>
  <c r="BH128" i="3"/>
  <c r="BD128" i="3"/>
  <c r="BA128" i="3"/>
  <c r="AZ128" i="3"/>
  <c r="AX128" i="3"/>
  <c r="Q128" i="3" s="1"/>
  <c r="X128" i="3"/>
  <c r="W128" i="3"/>
  <c r="U128" i="3"/>
  <c r="T128" i="3"/>
  <c r="R128" i="3"/>
  <c r="BS127" i="3"/>
  <c r="BR127" i="3"/>
  <c r="BK127" i="3"/>
  <c r="BJ127" i="3"/>
  <c r="BH127" i="3"/>
  <c r="BD127" i="3"/>
  <c r="R127" i="3" s="1"/>
  <c r="BA127" i="3"/>
  <c r="AZ127" i="3"/>
  <c r="AX127" i="3"/>
  <c r="Q127" i="3" s="1"/>
  <c r="X127" i="3"/>
  <c r="W127" i="3"/>
  <c r="U127" i="3"/>
  <c r="T127" i="3"/>
  <c r="BS126" i="3"/>
  <c r="BR126" i="3"/>
  <c r="BK126" i="3"/>
  <c r="BJ126" i="3"/>
  <c r="BH126" i="3"/>
  <c r="BD126" i="3"/>
  <c r="BA126" i="3"/>
  <c r="AZ126" i="3"/>
  <c r="AX126" i="3"/>
  <c r="Q126" i="3" s="1"/>
  <c r="X126" i="3"/>
  <c r="W126" i="3"/>
  <c r="U126" i="3"/>
  <c r="T126" i="3"/>
  <c r="BS125" i="3"/>
  <c r="BR125" i="3"/>
  <c r="BK125" i="3"/>
  <c r="BJ125" i="3"/>
  <c r="BH125" i="3"/>
  <c r="BD125" i="3"/>
  <c r="BA125" i="3"/>
  <c r="AZ125" i="3"/>
  <c r="AX125" i="3"/>
  <c r="Q125" i="3" s="1"/>
  <c r="X125" i="3"/>
  <c r="W125" i="3"/>
  <c r="U125" i="3"/>
  <c r="T125" i="3"/>
  <c r="BS124" i="3"/>
  <c r="BR124" i="3"/>
  <c r="BK124" i="3"/>
  <c r="BJ124" i="3"/>
  <c r="BH124" i="3"/>
  <c r="BD124" i="3"/>
  <c r="BA124" i="3"/>
  <c r="AZ124" i="3"/>
  <c r="AX124" i="3"/>
  <c r="Q124" i="3" s="1"/>
  <c r="X124" i="3"/>
  <c r="W124" i="3"/>
  <c r="U124" i="3"/>
  <c r="T124" i="3"/>
  <c r="R124" i="3"/>
  <c r="BS123" i="3"/>
  <c r="BR123" i="3"/>
  <c r="BK123" i="3"/>
  <c r="BJ123" i="3"/>
  <c r="BH123" i="3"/>
  <c r="BD123" i="3"/>
  <c r="BA123" i="3"/>
  <c r="AZ123" i="3"/>
  <c r="AX123" i="3"/>
  <c r="Q123" i="3" s="1"/>
  <c r="X123" i="3"/>
  <c r="W123" i="3"/>
  <c r="U123" i="3"/>
  <c r="T123" i="3"/>
  <c r="R123" i="3"/>
  <c r="BS122" i="3"/>
  <c r="BR122" i="3"/>
  <c r="BK122" i="3"/>
  <c r="BJ122" i="3"/>
  <c r="BH122" i="3"/>
  <c r="BD122" i="3"/>
  <c r="BA122" i="3"/>
  <c r="AZ122" i="3"/>
  <c r="AX122" i="3"/>
  <c r="Q122" i="3" s="1"/>
  <c r="X122" i="3"/>
  <c r="W122" i="3"/>
  <c r="U122" i="3"/>
  <c r="T122" i="3"/>
  <c r="BS121" i="3"/>
  <c r="BR121" i="3"/>
  <c r="BK121" i="3"/>
  <c r="BJ121" i="3"/>
  <c r="BH121" i="3"/>
  <c r="BD121" i="3"/>
  <c r="BA121" i="3"/>
  <c r="AZ121" i="3"/>
  <c r="AX121" i="3"/>
  <c r="Q121" i="3" s="1"/>
  <c r="X121" i="3"/>
  <c r="W121" i="3"/>
  <c r="U121" i="3"/>
  <c r="T121" i="3"/>
  <c r="BS120" i="3"/>
  <c r="BR120" i="3"/>
  <c r="BK120" i="3"/>
  <c r="BJ120" i="3"/>
  <c r="BH120" i="3"/>
  <c r="BD120" i="3"/>
  <c r="BA120" i="3"/>
  <c r="AZ120" i="3"/>
  <c r="AX120" i="3"/>
  <c r="Q120" i="3" s="1"/>
  <c r="X120" i="3"/>
  <c r="W120" i="3"/>
  <c r="U120" i="3"/>
  <c r="T120" i="3"/>
  <c r="R120" i="3"/>
  <c r="BS119" i="3"/>
  <c r="BR119" i="3"/>
  <c r="BK119" i="3"/>
  <c r="BJ119" i="3"/>
  <c r="BH119" i="3"/>
  <c r="BD119" i="3"/>
  <c r="BA119" i="3"/>
  <c r="AZ119" i="3"/>
  <c r="AX119" i="3"/>
  <c r="Q119" i="3" s="1"/>
  <c r="X119" i="3"/>
  <c r="W119" i="3"/>
  <c r="U119" i="3"/>
  <c r="T119" i="3"/>
  <c r="R119" i="3"/>
  <c r="BS118" i="3"/>
  <c r="BR118" i="3"/>
  <c r="BK118" i="3"/>
  <c r="BJ118" i="3"/>
  <c r="BH118" i="3"/>
  <c r="BD118" i="3"/>
  <c r="BA118" i="3"/>
  <c r="AZ118" i="3"/>
  <c r="AX118" i="3"/>
  <c r="Q118" i="3" s="1"/>
  <c r="X118" i="3"/>
  <c r="W118" i="3"/>
  <c r="U118" i="3"/>
  <c r="T118" i="3"/>
  <c r="R118" i="3"/>
  <c r="BS117" i="3"/>
  <c r="BR117" i="3"/>
  <c r="BK117" i="3"/>
  <c r="BJ117" i="3"/>
  <c r="BH117" i="3"/>
  <c r="BD117" i="3"/>
  <c r="BA117" i="3"/>
  <c r="AZ117" i="3"/>
  <c r="AX117" i="3"/>
  <c r="Q117" i="3" s="1"/>
  <c r="X117" i="3"/>
  <c r="W117" i="3"/>
  <c r="U117" i="3"/>
  <c r="T117" i="3"/>
  <c r="BS116" i="3"/>
  <c r="BR116" i="3"/>
  <c r="BK116" i="3"/>
  <c r="BJ116" i="3"/>
  <c r="BH116" i="3"/>
  <c r="BD116" i="3"/>
  <c r="BA116" i="3"/>
  <c r="AZ116" i="3"/>
  <c r="AX116" i="3"/>
  <c r="Q116" i="3" s="1"/>
  <c r="X116" i="3"/>
  <c r="W116" i="3"/>
  <c r="U116" i="3"/>
  <c r="T116" i="3"/>
  <c r="BS115" i="3"/>
  <c r="BR115" i="3"/>
  <c r="BK115" i="3"/>
  <c r="BJ115" i="3"/>
  <c r="BH115" i="3"/>
  <c r="BD115" i="3"/>
  <c r="BA115" i="3"/>
  <c r="AZ115" i="3"/>
  <c r="AX115" i="3"/>
  <c r="Q115" i="3" s="1"/>
  <c r="X115" i="3"/>
  <c r="W115" i="3"/>
  <c r="U115" i="3"/>
  <c r="T115" i="3"/>
  <c r="R115" i="3"/>
  <c r="BS114" i="3"/>
  <c r="BR114" i="3"/>
  <c r="BK114" i="3"/>
  <c r="BJ114" i="3"/>
  <c r="BH114" i="3"/>
  <c r="BD114" i="3"/>
  <c r="BA114" i="3"/>
  <c r="AZ114" i="3"/>
  <c r="AX114" i="3"/>
  <c r="Q114" i="3" s="1"/>
  <c r="X114" i="3"/>
  <c r="W114" i="3"/>
  <c r="U114" i="3"/>
  <c r="T114" i="3"/>
  <c r="R114" i="3"/>
  <c r="BS113" i="3"/>
  <c r="BR113" i="3"/>
  <c r="BK113" i="3"/>
  <c r="BJ113" i="3"/>
  <c r="BH113" i="3"/>
  <c r="BD113" i="3"/>
  <c r="BA113" i="3"/>
  <c r="AZ113" i="3"/>
  <c r="AX113" i="3"/>
  <c r="Q113" i="3" s="1"/>
  <c r="X113" i="3"/>
  <c r="W113" i="3"/>
  <c r="U113" i="3"/>
  <c r="T113" i="3"/>
  <c r="BS112" i="3"/>
  <c r="BR112" i="3"/>
  <c r="BK112" i="3"/>
  <c r="BJ112" i="3"/>
  <c r="BH112" i="3"/>
  <c r="BD112" i="3"/>
  <c r="BA112" i="3"/>
  <c r="AZ112" i="3"/>
  <c r="AX112" i="3"/>
  <c r="Q112" i="3" s="1"/>
  <c r="X112" i="3"/>
  <c r="W112" i="3"/>
  <c r="U112" i="3"/>
  <c r="T112" i="3"/>
  <c r="BS111" i="3"/>
  <c r="BR111" i="3"/>
  <c r="BK111" i="3"/>
  <c r="BJ111" i="3"/>
  <c r="BH111" i="3"/>
  <c r="BD111" i="3"/>
  <c r="BA111" i="3"/>
  <c r="AZ111" i="3"/>
  <c r="AX111" i="3"/>
  <c r="Q111" i="3" s="1"/>
  <c r="X111" i="3"/>
  <c r="W111" i="3"/>
  <c r="U111" i="3"/>
  <c r="T111" i="3"/>
  <c r="BS110" i="3"/>
  <c r="BR110" i="3"/>
  <c r="BK110" i="3"/>
  <c r="BJ110" i="3"/>
  <c r="BH110" i="3"/>
  <c r="BD110" i="3"/>
  <c r="BA110" i="3"/>
  <c r="AZ110" i="3"/>
  <c r="AX110" i="3"/>
  <c r="Q110" i="3" s="1"/>
  <c r="X110" i="3"/>
  <c r="W110" i="3"/>
  <c r="U110" i="3"/>
  <c r="T110" i="3"/>
  <c r="R110" i="3"/>
  <c r="BS109" i="3"/>
  <c r="BR109" i="3"/>
  <c r="BK109" i="3"/>
  <c r="BJ109" i="3"/>
  <c r="BH109" i="3"/>
  <c r="BD109" i="3"/>
  <c r="BA109" i="3"/>
  <c r="AZ109" i="3"/>
  <c r="AX109" i="3"/>
  <c r="Q109" i="3" s="1"/>
  <c r="X109" i="3"/>
  <c r="W109" i="3"/>
  <c r="U109" i="3"/>
  <c r="T109" i="3"/>
  <c r="R109" i="3"/>
  <c r="BS108" i="3"/>
  <c r="BR108" i="3"/>
  <c r="BK108" i="3"/>
  <c r="BJ108" i="3"/>
  <c r="BH108" i="3"/>
  <c r="BD108" i="3"/>
  <c r="BA108" i="3"/>
  <c r="AZ108" i="3"/>
  <c r="AX108" i="3"/>
  <c r="Q108" i="3" s="1"/>
  <c r="X108" i="3"/>
  <c r="W108" i="3"/>
  <c r="U108" i="3"/>
  <c r="T108" i="3"/>
  <c r="BS107" i="3"/>
  <c r="BR107" i="3"/>
  <c r="BK107" i="3"/>
  <c r="BJ107" i="3"/>
  <c r="BH107" i="3"/>
  <c r="BD107" i="3"/>
  <c r="BA107" i="3"/>
  <c r="AZ107" i="3"/>
  <c r="AX107" i="3"/>
  <c r="Q107" i="3" s="1"/>
  <c r="X107" i="3"/>
  <c r="W107" i="3"/>
  <c r="U107" i="3"/>
  <c r="T107" i="3"/>
  <c r="BS106" i="3"/>
  <c r="BR106" i="3"/>
  <c r="BK106" i="3"/>
  <c r="BJ106" i="3"/>
  <c r="BH106" i="3"/>
  <c r="BD106" i="3"/>
  <c r="BA106" i="3"/>
  <c r="AZ106" i="3"/>
  <c r="AX106" i="3"/>
  <c r="Q106" i="3" s="1"/>
  <c r="X106" i="3"/>
  <c r="W106" i="3"/>
  <c r="U106" i="3"/>
  <c r="T106" i="3"/>
  <c r="R106" i="3"/>
  <c r="BS105" i="3"/>
  <c r="BR105" i="3"/>
  <c r="BK105" i="3"/>
  <c r="BJ105" i="3"/>
  <c r="BH105" i="3"/>
  <c r="BD105" i="3"/>
  <c r="BA105" i="3"/>
  <c r="AZ105" i="3"/>
  <c r="AX105" i="3"/>
  <c r="Q105" i="3" s="1"/>
  <c r="X105" i="3"/>
  <c r="W105" i="3"/>
  <c r="U105" i="3"/>
  <c r="T105" i="3"/>
  <c r="BS104" i="3"/>
  <c r="BR104" i="3"/>
  <c r="BK104" i="3"/>
  <c r="BJ104" i="3"/>
  <c r="BH104" i="3"/>
  <c r="BD104" i="3"/>
  <c r="BA104" i="3"/>
  <c r="AZ104" i="3"/>
  <c r="AX104" i="3"/>
  <c r="Q104" i="3" s="1"/>
  <c r="X104" i="3"/>
  <c r="W104" i="3"/>
  <c r="U104" i="3"/>
  <c r="T104" i="3"/>
  <c r="BS103" i="3"/>
  <c r="BR103" i="3"/>
  <c r="BK103" i="3"/>
  <c r="BJ103" i="3"/>
  <c r="BH103" i="3"/>
  <c r="BD103" i="3"/>
  <c r="BA103" i="3"/>
  <c r="AZ103" i="3"/>
  <c r="AX103" i="3"/>
  <c r="Q103" i="3" s="1"/>
  <c r="X103" i="3"/>
  <c r="W103" i="3"/>
  <c r="U103" i="3"/>
  <c r="T103" i="3"/>
  <c r="BS102" i="3"/>
  <c r="BR102" i="3"/>
  <c r="BK102" i="3"/>
  <c r="BJ102" i="3"/>
  <c r="BH102" i="3"/>
  <c r="BD102" i="3"/>
  <c r="BA102" i="3"/>
  <c r="AZ102" i="3"/>
  <c r="AX102" i="3"/>
  <c r="Q102" i="3" s="1"/>
  <c r="X102" i="3"/>
  <c r="W102" i="3"/>
  <c r="U102" i="3"/>
  <c r="T102" i="3"/>
  <c r="R102" i="3"/>
  <c r="BS101" i="3"/>
  <c r="BR101" i="3"/>
  <c r="BK101" i="3"/>
  <c r="BJ101" i="3"/>
  <c r="BH101" i="3"/>
  <c r="BD101" i="3"/>
  <c r="BA101" i="3"/>
  <c r="AZ101" i="3"/>
  <c r="AX101" i="3"/>
  <c r="X101" i="3"/>
  <c r="W101" i="3"/>
  <c r="U101" i="3"/>
  <c r="T101" i="3"/>
  <c r="R101" i="3"/>
  <c r="Q101" i="3"/>
  <c r="BS100" i="3"/>
  <c r="BR100" i="3"/>
  <c r="BK100" i="3"/>
  <c r="BJ100" i="3"/>
  <c r="BH100" i="3"/>
  <c r="BD100" i="3"/>
  <c r="BA100" i="3"/>
  <c r="AZ100" i="3"/>
  <c r="AX100" i="3"/>
  <c r="Q100" i="3" s="1"/>
  <c r="X100" i="3"/>
  <c r="W100" i="3"/>
  <c r="U100" i="3"/>
  <c r="T100" i="3"/>
  <c r="BS99" i="3"/>
  <c r="BR99" i="3"/>
  <c r="BK99" i="3"/>
  <c r="BJ99" i="3"/>
  <c r="BH99" i="3"/>
  <c r="BD99" i="3"/>
  <c r="BA99" i="3"/>
  <c r="AZ99" i="3"/>
  <c r="AX99" i="3"/>
  <c r="Q99" i="3" s="1"/>
  <c r="X99" i="3"/>
  <c r="W99" i="3"/>
  <c r="U99" i="3"/>
  <c r="T99" i="3"/>
  <c r="BS98" i="3"/>
  <c r="BR98" i="3"/>
  <c r="BK98" i="3"/>
  <c r="BJ98" i="3"/>
  <c r="BH98" i="3"/>
  <c r="BD98" i="3"/>
  <c r="BA98" i="3"/>
  <c r="AZ98" i="3"/>
  <c r="AX98" i="3"/>
  <c r="Q98" i="3" s="1"/>
  <c r="X98" i="3"/>
  <c r="W98" i="3"/>
  <c r="U98" i="3"/>
  <c r="T98" i="3"/>
  <c r="R98" i="3"/>
  <c r="BS97" i="3"/>
  <c r="BR97" i="3"/>
  <c r="BK97" i="3"/>
  <c r="BJ97" i="3"/>
  <c r="BH97" i="3"/>
  <c r="BD97" i="3"/>
  <c r="BA97" i="3"/>
  <c r="AZ97" i="3"/>
  <c r="AX97" i="3"/>
  <c r="Q97" i="3" s="1"/>
  <c r="X97" i="3"/>
  <c r="W97" i="3"/>
  <c r="U97" i="3"/>
  <c r="T97" i="3"/>
  <c r="R97" i="3"/>
  <c r="BS96" i="3"/>
  <c r="BR96" i="3"/>
  <c r="BK96" i="3"/>
  <c r="BJ96" i="3"/>
  <c r="BH96" i="3"/>
  <c r="BD96" i="3"/>
  <c r="BA96" i="3"/>
  <c r="AZ96" i="3"/>
  <c r="AX96" i="3"/>
  <c r="Q96" i="3" s="1"/>
  <c r="X96" i="3"/>
  <c r="W96" i="3"/>
  <c r="U96" i="3"/>
  <c r="T96" i="3"/>
  <c r="BS95" i="3"/>
  <c r="BR95" i="3"/>
  <c r="BK95" i="3"/>
  <c r="BJ95" i="3"/>
  <c r="BH95" i="3"/>
  <c r="BD95" i="3"/>
  <c r="BA95" i="3"/>
  <c r="AZ95" i="3"/>
  <c r="AX95" i="3"/>
  <c r="Q95" i="3" s="1"/>
  <c r="X95" i="3"/>
  <c r="W95" i="3"/>
  <c r="U95" i="3"/>
  <c r="T95" i="3"/>
  <c r="BS94" i="3"/>
  <c r="BR94" i="3"/>
  <c r="BK94" i="3"/>
  <c r="BJ94" i="3"/>
  <c r="BH94" i="3"/>
  <c r="BD94" i="3"/>
  <c r="BA94" i="3"/>
  <c r="AZ94" i="3"/>
  <c r="AX94" i="3"/>
  <c r="Q94" i="3" s="1"/>
  <c r="X94" i="3"/>
  <c r="W94" i="3"/>
  <c r="U94" i="3"/>
  <c r="T94" i="3"/>
  <c r="R94" i="3"/>
  <c r="BS93" i="3"/>
  <c r="BR93" i="3"/>
  <c r="BK93" i="3"/>
  <c r="BJ93" i="3"/>
  <c r="BH93" i="3"/>
  <c r="BD93" i="3"/>
  <c r="BA93" i="3"/>
  <c r="AZ93" i="3"/>
  <c r="AX93" i="3"/>
  <c r="Q93" i="3" s="1"/>
  <c r="X93" i="3"/>
  <c r="W93" i="3"/>
  <c r="U93" i="3"/>
  <c r="T93" i="3"/>
  <c r="R93" i="3"/>
  <c r="BS92" i="3"/>
  <c r="BR92" i="3"/>
  <c r="BK92" i="3"/>
  <c r="BJ92" i="3"/>
  <c r="BH92" i="3"/>
  <c r="BD92" i="3"/>
  <c r="BA92" i="3"/>
  <c r="AZ92" i="3"/>
  <c r="AX92" i="3"/>
  <c r="Q92" i="3" s="1"/>
  <c r="X92" i="3"/>
  <c r="W92" i="3"/>
  <c r="U92" i="3"/>
  <c r="T92" i="3"/>
  <c r="BS91" i="3"/>
  <c r="BR91" i="3"/>
  <c r="BK91" i="3"/>
  <c r="BJ91" i="3"/>
  <c r="BH91" i="3"/>
  <c r="BD91" i="3"/>
  <c r="BA91" i="3"/>
  <c r="AZ91" i="3"/>
  <c r="AX91" i="3"/>
  <c r="Q91" i="3" s="1"/>
  <c r="X91" i="3"/>
  <c r="W91" i="3"/>
  <c r="U91" i="3"/>
  <c r="T91" i="3"/>
  <c r="BS90" i="3"/>
  <c r="BR90" i="3"/>
  <c r="BK90" i="3"/>
  <c r="BJ90" i="3"/>
  <c r="BH90" i="3"/>
  <c r="BD90" i="3"/>
  <c r="R90" i="3" s="1"/>
  <c r="BA90" i="3"/>
  <c r="AZ90" i="3"/>
  <c r="AX90" i="3"/>
  <c r="Q90" i="3" s="1"/>
  <c r="X90" i="3"/>
  <c r="W90" i="3"/>
  <c r="U90" i="3"/>
  <c r="T90" i="3"/>
  <c r="BS89" i="3"/>
  <c r="BR89" i="3"/>
  <c r="BK89" i="3"/>
  <c r="BJ89" i="3"/>
  <c r="BH89" i="3"/>
  <c r="BD89" i="3"/>
  <c r="BA89" i="3"/>
  <c r="AZ89" i="3"/>
  <c r="AX89" i="3"/>
  <c r="Q89" i="3" s="1"/>
  <c r="X89" i="3"/>
  <c r="W89" i="3"/>
  <c r="U89" i="3"/>
  <c r="T89" i="3"/>
  <c r="R89" i="3"/>
  <c r="BS88" i="3"/>
  <c r="BR88" i="3"/>
  <c r="BK88" i="3"/>
  <c r="BJ88" i="3"/>
  <c r="BH88" i="3"/>
  <c r="BD88" i="3"/>
  <c r="BA88" i="3"/>
  <c r="AZ88" i="3"/>
  <c r="AX88" i="3"/>
  <c r="Q88" i="3" s="1"/>
  <c r="X88" i="3"/>
  <c r="W88" i="3"/>
  <c r="U88" i="3"/>
  <c r="T88" i="3"/>
  <c r="BS87" i="3"/>
  <c r="BR87" i="3"/>
  <c r="BK87" i="3"/>
  <c r="BJ87" i="3"/>
  <c r="BH87" i="3"/>
  <c r="BD87" i="3"/>
  <c r="BA87" i="3"/>
  <c r="AZ87" i="3"/>
  <c r="AX87" i="3"/>
  <c r="Q87" i="3" s="1"/>
  <c r="X87" i="3"/>
  <c r="W87" i="3"/>
  <c r="U87" i="3"/>
  <c r="T87" i="3"/>
  <c r="BS86" i="3"/>
  <c r="BR86" i="3"/>
  <c r="BK86" i="3"/>
  <c r="BJ86" i="3"/>
  <c r="BH86" i="3"/>
  <c r="BD86" i="3"/>
  <c r="BA86" i="3"/>
  <c r="AZ86" i="3"/>
  <c r="AX86" i="3"/>
  <c r="Q86" i="3" s="1"/>
  <c r="X86" i="3"/>
  <c r="W86" i="3"/>
  <c r="U86" i="3"/>
  <c r="T86" i="3"/>
  <c r="R86" i="3"/>
  <c r="BS85" i="3"/>
  <c r="BR85" i="3"/>
  <c r="BK85" i="3"/>
  <c r="BJ85" i="3"/>
  <c r="BH85" i="3"/>
  <c r="BD85" i="3"/>
  <c r="BA85" i="3"/>
  <c r="AZ85" i="3"/>
  <c r="AX85" i="3"/>
  <c r="Q85" i="3" s="1"/>
  <c r="X85" i="3"/>
  <c r="W85" i="3"/>
  <c r="U85" i="3"/>
  <c r="T85" i="3"/>
  <c r="R85" i="3"/>
  <c r="BS84" i="3"/>
  <c r="BR84" i="3"/>
  <c r="BK84" i="3"/>
  <c r="BJ84" i="3"/>
  <c r="BH84" i="3"/>
  <c r="BD84" i="3"/>
  <c r="BA84" i="3"/>
  <c r="AZ84" i="3"/>
  <c r="AX84" i="3"/>
  <c r="Q84" i="3" s="1"/>
  <c r="X84" i="3"/>
  <c r="W84" i="3"/>
  <c r="U84" i="3"/>
  <c r="T84" i="3"/>
  <c r="BS83" i="3"/>
  <c r="BR83" i="3"/>
  <c r="BK83" i="3"/>
  <c r="BJ83" i="3"/>
  <c r="BH83" i="3"/>
  <c r="BD83" i="3"/>
  <c r="BA83" i="3"/>
  <c r="AZ83" i="3"/>
  <c r="AX83" i="3"/>
  <c r="Q83" i="3" s="1"/>
  <c r="X83" i="3"/>
  <c r="W83" i="3"/>
  <c r="U83" i="3"/>
  <c r="T83" i="3"/>
  <c r="BS82" i="3"/>
  <c r="BR82" i="3"/>
  <c r="BK82" i="3"/>
  <c r="BJ82" i="3"/>
  <c r="BH82" i="3"/>
  <c r="BD82" i="3"/>
  <c r="R82" i="3" s="1"/>
  <c r="BA82" i="3"/>
  <c r="AZ82" i="3"/>
  <c r="AX82" i="3"/>
  <c r="Q82" i="3" s="1"/>
  <c r="X82" i="3"/>
  <c r="W82" i="3"/>
  <c r="U82" i="3"/>
  <c r="T82" i="3"/>
  <c r="BS81" i="3"/>
  <c r="BR81" i="3"/>
  <c r="BK81" i="3"/>
  <c r="BJ81" i="3"/>
  <c r="BH81" i="3"/>
  <c r="BD81" i="3"/>
  <c r="BA81" i="3"/>
  <c r="AZ81" i="3"/>
  <c r="AX81" i="3"/>
  <c r="Q81" i="3" s="1"/>
  <c r="X81" i="3"/>
  <c r="W81" i="3"/>
  <c r="U81" i="3"/>
  <c r="T81" i="3"/>
  <c r="R81" i="3"/>
  <c r="BS80" i="3"/>
  <c r="BR80" i="3"/>
  <c r="BK80" i="3"/>
  <c r="BJ80" i="3"/>
  <c r="BH80" i="3"/>
  <c r="BD80" i="3"/>
  <c r="BA80" i="3"/>
  <c r="AZ80" i="3"/>
  <c r="AX80" i="3"/>
  <c r="Q80" i="3" s="1"/>
  <c r="X80" i="3"/>
  <c r="W80" i="3"/>
  <c r="U80" i="3"/>
  <c r="T80" i="3"/>
  <c r="BS79" i="3"/>
  <c r="BR79" i="3"/>
  <c r="BK79" i="3"/>
  <c r="BJ79" i="3"/>
  <c r="BH79" i="3"/>
  <c r="BD79" i="3"/>
  <c r="BA79" i="3"/>
  <c r="AZ79" i="3"/>
  <c r="AX79" i="3"/>
  <c r="Q79" i="3" s="1"/>
  <c r="X79" i="3"/>
  <c r="W79" i="3"/>
  <c r="U79" i="3"/>
  <c r="T79" i="3"/>
  <c r="BS78" i="3"/>
  <c r="BR78" i="3"/>
  <c r="BK78" i="3"/>
  <c r="BJ78" i="3"/>
  <c r="BH78" i="3"/>
  <c r="BD78" i="3"/>
  <c r="BA78" i="3"/>
  <c r="AZ78" i="3"/>
  <c r="AX78" i="3"/>
  <c r="Q78" i="3" s="1"/>
  <c r="X78" i="3"/>
  <c r="W78" i="3"/>
  <c r="U78" i="3"/>
  <c r="T78" i="3"/>
  <c r="R78" i="3"/>
  <c r="BS77" i="3"/>
  <c r="BR77" i="3"/>
  <c r="BK77" i="3"/>
  <c r="BJ77" i="3"/>
  <c r="BH77" i="3"/>
  <c r="BD77" i="3"/>
  <c r="BA77" i="3"/>
  <c r="AZ77" i="3"/>
  <c r="AX77" i="3"/>
  <c r="Q77" i="3" s="1"/>
  <c r="X77" i="3"/>
  <c r="W77" i="3"/>
  <c r="U77" i="3"/>
  <c r="T77" i="3"/>
  <c r="R77" i="3"/>
  <c r="BS76" i="3"/>
  <c r="BR76" i="3"/>
  <c r="BK76" i="3"/>
  <c r="BJ76" i="3"/>
  <c r="BH76" i="3"/>
  <c r="BD76" i="3"/>
  <c r="BA76" i="3"/>
  <c r="AZ76" i="3"/>
  <c r="AX76" i="3"/>
  <c r="Q76" i="3" s="1"/>
  <c r="X76" i="3"/>
  <c r="W76" i="3"/>
  <c r="U76" i="3"/>
  <c r="T76" i="3"/>
  <c r="BS75" i="3"/>
  <c r="BR75" i="3"/>
  <c r="BK75" i="3"/>
  <c r="BJ75" i="3"/>
  <c r="BH75" i="3"/>
  <c r="BD75" i="3"/>
  <c r="BA75" i="3"/>
  <c r="AZ75" i="3"/>
  <c r="AX75" i="3"/>
  <c r="Q75" i="3" s="1"/>
  <c r="X75" i="3"/>
  <c r="W75" i="3"/>
  <c r="U75" i="3"/>
  <c r="T75" i="3"/>
  <c r="BS74" i="3"/>
  <c r="BR74" i="3"/>
  <c r="BK74" i="3"/>
  <c r="BJ74" i="3"/>
  <c r="BH74" i="3"/>
  <c r="BD74" i="3"/>
  <c r="R74" i="3" s="1"/>
  <c r="BA74" i="3"/>
  <c r="AZ74" i="3"/>
  <c r="AX74" i="3"/>
  <c r="Q74" i="3" s="1"/>
  <c r="X74" i="3"/>
  <c r="W74" i="3"/>
  <c r="U74" i="3"/>
  <c r="T74" i="3"/>
  <c r="BS73" i="3"/>
  <c r="BR73" i="3"/>
  <c r="BK73" i="3"/>
  <c r="BJ73" i="3"/>
  <c r="BH73" i="3"/>
  <c r="BD73" i="3"/>
  <c r="BA73" i="3"/>
  <c r="AZ73" i="3"/>
  <c r="AX73" i="3"/>
  <c r="Q73" i="3" s="1"/>
  <c r="X73" i="3"/>
  <c r="W73" i="3"/>
  <c r="U73" i="3"/>
  <c r="T73" i="3"/>
  <c r="R73" i="3"/>
  <c r="BS72" i="3"/>
  <c r="BR72" i="3"/>
  <c r="BK72" i="3"/>
  <c r="BJ72" i="3"/>
  <c r="BH72" i="3"/>
  <c r="BD72" i="3"/>
  <c r="BA72" i="3"/>
  <c r="AZ72" i="3"/>
  <c r="AX72" i="3"/>
  <c r="Q72" i="3" s="1"/>
  <c r="X72" i="3"/>
  <c r="W72" i="3"/>
  <c r="U72" i="3"/>
  <c r="T72" i="3"/>
  <c r="BS71" i="3"/>
  <c r="BR71" i="3"/>
  <c r="BK71" i="3"/>
  <c r="BJ71" i="3"/>
  <c r="BH71" i="3"/>
  <c r="BD71" i="3"/>
  <c r="BA71" i="3"/>
  <c r="AZ71" i="3"/>
  <c r="AX71" i="3"/>
  <c r="Q71" i="3" s="1"/>
  <c r="X71" i="3"/>
  <c r="W71" i="3"/>
  <c r="U71" i="3"/>
  <c r="T71" i="3"/>
  <c r="R71" i="3"/>
  <c r="BS70" i="3"/>
  <c r="BR70" i="3"/>
  <c r="BK70" i="3"/>
  <c r="BJ70" i="3"/>
  <c r="BH70" i="3"/>
  <c r="BD70" i="3"/>
  <c r="BA70" i="3"/>
  <c r="AZ70" i="3"/>
  <c r="AX70" i="3"/>
  <c r="X70" i="3"/>
  <c r="W70" i="3"/>
  <c r="U70" i="3"/>
  <c r="T70" i="3"/>
  <c r="R70" i="3"/>
  <c r="Q70" i="3"/>
  <c r="BS69" i="3"/>
  <c r="BR69" i="3"/>
  <c r="BK69" i="3"/>
  <c r="BJ69" i="3"/>
  <c r="BH69" i="3"/>
  <c r="BD69" i="3"/>
  <c r="BA69" i="3"/>
  <c r="AZ69" i="3"/>
  <c r="AX69" i="3"/>
  <c r="Q69" i="3" s="1"/>
  <c r="X69" i="3"/>
  <c r="W69" i="3"/>
  <c r="U69" i="3"/>
  <c r="T69" i="3"/>
  <c r="BS68" i="3"/>
  <c r="BR68" i="3"/>
  <c r="BK68" i="3"/>
  <c r="BJ68" i="3"/>
  <c r="BH68" i="3"/>
  <c r="BD68" i="3"/>
  <c r="BA68" i="3"/>
  <c r="AZ68" i="3"/>
  <c r="AX68" i="3"/>
  <c r="Q68" i="3" s="1"/>
  <c r="X68" i="3"/>
  <c r="W68" i="3"/>
  <c r="U68" i="3"/>
  <c r="T68" i="3"/>
  <c r="BS67" i="3"/>
  <c r="BR67" i="3"/>
  <c r="BK67" i="3"/>
  <c r="BJ67" i="3"/>
  <c r="BH67" i="3"/>
  <c r="BD67" i="3"/>
  <c r="BA67" i="3"/>
  <c r="AZ67" i="3"/>
  <c r="AX67" i="3"/>
  <c r="Q67" i="3" s="1"/>
  <c r="X67" i="3"/>
  <c r="W67" i="3"/>
  <c r="U67" i="3"/>
  <c r="T67" i="3"/>
  <c r="BS66" i="3"/>
  <c r="BR66" i="3"/>
  <c r="BK66" i="3"/>
  <c r="BJ66" i="3"/>
  <c r="BH66" i="3"/>
  <c r="BD66" i="3"/>
  <c r="BA66" i="3"/>
  <c r="AZ66" i="3"/>
  <c r="AX66" i="3"/>
  <c r="Q66" i="3" s="1"/>
  <c r="X66" i="3"/>
  <c r="W66" i="3"/>
  <c r="U66" i="3"/>
  <c r="T66" i="3"/>
  <c r="R66" i="3"/>
  <c r="BS65" i="3"/>
  <c r="BR65" i="3"/>
  <c r="BT65" i="3" s="1"/>
  <c r="BU65" i="3" s="1"/>
  <c r="BK65" i="3"/>
  <c r="BJ65" i="3"/>
  <c r="BH65" i="3"/>
  <c r="BD65" i="3"/>
  <c r="R65" i="3" s="1"/>
  <c r="BA65" i="3"/>
  <c r="AZ65" i="3"/>
  <c r="AX65" i="3"/>
  <c r="Q65" i="3" s="1"/>
  <c r="X65" i="3"/>
  <c r="W65" i="3"/>
  <c r="U65" i="3"/>
  <c r="T65" i="3"/>
  <c r="BS64" i="3"/>
  <c r="BR64" i="3"/>
  <c r="BK64" i="3"/>
  <c r="BJ64" i="3"/>
  <c r="BH64" i="3"/>
  <c r="BD64" i="3"/>
  <c r="BA64" i="3"/>
  <c r="AZ64" i="3"/>
  <c r="AX64" i="3"/>
  <c r="Q64" i="3" s="1"/>
  <c r="X64" i="3"/>
  <c r="W64" i="3"/>
  <c r="U64" i="3"/>
  <c r="T64" i="3"/>
  <c r="BS63" i="3"/>
  <c r="BR63" i="3"/>
  <c r="BK63" i="3"/>
  <c r="BJ63" i="3"/>
  <c r="BH63" i="3"/>
  <c r="BD63" i="3"/>
  <c r="BA63" i="3"/>
  <c r="AZ63" i="3"/>
  <c r="AX63" i="3"/>
  <c r="Q63" i="3" s="1"/>
  <c r="X63" i="3"/>
  <c r="W63" i="3"/>
  <c r="U63" i="3"/>
  <c r="T63" i="3"/>
  <c r="BS62" i="3"/>
  <c r="BR62" i="3"/>
  <c r="BK62" i="3"/>
  <c r="BJ62" i="3"/>
  <c r="BH62" i="3"/>
  <c r="BD62" i="3"/>
  <c r="BA62" i="3"/>
  <c r="AZ62" i="3"/>
  <c r="AX62" i="3"/>
  <c r="Q62" i="3" s="1"/>
  <c r="X62" i="3"/>
  <c r="W62" i="3"/>
  <c r="U62" i="3"/>
  <c r="T62" i="3"/>
  <c r="R62" i="3"/>
  <c r="BS61" i="3"/>
  <c r="BR61" i="3"/>
  <c r="BK61" i="3"/>
  <c r="BJ61" i="3"/>
  <c r="BH61" i="3"/>
  <c r="BD61" i="3"/>
  <c r="BA61" i="3"/>
  <c r="AZ61" i="3"/>
  <c r="AX61" i="3"/>
  <c r="Q61" i="3" s="1"/>
  <c r="X61" i="3"/>
  <c r="W61" i="3"/>
  <c r="U61" i="3"/>
  <c r="T61" i="3"/>
  <c r="R61" i="3"/>
  <c r="BS60" i="3"/>
  <c r="BR60" i="3"/>
  <c r="BK60" i="3"/>
  <c r="BJ60" i="3"/>
  <c r="BH60" i="3"/>
  <c r="BD60" i="3"/>
  <c r="BA60" i="3"/>
  <c r="AZ60" i="3"/>
  <c r="AX60" i="3"/>
  <c r="Q60" i="3" s="1"/>
  <c r="X60" i="3"/>
  <c r="W60" i="3"/>
  <c r="U60" i="3"/>
  <c r="T60" i="3"/>
  <c r="BS59" i="3"/>
  <c r="BR59" i="3"/>
  <c r="BK59" i="3"/>
  <c r="BJ59" i="3"/>
  <c r="BH59" i="3"/>
  <c r="BD59" i="3"/>
  <c r="BA59" i="3"/>
  <c r="AZ59" i="3"/>
  <c r="AX59" i="3"/>
  <c r="Q59" i="3" s="1"/>
  <c r="X59" i="3"/>
  <c r="W59" i="3"/>
  <c r="U59" i="3"/>
  <c r="T59" i="3"/>
  <c r="BS58" i="3"/>
  <c r="BR58" i="3"/>
  <c r="BK58" i="3"/>
  <c r="BJ58" i="3"/>
  <c r="BH58" i="3"/>
  <c r="BD58" i="3"/>
  <c r="BA58" i="3"/>
  <c r="AZ58" i="3"/>
  <c r="AX58" i="3"/>
  <c r="Q58" i="3" s="1"/>
  <c r="X58" i="3"/>
  <c r="W58" i="3"/>
  <c r="U58" i="3"/>
  <c r="T58" i="3"/>
  <c r="R58" i="3"/>
  <c r="BS57" i="3"/>
  <c r="BR57" i="3"/>
  <c r="BK57" i="3"/>
  <c r="BJ57" i="3"/>
  <c r="BH57" i="3"/>
  <c r="BD57" i="3"/>
  <c r="R57" i="3" s="1"/>
  <c r="BA57" i="3"/>
  <c r="AZ57" i="3"/>
  <c r="AX57" i="3"/>
  <c r="Q57" i="3" s="1"/>
  <c r="X57" i="3"/>
  <c r="W57" i="3"/>
  <c r="U57" i="3"/>
  <c r="T57" i="3"/>
  <c r="BS56" i="3"/>
  <c r="BR56" i="3"/>
  <c r="BK56" i="3"/>
  <c r="BJ56" i="3"/>
  <c r="BH56" i="3"/>
  <c r="BD56" i="3"/>
  <c r="BA56" i="3"/>
  <c r="AZ56" i="3"/>
  <c r="AX56" i="3"/>
  <c r="Q56" i="3" s="1"/>
  <c r="X56" i="3"/>
  <c r="W56" i="3"/>
  <c r="U56" i="3"/>
  <c r="T56" i="3"/>
  <c r="BS55" i="3"/>
  <c r="BR55" i="3"/>
  <c r="BK55" i="3"/>
  <c r="BJ55" i="3"/>
  <c r="BH55" i="3"/>
  <c r="BD55" i="3"/>
  <c r="BA55" i="3"/>
  <c r="AZ55" i="3"/>
  <c r="AX55" i="3"/>
  <c r="Q55" i="3" s="1"/>
  <c r="X55" i="3"/>
  <c r="W55" i="3"/>
  <c r="U55" i="3"/>
  <c r="T55" i="3"/>
  <c r="BS54" i="3"/>
  <c r="BR54" i="3"/>
  <c r="BK54" i="3"/>
  <c r="BJ54" i="3"/>
  <c r="BH54" i="3"/>
  <c r="BD54" i="3"/>
  <c r="BA54" i="3"/>
  <c r="AZ54" i="3"/>
  <c r="AX54" i="3"/>
  <c r="Q54" i="3" s="1"/>
  <c r="X54" i="3"/>
  <c r="W54" i="3"/>
  <c r="U54" i="3"/>
  <c r="T54" i="3"/>
  <c r="R54" i="3"/>
  <c r="BS53" i="3"/>
  <c r="BR53" i="3"/>
  <c r="BK53" i="3"/>
  <c r="BJ53" i="3"/>
  <c r="BH53" i="3"/>
  <c r="BD53" i="3"/>
  <c r="R53" i="3" s="1"/>
  <c r="BA53" i="3"/>
  <c r="AZ53" i="3"/>
  <c r="AX53" i="3"/>
  <c r="Q53" i="3" s="1"/>
  <c r="X53" i="3"/>
  <c r="W53" i="3"/>
  <c r="U53" i="3"/>
  <c r="T53" i="3"/>
  <c r="BS52" i="3"/>
  <c r="BR52" i="3"/>
  <c r="BK52" i="3"/>
  <c r="BJ52" i="3"/>
  <c r="BH52" i="3"/>
  <c r="BD52" i="3"/>
  <c r="BA52" i="3"/>
  <c r="AZ52" i="3"/>
  <c r="AX52" i="3"/>
  <c r="Q52" i="3" s="1"/>
  <c r="X52" i="3"/>
  <c r="W52" i="3"/>
  <c r="U52" i="3"/>
  <c r="T52" i="3"/>
  <c r="BS51" i="3"/>
  <c r="BR51" i="3"/>
  <c r="BK51" i="3"/>
  <c r="BJ51" i="3"/>
  <c r="BH51" i="3"/>
  <c r="BD51" i="3"/>
  <c r="BA51" i="3"/>
  <c r="AZ51" i="3"/>
  <c r="AX51" i="3"/>
  <c r="Q51" i="3" s="1"/>
  <c r="X51" i="3"/>
  <c r="W51" i="3"/>
  <c r="U51" i="3"/>
  <c r="T51" i="3"/>
  <c r="BS50" i="3"/>
  <c r="BR50" i="3"/>
  <c r="BK50" i="3"/>
  <c r="BJ50" i="3"/>
  <c r="BH50" i="3"/>
  <c r="BD50" i="3"/>
  <c r="BA50" i="3"/>
  <c r="AZ50" i="3"/>
  <c r="AX50" i="3"/>
  <c r="Q50" i="3" s="1"/>
  <c r="X50" i="3"/>
  <c r="W50" i="3"/>
  <c r="U50" i="3"/>
  <c r="T50" i="3"/>
  <c r="R50" i="3"/>
  <c r="BS49" i="3"/>
  <c r="BR49" i="3"/>
  <c r="BK49" i="3"/>
  <c r="BJ49" i="3"/>
  <c r="BH49" i="3"/>
  <c r="BD49" i="3"/>
  <c r="BA49" i="3"/>
  <c r="AZ49" i="3"/>
  <c r="AX49" i="3"/>
  <c r="Q49" i="3" s="1"/>
  <c r="X49" i="3"/>
  <c r="W49" i="3"/>
  <c r="U49" i="3"/>
  <c r="T49" i="3"/>
  <c r="R49" i="3"/>
  <c r="BS48" i="3"/>
  <c r="BR48" i="3"/>
  <c r="BK48" i="3"/>
  <c r="BJ48" i="3"/>
  <c r="BH48" i="3"/>
  <c r="BD48" i="3"/>
  <c r="BA48" i="3"/>
  <c r="AZ48" i="3"/>
  <c r="AX48" i="3"/>
  <c r="Q48" i="3" s="1"/>
  <c r="X48" i="3"/>
  <c r="W48" i="3"/>
  <c r="U48" i="3"/>
  <c r="T48" i="3"/>
  <c r="BS47" i="3"/>
  <c r="BR47" i="3"/>
  <c r="BK47" i="3"/>
  <c r="BJ47" i="3"/>
  <c r="BH47" i="3"/>
  <c r="BD47" i="3"/>
  <c r="BA47" i="3"/>
  <c r="AZ47" i="3"/>
  <c r="AX47" i="3"/>
  <c r="Q47" i="3" s="1"/>
  <c r="X47" i="3"/>
  <c r="W47" i="3"/>
  <c r="U47" i="3"/>
  <c r="T47" i="3"/>
  <c r="BS46" i="3"/>
  <c r="BR46" i="3"/>
  <c r="BK46" i="3"/>
  <c r="BJ46" i="3"/>
  <c r="BH46" i="3"/>
  <c r="BD46" i="3"/>
  <c r="BA46" i="3"/>
  <c r="AZ46" i="3"/>
  <c r="AX46" i="3"/>
  <c r="Q46" i="3" s="1"/>
  <c r="X46" i="3"/>
  <c r="W46" i="3"/>
  <c r="U46" i="3"/>
  <c r="T46" i="3"/>
  <c r="R46" i="3"/>
  <c r="BS45" i="3"/>
  <c r="BR45" i="3"/>
  <c r="BK45" i="3"/>
  <c r="BJ45" i="3"/>
  <c r="BH45" i="3"/>
  <c r="BD45" i="3"/>
  <c r="BA45" i="3"/>
  <c r="AZ45" i="3"/>
  <c r="AX45" i="3"/>
  <c r="Q45" i="3" s="1"/>
  <c r="X45" i="3"/>
  <c r="W45" i="3"/>
  <c r="U45" i="3"/>
  <c r="T45" i="3"/>
  <c r="R45" i="3"/>
  <c r="BS44" i="3"/>
  <c r="BR44" i="3"/>
  <c r="BK44" i="3"/>
  <c r="BJ44" i="3"/>
  <c r="BH44" i="3"/>
  <c r="BD44" i="3"/>
  <c r="BA44" i="3"/>
  <c r="AZ44" i="3"/>
  <c r="AX44" i="3"/>
  <c r="Q44" i="3" s="1"/>
  <c r="X44" i="3"/>
  <c r="W44" i="3"/>
  <c r="U44" i="3"/>
  <c r="T44" i="3"/>
  <c r="BS43" i="3"/>
  <c r="BR43" i="3"/>
  <c r="BK43" i="3"/>
  <c r="BJ43" i="3"/>
  <c r="BH43" i="3"/>
  <c r="BD43" i="3"/>
  <c r="BA43" i="3"/>
  <c r="AZ43" i="3"/>
  <c r="AX43" i="3"/>
  <c r="Q43" i="3" s="1"/>
  <c r="X43" i="3"/>
  <c r="W43" i="3"/>
  <c r="U43" i="3"/>
  <c r="T43" i="3"/>
  <c r="BS42" i="3"/>
  <c r="BR42" i="3"/>
  <c r="BK42" i="3"/>
  <c r="BJ42" i="3"/>
  <c r="BH42" i="3"/>
  <c r="BD42" i="3"/>
  <c r="BA42" i="3"/>
  <c r="AZ42" i="3"/>
  <c r="AX42" i="3"/>
  <c r="Q42" i="3" s="1"/>
  <c r="X42" i="3"/>
  <c r="W42" i="3"/>
  <c r="U42" i="3"/>
  <c r="T42" i="3"/>
  <c r="R42" i="3"/>
  <c r="BS41" i="3"/>
  <c r="BR41" i="3"/>
  <c r="BK41" i="3"/>
  <c r="BJ41" i="3"/>
  <c r="BH41" i="3"/>
  <c r="BD41" i="3"/>
  <c r="BA41" i="3"/>
  <c r="AZ41" i="3"/>
  <c r="AX41" i="3"/>
  <c r="Q41" i="3" s="1"/>
  <c r="X41" i="3"/>
  <c r="W41" i="3"/>
  <c r="U41" i="3"/>
  <c r="T41" i="3"/>
  <c r="R41" i="3"/>
  <c r="BS40" i="3"/>
  <c r="BR40" i="3"/>
  <c r="BK40" i="3"/>
  <c r="BJ40" i="3"/>
  <c r="BH40" i="3"/>
  <c r="BG40" i="3"/>
  <c r="BD40" i="3"/>
  <c r="BA40" i="3"/>
  <c r="AZ40" i="3"/>
  <c r="AX40" i="3"/>
  <c r="Q40" i="3" s="1"/>
  <c r="X40" i="3"/>
  <c r="W40" i="3"/>
  <c r="U40" i="3"/>
  <c r="T40" i="3"/>
  <c r="BS39" i="3"/>
  <c r="BR39" i="3"/>
  <c r="BK39" i="3"/>
  <c r="BJ39" i="3"/>
  <c r="BH39" i="3"/>
  <c r="BD39" i="3"/>
  <c r="BA39" i="3"/>
  <c r="AZ39" i="3"/>
  <c r="AX39" i="3"/>
  <c r="Q39" i="3" s="1"/>
  <c r="X39" i="3"/>
  <c r="W39" i="3"/>
  <c r="U39" i="3"/>
  <c r="T39" i="3"/>
  <c r="BS38" i="3"/>
  <c r="BR38" i="3"/>
  <c r="BK38" i="3"/>
  <c r="BJ38" i="3"/>
  <c r="BH38" i="3"/>
  <c r="BG38" i="3"/>
  <c r="BD38" i="3"/>
  <c r="BA38" i="3"/>
  <c r="AZ38" i="3"/>
  <c r="AX38" i="3"/>
  <c r="Q38" i="3" s="1"/>
  <c r="X38" i="3"/>
  <c r="W38" i="3"/>
  <c r="U38" i="3"/>
  <c r="T38" i="3"/>
  <c r="R38" i="3"/>
  <c r="BS37" i="3"/>
  <c r="BR37" i="3"/>
  <c r="BK37" i="3"/>
  <c r="BJ37" i="3"/>
  <c r="BH37" i="3"/>
  <c r="BD37" i="3"/>
  <c r="BA37" i="3"/>
  <c r="AZ37" i="3"/>
  <c r="AX37" i="3"/>
  <c r="Q37" i="3" s="1"/>
  <c r="X37" i="3"/>
  <c r="W37" i="3"/>
  <c r="U37" i="3"/>
  <c r="T37" i="3"/>
  <c r="R37" i="3"/>
  <c r="BS36" i="3"/>
  <c r="BR36" i="3"/>
  <c r="BK36" i="3"/>
  <c r="BJ36" i="3"/>
  <c r="BH36" i="3"/>
  <c r="BD36" i="3"/>
  <c r="BA36" i="3"/>
  <c r="AZ36" i="3"/>
  <c r="AX36" i="3"/>
  <c r="Q36" i="3" s="1"/>
  <c r="X36" i="3"/>
  <c r="W36" i="3"/>
  <c r="U36" i="3"/>
  <c r="T36" i="3"/>
  <c r="BS35" i="3"/>
  <c r="BR35" i="3"/>
  <c r="BK35" i="3"/>
  <c r="BJ35" i="3"/>
  <c r="BH35" i="3"/>
  <c r="BD35" i="3"/>
  <c r="BA35" i="3"/>
  <c r="AZ35" i="3"/>
  <c r="AX35" i="3"/>
  <c r="Q35" i="3" s="1"/>
  <c r="X35" i="3"/>
  <c r="W35" i="3"/>
  <c r="U35" i="3"/>
  <c r="T35" i="3"/>
  <c r="BS34" i="3"/>
  <c r="BR34" i="3"/>
  <c r="BK34" i="3"/>
  <c r="BJ34" i="3"/>
  <c r="BH34" i="3"/>
  <c r="BD34" i="3"/>
  <c r="R34" i="3" s="1"/>
  <c r="BA34" i="3"/>
  <c r="AZ34" i="3"/>
  <c r="AX34" i="3"/>
  <c r="Q34" i="3" s="1"/>
  <c r="X34" i="3"/>
  <c r="W34" i="3"/>
  <c r="U34" i="3"/>
  <c r="T34" i="3"/>
  <c r="BS33" i="3"/>
  <c r="BR33" i="3"/>
  <c r="BK33" i="3"/>
  <c r="BJ33" i="3"/>
  <c r="BH33" i="3"/>
  <c r="BD33" i="3"/>
  <c r="BA33" i="3"/>
  <c r="AZ33" i="3"/>
  <c r="AX33" i="3"/>
  <c r="Q33" i="3" s="1"/>
  <c r="X33" i="3"/>
  <c r="W33" i="3"/>
  <c r="U33" i="3"/>
  <c r="T33" i="3"/>
  <c r="R33" i="3"/>
  <c r="BS32" i="3"/>
  <c r="BR32" i="3"/>
  <c r="BK32" i="3"/>
  <c r="BJ32" i="3"/>
  <c r="BH32" i="3"/>
  <c r="BD32" i="3"/>
  <c r="BA32" i="3"/>
  <c r="AZ32" i="3"/>
  <c r="AX32" i="3"/>
  <c r="Q32" i="3" s="1"/>
  <c r="X32" i="3"/>
  <c r="W32" i="3"/>
  <c r="U32" i="3"/>
  <c r="T32" i="3"/>
  <c r="R32" i="3"/>
  <c r="BS31" i="3"/>
  <c r="BR31" i="3"/>
  <c r="BK31" i="3"/>
  <c r="BJ31" i="3"/>
  <c r="BH31" i="3"/>
  <c r="BD31" i="3"/>
  <c r="BA31" i="3"/>
  <c r="AZ31" i="3"/>
  <c r="AX31" i="3"/>
  <c r="Q31" i="3" s="1"/>
  <c r="X31" i="3"/>
  <c r="W31" i="3"/>
  <c r="U31" i="3"/>
  <c r="T31" i="3"/>
  <c r="R31" i="3"/>
  <c r="BS30" i="3"/>
  <c r="BR30" i="3"/>
  <c r="BK30" i="3"/>
  <c r="BJ30" i="3"/>
  <c r="BH30" i="3"/>
  <c r="BD30" i="3"/>
  <c r="BA30" i="3"/>
  <c r="AZ30" i="3"/>
  <c r="AX30" i="3"/>
  <c r="Q30" i="3" s="1"/>
  <c r="X30" i="3"/>
  <c r="W30" i="3"/>
  <c r="U30" i="3"/>
  <c r="T30" i="3"/>
  <c r="BS29" i="3"/>
  <c r="BR29" i="3"/>
  <c r="BK29" i="3"/>
  <c r="BJ29" i="3"/>
  <c r="BH29" i="3"/>
  <c r="BD29" i="3"/>
  <c r="BA29" i="3"/>
  <c r="AZ29" i="3"/>
  <c r="AX29" i="3"/>
  <c r="Q29" i="3" s="1"/>
  <c r="X29" i="3"/>
  <c r="W29" i="3"/>
  <c r="U29" i="3"/>
  <c r="T29" i="3"/>
  <c r="BS28" i="3"/>
  <c r="BR28" i="3"/>
  <c r="BK28" i="3"/>
  <c r="BJ28" i="3"/>
  <c r="BH28" i="3"/>
  <c r="BD28" i="3"/>
  <c r="R28" i="3" s="1"/>
  <c r="BA28" i="3"/>
  <c r="AZ28" i="3"/>
  <c r="AX28" i="3"/>
  <c r="Q28" i="3" s="1"/>
  <c r="X28" i="3"/>
  <c r="W28" i="3"/>
  <c r="U28" i="3"/>
  <c r="T28" i="3"/>
  <c r="BS27" i="3"/>
  <c r="BR27" i="3"/>
  <c r="BK27" i="3"/>
  <c r="BJ27" i="3"/>
  <c r="BH27" i="3"/>
  <c r="BD27" i="3"/>
  <c r="BA27" i="3"/>
  <c r="AZ27" i="3"/>
  <c r="AX27" i="3"/>
  <c r="Q27" i="3" s="1"/>
  <c r="X27" i="3"/>
  <c r="W27" i="3"/>
  <c r="U27" i="3"/>
  <c r="T27" i="3"/>
  <c r="R27" i="3"/>
  <c r="BS26" i="3"/>
  <c r="BR26" i="3"/>
  <c r="BK26" i="3"/>
  <c r="BJ26" i="3"/>
  <c r="BH26" i="3"/>
  <c r="BD26" i="3"/>
  <c r="BA26" i="3"/>
  <c r="AZ26" i="3"/>
  <c r="AX26" i="3"/>
  <c r="Q26" i="3" s="1"/>
  <c r="X26" i="3"/>
  <c r="W26" i="3"/>
  <c r="U26" i="3"/>
  <c r="T26" i="3"/>
  <c r="BS25" i="3"/>
  <c r="BR25" i="3"/>
  <c r="BK25" i="3"/>
  <c r="BJ25" i="3"/>
  <c r="BH25" i="3"/>
  <c r="BD25" i="3"/>
  <c r="BA25" i="3"/>
  <c r="AZ25" i="3"/>
  <c r="AX25" i="3"/>
  <c r="X25" i="3"/>
  <c r="W25" i="3"/>
  <c r="U25" i="3"/>
  <c r="T25" i="3"/>
  <c r="Q25" i="3"/>
  <c r="BS24" i="3"/>
  <c r="BR24" i="3"/>
  <c r="BK24" i="3"/>
  <c r="BJ24" i="3"/>
  <c r="BH24" i="3"/>
  <c r="BD24" i="3"/>
  <c r="BA24" i="3"/>
  <c r="AZ24" i="3"/>
  <c r="AX24" i="3"/>
  <c r="X24" i="3"/>
  <c r="W24" i="3"/>
  <c r="U24" i="3"/>
  <c r="T24" i="3"/>
  <c r="R24" i="3"/>
  <c r="Q24" i="3"/>
  <c r="BS23" i="3"/>
  <c r="BR23" i="3"/>
  <c r="BK23" i="3"/>
  <c r="BJ23" i="3"/>
  <c r="BH23" i="3"/>
  <c r="BD23" i="3"/>
  <c r="BA23" i="3"/>
  <c r="AZ23" i="3"/>
  <c r="AX23" i="3"/>
  <c r="Q23" i="3" s="1"/>
  <c r="X23" i="3"/>
  <c r="W23" i="3"/>
  <c r="U23" i="3"/>
  <c r="T23" i="3"/>
  <c r="R23" i="3"/>
  <c r="BS22" i="3"/>
  <c r="BR22" i="3"/>
  <c r="BK22" i="3"/>
  <c r="BJ22" i="3"/>
  <c r="BH22" i="3"/>
  <c r="BD22" i="3"/>
  <c r="BA22" i="3"/>
  <c r="AZ22" i="3"/>
  <c r="AX22" i="3"/>
  <c r="Q22" i="3" s="1"/>
  <c r="X22" i="3"/>
  <c r="W22" i="3"/>
  <c r="U22" i="3"/>
  <c r="T22" i="3"/>
  <c r="BS21" i="3"/>
  <c r="BR21" i="3"/>
  <c r="BK21" i="3"/>
  <c r="BJ21" i="3"/>
  <c r="BH21" i="3"/>
  <c r="BD21" i="3"/>
  <c r="BA21" i="3"/>
  <c r="AZ21" i="3"/>
  <c r="AX21" i="3"/>
  <c r="X21" i="3"/>
  <c r="W21" i="3"/>
  <c r="U21" i="3"/>
  <c r="T21" i="3"/>
  <c r="Q21" i="3"/>
  <c r="BS20" i="3"/>
  <c r="BR20" i="3"/>
  <c r="BK20" i="3"/>
  <c r="BJ20" i="3"/>
  <c r="BH20" i="3"/>
  <c r="BD20" i="3"/>
  <c r="BA20" i="3"/>
  <c r="AZ20" i="3"/>
  <c r="AX20" i="3"/>
  <c r="Q20" i="3" s="1"/>
  <c r="X20" i="3"/>
  <c r="W20" i="3"/>
  <c r="U20" i="3"/>
  <c r="T20" i="3"/>
  <c r="R20" i="3"/>
  <c r="BS19" i="3"/>
  <c r="BR19" i="3"/>
  <c r="BK19" i="3"/>
  <c r="BJ19" i="3"/>
  <c r="BH19" i="3"/>
  <c r="BD19" i="3"/>
  <c r="BA19" i="3"/>
  <c r="AZ19" i="3"/>
  <c r="AX19" i="3"/>
  <c r="Q19" i="3" s="1"/>
  <c r="X19" i="3"/>
  <c r="W19" i="3"/>
  <c r="U19" i="3"/>
  <c r="T19" i="3"/>
  <c r="R19" i="3"/>
  <c r="BS18" i="3"/>
  <c r="BR18" i="3"/>
  <c r="BT18" i="3" s="1"/>
  <c r="BU18" i="3" s="1"/>
  <c r="BK18" i="3"/>
  <c r="BJ18" i="3"/>
  <c r="BH18" i="3"/>
  <c r="BD18" i="3"/>
  <c r="BA18" i="3"/>
  <c r="AZ18" i="3"/>
  <c r="AX18" i="3"/>
  <c r="Q18" i="3" s="1"/>
  <c r="X18" i="3"/>
  <c r="W18" i="3"/>
  <c r="U18" i="3"/>
  <c r="T18" i="3"/>
  <c r="BS17" i="3"/>
  <c r="BR17" i="3"/>
  <c r="BK17" i="3"/>
  <c r="BJ17" i="3"/>
  <c r="BH17" i="3"/>
  <c r="BG17" i="3"/>
  <c r="BD17" i="3"/>
  <c r="BA17" i="3"/>
  <c r="AZ17" i="3"/>
  <c r="AX17" i="3"/>
  <c r="Q17" i="3" s="1"/>
  <c r="X17" i="3"/>
  <c r="W17" i="3"/>
  <c r="U17" i="3"/>
  <c r="T17" i="3"/>
  <c r="BS16" i="3"/>
  <c r="BR16" i="3"/>
  <c r="BK16" i="3"/>
  <c r="BJ16" i="3"/>
  <c r="BH16" i="3"/>
  <c r="BD16" i="3"/>
  <c r="BA16" i="3"/>
  <c r="AZ16" i="3"/>
  <c r="AX16" i="3"/>
  <c r="Q16" i="3" s="1"/>
  <c r="X16" i="3"/>
  <c r="W16" i="3"/>
  <c r="U16" i="3"/>
  <c r="T16" i="3"/>
  <c r="R16" i="3"/>
  <c r="BS15" i="3"/>
  <c r="BR15" i="3"/>
  <c r="BK15" i="3"/>
  <c r="BJ15" i="3"/>
  <c r="BH15" i="3"/>
  <c r="BD15" i="3"/>
  <c r="R15" i="3" s="1"/>
  <c r="BA15" i="3"/>
  <c r="AZ15" i="3"/>
  <c r="AX15" i="3"/>
  <c r="Q15" i="3" s="1"/>
  <c r="X15" i="3"/>
  <c r="W15" i="3"/>
  <c r="U15" i="3"/>
  <c r="T15" i="3"/>
  <c r="BS14" i="3"/>
  <c r="BR14" i="3"/>
  <c r="BK14" i="3"/>
  <c r="BJ14" i="3"/>
  <c r="BH14" i="3"/>
  <c r="BG14" i="3"/>
  <c r="BD14" i="3"/>
  <c r="BA14" i="3"/>
  <c r="AZ14" i="3"/>
  <c r="AX14" i="3"/>
  <c r="Q14" i="3" s="1"/>
  <c r="X14" i="3"/>
  <c r="W14" i="3"/>
  <c r="U14" i="3"/>
  <c r="T14" i="3"/>
  <c r="BS13" i="3"/>
  <c r="BR13" i="3"/>
  <c r="BK13" i="3"/>
  <c r="BJ13" i="3"/>
  <c r="BH13" i="3"/>
  <c r="BD13" i="3"/>
  <c r="BA13" i="3"/>
  <c r="AZ13" i="3"/>
  <c r="AX13" i="3"/>
  <c r="Q13" i="3" s="1"/>
  <c r="X13" i="3"/>
  <c r="W13" i="3"/>
  <c r="U13" i="3"/>
  <c r="T13" i="3"/>
  <c r="BS12" i="3"/>
  <c r="BR12" i="3"/>
  <c r="BK12" i="3"/>
  <c r="BJ12" i="3"/>
  <c r="BH12" i="3"/>
  <c r="BG12" i="3"/>
  <c r="BD12" i="3"/>
  <c r="BA12" i="3"/>
  <c r="AZ12" i="3"/>
  <c r="AX12" i="3"/>
  <c r="Q12" i="3" s="1"/>
  <c r="X12" i="3"/>
  <c r="W12" i="3"/>
  <c r="U12" i="3"/>
  <c r="T12" i="3"/>
  <c r="R12" i="3"/>
  <c r="BS11" i="3"/>
  <c r="BR11" i="3"/>
  <c r="BK11" i="3"/>
  <c r="BJ11" i="3"/>
  <c r="BH11" i="3"/>
  <c r="BD11" i="3"/>
  <c r="BA11" i="3"/>
  <c r="AZ11" i="3"/>
  <c r="AX11" i="3"/>
  <c r="Q11" i="3" s="1"/>
  <c r="X11" i="3"/>
  <c r="W11" i="3"/>
  <c r="U11" i="3"/>
  <c r="T11" i="3"/>
  <c r="R11" i="3"/>
  <c r="BS10" i="3"/>
  <c r="BR10" i="3"/>
  <c r="BK10" i="3"/>
  <c r="BJ10" i="3"/>
  <c r="BH10" i="3"/>
  <c r="BD10" i="3"/>
  <c r="BA10" i="3"/>
  <c r="AZ10" i="3"/>
  <c r="AX10" i="3"/>
  <c r="Q10" i="3" s="1"/>
  <c r="X10" i="3"/>
  <c r="W10" i="3"/>
  <c r="U10" i="3"/>
  <c r="T10" i="3"/>
  <c r="BS9" i="3"/>
  <c r="BR9" i="3"/>
  <c r="BK9" i="3"/>
  <c r="BJ9" i="3"/>
  <c r="BH9" i="3"/>
  <c r="BG9" i="3"/>
  <c r="BD9" i="3"/>
  <c r="BA9" i="3"/>
  <c r="AZ9" i="3"/>
  <c r="AX9" i="3"/>
  <c r="Q9" i="3" s="1"/>
  <c r="X9" i="3"/>
  <c r="W9" i="3"/>
  <c r="U9" i="3"/>
  <c r="T9" i="3"/>
  <c r="BS8" i="3"/>
  <c r="BR8" i="3"/>
  <c r="BK8" i="3"/>
  <c r="BJ8" i="3"/>
  <c r="BH8" i="3"/>
  <c r="BD8" i="3"/>
  <c r="BA8" i="3"/>
  <c r="AZ8" i="3"/>
  <c r="AX8" i="3"/>
  <c r="Q8" i="3" s="1"/>
  <c r="X8" i="3"/>
  <c r="W8" i="3"/>
  <c r="U8" i="3"/>
  <c r="T8" i="3"/>
  <c r="R8" i="3"/>
  <c r="BS7" i="3"/>
  <c r="BR7" i="3"/>
  <c r="BK7" i="3"/>
  <c r="BJ7" i="3"/>
  <c r="BH7" i="3"/>
  <c r="BD7" i="3"/>
  <c r="BA7" i="3"/>
  <c r="AZ7" i="3"/>
  <c r="AX7" i="3"/>
  <c r="Q7" i="3" s="1"/>
  <c r="X7" i="3"/>
  <c r="W7" i="3"/>
  <c r="U7" i="3"/>
  <c r="T7" i="3"/>
  <c r="R7" i="3"/>
  <c r="BS6" i="3"/>
  <c r="BR6" i="3"/>
  <c r="BK6" i="3"/>
  <c r="BJ6" i="3"/>
  <c r="BH6" i="3"/>
  <c r="BD6" i="3"/>
  <c r="AX6" i="3"/>
  <c r="Q6" i="3" s="1"/>
  <c r="X6" i="3"/>
  <c r="W6" i="3"/>
  <c r="U6" i="3"/>
  <c r="T6" i="3"/>
  <c r="BS5" i="3"/>
  <c r="BR5" i="3"/>
  <c r="BK5" i="3"/>
  <c r="BJ5" i="3"/>
  <c r="BH5" i="3"/>
  <c r="BD5" i="3"/>
  <c r="R5" i="3" s="1"/>
  <c r="AX5" i="3"/>
  <c r="Q5" i="3" s="1"/>
  <c r="X5" i="3"/>
  <c r="W5" i="3"/>
  <c r="U5" i="3"/>
  <c r="T5" i="3"/>
  <c r="BS4" i="3"/>
  <c r="BR4" i="3"/>
  <c r="BK4" i="3"/>
  <c r="BJ4" i="3"/>
  <c r="BH4" i="3"/>
  <c r="BD4" i="3"/>
  <c r="R4" i="3" s="1"/>
  <c r="AX4" i="3"/>
  <c r="Q4" i="3" s="1"/>
  <c r="X4" i="3"/>
  <c r="W4" i="3"/>
  <c r="U4" i="3"/>
  <c r="T4" i="3"/>
  <c r="BS3" i="3"/>
  <c r="BR3" i="3"/>
  <c r="BK3" i="3"/>
  <c r="BJ3" i="3"/>
  <c r="BH3" i="3"/>
  <c r="BD3" i="3"/>
  <c r="R3" i="3" s="1"/>
  <c r="AX3" i="3"/>
  <c r="Q3" i="3" s="1"/>
  <c r="X3" i="3"/>
  <c r="W3" i="3"/>
  <c r="U3" i="3"/>
  <c r="T3" i="3"/>
  <c r="K37" i="2"/>
  <c r="BG147" i="3"/>
  <c r="BE94" i="3"/>
  <c r="O43" i="2"/>
  <c r="P43" i="2" s="1"/>
  <c r="Q43" i="2" s="1"/>
  <c r="O47" i="2"/>
  <c r="P47" i="2" s="1"/>
  <c r="Q47" i="2" s="1"/>
  <c r="K47" i="2"/>
  <c r="O45" i="2"/>
  <c r="P45" i="2" s="1"/>
  <c r="Q45" i="2" s="1"/>
  <c r="K45" i="2"/>
  <c r="O44" i="2"/>
  <c r="P44" i="2" s="1"/>
  <c r="Q44" i="2" s="1"/>
  <c r="K44" i="2"/>
  <c r="BT101" i="3" l="1"/>
  <c r="BU101" i="3" s="1"/>
  <c r="BI115" i="3"/>
  <c r="N115" i="3" s="1"/>
  <c r="BI9" i="3"/>
  <c r="N9" i="3" s="1"/>
  <c r="BO1279" i="3"/>
  <c r="BT1278" i="3"/>
  <c r="BU1278" i="3" s="1"/>
  <c r="BO1278" i="3"/>
  <c r="BO1280" i="3"/>
  <c r="BT58" i="3"/>
  <c r="BU58" i="3" s="1"/>
  <c r="BT70" i="3"/>
  <c r="BU70" i="3" s="1"/>
  <c r="BT84" i="3"/>
  <c r="BU84" i="3" s="1"/>
  <c r="BI11" i="3"/>
  <c r="N11" i="3" s="1"/>
  <c r="BI12" i="3"/>
  <c r="N12" i="3" s="1"/>
  <c r="BI14" i="3"/>
  <c r="N14" i="3" s="1"/>
  <c r="BI15" i="3"/>
  <c r="N15" i="3" s="1"/>
  <c r="BI21" i="3"/>
  <c r="N21" i="3" s="1"/>
  <c r="BI22" i="3"/>
  <c r="N22" i="3" s="1"/>
  <c r="BI25" i="3"/>
  <c r="N25" i="3" s="1"/>
  <c r="BI26" i="3"/>
  <c r="N26" i="3" s="1"/>
  <c r="BI31" i="3"/>
  <c r="N31" i="3" s="1"/>
  <c r="BI42" i="3"/>
  <c r="N42" i="3" s="1"/>
  <c r="BI43" i="3"/>
  <c r="N43" i="3" s="1"/>
  <c r="BI45" i="3"/>
  <c r="N45" i="3" s="1"/>
  <c r="BI61" i="3"/>
  <c r="N61" i="3" s="1"/>
  <c r="BI66" i="3"/>
  <c r="N66" i="3" s="1"/>
  <c r="BI67" i="3"/>
  <c r="N67" i="3" s="1"/>
  <c r="BI68" i="3"/>
  <c r="N68" i="3" s="1"/>
  <c r="BI69" i="3"/>
  <c r="N69" i="3" s="1"/>
  <c r="BI70" i="3"/>
  <c r="N70" i="3" s="1"/>
  <c r="BI73" i="3"/>
  <c r="N73" i="3" s="1"/>
  <c r="BI74" i="3"/>
  <c r="N74" i="3" s="1"/>
  <c r="BI75" i="3"/>
  <c r="N75" i="3" s="1"/>
  <c r="BI76" i="3"/>
  <c r="N76" i="3" s="1"/>
  <c r="BI89" i="3"/>
  <c r="N89" i="3" s="1"/>
  <c r="BI90" i="3"/>
  <c r="N90" i="3" s="1"/>
  <c r="BI91" i="3"/>
  <c r="N91" i="3" s="1"/>
  <c r="BI92" i="3"/>
  <c r="N92" i="3" s="1"/>
  <c r="BI98" i="3"/>
  <c r="N98" i="3" s="1"/>
  <c r="BI99" i="3"/>
  <c r="N99" i="3" s="1"/>
  <c r="BI100" i="3"/>
  <c r="N100" i="3" s="1"/>
  <c r="BI101" i="3"/>
  <c r="N101" i="3" s="1"/>
  <c r="BI106" i="3"/>
  <c r="N106" i="3" s="1"/>
  <c r="BI107" i="3"/>
  <c r="N107" i="3" s="1"/>
  <c r="BI108" i="3"/>
  <c r="N108" i="3" s="1"/>
  <c r="BI151" i="3"/>
  <c r="N151" i="3" s="1"/>
  <c r="BI147" i="3"/>
  <c r="N147" i="3" s="1"/>
  <c r="BI143" i="3"/>
  <c r="N143" i="3" s="1"/>
  <c r="BI139" i="3"/>
  <c r="N139" i="3" s="1"/>
  <c r="BI135" i="3"/>
  <c r="N135" i="3" s="1"/>
  <c r="BI131" i="3"/>
  <c r="N131" i="3" s="1"/>
  <c r="BI127" i="3"/>
  <c r="N127" i="3" s="1"/>
  <c r="BI126" i="3"/>
  <c r="N126" i="3" s="1"/>
  <c r="BI125" i="3"/>
  <c r="N125" i="3" s="1"/>
  <c r="BI124" i="3"/>
  <c r="N124" i="3" s="1"/>
  <c r="BI122" i="3"/>
  <c r="N122" i="3" s="1"/>
  <c r="BI121" i="3"/>
  <c r="N121" i="3" s="1"/>
  <c r="BI120" i="3"/>
  <c r="N120" i="3" s="1"/>
  <c r="BI118" i="3"/>
  <c r="N118" i="3" s="1"/>
  <c r="BI114" i="3"/>
  <c r="N114" i="3" s="1"/>
  <c r="BI109" i="3"/>
  <c r="N109" i="3" s="1"/>
  <c r="BI105" i="3"/>
  <c r="N105" i="3" s="1"/>
  <c r="BI104" i="3"/>
  <c r="N104" i="3" s="1"/>
  <c r="BI103" i="3"/>
  <c r="N103" i="3" s="1"/>
  <c r="BI102" i="3"/>
  <c r="N102" i="3" s="1"/>
  <c r="BI97" i="3"/>
  <c r="N97" i="3" s="1"/>
  <c r="BI93" i="3"/>
  <c r="N93" i="3" s="1"/>
  <c r="BI88" i="3"/>
  <c r="N88" i="3" s="1"/>
  <c r="BI87" i="3"/>
  <c r="N87" i="3" s="1"/>
  <c r="BI86" i="3"/>
  <c r="N86" i="3" s="1"/>
  <c r="BI84" i="3"/>
  <c r="N84" i="3" s="1"/>
  <c r="BI83" i="3"/>
  <c r="N83" i="3" s="1"/>
  <c r="BI82" i="3"/>
  <c r="N82" i="3" s="1"/>
  <c r="BI81" i="3"/>
  <c r="N81" i="3" s="1"/>
  <c r="BI77" i="3"/>
  <c r="N77" i="3" s="1"/>
  <c r="BI72" i="3"/>
  <c r="N72" i="3" s="1"/>
  <c r="BI71" i="3"/>
  <c r="N71" i="3" s="1"/>
  <c r="BI65" i="3"/>
  <c r="N65" i="3" s="1"/>
  <c r="BI64" i="3"/>
  <c r="N64" i="3" s="1"/>
  <c r="BI63" i="3"/>
  <c r="N63" i="3" s="1"/>
  <c r="BI62" i="3"/>
  <c r="N62" i="3" s="1"/>
  <c r="BI60" i="3"/>
  <c r="N60" i="3" s="1"/>
  <c r="BI59" i="3"/>
  <c r="N59" i="3" s="1"/>
  <c r="BI58" i="3"/>
  <c r="N58" i="3" s="1"/>
  <c r="BI53" i="3"/>
  <c r="N53" i="3" s="1"/>
  <c r="BI52" i="3"/>
  <c r="N52" i="3" s="1"/>
  <c r="BI51" i="3"/>
  <c r="N51" i="3" s="1"/>
  <c r="BI50" i="3"/>
  <c r="N50" i="3" s="1"/>
  <c r="BI48" i="3"/>
  <c r="N48" i="3" s="1"/>
  <c r="BI47" i="3"/>
  <c r="N47" i="3" s="1"/>
  <c r="BI46" i="3"/>
  <c r="N46" i="3" s="1"/>
  <c r="BI44" i="3"/>
  <c r="N44" i="3" s="1"/>
  <c r="BI41" i="3"/>
  <c r="N41" i="3" s="1"/>
  <c r="BI39" i="3"/>
  <c r="N39" i="3" s="1"/>
  <c r="BI36" i="3"/>
  <c r="N36" i="3" s="1"/>
  <c r="BI32" i="3"/>
  <c r="N32" i="3" s="1"/>
  <c r="BI30" i="3"/>
  <c r="N30" i="3" s="1"/>
  <c r="BI29" i="3"/>
  <c r="N29" i="3" s="1"/>
  <c r="BI28" i="3"/>
  <c r="N28" i="3" s="1"/>
  <c r="BI27" i="3"/>
  <c r="N27" i="3" s="1"/>
  <c r="BI24" i="3"/>
  <c r="N24" i="3" s="1"/>
  <c r="BI23" i="3"/>
  <c r="N23" i="3" s="1"/>
  <c r="BI20" i="3"/>
  <c r="N20" i="3" s="1"/>
  <c r="BI18" i="3"/>
  <c r="N18" i="3" s="1"/>
  <c r="BI16" i="3"/>
  <c r="N16" i="3" s="1"/>
  <c r="BI13" i="3"/>
  <c r="N13" i="3" s="1"/>
  <c r="BI10" i="3"/>
  <c r="N10" i="3" s="1"/>
  <c r="BI8" i="3"/>
  <c r="N8" i="3" s="1"/>
  <c r="BI7" i="3"/>
  <c r="N7" i="3" s="1"/>
  <c r="BI130" i="3"/>
  <c r="N130" i="3" s="1"/>
  <c r="BI129" i="3"/>
  <c r="N129" i="3" s="1"/>
  <c r="BI128" i="3"/>
  <c r="N128" i="3" s="1"/>
  <c r="BI123" i="3"/>
  <c r="N123" i="3" s="1"/>
  <c r="BI119" i="3"/>
  <c r="N119" i="3" s="1"/>
  <c r="BI117" i="3"/>
  <c r="N117" i="3" s="1"/>
  <c r="BI116" i="3"/>
  <c r="N116" i="3" s="1"/>
  <c r="BI152" i="3"/>
  <c r="N152" i="3" s="1"/>
  <c r="BI150" i="3"/>
  <c r="N150" i="3" s="1"/>
  <c r="BI149" i="3"/>
  <c r="N149" i="3" s="1"/>
  <c r="BI148" i="3"/>
  <c r="N148" i="3" s="1"/>
  <c r="BI146" i="3"/>
  <c r="N146" i="3" s="1"/>
  <c r="BI145" i="3"/>
  <c r="N145" i="3" s="1"/>
  <c r="BI144" i="3"/>
  <c r="N144" i="3" s="1"/>
  <c r="BI142" i="3"/>
  <c r="N142" i="3" s="1"/>
  <c r="BI141" i="3"/>
  <c r="N141" i="3" s="1"/>
  <c r="BI140" i="3"/>
  <c r="N140" i="3" s="1"/>
  <c r="BI138" i="3"/>
  <c r="N138" i="3" s="1"/>
  <c r="BI137" i="3"/>
  <c r="N137" i="3" s="1"/>
  <c r="BI136" i="3"/>
  <c r="N136" i="3" s="1"/>
  <c r="BI134" i="3"/>
  <c r="N134" i="3" s="1"/>
  <c r="BI133" i="3"/>
  <c r="N133" i="3" s="1"/>
  <c r="BI132" i="3"/>
  <c r="N132" i="3" s="1"/>
  <c r="BI3" i="3"/>
  <c r="N3" i="3" s="1"/>
  <c r="BI4" i="3"/>
  <c r="N4" i="3" s="1"/>
  <c r="BI5" i="3"/>
  <c r="N5" i="3" s="1"/>
  <c r="BI6" i="3"/>
  <c r="N6" i="3" s="1"/>
  <c r="BI17" i="3"/>
  <c r="N17" i="3" s="1"/>
  <c r="BI19" i="3"/>
  <c r="N19" i="3" s="1"/>
  <c r="BI33" i="3"/>
  <c r="N33" i="3" s="1"/>
  <c r="BI34" i="3"/>
  <c r="N34" i="3" s="1"/>
  <c r="BI35" i="3"/>
  <c r="N35" i="3" s="1"/>
  <c r="BI37" i="3"/>
  <c r="N37" i="3" s="1"/>
  <c r="BI38" i="3"/>
  <c r="N38" i="3" s="1"/>
  <c r="BI40" i="3"/>
  <c r="N40" i="3" s="1"/>
  <c r="BI49" i="3"/>
  <c r="N49" i="3" s="1"/>
  <c r="BI54" i="3"/>
  <c r="N54" i="3" s="1"/>
  <c r="BI55" i="3"/>
  <c r="N55" i="3" s="1"/>
  <c r="BI56" i="3"/>
  <c r="N56" i="3" s="1"/>
  <c r="BI57" i="3"/>
  <c r="N57" i="3" s="1"/>
  <c r="BI78" i="3"/>
  <c r="N78" i="3" s="1"/>
  <c r="BI79" i="3"/>
  <c r="N79" i="3" s="1"/>
  <c r="BI80" i="3"/>
  <c r="N80" i="3" s="1"/>
  <c r="BI85" i="3"/>
  <c r="N85" i="3" s="1"/>
  <c r="BI94" i="3"/>
  <c r="N94" i="3" s="1"/>
  <c r="BI95" i="3"/>
  <c r="N95" i="3" s="1"/>
  <c r="BI96" i="3"/>
  <c r="N96" i="3" s="1"/>
  <c r="BI110" i="3"/>
  <c r="N110" i="3" s="1"/>
  <c r="BI111" i="3"/>
  <c r="N111" i="3" s="1"/>
  <c r="BI112" i="3"/>
  <c r="N112" i="3" s="1"/>
  <c r="BI113" i="3"/>
  <c r="N113" i="3" s="1"/>
  <c r="BG8" i="3"/>
  <c r="BG10" i="3"/>
  <c r="BG13" i="3"/>
  <c r="BG18" i="3"/>
  <c r="BT37" i="3"/>
  <c r="BU37" i="3" s="1"/>
  <c r="BG39" i="3"/>
  <c r="BT42" i="3"/>
  <c r="BU42" i="3" s="1"/>
  <c r="BT45" i="3"/>
  <c r="BU45" i="3" s="1"/>
  <c r="BT66" i="3"/>
  <c r="BU66" i="3" s="1"/>
  <c r="BT119" i="3"/>
  <c r="BU119" i="3" s="1"/>
  <c r="BT17" i="3"/>
  <c r="BU17" i="3" s="1"/>
  <c r="BT57" i="3"/>
  <c r="BU57" i="3" s="1"/>
  <c r="BT93" i="3"/>
  <c r="BU93" i="3" s="1"/>
  <c r="BT130" i="3"/>
  <c r="BU130" i="3" s="1"/>
  <c r="BT139" i="3"/>
  <c r="BU139" i="3" s="1"/>
  <c r="BM94" i="3"/>
  <c r="BT49" i="3"/>
  <c r="BU49" i="3" s="1"/>
  <c r="BT85" i="3"/>
  <c r="BU85" i="3" s="1"/>
  <c r="BT127" i="3"/>
  <c r="BU127" i="3" s="1"/>
  <c r="BT7" i="3"/>
  <c r="BU7" i="3" s="1"/>
  <c r="BT62" i="3"/>
  <c r="BU62" i="3" s="1"/>
  <c r="BT98" i="3"/>
  <c r="BU98" i="3" s="1"/>
  <c r="BT123" i="3"/>
  <c r="BU123" i="3" s="1"/>
  <c r="BT147" i="3"/>
  <c r="BU147" i="3" s="1"/>
  <c r="BT3" i="3"/>
  <c r="BU3" i="3" s="1"/>
  <c r="BT53" i="3"/>
  <c r="BU53" i="3" s="1"/>
  <c r="BT61" i="3"/>
  <c r="BU61" i="3" s="1"/>
  <c r="BT106" i="3"/>
  <c r="BU106" i="3" s="1"/>
  <c r="BT146" i="3"/>
  <c r="BU146" i="3" s="1"/>
  <c r="BT126" i="3"/>
  <c r="BU126" i="3" s="1"/>
  <c r="BT138" i="3"/>
  <c r="BU138" i="3" s="1"/>
  <c r="BT31" i="3"/>
  <c r="BU31" i="3" s="1"/>
  <c r="BT81" i="3"/>
  <c r="BU81" i="3" s="1"/>
  <c r="BT22" i="3"/>
  <c r="BU22" i="3" s="1"/>
  <c r="BT26" i="3"/>
  <c r="BU26" i="3" s="1"/>
  <c r="BT29" i="3"/>
  <c r="BU29" i="3" s="1"/>
  <c r="BT33" i="3"/>
  <c r="BU33" i="3" s="1"/>
  <c r="BT15" i="3"/>
  <c r="BU15" i="3" s="1"/>
  <c r="BT19" i="3"/>
  <c r="BU19" i="3" s="1"/>
  <c r="BT69" i="3"/>
  <c r="BU69" i="3" s="1"/>
  <c r="BT71" i="3"/>
  <c r="BU71" i="3" s="1"/>
  <c r="BT79" i="3"/>
  <c r="BU79" i="3" s="1"/>
  <c r="BT97" i="3"/>
  <c r="BU97" i="3" s="1"/>
  <c r="BT109" i="3"/>
  <c r="BU109" i="3" s="1"/>
  <c r="BT114" i="3"/>
  <c r="BU114" i="3" s="1"/>
  <c r="BT134" i="3"/>
  <c r="BU134" i="3" s="1"/>
  <c r="BT142" i="3"/>
  <c r="BU142" i="3" s="1"/>
  <c r="BL149" i="3"/>
  <c r="S149" i="3" s="1"/>
  <c r="V149" i="3" s="1"/>
  <c r="BT111" i="3"/>
  <c r="BU111" i="3" s="1"/>
  <c r="BT148" i="3"/>
  <c r="BU148" i="3" s="1"/>
  <c r="BT38" i="3"/>
  <c r="BU38" i="3" s="1"/>
  <c r="BT5" i="3"/>
  <c r="BU5" i="3" s="1"/>
  <c r="BT21" i="3"/>
  <c r="BU21" i="3" s="1"/>
  <c r="BT25" i="3"/>
  <c r="BU25" i="3" s="1"/>
  <c r="BT32" i="3"/>
  <c r="BU32" i="3" s="1"/>
  <c r="BT35" i="3"/>
  <c r="BU35" i="3" s="1"/>
  <c r="BT41" i="3"/>
  <c r="BU41" i="3" s="1"/>
  <c r="BT51" i="3"/>
  <c r="BU51" i="3" s="1"/>
  <c r="BT77" i="3"/>
  <c r="BU77" i="3" s="1"/>
  <c r="BT87" i="3"/>
  <c r="BU87" i="3" s="1"/>
  <c r="BT112" i="3"/>
  <c r="BU112" i="3" s="1"/>
  <c r="BT143" i="3"/>
  <c r="BU143" i="3" s="1"/>
  <c r="BL128" i="3"/>
  <c r="S128" i="3" s="1"/>
  <c r="V128" i="3" s="1"/>
  <c r="BT67" i="3"/>
  <c r="BU67" i="3" s="1"/>
  <c r="BO70" i="3"/>
  <c r="BT73" i="3"/>
  <c r="BU73" i="3" s="1"/>
  <c r="BT78" i="3"/>
  <c r="BU78" i="3" s="1"/>
  <c r="BO85" i="3"/>
  <c r="BT89" i="3"/>
  <c r="BU89" i="3" s="1"/>
  <c r="BT105" i="3"/>
  <c r="BU105" i="3" s="1"/>
  <c r="BT110" i="3"/>
  <c r="BU110" i="3" s="1"/>
  <c r="BT115" i="3"/>
  <c r="BU115" i="3" s="1"/>
  <c r="BT131" i="3"/>
  <c r="BU131" i="3" s="1"/>
  <c r="BO139" i="3"/>
  <c r="BT151" i="3"/>
  <c r="BU151" i="3" s="1"/>
  <c r="BT12" i="3"/>
  <c r="BU12" i="3" s="1"/>
  <c r="BO41" i="3"/>
  <c r="BT117" i="3"/>
  <c r="BU117" i="3" s="1"/>
  <c r="BT118" i="3"/>
  <c r="BU118" i="3" s="1"/>
  <c r="BO123" i="3"/>
  <c r="BO127" i="3"/>
  <c r="BT135" i="3"/>
  <c r="BU135" i="3" s="1"/>
  <c r="BT144" i="3"/>
  <c r="BU144" i="3" s="1"/>
  <c r="BO135" i="3"/>
  <c r="BT11" i="3"/>
  <c r="BU11" i="3" s="1"/>
  <c r="BT8" i="3"/>
  <c r="BU8" i="3" s="1"/>
  <c r="BO11" i="3"/>
  <c r="BT20" i="3"/>
  <c r="BU20" i="3" s="1"/>
  <c r="BT23" i="3"/>
  <c r="BU23" i="3" s="1"/>
  <c r="BT27" i="3"/>
  <c r="BU27" i="3" s="1"/>
  <c r="BT46" i="3"/>
  <c r="BU46" i="3" s="1"/>
  <c r="BT50" i="3"/>
  <c r="BU50" i="3" s="1"/>
  <c r="BT54" i="3"/>
  <c r="BU54" i="3" s="1"/>
  <c r="BT56" i="3"/>
  <c r="BU56" i="3" s="1"/>
  <c r="BT60" i="3"/>
  <c r="BU60" i="3" s="1"/>
  <c r="BT64" i="3"/>
  <c r="BU64" i="3" s="1"/>
  <c r="BT86" i="3"/>
  <c r="BU86" i="3" s="1"/>
  <c r="BT91" i="3"/>
  <c r="BU91" i="3" s="1"/>
  <c r="BT102" i="3"/>
  <c r="BU102" i="3" s="1"/>
  <c r="BT104" i="3"/>
  <c r="BU104" i="3" s="1"/>
  <c r="BT113" i="3"/>
  <c r="BU113" i="3" s="1"/>
  <c r="BL120" i="3"/>
  <c r="S120" i="3" s="1"/>
  <c r="V120" i="3" s="1"/>
  <c r="BT122" i="3"/>
  <c r="BU122" i="3" s="1"/>
  <c r="BO131" i="3"/>
  <c r="BO143" i="3"/>
  <c r="BT150" i="3"/>
  <c r="BU150" i="3" s="1"/>
  <c r="BT4" i="3"/>
  <c r="BU4" i="3" s="1"/>
  <c r="BT6" i="3"/>
  <c r="BU6" i="3" s="1"/>
  <c r="BT13" i="3"/>
  <c r="BU13" i="3" s="1"/>
  <c r="BT14" i="3"/>
  <c r="BU14" i="3" s="1"/>
  <c r="BO19" i="3"/>
  <c r="BT63" i="3"/>
  <c r="BU63" i="3" s="1"/>
  <c r="BT74" i="3"/>
  <c r="BU74" i="3" s="1"/>
  <c r="BO77" i="3"/>
  <c r="BT80" i="3"/>
  <c r="BU80" i="3" s="1"/>
  <c r="BO81" i="3"/>
  <c r="BT83" i="3"/>
  <c r="BU83" i="3" s="1"/>
  <c r="BT90" i="3"/>
  <c r="BU90" i="3" s="1"/>
  <c r="BT94" i="3"/>
  <c r="BU94" i="3" s="1"/>
  <c r="BT100" i="3"/>
  <c r="BU100" i="3" s="1"/>
  <c r="BO101" i="3"/>
  <c r="BT103" i="3"/>
  <c r="BU103" i="3" s="1"/>
  <c r="BT108" i="3"/>
  <c r="BU108" i="3" s="1"/>
  <c r="BO109" i="3"/>
  <c r="BT121" i="3"/>
  <c r="BU121" i="3" s="1"/>
  <c r="BO147" i="3"/>
  <c r="BT152" i="3"/>
  <c r="BU152" i="3" s="1"/>
  <c r="BO7" i="3"/>
  <c r="BO33" i="3"/>
  <c r="BT28" i="3"/>
  <c r="BU28" i="3" s="1"/>
  <c r="BO31" i="3"/>
  <c r="BT34" i="3"/>
  <c r="BU34" i="3" s="1"/>
  <c r="BO45" i="3"/>
  <c r="BO49" i="3"/>
  <c r="BO53" i="3"/>
  <c r="BT72" i="3"/>
  <c r="BU72" i="3" s="1"/>
  <c r="BO73" i="3"/>
  <c r="BT76" i="3"/>
  <c r="BU76" i="3" s="1"/>
  <c r="BT96" i="3"/>
  <c r="BU96" i="3" s="1"/>
  <c r="BO97" i="3"/>
  <c r="BT99" i="3"/>
  <c r="BU99" i="3" s="1"/>
  <c r="BL133" i="3"/>
  <c r="S133" i="3" s="1"/>
  <c r="V133" i="3" s="1"/>
  <c r="BO151" i="3"/>
  <c r="BO15" i="3"/>
  <c r="BO23" i="3"/>
  <c r="BL5" i="3"/>
  <c r="S5" i="3" s="1"/>
  <c r="V5" i="3" s="1"/>
  <c r="BT9" i="3"/>
  <c r="BU9" i="3" s="1"/>
  <c r="BT10" i="3"/>
  <c r="BU10" i="3" s="1"/>
  <c r="BT16" i="3"/>
  <c r="BU16" i="3" s="1"/>
  <c r="BT24" i="3"/>
  <c r="BU24" i="3" s="1"/>
  <c r="BO27" i="3"/>
  <c r="BT30" i="3"/>
  <c r="BU30" i="3" s="1"/>
  <c r="BT36" i="3"/>
  <c r="BU36" i="3" s="1"/>
  <c r="BO37" i="3"/>
  <c r="BT40" i="3"/>
  <c r="BU40" i="3" s="1"/>
  <c r="BT44" i="3"/>
  <c r="BU44" i="3" s="1"/>
  <c r="BT48" i="3"/>
  <c r="BU48" i="3" s="1"/>
  <c r="BT52" i="3"/>
  <c r="BU52" i="3" s="1"/>
  <c r="BO57" i="3"/>
  <c r="BO61" i="3"/>
  <c r="BO65" i="3"/>
  <c r="BT75" i="3"/>
  <c r="BU75" i="3" s="1"/>
  <c r="BT82" i="3"/>
  <c r="BU82" i="3" s="1"/>
  <c r="BT88" i="3"/>
  <c r="BU88" i="3" s="1"/>
  <c r="BO89" i="3"/>
  <c r="BT92" i="3"/>
  <c r="BU92" i="3" s="1"/>
  <c r="BO93" i="3"/>
  <c r="BT95" i="3"/>
  <c r="BU95" i="3" s="1"/>
  <c r="BT107" i="3"/>
  <c r="BU107" i="3" s="1"/>
  <c r="BT120" i="3"/>
  <c r="BU120" i="3" s="1"/>
  <c r="BT124" i="3"/>
  <c r="BU124" i="3" s="1"/>
  <c r="BT128" i="3"/>
  <c r="BU128" i="3" s="1"/>
  <c r="BT132" i="3"/>
  <c r="BU132" i="3" s="1"/>
  <c r="BT136" i="3"/>
  <c r="BU136" i="3" s="1"/>
  <c r="BT140" i="3"/>
  <c r="BU140" i="3" s="1"/>
  <c r="BL52" i="3"/>
  <c r="S52" i="3" s="1"/>
  <c r="V52" i="3" s="1"/>
  <c r="BL53" i="3"/>
  <c r="S53" i="3" s="1"/>
  <c r="V53" i="3" s="1"/>
  <c r="BL75" i="3"/>
  <c r="S75" i="3" s="1"/>
  <c r="V75" i="3" s="1"/>
  <c r="BL146" i="3"/>
  <c r="S146" i="3" s="1"/>
  <c r="V146" i="3" s="1"/>
  <c r="BG3" i="3"/>
  <c r="BG15" i="3"/>
  <c r="BL35" i="3"/>
  <c r="S35" i="3" s="1"/>
  <c r="V35" i="3" s="1"/>
  <c r="BG42" i="3"/>
  <c r="BG43" i="3"/>
  <c r="BL71" i="3"/>
  <c r="S71" i="3" s="1"/>
  <c r="V71" i="3" s="1"/>
  <c r="BL115" i="3"/>
  <c r="S115" i="3" s="1"/>
  <c r="V115" i="3" s="1"/>
  <c r="BL130" i="3"/>
  <c r="S130" i="3" s="1"/>
  <c r="V130" i="3" s="1"/>
  <c r="BL125" i="3"/>
  <c r="S125" i="3" s="1"/>
  <c r="V125" i="3" s="1"/>
  <c r="BL134" i="3"/>
  <c r="S134" i="3" s="1"/>
  <c r="V134" i="3" s="1"/>
  <c r="BL150" i="3"/>
  <c r="S150" i="3" s="1"/>
  <c r="V150" i="3" s="1"/>
  <c r="BG19" i="3"/>
  <c r="BG23" i="3"/>
  <c r="BG32" i="3"/>
  <c r="BG28" i="3"/>
  <c r="BG29" i="3"/>
  <c r="BG30" i="3"/>
  <c r="BG37" i="3"/>
  <c r="BG41" i="3"/>
  <c r="BG44" i="3"/>
  <c r="BG46" i="3"/>
  <c r="BG47" i="3"/>
  <c r="BG48" i="3"/>
  <c r="BG50" i="3"/>
  <c r="BG51" i="3"/>
  <c r="BG57" i="3"/>
  <c r="BG61" i="3"/>
  <c r="BG65" i="3"/>
  <c r="BG67" i="3"/>
  <c r="BG68" i="3"/>
  <c r="BG69" i="3"/>
  <c r="BG78" i="3"/>
  <c r="BG79" i="3"/>
  <c r="BG80" i="3"/>
  <c r="BG89" i="3"/>
  <c r="BG93" i="3"/>
  <c r="BG98" i="3"/>
  <c r="BG99" i="3"/>
  <c r="BG100" i="3"/>
  <c r="BG106" i="3"/>
  <c r="BG108" i="3"/>
  <c r="BG110" i="3"/>
  <c r="BG114" i="3"/>
  <c r="BG119" i="3"/>
  <c r="BG135" i="3"/>
  <c r="BG138" i="3"/>
  <c r="BG140" i="3"/>
  <c r="BG141" i="3"/>
  <c r="BG142" i="3"/>
  <c r="BG144" i="3"/>
  <c r="BG145" i="3"/>
  <c r="BG151" i="3"/>
  <c r="BG6" i="3"/>
  <c r="BG25" i="3"/>
  <c r="BG31" i="3"/>
  <c r="BG74" i="3"/>
  <c r="BG76" i="3"/>
  <c r="BG85" i="3"/>
  <c r="BG90" i="3"/>
  <c r="BG94" i="3"/>
  <c r="BG95" i="3"/>
  <c r="BG96" i="3"/>
  <c r="BG107" i="3"/>
  <c r="BG120" i="3"/>
  <c r="BG121" i="3"/>
  <c r="BG122" i="3"/>
  <c r="BG124" i="3"/>
  <c r="BG125" i="3"/>
  <c r="BG126" i="3"/>
  <c r="BG128" i="3"/>
  <c r="BG129" i="3"/>
  <c r="BG130" i="3"/>
  <c r="BG132" i="3"/>
  <c r="BG146" i="3"/>
  <c r="BG148" i="3"/>
  <c r="BG5" i="3"/>
  <c r="BG11" i="3"/>
  <c r="BG24" i="3"/>
  <c r="BG26" i="3"/>
  <c r="BG33" i="3"/>
  <c r="BG45" i="3"/>
  <c r="BG49" i="3"/>
  <c r="BG52" i="3"/>
  <c r="BG54" i="3"/>
  <c r="BG72" i="3"/>
  <c r="BG75" i="3"/>
  <c r="BG4" i="3"/>
  <c r="BG7" i="3"/>
  <c r="BG16" i="3"/>
  <c r="BG20" i="3"/>
  <c r="BG21" i="3"/>
  <c r="BG22" i="3"/>
  <c r="BG27" i="3"/>
  <c r="BL28" i="3"/>
  <c r="S28" i="3" s="1"/>
  <c r="V28" i="3" s="1"/>
  <c r="BL30" i="3"/>
  <c r="S30" i="3" s="1"/>
  <c r="V30" i="3" s="1"/>
  <c r="BG34" i="3"/>
  <c r="BG35" i="3"/>
  <c r="BG36" i="3"/>
  <c r="BG53" i="3"/>
  <c r="BG55" i="3"/>
  <c r="BL68" i="3"/>
  <c r="S68" i="3" s="1"/>
  <c r="V68" i="3" s="1"/>
  <c r="BG70" i="3"/>
  <c r="BG71" i="3"/>
  <c r="BG77" i="3"/>
  <c r="BL78" i="3"/>
  <c r="S78" i="3" s="1"/>
  <c r="V78" i="3" s="1"/>
  <c r="BG81" i="3"/>
  <c r="BG86" i="3"/>
  <c r="BG87" i="3"/>
  <c r="BG88" i="3"/>
  <c r="BG91" i="3"/>
  <c r="BG92" i="3"/>
  <c r="BG101" i="3"/>
  <c r="BG109" i="3"/>
  <c r="BG115" i="3"/>
  <c r="BG116" i="3"/>
  <c r="BG117" i="3"/>
  <c r="BG133" i="3"/>
  <c r="BG134" i="3"/>
  <c r="BG136" i="3"/>
  <c r="BG139" i="3"/>
  <c r="BG143" i="3"/>
  <c r="BG149" i="3"/>
  <c r="BG150" i="3"/>
  <c r="BG152" i="3"/>
  <c r="BG56" i="3"/>
  <c r="BG58" i="3"/>
  <c r="BG59" i="3"/>
  <c r="BG60" i="3"/>
  <c r="BG62" i="3"/>
  <c r="BG63" i="3"/>
  <c r="BG64" i="3"/>
  <c r="BG66" i="3"/>
  <c r="BG73" i="3"/>
  <c r="BG82" i="3"/>
  <c r="BG83" i="3"/>
  <c r="BG84" i="3"/>
  <c r="BG97" i="3"/>
  <c r="BG102" i="3"/>
  <c r="BG103" i="3"/>
  <c r="BG104" i="3"/>
  <c r="BG105" i="3"/>
  <c r="BG111" i="3"/>
  <c r="BG112" i="3"/>
  <c r="BG113" i="3"/>
  <c r="BG118" i="3"/>
  <c r="BG123" i="3"/>
  <c r="BG127" i="3"/>
  <c r="BG131" i="3"/>
  <c r="BG137" i="3"/>
  <c r="BL7" i="3"/>
  <c r="S7" i="3" s="1"/>
  <c r="V7" i="3" s="1"/>
  <c r="BL11" i="3"/>
  <c r="S11" i="3" s="1"/>
  <c r="V11" i="3" s="1"/>
  <c r="BL25" i="3"/>
  <c r="S25" i="3" s="1"/>
  <c r="V25" i="3" s="1"/>
  <c r="BL26" i="3"/>
  <c r="S26" i="3" s="1"/>
  <c r="V26" i="3" s="1"/>
  <c r="BL77" i="3"/>
  <c r="S77" i="3" s="1"/>
  <c r="V77" i="3" s="1"/>
  <c r="BL87" i="3"/>
  <c r="S87" i="3" s="1"/>
  <c r="V87" i="3" s="1"/>
  <c r="BL107" i="3"/>
  <c r="S107" i="3" s="1"/>
  <c r="V107" i="3" s="1"/>
  <c r="BO4" i="3"/>
  <c r="BL20" i="3"/>
  <c r="S20" i="3" s="1"/>
  <c r="V20" i="3" s="1"/>
  <c r="BL22" i="3"/>
  <c r="S22" i="3" s="1"/>
  <c r="V22" i="3" s="1"/>
  <c r="BL83" i="3"/>
  <c r="S83" i="3" s="1"/>
  <c r="V83" i="3" s="1"/>
  <c r="BO94" i="3"/>
  <c r="BL101" i="3"/>
  <c r="S101" i="3" s="1"/>
  <c r="V101" i="3" s="1"/>
  <c r="BL12" i="3"/>
  <c r="S12" i="3" s="1"/>
  <c r="V12" i="3" s="1"/>
  <c r="BL14" i="3"/>
  <c r="S14" i="3" s="1"/>
  <c r="V14" i="3" s="1"/>
  <c r="BL17" i="3"/>
  <c r="S17" i="3" s="1"/>
  <c r="V17" i="3" s="1"/>
  <c r="BL18" i="3"/>
  <c r="S18" i="3" s="1"/>
  <c r="V18" i="3" s="1"/>
  <c r="BL27" i="3"/>
  <c r="S27" i="3" s="1"/>
  <c r="V27" i="3" s="1"/>
  <c r="BL39" i="3"/>
  <c r="S39" i="3" s="1"/>
  <c r="V39" i="3" s="1"/>
  <c r="BL42" i="3"/>
  <c r="S42" i="3" s="1"/>
  <c r="V42" i="3" s="1"/>
  <c r="BL43" i="3"/>
  <c r="S43" i="3" s="1"/>
  <c r="V43" i="3" s="1"/>
  <c r="BL56" i="3"/>
  <c r="S56" i="3" s="1"/>
  <c r="V56" i="3" s="1"/>
  <c r="BL59" i="3"/>
  <c r="S59" i="3" s="1"/>
  <c r="V59" i="3" s="1"/>
  <c r="BL93" i="3"/>
  <c r="S93" i="3" s="1"/>
  <c r="V93" i="3" s="1"/>
  <c r="BL102" i="3"/>
  <c r="S102" i="3" s="1"/>
  <c r="V102" i="3" s="1"/>
  <c r="BL137" i="3"/>
  <c r="S137" i="3" s="1"/>
  <c r="V137" i="3" s="1"/>
  <c r="BL9" i="3"/>
  <c r="S9" i="3" s="1"/>
  <c r="V9" i="3" s="1"/>
  <c r="BL10" i="3"/>
  <c r="S10" i="3" s="1"/>
  <c r="V10" i="3" s="1"/>
  <c r="BL19" i="3"/>
  <c r="S19" i="3" s="1"/>
  <c r="V19" i="3" s="1"/>
  <c r="BL44" i="3"/>
  <c r="S44" i="3" s="1"/>
  <c r="V44" i="3" s="1"/>
  <c r="BL47" i="3"/>
  <c r="S47" i="3" s="1"/>
  <c r="V47" i="3" s="1"/>
  <c r="BL48" i="3"/>
  <c r="S48" i="3" s="1"/>
  <c r="V48" i="3" s="1"/>
  <c r="BL51" i="3"/>
  <c r="S51" i="3" s="1"/>
  <c r="V51" i="3" s="1"/>
  <c r="BL63" i="3"/>
  <c r="S63" i="3" s="1"/>
  <c r="V63" i="3" s="1"/>
  <c r="BL66" i="3"/>
  <c r="S66" i="3" s="1"/>
  <c r="V66" i="3" s="1"/>
  <c r="BL81" i="3"/>
  <c r="S81" i="3" s="1"/>
  <c r="V81" i="3" s="1"/>
  <c r="BL94" i="3"/>
  <c r="S94" i="3" s="1"/>
  <c r="V94" i="3" s="1"/>
  <c r="BL98" i="3"/>
  <c r="S98" i="3" s="1"/>
  <c r="V98" i="3" s="1"/>
  <c r="BL138" i="3"/>
  <c r="S138" i="3" s="1"/>
  <c r="V138" i="3" s="1"/>
  <c r="BL141" i="3"/>
  <c r="S141" i="3" s="1"/>
  <c r="V141" i="3" s="1"/>
  <c r="BL144" i="3"/>
  <c r="S144" i="3" s="1"/>
  <c r="V144" i="3" s="1"/>
  <c r="BE4" i="3"/>
  <c r="BM4" i="3" s="1"/>
  <c r="BE6" i="3"/>
  <c r="BM6" i="3" s="1"/>
  <c r="BO110" i="3"/>
  <c r="BO115" i="3"/>
  <c r="BE10" i="3"/>
  <c r="BM10" i="3" s="1"/>
  <c r="BE18" i="3"/>
  <c r="BM18" i="3" s="1"/>
  <c r="BE26" i="3"/>
  <c r="BM26" i="3" s="1"/>
  <c r="BE39" i="3"/>
  <c r="BM39" i="3" s="1"/>
  <c r="BE42" i="3"/>
  <c r="BM42" i="3" s="1"/>
  <c r="BE47" i="3"/>
  <c r="BM47" i="3" s="1"/>
  <c r="BE53" i="3"/>
  <c r="BM53" i="3" s="1"/>
  <c r="BE57" i="3"/>
  <c r="BM57" i="3" s="1"/>
  <c r="BE83" i="3"/>
  <c r="BM83" i="3" s="1"/>
  <c r="BE149" i="3"/>
  <c r="BM149" i="3" s="1"/>
  <c r="BE146" i="3"/>
  <c r="BE145" i="3"/>
  <c r="BM145" i="3" s="1"/>
  <c r="BE143" i="3"/>
  <c r="BM143" i="3" s="1"/>
  <c r="BE142" i="3"/>
  <c r="BM142" i="3" s="1"/>
  <c r="BE140" i="3"/>
  <c r="BM140" i="3" s="1"/>
  <c r="BE136" i="3"/>
  <c r="BM136" i="3" s="1"/>
  <c r="BE135" i="3"/>
  <c r="BM135" i="3" s="1"/>
  <c r="BE134" i="3"/>
  <c r="BE128" i="3"/>
  <c r="BM128" i="3" s="1"/>
  <c r="BE125" i="3"/>
  <c r="BM125" i="3" s="1"/>
  <c r="BE119" i="3"/>
  <c r="BM119" i="3" s="1"/>
  <c r="BE115" i="3"/>
  <c r="BM115" i="3" s="1"/>
  <c r="BE110" i="3"/>
  <c r="BM110" i="3" s="1"/>
  <c r="BE109" i="3"/>
  <c r="BM109" i="3" s="1"/>
  <c r="BE99" i="3"/>
  <c r="BM99" i="3" s="1"/>
  <c r="BE90" i="3"/>
  <c r="BM90" i="3" s="1"/>
  <c r="BE88" i="3"/>
  <c r="BM88" i="3" s="1"/>
  <c r="BE85" i="3"/>
  <c r="BM85" i="3" s="1"/>
  <c r="BE77" i="3"/>
  <c r="BM77" i="3" s="1"/>
  <c r="BE76" i="3"/>
  <c r="BE70" i="3"/>
  <c r="BM70" i="3" s="1"/>
  <c r="BE66" i="3"/>
  <c r="BM66" i="3" s="1"/>
  <c r="BE59" i="3"/>
  <c r="BM59" i="3" s="1"/>
  <c r="BE54" i="3"/>
  <c r="BM54" i="3" s="1"/>
  <c r="BE139" i="3"/>
  <c r="BM139" i="3" s="1"/>
  <c r="BE138" i="3"/>
  <c r="BE137" i="3"/>
  <c r="BM137" i="3" s="1"/>
  <c r="BE132" i="3"/>
  <c r="BM132" i="3" s="1"/>
  <c r="BE131" i="3"/>
  <c r="BM131" i="3" s="1"/>
  <c r="BE121" i="3"/>
  <c r="BM121" i="3" s="1"/>
  <c r="BE116" i="3"/>
  <c r="BM116" i="3" s="1"/>
  <c r="BE113" i="3"/>
  <c r="BE111" i="3"/>
  <c r="BM111" i="3" s="1"/>
  <c r="BE105" i="3"/>
  <c r="BM105" i="3" s="1"/>
  <c r="BE103" i="3"/>
  <c r="BM103" i="3" s="1"/>
  <c r="BE97" i="3"/>
  <c r="BM97" i="3" s="1"/>
  <c r="BE95" i="3"/>
  <c r="BM95" i="3" s="1"/>
  <c r="BE91" i="3"/>
  <c r="BM91" i="3" s="1"/>
  <c r="BE86" i="3"/>
  <c r="BM86" i="3" s="1"/>
  <c r="BE84" i="3"/>
  <c r="BM84" i="3" s="1"/>
  <c r="BE79" i="3"/>
  <c r="BM79" i="3" s="1"/>
  <c r="BE74" i="3"/>
  <c r="BM74" i="3" s="1"/>
  <c r="BE73" i="3"/>
  <c r="BM73" i="3" s="1"/>
  <c r="BE72" i="3"/>
  <c r="BM72" i="3" s="1"/>
  <c r="BE69" i="3"/>
  <c r="BM69" i="3" s="1"/>
  <c r="BE67" i="3"/>
  <c r="BM67" i="3" s="1"/>
  <c r="BE65" i="3"/>
  <c r="BM65" i="3" s="1"/>
  <c r="BE64" i="3"/>
  <c r="BM64" i="3" s="1"/>
  <c r="BE62" i="3"/>
  <c r="BM62" i="3" s="1"/>
  <c r="BE55" i="3"/>
  <c r="BM55" i="3" s="1"/>
  <c r="BE152" i="3"/>
  <c r="BM152" i="3" s="1"/>
  <c r="BE151" i="3"/>
  <c r="BE144" i="3"/>
  <c r="BM144" i="3" s="1"/>
  <c r="BE141" i="3"/>
  <c r="BM141" i="3" s="1"/>
  <c r="BE133" i="3"/>
  <c r="BM133" i="3" s="1"/>
  <c r="BE130" i="3"/>
  <c r="BM130" i="3" s="1"/>
  <c r="BE129" i="3"/>
  <c r="BM129" i="3" s="1"/>
  <c r="BE127" i="3"/>
  <c r="BM127" i="3" s="1"/>
  <c r="BE126" i="3"/>
  <c r="BM126" i="3" s="1"/>
  <c r="BE124" i="3"/>
  <c r="BM124" i="3" s="1"/>
  <c r="BE117" i="3"/>
  <c r="BM117" i="3" s="1"/>
  <c r="BE114" i="3"/>
  <c r="BM114" i="3" s="1"/>
  <c r="BE108" i="3"/>
  <c r="BM108" i="3" s="1"/>
  <c r="BE106" i="3"/>
  <c r="BM106" i="3" s="1"/>
  <c r="BE101" i="3"/>
  <c r="BM101" i="3" s="1"/>
  <c r="BE100" i="3"/>
  <c r="BM100" i="3" s="1"/>
  <c r="BE98" i="3"/>
  <c r="BM98" i="3" s="1"/>
  <c r="BE93" i="3"/>
  <c r="BM93" i="3" s="1"/>
  <c r="BE92" i="3"/>
  <c r="BE87" i="3"/>
  <c r="BM87" i="3" s="1"/>
  <c r="BE82" i="3"/>
  <c r="BM82" i="3" s="1"/>
  <c r="BE81" i="3"/>
  <c r="BM81" i="3" s="1"/>
  <c r="BE75" i="3"/>
  <c r="BM75" i="3" s="1"/>
  <c r="BE71" i="3"/>
  <c r="BM71" i="3" s="1"/>
  <c r="BE61" i="3"/>
  <c r="BM61" i="3" s="1"/>
  <c r="BE60" i="3"/>
  <c r="BM60" i="3" s="1"/>
  <c r="BE58" i="3"/>
  <c r="BM58" i="3" s="1"/>
  <c r="BE56" i="3"/>
  <c r="BM56" i="3" s="1"/>
  <c r="BE52" i="3"/>
  <c r="BM52" i="3" s="1"/>
  <c r="BE150" i="3"/>
  <c r="BM150" i="3" s="1"/>
  <c r="BE148" i="3"/>
  <c r="BM148" i="3" s="1"/>
  <c r="BE147" i="3"/>
  <c r="BM147" i="3" s="1"/>
  <c r="BE123" i="3"/>
  <c r="BM123" i="3" s="1"/>
  <c r="BE122" i="3"/>
  <c r="BM122" i="3" s="1"/>
  <c r="BE120" i="3"/>
  <c r="BM120" i="3" s="1"/>
  <c r="BE118" i="3"/>
  <c r="BM118" i="3" s="1"/>
  <c r="BE112" i="3"/>
  <c r="BM112" i="3" s="1"/>
  <c r="BE107" i="3"/>
  <c r="BM107" i="3" s="1"/>
  <c r="BE5" i="3"/>
  <c r="BM5" i="3" s="1"/>
  <c r="H37" i="2"/>
  <c r="BO3" i="3"/>
  <c r="BE3" i="3"/>
  <c r="BM3" i="3" s="1"/>
  <c r="BL3" i="3"/>
  <c r="S3" i="3" s="1"/>
  <c r="V3" i="3" s="1"/>
  <c r="BE9" i="3"/>
  <c r="BM9" i="3" s="1"/>
  <c r="BE13" i="3"/>
  <c r="BM13" i="3" s="1"/>
  <c r="BL13" i="3"/>
  <c r="S13" i="3" s="1"/>
  <c r="V13" i="3" s="1"/>
  <c r="BE17" i="3"/>
  <c r="BM17" i="3" s="1"/>
  <c r="BE21" i="3"/>
  <c r="BM21" i="3" s="1"/>
  <c r="BL21" i="3"/>
  <c r="S21" i="3" s="1"/>
  <c r="V21" i="3" s="1"/>
  <c r="BE25" i="3"/>
  <c r="BM25" i="3" s="1"/>
  <c r="BE29" i="3"/>
  <c r="BM29" i="3" s="1"/>
  <c r="BL29" i="3"/>
  <c r="S29" i="3" s="1"/>
  <c r="V29" i="3" s="1"/>
  <c r="BE36" i="3"/>
  <c r="BM36" i="3" s="1"/>
  <c r="BE37" i="3"/>
  <c r="BM37" i="3" s="1"/>
  <c r="BO42" i="3"/>
  <c r="BE45" i="3"/>
  <c r="BM45" i="3" s="1"/>
  <c r="BE51" i="3"/>
  <c r="BM51" i="3" s="1"/>
  <c r="BE68" i="3"/>
  <c r="BM68" i="3" s="1"/>
  <c r="BE89" i="3"/>
  <c r="BM89" i="3" s="1"/>
  <c r="BE96" i="3"/>
  <c r="BM96" i="3" s="1"/>
  <c r="BE7" i="3"/>
  <c r="BM7" i="3" s="1"/>
  <c r="BE8" i="3"/>
  <c r="BM8" i="3" s="1"/>
  <c r="BE15" i="3"/>
  <c r="BM15" i="3" s="1"/>
  <c r="BL15" i="3"/>
  <c r="S15" i="3" s="1"/>
  <c r="V15" i="3" s="1"/>
  <c r="BE16" i="3"/>
  <c r="BM16" i="3" s="1"/>
  <c r="BE23" i="3"/>
  <c r="BM23" i="3" s="1"/>
  <c r="BL23" i="3"/>
  <c r="S23" i="3" s="1"/>
  <c r="V23" i="3" s="1"/>
  <c r="BE24" i="3"/>
  <c r="BM24" i="3" s="1"/>
  <c r="BE31" i="3"/>
  <c r="BM31" i="3" s="1"/>
  <c r="BL31" i="3"/>
  <c r="S31" i="3" s="1"/>
  <c r="V31" i="3" s="1"/>
  <c r="BE32" i="3"/>
  <c r="BM32" i="3" s="1"/>
  <c r="BE34" i="3"/>
  <c r="BM34" i="3" s="1"/>
  <c r="BL34" i="3"/>
  <c r="S34" i="3" s="1"/>
  <c r="V34" i="3" s="1"/>
  <c r="BE35" i="3"/>
  <c r="BM35" i="3" s="1"/>
  <c r="BE38" i="3"/>
  <c r="BM38" i="3" s="1"/>
  <c r="BL38" i="3"/>
  <c r="S38" i="3" s="1"/>
  <c r="V38" i="3" s="1"/>
  <c r="BE40" i="3"/>
  <c r="BM40" i="3" s="1"/>
  <c r="BL40" i="3"/>
  <c r="S40" i="3" s="1"/>
  <c r="V40" i="3" s="1"/>
  <c r="BE41" i="3"/>
  <c r="BM41" i="3" s="1"/>
  <c r="BE44" i="3"/>
  <c r="BM44" i="3" s="1"/>
  <c r="BE46" i="3"/>
  <c r="BM46" i="3" s="1"/>
  <c r="BE49" i="3"/>
  <c r="BM49" i="3" s="1"/>
  <c r="BE63" i="3"/>
  <c r="BM63" i="3" s="1"/>
  <c r="BL65" i="3"/>
  <c r="S65" i="3" s="1"/>
  <c r="V65" i="3" s="1"/>
  <c r="BE78" i="3"/>
  <c r="BM78" i="3" s="1"/>
  <c r="BE102" i="3"/>
  <c r="BM102" i="3" s="1"/>
  <c r="BE11" i="3"/>
  <c r="BM11" i="3" s="1"/>
  <c r="BE12" i="3"/>
  <c r="BM12" i="3" s="1"/>
  <c r="BE14" i="3"/>
  <c r="BM14" i="3" s="1"/>
  <c r="BE19" i="3"/>
  <c r="BM19" i="3" s="1"/>
  <c r="BE20" i="3"/>
  <c r="BM20" i="3" s="1"/>
  <c r="BE22" i="3"/>
  <c r="BM22" i="3" s="1"/>
  <c r="BE27" i="3"/>
  <c r="BM27" i="3" s="1"/>
  <c r="BE28" i="3"/>
  <c r="BM28" i="3" s="1"/>
  <c r="BE30" i="3"/>
  <c r="BM30" i="3" s="1"/>
  <c r="BE33" i="3"/>
  <c r="BM33" i="3" s="1"/>
  <c r="BE43" i="3"/>
  <c r="BM43" i="3" s="1"/>
  <c r="BE48" i="3"/>
  <c r="BE50" i="3"/>
  <c r="BM50" i="3" s="1"/>
  <c r="BE80" i="3"/>
  <c r="BM80" i="3" s="1"/>
  <c r="BL91" i="3"/>
  <c r="S91" i="3" s="1"/>
  <c r="V91" i="3" s="1"/>
  <c r="BE104" i="3"/>
  <c r="BM104" i="3" s="1"/>
  <c r="BO54" i="3"/>
  <c r="BL58" i="3"/>
  <c r="S58" i="3" s="1"/>
  <c r="V58" i="3" s="1"/>
  <c r="BL60" i="3"/>
  <c r="S60" i="3" s="1"/>
  <c r="V60" i="3" s="1"/>
  <c r="BO66" i="3"/>
  <c r="BO82" i="3"/>
  <c r="BO98" i="3"/>
  <c r="BL106" i="3"/>
  <c r="S106" i="3" s="1"/>
  <c r="V106" i="3" s="1"/>
  <c r="BL111" i="3"/>
  <c r="S111" i="3" s="1"/>
  <c r="V111" i="3" s="1"/>
  <c r="BL114" i="3"/>
  <c r="S114" i="3" s="1"/>
  <c r="V114" i="3" s="1"/>
  <c r="BL117" i="3"/>
  <c r="S117" i="3" s="1"/>
  <c r="V117" i="3" s="1"/>
  <c r="BL124" i="3"/>
  <c r="S124" i="3" s="1"/>
  <c r="V124" i="3" s="1"/>
  <c r="BL126" i="3"/>
  <c r="S126" i="3" s="1"/>
  <c r="V126" i="3" s="1"/>
  <c r="BL129" i="3"/>
  <c r="S129" i="3" s="1"/>
  <c r="V129" i="3" s="1"/>
  <c r="BL64" i="3"/>
  <c r="S64" i="3" s="1"/>
  <c r="V64" i="3" s="1"/>
  <c r="BL67" i="3"/>
  <c r="S67" i="3" s="1"/>
  <c r="V67" i="3" s="1"/>
  <c r="BL69" i="3"/>
  <c r="S69" i="3" s="1"/>
  <c r="V69" i="3" s="1"/>
  <c r="BL72" i="3"/>
  <c r="S72" i="3" s="1"/>
  <c r="V72" i="3" s="1"/>
  <c r="BL74" i="3"/>
  <c r="S74" i="3" s="1"/>
  <c r="V74" i="3" s="1"/>
  <c r="BL79" i="3"/>
  <c r="S79" i="3" s="1"/>
  <c r="V79" i="3" s="1"/>
  <c r="BO86" i="3"/>
  <c r="BL95" i="3"/>
  <c r="S95" i="3" s="1"/>
  <c r="V95" i="3" s="1"/>
  <c r="BL97" i="3"/>
  <c r="S97" i="3" s="1"/>
  <c r="V97" i="3" s="1"/>
  <c r="BL103" i="3"/>
  <c r="S103" i="3" s="1"/>
  <c r="V103" i="3" s="1"/>
  <c r="BL105" i="3"/>
  <c r="S105" i="3" s="1"/>
  <c r="V105" i="3" s="1"/>
  <c r="BL113" i="3"/>
  <c r="S113" i="3" s="1"/>
  <c r="V113" i="3" s="1"/>
  <c r="BL116" i="3"/>
  <c r="S116" i="3" s="1"/>
  <c r="V116" i="3" s="1"/>
  <c r="BO118" i="3"/>
  <c r="BL121" i="3"/>
  <c r="S121" i="3" s="1"/>
  <c r="V121" i="3" s="1"/>
  <c r="BL99" i="3"/>
  <c r="S99" i="3" s="1"/>
  <c r="V99" i="3" s="1"/>
  <c r="BL140" i="3"/>
  <c r="S140" i="3" s="1"/>
  <c r="V140" i="3" s="1"/>
  <c r="BL142" i="3"/>
  <c r="S142" i="3" s="1"/>
  <c r="V142" i="3" s="1"/>
  <c r="BL145" i="3"/>
  <c r="S145" i="3" s="1"/>
  <c r="V145" i="3" s="1"/>
  <c r="BL36" i="3"/>
  <c r="S36" i="3" s="1"/>
  <c r="V36" i="3" s="1"/>
  <c r="BL46" i="3"/>
  <c r="S46" i="3" s="1"/>
  <c r="V46" i="3" s="1"/>
  <c r="BL50" i="3"/>
  <c r="S50" i="3" s="1"/>
  <c r="V50" i="3" s="1"/>
  <c r="BL54" i="3"/>
  <c r="S54" i="3" s="1"/>
  <c r="V54" i="3" s="1"/>
  <c r="BL55" i="3"/>
  <c r="S55" i="3" s="1"/>
  <c r="V55" i="3" s="1"/>
  <c r="BL6" i="3"/>
  <c r="S6" i="3" s="1"/>
  <c r="V6" i="3" s="1"/>
  <c r="BL8" i="3"/>
  <c r="S8" i="3" s="1"/>
  <c r="V8" i="3" s="1"/>
  <c r="BO12" i="3"/>
  <c r="BL16" i="3"/>
  <c r="S16" i="3" s="1"/>
  <c r="V16" i="3" s="1"/>
  <c r="BO20" i="3"/>
  <c r="BL24" i="3"/>
  <c r="S24" i="3" s="1"/>
  <c r="V24" i="3" s="1"/>
  <c r="BO28" i="3"/>
  <c r="BL32" i="3"/>
  <c r="S32" i="3" s="1"/>
  <c r="V32" i="3" s="1"/>
  <c r="BO50" i="3"/>
  <c r="BO102" i="3"/>
  <c r="BO106" i="3"/>
  <c r="BO114" i="3"/>
  <c r="BO119" i="3"/>
  <c r="BM151" i="3"/>
  <c r="BO152" i="3"/>
  <c r="BO5" i="3"/>
  <c r="BO8" i="3"/>
  <c r="BO16" i="3"/>
  <c r="BO24" i="3"/>
  <c r="BO32" i="3"/>
  <c r="BO34" i="3"/>
  <c r="BO38" i="3"/>
  <c r="BO58" i="3"/>
  <c r="BL62" i="3"/>
  <c r="S62" i="3" s="1"/>
  <c r="V62" i="3" s="1"/>
  <c r="BO74" i="3"/>
  <c r="BO78" i="3"/>
  <c r="BL89" i="3"/>
  <c r="S89" i="3" s="1"/>
  <c r="V89" i="3" s="1"/>
  <c r="BO90" i="3"/>
  <c r="BL90" i="3"/>
  <c r="S90" i="3" s="1"/>
  <c r="V90" i="3" s="1"/>
  <c r="BL108" i="3"/>
  <c r="S108" i="3" s="1"/>
  <c r="V108" i="3" s="1"/>
  <c r="BL109" i="3"/>
  <c r="S109" i="3" s="1"/>
  <c r="V109" i="3" s="1"/>
  <c r="BL118" i="3"/>
  <c r="S118" i="3" s="1"/>
  <c r="V118" i="3" s="1"/>
  <c r="BL136" i="3"/>
  <c r="S136" i="3" s="1"/>
  <c r="V136" i="3" s="1"/>
  <c r="BL4" i="3"/>
  <c r="S4" i="3" s="1"/>
  <c r="V4" i="3" s="1"/>
  <c r="BL70" i="3"/>
  <c r="S70" i="3" s="1"/>
  <c r="V70" i="3" s="1"/>
  <c r="BL82" i="3"/>
  <c r="S82" i="3" s="1"/>
  <c r="V82" i="3" s="1"/>
  <c r="BL85" i="3"/>
  <c r="S85" i="3" s="1"/>
  <c r="V85" i="3" s="1"/>
  <c r="BL86" i="3"/>
  <c r="S86" i="3" s="1"/>
  <c r="V86" i="3" s="1"/>
  <c r="BL122" i="3"/>
  <c r="S122" i="3" s="1"/>
  <c r="V122" i="3" s="1"/>
  <c r="BL132" i="3"/>
  <c r="S132" i="3" s="1"/>
  <c r="V132" i="3" s="1"/>
  <c r="BL148" i="3"/>
  <c r="S148" i="3" s="1"/>
  <c r="V148" i="3" s="1"/>
  <c r="BL152" i="3"/>
  <c r="S152" i="3" s="1"/>
  <c r="V152" i="3" s="1"/>
  <c r="R9" i="3"/>
  <c r="BO9" i="3" s="1"/>
  <c r="R13" i="3"/>
  <c r="BO13" i="3" s="1"/>
  <c r="R17" i="3"/>
  <c r="BO17" i="3" s="1"/>
  <c r="R21" i="3"/>
  <c r="BO21" i="3" s="1"/>
  <c r="R25" i="3"/>
  <c r="BO25" i="3" s="1"/>
  <c r="R29" i="3"/>
  <c r="BO29" i="3" s="1"/>
  <c r="BL33" i="3"/>
  <c r="S33" i="3" s="1"/>
  <c r="V33" i="3" s="1"/>
  <c r="R35" i="3"/>
  <c r="BO35" i="3" s="1"/>
  <c r="BT43" i="3"/>
  <c r="BU43" i="3" s="1"/>
  <c r="R44" i="3"/>
  <c r="BO44" i="3" s="1"/>
  <c r="BL45" i="3"/>
  <c r="S45" i="3" s="1"/>
  <c r="V45" i="3" s="1"/>
  <c r="BT59" i="3"/>
  <c r="BU59" i="3" s="1"/>
  <c r="R60" i="3"/>
  <c r="BO60" i="3" s="1"/>
  <c r="BL61" i="3"/>
  <c r="S61" i="3" s="1"/>
  <c r="V61" i="3" s="1"/>
  <c r="R10" i="3"/>
  <c r="BO10" i="3" s="1"/>
  <c r="R14" i="3"/>
  <c r="BO14" i="3" s="1"/>
  <c r="R18" i="3"/>
  <c r="BO18" i="3" s="1"/>
  <c r="R22" i="3"/>
  <c r="BO22" i="3" s="1"/>
  <c r="R26" i="3"/>
  <c r="BO26" i="3" s="1"/>
  <c r="R30" i="3"/>
  <c r="BO30" i="3" s="1"/>
  <c r="BL37" i="3"/>
  <c r="S37" i="3" s="1"/>
  <c r="V37" i="3" s="1"/>
  <c r="R39" i="3"/>
  <c r="BO39" i="3" s="1"/>
  <c r="BO46" i="3"/>
  <c r="BT47" i="3"/>
  <c r="BU47" i="3" s="1"/>
  <c r="R48" i="3"/>
  <c r="BO48" i="3" s="1"/>
  <c r="BM48" i="3"/>
  <c r="BL49" i="3"/>
  <c r="S49" i="3" s="1"/>
  <c r="V49" i="3" s="1"/>
  <c r="BO62" i="3"/>
  <c r="R52" i="3"/>
  <c r="BO52" i="3" s="1"/>
  <c r="R36" i="3"/>
  <c r="BO36" i="3" s="1"/>
  <c r="BT39" i="3"/>
  <c r="BU39" i="3" s="1"/>
  <c r="R40" i="3"/>
  <c r="BO40" i="3" s="1"/>
  <c r="BL41" i="3"/>
  <c r="S41" i="3" s="1"/>
  <c r="V41" i="3" s="1"/>
  <c r="BT55" i="3"/>
  <c r="BU55" i="3" s="1"/>
  <c r="R56" i="3"/>
  <c r="BO56" i="3" s="1"/>
  <c r="BL57" i="3"/>
  <c r="S57" i="3" s="1"/>
  <c r="V57" i="3" s="1"/>
  <c r="BT68" i="3"/>
  <c r="BU68" i="3" s="1"/>
  <c r="BO71" i="3"/>
  <c r="R83" i="3"/>
  <c r="BO83" i="3" s="1"/>
  <c r="BL84" i="3"/>
  <c r="S84" i="3" s="1"/>
  <c r="V84" i="3" s="1"/>
  <c r="BL112" i="3"/>
  <c r="S112" i="3" s="1"/>
  <c r="V112" i="3" s="1"/>
  <c r="R133" i="3"/>
  <c r="BO133" i="3" s="1"/>
  <c r="R87" i="3"/>
  <c r="BO87" i="3" s="1"/>
  <c r="R91" i="3"/>
  <c r="BO91" i="3" s="1"/>
  <c r="R95" i="3"/>
  <c r="BO95" i="3" s="1"/>
  <c r="R99" i="3"/>
  <c r="BO99" i="3" s="1"/>
  <c r="R103" i="3"/>
  <c r="BO103" i="3" s="1"/>
  <c r="R129" i="3"/>
  <c r="BO129" i="3" s="1"/>
  <c r="R145" i="3"/>
  <c r="BO145" i="3" s="1"/>
  <c r="R43" i="3"/>
  <c r="BO43" i="3" s="1"/>
  <c r="R47" i="3"/>
  <c r="BO47" i="3" s="1"/>
  <c r="R51" i="3"/>
  <c r="BO51" i="3" s="1"/>
  <c r="R55" i="3"/>
  <c r="BO55" i="3" s="1"/>
  <c r="R59" i="3"/>
  <c r="BO59" i="3" s="1"/>
  <c r="R63" i="3"/>
  <c r="BO63" i="3" s="1"/>
  <c r="R67" i="3"/>
  <c r="BO67" i="3" s="1"/>
  <c r="R69" i="3"/>
  <c r="BO69" i="3" s="1"/>
  <c r="BL73" i="3"/>
  <c r="S73" i="3" s="1"/>
  <c r="V73" i="3" s="1"/>
  <c r="R75" i="3"/>
  <c r="BO75" i="3" s="1"/>
  <c r="BL76" i="3"/>
  <c r="S76" i="3" s="1"/>
  <c r="V76" i="3" s="1"/>
  <c r="R105" i="3"/>
  <c r="BO105" i="3" s="1"/>
  <c r="R125" i="3"/>
  <c r="BO125" i="3" s="1"/>
  <c r="R141" i="3"/>
  <c r="BO141" i="3" s="1"/>
  <c r="R64" i="3"/>
  <c r="BO64" i="3" s="1"/>
  <c r="R68" i="3"/>
  <c r="BO68" i="3" s="1"/>
  <c r="R72" i="3"/>
  <c r="BO72" i="3" s="1"/>
  <c r="R79" i="3"/>
  <c r="BO79" i="3" s="1"/>
  <c r="BL80" i="3"/>
  <c r="S80" i="3" s="1"/>
  <c r="V80" i="3" s="1"/>
  <c r="BL88" i="3"/>
  <c r="S88" i="3" s="1"/>
  <c r="V88" i="3" s="1"/>
  <c r="BL92" i="3"/>
  <c r="S92" i="3" s="1"/>
  <c r="V92" i="3" s="1"/>
  <c r="BL96" i="3"/>
  <c r="S96" i="3" s="1"/>
  <c r="V96" i="3" s="1"/>
  <c r="BL100" i="3"/>
  <c r="S100" i="3" s="1"/>
  <c r="V100" i="3" s="1"/>
  <c r="BL104" i="3"/>
  <c r="S104" i="3" s="1"/>
  <c r="V104" i="3" s="1"/>
  <c r="R111" i="3"/>
  <c r="BO111" i="3" s="1"/>
  <c r="BM113" i="3"/>
  <c r="R113" i="3"/>
  <c r="BO113" i="3" s="1"/>
  <c r="R137" i="3"/>
  <c r="BO137" i="3" s="1"/>
  <c r="R107" i="3"/>
  <c r="BO107" i="3" s="1"/>
  <c r="R112" i="3"/>
  <c r="BO112" i="3" s="1"/>
  <c r="R149" i="3"/>
  <c r="BO149" i="3" s="1"/>
  <c r="BM76" i="3"/>
  <c r="BM92" i="3"/>
  <c r="BL110" i="3"/>
  <c r="S110" i="3" s="1"/>
  <c r="V110" i="3" s="1"/>
  <c r="BT116" i="3"/>
  <c r="BU116" i="3" s="1"/>
  <c r="R117" i="3"/>
  <c r="BO117" i="3" s="1"/>
  <c r="R121" i="3"/>
  <c r="BO121" i="3" s="1"/>
  <c r="R76" i="3"/>
  <c r="BO76" i="3" s="1"/>
  <c r="R80" i="3"/>
  <c r="BO80" i="3" s="1"/>
  <c r="R84" i="3"/>
  <c r="BO84" i="3" s="1"/>
  <c r="R88" i="3"/>
  <c r="BO88" i="3" s="1"/>
  <c r="R92" i="3"/>
  <c r="BO92" i="3" s="1"/>
  <c r="R96" i="3"/>
  <c r="BO96" i="3" s="1"/>
  <c r="R100" i="3"/>
  <c r="BO100" i="3" s="1"/>
  <c r="R104" i="3"/>
  <c r="BO104" i="3" s="1"/>
  <c r="R108" i="3"/>
  <c r="BO108" i="3" s="1"/>
  <c r="BO120" i="3"/>
  <c r="R122" i="3"/>
  <c r="BO122" i="3" s="1"/>
  <c r="BO124" i="3"/>
  <c r="R126" i="3"/>
  <c r="BO126" i="3" s="1"/>
  <c r="BO128" i="3"/>
  <c r="R130" i="3"/>
  <c r="BO130" i="3" s="1"/>
  <c r="BO132" i="3"/>
  <c r="BM134" i="3"/>
  <c r="R134" i="3"/>
  <c r="BO134" i="3" s="1"/>
  <c r="BO136" i="3"/>
  <c r="BM138" i="3"/>
  <c r="R138" i="3"/>
  <c r="BO138" i="3" s="1"/>
  <c r="BO140" i="3"/>
  <c r="R142" i="3"/>
  <c r="BO142" i="3" s="1"/>
  <c r="BO144" i="3"/>
  <c r="BM146" i="3"/>
  <c r="R146" i="3"/>
  <c r="BO146" i="3" s="1"/>
  <c r="BO148" i="3"/>
  <c r="R150" i="3"/>
  <c r="BO150" i="3" s="1"/>
  <c r="R116" i="3"/>
  <c r="BO116" i="3" s="1"/>
  <c r="BL119" i="3"/>
  <c r="S119" i="3" s="1"/>
  <c r="V119" i="3" s="1"/>
  <c r="BL123" i="3"/>
  <c r="S123" i="3" s="1"/>
  <c r="V123" i="3" s="1"/>
  <c r="BL127" i="3"/>
  <c r="S127" i="3" s="1"/>
  <c r="V127" i="3" s="1"/>
  <c r="BL131" i="3"/>
  <c r="S131" i="3" s="1"/>
  <c r="V131" i="3" s="1"/>
  <c r="BL135" i="3"/>
  <c r="S135" i="3" s="1"/>
  <c r="V135" i="3" s="1"/>
  <c r="BL139" i="3"/>
  <c r="S139" i="3" s="1"/>
  <c r="V139" i="3" s="1"/>
  <c r="BL143" i="3"/>
  <c r="S143" i="3" s="1"/>
  <c r="V143" i="3" s="1"/>
  <c r="BL147" i="3"/>
  <c r="S147" i="3" s="1"/>
  <c r="V147" i="3" s="1"/>
  <c r="BL151" i="3"/>
  <c r="S151" i="3" s="1"/>
  <c r="V151" i="3" s="1"/>
  <c r="BT125" i="3"/>
  <c r="BU125" i="3" s="1"/>
  <c r="BT129" i="3"/>
  <c r="BU129" i="3" s="1"/>
  <c r="BT133" i="3"/>
  <c r="BU133" i="3" s="1"/>
  <c r="BT137" i="3"/>
  <c r="BU137" i="3" s="1"/>
  <c r="BT141" i="3"/>
  <c r="BU141" i="3" s="1"/>
  <c r="BT145" i="3"/>
  <c r="BU145" i="3" s="1"/>
  <c r="BT149" i="3"/>
  <c r="BU149" i="3" s="1"/>
  <c r="E12" i="5"/>
  <c r="E11" i="5"/>
  <c r="E10" i="5"/>
  <c r="E9" i="5"/>
  <c r="D12" i="5"/>
  <c r="D11" i="5"/>
  <c r="D10" i="5"/>
  <c r="D9" i="5"/>
  <c r="B12" i="5"/>
  <c r="B11" i="5"/>
  <c r="B10" i="5"/>
  <c r="B9" i="5"/>
  <c r="AX154" i="3"/>
  <c r="AX155" i="3"/>
  <c r="AX156" i="3"/>
  <c r="AX157" i="3"/>
  <c r="AX158" i="3"/>
  <c r="AX159" i="3"/>
  <c r="AX160" i="3"/>
  <c r="AX161" i="3"/>
  <c r="AX162" i="3"/>
  <c r="AX163" i="3"/>
  <c r="AX164" i="3"/>
  <c r="AX165" i="3"/>
  <c r="AX166" i="3"/>
  <c r="AX167" i="3"/>
  <c r="AX168" i="3"/>
  <c r="AX169" i="3"/>
  <c r="AX170" i="3"/>
  <c r="AX171" i="3"/>
  <c r="AX172" i="3"/>
  <c r="AX173" i="3"/>
  <c r="AX174" i="3"/>
  <c r="AX175" i="3"/>
  <c r="AX176" i="3"/>
  <c r="AX177" i="3"/>
  <c r="AX178" i="3"/>
  <c r="AX179" i="3"/>
  <c r="AX180" i="3"/>
  <c r="AX181" i="3"/>
  <c r="AX182" i="3"/>
  <c r="AX183" i="3"/>
  <c r="AX184" i="3"/>
  <c r="AX185" i="3"/>
  <c r="AX186" i="3"/>
  <c r="AX187" i="3"/>
  <c r="AX188" i="3"/>
  <c r="AX189" i="3"/>
  <c r="AX190" i="3"/>
  <c r="AX191" i="3"/>
  <c r="AX192" i="3"/>
  <c r="AX193" i="3"/>
  <c r="AX194" i="3"/>
  <c r="AX195" i="3"/>
  <c r="AX196" i="3"/>
  <c r="AX197" i="3"/>
  <c r="AX198" i="3"/>
  <c r="AX199" i="3"/>
  <c r="AX200" i="3"/>
  <c r="AX201" i="3"/>
  <c r="AX202" i="3"/>
  <c r="AX203" i="3"/>
  <c r="AX204" i="3"/>
  <c r="AX205" i="3"/>
  <c r="AX206" i="3"/>
  <c r="AX207" i="3"/>
  <c r="AX208" i="3"/>
  <c r="AX209" i="3"/>
  <c r="AX210" i="3"/>
  <c r="AX211" i="3"/>
  <c r="AX212" i="3"/>
  <c r="AX213" i="3"/>
  <c r="AX214" i="3"/>
  <c r="AX215" i="3"/>
  <c r="AX216" i="3"/>
  <c r="AX217" i="3"/>
  <c r="AX218" i="3"/>
  <c r="AX219" i="3"/>
  <c r="AX220" i="3"/>
  <c r="AX221" i="3"/>
  <c r="AX222" i="3"/>
  <c r="AX223" i="3"/>
  <c r="AX224" i="3"/>
  <c r="AX225" i="3"/>
  <c r="AX226" i="3"/>
  <c r="AX227" i="3"/>
  <c r="AX228" i="3"/>
  <c r="AX229" i="3"/>
  <c r="AX230" i="3"/>
  <c r="AX231" i="3"/>
  <c r="AX232" i="3"/>
  <c r="AX233" i="3"/>
  <c r="AX234" i="3"/>
  <c r="AX235" i="3"/>
  <c r="AX236" i="3"/>
  <c r="AX237" i="3"/>
  <c r="AX238" i="3"/>
  <c r="AX239" i="3"/>
  <c r="AX240" i="3"/>
  <c r="AX241" i="3"/>
  <c r="AX242" i="3"/>
  <c r="AX243" i="3"/>
  <c r="AX244" i="3"/>
  <c r="AX245" i="3"/>
  <c r="AX246" i="3"/>
  <c r="AX247" i="3"/>
  <c r="AX248" i="3"/>
  <c r="AX249" i="3"/>
  <c r="AX250" i="3"/>
  <c r="AX251" i="3"/>
  <c r="AX252" i="3"/>
  <c r="AX253" i="3"/>
  <c r="AX254" i="3"/>
  <c r="AX255" i="3"/>
  <c r="AX256" i="3"/>
  <c r="AX257" i="3"/>
  <c r="AX258" i="3"/>
  <c r="AX259" i="3"/>
  <c r="AX260" i="3"/>
  <c r="AX261" i="3"/>
  <c r="AX262" i="3"/>
  <c r="AX263" i="3"/>
  <c r="AX264" i="3"/>
  <c r="AX265" i="3"/>
  <c r="AX266" i="3"/>
  <c r="AX267" i="3"/>
  <c r="AX268" i="3"/>
  <c r="AX269" i="3"/>
  <c r="AX270" i="3"/>
  <c r="AX271" i="3"/>
  <c r="AX272" i="3"/>
  <c r="AX273" i="3"/>
  <c r="AX274" i="3"/>
  <c r="AX275" i="3"/>
  <c r="AX276" i="3"/>
  <c r="AX277" i="3"/>
  <c r="AX278" i="3"/>
  <c r="AX279" i="3"/>
  <c r="AX280" i="3"/>
  <c r="AX281" i="3"/>
  <c r="AX282" i="3"/>
  <c r="AX283" i="3"/>
  <c r="AX284" i="3"/>
  <c r="AX285" i="3"/>
  <c r="AX286" i="3"/>
  <c r="AX287" i="3"/>
  <c r="AX288" i="3"/>
  <c r="AX289" i="3"/>
  <c r="AX290" i="3"/>
  <c r="AX291" i="3"/>
  <c r="AX292" i="3"/>
  <c r="AX293" i="3"/>
  <c r="AX294" i="3"/>
  <c r="AX295" i="3"/>
  <c r="AX296" i="3"/>
  <c r="AX297" i="3"/>
  <c r="AX298" i="3"/>
  <c r="AX299" i="3"/>
  <c r="AX300" i="3"/>
  <c r="AX301" i="3"/>
  <c r="AX302" i="3"/>
  <c r="AX303" i="3"/>
  <c r="AX304" i="3"/>
  <c r="AX305" i="3"/>
  <c r="AX306" i="3"/>
  <c r="AX307" i="3"/>
  <c r="AX308" i="3"/>
  <c r="AX309" i="3"/>
  <c r="AX310" i="3"/>
  <c r="AX311" i="3"/>
  <c r="AX312" i="3"/>
  <c r="AX313" i="3"/>
  <c r="AX314" i="3"/>
  <c r="AX315" i="3"/>
  <c r="AX316" i="3"/>
  <c r="AX317" i="3"/>
  <c r="AX318" i="3"/>
  <c r="AX319" i="3"/>
  <c r="AX320" i="3"/>
  <c r="AX321" i="3"/>
  <c r="AX322" i="3"/>
  <c r="AX323" i="3"/>
  <c r="AX324" i="3"/>
  <c r="AX325" i="3"/>
  <c r="AX326" i="3"/>
  <c r="AX327" i="3"/>
  <c r="AX328" i="3"/>
  <c r="AX329" i="3"/>
  <c r="AX330" i="3"/>
  <c r="AX331" i="3"/>
  <c r="AX332" i="3"/>
  <c r="AX333" i="3"/>
  <c r="AX334" i="3"/>
  <c r="AX335" i="3"/>
  <c r="AX336" i="3"/>
  <c r="AX337" i="3"/>
  <c r="AX338" i="3"/>
  <c r="AX339" i="3"/>
  <c r="AX340" i="3"/>
  <c r="AX341" i="3"/>
  <c r="AX342" i="3"/>
  <c r="AX343" i="3"/>
  <c r="AX344" i="3"/>
  <c r="AX345" i="3"/>
  <c r="AX346" i="3"/>
  <c r="AX347" i="3"/>
  <c r="AX348" i="3"/>
  <c r="AX349" i="3"/>
  <c r="AX350" i="3"/>
  <c r="AX351" i="3"/>
  <c r="AX352" i="3"/>
  <c r="AX353" i="3"/>
  <c r="AX354" i="3"/>
  <c r="AX355" i="3"/>
  <c r="AX356" i="3"/>
  <c r="AX357" i="3"/>
  <c r="AX358" i="3"/>
  <c r="AX359" i="3"/>
  <c r="AX360" i="3"/>
  <c r="AX361" i="3"/>
  <c r="AX362" i="3"/>
  <c r="AX363" i="3"/>
  <c r="AX364" i="3"/>
  <c r="AX365" i="3"/>
  <c r="AX366" i="3"/>
  <c r="AX367" i="3"/>
  <c r="AX368" i="3"/>
  <c r="AX369" i="3"/>
  <c r="AX370" i="3"/>
  <c r="AX371" i="3"/>
  <c r="AX372" i="3"/>
  <c r="AX373" i="3"/>
  <c r="AX374" i="3"/>
  <c r="AX375" i="3"/>
  <c r="AX376" i="3"/>
  <c r="AX377" i="3"/>
  <c r="AX378" i="3"/>
  <c r="AX379" i="3"/>
  <c r="AX380" i="3"/>
  <c r="AX381" i="3"/>
  <c r="AX382" i="3"/>
  <c r="AX383" i="3"/>
  <c r="AX384" i="3"/>
  <c r="AX385" i="3"/>
  <c r="AX386" i="3"/>
  <c r="AX387" i="3"/>
  <c r="AX388" i="3"/>
  <c r="AX389" i="3"/>
  <c r="AX390" i="3"/>
  <c r="AX391" i="3"/>
  <c r="AX392" i="3"/>
  <c r="AX393" i="3"/>
  <c r="AX394" i="3"/>
  <c r="AX395" i="3"/>
  <c r="AX396" i="3"/>
  <c r="AX397" i="3"/>
  <c r="AX398" i="3"/>
  <c r="AX399" i="3"/>
  <c r="AX400" i="3"/>
  <c r="AX401" i="3"/>
  <c r="AX402" i="3"/>
  <c r="AX403" i="3"/>
  <c r="AX404" i="3"/>
  <c r="AX405" i="3"/>
  <c r="AX406" i="3"/>
  <c r="AX407" i="3"/>
  <c r="AX408" i="3"/>
  <c r="AX409" i="3"/>
  <c r="AX410" i="3"/>
  <c r="AX411" i="3"/>
  <c r="AX412" i="3"/>
  <c r="AX413" i="3"/>
  <c r="AX414" i="3"/>
  <c r="AX415" i="3"/>
  <c r="AX416" i="3"/>
  <c r="AX417" i="3"/>
  <c r="AX418" i="3"/>
  <c r="AX419" i="3"/>
  <c r="AX420" i="3"/>
  <c r="AX421" i="3"/>
  <c r="AX422" i="3"/>
  <c r="AX423" i="3"/>
  <c r="AX424" i="3"/>
  <c r="AX425" i="3"/>
  <c r="AX426" i="3"/>
  <c r="AX427" i="3"/>
  <c r="AX428" i="3"/>
  <c r="AX429" i="3"/>
  <c r="AX430" i="3"/>
  <c r="AX431" i="3"/>
  <c r="AX432" i="3"/>
  <c r="AX433" i="3"/>
  <c r="AX434" i="3"/>
  <c r="AX435" i="3"/>
  <c r="AX436" i="3"/>
  <c r="AX437" i="3"/>
  <c r="AX438" i="3"/>
  <c r="AX439" i="3"/>
  <c r="AX440" i="3"/>
  <c r="AX441" i="3"/>
  <c r="AX442" i="3"/>
  <c r="AX443" i="3"/>
  <c r="AX444" i="3"/>
  <c r="AX445" i="3"/>
  <c r="AX446" i="3"/>
  <c r="AX447" i="3"/>
  <c r="AX448" i="3"/>
  <c r="AX449" i="3"/>
  <c r="AX450" i="3"/>
  <c r="AX451" i="3"/>
  <c r="AX452" i="3"/>
  <c r="AX453" i="3"/>
  <c r="AX454" i="3"/>
  <c r="AX455" i="3"/>
  <c r="AX456" i="3"/>
  <c r="AX457" i="3"/>
  <c r="AX458" i="3"/>
  <c r="AX459" i="3"/>
  <c r="AX460" i="3"/>
  <c r="AX461" i="3"/>
  <c r="AX462" i="3"/>
  <c r="AX463" i="3"/>
  <c r="AX464" i="3"/>
  <c r="AX465" i="3"/>
  <c r="AX466" i="3"/>
  <c r="AX467" i="3"/>
  <c r="AX468" i="3"/>
  <c r="AX469" i="3"/>
  <c r="AX470" i="3"/>
  <c r="AX471" i="3"/>
  <c r="AX472" i="3"/>
  <c r="AX473" i="3"/>
  <c r="AX474" i="3"/>
  <c r="AX475" i="3"/>
  <c r="AX476" i="3"/>
  <c r="AX477" i="3"/>
  <c r="AX478" i="3"/>
  <c r="AX479" i="3"/>
  <c r="AX480" i="3"/>
  <c r="AX481" i="3"/>
  <c r="AX482" i="3"/>
  <c r="AX483" i="3"/>
  <c r="AX484" i="3"/>
  <c r="AX485" i="3"/>
  <c r="AX486" i="3"/>
  <c r="AX487" i="3"/>
  <c r="AX488" i="3"/>
  <c r="AX489" i="3"/>
  <c r="AX490" i="3"/>
  <c r="AX491" i="3"/>
  <c r="AX492" i="3"/>
  <c r="AX493" i="3"/>
  <c r="AX494" i="3"/>
  <c r="AX495" i="3"/>
  <c r="AX496" i="3"/>
  <c r="AX497" i="3"/>
  <c r="AX498" i="3"/>
  <c r="AX499" i="3"/>
  <c r="AX500" i="3"/>
  <c r="AX501" i="3"/>
  <c r="AX502" i="3"/>
  <c r="AX503" i="3"/>
  <c r="AX504" i="3"/>
  <c r="AX505" i="3"/>
  <c r="AX506" i="3"/>
  <c r="AX507" i="3"/>
  <c r="AX508" i="3"/>
  <c r="AX509" i="3"/>
  <c r="AX510" i="3"/>
  <c r="AX511" i="3"/>
  <c r="AX512" i="3"/>
  <c r="AX513" i="3"/>
  <c r="AX514" i="3"/>
  <c r="AX515" i="3"/>
  <c r="AX516" i="3"/>
  <c r="AX517" i="3"/>
  <c r="AX518" i="3"/>
  <c r="AX519" i="3"/>
  <c r="AX520" i="3"/>
  <c r="AX521" i="3"/>
  <c r="AX522" i="3"/>
  <c r="AX523" i="3"/>
  <c r="AX524" i="3"/>
  <c r="AX525" i="3"/>
  <c r="AX526" i="3"/>
  <c r="AX527" i="3"/>
  <c r="AX528" i="3"/>
  <c r="AX529" i="3"/>
  <c r="AX530" i="3"/>
  <c r="AX531" i="3"/>
  <c r="AX532" i="3"/>
  <c r="AX533" i="3"/>
  <c r="AX534" i="3"/>
  <c r="AX535" i="3"/>
  <c r="AX536" i="3"/>
  <c r="AX537" i="3"/>
  <c r="AX538" i="3"/>
  <c r="AX539" i="3"/>
  <c r="AX540" i="3"/>
  <c r="AX541" i="3"/>
  <c r="AX542" i="3"/>
  <c r="AX543" i="3"/>
  <c r="AX544" i="3"/>
  <c r="AX545" i="3"/>
  <c r="AX546" i="3"/>
  <c r="AX547" i="3"/>
  <c r="AX548" i="3"/>
  <c r="AX549" i="3"/>
  <c r="AX550" i="3"/>
  <c r="AX551" i="3"/>
  <c r="AX552" i="3"/>
  <c r="AX553" i="3"/>
  <c r="AX554" i="3"/>
  <c r="AX555" i="3"/>
  <c r="AX556" i="3"/>
  <c r="AX557" i="3"/>
  <c r="AX558" i="3"/>
  <c r="AX559" i="3"/>
  <c r="AX560" i="3"/>
  <c r="AX561" i="3"/>
  <c r="AX562" i="3"/>
  <c r="AX563" i="3"/>
  <c r="AX564" i="3"/>
  <c r="AX565" i="3"/>
  <c r="AX566" i="3"/>
  <c r="AX567" i="3"/>
  <c r="AX568" i="3"/>
  <c r="AX569" i="3"/>
  <c r="AX570" i="3"/>
  <c r="AX571" i="3"/>
  <c r="AX572" i="3"/>
  <c r="AX573" i="3"/>
  <c r="AX574" i="3"/>
  <c r="AX575" i="3"/>
  <c r="AX576" i="3"/>
  <c r="AX577" i="3"/>
  <c r="AX578" i="3"/>
  <c r="AX579" i="3"/>
  <c r="AX580" i="3"/>
  <c r="AX581" i="3"/>
  <c r="AX582" i="3"/>
  <c r="AX583" i="3"/>
  <c r="AX584" i="3"/>
  <c r="AX585" i="3"/>
  <c r="AX586" i="3"/>
  <c r="AX587" i="3"/>
  <c r="AX588" i="3"/>
  <c r="AX589" i="3"/>
  <c r="AX590" i="3"/>
  <c r="AX591" i="3"/>
  <c r="AX592" i="3"/>
  <c r="AX593" i="3"/>
  <c r="AX594" i="3"/>
  <c r="AX595" i="3"/>
  <c r="AX596" i="3"/>
  <c r="AX597" i="3"/>
  <c r="AX598" i="3"/>
  <c r="AX599" i="3"/>
  <c r="AX600" i="3"/>
  <c r="AX601" i="3"/>
  <c r="AX602" i="3"/>
  <c r="AX603" i="3"/>
  <c r="AX604" i="3"/>
  <c r="AX605" i="3"/>
  <c r="AX606" i="3"/>
  <c r="AX607" i="3"/>
  <c r="AX608" i="3"/>
  <c r="AX609" i="3"/>
  <c r="AX610" i="3"/>
  <c r="AX611" i="3"/>
  <c r="AX612" i="3"/>
  <c r="AX613" i="3"/>
  <c r="AX614" i="3"/>
  <c r="AX615" i="3"/>
  <c r="AX616" i="3"/>
  <c r="AX617" i="3"/>
  <c r="AX618" i="3"/>
  <c r="AX619" i="3"/>
  <c r="AX620" i="3"/>
  <c r="AX621" i="3"/>
  <c r="AX622" i="3"/>
  <c r="AX623" i="3"/>
  <c r="AX624" i="3"/>
  <c r="AX625" i="3"/>
  <c r="AX626" i="3"/>
  <c r="AX627" i="3"/>
  <c r="AX628" i="3"/>
  <c r="AX629" i="3"/>
  <c r="AX630" i="3"/>
  <c r="AX631" i="3"/>
  <c r="AX632" i="3"/>
  <c r="AX633" i="3"/>
  <c r="AX634" i="3"/>
  <c r="AX635" i="3"/>
  <c r="AX636" i="3"/>
  <c r="AX637" i="3"/>
  <c r="AX638" i="3"/>
  <c r="AX639" i="3"/>
  <c r="AX640" i="3"/>
  <c r="AX641" i="3"/>
  <c r="AX642" i="3"/>
  <c r="AX643" i="3"/>
  <c r="AX644" i="3"/>
  <c r="AX645" i="3"/>
  <c r="AX646" i="3"/>
  <c r="AX647" i="3"/>
  <c r="AX648" i="3"/>
  <c r="AX649" i="3"/>
  <c r="AX650" i="3"/>
  <c r="AX651" i="3"/>
  <c r="AX652" i="3"/>
  <c r="AX653" i="3"/>
  <c r="AX654" i="3"/>
  <c r="AX655" i="3"/>
  <c r="AX656" i="3"/>
  <c r="AX657" i="3"/>
  <c r="AX658" i="3"/>
  <c r="AX659" i="3"/>
  <c r="AX660" i="3"/>
  <c r="AX661" i="3"/>
  <c r="AX662" i="3"/>
  <c r="AX663" i="3"/>
  <c r="AX664" i="3"/>
  <c r="AX665" i="3"/>
  <c r="AX666" i="3"/>
  <c r="AX667" i="3"/>
  <c r="AX668" i="3"/>
  <c r="AX669" i="3"/>
  <c r="AX670" i="3"/>
  <c r="AX671" i="3"/>
  <c r="AX672" i="3"/>
  <c r="AX673" i="3"/>
  <c r="AX674" i="3"/>
  <c r="AX675" i="3"/>
  <c r="AX676" i="3"/>
  <c r="AX677" i="3"/>
  <c r="AX678" i="3"/>
  <c r="AX679" i="3"/>
  <c r="AX680" i="3"/>
  <c r="AX681" i="3"/>
  <c r="AX682" i="3"/>
  <c r="AX683" i="3"/>
  <c r="AX684" i="3"/>
  <c r="AX685" i="3"/>
  <c r="AX686" i="3"/>
  <c r="AX687" i="3"/>
  <c r="AX688" i="3"/>
  <c r="AX689" i="3"/>
  <c r="AX690" i="3"/>
  <c r="AX691" i="3"/>
  <c r="AX692" i="3"/>
  <c r="AX693" i="3"/>
  <c r="AX694" i="3"/>
  <c r="AX695" i="3"/>
  <c r="AX696" i="3"/>
  <c r="AX697" i="3"/>
  <c r="AX698" i="3"/>
  <c r="AX699" i="3"/>
  <c r="AX700" i="3"/>
  <c r="AX701" i="3"/>
  <c r="AX702" i="3"/>
  <c r="AX703" i="3"/>
  <c r="AX704" i="3"/>
  <c r="AX705" i="3"/>
  <c r="AX706" i="3"/>
  <c r="AX707" i="3"/>
  <c r="AX708" i="3"/>
  <c r="AX709" i="3"/>
  <c r="AX710" i="3"/>
  <c r="AX711" i="3"/>
  <c r="AX712" i="3"/>
  <c r="AX713" i="3"/>
  <c r="AX714" i="3"/>
  <c r="AX715" i="3"/>
  <c r="AX716" i="3"/>
  <c r="AX717" i="3"/>
  <c r="AX718" i="3"/>
  <c r="AX719" i="3"/>
  <c r="AX720" i="3"/>
  <c r="AX721" i="3"/>
  <c r="AX722" i="3"/>
  <c r="AX723" i="3"/>
  <c r="AX724" i="3"/>
  <c r="AX725" i="3"/>
  <c r="AX726" i="3"/>
  <c r="AX727" i="3"/>
  <c r="AX728" i="3"/>
  <c r="AX729" i="3"/>
  <c r="AX730" i="3"/>
  <c r="AX731" i="3"/>
  <c r="AX732" i="3"/>
  <c r="AX733" i="3"/>
  <c r="AX734" i="3"/>
  <c r="AX735" i="3"/>
  <c r="AX736" i="3"/>
  <c r="AX737" i="3"/>
  <c r="AX738" i="3"/>
  <c r="AX739" i="3"/>
  <c r="AX740" i="3"/>
  <c r="AX741" i="3"/>
  <c r="AX742" i="3"/>
  <c r="AX743" i="3"/>
  <c r="AX744" i="3"/>
  <c r="AX745" i="3"/>
  <c r="AX746" i="3"/>
  <c r="AX747" i="3"/>
  <c r="AX748" i="3"/>
  <c r="AX749" i="3"/>
  <c r="AX750" i="3"/>
  <c r="AX751" i="3"/>
  <c r="AX752" i="3"/>
  <c r="AX828" i="3"/>
  <c r="AX829" i="3"/>
  <c r="AX830" i="3"/>
  <c r="AX831" i="3"/>
  <c r="AX832" i="3"/>
  <c r="AX833" i="3"/>
  <c r="AX834" i="3"/>
  <c r="AX835" i="3"/>
  <c r="AX836" i="3"/>
  <c r="AX837" i="3"/>
  <c r="AX838" i="3"/>
  <c r="AX839" i="3"/>
  <c r="AX840" i="3"/>
  <c r="AX841" i="3"/>
  <c r="AX842" i="3"/>
  <c r="AX843" i="3"/>
  <c r="AX844" i="3"/>
  <c r="AX845" i="3"/>
  <c r="AX846" i="3"/>
  <c r="AX847" i="3"/>
  <c r="AX848" i="3"/>
  <c r="AX849" i="3"/>
  <c r="AX850" i="3"/>
  <c r="AX851" i="3"/>
  <c r="AX852" i="3"/>
  <c r="AX853" i="3"/>
  <c r="AX854" i="3"/>
  <c r="AX855" i="3"/>
  <c r="AX856" i="3"/>
  <c r="AX857" i="3"/>
  <c r="AX858" i="3"/>
  <c r="AX859" i="3"/>
  <c r="AX860" i="3"/>
  <c r="AX861" i="3"/>
  <c r="AX862" i="3"/>
  <c r="AX863" i="3"/>
  <c r="AX864" i="3"/>
  <c r="AX865" i="3"/>
  <c r="AX866" i="3"/>
  <c r="AX867" i="3"/>
  <c r="AX868" i="3"/>
  <c r="AX869" i="3"/>
  <c r="AX870" i="3"/>
  <c r="AX871" i="3"/>
  <c r="AX872" i="3"/>
  <c r="AX873" i="3"/>
  <c r="AX874" i="3"/>
  <c r="AX875" i="3"/>
  <c r="AX876" i="3"/>
  <c r="AX877" i="3"/>
  <c r="AX878" i="3"/>
  <c r="AX879" i="3"/>
  <c r="AX880" i="3"/>
  <c r="AX881" i="3"/>
  <c r="AX882" i="3"/>
  <c r="AX883" i="3"/>
  <c r="AX884" i="3"/>
  <c r="AX885" i="3"/>
  <c r="AX886" i="3"/>
  <c r="AX887" i="3"/>
  <c r="AX888" i="3"/>
  <c r="AX889" i="3"/>
  <c r="AX890" i="3"/>
  <c r="AX891" i="3"/>
  <c r="AX892" i="3"/>
  <c r="AX893" i="3"/>
  <c r="AX894" i="3"/>
  <c r="AX895" i="3"/>
  <c r="AX896" i="3"/>
  <c r="AX897" i="3"/>
  <c r="AX898" i="3"/>
  <c r="AX899" i="3"/>
  <c r="AX900" i="3"/>
  <c r="AX901" i="3"/>
  <c r="AX902" i="3"/>
  <c r="AX903" i="3"/>
  <c r="AX904" i="3"/>
  <c r="AX905" i="3"/>
  <c r="AX906" i="3"/>
  <c r="AX907" i="3"/>
  <c r="AX908" i="3"/>
  <c r="AX909" i="3"/>
  <c r="AX910" i="3"/>
  <c r="AX911" i="3"/>
  <c r="AX912" i="3"/>
  <c r="AX913" i="3"/>
  <c r="AX914" i="3"/>
  <c r="AX915" i="3"/>
  <c r="AX916" i="3"/>
  <c r="AX917" i="3"/>
  <c r="AX918" i="3"/>
  <c r="AX919" i="3"/>
  <c r="AX920" i="3"/>
  <c r="AX921" i="3"/>
  <c r="AX922" i="3"/>
  <c r="AX923" i="3"/>
  <c r="AX924" i="3"/>
  <c r="AX925" i="3"/>
  <c r="AX926" i="3"/>
  <c r="AX927" i="3"/>
  <c r="AX928" i="3"/>
  <c r="AX929" i="3"/>
  <c r="AX930" i="3"/>
  <c r="AX931" i="3"/>
  <c r="AX932" i="3"/>
  <c r="AX933" i="3"/>
  <c r="AX934" i="3"/>
  <c r="AX935" i="3"/>
  <c r="AX936" i="3"/>
  <c r="AX937" i="3"/>
  <c r="AX938" i="3"/>
  <c r="AX939" i="3"/>
  <c r="AX940" i="3"/>
  <c r="AX941" i="3"/>
  <c r="AX942" i="3"/>
  <c r="AX943" i="3"/>
  <c r="AX944" i="3"/>
  <c r="AX945" i="3"/>
  <c r="AX946" i="3"/>
  <c r="AX947" i="3"/>
  <c r="AX948" i="3"/>
  <c r="AX949" i="3"/>
  <c r="AX950" i="3"/>
  <c r="AX951" i="3"/>
  <c r="AX952" i="3"/>
  <c r="AX953" i="3"/>
  <c r="AX954" i="3"/>
  <c r="AX955" i="3"/>
  <c r="AX956" i="3"/>
  <c r="AX957" i="3"/>
  <c r="AX958" i="3"/>
  <c r="AX959" i="3"/>
  <c r="AX960" i="3"/>
  <c r="AX961" i="3"/>
  <c r="AX962" i="3"/>
  <c r="AX963" i="3"/>
  <c r="AX964" i="3"/>
  <c r="AX965" i="3"/>
  <c r="AX966" i="3"/>
  <c r="AX967" i="3"/>
  <c r="AX968" i="3"/>
  <c r="AX969" i="3"/>
  <c r="AX970" i="3"/>
  <c r="AX971" i="3"/>
  <c r="AX972" i="3"/>
  <c r="AX973" i="3"/>
  <c r="AX974" i="3"/>
  <c r="AX975" i="3"/>
  <c r="AX976" i="3"/>
  <c r="AX977" i="3"/>
  <c r="AX978" i="3"/>
  <c r="AX979" i="3"/>
  <c r="AX980" i="3"/>
  <c r="AX981" i="3"/>
  <c r="AX982" i="3"/>
  <c r="AX983" i="3"/>
  <c r="AX984" i="3"/>
  <c r="AX985" i="3"/>
  <c r="AX986" i="3"/>
  <c r="AX987" i="3"/>
  <c r="AX988" i="3"/>
  <c r="AX989" i="3"/>
  <c r="AX990" i="3"/>
  <c r="AX991" i="3"/>
  <c r="AX992" i="3"/>
  <c r="AX993" i="3"/>
  <c r="AX994" i="3"/>
  <c r="AX995" i="3"/>
  <c r="AX996" i="3"/>
  <c r="AX997" i="3"/>
  <c r="AX998" i="3"/>
  <c r="AX999" i="3"/>
  <c r="AX1000" i="3"/>
  <c r="AX1001" i="3"/>
  <c r="AX1002" i="3"/>
  <c r="AX1003" i="3"/>
  <c r="AX1004" i="3"/>
  <c r="AX1005" i="3"/>
  <c r="AX1006" i="3"/>
  <c r="AX1007" i="3"/>
  <c r="AX1008" i="3"/>
  <c r="AX1009" i="3"/>
  <c r="AX1010" i="3"/>
  <c r="AX1011" i="3"/>
  <c r="AX1012" i="3"/>
  <c r="AX1013" i="3"/>
  <c r="AX1014" i="3"/>
  <c r="AX1015" i="3"/>
  <c r="AX1016" i="3"/>
  <c r="AX1017" i="3"/>
  <c r="AX1018" i="3"/>
  <c r="AX1019" i="3"/>
  <c r="AX1020" i="3"/>
  <c r="AX1021" i="3"/>
  <c r="AX1022" i="3"/>
  <c r="AX1023" i="3"/>
  <c r="AX1024" i="3"/>
  <c r="AX1025" i="3"/>
  <c r="AX1026" i="3"/>
  <c r="AX1027" i="3"/>
  <c r="AX1028" i="3"/>
  <c r="AX1029" i="3"/>
  <c r="AX1030" i="3"/>
  <c r="AX1031" i="3"/>
  <c r="AX1032" i="3"/>
  <c r="AX1033" i="3"/>
  <c r="AX1034" i="3"/>
  <c r="AX1035" i="3"/>
  <c r="AX1036" i="3"/>
  <c r="AX1037" i="3"/>
  <c r="AX1038" i="3"/>
  <c r="AX1039" i="3"/>
  <c r="AX1040" i="3"/>
  <c r="AX1041" i="3"/>
  <c r="AX1042" i="3"/>
  <c r="AX1043" i="3"/>
  <c r="AX1044" i="3"/>
  <c r="AX1045" i="3"/>
  <c r="AX1046" i="3"/>
  <c r="AX1047" i="3"/>
  <c r="AX1048" i="3"/>
  <c r="AX1049" i="3"/>
  <c r="AX1050" i="3"/>
  <c r="AX1051" i="3"/>
  <c r="AX1052" i="3"/>
  <c r="AX1053" i="3"/>
  <c r="AX1054" i="3"/>
  <c r="AX1055" i="3"/>
  <c r="AX1056" i="3"/>
  <c r="AX1057" i="3"/>
  <c r="AX1058" i="3"/>
  <c r="AX1059" i="3"/>
  <c r="AX1060" i="3"/>
  <c r="AX1061" i="3"/>
  <c r="AX1062" i="3"/>
  <c r="AX1063" i="3"/>
  <c r="AX1064" i="3"/>
  <c r="AX1065" i="3"/>
  <c r="AX1066" i="3"/>
  <c r="AX1067" i="3"/>
  <c r="AX1068" i="3"/>
  <c r="AX1069" i="3"/>
  <c r="AX1070" i="3"/>
  <c r="AX1071" i="3"/>
  <c r="AX1072" i="3"/>
  <c r="AX1073" i="3"/>
  <c r="AX1074" i="3"/>
  <c r="AX1075" i="3"/>
  <c r="AX1076" i="3"/>
  <c r="AX1077" i="3"/>
  <c r="AX1078" i="3"/>
  <c r="AX1079" i="3"/>
  <c r="AX1080" i="3"/>
  <c r="AX1081" i="3"/>
  <c r="AX1082" i="3"/>
  <c r="AX1083" i="3"/>
  <c r="AX1084" i="3"/>
  <c r="AX1085" i="3"/>
  <c r="AX1086" i="3"/>
  <c r="AX1087" i="3"/>
  <c r="AX1088" i="3"/>
  <c r="AX1089" i="3"/>
  <c r="AX1090" i="3"/>
  <c r="AX1091" i="3"/>
  <c r="AX1092" i="3"/>
  <c r="AX1093" i="3"/>
  <c r="AX1094" i="3"/>
  <c r="AX1095" i="3"/>
  <c r="AX1096" i="3"/>
  <c r="AX1097" i="3"/>
  <c r="AX1098" i="3"/>
  <c r="AX1099" i="3"/>
  <c r="AX1100" i="3"/>
  <c r="AX1101" i="3"/>
  <c r="AX1102" i="3"/>
  <c r="AX1103" i="3"/>
  <c r="AX1104" i="3"/>
  <c r="AX1105" i="3"/>
  <c r="AX1106" i="3"/>
  <c r="AX1107" i="3"/>
  <c r="AX1108" i="3"/>
  <c r="AX1109" i="3"/>
  <c r="AX1110" i="3"/>
  <c r="AX1111" i="3"/>
  <c r="AX1112" i="3"/>
  <c r="AX1113" i="3"/>
  <c r="AX1114" i="3"/>
  <c r="AX1115" i="3"/>
  <c r="AX1116" i="3"/>
  <c r="AX1117" i="3"/>
  <c r="AX1118" i="3"/>
  <c r="AX1119" i="3"/>
  <c r="AX1120" i="3"/>
  <c r="AX1121" i="3"/>
  <c r="AX1122" i="3"/>
  <c r="AX1123" i="3"/>
  <c r="AX1124" i="3"/>
  <c r="AX1125" i="3"/>
  <c r="AX1126" i="3"/>
  <c r="AX1127" i="3"/>
  <c r="AX753" i="3"/>
  <c r="AX754" i="3"/>
  <c r="AX755" i="3"/>
  <c r="AX756" i="3"/>
  <c r="AX757" i="3"/>
  <c r="AX758" i="3"/>
  <c r="AX759" i="3"/>
  <c r="AX760" i="3"/>
  <c r="AX761" i="3"/>
  <c r="AX762" i="3"/>
  <c r="AX763" i="3"/>
  <c r="AX764" i="3"/>
  <c r="AX765" i="3"/>
  <c r="AX766" i="3"/>
  <c r="AX767" i="3"/>
  <c r="AX768" i="3"/>
  <c r="AX769" i="3"/>
  <c r="AX770" i="3"/>
  <c r="AX771" i="3"/>
  <c r="AX772" i="3"/>
  <c r="AX773" i="3"/>
  <c r="AX774" i="3"/>
  <c r="AX775" i="3"/>
  <c r="AX776" i="3"/>
  <c r="AX777" i="3"/>
  <c r="AX778" i="3"/>
  <c r="AX779" i="3"/>
  <c r="AX780" i="3"/>
  <c r="AX781" i="3"/>
  <c r="AX782" i="3"/>
  <c r="AX783" i="3"/>
  <c r="AX784" i="3"/>
  <c r="AX785" i="3"/>
  <c r="AX786" i="3"/>
  <c r="AX787" i="3"/>
  <c r="AX788" i="3"/>
  <c r="AX789" i="3"/>
  <c r="AX790" i="3"/>
  <c r="AX791" i="3"/>
  <c r="AX792" i="3"/>
  <c r="AX793" i="3"/>
  <c r="AX794" i="3"/>
  <c r="AX795" i="3"/>
  <c r="AX796" i="3"/>
  <c r="AX797" i="3"/>
  <c r="AX798" i="3"/>
  <c r="AX799" i="3"/>
  <c r="AX800" i="3"/>
  <c r="AX801" i="3"/>
  <c r="AX802" i="3"/>
  <c r="AX803" i="3"/>
  <c r="AX804" i="3"/>
  <c r="AX805" i="3"/>
  <c r="AX806" i="3"/>
  <c r="AX807" i="3"/>
  <c r="AX808" i="3"/>
  <c r="AX809" i="3"/>
  <c r="AX810" i="3"/>
  <c r="AX811" i="3"/>
  <c r="AX812" i="3"/>
  <c r="AX813" i="3"/>
  <c r="AX814" i="3"/>
  <c r="AX815" i="3"/>
  <c r="AX816" i="3"/>
  <c r="AX817" i="3"/>
  <c r="AX818" i="3"/>
  <c r="AX819" i="3"/>
  <c r="AX820" i="3"/>
  <c r="AX821" i="3"/>
  <c r="AX822" i="3"/>
  <c r="AX823" i="3"/>
  <c r="AX824" i="3"/>
  <c r="AX825" i="3"/>
  <c r="AX826" i="3"/>
  <c r="AX827" i="3"/>
  <c r="AX1128" i="3"/>
  <c r="AX1129" i="3"/>
  <c r="AX1130" i="3"/>
  <c r="AX1131" i="3"/>
  <c r="AX1132" i="3"/>
  <c r="AX1133" i="3"/>
  <c r="AX1134" i="3"/>
  <c r="AX1135" i="3"/>
  <c r="AX1136" i="3"/>
  <c r="AX1137" i="3"/>
  <c r="AX1138" i="3"/>
  <c r="AX1139" i="3"/>
  <c r="AX1140" i="3"/>
  <c r="AX1141" i="3"/>
  <c r="AX1142" i="3"/>
  <c r="AX1143" i="3"/>
  <c r="AX1144" i="3"/>
  <c r="AX1145" i="3"/>
  <c r="AX1146" i="3"/>
  <c r="AX1147" i="3"/>
  <c r="AX1148" i="3"/>
  <c r="AX1149" i="3"/>
  <c r="AX1150" i="3"/>
  <c r="AX1151" i="3"/>
  <c r="AX1152" i="3"/>
  <c r="AX1153" i="3"/>
  <c r="AX1154" i="3"/>
  <c r="AX1155" i="3"/>
  <c r="AX1156" i="3"/>
  <c r="AX1157" i="3"/>
  <c r="AX1158" i="3"/>
  <c r="AX1159" i="3"/>
  <c r="AX1160" i="3"/>
  <c r="AX1161" i="3"/>
  <c r="AX1162" i="3"/>
  <c r="AX1163" i="3"/>
  <c r="AX1164" i="3"/>
  <c r="AX1165" i="3"/>
  <c r="AX1166" i="3"/>
  <c r="AX1167" i="3"/>
  <c r="AX1168" i="3"/>
  <c r="AX1169" i="3"/>
  <c r="AX1170" i="3"/>
  <c r="AX1171" i="3"/>
  <c r="AX1172" i="3"/>
  <c r="AX1173" i="3"/>
  <c r="AX1174" i="3"/>
  <c r="AX1175" i="3"/>
  <c r="AX1176" i="3"/>
  <c r="AX1177" i="3"/>
  <c r="AX1178" i="3"/>
  <c r="AX1179" i="3"/>
  <c r="AX1180" i="3"/>
  <c r="AX1181" i="3"/>
  <c r="AX1182" i="3"/>
  <c r="AX1183" i="3"/>
  <c r="AX1184" i="3"/>
  <c r="AX1185" i="3"/>
  <c r="AX1186" i="3"/>
  <c r="AX1187" i="3"/>
  <c r="AX1188" i="3"/>
  <c r="AX1189" i="3"/>
  <c r="AX1190" i="3"/>
  <c r="AX1191" i="3"/>
  <c r="AX1192" i="3"/>
  <c r="AX1193" i="3"/>
  <c r="AX1194" i="3"/>
  <c r="AX1195" i="3"/>
  <c r="AX1196" i="3"/>
  <c r="AX1197" i="3"/>
  <c r="AX1198" i="3"/>
  <c r="AX1199" i="3"/>
  <c r="AX1200" i="3"/>
  <c r="AX1201" i="3"/>
  <c r="AX1202" i="3"/>
  <c r="AX1203" i="3"/>
  <c r="AX1204" i="3"/>
  <c r="AX1205" i="3"/>
  <c r="AX1206" i="3"/>
  <c r="AX1207" i="3"/>
  <c r="AX1208" i="3"/>
  <c r="AX1209" i="3"/>
  <c r="AX1210" i="3"/>
  <c r="AX1211" i="3"/>
  <c r="AX1212" i="3"/>
  <c r="AX1213" i="3"/>
  <c r="AX1214" i="3"/>
  <c r="AX1215" i="3"/>
  <c r="AX1216" i="3"/>
  <c r="AX1217" i="3"/>
  <c r="AX1218" i="3"/>
  <c r="AX1219" i="3"/>
  <c r="AX1220" i="3"/>
  <c r="AX1221" i="3"/>
  <c r="AX1222" i="3"/>
  <c r="AX1223" i="3"/>
  <c r="AX1224" i="3"/>
  <c r="AX1225" i="3"/>
  <c r="AX1226" i="3"/>
  <c r="AX1227" i="3"/>
  <c r="AX1228" i="3"/>
  <c r="AX1229" i="3"/>
  <c r="AX1230" i="3"/>
  <c r="AX1231" i="3"/>
  <c r="AX1232" i="3"/>
  <c r="AX1233" i="3"/>
  <c r="AX1234" i="3"/>
  <c r="AX1235" i="3"/>
  <c r="AX1236" i="3"/>
  <c r="AX1237" i="3"/>
  <c r="AX1238" i="3"/>
  <c r="AX1239" i="3"/>
  <c r="AX1240" i="3"/>
  <c r="AX1241" i="3"/>
  <c r="AX1242" i="3"/>
  <c r="AX1243" i="3"/>
  <c r="AX1244" i="3"/>
  <c r="AX1245" i="3"/>
  <c r="AX1246" i="3"/>
  <c r="AX1247" i="3"/>
  <c r="AX1248" i="3"/>
  <c r="AX1249" i="3"/>
  <c r="AX1250" i="3"/>
  <c r="AX1251" i="3"/>
  <c r="AX1252" i="3"/>
  <c r="AX1253" i="3"/>
  <c r="AX1254" i="3"/>
  <c r="AX1255" i="3"/>
  <c r="AX1256" i="3"/>
  <c r="AX1257" i="3"/>
  <c r="AX1258" i="3"/>
  <c r="AX1259" i="3"/>
  <c r="AX1260" i="3"/>
  <c r="AX1261" i="3"/>
  <c r="AX1262" i="3"/>
  <c r="AX1263" i="3"/>
  <c r="AX1264" i="3"/>
  <c r="AX1265" i="3"/>
  <c r="AX1266" i="3"/>
  <c r="AX1267" i="3"/>
  <c r="AX1268" i="3"/>
  <c r="AX1269" i="3"/>
  <c r="AX1270" i="3"/>
  <c r="AX1271" i="3"/>
  <c r="AX1272" i="3"/>
  <c r="AX1273" i="3"/>
  <c r="AX1274" i="3"/>
  <c r="AX1275" i="3"/>
  <c r="AX1276" i="3"/>
  <c r="AX1277" i="3"/>
  <c r="AX1281" i="3"/>
  <c r="AX1282" i="3"/>
  <c r="AX1283" i="3"/>
  <c r="AX1284" i="3"/>
  <c r="AX1285" i="3"/>
  <c r="AX1286" i="3"/>
  <c r="AX1287" i="3"/>
  <c r="AX1288" i="3"/>
  <c r="AX1289" i="3"/>
  <c r="AX1290" i="3"/>
  <c r="AX1291" i="3"/>
  <c r="AX1292" i="3"/>
  <c r="AX1293" i="3"/>
  <c r="AX1294" i="3"/>
  <c r="AX1295" i="3"/>
  <c r="AX1296" i="3"/>
  <c r="AX1297" i="3"/>
  <c r="AX1298" i="3"/>
  <c r="AX1299" i="3"/>
  <c r="AX1300" i="3"/>
  <c r="AX1301" i="3"/>
  <c r="AX1302" i="3"/>
  <c r="AX1303" i="3"/>
  <c r="AX1304" i="3"/>
  <c r="AX1305" i="3"/>
  <c r="AX1306" i="3"/>
  <c r="AX1307" i="3"/>
  <c r="AX1308" i="3"/>
  <c r="AX1309" i="3"/>
  <c r="AX1310" i="3"/>
  <c r="AX1311" i="3"/>
  <c r="AX1312" i="3"/>
  <c r="AX1313" i="3"/>
  <c r="AX1314" i="3"/>
  <c r="AX1315" i="3"/>
  <c r="AX1316" i="3"/>
  <c r="AX1317" i="3"/>
  <c r="AX1318" i="3"/>
  <c r="AX1319" i="3"/>
  <c r="AX1320" i="3"/>
  <c r="AX1321" i="3"/>
  <c r="AX1322" i="3"/>
  <c r="AX1323" i="3"/>
  <c r="AX1324" i="3"/>
  <c r="AX1325" i="3"/>
  <c r="AX1326" i="3"/>
  <c r="AX1327" i="3"/>
  <c r="AX153" i="3"/>
  <c r="BF139" i="3" l="1"/>
  <c r="BN139" i="3" s="1"/>
  <c r="BF138" i="3"/>
  <c r="BN138" i="3" s="1"/>
  <c r="BF137" i="3"/>
  <c r="BN137" i="3" s="1"/>
  <c r="BF132" i="3"/>
  <c r="BN132" i="3" s="1"/>
  <c r="BF131" i="3"/>
  <c r="BN131" i="3" s="1"/>
  <c r="BF121" i="3"/>
  <c r="BN121" i="3" s="1"/>
  <c r="BF116" i="3"/>
  <c r="BN116" i="3" s="1"/>
  <c r="BF113" i="3"/>
  <c r="BN113" i="3" s="1"/>
  <c r="BF111" i="3"/>
  <c r="BN111" i="3" s="1"/>
  <c r="BF105" i="3"/>
  <c r="BN105" i="3" s="1"/>
  <c r="BF103" i="3"/>
  <c r="BN103" i="3" s="1"/>
  <c r="BF97" i="3"/>
  <c r="BN97" i="3" s="1"/>
  <c r="BF95" i="3"/>
  <c r="BN95" i="3" s="1"/>
  <c r="BF91" i="3"/>
  <c r="BN91" i="3" s="1"/>
  <c r="BF86" i="3"/>
  <c r="BN86" i="3" s="1"/>
  <c r="BF84" i="3"/>
  <c r="BN84" i="3" s="1"/>
  <c r="BF79" i="3"/>
  <c r="BN79" i="3" s="1"/>
  <c r="BF74" i="3"/>
  <c r="BN74" i="3" s="1"/>
  <c r="BF73" i="3"/>
  <c r="BN73" i="3" s="1"/>
  <c r="BF72" i="3"/>
  <c r="BN72" i="3" s="1"/>
  <c r="BF69" i="3"/>
  <c r="BN69" i="3" s="1"/>
  <c r="BF67" i="3"/>
  <c r="BN67" i="3" s="1"/>
  <c r="BF65" i="3"/>
  <c r="BN65" i="3" s="1"/>
  <c r="BF64" i="3"/>
  <c r="BN64" i="3" s="1"/>
  <c r="BF62" i="3"/>
  <c r="BN62" i="3" s="1"/>
  <c r="BF55" i="3"/>
  <c r="BN55" i="3" s="1"/>
  <c r="BF53" i="3"/>
  <c r="BN53" i="3" s="1"/>
  <c r="BF152" i="3"/>
  <c r="BN152" i="3" s="1"/>
  <c r="BF151" i="3"/>
  <c r="BN151" i="3" s="1"/>
  <c r="BF144" i="3"/>
  <c r="BN144" i="3" s="1"/>
  <c r="BF141" i="3"/>
  <c r="BN141" i="3" s="1"/>
  <c r="BF133" i="3"/>
  <c r="BN133" i="3" s="1"/>
  <c r="BF130" i="3"/>
  <c r="BN130" i="3" s="1"/>
  <c r="BF129" i="3"/>
  <c r="BN129" i="3" s="1"/>
  <c r="BF127" i="3"/>
  <c r="BN127" i="3" s="1"/>
  <c r="BF126" i="3"/>
  <c r="BN126" i="3" s="1"/>
  <c r="BF124" i="3"/>
  <c r="BN124" i="3" s="1"/>
  <c r="BF117" i="3"/>
  <c r="BN117" i="3" s="1"/>
  <c r="BF114" i="3"/>
  <c r="BN114" i="3" s="1"/>
  <c r="BF108" i="3"/>
  <c r="BN108" i="3" s="1"/>
  <c r="BF106" i="3"/>
  <c r="BN106" i="3" s="1"/>
  <c r="BF101" i="3"/>
  <c r="BN101" i="3" s="1"/>
  <c r="BF100" i="3"/>
  <c r="BN100" i="3" s="1"/>
  <c r="BF98" i="3"/>
  <c r="BN98" i="3" s="1"/>
  <c r="BF93" i="3"/>
  <c r="BN93" i="3" s="1"/>
  <c r="BF92" i="3"/>
  <c r="BN92" i="3" s="1"/>
  <c r="BF87" i="3"/>
  <c r="BN87" i="3" s="1"/>
  <c r="BF82" i="3"/>
  <c r="BN82" i="3" s="1"/>
  <c r="BF81" i="3"/>
  <c r="BN81" i="3" s="1"/>
  <c r="BF75" i="3"/>
  <c r="BN75" i="3" s="1"/>
  <c r="BF71" i="3"/>
  <c r="BN71" i="3" s="1"/>
  <c r="BF61" i="3"/>
  <c r="BN61" i="3" s="1"/>
  <c r="BF60" i="3"/>
  <c r="BN60" i="3" s="1"/>
  <c r="BF58" i="3"/>
  <c r="BN58" i="3" s="1"/>
  <c r="BF56" i="3"/>
  <c r="BN56" i="3" s="1"/>
  <c r="BF150" i="3"/>
  <c r="BN150" i="3" s="1"/>
  <c r="BF148" i="3"/>
  <c r="BN148" i="3" s="1"/>
  <c r="BF147" i="3"/>
  <c r="BN147" i="3" s="1"/>
  <c r="BF123" i="3"/>
  <c r="BN123" i="3" s="1"/>
  <c r="BF122" i="3"/>
  <c r="BN122" i="3" s="1"/>
  <c r="BF120" i="3"/>
  <c r="BN120" i="3" s="1"/>
  <c r="BF118" i="3"/>
  <c r="BN118" i="3" s="1"/>
  <c r="BF112" i="3"/>
  <c r="BN112" i="3" s="1"/>
  <c r="BF107" i="3"/>
  <c r="BN107" i="3" s="1"/>
  <c r="BF104" i="3"/>
  <c r="BN104" i="3" s="1"/>
  <c r="BF102" i="3"/>
  <c r="BN102" i="3" s="1"/>
  <c r="BF96" i="3"/>
  <c r="BN96" i="3" s="1"/>
  <c r="BF94" i="3"/>
  <c r="BN94" i="3" s="1"/>
  <c r="BF89" i="3"/>
  <c r="BN89" i="3" s="1"/>
  <c r="BF83" i="3"/>
  <c r="BN83" i="3" s="1"/>
  <c r="BF80" i="3"/>
  <c r="BN80" i="3" s="1"/>
  <c r="BF78" i="3"/>
  <c r="BN78" i="3" s="1"/>
  <c r="BF68" i="3"/>
  <c r="BN68" i="3" s="1"/>
  <c r="BF63" i="3"/>
  <c r="BN63" i="3" s="1"/>
  <c r="BF57" i="3"/>
  <c r="BN57" i="3" s="1"/>
  <c r="BF149" i="3"/>
  <c r="BN149" i="3" s="1"/>
  <c r="BF146" i="3"/>
  <c r="BN146" i="3" s="1"/>
  <c r="BF145" i="3"/>
  <c r="BN145" i="3" s="1"/>
  <c r="BF143" i="3"/>
  <c r="BN143" i="3" s="1"/>
  <c r="BF142" i="3"/>
  <c r="BN142" i="3" s="1"/>
  <c r="BF140" i="3"/>
  <c r="BN140" i="3" s="1"/>
  <c r="BF136" i="3"/>
  <c r="BN136" i="3" s="1"/>
  <c r="BF135" i="3"/>
  <c r="BN135" i="3" s="1"/>
  <c r="BF134" i="3"/>
  <c r="BN134" i="3" s="1"/>
  <c r="BF128" i="3"/>
  <c r="BN128" i="3" s="1"/>
  <c r="BF125" i="3"/>
  <c r="BN125" i="3" s="1"/>
  <c r="BF119" i="3"/>
  <c r="BN119" i="3" s="1"/>
  <c r="BF115" i="3"/>
  <c r="BN115" i="3" s="1"/>
  <c r="BF110" i="3"/>
  <c r="BN110" i="3" s="1"/>
  <c r="BF109" i="3"/>
  <c r="BN109" i="3" s="1"/>
  <c r="BF90" i="3"/>
  <c r="BN90" i="3" s="1"/>
  <c r="BF77" i="3"/>
  <c r="BN77" i="3" s="1"/>
  <c r="BF66" i="3"/>
  <c r="BN66" i="3" s="1"/>
  <c r="BF49" i="3"/>
  <c r="BN49" i="3" s="1"/>
  <c r="BF46" i="3"/>
  <c r="BN46" i="3" s="1"/>
  <c r="BF44" i="3"/>
  <c r="BN44" i="3" s="1"/>
  <c r="BF41" i="3"/>
  <c r="BN41" i="3" s="1"/>
  <c r="BF40" i="3"/>
  <c r="BN40" i="3" s="1"/>
  <c r="BF38" i="3"/>
  <c r="BN38" i="3" s="1"/>
  <c r="BF35" i="3"/>
  <c r="BN35" i="3" s="1"/>
  <c r="BF34" i="3"/>
  <c r="BN34" i="3" s="1"/>
  <c r="BF32" i="3"/>
  <c r="BN32" i="3" s="1"/>
  <c r="BF31" i="3"/>
  <c r="BN31" i="3" s="1"/>
  <c r="BF24" i="3"/>
  <c r="BN24" i="3" s="1"/>
  <c r="BF23" i="3"/>
  <c r="BN23" i="3" s="1"/>
  <c r="BF16" i="3"/>
  <c r="BN16" i="3" s="1"/>
  <c r="BF15" i="3"/>
  <c r="BN15" i="3" s="1"/>
  <c r="BF8" i="3"/>
  <c r="BN8" i="3" s="1"/>
  <c r="BF7" i="3"/>
  <c r="BN7" i="3" s="1"/>
  <c r="BF3" i="3"/>
  <c r="BN3" i="3" s="1"/>
  <c r="BF99" i="3"/>
  <c r="BN99" i="3" s="1"/>
  <c r="BF88" i="3"/>
  <c r="BN88" i="3" s="1"/>
  <c r="BF51" i="3"/>
  <c r="BN51" i="3" s="1"/>
  <c r="BF45" i="3"/>
  <c r="BN45" i="3" s="1"/>
  <c r="BF37" i="3"/>
  <c r="BN37" i="3" s="1"/>
  <c r="BF36" i="3"/>
  <c r="BN36" i="3" s="1"/>
  <c r="BF29" i="3"/>
  <c r="BN29" i="3" s="1"/>
  <c r="BF25" i="3"/>
  <c r="BN25" i="3" s="1"/>
  <c r="BF21" i="3"/>
  <c r="BN21" i="3" s="1"/>
  <c r="BF17" i="3"/>
  <c r="BN17" i="3" s="1"/>
  <c r="BF13" i="3"/>
  <c r="BN13" i="3" s="1"/>
  <c r="BF9" i="3"/>
  <c r="BN9" i="3" s="1"/>
  <c r="BF47" i="3"/>
  <c r="BN47" i="3" s="1"/>
  <c r="BF42" i="3"/>
  <c r="BN42" i="3" s="1"/>
  <c r="BF39" i="3"/>
  <c r="BN39" i="3" s="1"/>
  <c r="BF26" i="3"/>
  <c r="BN26" i="3" s="1"/>
  <c r="BF18" i="3"/>
  <c r="BN18" i="3" s="1"/>
  <c r="BF10" i="3"/>
  <c r="BN10" i="3" s="1"/>
  <c r="BF5" i="3"/>
  <c r="BN5" i="3" s="1"/>
  <c r="BF6" i="3"/>
  <c r="BN6" i="3" s="1"/>
  <c r="R6" i="3" s="1"/>
  <c r="BO6" i="3" s="1"/>
  <c r="BF4" i="3"/>
  <c r="BN4" i="3" s="1"/>
  <c r="BF85" i="3"/>
  <c r="BN85" i="3" s="1"/>
  <c r="BF76" i="3"/>
  <c r="BN76" i="3" s="1"/>
  <c r="BF70" i="3"/>
  <c r="BN70" i="3" s="1"/>
  <c r="BF59" i="3"/>
  <c r="BN59" i="3" s="1"/>
  <c r="BF54" i="3"/>
  <c r="BN54" i="3" s="1"/>
  <c r="BF52" i="3"/>
  <c r="BN52" i="3" s="1"/>
  <c r="BF50" i="3"/>
  <c r="BN50" i="3" s="1"/>
  <c r="BF48" i="3"/>
  <c r="BN48" i="3" s="1"/>
  <c r="BF43" i="3"/>
  <c r="BN43" i="3" s="1"/>
  <c r="BF33" i="3"/>
  <c r="BN33" i="3" s="1"/>
  <c r="BF30" i="3"/>
  <c r="BN30" i="3" s="1"/>
  <c r="BF28" i="3"/>
  <c r="BN28" i="3" s="1"/>
  <c r="BF27" i="3"/>
  <c r="BN27" i="3" s="1"/>
  <c r="BF22" i="3"/>
  <c r="BN22" i="3" s="1"/>
  <c r="BF20" i="3"/>
  <c r="BN20" i="3" s="1"/>
  <c r="BF19" i="3"/>
  <c r="BN19" i="3" s="1"/>
  <c r="BF14" i="3"/>
  <c r="BN14" i="3" s="1"/>
  <c r="BF12" i="3"/>
  <c r="BN12" i="3" s="1"/>
  <c r="BF11" i="3"/>
  <c r="BN11" i="3" s="1"/>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H607" i="5"/>
  <c r="H608" i="5"/>
  <c r="H609" i="5"/>
  <c r="H610" i="5"/>
  <c r="H611" i="5"/>
  <c r="H612" i="5"/>
  <c r="H613" i="5"/>
  <c r="H614" i="5"/>
  <c r="H615" i="5"/>
  <c r="H616" i="5"/>
  <c r="H617" i="5"/>
  <c r="H618" i="5"/>
  <c r="H619" i="5"/>
  <c r="H620" i="5"/>
  <c r="H621" i="5"/>
  <c r="H622" i="5"/>
  <c r="H623" i="5"/>
  <c r="H624" i="5"/>
  <c r="H625" i="5"/>
  <c r="H626" i="5"/>
  <c r="H627" i="5"/>
  <c r="H628" i="5"/>
  <c r="H629" i="5"/>
  <c r="H630" i="5"/>
  <c r="H631" i="5"/>
  <c r="H632" i="5"/>
  <c r="H633" i="5"/>
  <c r="H634" i="5"/>
  <c r="H635" i="5"/>
  <c r="H636" i="5"/>
  <c r="H637" i="5"/>
  <c r="H638" i="5"/>
  <c r="H639" i="5"/>
  <c r="H640" i="5"/>
  <c r="H641" i="5"/>
  <c r="H642" i="5"/>
  <c r="H643" i="5"/>
  <c r="H644" i="5"/>
  <c r="H645" i="5"/>
  <c r="H646" i="5"/>
  <c r="H647" i="5"/>
  <c r="H648" i="5"/>
  <c r="H649" i="5"/>
  <c r="H650" i="5"/>
  <c r="H651" i="5"/>
  <c r="H652" i="5"/>
  <c r="H653" i="5"/>
  <c r="H654" i="5"/>
  <c r="H655" i="5"/>
  <c r="H656" i="5"/>
  <c r="H657" i="5"/>
  <c r="H658" i="5"/>
  <c r="H659" i="5"/>
  <c r="H660" i="5"/>
  <c r="H661" i="5"/>
  <c r="H662" i="5"/>
  <c r="H663" i="5"/>
  <c r="H664" i="5"/>
  <c r="H665" i="5"/>
  <c r="H666" i="5"/>
  <c r="H667" i="5"/>
  <c r="H668" i="5"/>
  <c r="H669" i="5"/>
  <c r="H670" i="5"/>
  <c r="H671" i="5"/>
  <c r="H672" i="5"/>
  <c r="H673" i="5"/>
  <c r="H674" i="5"/>
  <c r="H675" i="5"/>
  <c r="H676" i="5"/>
  <c r="H677" i="5"/>
  <c r="H678" i="5"/>
  <c r="H679" i="5"/>
  <c r="H680" i="5"/>
  <c r="H681" i="5"/>
  <c r="H682" i="5"/>
  <c r="H683" i="5"/>
  <c r="H684" i="5"/>
  <c r="H685" i="5"/>
  <c r="H686" i="5"/>
  <c r="H687" i="5"/>
  <c r="H688" i="5"/>
  <c r="H689" i="5"/>
  <c r="H690" i="5"/>
  <c r="H691" i="5"/>
  <c r="H692" i="5"/>
  <c r="H693" i="5"/>
  <c r="H694" i="5"/>
  <c r="H695" i="5"/>
  <c r="H696" i="5"/>
  <c r="H697" i="5"/>
  <c r="H698" i="5"/>
  <c r="H699" i="5"/>
  <c r="H700" i="5"/>
  <c r="H701" i="5"/>
  <c r="H702" i="5"/>
  <c r="H703" i="5"/>
  <c r="H704" i="5"/>
  <c r="H705" i="5"/>
  <c r="H706" i="5"/>
  <c r="H707" i="5"/>
  <c r="H708" i="5"/>
  <c r="H709" i="5"/>
  <c r="H710" i="5"/>
  <c r="H711" i="5"/>
  <c r="H712" i="5"/>
  <c r="H713" i="5"/>
  <c r="H714" i="5"/>
  <c r="H715" i="5"/>
  <c r="H716" i="5"/>
  <c r="H717" i="5"/>
  <c r="H718" i="5"/>
  <c r="H719" i="5"/>
  <c r="H720" i="5"/>
  <c r="H721" i="5"/>
  <c r="H722" i="5"/>
  <c r="H723" i="5"/>
  <c r="H724" i="5"/>
  <c r="H725" i="5"/>
  <c r="H726" i="5"/>
  <c r="H727" i="5"/>
  <c r="H728" i="5"/>
  <c r="H729" i="5"/>
  <c r="H730" i="5"/>
  <c r="H731" i="5"/>
  <c r="H732" i="5"/>
  <c r="H733" i="5"/>
  <c r="H734" i="5"/>
  <c r="H735" i="5"/>
  <c r="H736" i="5"/>
  <c r="H737" i="5"/>
  <c r="H738" i="5"/>
  <c r="H739" i="5"/>
  <c r="H740" i="5"/>
  <c r="H741" i="5"/>
  <c r="H742" i="5"/>
  <c r="H743" i="5"/>
  <c r="H744" i="5"/>
  <c r="H745" i="5"/>
  <c r="H746" i="5"/>
  <c r="H747" i="5"/>
  <c r="H748" i="5"/>
  <c r="H749" i="5"/>
  <c r="H750" i="5"/>
  <c r="H751" i="5"/>
  <c r="H752" i="5"/>
  <c r="H753" i="5"/>
  <c r="H754" i="5"/>
  <c r="H755" i="5"/>
  <c r="H756" i="5"/>
  <c r="H757" i="5"/>
  <c r="H758" i="5"/>
  <c r="H759" i="5"/>
  <c r="H760" i="5"/>
  <c r="H761" i="5"/>
  <c r="H762" i="5"/>
  <c r="H763" i="5"/>
  <c r="H764" i="5"/>
  <c r="H765" i="5"/>
  <c r="H766" i="5"/>
  <c r="H767" i="5"/>
  <c r="H768" i="5"/>
  <c r="H769" i="5"/>
  <c r="H770" i="5"/>
  <c r="H771" i="5"/>
  <c r="H772" i="5"/>
  <c r="H773" i="5"/>
  <c r="H774" i="5"/>
  <c r="H775" i="5"/>
  <c r="H776" i="5"/>
  <c r="H777" i="5"/>
  <c r="H778" i="5"/>
  <c r="H779" i="5"/>
  <c r="H780" i="5"/>
  <c r="H781" i="5"/>
  <c r="H782" i="5"/>
  <c r="H783" i="5"/>
  <c r="H784" i="5"/>
  <c r="H785" i="5"/>
  <c r="H786" i="5"/>
  <c r="H787" i="5"/>
  <c r="H788" i="5"/>
  <c r="H789" i="5"/>
  <c r="H790" i="5"/>
  <c r="H791" i="5"/>
  <c r="H792" i="5"/>
  <c r="H793" i="5"/>
  <c r="H794" i="5"/>
  <c r="H795" i="5"/>
  <c r="H796" i="5"/>
  <c r="H797" i="5"/>
  <c r="H798" i="5"/>
  <c r="H799" i="5"/>
  <c r="H800" i="5"/>
  <c r="H801" i="5"/>
  <c r="H802" i="5"/>
  <c r="H803" i="5"/>
  <c r="H804" i="5"/>
  <c r="H805" i="5"/>
  <c r="H806" i="5"/>
  <c r="H807" i="5"/>
  <c r="H808" i="5"/>
  <c r="H809" i="5"/>
  <c r="H810" i="5"/>
  <c r="H811" i="5"/>
  <c r="H812" i="5"/>
  <c r="H813" i="5"/>
  <c r="H814" i="5"/>
  <c r="H815" i="5"/>
  <c r="H816" i="5"/>
  <c r="H817" i="5"/>
  <c r="H818" i="5"/>
  <c r="H819" i="5"/>
  <c r="H820" i="5"/>
  <c r="H821" i="5"/>
  <c r="H822" i="5"/>
  <c r="H823" i="5"/>
  <c r="H824" i="5"/>
  <c r="H825" i="5"/>
  <c r="H826" i="5"/>
  <c r="H827" i="5"/>
  <c r="H828" i="5"/>
  <c r="H829" i="5"/>
  <c r="H830" i="5"/>
  <c r="H831" i="5"/>
  <c r="H832" i="5"/>
  <c r="H833" i="5"/>
  <c r="H834" i="5"/>
  <c r="H835" i="5"/>
  <c r="H836" i="5"/>
  <c r="H837" i="5"/>
  <c r="H838" i="5"/>
  <c r="H839" i="5"/>
  <c r="H840" i="5"/>
  <c r="H841" i="5"/>
  <c r="H842" i="5"/>
  <c r="H843" i="5"/>
  <c r="H844" i="5"/>
  <c r="H845" i="5"/>
  <c r="H846" i="5"/>
  <c r="H847" i="5"/>
  <c r="H848" i="5"/>
  <c r="H849" i="5"/>
  <c r="H850" i="5"/>
  <c r="H851" i="5"/>
  <c r="H852" i="5"/>
  <c r="H853" i="5"/>
  <c r="H854" i="5"/>
  <c r="H855" i="5"/>
  <c r="H856" i="5"/>
  <c r="H857" i="5"/>
  <c r="H858" i="5"/>
  <c r="H859" i="5"/>
  <c r="H860" i="5"/>
  <c r="H861" i="5"/>
  <c r="H862" i="5"/>
  <c r="H863" i="5"/>
  <c r="H864" i="5"/>
  <c r="H865" i="5"/>
  <c r="H866" i="5"/>
  <c r="H867" i="5"/>
  <c r="H868" i="5"/>
  <c r="H869" i="5"/>
  <c r="H870" i="5"/>
  <c r="H871" i="5"/>
  <c r="H872" i="5"/>
  <c r="H873" i="5"/>
  <c r="H874" i="5"/>
  <c r="H875" i="5"/>
  <c r="H876" i="5"/>
  <c r="H877" i="5"/>
  <c r="H878" i="5"/>
  <c r="H879" i="5"/>
  <c r="H880" i="5"/>
  <c r="H881" i="5"/>
  <c r="H882" i="5"/>
  <c r="H883" i="5"/>
  <c r="H884" i="5"/>
  <c r="H885" i="5"/>
  <c r="H886" i="5"/>
  <c r="H887" i="5"/>
  <c r="H888" i="5"/>
  <c r="H889" i="5"/>
  <c r="H890" i="5"/>
  <c r="H891" i="5"/>
  <c r="H892" i="5"/>
  <c r="H893" i="5"/>
  <c r="H894" i="5"/>
  <c r="H895" i="5"/>
  <c r="H896" i="5"/>
  <c r="H897" i="5"/>
  <c r="H898" i="5"/>
  <c r="H899" i="5"/>
  <c r="H900" i="5"/>
  <c r="H901" i="5"/>
  <c r="H902" i="5"/>
  <c r="H903" i="5"/>
  <c r="H904" i="5"/>
  <c r="H905" i="5"/>
  <c r="H906" i="5"/>
  <c r="H907" i="5"/>
  <c r="H908" i="5"/>
  <c r="H909" i="5"/>
  <c r="H910" i="5"/>
  <c r="H911" i="5"/>
  <c r="H912" i="5"/>
  <c r="H913" i="5"/>
  <c r="H914" i="5"/>
  <c r="H915" i="5"/>
  <c r="H916" i="5"/>
  <c r="H917" i="5"/>
  <c r="H918" i="5"/>
  <c r="H919" i="5"/>
  <c r="H920" i="5"/>
  <c r="H921" i="5"/>
  <c r="H922" i="5"/>
  <c r="H923" i="5"/>
  <c r="H924" i="5"/>
  <c r="H925" i="5"/>
  <c r="H926" i="5"/>
  <c r="H927" i="5"/>
  <c r="H928" i="5"/>
  <c r="H929" i="5"/>
  <c r="H930" i="5"/>
  <c r="H931" i="5"/>
  <c r="H932" i="5"/>
  <c r="H933" i="5"/>
  <c r="H934" i="5"/>
  <c r="H935" i="5"/>
  <c r="H936" i="5"/>
  <c r="H937" i="5"/>
  <c r="H938" i="5"/>
  <c r="H939" i="5"/>
  <c r="H940" i="5"/>
  <c r="H941" i="5"/>
  <c r="H942" i="5"/>
  <c r="H943" i="5"/>
  <c r="H944" i="5"/>
  <c r="H945" i="5"/>
  <c r="H946" i="5"/>
  <c r="H947" i="5"/>
  <c r="H948" i="5"/>
  <c r="H949" i="5"/>
  <c r="H950" i="5"/>
  <c r="H951" i="5"/>
  <c r="H952" i="5"/>
  <c r="H953" i="5"/>
  <c r="H954" i="5"/>
  <c r="H955" i="5"/>
  <c r="H956" i="5"/>
  <c r="H957" i="5"/>
  <c r="H958" i="5"/>
  <c r="H959" i="5"/>
  <c r="H960" i="5"/>
  <c r="H961" i="5"/>
  <c r="H962" i="5"/>
  <c r="H963" i="5"/>
  <c r="H964" i="5"/>
  <c r="H965" i="5"/>
  <c r="H966" i="5"/>
  <c r="H967" i="5"/>
  <c r="H968" i="5"/>
  <c r="H969" i="5"/>
  <c r="H970" i="5"/>
  <c r="H971" i="5"/>
  <c r="H972" i="5"/>
  <c r="H973" i="5"/>
  <c r="H974" i="5"/>
  <c r="H975" i="5"/>
  <c r="H976" i="5"/>
  <c r="H977" i="5"/>
  <c r="H978" i="5"/>
  <c r="H979" i="5"/>
  <c r="H980" i="5"/>
  <c r="H981" i="5"/>
  <c r="H982" i="5"/>
  <c r="H983" i="5"/>
  <c r="H984" i="5"/>
  <c r="H985" i="5"/>
  <c r="H986" i="5"/>
  <c r="H987" i="5"/>
  <c r="H988" i="5"/>
  <c r="H989" i="5"/>
  <c r="H990" i="5"/>
  <c r="H991" i="5"/>
  <c r="H992" i="5"/>
  <c r="H993" i="5"/>
  <c r="H994" i="5"/>
  <c r="H995" i="5"/>
  <c r="H996" i="5"/>
  <c r="H997" i="5"/>
  <c r="H998" i="5"/>
  <c r="H999" i="5"/>
  <c r="H1000" i="5"/>
  <c r="H1001" i="5"/>
  <c r="H1002" i="5"/>
  <c r="H1003" i="5"/>
  <c r="H1004" i="5"/>
  <c r="H1005" i="5"/>
  <c r="H1006" i="5"/>
  <c r="H1007" i="5"/>
  <c r="H1008" i="5"/>
  <c r="H1009" i="5"/>
  <c r="H1010" i="5"/>
  <c r="H1011" i="5"/>
  <c r="H1012" i="5"/>
  <c r="H1013" i="5"/>
  <c r="H1014" i="5"/>
  <c r="H1015" i="5"/>
  <c r="H1016" i="5"/>
  <c r="H1017" i="5"/>
  <c r="H1018" i="5"/>
  <c r="H1019" i="5"/>
  <c r="H1020" i="5"/>
  <c r="H1021" i="5"/>
  <c r="H1022" i="5"/>
  <c r="H1023" i="5"/>
  <c r="H1024" i="5"/>
  <c r="H1025" i="5"/>
  <c r="H1026" i="5"/>
  <c r="H1027" i="5"/>
  <c r="H1028" i="5"/>
  <c r="H1029" i="5"/>
  <c r="H1030" i="5"/>
  <c r="H1031" i="5"/>
  <c r="H1032" i="5"/>
  <c r="H1033" i="5"/>
  <c r="H1034" i="5"/>
  <c r="H1035" i="5"/>
  <c r="H1036" i="5"/>
  <c r="H1037" i="5"/>
  <c r="H1038" i="5"/>
  <c r="H1039" i="5"/>
  <c r="H1040" i="5"/>
  <c r="H1041" i="5"/>
  <c r="H1042" i="5"/>
  <c r="H1043" i="5"/>
  <c r="H1044" i="5"/>
  <c r="H1045" i="5"/>
  <c r="H1046" i="5"/>
  <c r="H1047" i="5"/>
  <c r="H1048" i="5"/>
  <c r="H1049" i="5"/>
  <c r="H1050" i="5"/>
  <c r="H1051" i="5"/>
  <c r="H1052" i="5"/>
  <c r="H1053" i="5"/>
  <c r="H1054" i="5"/>
  <c r="H1055" i="5"/>
  <c r="H1056" i="5"/>
  <c r="H1057" i="5"/>
  <c r="H1058" i="5"/>
  <c r="H1059" i="5"/>
  <c r="H1060" i="5"/>
  <c r="H1061" i="5"/>
  <c r="H1062" i="5"/>
  <c r="H1063" i="5"/>
  <c r="H1064" i="5"/>
  <c r="H1065" i="5"/>
  <c r="H1066" i="5"/>
  <c r="H1067" i="5"/>
  <c r="H1068" i="5"/>
  <c r="H1069" i="5"/>
  <c r="H1070" i="5"/>
  <c r="H1071" i="5"/>
  <c r="H1072" i="5"/>
  <c r="H1073" i="5"/>
  <c r="H1074" i="5"/>
  <c r="H1075" i="5"/>
  <c r="H1076" i="5"/>
  <c r="H1077" i="5"/>
  <c r="H1078" i="5"/>
  <c r="H1079" i="5"/>
  <c r="H1080" i="5"/>
  <c r="H1081" i="5"/>
  <c r="H1082" i="5"/>
  <c r="H1083" i="5"/>
  <c r="H1084" i="5"/>
  <c r="H1085" i="5"/>
  <c r="H1086" i="5"/>
  <c r="H1087" i="5"/>
  <c r="H1088" i="5"/>
  <c r="H1089" i="5"/>
  <c r="H1090" i="5"/>
  <c r="H1091" i="5"/>
  <c r="H1092" i="5"/>
  <c r="H1093" i="5"/>
  <c r="H1094" i="5"/>
  <c r="H1095" i="5"/>
  <c r="H1096" i="5"/>
  <c r="H1097" i="5"/>
  <c r="H1098" i="5"/>
  <c r="H1099" i="5"/>
  <c r="H1100" i="5"/>
  <c r="H1101" i="5"/>
  <c r="H1102" i="5"/>
  <c r="H1103" i="5"/>
  <c r="H1104" i="5"/>
  <c r="H1105" i="5"/>
  <c r="H1106" i="5"/>
  <c r="H1107" i="5"/>
  <c r="H1108" i="5"/>
  <c r="H1109" i="5"/>
  <c r="H1110" i="5"/>
  <c r="H1111" i="5"/>
  <c r="H1112" i="5"/>
  <c r="H1113" i="5"/>
  <c r="H1114" i="5"/>
  <c r="H1115" i="5"/>
  <c r="H1116" i="5"/>
  <c r="H1117" i="5"/>
  <c r="H1118" i="5"/>
  <c r="H1119" i="5"/>
  <c r="H1120" i="5"/>
  <c r="H1121" i="5"/>
  <c r="H1122" i="5"/>
  <c r="H1123" i="5"/>
  <c r="H1124" i="5"/>
  <c r="H1125" i="5"/>
  <c r="H1126" i="5"/>
  <c r="H1127" i="5"/>
  <c r="H1128" i="5"/>
  <c r="H1129" i="5"/>
  <c r="H1130" i="5"/>
  <c r="H1131" i="5"/>
  <c r="H1132" i="5"/>
  <c r="H1133" i="5"/>
  <c r="H1134" i="5"/>
  <c r="H1135" i="5"/>
  <c r="H1136" i="5"/>
  <c r="H1137" i="5"/>
  <c r="H1138" i="5"/>
  <c r="H1139" i="5"/>
  <c r="H1140" i="5"/>
  <c r="H1141" i="5"/>
  <c r="H1142" i="5"/>
  <c r="H1143" i="5"/>
  <c r="H1144" i="5"/>
  <c r="H1145" i="5"/>
  <c r="H1146" i="5"/>
  <c r="H1147" i="5"/>
  <c r="H1148" i="5"/>
  <c r="H1149" i="5"/>
  <c r="H1150" i="5"/>
  <c r="H1151" i="5"/>
  <c r="H1152" i="5"/>
  <c r="H1153" i="5"/>
  <c r="H1154" i="5"/>
  <c r="H1155" i="5"/>
  <c r="H1156" i="5"/>
  <c r="H1157" i="5"/>
  <c r="H1158" i="5"/>
  <c r="H1159" i="5"/>
  <c r="H1160" i="5"/>
  <c r="H1161" i="5"/>
  <c r="H1162" i="5"/>
  <c r="H1163" i="5"/>
  <c r="H1164" i="5"/>
  <c r="H1165" i="5"/>
  <c r="H1166" i="5"/>
  <c r="H1167" i="5"/>
  <c r="H1168" i="5"/>
  <c r="H1169" i="5"/>
  <c r="H1170" i="5"/>
  <c r="H1171" i="5"/>
  <c r="H1172" i="5"/>
  <c r="H1173" i="5"/>
  <c r="H1174" i="5"/>
  <c r="H1175" i="5"/>
  <c r="H1176" i="5"/>
  <c r="H1177" i="5"/>
  <c r="H1178" i="5"/>
  <c r="H1179" i="5"/>
  <c r="H1180" i="5"/>
  <c r="H1181" i="5"/>
  <c r="H1182" i="5"/>
  <c r="H1183" i="5"/>
  <c r="H1184" i="5"/>
  <c r="H1185" i="5"/>
  <c r="H1186" i="5"/>
  <c r="H1187" i="5"/>
  <c r="H1188" i="5"/>
  <c r="H1189" i="5"/>
  <c r="H1190" i="5"/>
  <c r="H1191" i="5"/>
  <c r="H1192" i="5"/>
  <c r="H1193" i="5"/>
  <c r="H1194" i="5"/>
  <c r="H1195" i="5"/>
  <c r="H1196" i="5"/>
  <c r="H1197" i="5"/>
  <c r="H1198" i="5"/>
  <c r="H1199" i="5"/>
  <c r="H1200" i="5"/>
  <c r="H1201" i="5"/>
  <c r="H1202" i="5"/>
  <c r="H1203" i="5"/>
  <c r="H1204" i="5"/>
  <c r="H1205" i="5"/>
  <c r="H1206" i="5"/>
  <c r="H1207" i="5"/>
  <c r="H1208" i="5"/>
  <c r="H1209" i="5"/>
  <c r="H1210" i="5"/>
  <c r="H1211" i="5"/>
  <c r="H1212" i="5"/>
  <c r="H1213" i="5"/>
  <c r="H1214" i="5"/>
  <c r="H1215" i="5"/>
  <c r="H1216" i="5"/>
  <c r="H1217" i="5"/>
  <c r="H1218" i="5"/>
  <c r="H1219" i="5"/>
  <c r="H1220" i="5"/>
  <c r="H1221" i="5"/>
  <c r="H1222" i="5"/>
  <c r="H1223" i="5"/>
  <c r="H1224" i="5"/>
  <c r="H1225" i="5"/>
  <c r="H1226" i="5"/>
  <c r="H1227" i="5"/>
  <c r="H1228" i="5"/>
  <c r="H1229" i="5"/>
  <c r="H1230" i="5"/>
  <c r="H1231" i="5"/>
  <c r="H1232" i="5"/>
  <c r="H1233" i="5"/>
  <c r="H1234" i="5"/>
  <c r="H1235" i="5"/>
  <c r="H1236" i="5"/>
  <c r="H1237" i="5"/>
  <c r="H1238" i="5"/>
  <c r="H1239" i="5"/>
  <c r="H1240" i="5"/>
  <c r="H1241" i="5"/>
  <c r="H1242" i="5"/>
  <c r="H1243" i="5"/>
  <c r="H1244" i="5"/>
  <c r="H1245" i="5"/>
  <c r="H1246" i="5"/>
  <c r="H1247" i="5"/>
  <c r="H1248" i="5"/>
  <c r="H1249" i="5"/>
  <c r="H1250" i="5"/>
  <c r="H1251" i="5"/>
  <c r="H1252" i="5"/>
  <c r="H1253" i="5"/>
  <c r="H1254" i="5"/>
  <c r="H1255" i="5"/>
  <c r="H1256" i="5"/>
  <c r="H1257" i="5"/>
  <c r="H1258" i="5"/>
  <c r="H1259" i="5"/>
  <c r="H1260" i="5"/>
  <c r="H1261" i="5"/>
  <c r="H1262" i="5"/>
  <c r="H1263" i="5"/>
  <c r="H1264" i="5"/>
  <c r="H1265" i="5"/>
  <c r="H1266" i="5"/>
  <c r="H1267" i="5"/>
  <c r="H1268" i="5"/>
  <c r="H1269" i="5"/>
  <c r="H1270" i="5"/>
  <c r="H1271" i="5"/>
  <c r="H1272" i="5"/>
  <c r="H1273" i="5"/>
  <c r="H1274" i="5"/>
  <c r="H1275" i="5"/>
  <c r="H1276" i="5"/>
  <c r="H1277" i="5"/>
  <c r="H1278" i="5"/>
  <c r="H1279" i="5"/>
  <c r="H1280" i="5"/>
  <c r="H1281" i="5"/>
  <c r="H1282" i="5"/>
  <c r="H1283" i="5"/>
  <c r="H1284" i="5"/>
  <c r="H1285" i="5"/>
  <c r="H1286" i="5"/>
  <c r="H1287" i="5"/>
  <c r="H1288" i="5"/>
  <c r="H1289" i="5"/>
  <c r="H1290" i="5"/>
  <c r="H1291" i="5"/>
  <c r="H1292" i="5"/>
  <c r="H1293" i="5"/>
  <c r="H1294" i="5"/>
  <c r="H1295" i="5"/>
  <c r="H1296" i="5"/>
  <c r="H1297" i="5"/>
  <c r="H1298" i="5"/>
  <c r="H1299" i="5"/>
  <c r="H1300" i="5"/>
  <c r="H1301" i="5"/>
  <c r="H1302" i="5"/>
  <c r="H1303" i="5"/>
  <c r="H1304" i="5"/>
  <c r="H1305" i="5"/>
  <c r="H1306" i="5"/>
  <c r="H1307" i="5"/>
  <c r="H1308" i="5"/>
  <c r="H1309" i="5"/>
  <c r="H1310" i="5"/>
  <c r="H1311" i="5"/>
  <c r="H1312" i="5"/>
  <c r="H1313" i="5"/>
  <c r="H1314" i="5"/>
  <c r="H1315" i="5"/>
  <c r="H1316" i="5"/>
  <c r="H1317" i="5"/>
  <c r="H1318" i="5"/>
  <c r="H1319" i="5"/>
  <c r="H1320" i="5"/>
  <c r="H1321" i="5"/>
  <c r="H1322" i="5"/>
  <c r="H1323" i="5"/>
  <c r="H1324" i="5"/>
  <c r="H1325" i="5"/>
  <c r="H1326" i="5"/>
  <c r="H1327" i="5"/>
  <c r="H1328" i="5"/>
  <c r="H1329" i="5"/>
  <c r="H1330" i="5"/>
  <c r="H1331" i="5"/>
  <c r="H1332" i="5"/>
  <c r="H1333" i="5"/>
  <c r="H1334" i="5"/>
  <c r="H1335" i="5"/>
  <c r="H1336" i="5"/>
  <c r="H1337" i="5"/>
  <c r="H1338" i="5"/>
  <c r="H1339" i="5"/>
  <c r="H1340" i="5"/>
  <c r="H1341" i="5"/>
  <c r="H1342" i="5"/>
  <c r="H1343" i="5"/>
  <c r="H1344" i="5"/>
  <c r="H1345" i="5"/>
  <c r="H1346" i="5"/>
  <c r="H1347" i="5"/>
  <c r="H1348" i="5"/>
  <c r="H1349" i="5"/>
  <c r="H1350" i="5"/>
  <c r="H1351" i="5"/>
  <c r="H1352" i="5"/>
  <c r="H1353" i="5"/>
  <c r="H1354" i="5"/>
  <c r="H1355" i="5"/>
  <c r="H1356" i="5"/>
  <c r="H1357" i="5"/>
  <c r="H1358" i="5"/>
  <c r="H1359" i="5"/>
  <c r="H1360" i="5"/>
  <c r="H1361" i="5"/>
  <c r="H1362" i="5"/>
  <c r="H1363" i="5"/>
  <c r="H1364" i="5"/>
  <c r="H1365" i="5"/>
  <c r="H1366" i="5"/>
  <c r="H1367" i="5"/>
  <c r="H1368" i="5"/>
  <c r="H1369" i="5"/>
  <c r="H1370" i="5"/>
  <c r="H1371" i="5"/>
  <c r="H1372" i="5"/>
  <c r="H1373" i="5"/>
  <c r="H1374" i="5"/>
  <c r="H1375" i="5"/>
  <c r="H1376" i="5"/>
  <c r="H1377" i="5"/>
  <c r="H1378" i="5"/>
  <c r="H1379" i="5"/>
  <c r="H1380" i="5"/>
  <c r="H1381" i="5"/>
  <c r="H1382" i="5"/>
  <c r="H1383" i="5"/>
  <c r="H1384" i="5"/>
  <c r="H1385" i="5"/>
  <c r="H1386" i="5"/>
  <c r="H1387" i="5"/>
  <c r="H1388" i="5"/>
  <c r="H1389" i="5"/>
  <c r="H1390" i="5"/>
  <c r="H1391" i="5"/>
  <c r="H1392" i="5"/>
  <c r="H1393" i="5"/>
  <c r="H1394" i="5"/>
  <c r="H1395" i="5"/>
  <c r="H1396" i="5"/>
  <c r="H1397" i="5"/>
  <c r="H1398" i="5"/>
  <c r="H1399" i="5"/>
  <c r="H1400" i="5"/>
  <c r="H1401" i="5"/>
  <c r="H1402" i="5"/>
  <c r="H1403" i="5"/>
  <c r="H1404" i="5"/>
  <c r="H1405" i="5"/>
  <c r="H1406" i="5"/>
  <c r="H1407" i="5"/>
  <c r="H1408" i="5"/>
  <c r="H1409" i="5"/>
  <c r="H1410" i="5"/>
  <c r="H1411" i="5"/>
  <c r="H1412" i="5"/>
  <c r="H1413" i="5"/>
  <c r="H1414" i="5"/>
  <c r="H1415" i="5"/>
  <c r="H1416" i="5"/>
  <c r="H1417" i="5"/>
  <c r="H1418" i="5"/>
  <c r="H1419" i="5"/>
  <c r="H1420" i="5"/>
  <c r="H1421" i="5"/>
  <c r="H1422" i="5"/>
  <c r="H1423" i="5"/>
  <c r="H1424" i="5"/>
  <c r="H1425" i="5"/>
  <c r="H1426" i="5"/>
  <c r="H1427" i="5"/>
  <c r="H1428" i="5"/>
  <c r="H1429" i="5"/>
  <c r="H1430" i="5"/>
  <c r="H1431" i="5"/>
  <c r="H1432" i="5"/>
  <c r="H1433" i="5"/>
  <c r="H1434" i="5"/>
  <c r="H1435" i="5"/>
  <c r="H1436" i="5"/>
  <c r="H1437" i="5"/>
  <c r="H1438" i="5"/>
  <c r="H1439" i="5"/>
  <c r="H1440" i="5"/>
  <c r="H1441" i="5"/>
  <c r="H1442" i="5"/>
  <c r="H1443" i="5"/>
  <c r="H1444" i="5"/>
  <c r="H1445" i="5"/>
  <c r="H1446" i="5"/>
  <c r="H1447" i="5"/>
  <c r="H1448" i="5"/>
  <c r="H1449" i="5"/>
  <c r="H1450" i="5"/>
  <c r="H1451" i="5"/>
  <c r="H1452" i="5"/>
  <c r="H1453" i="5"/>
  <c r="H1454" i="5"/>
  <c r="H1455" i="5"/>
  <c r="H1456" i="5"/>
  <c r="H1457" i="5"/>
  <c r="H1458" i="5"/>
  <c r="H1459" i="5"/>
  <c r="H1460" i="5"/>
  <c r="H1461" i="5"/>
  <c r="H1462" i="5"/>
  <c r="H1463" i="5"/>
  <c r="H1464" i="5"/>
  <c r="H1465" i="5"/>
  <c r="H1466" i="5"/>
  <c r="H1467" i="5"/>
  <c r="H1468" i="5"/>
  <c r="H1469" i="5"/>
  <c r="H1470" i="5"/>
  <c r="H1471" i="5"/>
  <c r="H1472" i="5"/>
  <c r="H1473" i="5"/>
  <c r="H1474" i="5"/>
  <c r="H1475" i="5"/>
  <c r="H1476" i="5"/>
  <c r="H1477" i="5"/>
  <c r="H1478" i="5"/>
  <c r="H1479" i="5"/>
  <c r="H1480" i="5"/>
  <c r="H1481" i="5"/>
  <c r="H1482" i="5"/>
  <c r="H1483" i="5"/>
  <c r="H1484" i="5"/>
  <c r="H1485" i="5"/>
  <c r="H1486" i="5"/>
  <c r="H1487" i="5"/>
  <c r="H1488" i="5"/>
  <c r="H1489" i="5"/>
  <c r="H1490" i="5"/>
  <c r="H1491" i="5"/>
  <c r="H1492" i="5"/>
  <c r="H1493" i="5"/>
  <c r="H1494" i="5"/>
  <c r="H1495" i="5"/>
  <c r="H1496" i="5"/>
  <c r="H1497" i="5"/>
  <c r="H1498" i="5"/>
  <c r="H1499" i="5"/>
  <c r="H1500" i="5"/>
  <c r="H1501" i="5"/>
  <c r="H1502" i="5"/>
  <c r="H1503" i="5"/>
  <c r="H1504" i="5"/>
  <c r="H1505" i="5"/>
  <c r="H1506" i="5"/>
  <c r="H1507" i="5"/>
  <c r="H1508" i="5"/>
  <c r="H13" i="5"/>
  <c r="B2" i="5"/>
  <c r="B3" i="5"/>
  <c r="B4" i="5"/>
  <c r="B5" i="5"/>
  <c r="B8" i="5"/>
  <c r="C154" i="3" l="1"/>
  <c r="W171" i="3" l="1"/>
  <c r="W172" i="3"/>
  <c r="W173" i="3"/>
  <c r="W174" i="3"/>
  <c r="W175" i="3"/>
  <c r="W176" i="3"/>
  <c r="W177" i="3"/>
  <c r="W178" i="3"/>
  <c r="W179" i="3"/>
  <c r="W180" i="3"/>
  <c r="W181" i="3"/>
  <c r="W182" i="3"/>
  <c r="W183" i="3"/>
  <c r="W184" i="3"/>
  <c r="W185" i="3"/>
  <c r="W186" i="3"/>
  <c r="W187" i="3"/>
  <c r="W188" i="3"/>
  <c r="W189" i="3"/>
  <c r="W190" i="3"/>
  <c r="W191" i="3"/>
  <c r="W192" i="3"/>
  <c r="W193" i="3"/>
  <c r="W194" i="3"/>
  <c r="W195" i="3"/>
  <c r="W196" i="3"/>
  <c r="W197" i="3"/>
  <c r="W198" i="3"/>
  <c r="W199" i="3"/>
  <c r="W200" i="3"/>
  <c r="W201" i="3"/>
  <c r="W202" i="3"/>
  <c r="W203" i="3"/>
  <c r="W204" i="3"/>
  <c r="W205" i="3"/>
  <c r="W206" i="3"/>
  <c r="W207" i="3"/>
  <c r="W208" i="3"/>
  <c r="W209" i="3"/>
  <c r="W210" i="3"/>
  <c r="W211" i="3"/>
  <c r="W212" i="3"/>
  <c r="W213" i="3"/>
  <c r="W214" i="3"/>
  <c r="W215" i="3"/>
  <c r="W216" i="3"/>
  <c r="W217" i="3"/>
  <c r="W218" i="3"/>
  <c r="W219" i="3"/>
  <c r="W220" i="3"/>
  <c r="W221" i="3"/>
  <c r="W222" i="3"/>
  <c r="W223" i="3"/>
  <c r="W224" i="3"/>
  <c r="W225" i="3"/>
  <c r="W226" i="3"/>
  <c r="W227" i="3"/>
  <c r="W228" i="3"/>
  <c r="W229" i="3"/>
  <c r="W230" i="3"/>
  <c r="W231" i="3"/>
  <c r="W232" i="3"/>
  <c r="W233" i="3"/>
  <c r="W234" i="3"/>
  <c r="W235" i="3"/>
  <c r="W236" i="3"/>
  <c r="W237" i="3"/>
  <c r="W238" i="3"/>
  <c r="W239" i="3"/>
  <c r="W240" i="3"/>
  <c r="W241" i="3"/>
  <c r="W242" i="3"/>
  <c r="W243" i="3"/>
  <c r="W244" i="3"/>
  <c r="W245" i="3"/>
  <c r="W246" i="3"/>
  <c r="W247" i="3"/>
  <c r="W248" i="3"/>
  <c r="W249" i="3"/>
  <c r="W250" i="3"/>
  <c r="W251" i="3"/>
  <c r="W252" i="3"/>
  <c r="W253" i="3"/>
  <c r="W254" i="3"/>
  <c r="W255" i="3"/>
  <c r="W256" i="3"/>
  <c r="W257" i="3"/>
  <c r="W258" i="3"/>
  <c r="W259" i="3"/>
  <c r="W260" i="3"/>
  <c r="W261" i="3"/>
  <c r="W262" i="3"/>
  <c r="W263" i="3"/>
  <c r="W264" i="3"/>
  <c r="W265" i="3"/>
  <c r="W266" i="3"/>
  <c r="W267" i="3"/>
  <c r="W268" i="3"/>
  <c r="W269" i="3"/>
  <c r="W270" i="3"/>
  <c r="W271" i="3"/>
  <c r="W272" i="3"/>
  <c r="W273" i="3"/>
  <c r="W274" i="3"/>
  <c r="W275" i="3"/>
  <c r="W276" i="3"/>
  <c r="W277" i="3"/>
  <c r="W278" i="3"/>
  <c r="W279" i="3"/>
  <c r="W280" i="3"/>
  <c r="W281" i="3"/>
  <c r="W282" i="3"/>
  <c r="W283" i="3"/>
  <c r="W284" i="3"/>
  <c r="W285" i="3"/>
  <c r="W286" i="3"/>
  <c r="W287" i="3"/>
  <c r="W288" i="3"/>
  <c r="W289" i="3"/>
  <c r="W290" i="3"/>
  <c r="W291" i="3"/>
  <c r="W292" i="3"/>
  <c r="W293" i="3"/>
  <c r="W294" i="3"/>
  <c r="W295" i="3"/>
  <c r="W296" i="3"/>
  <c r="W297" i="3"/>
  <c r="W298" i="3"/>
  <c r="W299" i="3"/>
  <c r="W300" i="3"/>
  <c r="W301" i="3"/>
  <c r="W302" i="3"/>
  <c r="W303" i="3"/>
  <c r="W304" i="3"/>
  <c r="W305" i="3"/>
  <c r="W306" i="3"/>
  <c r="W307" i="3"/>
  <c r="W308" i="3"/>
  <c r="W309" i="3"/>
  <c r="W310" i="3"/>
  <c r="W311" i="3"/>
  <c r="W312" i="3"/>
  <c r="W313" i="3"/>
  <c r="W314" i="3"/>
  <c r="W315" i="3"/>
  <c r="W316" i="3"/>
  <c r="W317" i="3"/>
  <c r="W318" i="3"/>
  <c r="W319" i="3"/>
  <c r="W320" i="3"/>
  <c r="W321" i="3"/>
  <c r="W322" i="3"/>
  <c r="W323" i="3"/>
  <c r="W324" i="3"/>
  <c r="W325" i="3"/>
  <c r="W326" i="3"/>
  <c r="W327" i="3"/>
  <c r="W328" i="3"/>
  <c r="W329" i="3"/>
  <c r="W330" i="3"/>
  <c r="W331" i="3"/>
  <c r="W332" i="3"/>
  <c r="W333" i="3"/>
  <c r="W334" i="3"/>
  <c r="W335" i="3"/>
  <c r="W336" i="3"/>
  <c r="W337" i="3"/>
  <c r="W338" i="3"/>
  <c r="W339" i="3"/>
  <c r="W340" i="3"/>
  <c r="W341" i="3"/>
  <c r="W342" i="3"/>
  <c r="W343" i="3"/>
  <c r="W344" i="3"/>
  <c r="W345" i="3"/>
  <c r="W346" i="3"/>
  <c r="W347" i="3"/>
  <c r="W348" i="3"/>
  <c r="W349" i="3"/>
  <c r="W350" i="3"/>
  <c r="W351" i="3"/>
  <c r="W352" i="3"/>
  <c r="W353" i="3"/>
  <c r="W354" i="3"/>
  <c r="W355" i="3"/>
  <c r="W356" i="3"/>
  <c r="W357" i="3"/>
  <c r="W358" i="3"/>
  <c r="W359" i="3"/>
  <c r="W360" i="3"/>
  <c r="W361" i="3"/>
  <c r="W362" i="3"/>
  <c r="W363" i="3"/>
  <c r="W364" i="3"/>
  <c r="W365" i="3"/>
  <c r="W366" i="3"/>
  <c r="W367" i="3"/>
  <c r="W368" i="3"/>
  <c r="W369" i="3"/>
  <c r="W370" i="3"/>
  <c r="W371" i="3"/>
  <c r="W372" i="3"/>
  <c r="W373" i="3"/>
  <c r="W374" i="3"/>
  <c r="W375" i="3"/>
  <c r="W376" i="3"/>
  <c r="W377" i="3"/>
  <c r="W378" i="3"/>
  <c r="W379" i="3"/>
  <c r="W380" i="3"/>
  <c r="W381" i="3"/>
  <c r="W382" i="3"/>
  <c r="W383" i="3"/>
  <c r="W384" i="3"/>
  <c r="W385" i="3"/>
  <c r="W386" i="3"/>
  <c r="W387" i="3"/>
  <c r="W388" i="3"/>
  <c r="W389" i="3"/>
  <c r="W390" i="3"/>
  <c r="W391" i="3"/>
  <c r="W392" i="3"/>
  <c r="W393" i="3"/>
  <c r="W394" i="3"/>
  <c r="W395" i="3"/>
  <c r="W396" i="3"/>
  <c r="W397" i="3"/>
  <c r="W398" i="3"/>
  <c r="W399" i="3"/>
  <c r="W400" i="3"/>
  <c r="W401" i="3"/>
  <c r="W402" i="3"/>
  <c r="W403" i="3"/>
  <c r="W404" i="3"/>
  <c r="W405" i="3"/>
  <c r="W406" i="3"/>
  <c r="W407" i="3"/>
  <c r="W408" i="3"/>
  <c r="W409" i="3"/>
  <c r="W410" i="3"/>
  <c r="W411" i="3"/>
  <c r="W412" i="3"/>
  <c r="W413" i="3"/>
  <c r="W414" i="3"/>
  <c r="W415" i="3"/>
  <c r="W416" i="3"/>
  <c r="W417" i="3"/>
  <c r="W418" i="3"/>
  <c r="W419" i="3"/>
  <c r="W420" i="3"/>
  <c r="W421" i="3"/>
  <c r="W422" i="3"/>
  <c r="W423" i="3"/>
  <c r="W424" i="3"/>
  <c r="W425" i="3"/>
  <c r="W426" i="3"/>
  <c r="W427" i="3"/>
  <c r="W428" i="3"/>
  <c r="W429" i="3"/>
  <c r="W430" i="3"/>
  <c r="W431" i="3"/>
  <c r="W432" i="3"/>
  <c r="W433" i="3"/>
  <c r="W434" i="3"/>
  <c r="W435" i="3"/>
  <c r="W436" i="3"/>
  <c r="W437" i="3"/>
  <c r="W438" i="3"/>
  <c r="W439" i="3"/>
  <c r="W440" i="3"/>
  <c r="W441" i="3"/>
  <c r="W442" i="3"/>
  <c r="W443" i="3"/>
  <c r="W444" i="3"/>
  <c r="W445" i="3"/>
  <c r="W446" i="3"/>
  <c r="W447" i="3"/>
  <c r="W448" i="3"/>
  <c r="W449" i="3"/>
  <c r="W450" i="3"/>
  <c r="W451" i="3"/>
  <c r="W452" i="3"/>
  <c r="W453" i="3"/>
  <c r="W454" i="3"/>
  <c r="W455" i="3"/>
  <c r="W456" i="3"/>
  <c r="W457" i="3"/>
  <c r="W458" i="3"/>
  <c r="W459" i="3"/>
  <c r="W460" i="3"/>
  <c r="W461" i="3"/>
  <c r="W462" i="3"/>
  <c r="W463" i="3"/>
  <c r="W464" i="3"/>
  <c r="W465" i="3"/>
  <c r="W466" i="3"/>
  <c r="W467" i="3"/>
  <c r="W468" i="3"/>
  <c r="W469" i="3"/>
  <c r="W470" i="3"/>
  <c r="W471" i="3"/>
  <c r="W472" i="3"/>
  <c r="W473" i="3"/>
  <c r="W474" i="3"/>
  <c r="W475" i="3"/>
  <c r="W476" i="3"/>
  <c r="W477" i="3"/>
  <c r="W478" i="3"/>
  <c r="W479" i="3"/>
  <c r="W480" i="3"/>
  <c r="W481" i="3"/>
  <c r="W482" i="3"/>
  <c r="W483" i="3"/>
  <c r="W484" i="3"/>
  <c r="W485" i="3"/>
  <c r="W486" i="3"/>
  <c r="W487" i="3"/>
  <c r="W488" i="3"/>
  <c r="W489" i="3"/>
  <c r="W490" i="3"/>
  <c r="W491" i="3"/>
  <c r="W492" i="3"/>
  <c r="W493" i="3"/>
  <c r="W494" i="3"/>
  <c r="W495" i="3"/>
  <c r="W496" i="3"/>
  <c r="W497" i="3"/>
  <c r="W498" i="3"/>
  <c r="W499" i="3"/>
  <c r="W500" i="3"/>
  <c r="W501" i="3"/>
  <c r="W502" i="3"/>
  <c r="W503" i="3"/>
  <c r="W504" i="3"/>
  <c r="W505" i="3"/>
  <c r="W506" i="3"/>
  <c r="W507" i="3"/>
  <c r="W508" i="3"/>
  <c r="W509" i="3"/>
  <c r="W510" i="3"/>
  <c r="W511" i="3"/>
  <c r="W512" i="3"/>
  <c r="W513" i="3"/>
  <c r="W514" i="3"/>
  <c r="W515" i="3"/>
  <c r="W516" i="3"/>
  <c r="W517" i="3"/>
  <c r="W518" i="3"/>
  <c r="W519" i="3"/>
  <c r="W520" i="3"/>
  <c r="W521" i="3"/>
  <c r="W522" i="3"/>
  <c r="W523" i="3"/>
  <c r="W524" i="3"/>
  <c r="W525" i="3"/>
  <c r="W526" i="3"/>
  <c r="W527" i="3"/>
  <c r="W528" i="3"/>
  <c r="W529" i="3"/>
  <c r="W530" i="3"/>
  <c r="W531" i="3"/>
  <c r="W532" i="3"/>
  <c r="W533" i="3"/>
  <c r="W534" i="3"/>
  <c r="W535" i="3"/>
  <c r="W536" i="3"/>
  <c r="W537" i="3"/>
  <c r="W538" i="3"/>
  <c r="W539" i="3"/>
  <c r="W540" i="3"/>
  <c r="W541" i="3"/>
  <c r="W542" i="3"/>
  <c r="W543" i="3"/>
  <c r="W544" i="3"/>
  <c r="W545" i="3"/>
  <c r="W546" i="3"/>
  <c r="W547" i="3"/>
  <c r="W548" i="3"/>
  <c r="W549" i="3"/>
  <c r="W550" i="3"/>
  <c r="W551" i="3"/>
  <c r="W552" i="3"/>
  <c r="W553" i="3"/>
  <c r="W554" i="3"/>
  <c r="W555" i="3"/>
  <c r="W556" i="3"/>
  <c r="W557" i="3"/>
  <c r="W558" i="3"/>
  <c r="W559" i="3"/>
  <c r="W560" i="3"/>
  <c r="W561" i="3"/>
  <c r="W562" i="3"/>
  <c r="W563" i="3"/>
  <c r="W564" i="3"/>
  <c r="W565" i="3"/>
  <c r="W566" i="3"/>
  <c r="W567" i="3"/>
  <c r="W568" i="3"/>
  <c r="W569" i="3"/>
  <c r="W570" i="3"/>
  <c r="W571" i="3"/>
  <c r="W572" i="3"/>
  <c r="W573" i="3"/>
  <c r="W574" i="3"/>
  <c r="W575" i="3"/>
  <c r="W576" i="3"/>
  <c r="W577" i="3"/>
  <c r="W578" i="3"/>
  <c r="W579" i="3"/>
  <c r="W580" i="3"/>
  <c r="W581" i="3"/>
  <c r="W582" i="3"/>
  <c r="W583" i="3"/>
  <c r="W584" i="3"/>
  <c r="W585" i="3"/>
  <c r="W586" i="3"/>
  <c r="W587" i="3"/>
  <c r="W588" i="3"/>
  <c r="W589" i="3"/>
  <c r="W590" i="3"/>
  <c r="W591" i="3"/>
  <c r="W592" i="3"/>
  <c r="W593" i="3"/>
  <c r="W594" i="3"/>
  <c r="W595" i="3"/>
  <c r="W596" i="3"/>
  <c r="W597" i="3"/>
  <c r="W598" i="3"/>
  <c r="W599" i="3"/>
  <c r="W600" i="3"/>
  <c r="W601" i="3"/>
  <c r="W602" i="3"/>
  <c r="W603" i="3"/>
  <c r="W604" i="3"/>
  <c r="W605" i="3"/>
  <c r="W606" i="3"/>
  <c r="W607" i="3"/>
  <c r="W608" i="3"/>
  <c r="W609" i="3"/>
  <c r="W610" i="3"/>
  <c r="W611" i="3"/>
  <c r="W612" i="3"/>
  <c r="W613" i="3"/>
  <c r="W614" i="3"/>
  <c r="W615" i="3"/>
  <c r="W616" i="3"/>
  <c r="W617" i="3"/>
  <c r="W618" i="3"/>
  <c r="W619" i="3"/>
  <c r="W620" i="3"/>
  <c r="W621" i="3"/>
  <c r="W622" i="3"/>
  <c r="W623" i="3"/>
  <c r="W624" i="3"/>
  <c r="W625" i="3"/>
  <c r="W626" i="3"/>
  <c r="W627" i="3"/>
  <c r="W628" i="3"/>
  <c r="W629" i="3"/>
  <c r="W630" i="3"/>
  <c r="W631" i="3"/>
  <c r="W632" i="3"/>
  <c r="W633" i="3"/>
  <c r="W634" i="3"/>
  <c r="W635" i="3"/>
  <c r="W636" i="3"/>
  <c r="W637" i="3"/>
  <c r="W638" i="3"/>
  <c r="W639" i="3"/>
  <c r="W640" i="3"/>
  <c r="W641" i="3"/>
  <c r="W642" i="3"/>
  <c r="W643" i="3"/>
  <c r="W644" i="3"/>
  <c r="W645" i="3"/>
  <c r="W646" i="3"/>
  <c r="W647" i="3"/>
  <c r="W648" i="3"/>
  <c r="W649" i="3"/>
  <c r="W650" i="3"/>
  <c r="W651" i="3"/>
  <c r="W652" i="3"/>
  <c r="W653" i="3"/>
  <c r="W654" i="3"/>
  <c r="W655" i="3"/>
  <c r="W656" i="3"/>
  <c r="W657" i="3"/>
  <c r="W658" i="3"/>
  <c r="W659" i="3"/>
  <c r="W660" i="3"/>
  <c r="W661" i="3"/>
  <c r="W662" i="3"/>
  <c r="W663" i="3"/>
  <c r="W664" i="3"/>
  <c r="W665" i="3"/>
  <c r="W666" i="3"/>
  <c r="W667" i="3"/>
  <c r="W668" i="3"/>
  <c r="W669" i="3"/>
  <c r="W670" i="3"/>
  <c r="W671" i="3"/>
  <c r="W672" i="3"/>
  <c r="W673" i="3"/>
  <c r="W674" i="3"/>
  <c r="W675" i="3"/>
  <c r="W676" i="3"/>
  <c r="W677" i="3"/>
  <c r="W678" i="3"/>
  <c r="W679" i="3"/>
  <c r="W680" i="3"/>
  <c r="W681" i="3"/>
  <c r="W682" i="3"/>
  <c r="W683" i="3"/>
  <c r="W684" i="3"/>
  <c r="W685" i="3"/>
  <c r="W686" i="3"/>
  <c r="W687" i="3"/>
  <c r="W688" i="3"/>
  <c r="W689" i="3"/>
  <c r="W690" i="3"/>
  <c r="W691" i="3"/>
  <c r="W692" i="3"/>
  <c r="W693" i="3"/>
  <c r="W694" i="3"/>
  <c r="W695" i="3"/>
  <c r="W696" i="3"/>
  <c r="W697" i="3"/>
  <c r="W698" i="3"/>
  <c r="W699" i="3"/>
  <c r="W700" i="3"/>
  <c r="W701" i="3"/>
  <c r="W702" i="3"/>
  <c r="W703" i="3"/>
  <c r="W704" i="3"/>
  <c r="W705" i="3"/>
  <c r="W706" i="3"/>
  <c r="W707" i="3"/>
  <c r="W708" i="3"/>
  <c r="W709" i="3"/>
  <c r="W710" i="3"/>
  <c r="W711" i="3"/>
  <c r="W712" i="3"/>
  <c r="W713" i="3"/>
  <c r="W714" i="3"/>
  <c r="W715" i="3"/>
  <c r="W716" i="3"/>
  <c r="W717" i="3"/>
  <c r="W718" i="3"/>
  <c r="W719" i="3"/>
  <c r="W720" i="3"/>
  <c r="W721" i="3"/>
  <c r="W722" i="3"/>
  <c r="W723" i="3"/>
  <c r="W724" i="3"/>
  <c r="W725" i="3"/>
  <c r="W726" i="3"/>
  <c r="W727" i="3"/>
  <c r="W728" i="3"/>
  <c r="W729" i="3"/>
  <c r="W730" i="3"/>
  <c r="W731" i="3"/>
  <c r="W732" i="3"/>
  <c r="W733" i="3"/>
  <c r="W734" i="3"/>
  <c r="W735" i="3"/>
  <c r="W736" i="3"/>
  <c r="W737" i="3"/>
  <c r="W738" i="3"/>
  <c r="W739" i="3"/>
  <c r="W740" i="3"/>
  <c r="W741" i="3"/>
  <c r="W742" i="3"/>
  <c r="W743" i="3"/>
  <c r="W744" i="3"/>
  <c r="W745" i="3"/>
  <c r="W746" i="3"/>
  <c r="W747" i="3"/>
  <c r="W748" i="3"/>
  <c r="W749" i="3"/>
  <c r="W750" i="3"/>
  <c r="W751" i="3"/>
  <c r="W752" i="3"/>
  <c r="W828" i="3"/>
  <c r="W829" i="3"/>
  <c r="W830" i="3"/>
  <c r="W831" i="3"/>
  <c r="W832" i="3"/>
  <c r="W833" i="3"/>
  <c r="W834" i="3"/>
  <c r="W835" i="3"/>
  <c r="W836" i="3"/>
  <c r="W837" i="3"/>
  <c r="W838" i="3"/>
  <c r="W839" i="3"/>
  <c r="W840" i="3"/>
  <c r="W841" i="3"/>
  <c r="W842" i="3"/>
  <c r="W843" i="3"/>
  <c r="W844" i="3"/>
  <c r="W845" i="3"/>
  <c r="W846" i="3"/>
  <c r="W847" i="3"/>
  <c r="W848" i="3"/>
  <c r="W849" i="3"/>
  <c r="W850" i="3"/>
  <c r="W851" i="3"/>
  <c r="W852" i="3"/>
  <c r="W853" i="3"/>
  <c r="W854" i="3"/>
  <c r="W855" i="3"/>
  <c r="W856" i="3"/>
  <c r="W857" i="3"/>
  <c r="W858" i="3"/>
  <c r="W859" i="3"/>
  <c r="W860" i="3"/>
  <c r="W861" i="3"/>
  <c r="W862" i="3"/>
  <c r="W863" i="3"/>
  <c r="W864" i="3"/>
  <c r="W865" i="3"/>
  <c r="W866" i="3"/>
  <c r="W867" i="3"/>
  <c r="W868" i="3"/>
  <c r="W869" i="3"/>
  <c r="W870" i="3"/>
  <c r="W871" i="3"/>
  <c r="W872" i="3"/>
  <c r="W873" i="3"/>
  <c r="W874" i="3"/>
  <c r="W875" i="3"/>
  <c r="W876" i="3"/>
  <c r="W877" i="3"/>
  <c r="W878" i="3"/>
  <c r="W879" i="3"/>
  <c r="W880" i="3"/>
  <c r="W881" i="3"/>
  <c r="W882" i="3"/>
  <c r="W883" i="3"/>
  <c r="W884" i="3"/>
  <c r="W885" i="3"/>
  <c r="W886" i="3"/>
  <c r="W887" i="3"/>
  <c r="W888" i="3"/>
  <c r="W889" i="3"/>
  <c r="W890" i="3"/>
  <c r="W891" i="3"/>
  <c r="W892" i="3"/>
  <c r="W893" i="3"/>
  <c r="W894" i="3"/>
  <c r="W895" i="3"/>
  <c r="W896" i="3"/>
  <c r="W897" i="3"/>
  <c r="W898" i="3"/>
  <c r="W899" i="3"/>
  <c r="W900" i="3"/>
  <c r="W901" i="3"/>
  <c r="W902" i="3"/>
  <c r="W903" i="3"/>
  <c r="W904" i="3"/>
  <c r="W905" i="3"/>
  <c r="W906" i="3"/>
  <c r="W907" i="3"/>
  <c r="W908" i="3"/>
  <c r="W909" i="3"/>
  <c r="W910" i="3"/>
  <c r="W911" i="3"/>
  <c r="W912" i="3"/>
  <c r="W913" i="3"/>
  <c r="W914" i="3"/>
  <c r="W915" i="3"/>
  <c r="W916" i="3"/>
  <c r="W917" i="3"/>
  <c r="W918" i="3"/>
  <c r="W919" i="3"/>
  <c r="W920" i="3"/>
  <c r="W921" i="3"/>
  <c r="W922" i="3"/>
  <c r="W923" i="3"/>
  <c r="W924" i="3"/>
  <c r="W925" i="3"/>
  <c r="W926" i="3"/>
  <c r="W927" i="3"/>
  <c r="W928" i="3"/>
  <c r="W929" i="3"/>
  <c r="W930" i="3"/>
  <c r="W931" i="3"/>
  <c r="W932" i="3"/>
  <c r="W933" i="3"/>
  <c r="W934" i="3"/>
  <c r="W935" i="3"/>
  <c r="W936" i="3"/>
  <c r="W937" i="3"/>
  <c r="W938" i="3"/>
  <c r="W939" i="3"/>
  <c r="W940" i="3"/>
  <c r="W941" i="3"/>
  <c r="W942" i="3"/>
  <c r="W943" i="3"/>
  <c r="W944" i="3"/>
  <c r="W945" i="3"/>
  <c r="W946" i="3"/>
  <c r="W947" i="3"/>
  <c r="W948" i="3"/>
  <c r="W949" i="3"/>
  <c r="W950" i="3"/>
  <c r="W951" i="3"/>
  <c r="W952" i="3"/>
  <c r="W953" i="3"/>
  <c r="W954" i="3"/>
  <c r="W955" i="3"/>
  <c r="W956" i="3"/>
  <c r="W957" i="3"/>
  <c r="W958" i="3"/>
  <c r="W959" i="3"/>
  <c r="W960" i="3"/>
  <c r="W961" i="3"/>
  <c r="W962" i="3"/>
  <c r="W963" i="3"/>
  <c r="W964" i="3"/>
  <c r="W965" i="3"/>
  <c r="W966" i="3"/>
  <c r="W967" i="3"/>
  <c r="W968" i="3"/>
  <c r="W969" i="3"/>
  <c r="W970" i="3"/>
  <c r="W971" i="3"/>
  <c r="W972" i="3"/>
  <c r="W973" i="3"/>
  <c r="W974" i="3"/>
  <c r="W975" i="3"/>
  <c r="W976" i="3"/>
  <c r="W977" i="3"/>
  <c r="W978" i="3"/>
  <c r="W979" i="3"/>
  <c r="W980" i="3"/>
  <c r="W981" i="3"/>
  <c r="W982" i="3"/>
  <c r="W983" i="3"/>
  <c r="W984" i="3"/>
  <c r="W985" i="3"/>
  <c r="W986" i="3"/>
  <c r="W987" i="3"/>
  <c r="W988" i="3"/>
  <c r="W989" i="3"/>
  <c r="W990" i="3"/>
  <c r="W991" i="3"/>
  <c r="W992" i="3"/>
  <c r="W993" i="3"/>
  <c r="W994" i="3"/>
  <c r="W995" i="3"/>
  <c r="W996" i="3"/>
  <c r="W997" i="3"/>
  <c r="W998" i="3"/>
  <c r="W999" i="3"/>
  <c r="W1000" i="3"/>
  <c r="W1001" i="3"/>
  <c r="W1002" i="3"/>
  <c r="W1003" i="3"/>
  <c r="W1004" i="3"/>
  <c r="W1005" i="3"/>
  <c r="W1006" i="3"/>
  <c r="W1007" i="3"/>
  <c r="W1008" i="3"/>
  <c r="W1009" i="3"/>
  <c r="W1010" i="3"/>
  <c r="W1011" i="3"/>
  <c r="W1012" i="3"/>
  <c r="W1013" i="3"/>
  <c r="W1014" i="3"/>
  <c r="W1015" i="3"/>
  <c r="W1016" i="3"/>
  <c r="W1017" i="3"/>
  <c r="W1018" i="3"/>
  <c r="W1019" i="3"/>
  <c r="W1020" i="3"/>
  <c r="W1021" i="3"/>
  <c r="W1022" i="3"/>
  <c r="W1023" i="3"/>
  <c r="W1024" i="3"/>
  <c r="W1025" i="3"/>
  <c r="W1026" i="3"/>
  <c r="W1027" i="3"/>
  <c r="W1028" i="3"/>
  <c r="W1029" i="3"/>
  <c r="W1030" i="3"/>
  <c r="W1031" i="3"/>
  <c r="W1032" i="3"/>
  <c r="W1033" i="3"/>
  <c r="W1034" i="3"/>
  <c r="W1035" i="3"/>
  <c r="W1036" i="3"/>
  <c r="W1037" i="3"/>
  <c r="W1038" i="3"/>
  <c r="W1039" i="3"/>
  <c r="W1040" i="3"/>
  <c r="W1041" i="3"/>
  <c r="W1042" i="3"/>
  <c r="W1043" i="3"/>
  <c r="W1044" i="3"/>
  <c r="W1045" i="3"/>
  <c r="W1046" i="3"/>
  <c r="W1047" i="3"/>
  <c r="W1048" i="3"/>
  <c r="W1049" i="3"/>
  <c r="W1050" i="3"/>
  <c r="W1051" i="3"/>
  <c r="W1052" i="3"/>
  <c r="W1053" i="3"/>
  <c r="W1054" i="3"/>
  <c r="W1055" i="3"/>
  <c r="W1056" i="3"/>
  <c r="W1057" i="3"/>
  <c r="W1058" i="3"/>
  <c r="W1059" i="3"/>
  <c r="W1060" i="3"/>
  <c r="W1061" i="3"/>
  <c r="W1062" i="3"/>
  <c r="W1063" i="3"/>
  <c r="W1064" i="3"/>
  <c r="W1065" i="3"/>
  <c r="W1066" i="3"/>
  <c r="W1067" i="3"/>
  <c r="W1068" i="3"/>
  <c r="W1069" i="3"/>
  <c r="W1070" i="3"/>
  <c r="W1071" i="3"/>
  <c r="W1072" i="3"/>
  <c r="W1073" i="3"/>
  <c r="W1074" i="3"/>
  <c r="W1075" i="3"/>
  <c r="W1076" i="3"/>
  <c r="W1077" i="3"/>
  <c r="W1078" i="3"/>
  <c r="W1079" i="3"/>
  <c r="W1080" i="3"/>
  <c r="W1081" i="3"/>
  <c r="W1082" i="3"/>
  <c r="W1083" i="3"/>
  <c r="W1084" i="3"/>
  <c r="W1085" i="3"/>
  <c r="W1086" i="3"/>
  <c r="W1087" i="3"/>
  <c r="W1088" i="3"/>
  <c r="W1089" i="3"/>
  <c r="W1090" i="3"/>
  <c r="W1091" i="3"/>
  <c r="W1092" i="3"/>
  <c r="W1093" i="3"/>
  <c r="W1094" i="3"/>
  <c r="W1095" i="3"/>
  <c r="W1096" i="3"/>
  <c r="W1097" i="3"/>
  <c r="W1098" i="3"/>
  <c r="W1099" i="3"/>
  <c r="W1100" i="3"/>
  <c r="W1101" i="3"/>
  <c r="W1102" i="3"/>
  <c r="W1103" i="3"/>
  <c r="W1104" i="3"/>
  <c r="W1105" i="3"/>
  <c r="W1106" i="3"/>
  <c r="W1107" i="3"/>
  <c r="W1108" i="3"/>
  <c r="W1109" i="3"/>
  <c r="W1110" i="3"/>
  <c r="W1111" i="3"/>
  <c r="W1112" i="3"/>
  <c r="W1113" i="3"/>
  <c r="W1114" i="3"/>
  <c r="W1115" i="3"/>
  <c r="W1116" i="3"/>
  <c r="W1117" i="3"/>
  <c r="W1118" i="3"/>
  <c r="W1119" i="3"/>
  <c r="W1120" i="3"/>
  <c r="W1121" i="3"/>
  <c r="W1122" i="3"/>
  <c r="W1123" i="3"/>
  <c r="W1124" i="3"/>
  <c r="W1125" i="3"/>
  <c r="W1126" i="3"/>
  <c r="W1127" i="3"/>
  <c r="W753" i="3"/>
  <c r="W754" i="3"/>
  <c r="W755" i="3"/>
  <c r="W756" i="3"/>
  <c r="W757" i="3"/>
  <c r="W758" i="3"/>
  <c r="W759" i="3"/>
  <c r="W760" i="3"/>
  <c r="W761" i="3"/>
  <c r="W762" i="3"/>
  <c r="W763" i="3"/>
  <c r="W764" i="3"/>
  <c r="W765" i="3"/>
  <c r="W766" i="3"/>
  <c r="W767" i="3"/>
  <c r="W768" i="3"/>
  <c r="W769" i="3"/>
  <c r="W770" i="3"/>
  <c r="W771" i="3"/>
  <c r="W772" i="3"/>
  <c r="W773" i="3"/>
  <c r="W774" i="3"/>
  <c r="W775" i="3"/>
  <c r="W776" i="3"/>
  <c r="W777" i="3"/>
  <c r="W778" i="3"/>
  <c r="W779" i="3"/>
  <c r="W780" i="3"/>
  <c r="W781" i="3"/>
  <c r="W782" i="3"/>
  <c r="W783" i="3"/>
  <c r="W784" i="3"/>
  <c r="W785" i="3"/>
  <c r="W786" i="3"/>
  <c r="W787" i="3"/>
  <c r="W788" i="3"/>
  <c r="W789" i="3"/>
  <c r="W790" i="3"/>
  <c r="W791" i="3"/>
  <c r="W792" i="3"/>
  <c r="W793" i="3"/>
  <c r="W794" i="3"/>
  <c r="W795" i="3"/>
  <c r="W796" i="3"/>
  <c r="W797" i="3"/>
  <c r="W798" i="3"/>
  <c r="W799" i="3"/>
  <c r="W800" i="3"/>
  <c r="W801" i="3"/>
  <c r="W802" i="3"/>
  <c r="W803" i="3"/>
  <c r="W804" i="3"/>
  <c r="W805" i="3"/>
  <c r="W806" i="3"/>
  <c r="W807" i="3"/>
  <c r="W808" i="3"/>
  <c r="W809" i="3"/>
  <c r="W810" i="3"/>
  <c r="W811" i="3"/>
  <c r="W812" i="3"/>
  <c r="W813" i="3"/>
  <c r="W814" i="3"/>
  <c r="W815" i="3"/>
  <c r="W816" i="3"/>
  <c r="W817" i="3"/>
  <c r="W818" i="3"/>
  <c r="W819" i="3"/>
  <c r="W820" i="3"/>
  <c r="W821" i="3"/>
  <c r="W822" i="3"/>
  <c r="W823" i="3"/>
  <c r="W824" i="3"/>
  <c r="W825" i="3"/>
  <c r="W826" i="3"/>
  <c r="W827" i="3"/>
  <c r="W1128" i="3"/>
  <c r="W1129" i="3"/>
  <c r="W1130" i="3"/>
  <c r="W1131" i="3"/>
  <c r="W1132" i="3"/>
  <c r="W1133" i="3"/>
  <c r="W1134" i="3"/>
  <c r="W1135" i="3"/>
  <c r="W1136" i="3"/>
  <c r="W1137" i="3"/>
  <c r="W1138" i="3"/>
  <c r="W1139" i="3"/>
  <c r="W1140" i="3"/>
  <c r="W1141" i="3"/>
  <c r="W1142" i="3"/>
  <c r="W1143" i="3"/>
  <c r="W1144" i="3"/>
  <c r="W1145" i="3"/>
  <c r="W1146" i="3"/>
  <c r="W1147" i="3"/>
  <c r="W1148" i="3"/>
  <c r="W1149" i="3"/>
  <c r="W1150" i="3"/>
  <c r="W1151" i="3"/>
  <c r="W1152" i="3"/>
  <c r="W1153" i="3"/>
  <c r="W1154" i="3"/>
  <c r="W1155" i="3"/>
  <c r="W1156" i="3"/>
  <c r="W1157" i="3"/>
  <c r="W1158" i="3"/>
  <c r="W1159" i="3"/>
  <c r="W1160" i="3"/>
  <c r="W1161" i="3"/>
  <c r="W1162" i="3"/>
  <c r="W1163" i="3"/>
  <c r="W1164" i="3"/>
  <c r="W1165" i="3"/>
  <c r="W1166" i="3"/>
  <c r="W1167" i="3"/>
  <c r="W1168" i="3"/>
  <c r="W1169" i="3"/>
  <c r="W1170" i="3"/>
  <c r="W1171" i="3"/>
  <c r="W1172" i="3"/>
  <c r="W1173" i="3"/>
  <c r="W1174" i="3"/>
  <c r="W1175" i="3"/>
  <c r="W1176" i="3"/>
  <c r="W1177" i="3"/>
  <c r="W1178" i="3"/>
  <c r="W1179" i="3"/>
  <c r="W1180" i="3"/>
  <c r="W1181" i="3"/>
  <c r="W1182" i="3"/>
  <c r="W1183" i="3"/>
  <c r="W1184" i="3"/>
  <c r="W1185" i="3"/>
  <c r="W1186" i="3"/>
  <c r="W1187" i="3"/>
  <c r="W1188" i="3"/>
  <c r="W1189" i="3"/>
  <c r="W1190" i="3"/>
  <c r="W1191" i="3"/>
  <c r="W1192" i="3"/>
  <c r="W1193" i="3"/>
  <c r="W1194" i="3"/>
  <c r="W1195" i="3"/>
  <c r="W1196" i="3"/>
  <c r="W1197" i="3"/>
  <c r="W1198" i="3"/>
  <c r="W1199" i="3"/>
  <c r="W1200" i="3"/>
  <c r="W1201" i="3"/>
  <c r="W1202" i="3"/>
  <c r="W1203" i="3"/>
  <c r="W1204" i="3"/>
  <c r="W1205" i="3"/>
  <c r="W1206" i="3"/>
  <c r="W1207" i="3"/>
  <c r="W1208" i="3"/>
  <c r="W1209" i="3"/>
  <c r="W1210" i="3"/>
  <c r="W1211" i="3"/>
  <c r="W1212" i="3"/>
  <c r="W1213" i="3"/>
  <c r="W1214" i="3"/>
  <c r="W1215" i="3"/>
  <c r="W1216" i="3"/>
  <c r="W1217" i="3"/>
  <c r="W1218" i="3"/>
  <c r="W1219" i="3"/>
  <c r="W1220" i="3"/>
  <c r="W1221" i="3"/>
  <c r="W1222" i="3"/>
  <c r="W1223" i="3"/>
  <c r="W1224" i="3"/>
  <c r="W1225" i="3"/>
  <c r="W1226" i="3"/>
  <c r="W1227" i="3"/>
  <c r="W1228" i="3"/>
  <c r="W1229" i="3"/>
  <c r="W1230" i="3"/>
  <c r="W1231" i="3"/>
  <c r="W1232" i="3"/>
  <c r="W1233" i="3"/>
  <c r="W1234" i="3"/>
  <c r="W1235" i="3"/>
  <c r="W1236" i="3"/>
  <c r="W1237" i="3"/>
  <c r="W1238" i="3"/>
  <c r="W1239" i="3"/>
  <c r="W1240" i="3"/>
  <c r="W1241" i="3"/>
  <c r="W1242" i="3"/>
  <c r="W1243" i="3"/>
  <c r="W1244" i="3"/>
  <c r="W1245" i="3"/>
  <c r="W1246" i="3"/>
  <c r="W1247" i="3"/>
  <c r="W1248" i="3"/>
  <c r="W1249" i="3"/>
  <c r="W1250" i="3"/>
  <c r="W1251" i="3"/>
  <c r="W1252" i="3"/>
  <c r="W1253" i="3"/>
  <c r="W1254" i="3"/>
  <c r="W1255" i="3"/>
  <c r="W1256" i="3"/>
  <c r="W1257" i="3"/>
  <c r="W1258" i="3"/>
  <c r="W1259" i="3"/>
  <c r="W1260" i="3"/>
  <c r="W1261" i="3"/>
  <c r="W1262" i="3"/>
  <c r="W1263" i="3"/>
  <c r="W1264" i="3"/>
  <c r="W1265" i="3"/>
  <c r="W1266" i="3"/>
  <c r="W1267" i="3"/>
  <c r="W1268" i="3"/>
  <c r="W1269" i="3"/>
  <c r="W1270" i="3"/>
  <c r="W1271" i="3"/>
  <c r="W1272" i="3"/>
  <c r="W1273" i="3"/>
  <c r="W1274" i="3"/>
  <c r="W1275" i="3"/>
  <c r="W1276" i="3"/>
  <c r="W1277" i="3"/>
  <c r="W1281" i="3"/>
  <c r="W1282" i="3"/>
  <c r="W1283" i="3"/>
  <c r="W1284" i="3"/>
  <c r="W1285" i="3"/>
  <c r="W1286" i="3"/>
  <c r="W1287" i="3"/>
  <c r="W1288" i="3"/>
  <c r="W1289" i="3"/>
  <c r="W1290" i="3"/>
  <c r="W1291" i="3"/>
  <c r="W1292" i="3"/>
  <c r="W1293" i="3"/>
  <c r="W1294" i="3"/>
  <c r="W1295" i="3"/>
  <c r="W1296" i="3"/>
  <c r="W1297" i="3"/>
  <c r="W1298" i="3"/>
  <c r="W1299" i="3"/>
  <c r="W1300" i="3"/>
  <c r="W1301" i="3"/>
  <c r="W1302" i="3"/>
  <c r="W1303" i="3"/>
  <c r="W1304" i="3"/>
  <c r="W1305" i="3"/>
  <c r="W1306" i="3"/>
  <c r="W1307" i="3"/>
  <c r="W1308" i="3"/>
  <c r="W1309" i="3"/>
  <c r="W1310" i="3"/>
  <c r="W1311" i="3"/>
  <c r="W1312" i="3"/>
  <c r="W1313" i="3"/>
  <c r="W1314" i="3"/>
  <c r="W1315" i="3"/>
  <c r="W1316" i="3"/>
  <c r="W1317" i="3"/>
  <c r="W1318" i="3"/>
  <c r="W1319" i="3"/>
  <c r="W1320" i="3"/>
  <c r="W1321" i="3"/>
  <c r="W1322" i="3"/>
  <c r="W1323" i="3"/>
  <c r="W1324" i="3"/>
  <c r="W1325" i="3"/>
  <c r="W1326" i="3"/>
  <c r="W1327" i="3"/>
  <c r="M23" i="5" l="1"/>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367" i="5"/>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M774" i="5"/>
  <c r="M775" i="5"/>
  <c r="M776" i="5"/>
  <c r="M777" i="5"/>
  <c r="M778" i="5"/>
  <c r="M779" i="5"/>
  <c r="M780" i="5"/>
  <c r="M781" i="5"/>
  <c r="M782" i="5"/>
  <c r="M783" i="5"/>
  <c r="M784" i="5"/>
  <c r="M785" i="5"/>
  <c r="M786" i="5"/>
  <c r="M787" i="5"/>
  <c r="M788" i="5"/>
  <c r="M789" i="5"/>
  <c r="M790" i="5"/>
  <c r="M791" i="5"/>
  <c r="M792" i="5"/>
  <c r="M793" i="5"/>
  <c r="M794" i="5"/>
  <c r="M795" i="5"/>
  <c r="M796" i="5"/>
  <c r="M797" i="5"/>
  <c r="M798" i="5"/>
  <c r="M799" i="5"/>
  <c r="M800" i="5"/>
  <c r="M801" i="5"/>
  <c r="M802" i="5"/>
  <c r="M803" i="5"/>
  <c r="M804" i="5"/>
  <c r="M805" i="5"/>
  <c r="M806" i="5"/>
  <c r="M807" i="5"/>
  <c r="M808" i="5"/>
  <c r="M809" i="5"/>
  <c r="M810" i="5"/>
  <c r="M811" i="5"/>
  <c r="M812" i="5"/>
  <c r="M813" i="5"/>
  <c r="M814" i="5"/>
  <c r="M815" i="5"/>
  <c r="M816" i="5"/>
  <c r="M817" i="5"/>
  <c r="M818" i="5"/>
  <c r="M819" i="5"/>
  <c r="M820" i="5"/>
  <c r="M821" i="5"/>
  <c r="M822" i="5"/>
  <c r="M823" i="5"/>
  <c r="M824" i="5"/>
  <c r="M825" i="5"/>
  <c r="M826" i="5"/>
  <c r="M827" i="5"/>
  <c r="M828" i="5"/>
  <c r="M829" i="5"/>
  <c r="M830" i="5"/>
  <c r="M831" i="5"/>
  <c r="M832" i="5"/>
  <c r="M833" i="5"/>
  <c r="M834" i="5"/>
  <c r="M835" i="5"/>
  <c r="M836" i="5"/>
  <c r="M837" i="5"/>
  <c r="M838" i="5"/>
  <c r="M839" i="5"/>
  <c r="M840" i="5"/>
  <c r="M841" i="5"/>
  <c r="M842" i="5"/>
  <c r="M843" i="5"/>
  <c r="M844" i="5"/>
  <c r="M845" i="5"/>
  <c r="M846" i="5"/>
  <c r="M847" i="5"/>
  <c r="M848" i="5"/>
  <c r="M849" i="5"/>
  <c r="M850" i="5"/>
  <c r="M851" i="5"/>
  <c r="M852" i="5"/>
  <c r="M853" i="5"/>
  <c r="M854" i="5"/>
  <c r="M855" i="5"/>
  <c r="M856" i="5"/>
  <c r="M857" i="5"/>
  <c r="M858" i="5"/>
  <c r="M859" i="5"/>
  <c r="M860" i="5"/>
  <c r="M861" i="5"/>
  <c r="M862" i="5"/>
  <c r="M863" i="5"/>
  <c r="M864" i="5"/>
  <c r="M865" i="5"/>
  <c r="M866" i="5"/>
  <c r="M867" i="5"/>
  <c r="M868" i="5"/>
  <c r="M869" i="5"/>
  <c r="M870" i="5"/>
  <c r="M871" i="5"/>
  <c r="M872" i="5"/>
  <c r="M873" i="5"/>
  <c r="M874" i="5"/>
  <c r="M875" i="5"/>
  <c r="M876" i="5"/>
  <c r="M877" i="5"/>
  <c r="M878" i="5"/>
  <c r="M879" i="5"/>
  <c r="M880" i="5"/>
  <c r="M881" i="5"/>
  <c r="M882" i="5"/>
  <c r="M883" i="5"/>
  <c r="M884" i="5"/>
  <c r="M885" i="5"/>
  <c r="M886" i="5"/>
  <c r="M887" i="5"/>
  <c r="M888" i="5"/>
  <c r="M889" i="5"/>
  <c r="M890" i="5"/>
  <c r="M891" i="5"/>
  <c r="M892" i="5"/>
  <c r="M893" i="5"/>
  <c r="M894" i="5"/>
  <c r="M895" i="5"/>
  <c r="M896" i="5"/>
  <c r="M897" i="5"/>
  <c r="M898" i="5"/>
  <c r="M899" i="5"/>
  <c r="M900" i="5"/>
  <c r="M901" i="5"/>
  <c r="M902" i="5"/>
  <c r="M903" i="5"/>
  <c r="M904" i="5"/>
  <c r="M905" i="5"/>
  <c r="M906" i="5"/>
  <c r="M907" i="5"/>
  <c r="M908" i="5"/>
  <c r="M909" i="5"/>
  <c r="M910" i="5"/>
  <c r="M911" i="5"/>
  <c r="M912" i="5"/>
  <c r="M913" i="5"/>
  <c r="M914" i="5"/>
  <c r="M915" i="5"/>
  <c r="M916" i="5"/>
  <c r="M917" i="5"/>
  <c r="M918" i="5"/>
  <c r="M919" i="5"/>
  <c r="M920" i="5"/>
  <c r="M921" i="5"/>
  <c r="M922" i="5"/>
  <c r="M923" i="5"/>
  <c r="M924" i="5"/>
  <c r="M925" i="5"/>
  <c r="M926" i="5"/>
  <c r="M927" i="5"/>
  <c r="M928" i="5"/>
  <c r="M929" i="5"/>
  <c r="M930" i="5"/>
  <c r="M931" i="5"/>
  <c r="M932" i="5"/>
  <c r="M933" i="5"/>
  <c r="M934" i="5"/>
  <c r="M935" i="5"/>
  <c r="M936" i="5"/>
  <c r="M937" i="5"/>
  <c r="M938" i="5"/>
  <c r="M939" i="5"/>
  <c r="M940" i="5"/>
  <c r="M941" i="5"/>
  <c r="M942" i="5"/>
  <c r="M943" i="5"/>
  <c r="M944" i="5"/>
  <c r="M945" i="5"/>
  <c r="M946" i="5"/>
  <c r="M947" i="5"/>
  <c r="M948" i="5"/>
  <c r="M949" i="5"/>
  <c r="M950" i="5"/>
  <c r="M951" i="5"/>
  <c r="M952" i="5"/>
  <c r="M953" i="5"/>
  <c r="M954" i="5"/>
  <c r="M955" i="5"/>
  <c r="M956" i="5"/>
  <c r="M957" i="5"/>
  <c r="M958" i="5"/>
  <c r="M959" i="5"/>
  <c r="M960" i="5"/>
  <c r="M961" i="5"/>
  <c r="M962" i="5"/>
  <c r="M963" i="5"/>
  <c r="M964" i="5"/>
  <c r="M965" i="5"/>
  <c r="M966" i="5"/>
  <c r="M967" i="5"/>
  <c r="M968" i="5"/>
  <c r="M969" i="5"/>
  <c r="M970" i="5"/>
  <c r="M971" i="5"/>
  <c r="M972" i="5"/>
  <c r="M973" i="5"/>
  <c r="M974" i="5"/>
  <c r="M975" i="5"/>
  <c r="M976" i="5"/>
  <c r="M977" i="5"/>
  <c r="M978" i="5"/>
  <c r="M979" i="5"/>
  <c r="M980" i="5"/>
  <c r="M981" i="5"/>
  <c r="M982" i="5"/>
  <c r="M983" i="5"/>
  <c r="M984" i="5"/>
  <c r="M985" i="5"/>
  <c r="M986" i="5"/>
  <c r="M987" i="5"/>
  <c r="M988" i="5"/>
  <c r="M989" i="5"/>
  <c r="M990" i="5"/>
  <c r="M991" i="5"/>
  <c r="M992" i="5"/>
  <c r="M993" i="5"/>
  <c r="M994" i="5"/>
  <c r="M995" i="5"/>
  <c r="M996" i="5"/>
  <c r="M997" i="5"/>
  <c r="M998" i="5"/>
  <c r="M999" i="5"/>
  <c r="M1000" i="5"/>
  <c r="M1001" i="5"/>
  <c r="M1002" i="5"/>
  <c r="M1003" i="5"/>
  <c r="M1004" i="5"/>
  <c r="M1005" i="5"/>
  <c r="M1006" i="5"/>
  <c r="M1007" i="5"/>
  <c r="M1008" i="5"/>
  <c r="M1009" i="5"/>
  <c r="M1010" i="5"/>
  <c r="M1011" i="5"/>
  <c r="M1012" i="5"/>
  <c r="M1013" i="5"/>
  <c r="M1014" i="5"/>
  <c r="M1015" i="5"/>
  <c r="M1016" i="5"/>
  <c r="M1017" i="5"/>
  <c r="M1018" i="5"/>
  <c r="M1019" i="5"/>
  <c r="M1020" i="5"/>
  <c r="M1021" i="5"/>
  <c r="M1022" i="5"/>
  <c r="M1023" i="5"/>
  <c r="M1024" i="5"/>
  <c r="M1025" i="5"/>
  <c r="M1026" i="5"/>
  <c r="M1027" i="5"/>
  <c r="M1028" i="5"/>
  <c r="M1029" i="5"/>
  <c r="M1030" i="5"/>
  <c r="M1031" i="5"/>
  <c r="M1032" i="5"/>
  <c r="M1033" i="5"/>
  <c r="M1034" i="5"/>
  <c r="M1035" i="5"/>
  <c r="M1036" i="5"/>
  <c r="M1037" i="5"/>
  <c r="M1038" i="5"/>
  <c r="M1039" i="5"/>
  <c r="M1040" i="5"/>
  <c r="M1041" i="5"/>
  <c r="M1042" i="5"/>
  <c r="M1043" i="5"/>
  <c r="M1044" i="5"/>
  <c r="M1045" i="5"/>
  <c r="M1046" i="5"/>
  <c r="M1047" i="5"/>
  <c r="M1048" i="5"/>
  <c r="M1049" i="5"/>
  <c r="M1050" i="5"/>
  <c r="M1051" i="5"/>
  <c r="M1052" i="5"/>
  <c r="M1053" i="5"/>
  <c r="M1054" i="5"/>
  <c r="M1055" i="5"/>
  <c r="M1056" i="5"/>
  <c r="M1057" i="5"/>
  <c r="M1058" i="5"/>
  <c r="M1059" i="5"/>
  <c r="M1060" i="5"/>
  <c r="M1061" i="5"/>
  <c r="M1062" i="5"/>
  <c r="M1063" i="5"/>
  <c r="M1064" i="5"/>
  <c r="M1065" i="5"/>
  <c r="M1066" i="5"/>
  <c r="M1067" i="5"/>
  <c r="M1068" i="5"/>
  <c r="M1069" i="5"/>
  <c r="M1070" i="5"/>
  <c r="M1071" i="5"/>
  <c r="M1072" i="5"/>
  <c r="M1073" i="5"/>
  <c r="M1074" i="5"/>
  <c r="M1075" i="5"/>
  <c r="M1076" i="5"/>
  <c r="M1077" i="5"/>
  <c r="M1078" i="5"/>
  <c r="M1079" i="5"/>
  <c r="M1080" i="5"/>
  <c r="M1081" i="5"/>
  <c r="M1082" i="5"/>
  <c r="M1083" i="5"/>
  <c r="M1084" i="5"/>
  <c r="M1085" i="5"/>
  <c r="M1086" i="5"/>
  <c r="M1087" i="5"/>
  <c r="M1088" i="5"/>
  <c r="M1089" i="5"/>
  <c r="M1090" i="5"/>
  <c r="M1091" i="5"/>
  <c r="M1092" i="5"/>
  <c r="M1093" i="5"/>
  <c r="M1094" i="5"/>
  <c r="M1095" i="5"/>
  <c r="M1096" i="5"/>
  <c r="M1097" i="5"/>
  <c r="M1098" i="5"/>
  <c r="M1099" i="5"/>
  <c r="M1100" i="5"/>
  <c r="M1101" i="5"/>
  <c r="M1102" i="5"/>
  <c r="M1103" i="5"/>
  <c r="M1104" i="5"/>
  <c r="M1105" i="5"/>
  <c r="M1106" i="5"/>
  <c r="M1107" i="5"/>
  <c r="M1108" i="5"/>
  <c r="M1109" i="5"/>
  <c r="M1110" i="5"/>
  <c r="M1111" i="5"/>
  <c r="M1112" i="5"/>
  <c r="M1113" i="5"/>
  <c r="M1114" i="5"/>
  <c r="M1115" i="5"/>
  <c r="M1116" i="5"/>
  <c r="M1117" i="5"/>
  <c r="M1118" i="5"/>
  <c r="M1119" i="5"/>
  <c r="M1120" i="5"/>
  <c r="M1121" i="5"/>
  <c r="M1122" i="5"/>
  <c r="M1123" i="5"/>
  <c r="M1124" i="5"/>
  <c r="M1125" i="5"/>
  <c r="M1126" i="5"/>
  <c r="M1127" i="5"/>
  <c r="M1128" i="5"/>
  <c r="M1129" i="5"/>
  <c r="M1130" i="5"/>
  <c r="M1131" i="5"/>
  <c r="M1132" i="5"/>
  <c r="M1133" i="5"/>
  <c r="M1134" i="5"/>
  <c r="M1135" i="5"/>
  <c r="M1136" i="5"/>
  <c r="M1137" i="5"/>
  <c r="M1138" i="5"/>
  <c r="M1139" i="5"/>
  <c r="M1140" i="5"/>
  <c r="M1141" i="5"/>
  <c r="M1142" i="5"/>
  <c r="M1143" i="5"/>
  <c r="M1144" i="5"/>
  <c r="M1145" i="5"/>
  <c r="M1146" i="5"/>
  <c r="M1147" i="5"/>
  <c r="M1148" i="5"/>
  <c r="M1149" i="5"/>
  <c r="M1150" i="5"/>
  <c r="M1151" i="5"/>
  <c r="M1152" i="5"/>
  <c r="M1153" i="5"/>
  <c r="M1154" i="5"/>
  <c r="M1155" i="5"/>
  <c r="M1156" i="5"/>
  <c r="M1157" i="5"/>
  <c r="M1158" i="5"/>
  <c r="M1159" i="5"/>
  <c r="M1160" i="5"/>
  <c r="M1161" i="5"/>
  <c r="M1162" i="5"/>
  <c r="M1163" i="5"/>
  <c r="M1164" i="5"/>
  <c r="M1165" i="5"/>
  <c r="M1166" i="5"/>
  <c r="M1167" i="5"/>
  <c r="M1168" i="5"/>
  <c r="M1169" i="5"/>
  <c r="M1170" i="5"/>
  <c r="M1171" i="5"/>
  <c r="M1172" i="5"/>
  <c r="M1173" i="5"/>
  <c r="M1174" i="5"/>
  <c r="M1175" i="5"/>
  <c r="M1176" i="5"/>
  <c r="M1177" i="5"/>
  <c r="M1178" i="5"/>
  <c r="M1179" i="5"/>
  <c r="M1180" i="5"/>
  <c r="M1181" i="5"/>
  <c r="M1182" i="5"/>
  <c r="M1183" i="5"/>
  <c r="M1184" i="5"/>
  <c r="M1185" i="5"/>
  <c r="M1186" i="5"/>
  <c r="M1187" i="5"/>
  <c r="M1188" i="5"/>
  <c r="M1189" i="5"/>
  <c r="M1190" i="5"/>
  <c r="M1191" i="5"/>
  <c r="M1192" i="5"/>
  <c r="M1193" i="5"/>
  <c r="M1194" i="5"/>
  <c r="M1195" i="5"/>
  <c r="M1196" i="5"/>
  <c r="M1197" i="5"/>
  <c r="M1198" i="5"/>
  <c r="M1199" i="5"/>
  <c r="M1200" i="5"/>
  <c r="M1201" i="5"/>
  <c r="M1202" i="5"/>
  <c r="M1203" i="5"/>
  <c r="M1204" i="5"/>
  <c r="M1205" i="5"/>
  <c r="M1206" i="5"/>
  <c r="M1207" i="5"/>
  <c r="M1208" i="5"/>
  <c r="M1209" i="5"/>
  <c r="M1210" i="5"/>
  <c r="M1211" i="5"/>
  <c r="M1212" i="5"/>
  <c r="M1213" i="5"/>
  <c r="M1214" i="5"/>
  <c r="M1215" i="5"/>
  <c r="M1216" i="5"/>
  <c r="M1217" i="5"/>
  <c r="M1218" i="5"/>
  <c r="M1219" i="5"/>
  <c r="M1220" i="5"/>
  <c r="M1221" i="5"/>
  <c r="M1222" i="5"/>
  <c r="M1223" i="5"/>
  <c r="M1224" i="5"/>
  <c r="M1225" i="5"/>
  <c r="M1226" i="5"/>
  <c r="M1227" i="5"/>
  <c r="M1228" i="5"/>
  <c r="M1229" i="5"/>
  <c r="M1230" i="5"/>
  <c r="M1231" i="5"/>
  <c r="M1232" i="5"/>
  <c r="M1233" i="5"/>
  <c r="M1234" i="5"/>
  <c r="M1235" i="5"/>
  <c r="M1236" i="5"/>
  <c r="M1237" i="5"/>
  <c r="M1238" i="5"/>
  <c r="M1239" i="5"/>
  <c r="M1240" i="5"/>
  <c r="M1241" i="5"/>
  <c r="M1242" i="5"/>
  <c r="M1243" i="5"/>
  <c r="M1244" i="5"/>
  <c r="M1245" i="5"/>
  <c r="M1246" i="5"/>
  <c r="M1247" i="5"/>
  <c r="M1248" i="5"/>
  <c r="M1249" i="5"/>
  <c r="M1250" i="5"/>
  <c r="M1251" i="5"/>
  <c r="M1252" i="5"/>
  <c r="M1253" i="5"/>
  <c r="M1254" i="5"/>
  <c r="M1255" i="5"/>
  <c r="M1256" i="5"/>
  <c r="M1257" i="5"/>
  <c r="M1258" i="5"/>
  <c r="M1259" i="5"/>
  <c r="M1260" i="5"/>
  <c r="M1261" i="5"/>
  <c r="M1262" i="5"/>
  <c r="M1263" i="5"/>
  <c r="M1264" i="5"/>
  <c r="M1265" i="5"/>
  <c r="M1266" i="5"/>
  <c r="M1267" i="5"/>
  <c r="M1268" i="5"/>
  <c r="M1269" i="5"/>
  <c r="M1270" i="5"/>
  <c r="M1271" i="5"/>
  <c r="M1272" i="5"/>
  <c r="M1273" i="5"/>
  <c r="M1274" i="5"/>
  <c r="M1275" i="5"/>
  <c r="M1276" i="5"/>
  <c r="M1277" i="5"/>
  <c r="M1278" i="5"/>
  <c r="M1279" i="5"/>
  <c r="M1280" i="5"/>
  <c r="M1281" i="5"/>
  <c r="M1282" i="5"/>
  <c r="M1283" i="5"/>
  <c r="M1284" i="5"/>
  <c r="M1285" i="5"/>
  <c r="M1286" i="5"/>
  <c r="M1287" i="5"/>
  <c r="M1288" i="5"/>
  <c r="M1289" i="5"/>
  <c r="M1290" i="5"/>
  <c r="M1291" i="5"/>
  <c r="M1292" i="5"/>
  <c r="M1293" i="5"/>
  <c r="M1294" i="5"/>
  <c r="M1295" i="5"/>
  <c r="M1296" i="5"/>
  <c r="M1297" i="5"/>
  <c r="M1298" i="5"/>
  <c r="M1299" i="5"/>
  <c r="M1300" i="5"/>
  <c r="M1301" i="5"/>
  <c r="M1302" i="5"/>
  <c r="M1303" i="5"/>
  <c r="M1304" i="5"/>
  <c r="M1305" i="5"/>
  <c r="M1306" i="5"/>
  <c r="M1307" i="5"/>
  <c r="M1308" i="5"/>
  <c r="M1309" i="5"/>
  <c r="M1310" i="5"/>
  <c r="M1311" i="5"/>
  <c r="M1312" i="5"/>
  <c r="M1313" i="5"/>
  <c r="M1314" i="5"/>
  <c r="M1315" i="5"/>
  <c r="M1316" i="5"/>
  <c r="M1317" i="5"/>
  <c r="M1318" i="5"/>
  <c r="M1319" i="5"/>
  <c r="M1320" i="5"/>
  <c r="M1321" i="5"/>
  <c r="M1322" i="5"/>
  <c r="M1323" i="5"/>
  <c r="M1324" i="5"/>
  <c r="M1325" i="5"/>
  <c r="M1326" i="5"/>
  <c r="M1327" i="5"/>
  <c r="M1328" i="5"/>
  <c r="M1329" i="5"/>
  <c r="M1330" i="5"/>
  <c r="M1331" i="5"/>
  <c r="M1332" i="5"/>
  <c r="M1333" i="5"/>
  <c r="M1334" i="5"/>
  <c r="M1335" i="5"/>
  <c r="M1336" i="5"/>
  <c r="M1337" i="5"/>
  <c r="M1338" i="5"/>
  <c r="M1339" i="5"/>
  <c r="M1340" i="5"/>
  <c r="M1341" i="5"/>
  <c r="M1342" i="5"/>
  <c r="M1343" i="5"/>
  <c r="M1344" i="5"/>
  <c r="M1345" i="5"/>
  <c r="M1346" i="5"/>
  <c r="M1347" i="5"/>
  <c r="M1348" i="5"/>
  <c r="M1349" i="5"/>
  <c r="M1350" i="5"/>
  <c r="M1351" i="5"/>
  <c r="M1352" i="5"/>
  <c r="M1353" i="5"/>
  <c r="M1354" i="5"/>
  <c r="M1355" i="5"/>
  <c r="M1356" i="5"/>
  <c r="M1357" i="5"/>
  <c r="M1358" i="5"/>
  <c r="M1359" i="5"/>
  <c r="M1360" i="5"/>
  <c r="M1361" i="5"/>
  <c r="M1362" i="5"/>
  <c r="M1363" i="5"/>
  <c r="M1364" i="5"/>
  <c r="M1365" i="5"/>
  <c r="M1366" i="5"/>
  <c r="M1367" i="5"/>
  <c r="M1368" i="5"/>
  <c r="M1369" i="5"/>
  <c r="M1370" i="5"/>
  <c r="M1371" i="5"/>
  <c r="M1372" i="5"/>
  <c r="M1373" i="5"/>
  <c r="M1374" i="5"/>
  <c r="M1375" i="5"/>
  <c r="M1376" i="5"/>
  <c r="M1377" i="5"/>
  <c r="M1378" i="5"/>
  <c r="M1379" i="5"/>
  <c r="M1380" i="5"/>
  <c r="M1381" i="5"/>
  <c r="M1382" i="5"/>
  <c r="M1383" i="5"/>
  <c r="M1384" i="5"/>
  <c r="M1385" i="5"/>
  <c r="M1386" i="5"/>
  <c r="M1387" i="5"/>
  <c r="M1388" i="5"/>
  <c r="M1389" i="5"/>
  <c r="M1390" i="5"/>
  <c r="M1391" i="5"/>
  <c r="M1392" i="5"/>
  <c r="M1393" i="5"/>
  <c r="M1394" i="5"/>
  <c r="M1395" i="5"/>
  <c r="M1396" i="5"/>
  <c r="M1397" i="5"/>
  <c r="M1398" i="5"/>
  <c r="M1399" i="5"/>
  <c r="M1400" i="5"/>
  <c r="M1401" i="5"/>
  <c r="M1402" i="5"/>
  <c r="M1403" i="5"/>
  <c r="M1404" i="5"/>
  <c r="M1405" i="5"/>
  <c r="M1406" i="5"/>
  <c r="M1407" i="5"/>
  <c r="M1408" i="5"/>
  <c r="M1409" i="5"/>
  <c r="M1410" i="5"/>
  <c r="M1411" i="5"/>
  <c r="M1412" i="5"/>
  <c r="M1413" i="5"/>
  <c r="M1414" i="5"/>
  <c r="M1415" i="5"/>
  <c r="M1416" i="5"/>
  <c r="M1417" i="5"/>
  <c r="M1418" i="5"/>
  <c r="M1419" i="5"/>
  <c r="M1420" i="5"/>
  <c r="M1421" i="5"/>
  <c r="M1422" i="5"/>
  <c r="M1423" i="5"/>
  <c r="M1424" i="5"/>
  <c r="M1425" i="5"/>
  <c r="M1426" i="5"/>
  <c r="M1427" i="5"/>
  <c r="M1428" i="5"/>
  <c r="M1429" i="5"/>
  <c r="M1430" i="5"/>
  <c r="M1431" i="5"/>
  <c r="M1432" i="5"/>
  <c r="M1433" i="5"/>
  <c r="M1434" i="5"/>
  <c r="M1435" i="5"/>
  <c r="M1436" i="5"/>
  <c r="M1437" i="5"/>
  <c r="M1438" i="5"/>
  <c r="M1439" i="5"/>
  <c r="M1440" i="5"/>
  <c r="M1441" i="5"/>
  <c r="M1442" i="5"/>
  <c r="M1443" i="5"/>
  <c r="M1444" i="5"/>
  <c r="M1445" i="5"/>
  <c r="M1446" i="5"/>
  <c r="M1447" i="5"/>
  <c r="M1448" i="5"/>
  <c r="M1449" i="5"/>
  <c r="M1450" i="5"/>
  <c r="M1451" i="5"/>
  <c r="M1452" i="5"/>
  <c r="M1453" i="5"/>
  <c r="M1454" i="5"/>
  <c r="M1455" i="5"/>
  <c r="M1456" i="5"/>
  <c r="M1457" i="5"/>
  <c r="M1458" i="5"/>
  <c r="M1459" i="5"/>
  <c r="M1460" i="5"/>
  <c r="M1461" i="5"/>
  <c r="M1462" i="5"/>
  <c r="M1463" i="5"/>
  <c r="M1464" i="5"/>
  <c r="M1465" i="5"/>
  <c r="M1466" i="5"/>
  <c r="M1467" i="5"/>
  <c r="M1468" i="5"/>
  <c r="M1469" i="5"/>
  <c r="M1470" i="5"/>
  <c r="M1471" i="5"/>
  <c r="M1472" i="5"/>
  <c r="M1473" i="5"/>
  <c r="M1474" i="5"/>
  <c r="M1475" i="5"/>
  <c r="M1476" i="5"/>
  <c r="M1477" i="5"/>
  <c r="M1478" i="5"/>
  <c r="M1479" i="5"/>
  <c r="M1480" i="5"/>
  <c r="M1481" i="5"/>
  <c r="M1482" i="5"/>
  <c r="M1483" i="5"/>
  <c r="M1484" i="5"/>
  <c r="M1485" i="5"/>
  <c r="M1486" i="5"/>
  <c r="M1487" i="5"/>
  <c r="M1488" i="5"/>
  <c r="M1489" i="5"/>
  <c r="M1490" i="5"/>
  <c r="M1491" i="5"/>
  <c r="M1492" i="5"/>
  <c r="M1493" i="5"/>
  <c r="M1494" i="5"/>
  <c r="M1495" i="5"/>
  <c r="M1496" i="5"/>
  <c r="M1497" i="5"/>
  <c r="M1498" i="5"/>
  <c r="M1499" i="5"/>
  <c r="M1500" i="5"/>
  <c r="M1501" i="5"/>
  <c r="M1502" i="5"/>
  <c r="M1503" i="5"/>
  <c r="M1504" i="5"/>
  <c r="M1505" i="5"/>
  <c r="M1506" i="5"/>
  <c r="M1507" i="5"/>
  <c r="M1508" i="5"/>
  <c r="M13" i="5"/>
  <c r="M14" i="5"/>
  <c r="M15" i="5"/>
  <c r="M16" i="5"/>
  <c r="M17" i="5"/>
  <c r="M18" i="5"/>
  <c r="M19" i="5"/>
  <c r="M20" i="5"/>
  <c r="M21" i="5"/>
  <c r="M22" i="5"/>
  <c r="AZ167" i="3"/>
  <c r="W167" i="3" s="1"/>
  <c r="AZ168" i="3"/>
  <c r="W168" i="3" s="1"/>
  <c r="AZ169" i="3"/>
  <c r="W169" i="3" s="1"/>
  <c r="AZ170" i="3"/>
  <c r="W170" i="3" s="1"/>
  <c r="AZ171" i="3"/>
  <c r="AZ172" i="3"/>
  <c r="AZ173" i="3"/>
  <c r="AZ174" i="3"/>
  <c r="AZ175" i="3"/>
  <c r="AZ176" i="3"/>
  <c r="AZ177" i="3"/>
  <c r="AZ178" i="3"/>
  <c r="AZ179" i="3"/>
  <c r="AZ180" i="3"/>
  <c r="AZ181" i="3"/>
  <c r="AZ182" i="3"/>
  <c r="AZ183" i="3"/>
  <c r="AZ184" i="3"/>
  <c r="AZ185" i="3"/>
  <c r="AZ186" i="3"/>
  <c r="AZ187" i="3"/>
  <c r="AZ188" i="3"/>
  <c r="AZ189" i="3"/>
  <c r="AZ190" i="3"/>
  <c r="AZ191" i="3"/>
  <c r="AZ192" i="3"/>
  <c r="AZ193" i="3"/>
  <c r="AZ194" i="3"/>
  <c r="AZ195" i="3"/>
  <c r="AZ196" i="3"/>
  <c r="AZ197" i="3"/>
  <c r="AZ198" i="3"/>
  <c r="AZ199" i="3"/>
  <c r="AZ200" i="3"/>
  <c r="AZ201" i="3"/>
  <c r="AZ202" i="3"/>
  <c r="AZ203" i="3"/>
  <c r="AZ204" i="3"/>
  <c r="AZ205" i="3"/>
  <c r="AZ206" i="3"/>
  <c r="AZ207" i="3"/>
  <c r="AZ208" i="3"/>
  <c r="AZ209" i="3"/>
  <c r="AZ210" i="3"/>
  <c r="AZ211" i="3"/>
  <c r="AZ212" i="3"/>
  <c r="AZ213" i="3"/>
  <c r="AZ214" i="3"/>
  <c r="AZ215" i="3"/>
  <c r="AZ216" i="3"/>
  <c r="AZ217" i="3"/>
  <c r="AZ218" i="3"/>
  <c r="AZ219" i="3"/>
  <c r="AZ220" i="3"/>
  <c r="AZ221" i="3"/>
  <c r="AZ222" i="3"/>
  <c r="AZ223" i="3"/>
  <c r="AZ224" i="3"/>
  <c r="AZ225" i="3"/>
  <c r="AZ226" i="3"/>
  <c r="AZ227" i="3"/>
  <c r="AZ228" i="3"/>
  <c r="AZ229" i="3"/>
  <c r="AZ230" i="3"/>
  <c r="AZ231" i="3"/>
  <c r="AZ232" i="3"/>
  <c r="AZ233" i="3"/>
  <c r="AZ234" i="3"/>
  <c r="AZ235" i="3"/>
  <c r="AZ236" i="3"/>
  <c r="AZ237" i="3"/>
  <c r="AZ238" i="3"/>
  <c r="AZ239" i="3"/>
  <c r="AZ240" i="3"/>
  <c r="AZ241" i="3"/>
  <c r="AZ242" i="3"/>
  <c r="AZ243" i="3"/>
  <c r="AZ244" i="3"/>
  <c r="AZ245" i="3"/>
  <c r="AZ246" i="3"/>
  <c r="AZ247" i="3"/>
  <c r="AZ248" i="3"/>
  <c r="AZ249" i="3"/>
  <c r="AZ250" i="3"/>
  <c r="AZ251" i="3"/>
  <c r="AZ252" i="3"/>
  <c r="AZ253" i="3"/>
  <c r="AZ254" i="3"/>
  <c r="AZ255" i="3"/>
  <c r="AZ256" i="3"/>
  <c r="AZ257" i="3"/>
  <c r="AZ258" i="3"/>
  <c r="AZ259" i="3"/>
  <c r="AZ260" i="3"/>
  <c r="AZ261" i="3"/>
  <c r="AZ262" i="3"/>
  <c r="AZ263" i="3"/>
  <c r="AZ264" i="3"/>
  <c r="AZ265" i="3"/>
  <c r="AZ266" i="3"/>
  <c r="AZ267" i="3"/>
  <c r="AZ268" i="3"/>
  <c r="AZ269" i="3"/>
  <c r="AZ270" i="3"/>
  <c r="AZ271" i="3"/>
  <c r="AZ272" i="3"/>
  <c r="AZ273" i="3"/>
  <c r="AZ274" i="3"/>
  <c r="AZ275" i="3"/>
  <c r="AZ276" i="3"/>
  <c r="AZ277" i="3"/>
  <c r="AZ278" i="3"/>
  <c r="AZ279" i="3"/>
  <c r="AZ280" i="3"/>
  <c r="AZ281" i="3"/>
  <c r="AZ282" i="3"/>
  <c r="AZ283" i="3"/>
  <c r="AZ284" i="3"/>
  <c r="AZ285" i="3"/>
  <c r="AZ286" i="3"/>
  <c r="AZ287" i="3"/>
  <c r="AZ288" i="3"/>
  <c r="AZ289" i="3"/>
  <c r="AZ290" i="3"/>
  <c r="AZ291" i="3"/>
  <c r="AZ292" i="3"/>
  <c r="AZ293" i="3"/>
  <c r="AZ294" i="3"/>
  <c r="AZ295" i="3"/>
  <c r="AZ296" i="3"/>
  <c r="AZ297" i="3"/>
  <c r="AZ298" i="3"/>
  <c r="AZ299" i="3"/>
  <c r="AZ300" i="3"/>
  <c r="AZ301" i="3"/>
  <c r="AZ302" i="3"/>
  <c r="AZ303" i="3"/>
  <c r="AZ304" i="3"/>
  <c r="AZ305" i="3"/>
  <c r="AZ306" i="3"/>
  <c r="AZ307" i="3"/>
  <c r="AZ308" i="3"/>
  <c r="AZ309" i="3"/>
  <c r="AZ310" i="3"/>
  <c r="AZ311" i="3"/>
  <c r="AZ312" i="3"/>
  <c r="AZ313" i="3"/>
  <c r="AZ314" i="3"/>
  <c r="AZ315" i="3"/>
  <c r="AZ316" i="3"/>
  <c r="AZ317" i="3"/>
  <c r="AZ318" i="3"/>
  <c r="AZ319" i="3"/>
  <c r="AZ320" i="3"/>
  <c r="AZ321" i="3"/>
  <c r="AZ322" i="3"/>
  <c r="AZ323" i="3"/>
  <c r="AZ324" i="3"/>
  <c r="AZ325" i="3"/>
  <c r="AZ326" i="3"/>
  <c r="AZ327" i="3"/>
  <c r="AZ328" i="3"/>
  <c r="AZ329" i="3"/>
  <c r="AZ330" i="3"/>
  <c r="AZ331" i="3"/>
  <c r="AZ332" i="3"/>
  <c r="AZ333" i="3"/>
  <c r="AZ334" i="3"/>
  <c r="AZ335" i="3"/>
  <c r="AZ336" i="3"/>
  <c r="AZ337" i="3"/>
  <c r="AZ338" i="3"/>
  <c r="AZ339" i="3"/>
  <c r="AZ340" i="3"/>
  <c r="AZ341" i="3"/>
  <c r="AZ342" i="3"/>
  <c r="AZ343" i="3"/>
  <c r="AZ344" i="3"/>
  <c r="AZ345" i="3"/>
  <c r="AZ346" i="3"/>
  <c r="AZ347" i="3"/>
  <c r="AZ348" i="3"/>
  <c r="AZ349" i="3"/>
  <c r="AZ350" i="3"/>
  <c r="AZ351" i="3"/>
  <c r="AZ352" i="3"/>
  <c r="AZ353" i="3"/>
  <c r="AZ354" i="3"/>
  <c r="AZ355" i="3"/>
  <c r="AZ356" i="3"/>
  <c r="AZ357" i="3"/>
  <c r="AZ358" i="3"/>
  <c r="AZ359" i="3"/>
  <c r="AZ360" i="3"/>
  <c r="AZ361" i="3"/>
  <c r="AZ362" i="3"/>
  <c r="AZ363" i="3"/>
  <c r="AZ364" i="3"/>
  <c r="AZ365" i="3"/>
  <c r="AZ366" i="3"/>
  <c r="AZ367" i="3"/>
  <c r="AZ368" i="3"/>
  <c r="AZ369" i="3"/>
  <c r="AZ370" i="3"/>
  <c r="AZ371" i="3"/>
  <c r="AZ372" i="3"/>
  <c r="AZ373" i="3"/>
  <c r="AZ374" i="3"/>
  <c r="AZ375" i="3"/>
  <c r="AZ376" i="3"/>
  <c r="AZ377" i="3"/>
  <c r="AZ378" i="3"/>
  <c r="AZ379" i="3"/>
  <c r="AZ380" i="3"/>
  <c r="AZ381" i="3"/>
  <c r="AZ382" i="3"/>
  <c r="AZ383" i="3"/>
  <c r="AZ384" i="3"/>
  <c r="AZ385" i="3"/>
  <c r="AZ386" i="3"/>
  <c r="AZ387" i="3"/>
  <c r="AZ388" i="3"/>
  <c r="AZ389" i="3"/>
  <c r="AZ390" i="3"/>
  <c r="AZ391" i="3"/>
  <c r="AZ392" i="3"/>
  <c r="AZ393" i="3"/>
  <c r="AZ394" i="3"/>
  <c r="AZ395" i="3"/>
  <c r="AZ396" i="3"/>
  <c r="AZ397" i="3"/>
  <c r="AZ398" i="3"/>
  <c r="AZ399" i="3"/>
  <c r="AZ400" i="3"/>
  <c r="AZ401" i="3"/>
  <c r="AZ402" i="3"/>
  <c r="AZ403" i="3"/>
  <c r="AZ404" i="3"/>
  <c r="AZ405" i="3"/>
  <c r="AZ406" i="3"/>
  <c r="AZ407" i="3"/>
  <c r="AZ408" i="3"/>
  <c r="AZ409" i="3"/>
  <c r="AZ410" i="3"/>
  <c r="AZ411" i="3"/>
  <c r="AZ412" i="3"/>
  <c r="AZ413" i="3"/>
  <c r="AZ414" i="3"/>
  <c r="AZ415" i="3"/>
  <c r="AZ416" i="3"/>
  <c r="AZ417" i="3"/>
  <c r="AZ418" i="3"/>
  <c r="AZ419" i="3"/>
  <c r="AZ420" i="3"/>
  <c r="AZ421" i="3"/>
  <c r="AZ422" i="3"/>
  <c r="AZ423" i="3"/>
  <c r="AZ424" i="3"/>
  <c r="AZ425" i="3"/>
  <c r="AZ426" i="3"/>
  <c r="AZ427" i="3"/>
  <c r="AZ428" i="3"/>
  <c r="AZ429" i="3"/>
  <c r="AZ430" i="3"/>
  <c r="AZ431" i="3"/>
  <c r="AZ432" i="3"/>
  <c r="AZ433" i="3"/>
  <c r="AZ434" i="3"/>
  <c r="AZ435" i="3"/>
  <c r="AZ436" i="3"/>
  <c r="AZ437" i="3"/>
  <c r="AZ438" i="3"/>
  <c r="AZ439" i="3"/>
  <c r="AZ440" i="3"/>
  <c r="AZ441" i="3"/>
  <c r="AZ442" i="3"/>
  <c r="AZ443" i="3"/>
  <c r="AZ444" i="3"/>
  <c r="AZ445" i="3"/>
  <c r="AZ446" i="3"/>
  <c r="AZ447" i="3"/>
  <c r="AZ448" i="3"/>
  <c r="AZ449" i="3"/>
  <c r="AZ450" i="3"/>
  <c r="AZ451" i="3"/>
  <c r="AZ452" i="3"/>
  <c r="AZ453" i="3"/>
  <c r="AZ454" i="3"/>
  <c r="AZ455" i="3"/>
  <c r="AZ456" i="3"/>
  <c r="AZ457" i="3"/>
  <c r="AZ458" i="3"/>
  <c r="AZ459" i="3"/>
  <c r="AZ460" i="3"/>
  <c r="AZ461" i="3"/>
  <c r="AZ462" i="3"/>
  <c r="AZ463" i="3"/>
  <c r="AZ464" i="3"/>
  <c r="AZ465" i="3"/>
  <c r="AZ466" i="3"/>
  <c r="AZ467" i="3"/>
  <c r="AZ468" i="3"/>
  <c r="AZ469" i="3"/>
  <c r="AZ470" i="3"/>
  <c r="AZ471" i="3"/>
  <c r="AZ472" i="3"/>
  <c r="AZ473" i="3"/>
  <c r="AZ474" i="3"/>
  <c r="AZ475" i="3"/>
  <c r="AZ476" i="3"/>
  <c r="AZ477" i="3"/>
  <c r="AZ478" i="3"/>
  <c r="AZ479" i="3"/>
  <c r="AZ480" i="3"/>
  <c r="AZ481" i="3"/>
  <c r="AZ482" i="3"/>
  <c r="AZ483" i="3"/>
  <c r="AZ484" i="3"/>
  <c r="AZ485" i="3"/>
  <c r="AZ486" i="3"/>
  <c r="AZ487" i="3"/>
  <c r="AZ488" i="3"/>
  <c r="AZ489" i="3"/>
  <c r="AZ490" i="3"/>
  <c r="AZ491" i="3"/>
  <c r="AZ492" i="3"/>
  <c r="AZ493" i="3"/>
  <c r="AZ494" i="3"/>
  <c r="AZ495" i="3"/>
  <c r="AZ496" i="3"/>
  <c r="AZ497" i="3"/>
  <c r="AZ498" i="3"/>
  <c r="AZ499" i="3"/>
  <c r="AZ500" i="3"/>
  <c r="AZ501" i="3"/>
  <c r="AZ502" i="3"/>
  <c r="AZ503" i="3"/>
  <c r="AZ504" i="3"/>
  <c r="AZ505" i="3"/>
  <c r="AZ506" i="3"/>
  <c r="AZ507" i="3"/>
  <c r="AZ508" i="3"/>
  <c r="AZ509" i="3"/>
  <c r="AZ510" i="3"/>
  <c r="AZ511" i="3"/>
  <c r="AZ512" i="3"/>
  <c r="AZ513" i="3"/>
  <c r="AZ514" i="3"/>
  <c r="AZ515" i="3"/>
  <c r="AZ516" i="3"/>
  <c r="AZ517" i="3"/>
  <c r="AZ518" i="3"/>
  <c r="AZ519" i="3"/>
  <c r="AZ520" i="3"/>
  <c r="AZ521" i="3"/>
  <c r="AZ522" i="3"/>
  <c r="AZ523" i="3"/>
  <c r="AZ524" i="3"/>
  <c r="AZ525" i="3"/>
  <c r="AZ526" i="3"/>
  <c r="AZ527" i="3"/>
  <c r="AZ528" i="3"/>
  <c r="AZ529" i="3"/>
  <c r="AZ530" i="3"/>
  <c r="AZ531" i="3"/>
  <c r="AZ532" i="3"/>
  <c r="AZ533" i="3"/>
  <c r="AZ534" i="3"/>
  <c r="AZ535" i="3"/>
  <c r="AZ536" i="3"/>
  <c r="AZ537" i="3"/>
  <c r="AZ538" i="3"/>
  <c r="AZ539" i="3"/>
  <c r="AZ540" i="3"/>
  <c r="AZ541" i="3"/>
  <c r="AZ542" i="3"/>
  <c r="AZ543" i="3"/>
  <c r="AZ544" i="3"/>
  <c r="AZ545" i="3"/>
  <c r="AZ546" i="3"/>
  <c r="AZ547" i="3"/>
  <c r="AZ548" i="3"/>
  <c r="AZ549" i="3"/>
  <c r="AZ550" i="3"/>
  <c r="AZ551" i="3"/>
  <c r="AZ552" i="3"/>
  <c r="AZ553" i="3"/>
  <c r="AZ554" i="3"/>
  <c r="AZ555" i="3"/>
  <c r="AZ556" i="3"/>
  <c r="AZ557" i="3"/>
  <c r="AZ558" i="3"/>
  <c r="AZ559" i="3"/>
  <c r="AZ560" i="3"/>
  <c r="AZ561" i="3"/>
  <c r="AZ562" i="3"/>
  <c r="AZ563" i="3"/>
  <c r="AZ564" i="3"/>
  <c r="AZ565" i="3"/>
  <c r="AZ566" i="3"/>
  <c r="AZ567" i="3"/>
  <c r="AZ568" i="3"/>
  <c r="AZ569" i="3"/>
  <c r="AZ570" i="3"/>
  <c r="AZ571" i="3"/>
  <c r="AZ572" i="3"/>
  <c r="AZ573" i="3"/>
  <c r="AZ574" i="3"/>
  <c r="AZ575" i="3"/>
  <c r="AZ576" i="3"/>
  <c r="AZ577" i="3"/>
  <c r="AZ578" i="3"/>
  <c r="AZ579" i="3"/>
  <c r="AZ580" i="3"/>
  <c r="AZ581" i="3"/>
  <c r="AZ582" i="3"/>
  <c r="AZ583" i="3"/>
  <c r="AZ584" i="3"/>
  <c r="AZ585" i="3"/>
  <c r="AZ586" i="3"/>
  <c r="AZ587" i="3"/>
  <c r="AZ588" i="3"/>
  <c r="AZ589" i="3"/>
  <c r="AZ590" i="3"/>
  <c r="AZ591" i="3"/>
  <c r="AZ592" i="3"/>
  <c r="AZ593" i="3"/>
  <c r="AZ594" i="3"/>
  <c r="AZ595" i="3"/>
  <c r="AZ596" i="3"/>
  <c r="AZ597" i="3"/>
  <c r="AZ598" i="3"/>
  <c r="AZ599" i="3"/>
  <c r="AZ600" i="3"/>
  <c r="AZ601" i="3"/>
  <c r="AZ602" i="3"/>
  <c r="AZ603" i="3"/>
  <c r="AZ604" i="3"/>
  <c r="AZ605" i="3"/>
  <c r="AZ606" i="3"/>
  <c r="AZ607" i="3"/>
  <c r="AZ608" i="3"/>
  <c r="AZ609" i="3"/>
  <c r="AZ610" i="3"/>
  <c r="AZ611" i="3"/>
  <c r="AZ612" i="3"/>
  <c r="AZ613" i="3"/>
  <c r="AZ614" i="3"/>
  <c r="AZ615" i="3"/>
  <c r="AZ616" i="3"/>
  <c r="AZ617" i="3"/>
  <c r="AZ618" i="3"/>
  <c r="AZ619" i="3"/>
  <c r="AZ620" i="3"/>
  <c r="AZ621" i="3"/>
  <c r="AZ622" i="3"/>
  <c r="AZ623" i="3"/>
  <c r="AZ624" i="3"/>
  <c r="AZ625" i="3"/>
  <c r="AZ626" i="3"/>
  <c r="AZ627" i="3"/>
  <c r="AZ628" i="3"/>
  <c r="AZ629" i="3"/>
  <c r="AZ630" i="3"/>
  <c r="AZ631" i="3"/>
  <c r="AZ632" i="3"/>
  <c r="AZ633" i="3"/>
  <c r="AZ634" i="3"/>
  <c r="AZ635" i="3"/>
  <c r="AZ636" i="3"/>
  <c r="AZ637" i="3"/>
  <c r="AZ638" i="3"/>
  <c r="AZ639" i="3"/>
  <c r="AZ640" i="3"/>
  <c r="AZ641" i="3"/>
  <c r="AZ642" i="3"/>
  <c r="AZ643" i="3"/>
  <c r="AZ644" i="3"/>
  <c r="AZ645" i="3"/>
  <c r="AZ646" i="3"/>
  <c r="AZ647" i="3"/>
  <c r="AZ648" i="3"/>
  <c r="AZ649" i="3"/>
  <c r="AZ650" i="3"/>
  <c r="AZ651" i="3"/>
  <c r="AZ652" i="3"/>
  <c r="AZ653" i="3"/>
  <c r="AZ654" i="3"/>
  <c r="AZ655" i="3"/>
  <c r="AZ656" i="3"/>
  <c r="AZ657" i="3"/>
  <c r="AZ658" i="3"/>
  <c r="AZ659" i="3"/>
  <c r="AZ660" i="3"/>
  <c r="AZ661" i="3"/>
  <c r="AZ662" i="3"/>
  <c r="AZ663" i="3"/>
  <c r="AZ664" i="3"/>
  <c r="AZ665" i="3"/>
  <c r="AZ666" i="3"/>
  <c r="AZ667" i="3"/>
  <c r="AZ668" i="3"/>
  <c r="AZ669" i="3"/>
  <c r="AZ670" i="3"/>
  <c r="AZ671" i="3"/>
  <c r="AZ672" i="3"/>
  <c r="AZ673" i="3"/>
  <c r="AZ674" i="3"/>
  <c r="AZ675" i="3"/>
  <c r="AZ676" i="3"/>
  <c r="AZ677" i="3"/>
  <c r="AZ678" i="3"/>
  <c r="AZ679" i="3"/>
  <c r="AZ680" i="3"/>
  <c r="AZ681" i="3"/>
  <c r="AZ682" i="3"/>
  <c r="AZ683" i="3"/>
  <c r="AZ684" i="3"/>
  <c r="AZ685" i="3"/>
  <c r="AZ686" i="3"/>
  <c r="AZ687" i="3"/>
  <c r="AZ688" i="3"/>
  <c r="AZ689" i="3"/>
  <c r="AZ690" i="3"/>
  <c r="AZ691" i="3"/>
  <c r="AZ692" i="3"/>
  <c r="AZ693" i="3"/>
  <c r="AZ694" i="3"/>
  <c r="AZ695" i="3"/>
  <c r="AZ696" i="3"/>
  <c r="AZ697" i="3"/>
  <c r="AZ698" i="3"/>
  <c r="AZ699" i="3"/>
  <c r="AZ700" i="3"/>
  <c r="AZ701" i="3"/>
  <c r="AZ702" i="3"/>
  <c r="AZ703" i="3"/>
  <c r="AZ704" i="3"/>
  <c r="AZ705" i="3"/>
  <c r="AZ706" i="3"/>
  <c r="AZ707" i="3"/>
  <c r="AZ708" i="3"/>
  <c r="AZ709" i="3"/>
  <c r="AZ710" i="3"/>
  <c r="AZ711" i="3"/>
  <c r="AZ712" i="3"/>
  <c r="AZ713" i="3"/>
  <c r="AZ714" i="3"/>
  <c r="AZ715" i="3"/>
  <c r="AZ716" i="3"/>
  <c r="AZ717" i="3"/>
  <c r="AZ718" i="3"/>
  <c r="AZ719" i="3"/>
  <c r="AZ720" i="3"/>
  <c r="AZ721" i="3"/>
  <c r="AZ722" i="3"/>
  <c r="AZ723" i="3"/>
  <c r="AZ724" i="3"/>
  <c r="AZ725" i="3"/>
  <c r="AZ726" i="3"/>
  <c r="AZ727" i="3"/>
  <c r="AZ728" i="3"/>
  <c r="AZ729" i="3"/>
  <c r="AZ730" i="3"/>
  <c r="AZ731" i="3"/>
  <c r="AZ732" i="3"/>
  <c r="AZ733" i="3"/>
  <c r="AZ734" i="3"/>
  <c r="AZ735" i="3"/>
  <c r="AZ736" i="3"/>
  <c r="AZ737" i="3"/>
  <c r="AZ738" i="3"/>
  <c r="AZ739" i="3"/>
  <c r="AZ740" i="3"/>
  <c r="AZ741" i="3"/>
  <c r="AZ742" i="3"/>
  <c r="AZ743" i="3"/>
  <c r="AZ744" i="3"/>
  <c r="AZ745" i="3"/>
  <c r="AZ746" i="3"/>
  <c r="AZ747" i="3"/>
  <c r="AZ748" i="3"/>
  <c r="AZ749" i="3"/>
  <c r="AZ750" i="3"/>
  <c r="AZ751" i="3"/>
  <c r="AZ752" i="3"/>
  <c r="AZ828" i="3"/>
  <c r="AZ829" i="3"/>
  <c r="AZ830" i="3"/>
  <c r="AZ831" i="3"/>
  <c r="AZ832" i="3"/>
  <c r="AZ833" i="3"/>
  <c r="AZ834" i="3"/>
  <c r="AZ835" i="3"/>
  <c r="AZ836" i="3"/>
  <c r="AZ837" i="3"/>
  <c r="AZ838" i="3"/>
  <c r="AZ839" i="3"/>
  <c r="AZ840" i="3"/>
  <c r="AZ841" i="3"/>
  <c r="AZ842" i="3"/>
  <c r="AZ843" i="3"/>
  <c r="AZ844" i="3"/>
  <c r="AZ845" i="3"/>
  <c r="AZ846" i="3"/>
  <c r="AZ847" i="3"/>
  <c r="AZ848" i="3"/>
  <c r="AZ849" i="3"/>
  <c r="AZ850" i="3"/>
  <c r="AZ851" i="3"/>
  <c r="AZ852" i="3"/>
  <c r="AZ853" i="3"/>
  <c r="AZ854" i="3"/>
  <c r="AZ855" i="3"/>
  <c r="AZ856" i="3"/>
  <c r="AZ857" i="3"/>
  <c r="AZ858" i="3"/>
  <c r="AZ859" i="3"/>
  <c r="AZ860" i="3"/>
  <c r="AZ861" i="3"/>
  <c r="AZ862" i="3"/>
  <c r="AZ863" i="3"/>
  <c r="AZ864" i="3"/>
  <c r="AZ865" i="3"/>
  <c r="AZ866" i="3"/>
  <c r="AZ867" i="3"/>
  <c r="AZ868" i="3"/>
  <c r="AZ869" i="3"/>
  <c r="AZ870" i="3"/>
  <c r="AZ871" i="3"/>
  <c r="AZ872" i="3"/>
  <c r="AZ873" i="3"/>
  <c r="AZ874" i="3"/>
  <c r="AZ875" i="3"/>
  <c r="AZ876" i="3"/>
  <c r="AZ877" i="3"/>
  <c r="AZ878" i="3"/>
  <c r="AZ879" i="3"/>
  <c r="AZ880" i="3"/>
  <c r="AZ881" i="3"/>
  <c r="AZ882" i="3"/>
  <c r="AZ883" i="3"/>
  <c r="AZ884" i="3"/>
  <c r="AZ885" i="3"/>
  <c r="AZ886" i="3"/>
  <c r="AZ887" i="3"/>
  <c r="AZ888" i="3"/>
  <c r="AZ889" i="3"/>
  <c r="AZ890" i="3"/>
  <c r="AZ891" i="3"/>
  <c r="AZ892" i="3"/>
  <c r="AZ893" i="3"/>
  <c r="AZ894" i="3"/>
  <c r="AZ895" i="3"/>
  <c r="AZ896" i="3"/>
  <c r="AZ897" i="3"/>
  <c r="AZ898" i="3"/>
  <c r="AZ899" i="3"/>
  <c r="AZ900" i="3"/>
  <c r="AZ901" i="3"/>
  <c r="AZ902" i="3"/>
  <c r="AZ903" i="3"/>
  <c r="AZ904" i="3"/>
  <c r="AZ905" i="3"/>
  <c r="AZ906" i="3"/>
  <c r="AZ907" i="3"/>
  <c r="AZ908" i="3"/>
  <c r="AZ909" i="3"/>
  <c r="AZ910" i="3"/>
  <c r="AZ911" i="3"/>
  <c r="AZ912" i="3"/>
  <c r="AZ913" i="3"/>
  <c r="AZ914" i="3"/>
  <c r="AZ915" i="3"/>
  <c r="AZ916" i="3"/>
  <c r="AZ917" i="3"/>
  <c r="AZ918" i="3"/>
  <c r="AZ919" i="3"/>
  <c r="AZ920" i="3"/>
  <c r="AZ921" i="3"/>
  <c r="AZ922" i="3"/>
  <c r="AZ923" i="3"/>
  <c r="AZ924" i="3"/>
  <c r="AZ925" i="3"/>
  <c r="AZ926" i="3"/>
  <c r="AZ927" i="3"/>
  <c r="AZ928" i="3"/>
  <c r="AZ929" i="3"/>
  <c r="AZ930" i="3"/>
  <c r="AZ931" i="3"/>
  <c r="AZ932" i="3"/>
  <c r="AZ933" i="3"/>
  <c r="AZ934" i="3"/>
  <c r="AZ935" i="3"/>
  <c r="AZ936" i="3"/>
  <c r="AZ937" i="3"/>
  <c r="AZ938" i="3"/>
  <c r="AZ939" i="3"/>
  <c r="AZ940" i="3"/>
  <c r="AZ941" i="3"/>
  <c r="AZ942" i="3"/>
  <c r="AZ943" i="3"/>
  <c r="AZ944" i="3"/>
  <c r="AZ945" i="3"/>
  <c r="AZ946" i="3"/>
  <c r="AZ947" i="3"/>
  <c r="AZ948" i="3"/>
  <c r="AZ949" i="3"/>
  <c r="AZ950" i="3"/>
  <c r="AZ951" i="3"/>
  <c r="AZ952" i="3"/>
  <c r="AZ953" i="3"/>
  <c r="AZ954" i="3"/>
  <c r="AZ955" i="3"/>
  <c r="AZ956" i="3"/>
  <c r="AZ957" i="3"/>
  <c r="AZ958" i="3"/>
  <c r="AZ959" i="3"/>
  <c r="AZ960" i="3"/>
  <c r="AZ961" i="3"/>
  <c r="AZ962" i="3"/>
  <c r="AZ963" i="3"/>
  <c r="AZ964" i="3"/>
  <c r="AZ965" i="3"/>
  <c r="AZ966" i="3"/>
  <c r="AZ967" i="3"/>
  <c r="AZ968" i="3"/>
  <c r="AZ969" i="3"/>
  <c r="AZ970" i="3"/>
  <c r="AZ971" i="3"/>
  <c r="AZ972" i="3"/>
  <c r="AZ973" i="3"/>
  <c r="AZ974" i="3"/>
  <c r="AZ975" i="3"/>
  <c r="AZ976" i="3"/>
  <c r="AZ977" i="3"/>
  <c r="AZ978" i="3"/>
  <c r="AZ979" i="3"/>
  <c r="AZ980" i="3"/>
  <c r="AZ981" i="3"/>
  <c r="AZ982" i="3"/>
  <c r="AZ983" i="3"/>
  <c r="AZ984" i="3"/>
  <c r="AZ985" i="3"/>
  <c r="AZ986" i="3"/>
  <c r="AZ987" i="3"/>
  <c r="AZ988" i="3"/>
  <c r="AZ989" i="3"/>
  <c r="AZ990" i="3"/>
  <c r="AZ991" i="3"/>
  <c r="AZ992" i="3"/>
  <c r="AZ993" i="3"/>
  <c r="AZ994" i="3"/>
  <c r="AZ995" i="3"/>
  <c r="AZ996" i="3"/>
  <c r="AZ997" i="3"/>
  <c r="AZ998" i="3"/>
  <c r="AZ999" i="3"/>
  <c r="AZ1000" i="3"/>
  <c r="AZ1001" i="3"/>
  <c r="AZ1002" i="3"/>
  <c r="AZ1003" i="3"/>
  <c r="AZ1004" i="3"/>
  <c r="AZ1005" i="3"/>
  <c r="AZ1006" i="3"/>
  <c r="AZ1007" i="3"/>
  <c r="AZ1008" i="3"/>
  <c r="AZ1009" i="3"/>
  <c r="AZ1010" i="3"/>
  <c r="AZ1011" i="3"/>
  <c r="AZ1012" i="3"/>
  <c r="AZ1013" i="3"/>
  <c r="AZ1014" i="3"/>
  <c r="AZ1015" i="3"/>
  <c r="AZ1016" i="3"/>
  <c r="AZ1017" i="3"/>
  <c r="AZ1018" i="3"/>
  <c r="AZ1019" i="3"/>
  <c r="AZ1020" i="3"/>
  <c r="AZ1021" i="3"/>
  <c r="AZ1022" i="3"/>
  <c r="AZ1023" i="3"/>
  <c r="AZ1024" i="3"/>
  <c r="AZ1025" i="3"/>
  <c r="AZ1026" i="3"/>
  <c r="AZ1027" i="3"/>
  <c r="AZ1028" i="3"/>
  <c r="AZ1029" i="3"/>
  <c r="AZ1030" i="3"/>
  <c r="AZ1031" i="3"/>
  <c r="AZ1032" i="3"/>
  <c r="AZ1033" i="3"/>
  <c r="AZ1034" i="3"/>
  <c r="AZ1035" i="3"/>
  <c r="AZ1036" i="3"/>
  <c r="AZ1037" i="3"/>
  <c r="AZ1038" i="3"/>
  <c r="AZ1039" i="3"/>
  <c r="AZ1040" i="3"/>
  <c r="AZ1041" i="3"/>
  <c r="AZ1042" i="3"/>
  <c r="AZ1043" i="3"/>
  <c r="AZ1044" i="3"/>
  <c r="AZ1045" i="3"/>
  <c r="AZ1046" i="3"/>
  <c r="AZ1047" i="3"/>
  <c r="AZ1048" i="3"/>
  <c r="AZ1049" i="3"/>
  <c r="AZ1050" i="3"/>
  <c r="AZ1051" i="3"/>
  <c r="AZ1052" i="3"/>
  <c r="AZ1053" i="3"/>
  <c r="AZ1054" i="3"/>
  <c r="AZ1055" i="3"/>
  <c r="AZ1056" i="3"/>
  <c r="AZ1057" i="3"/>
  <c r="AZ1058" i="3"/>
  <c r="AZ1059" i="3"/>
  <c r="AZ1060" i="3"/>
  <c r="AZ1061" i="3"/>
  <c r="AZ1062" i="3"/>
  <c r="AZ1063" i="3"/>
  <c r="AZ1064" i="3"/>
  <c r="AZ1065" i="3"/>
  <c r="AZ1066" i="3"/>
  <c r="AZ1067" i="3"/>
  <c r="AZ1068" i="3"/>
  <c r="AZ1069" i="3"/>
  <c r="AZ1070" i="3"/>
  <c r="AZ1071" i="3"/>
  <c r="AZ1072" i="3"/>
  <c r="AZ1073" i="3"/>
  <c r="AZ1074" i="3"/>
  <c r="AZ1075" i="3"/>
  <c r="AZ1076" i="3"/>
  <c r="AZ1077" i="3"/>
  <c r="AZ1078" i="3"/>
  <c r="AZ1079" i="3"/>
  <c r="AZ1080" i="3"/>
  <c r="AZ1081" i="3"/>
  <c r="AZ1082" i="3"/>
  <c r="AZ1083" i="3"/>
  <c r="AZ1084" i="3"/>
  <c r="AZ1085" i="3"/>
  <c r="AZ1086" i="3"/>
  <c r="AZ1087" i="3"/>
  <c r="AZ1088" i="3"/>
  <c r="AZ1089" i="3"/>
  <c r="AZ1090" i="3"/>
  <c r="AZ1091" i="3"/>
  <c r="AZ1092" i="3"/>
  <c r="AZ1093" i="3"/>
  <c r="AZ1094" i="3"/>
  <c r="AZ1095" i="3"/>
  <c r="AZ1096" i="3"/>
  <c r="AZ1097" i="3"/>
  <c r="AZ1098" i="3"/>
  <c r="AZ1099" i="3"/>
  <c r="AZ1100" i="3"/>
  <c r="AZ1101" i="3"/>
  <c r="AZ1102" i="3"/>
  <c r="AZ1103" i="3"/>
  <c r="AZ1104" i="3"/>
  <c r="AZ1105" i="3"/>
  <c r="AZ1106" i="3"/>
  <c r="AZ1107" i="3"/>
  <c r="AZ1108" i="3"/>
  <c r="AZ1109" i="3"/>
  <c r="AZ1110" i="3"/>
  <c r="AZ1111" i="3"/>
  <c r="AZ1112" i="3"/>
  <c r="AZ1113" i="3"/>
  <c r="AZ1114" i="3"/>
  <c r="AZ1115" i="3"/>
  <c r="AZ1116" i="3"/>
  <c r="AZ1117" i="3"/>
  <c r="AZ1118" i="3"/>
  <c r="AZ1119" i="3"/>
  <c r="AZ1120" i="3"/>
  <c r="AZ1121" i="3"/>
  <c r="AZ1122" i="3"/>
  <c r="AZ1123" i="3"/>
  <c r="AZ1124" i="3"/>
  <c r="AZ1125" i="3"/>
  <c r="AZ1126" i="3"/>
  <c r="AZ1127" i="3"/>
  <c r="AZ753" i="3"/>
  <c r="AZ754" i="3"/>
  <c r="AZ755" i="3"/>
  <c r="AZ756" i="3"/>
  <c r="AZ757" i="3"/>
  <c r="AZ758" i="3"/>
  <c r="AZ759" i="3"/>
  <c r="AZ760" i="3"/>
  <c r="AZ761" i="3"/>
  <c r="AZ762" i="3"/>
  <c r="AZ763" i="3"/>
  <c r="AZ764" i="3"/>
  <c r="AZ765" i="3"/>
  <c r="AZ766" i="3"/>
  <c r="AZ767" i="3"/>
  <c r="AZ768" i="3"/>
  <c r="AZ769" i="3"/>
  <c r="AZ770" i="3"/>
  <c r="AZ771" i="3"/>
  <c r="AZ772" i="3"/>
  <c r="AZ773" i="3"/>
  <c r="AZ774" i="3"/>
  <c r="AZ775" i="3"/>
  <c r="AZ776" i="3"/>
  <c r="AZ777" i="3"/>
  <c r="AZ778" i="3"/>
  <c r="AZ779" i="3"/>
  <c r="AZ780" i="3"/>
  <c r="AZ781" i="3"/>
  <c r="AZ782" i="3"/>
  <c r="AZ783" i="3"/>
  <c r="AZ784" i="3"/>
  <c r="AZ785" i="3"/>
  <c r="AZ786" i="3"/>
  <c r="AZ787" i="3"/>
  <c r="AZ788" i="3"/>
  <c r="AZ789" i="3"/>
  <c r="AZ790" i="3"/>
  <c r="AZ791" i="3"/>
  <c r="AZ792" i="3"/>
  <c r="AZ793" i="3"/>
  <c r="AZ794" i="3"/>
  <c r="AZ795" i="3"/>
  <c r="AZ796" i="3"/>
  <c r="AZ797" i="3"/>
  <c r="AZ798" i="3"/>
  <c r="AZ799" i="3"/>
  <c r="AZ800" i="3"/>
  <c r="AZ801" i="3"/>
  <c r="AZ802" i="3"/>
  <c r="AZ803" i="3"/>
  <c r="AZ804" i="3"/>
  <c r="AZ805" i="3"/>
  <c r="AZ806" i="3"/>
  <c r="AZ807" i="3"/>
  <c r="AZ808" i="3"/>
  <c r="AZ809" i="3"/>
  <c r="AZ810" i="3"/>
  <c r="AZ811" i="3"/>
  <c r="AZ812" i="3"/>
  <c r="AZ813" i="3"/>
  <c r="AZ814" i="3"/>
  <c r="AZ815" i="3"/>
  <c r="AZ816" i="3"/>
  <c r="AZ817" i="3"/>
  <c r="AZ818" i="3"/>
  <c r="AZ819" i="3"/>
  <c r="AZ820" i="3"/>
  <c r="AZ821" i="3"/>
  <c r="AZ822" i="3"/>
  <c r="AZ823" i="3"/>
  <c r="AZ824" i="3"/>
  <c r="AZ825" i="3"/>
  <c r="AZ826" i="3"/>
  <c r="AZ827" i="3"/>
  <c r="AZ1128" i="3"/>
  <c r="AZ1129" i="3"/>
  <c r="AZ1130" i="3"/>
  <c r="AZ1131" i="3"/>
  <c r="AZ1132" i="3"/>
  <c r="AZ1133" i="3"/>
  <c r="AZ1134" i="3"/>
  <c r="AZ1135" i="3"/>
  <c r="AZ1136" i="3"/>
  <c r="AZ1137" i="3"/>
  <c r="AZ1138" i="3"/>
  <c r="AZ1139" i="3"/>
  <c r="AZ1140" i="3"/>
  <c r="AZ1141" i="3"/>
  <c r="AZ1142" i="3"/>
  <c r="AZ1143" i="3"/>
  <c r="AZ1144" i="3"/>
  <c r="AZ1145" i="3"/>
  <c r="AZ1146" i="3"/>
  <c r="AZ1147" i="3"/>
  <c r="AZ1148" i="3"/>
  <c r="AZ1149" i="3"/>
  <c r="AZ1150" i="3"/>
  <c r="AZ1151" i="3"/>
  <c r="AZ1152" i="3"/>
  <c r="AZ1153" i="3"/>
  <c r="AZ1154" i="3"/>
  <c r="AZ1155" i="3"/>
  <c r="AZ1156" i="3"/>
  <c r="AZ1157" i="3"/>
  <c r="AZ1158" i="3"/>
  <c r="AZ1159" i="3"/>
  <c r="AZ1160" i="3"/>
  <c r="AZ1161" i="3"/>
  <c r="AZ1162" i="3"/>
  <c r="AZ1163" i="3"/>
  <c r="AZ1164" i="3"/>
  <c r="AZ1165" i="3"/>
  <c r="AZ1166" i="3"/>
  <c r="AZ1167" i="3"/>
  <c r="AZ1168" i="3"/>
  <c r="AZ1169" i="3"/>
  <c r="AZ1170" i="3"/>
  <c r="AZ1171" i="3"/>
  <c r="AZ1172" i="3"/>
  <c r="AZ1173" i="3"/>
  <c r="AZ1174" i="3"/>
  <c r="AZ1175" i="3"/>
  <c r="AZ1176" i="3"/>
  <c r="AZ1177" i="3"/>
  <c r="AZ1178" i="3"/>
  <c r="AZ1179" i="3"/>
  <c r="AZ1180" i="3"/>
  <c r="AZ1181" i="3"/>
  <c r="AZ1182" i="3"/>
  <c r="AZ1183" i="3"/>
  <c r="AZ1184" i="3"/>
  <c r="AZ1185" i="3"/>
  <c r="AZ1186" i="3"/>
  <c r="AZ1187" i="3"/>
  <c r="AZ1188" i="3"/>
  <c r="AZ1189" i="3"/>
  <c r="AZ1190" i="3"/>
  <c r="AZ1191" i="3"/>
  <c r="AZ1192" i="3"/>
  <c r="AZ1193" i="3"/>
  <c r="AZ1194" i="3"/>
  <c r="AZ1195" i="3"/>
  <c r="AZ1196" i="3"/>
  <c r="AZ1197" i="3"/>
  <c r="AZ1198" i="3"/>
  <c r="AZ1199" i="3"/>
  <c r="AZ1200" i="3"/>
  <c r="AZ1201" i="3"/>
  <c r="AZ1202" i="3"/>
  <c r="AZ1203" i="3"/>
  <c r="AZ1204" i="3"/>
  <c r="AZ1205" i="3"/>
  <c r="AZ1206" i="3"/>
  <c r="AZ1207" i="3"/>
  <c r="AZ1208" i="3"/>
  <c r="AZ1209" i="3"/>
  <c r="AZ1210" i="3"/>
  <c r="AZ1211" i="3"/>
  <c r="AZ1212" i="3"/>
  <c r="AZ1213" i="3"/>
  <c r="AZ1214" i="3"/>
  <c r="AZ1215" i="3"/>
  <c r="AZ1216" i="3"/>
  <c r="AZ1217" i="3"/>
  <c r="AZ1218" i="3"/>
  <c r="AZ1219" i="3"/>
  <c r="AZ1220" i="3"/>
  <c r="AZ1221" i="3"/>
  <c r="AZ1222" i="3"/>
  <c r="AZ1223" i="3"/>
  <c r="AZ1224" i="3"/>
  <c r="AZ1225" i="3"/>
  <c r="AZ1226" i="3"/>
  <c r="AZ1227" i="3"/>
  <c r="AZ1228" i="3"/>
  <c r="AZ1229" i="3"/>
  <c r="AZ1230" i="3"/>
  <c r="AZ1231" i="3"/>
  <c r="AZ1232" i="3"/>
  <c r="AZ1233" i="3"/>
  <c r="AZ1234" i="3"/>
  <c r="AZ1235" i="3"/>
  <c r="AZ1236" i="3"/>
  <c r="AZ1237" i="3"/>
  <c r="AZ1238" i="3"/>
  <c r="AZ1239" i="3"/>
  <c r="AZ1240" i="3"/>
  <c r="AZ1241" i="3"/>
  <c r="AZ1242" i="3"/>
  <c r="AZ1243" i="3"/>
  <c r="AZ1244" i="3"/>
  <c r="AZ1245" i="3"/>
  <c r="AZ1246" i="3"/>
  <c r="AZ1247" i="3"/>
  <c r="AZ1248" i="3"/>
  <c r="AZ1249" i="3"/>
  <c r="AZ1250" i="3"/>
  <c r="AZ1251" i="3"/>
  <c r="AZ1252" i="3"/>
  <c r="AZ1253" i="3"/>
  <c r="AZ1254" i="3"/>
  <c r="AZ1255" i="3"/>
  <c r="AZ1256" i="3"/>
  <c r="AZ1257" i="3"/>
  <c r="AZ1258" i="3"/>
  <c r="AZ1259" i="3"/>
  <c r="AZ1260" i="3"/>
  <c r="AZ1261" i="3"/>
  <c r="AZ1262" i="3"/>
  <c r="AZ1263" i="3"/>
  <c r="AZ1264" i="3"/>
  <c r="AZ1265" i="3"/>
  <c r="AZ1266" i="3"/>
  <c r="AZ1267" i="3"/>
  <c r="AZ1268" i="3"/>
  <c r="AZ1269" i="3"/>
  <c r="AZ1270" i="3"/>
  <c r="AZ1271" i="3"/>
  <c r="AZ1272" i="3"/>
  <c r="AZ1273" i="3"/>
  <c r="AZ1274" i="3"/>
  <c r="AZ1275" i="3"/>
  <c r="AZ1276" i="3"/>
  <c r="AZ1277" i="3"/>
  <c r="AZ1281" i="3"/>
  <c r="AZ1282" i="3"/>
  <c r="AZ1283" i="3"/>
  <c r="AZ1284" i="3"/>
  <c r="AZ1285" i="3"/>
  <c r="AZ1286" i="3"/>
  <c r="AZ1287" i="3"/>
  <c r="AZ1288" i="3"/>
  <c r="AZ1289" i="3"/>
  <c r="AZ1290" i="3"/>
  <c r="AZ1291" i="3"/>
  <c r="AZ1292" i="3"/>
  <c r="AZ1293" i="3"/>
  <c r="AZ1294" i="3"/>
  <c r="AZ1295" i="3"/>
  <c r="AZ1296" i="3"/>
  <c r="AZ1297" i="3"/>
  <c r="AZ1298" i="3"/>
  <c r="AZ1299" i="3"/>
  <c r="AZ1300" i="3"/>
  <c r="AZ1301" i="3"/>
  <c r="AZ1302" i="3"/>
  <c r="AZ1303" i="3"/>
  <c r="AZ1304" i="3"/>
  <c r="AZ1305" i="3"/>
  <c r="AZ1306" i="3"/>
  <c r="AZ1307" i="3"/>
  <c r="AZ1308" i="3"/>
  <c r="AZ1309" i="3"/>
  <c r="AZ1310" i="3"/>
  <c r="AZ1311" i="3"/>
  <c r="AZ1312" i="3"/>
  <c r="AZ1313" i="3"/>
  <c r="AZ1314" i="3"/>
  <c r="AZ1315" i="3"/>
  <c r="AZ1316" i="3"/>
  <c r="AZ1317" i="3"/>
  <c r="AZ1318" i="3"/>
  <c r="AZ1319" i="3"/>
  <c r="AZ1320" i="3"/>
  <c r="AZ1321" i="3"/>
  <c r="AZ1322" i="3"/>
  <c r="AZ1323" i="3"/>
  <c r="AZ1324" i="3"/>
  <c r="AZ1325" i="3"/>
  <c r="AZ1326" i="3"/>
  <c r="AZ1327" i="3"/>
  <c r="W155" i="3"/>
  <c r="W156" i="3"/>
  <c r="AZ157" i="3"/>
  <c r="W157" i="3" s="1"/>
  <c r="AZ158" i="3"/>
  <c r="W158" i="3" s="1"/>
  <c r="AZ159" i="3"/>
  <c r="W159" i="3" s="1"/>
  <c r="AZ160" i="3"/>
  <c r="W160" i="3" s="1"/>
  <c r="AZ161" i="3"/>
  <c r="W161" i="3" s="1"/>
  <c r="AZ162" i="3"/>
  <c r="W162" i="3" s="1"/>
  <c r="AZ163" i="3"/>
  <c r="W163" i="3" s="1"/>
  <c r="AZ164" i="3"/>
  <c r="W164" i="3" s="1"/>
  <c r="AZ165" i="3"/>
  <c r="W165" i="3" s="1"/>
  <c r="AZ166" i="3"/>
  <c r="W166" i="3" s="1"/>
  <c r="W154" i="3"/>
  <c r="W153" i="3"/>
  <c r="H1" i="3"/>
  <c r="K1" i="3"/>
  <c r="BS154" i="3"/>
  <c r="BS155" i="3"/>
  <c r="BS156" i="3"/>
  <c r="BS157" i="3"/>
  <c r="BS158" i="3"/>
  <c r="BS159" i="3"/>
  <c r="BS160" i="3"/>
  <c r="BS161" i="3"/>
  <c r="BS162" i="3"/>
  <c r="BS163" i="3"/>
  <c r="BS164" i="3"/>
  <c r="BS165" i="3"/>
  <c r="BS166" i="3"/>
  <c r="BS167" i="3"/>
  <c r="BS168" i="3"/>
  <c r="BS169" i="3"/>
  <c r="BS170" i="3"/>
  <c r="BS171" i="3"/>
  <c r="BS172" i="3"/>
  <c r="BS173" i="3"/>
  <c r="BS174" i="3"/>
  <c r="BS175" i="3"/>
  <c r="BS176" i="3"/>
  <c r="BS177" i="3"/>
  <c r="BS178" i="3"/>
  <c r="BS179" i="3"/>
  <c r="BS180" i="3"/>
  <c r="BS181" i="3"/>
  <c r="BS182" i="3"/>
  <c r="BS183" i="3"/>
  <c r="BS184" i="3"/>
  <c r="BS185" i="3"/>
  <c r="BS186" i="3"/>
  <c r="BS187" i="3"/>
  <c r="BS188" i="3"/>
  <c r="BS189" i="3"/>
  <c r="BS190" i="3"/>
  <c r="BS191" i="3"/>
  <c r="BS192" i="3"/>
  <c r="BS193" i="3"/>
  <c r="BS194" i="3"/>
  <c r="BS195" i="3"/>
  <c r="BS196" i="3"/>
  <c r="BS197" i="3"/>
  <c r="BS198" i="3"/>
  <c r="BS199" i="3"/>
  <c r="BS200" i="3"/>
  <c r="BS201" i="3"/>
  <c r="BS202" i="3"/>
  <c r="BS203" i="3"/>
  <c r="BS204" i="3"/>
  <c r="BS205" i="3"/>
  <c r="BS206" i="3"/>
  <c r="BS207" i="3"/>
  <c r="BS208" i="3"/>
  <c r="BS209" i="3"/>
  <c r="BS210" i="3"/>
  <c r="BS211" i="3"/>
  <c r="BS212" i="3"/>
  <c r="BS213" i="3"/>
  <c r="BS214" i="3"/>
  <c r="BS215" i="3"/>
  <c r="BS216" i="3"/>
  <c r="BS217" i="3"/>
  <c r="BS218" i="3"/>
  <c r="BS219" i="3"/>
  <c r="BS220" i="3"/>
  <c r="BS221" i="3"/>
  <c r="BS222" i="3"/>
  <c r="BS223" i="3"/>
  <c r="BS224" i="3"/>
  <c r="BS225" i="3"/>
  <c r="BS226" i="3"/>
  <c r="BS227" i="3"/>
  <c r="BS228" i="3"/>
  <c r="BS229" i="3"/>
  <c r="BS230" i="3"/>
  <c r="BS231" i="3"/>
  <c r="BS232" i="3"/>
  <c r="BS233" i="3"/>
  <c r="BS234" i="3"/>
  <c r="BS235" i="3"/>
  <c r="BS236" i="3"/>
  <c r="BS237" i="3"/>
  <c r="BS238" i="3"/>
  <c r="BS239" i="3"/>
  <c r="BS240" i="3"/>
  <c r="BS241" i="3"/>
  <c r="BS242" i="3"/>
  <c r="BS243" i="3"/>
  <c r="BS244" i="3"/>
  <c r="BS245" i="3"/>
  <c r="BS246" i="3"/>
  <c r="BS247" i="3"/>
  <c r="BS248" i="3"/>
  <c r="BS249" i="3"/>
  <c r="BS250" i="3"/>
  <c r="BS251" i="3"/>
  <c r="BS252" i="3"/>
  <c r="BS253" i="3"/>
  <c r="BS254" i="3"/>
  <c r="BS255" i="3"/>
  <c r="BS256" i="3"/>
  <c r="BS257" i="3"/>
  <c r="BS258" i="3"/>
  <c r="BS259" i="3"/>
  <c r="BS260" i="3"/>
  <c r="BS261" i="3"/>
  <c r="BS262" i="3"/>
  <c r="BS263" i="3"/>
  <c r="BS264" i="3"/>
  <c r="BS265" i="3"/>
  <c r="BS266" i="3"/>
  <c r="BS267" i="3"/>
  <c r="BS268" i="3"/>
  <c r="BS269" i="3"/>
  <c r="BS270" i="3"/>
  <c r="BS271" i="3"/>
  <c r="BS272" i="3"/>
  <c r="BS273" i="3"/>
  <c r="BS274" i="3"/>
  <c r="BS275" i="3"/>
  <c r="BS276" i="3"/>
  <c r="BS277" i="3"/>
  <c r="BS278" i="3"/>
  <c r="BS279" i="3"/>
  <c r="BS280" i="3"/>
  <c r="BS281" i="3"/>
  <c r="BS282" i="3"/>
  <c r="BS283" i="3"/>
  <c r="BS284" i="3"/>
  <c r="BS285" i="3"/>
  <c r="BS286" i="3"/>
  <c r="BS287" i="3"/>
  <c r="BS288" i="3"/>
  <c r="BS289" i="3"/>
  <c r="BS290" i="3"/>
  <c r="BS291" i="3"/>
  <c r="BS292" i="3"/>
  <c r="BS293" i="3"/>
  <c r="BS294" i="3"/>
  <c r="BS295" i="3"/>
  <c r="BS296" i="3"/>
  <c r="BS297" i="3"/>
  <c r="BS298" i="3"/>
  <c r="BS299" i="3"/>
  <c r="BS300" i="3"/>
  <c r="BS301" i="3"/>
  <c r="BS302" i="3"/>
  <c r="BS303" i="3"/>
  <c r="BS304" i="3"/>
  <c r="BS305" i="3"/>
  <c r="BS306" i="3"/>
  <c r="BS307" i="3"/>
  <c r="BS308" i="3"/>
  <c r="BS309" i="3"/>
  <c r="BS310" i="3"/>
  <c r="BS311" i="3"/>
  <c r="BS312" i="3"/>
  <c r="BS313" i="3"/>
  <c r="BS314" i="3"/>
  <c r="BS315" i="3"/>
  <c r="BS316" i="3"/>
  <c r="BS317" i="3"/>
  <c r="BS318" i="3"/>
  <c r="BS319" i="3"/>
  <c r="BS320" i="3"/>
  <c r="BS321" i="3"/>
  <c r="BS322" i="3"/>
  <c r="BS323" i="3"/>
  <c r="BS324" i="3"/>
  <c r="BS325" i="3"/>
  <c r="BS326" i="3"/>
  <c r="BS327" i="3"/>
  <c r="BS328" i="3"/>
  <c r="BS329" i="3"/>
  <c r="BS330" i="3"/>
  <c r="BS331" i="3"/>
  <c r="BS332" i="3"/>
  <c r="BS333" i="3"/>
  <c r="BS334" i="3"/>
  <c r="BS335" i="3"/>
  <c r="BS336" i="3"/>
  <c r="BS337" i="3"/>
  <c r="BS338" i="3"/>
  <c r="BS339" i="3"/>
  <c r="BS340" i="3"/>
  <c r="BS341" i="3"/>
  <c r="BS342" i="3"/>
  <c r="BS343" i="3"/>
  <c r="BS344" i="3"/>
  <c r="BS345" i="3"/>
  <c r="BS346" i="3"/>
  <c r="BS347" i="3"/>
  <c r="BS348" i="3"/>
  <c r="BS349" i="3"/>
  <c r="BS350" i="3"/>
  <c r="BS351" i="3"/>
  <c r="BS352" i="3"/>
  <c r="BS353" i="3"/>
  <c r="BS354" i="3"/>
  <c r="BS355" i="3"/>
  <c r="BS356" i="3"/>
  <c r="BS357" i="3"/>
  <c r="BS358" i="3"/>
  <c r="BS359" i="3"/>
  <c r="BS360" i="3"/>
  <c r="BS361" i="3"/>
  <c r="BS362" i="3"/>
  <c r="BS363" i="3"/>
  <c r="BS364" i="3"/>
  <c r="BS365" i="3"/>
  <c r="BS366" i="3"/>
  <c r="BS367" i="3"/>
  <c r="BS368" i="3"/>
  <c r="BS369" i="3"/>
  <c r="BS370" i="3"/>
  <c r="BS371" i="3"/>
  <c r="BS372" i="3"/>
  <c r="BS373" i="3"/>
  <c r="BS374" i="3"/>
  <c r="BS375" i="3"/>
  <c r="BS376" i="3"/>
  <c r="BS377" i="3"/>
  <c r="BS378" i="3"/>
  <c r="BS379" i="3"/>
  <c r="BS380" i="3"/>
  <c r="BS381" i="3"/>
  <c r="BS382" i="3"/>
  <c r="BS383" i="3"/>
  <c r="BS384" i="3"/>
  <c r="BS385" i="3"/>
  <c r="BS386" i="3"/>
  <c r="BS387" i="3"/>
  <c r="BS388" i="3"/>
  <c r="BS389" i="3"/>
  <c r="BS390" i="3"/>
  <c r="BS391" i="3"/>
  <c r="BS392" i="3"/>
  <c r="BS393" i="3"/>
  <c r="BS394" i="3"/>
  <c r="BS395" i="3"/>
  <c r="BS396" i="3"/>
  <c r="BS397" i="3"/>
  <c r="BS398" i="3"/>
  <c r="BS399" i="3"/>
  <c r="BS400" i="3"/>
  <c r="BS401" i="3"/>
  <c r="BS402" i="3"/>
  <c r="BS403" i="3"/>
  <c r="BS404" i="3"/>
  <c r="BS405" i="3"/>
  <c r="BS406" i="3"/>
  <c r="BS407" i="3"/>
  <c r="BS408" i="3"/>
  <c r="BS409" i="3"/>
  <c r="BS410" i="3"/>
  <c r="BS411" i="3"/>
  <c r="BS412" i="3"/>
  <c r="BS413" i="3"/>
  <c r="BS414" i="3"/>
  <c r="BS415" i="3"/>
  <c r="BS416" i="3"/>
  <c r="BS417" i="3"/>
  <c r="BS418" i="3"/>
  <c r="BS419" i="3"/>
  <c r="BS420" i="3"/>
  <c r="BS421" i="3"/>
  <c r="BS422" i="3"/>
  <c r="BS423" i="3"/>
  <c r="BS424" i="3"/>
  <c r="BS425" i="3"/>
  <c r="BS426" i="3"/>
  <c r="BS427" i="3"/>
  <c r="BS428" i="3"/>
  <c r="BS429" i="3"/>
  <c r="BS430" i="3"/>
  <c r="BS431" i="3"/>
  <c r="BS432" i="3"/>
  <c r="BS433" i="3"/>
  <c r="BS434" i="3"/>
  <c r="BS435" i="3"/>
  <c r="BS436" i="3"/>
  <c r="BS437" i="3"/>
  <c r="BS438" i="3"/>
  <c r="BS439" i="3"/>
  <c r="BS440" i="3"/>
  <c r="BS441" i="3"/>
  <c r="BS442" i="3"/>
  <c r="BS443" i="3"/>
  <c r="BS444" i="3"/>
  <c r="BS445" i="3"/>
  <c r="BS446" i="3"/>
  <c r="BS447" i="3"/>
  <c r="BS448" i="3"/>
  <c r="BS449" i="3"/>
  <c r="BS450" i="3"/>
  <c r="BS451" i="3"/>
  <c r="BS452" i="3"/>
  <c r="BS453" i="3"/>
  <c r="BS454" i="3"/>
  <c r="BS455" i="3"/>
  <c r="BS456" i="3"/>
  <c r="BS457" i="3"/>
  <c r="BS458" i="3"/>
  <c r="BS459" i="3"/>
  <c r="BS460" i="3"/>
  <c r="BS461" i="3"/>
  <c r="BS462" i="3"/>
  <c r="BS463" i="3"/>
  <c r="BS464" i="3"/>
  <c r="BS465" i="3"/>
  <c r="BS466" i="3"/>
  <c r="BS467" i="3"/>
  <c r="BS468" i="3"/>
  <c r="BS469" i="3"/>
  <c r="BS470" i="3"/>
  <c r="BS471" i="3"/>
  <c r="BS472" i="3"/>
  <c r="BS473" i="3"/>
  <c r="BS474" i="3"/>
  <c r="BS475" i="3"/>
  <c r="BS476" i="3"/>
  <c r="BS477" i="3"/>
  <c r="BS478" i="3"/>
  <c r="BS479" i="3"/>
  <c r="BS480" i="3"/>
  <c r="BS481" i="3"/>
  <c r="BS482" i="3"/>
  <c r="BS483" i="3"/>
  <c r="BS484" i="3"/>
  <c r="BS485" i="3"/>
  <c r="BS486" i="3"/>
  <c r="BS487" i="3"/>
  <c r="BS488" i="3"/>
  <c r="BS489" i="3"/>
  <c r="BS490" i="3"/>
  <c r="BS491" i="3"/>
  <c r="BS492" i="3"/>
  <c r="BS493" i="3"/>
  <c r="BS494" i="3"/>
  <c r="BS495" i="3"/>
  <c r="BS496" i="3"/>
  <c r="BS497" i="3"/>
  <c r="BS498" i="3"/>
  <c r="BS499" i="3"/>
  <c r="BS500" i="3"/>
  <c r="BS501" i="3"/>
  <c r="BS502" i="3"/>
  <c r="BS503" i="3"/>
  <c r="BS504" i="3"/>
  <c r="BS505" i="3"/>
  <c r="BS506" i="3"/>
  <c r="BS507" i="3"/>
  <c r="BS508" i="3"/>
  <c r="BS509" i="3"/>
  <c r="BS510" i="3"/>
  <c r="BS511" i="3"/>
  <c r="BS512" i="3"/>
  <c r="BS513" i="3"/>
  <c r="BS514" i="3"/>
  <c r="BS515" i="3"/>
  <c r="BS516" i="3"/>
  <c r="BS517" i="3"/>
  <c r="BS518" i="3"/>
  <c r="BS519" i="3"/>
  <c r="BS520" i="3"/>
  <c r="BS521" i="3"/>
  <c r="BS522" i="3"/>
  <c r="BS523" i="3"/>
  <c r="BS524" i="3"/>
  <c r="BS525" i="3"/>
  <c r="BS526" i="3"/>
  <c r="BS527" i="3"/>
  <c r="BS528" i="3"/>
  <c r="BS529" i="3"/>
  <c r="BS530" i="3"/>
  <c r="BS531" i="3"/>
  <c r="BS532" i="3"/>
  <c r="BS533" i="3"/>
  <c r="BS534" i="3"/>
  <c r="BS535" i="3"/>
  <c r="BS536" i="3"/>
  <c r="BS537" i="3"/>
  <c r="BS538" i="3"/>
  <c r="BS539" i="3"/>
  <c r="BS540" i="3"/>
  <c r="BS541" i="3"/>
  <c r="BS542" i="3"/>
  <c r="BS543" i="3"/>
  <c r="BS544" i="3"/>
  <c r="BS545" i="3"/>
  <c r="BS546" i="3"/>
  <c r="BS547" i="3"/>
  <c r="BS548" i="3"/>
  <c r="BS549" i="3"/>
  <c r="BS550" i="3"/>
  <c r="BS551" i="3"/>
  <c r="BS552" i="3"/>
  <c r="BS553" i="3"/>
  <c r="BS554" i="3"/>
  <c r="BS555" i="3"/>
  <c r="BS556" i="3"/>
  <c r="BS557" i="3"/>
  <c r="BS558" i="3"/>
  <c r="BS559" i="3"/>
  <c r="BS560" i="3"/>
  <c r="BS561" i="3"/>
  <c r="BS562" i="3"/>
  <c r="BS563" i="3"/>
  <c r="BS564" i="3"/>
  <c r="BS565" i="3"/>
  <c r="BS566" i="3"/>
  <c r="BS567" i="3"/>
  <c r="BS568" i="3"/>
  <c r="BS569" i="3"/>
  <c r="BS570" i="3"/>
  <c r="BS571" i="3"/>
  <c r="BS572" i="3"/>
  <c r="BS573" i="3"/>
  <c r="BS574" i="3"/>
  <c r="BS575" i="3"/>
  <c r="BS576" i="3"/>
  <c r="BS577" i="3"/>
  <c r="BS578" i="3"/>
  <c r="BS579" i="3"/>
  <c r="BS580" i="3"/>
  <c r="BS581" i="3"/>
  <c r="BS582" i="3"/>
  <c r="BS583" i="3"/>
  <c r="BS584" i="3"/>
  <c r="BS585" i="3"/>
  <c r="BS586" i="3"/>
  <c r="BS587" i="3"/>
  <c r="BS588" i="3"/>
  <c r="BS589" i="3"/>
  <c r="BS590" i="3"/>
  <c r="BS591" i="3"/>
  <c r="BS592" i="3"/>
  <c r="BS593" i="3"/>
  <c r="BS594" i="3"/>
  <c r="BS595" i="3"/>
  <c r="BS596" i="3"/>
  <c r="BS597" i="3"/>
  <c r="BS598" i="3"/>
  <c r="BS599" i="3"/>
  <c r="BS600" i="3"/>
  <c r="BS601" i="3"/>
  <c r="BS602" i="3"/>
  <c r="BS603" i="3"/>
  <c r="BS604" i="3"/>
  <c r="BS605" i="3"/>
  <c r="BS606" i="3"/>
  <c r="BS607" i="3"/>
  <c r="BS608" i="3"/>
  <c r="BS609" i="3"/>
  <c r="BS610" i="3"/>
  <c r="BS611" i="3"/>
  <c r="BS612" i="3"/>
  <c r="BS613" i="3"/>
  <c r="BS614" i="3"/>
  <c r="BS615" i="3"/>
  <c r="BS616" i="3"/>
  <c r="BS617" i="3"/>
  <c r="BS618" i="3"/>
  <c r="BS619" i="3"/>
  <c r="BS620" i="3"/>
  <c r="BS621" i="3"/>
  <c r="BS622" i="3"/>
  <c r="BS623" i="3"/>
  <c r="BS624" i="3"/>
  <c r="BS625" i="3"/>
  <c r="BS626" i="3"/>
  <c r="BS627" i="3"/>
  <c r="BS628" i="3"/>
  <c r="BS629" i="3"/>
  <c r="BS630" i="3"/>
  <c r="BS631" i="3"/>
  <c r="BS632" i="3"/>
  <c r="BS633" i="3"/>
  <c r="BS634" i="3"/>
  <c r="BS635" i="3"/>
  <c r="BS636" i="3"/>
  <c r="BS637" i="3"/>
  <c r="BS638" i="3"/>
  <c r="BS639" i="3"/>
  <c r="BS640" i="3"/>
  <c r="BS641" i="3"/>
  <c r="BS642" i="3"/>
  <c r="BS643" i="3"/>
  <c r="BS644" i="3"/>
  <c r="BS645" i="3"/>
  <c r="BS646" i="3"/>
  <c r="BS647" i="3"/>
  <c r="BS648" i="3"/>
  <c r="BS649" i="3"/>
  <c r="BS650" i="3"/>
  <c r="BS651" i="3"/>
  <c r="BS652" i="3"/>
  <c r="BS653" i="3"/>
  <c r="BS654" i="3"/>
  <c r="BS655" i="3"/>
  <c r="BS656" i="3"/>
  <c r="BS657" i="3"/>
  <c r="BS658" i="3"/>
  <c r="BS659" i="3"/>
  <c r="BS660" i="3"/>
  <c r="BS661" i="3"/>
  <c r="BS662" i="3"/>
  <c r="BS663" i="3"/>
  <c r="BS664" i="3"/>
  <c r="BS665" i="3"/>
  <c r="BS666" i="3"/>
  <c r="BS667" i="3"/>
  <c r="BS668" i="3"/>
  <c r="BS669" i="3"/>
  <c r="BS670" i="3"/>
  <c r="BS671" i="3"/>
  <c r="BS672" i="3"/>
  <c r="BS673" i="3"/>
  <c r="BS674" i="3"/>
  <c r="BS675" i="3"/>
  <c r="BS676" i="3"/>
  <c r="BS677" i="3"/>
  <c r="BS678" i="3"/>
  <c r="BS679" i="3"/>
  <c r="BS680" i="3"/>
  <c r="BS681" i="3"/>
  <c r="BS682" i="3"/>
  <c r="BS683" i="3"/>
  <c r="BS684" i="3"/>
  <c r="BS685" i="3"/>
  <c r="BS686" i="3"/>
  <c r="BS687" i="3"/>
  <c r="BS688" i="3"/>
  <c r="BS689" i="3"/>
  <c r="BS690" i="3"/>
  <c r="BS691" i="3"/>
  <c r="BS692" i="3"/>
  <c r="BS693" i="3"/>
  <c r="BS694" i="3"/>
  <c r="BS695" i="3"/>
  <c r="BS696" i="3"/>
  <c r="BS697" i="3"/>
  <c r="BS698" i="3"/>
  <c r="BS699" i="3"/>
  <c r="BS700" i="3"/>
  <c r="BS701" i="3"/>
  <c r="BS702" i="3"/>
  <c r="BS703" i="3"/>
  <c r="BS704" i="3"/>
  <c r="BS705" i="3"/>
  <c r="BS706" i="3"/>
  <c r="BS707" i="3"/>
  <c r="BS708" i="3"/>
  <c r="BS709" i="3"/>
  <c r="BS710" i="3"/>
  <c r="BS711" i="3"/>
  <c r="BS712" i="3"/>
  <c r="BS713" i="3"/>
  <c r="BS714" i="3"/>
  <c r="BS715" i="3"/>
  <c r="BS716" i="3"/>
  <c r="BS717" i="3"/>
  <c r="BS718" i="3"/>
  <c r="BS719" i="3"/>
  <c r="BS720" i="3"/>
  <c r="BS721" i="3"/>
  <c r="BS722" i="3"/>
  <c r="BS723" i="3"/>
  <c r="BS724" i="3"/>
  <c r="BS725" i="3"/>
  <c r="BS726" i="3"/>
  <c r="BS727" i="3"/>
  <c r="BS728" i="3"/>
  <c r="BS729" i="3"/>
  <c r="BS730" i="3"/>
  <c r="BS731" i="3"/>
  <c r="BS732" i="3"/>
  <c r="BS733" i="3"/>
  <c r="BS734" i="3"/>
  <c r="BS735" i="3"/>
  <c r="BS736" i="3"/>
  <c r="BS737" i="3"/>
  <c r="BS738" i="3"/>
  <c r="BS739" i="3"/>
  <c r="BS740" i="3"/>
  <c r="BS741" i="3"/>
  <c r="BS742" i="3"/>
  <c r="BS743" i="3"/>
  <c r="BS744" i="3"/>
  <c r="BS745" i="3"/>
  <c r="BS746" i="3"/>
  <c r="BS747" i="3"/>
  <c r="BS748" i="3"/>
  <c r="BS749" i="3"/>
  <c r="BS750" i="3"/>
  <c r="BS751" i="3"/>
  <c r="BS752" i="3"/>
  <c r="BS828" i="3"/>
  <c r="BS829" i="3"/>
  <c r="BS830" i="3"/>
  <c r="BS831" i="3"/>
  <c r="BS832" i="3"/>
  <c r="BS833" i="3"/>
  <c r="BS834" i="3"/>
  <c r="BS835" i="3"/>
  <c r="BS836" i="3"/>
  <c r="BS837" i="3"/>
  <c r="BS838" i="3"/>
  <c r="BS839" i="3"/>
  <c r="BS840" i="3"/>
  <c r="BS841" i="3"/>
  <c r="BS842" i="3"/>
  <c r="BS843" i="3"/>
  <c r="BS844" i="3"/>
  <c r="BS845" i="3"/>
  <c r="BS846" i="3"/>
  <c r="BS847" i="3"/>
  <c r="BS848" i="3"/>
  <c r="BS849" i="3"/>
  <c r="BS850" i="3"/>
  <c r="BS851" i="3"/>
  <c r="BS852" i="3"/>
  <c r="BS853" i="3"/>
  <c r="BS854" i="3"/>
  <c r="BS855" i="3"/>
  <c r="BS856" i="3"/>
  <c r="BS857" i="3"/>
  <c r="BS858" i="3"/>
  <c r="BS859" i="3"/>
  <c r="BS860" i="3"/>
  <c r="BS861" i="3"/>
  <c r="BS862" i="3"/>
  <c r="BS863" i="3"/>
  <c r="BS864" i="3"/>
  <c r="BS865" i="3"/>
  <c r="BS866" i="3"/>
  <c r="BS867" i="3"/>
  <c r="BS868" i="3"/>
  <c r="BS869" i="3"/>
  <c r="BS870" i="3"/>
  <c r="BS871" i="3"/>
  <c r="BS872" i="3"/>
  <c r="BS873" i="3"/>
  <c r="BS874" i="3"/>
  <c r="BS875" i="3"/>
  <c r="BS876" i="3"/>
  <c r="BS877" i="3"/>
  <c r="BS878" i="3"/>
  <c r="BS879" i="3"/>
  <c r="BS880" i="3"/>
  <c r="BS881" i="3"/>
  <c r="BS882" i="3"/>
  <c r="BS883" i="3"/>
  <c r="BS884" i="3"/>
  <c r="BS885" i="3"/>
  <c r="BS886" i="3"/>
  <c r="BS887" i="3"/>
  <c r="BS888" i="3"/>
  <c r="BS889" i="3"/>
  <c r="BS890" i="3"/>
  <c r="BS891" i="3"/>
  <c r="BS892" i="3"/>
  <c r="BS893" i="3"/>
  <c r="BS894" i="3"/>
  <c r="BS895" i="3"/>
  <c r="BS896" i="3"/>
  <c r="BS897" i="3"/>
  <c r="BS898" i="3"/>
  <c r="BS899" i="3"/>
  <c r="BS900" i="3"/>
  <c r="BS901" i="3"/>
  <c r="BS902" i="3"/>
  <c r="BS903" i="3"/>
  <c r="BS904" i="3"/>
  <c r="BS905" i="3"/>
  <c r="BS906" i="3"/>
  <c r="BS907" i="3"/>
  <c r="BS908" i="3"/>
  <c r="BS909" i="3"/>
  <c r="BS910" i="3"/>
  <c r="BS911" i="3"/>
  <c r="BS912" i="3"/>
  <c r="BS913" i="3"/>
  <c r="BS914" i="3"/>
  <c r="BS915" i="3"/>
  <c r="BS916" i="3"/>
  <c r="BS917" i="3"/>
  <c r="BS918" i="3"/>
  <c r="BS919" i="3"/>
  <c r="BS920" i="3"/>
  <c r="BS921" i="3"/>
  <c r="BS922" i="3"/>
  <c r="BS923" i="3"/>
  <c r="BS924" i="3"/>
  <c r="BS925" i="3"/>
  <c r="BS926" i="3"/>
  <c r="BS927" i="3"/>
  <c r="BS928" i="3"/>
  <c r="BS929" i="3"/>
  <c r="BS930" i="3"/>
  <c r="BS931" i="3"/>
  <c r="BS932" i="3"/>
  <c r="BS933" i="3"/>
  <c r="BS934" i="3"/>
  <c r="BS935" i="3"/>
  <c r="BS936" i="3"/>
  <c r="BS937" i="3"/>
  <c r="BS938" i="3"/>
  <c r="BS939" i="3"/>
  <c r="BS940" i="3"/>
  <c r="BS941" i="3"/>
  <c r="BS942" i="3"/>
  <c r="BS943" i="3"/>
  <c r="BS944" i="3"/>
  <c r="BS945" i="3"/>
  <c r="BS946" i="3"/>
  <c r="BS947" i="3"/>
  <c r="BS948" i="3"/>
  <c r="BS949" i="3"/>
  <c r="BS950" i="3"/>
  <c r="BS951" i="3"/>
  <c r="BS952" i="3"/>
  <c r="BS953" i="3"/>
  <c r="BS954" i="3"/>
  <c r="BS955" i="3"/>
  <c r="BS956" i="3"/>
  <c r="BS957" i="3"/>
  <c r="BS958" i="3"/>
  <c r="BS959" i="3"/>
  <c r="BS960" i="3"/>
  <c r="BS961" i="3"/>
  <c r="BS962" i="3"/>
  <c r="BS963" i="3"/>
  <c r="BS964" i="3"/>
  <c r="BS965" i="3"/>
  <c r="BS966" i="3"/>
  <c r="BS967" i="3"/>
  <c r="BS968" i="3"/>
  <c r="BS969" i="3"/>
  <c r="BS970" i="3"/>
  <c r="BS971" i="3"/>
  <c r="BS972" i="3"/>
  <c r="BS973" i="3"/>
  <c r="BS974" i="3"/>
  <c r="BS975" i="3"/>
  <c r="BS976" i="3"/>
  <c r="BS977" i="3"/>
  <c r="BS978" i="3"/>
  <c r="BS979" i="3"/>
  <c r="BS980" i="3"/>
  <c r="BS981" i="3"/>
  <c r="BS982" i="3"/>
  <c r="BS983" i="3"/>
  <c r="BS984" i="3"/>
  <c r="BS985" i="3"/>
  <c r="BS986" i="3"/>
  <c r="BS987" i="3"/>
  <c r="BS988" i="3"/>
  <c r="BS989" i="3"/>
  <c r="BS990" i="3"/>
  <c r="BS991" i="3"/>
  <c r="BS992" i="3"/>
  <c r="BS993" i="3"/>
  <c r="BS994" i="3"/>
  <c r="BS995" i="3"/>
  <c r="BS996" i="3"/>
  <c r="BS997" i="3"/>
  <c r="BS998" i="3"/>
  <c r="BS999" i="3"/>
  <c r="BS1000" i="3"/>
  <c r="BS1001" i="3"/>
  <c r="BS1002" i="3"/>
  <c r="BS1003" i="3"/>
  <c r="BS1004" i="3"/>
  <c r="BS1005" i="3"/>
  <c r="BS1006" i="3"/>
  <c r="BS1007" i="3"/>
  <c r="BS1008" i="3"/>
  <c r="BS1009" i="3"/>
  <c r="BS1010" i="3"/>
  <c r="BS1011" i="3"/>
  <c r="BS1012" i="3"/>
  <c r="BS1013" i="3"/>
  <c r="BS1014" i="3"/>
  <c r="BS1015" i="3"/>
  <c r="BS1016" i="3"/>
  <c r="BS1017" i="3"/>
  <c r="BS1018" i="3"/>
  <c r="BS1019" i="3"/>
  <c r="BS1020" i="3"/>
  <c r="BS1021" i="3"/>
  <c r="BS1022" i="3"/>
  <c r="BS1023" i="3"/>
  <c r="BS1024" i="3"/>
  <c r="BS1025" i="3"/>
  <c r="BS1026" i="3"/>
  <c r="BS1027" i="3"/>
  <c r="BS1028" i="3"/>
  <c r="BS1029" i="3"/>
  <c r="BS1030" i="3"/>
  <c r="BS1031" i="3"/>
  <c r="BS1032" i="3"/>
  <c r="BS1033" i="3"/>
  <c r="BS1034" i="3"/>
  <c r="BS1035" i="3"/>
  <c r="BS1036" i="3"/>
  <c r="BS1037" i="3"/>
  <c r="BS1038" i="3"/>
  <c r="BS1039" i="3"/>
  <c r="BS1040" i="3"/>
  <c r="BS1041" i="3"/>
  <c r="BS1042" i="3"/>
  <c r="BS1043" i="3"/>
  <c r="BS1044" i="3"/>
  <c r="BS1045" i="3"/>
  <c r="BS1046" i="3"/>
  <c r="BS1047" i="3"/>
  <c r="BS1048" i="3"/>
  <c r="BS1049" i="3"/>
  <c r="BS1050" i="3"/>
  <c r="BS1051" i="3"/>
  <c r="BS1052" i="3"/>
  <c r="BS1053" i="3"/>
  <c r="BS1054" i="3"/>
  <c r="BS1055" i="3"/>
  <c r="BS1056" i="3"/>
  <c r="BS1057" i="3"/>
  <c r="BS1058" i="3"/>
  <c r="BS1059" i="3"/>
  <c r="BS1060" i="3"/>
  <c r="BS1061" i="3"/>
  <c r="BS1062" i="3"/>
  <c r="BS1063" i="3"/>
  <c r="BS1064" i="3"/>
  <c r="BS1065" i="3"/>
  <c r="BS1066" i="3"/>
  <c r="BS1067" i="3"/>
  <c r="BS1068" i="3"/>
  <c r="BS1069" i="3"/>
  <c r="BS1070" i="3"/>
  <c r="BS1071" i="3"/>
  <c r="BS1072" i="3"/>
  <c r="BS1073" i="3"/>
  <c r="BS1074" i="3"/>
  <c r="BS1075" i="3"/>
  <c r="BS1076" i="3"/>
  <c r="BS1077" i="3"/>
  <c r="BS1078" i="3"/>
  <c r="BS1079" i="3"/>
  <c r="BS1080" i="3"/>
  <c r="BS1081" i="3"/>
  <c r="BS1082" i="3"/>
  <c r="BS1083" i="3"/>
  <c r="BS1084" i="3"/>
  <c r="BS1085" i="3"/>
  <c r="BS1086" i="3"/>
  <c r="BS1087" i="3"/>
  <c r="BS1088" i="3"/>
  <c r="BS1089" i="3"/>
  <c r="BS1090" i="3"/>
  <c r="BS1091" i="3"/>
  <c r="BS1092" i="3"/>
  <c r="BS1093" i="3"/>
  <c r="BS1094" i="3"/>
  <c r="BS1095" i="3"/>
  <c r="BS1096" i="3"/>
  <c r="BS1097" i="3"/>
  <c r="BS1098" i="3"/>
  <c r="BS1099" i="3"/>
  <c r="BS1100" i="3"/>
  <c r="BS1101" i="3"/>
  <c r="BS1102" i="3"/>
  <c r="BS1103" i="3"/>
  <c r="BS1104" i="3"/>
  <c r="BS1105" i="3"/>
  <c r="BS1106" i="3"/>
  <c r="BS1107" i="3"/>
  <c r="BS1108" i="3"/>
  <c r="BS1109" i="3"/>
  <c r="BS1110" i="3"/>
  <c r="BS1111" i="3"/>
  <c r="BS1112" i="3"/>
  <c r="BS1113" i="3"/>
  <c r="BS1114" i="3"/>
  <c r="BS1115" i="3"/>
  <c r="BS1116" i="3"/>
  <c r="BS1117" i="3"/>
  <c r="BS1118" i="3"/>
  <c r="BS1119" i="3"/>
  <c r="BS1120" i="3"/>
  <c r="BS1121" i="3"/>
  <c r="BS1122" i="3"/>
  <c r="BS1123" i="3"/>
  <c r="BS1124" i="3"/>
  <c r="BS1125" i="3"/>
  <c r="BS1126" i="3"/>
  <c r="BS1127" i="3"/>
  <c r="BS753" i="3"/>
  <c r="BS754" i="3"/>
  <c r="BS755" i="3"/>
  <c r="BS756" i="3"/>
  <c r="BS757" i="3"/>
  <c r="BS758" i="3"/>
  <c r="BS759" i="3"/>
  <c r="BS760" i="3"/>
  <c r="BS761" i="3"/>
  <c r="BS762" i="3"/>
  <c r="BS763" i="3"/>
  <c r="BS764" i="3"/>
  <c r="BS765" i="3"/>
  <c r="BS766" i="3"/>
  <c r="BS767" i="3"/>
  <c r="BS768" i="3"/>
  <c r="BS769" i="3"/>
  <c r="BS770" i="3"/>
  <c r="BS771" i="3"/>
  <c r="BS772" i="3"/>
  <c r="BS773" i="3"/>
  <c r="BS774" i="3"/>
  <c r="BS775" i="3"/>
  <c r="BS776" i="3"/>
  <c r="BS777" i="3"/>
  <c r="BS778" i="3"/>
  <c r="BS779" i="3"/>
  <c r="BS780" i="3"/>
  <c r="BS781" i="3"/>
  <c r="BS782" i="3"/>
  <c r="BS783" i="3"/>
  <c r="BS784" i="3"/>
  <c r="BS785" i="3"/>
  <c r="BS786" i="3"/>
  <c r="BS787" i="3"/>
  <c r="BS788" i="3"/>
  <c r="BS789" i="3"/>
  <c r="BS790" i="3"/>
  <c r="BS791" i="3"/>
  <c r="BS792" i="3"/>
  <c r="BS793" i="3"/>
  <c r="BS794" i="3"/>
  <c r="BS795" i="3"/>
  <c r="BS796" i="3"/>
  <c r="BS797" i="3"/>
  <c r="BS798" i="3"/>
  <c r="BS799" i="3"/>
  <c r="BS800" i="3"/>
  <c r="BS801" i="3"/>
  <c r="BS802" i="3"/>
  <c r="BS803" i="3"/>
  <c r="BS804" i="3"/>
  <c r="BS805" i="3"/>
  <c r="BS806" i="3"/>
  <c r="BS807" i="3"/>
  <c r="BS808" i="3"/>
  <c r="BS809" i="3"/>
  <c r="BS810" i="3"/>
  <c r="BS811" i="3"/>
  <c r="BS812" i="3"/>
  <c r="BS813" i="3"/>
  <c r="BS814" i="3"/>
  <c r="BS815" i="3"/>
  <c r="BS816" i="3"/>
  <c r="BS817" i="3"/>
  <c r="BS818" i="3"/>
  <c r="BS819" i="3"/>
  <c r="BS820" i="3"/>
  <c r="BS821" i="3"/>
  <c r="BS822" i="3"/>
  <c r="BS823" i="3"/>
  <c r="BS824" i="3"/>
  <c r="BS825" i="3"/>
  <c r="BS826" i="3"/>
  <c r="BS827" i="3"/>
  <c r="BS1128" i="3"/>
  <c r="BS1129" i="3"/>
  <c r="BS1130" i="3"/>
  <c r="BS1131" i="3"/>
  <c r="BS1132" i="3"/>
  <c r="BS1133" i="3"/>
  <c r="BS1134" i="3"/>
  <c r="BS1135" i="3"/>
  <c r="BS1136" i="3"/>
  <c r="BS1137" i="3"/>
  <c r="BS1138" i="3"/>
  <c r="BS1139" i="3"/>
  <c r="BS1140" i="3"/>
  <c r="BS1141" i="3"/>
  <c r="BS1142" i="3"/>
  <c r="BS1143" i="3"/>
  <c r="BS1144" i="3"/>
  <c r="BS1145" i="3"/>
  <c r="BS1146" i="3"/>
  <c r="BS1147" i="3"/>
  <c r="BS1148" i="3"/>
  <c r="BS1149" i="3"/>
  <c r="BS1150" i="3"/>
  <c r="BS1151" i="3"/>
  <c r="BS1152" i="3"/>
  <c r="BS1153" i="3"/>
  <c r="BS1154" i="3"/>
  <c r="BS1155" i="3"/>
  <c r="BS1156" i="3"/>
  <c r="BS1157" i="3"/>
  <c r="BS1158" i="3"/>
  <c r="BS1159" i="3"/>
  <c r="BS1160" i="3"/>
  <c r="BS1161" i="3"/>
  <c r="BS1162" i="3"/>
  <c r="BS1163" i="3"/>
  <c r="BS1164" i="3"/>
  <c r="BS1165" i="3"/>
  <c r="BS1166" i="3"/>
  <c r="BS1167" i="3"/>
  <c r="BS1168" i="3"/>
  <c r="BS1169" i="3"/>
  <c r="BS1170" i="3"/>
  <c r="BS1171" i="3"/>
  <c r="BS1172" i="3"/>
  <c r="BS1173" i="3"/>
  <c r="BS1174" i="3"/>
  <c r="BS1175" i="3"/>
  <c r="BS1176" i="3"/>
  <c r="BS1177" i="3"/>
  <c r="BS1178" i="3"/>
  <c r="BS1179" i="3"/>
  <c r="BS1180" i="3"/>
  <c r="BS1181" i="3"/>
  <c r="BS1182" i="3"/>
  <c r="BS1183" i="3"/>
  <c r="BS1184" i="3"/>
  <c r="BS1185" i="3"/>
  <c r="BS1186" i="3"/>
  <c r="BS1187" i="3"/>
  <c r="BS1188" i="3"/>
  <c r="BS1189" i="3"/>
  <c r="BS1190" i="3"/>
  <c r="BS1191" i="3"/>
  <c r="BS1192" i="3"/>
  <c r="BS1193" i="3"/>
  <c r="BS1194" i="3"/>
  <c r="BS1195" i="3"/>
  <c r="BS1196" i="3"/>
  <c r="BS1197" i="3"/>
  <c r="BS1198" i="3"/>
  <c r="BS1199" i="3"/>
  <c r="BS1200" i="3"/>
  <c r="BS1201" i="3"/>
  <c r="BS1202" i="3"/>
  <c r="BS1203" i="3"/>
  <c r="BS1204" i="3"/>
  <c r="BS1205" i="3"/>
  <c r="BS1206" i="3"/>
  <c r="BS1207" i="3"/>
  <c r="BS1208" i="3"/>
  <c r="BS1209" i="3"/>
  <c r="BS1210" i="3"/>
  <c r="BS1211" i="3"/>
  <c r="BS1212" i="3"/>
  <c r="BS1213" i="3"/>
  <c r="BS1214" i="3"/>
  <c r="BS1215" i="3"/>
  <c r="BS1216" i="3"/>
  <c r="BS1217" i="3"/>
  <c r="BS1218" i="3"/>
  <c r="BS1219" i="3"/>
  <c r="BS1220" i="3"/>
  <c r="BS1221" i="3"/>
  <c r="BS1222" i="3"/>
  <c r="BS1223" i="3"/>
  <c r="BS1224" i="3"/>
  <c r="BS1225" i="3"/>
  <c r="BS1226" i="3"/>
  <c r="BS1227" i="3"/>
  <c r="BS1228" i="3"/>
  <c r="BS1229" i="3"/>
  <c r="BS1230" i="3"/>
  <c r="BS1231" i="3"/>
  <c r="BS1232" i="3"/>
  <c r="BS1233" i="3"/>
  <c r="BS1234" i="3"/>
  <c r="BS1235" i="3"/>
  <c r="BS1236" i="3"/>
  <c r="BS1237" i="3"/>
  <c r="BS1238" i="3"/>
  <c r="BS1239" i="3"/>
  <c r="BS1240" i="3"/>
  <c r="BS1241" i="3"/>
  <c r="BS1242" i="3"/>
  <c r="BS1243" i="3"/>
  <c r="BS1244" i="3"/>
  <c r="BS1245" i="3"/>
  <c r="BS1246" i="3"/>
  <c r="BS1247" i="3"/>
  <c r="BS1248" i="3"/>
  <c r="BS1249" i="3"/>
  <c r="BS1250" i="3"/>
  <c r="BS1251" i="3"/>
  <c r="BS1252" i="3"/>
  <c r="BS1253" i="3"/>
  <c r="BS1254" i="3"/>
  <c r="BS1255" i="3"/>
  <c r="BS1256" i="3"/>
  <c r="BS1257" i="3"/>
  <c r="BS1258" i="3"/>
  <c r="BS1259" i="3"/>
  <c r="BS1260" i="3"/>
  <c r="BS1261" i="3"/>
  <c r="BS1262" i="3"/>
  <c r="BS1263" i="3"/>
  <c r="BS1264" i="3"/>
  <c r="BS1265" i="3"/>
  <c r="BS1266" i="3"/>
  <c r="BS1267" i="3"/>
  <c r="BS1268" i="3"/>
  <c r="BS1269" i="3"/>
  <c r="BS1270" i="3"/>
  <c r="BS1271" i="3"/>
  <c r="BS1272" i="3"/>
  <c r="BS1273" i="3"/>
  <c r="BS1274" i="3"/>
  <c r="BS1275" i="3"/>
  <c r="BS1276" i="3"/>
  <c r="BS1277" i="3"/>
  <c r="BS1281" i="3"/>
  <c r="BS1282" i="3"/>
  <c r="BS1283" i="3"/>
  <c r="BS1284" i="3"/>
  <c r="BS1285" i="3"/>
  <c r="BS1286" i="3"/>
  <c r="BS1287" i="3"/>
  <c r="BS1288" i="3"/>
  <c r="BS1289" i="3"/>
  <c r="BS1290" i="3"/>
  <c r="BS1291" i="3"/>
  <c r="BS1292" i="3"/>
  <c r="BS1293" i="3"/>
  <c r="BS1294" i="3"/>
  <c r="BS1295" i="3"/>
  <c r="BS1296" i="3"/>
  <c r="BS1297" i="3"/>
  <c r="BS1298" i="3"/>
  <c r="BS1299" i="3"/>
  <c r="BS1300" i="3"/>
  <c r="BS1301" i="3"/>
  <c r="BS1302" i="3"/>
  <c r="BS1303" i="3"/>
  <c r="BS1304" i="3"/>
  <c r="BS1305" i="3"/>
  <c r="BS1306" i="3"/>
  <c r="BS1307" i="3"/>
  <c r="BS1308" i="3"/>
  <c r="BS1309" i="3"/>
  <c r="BS1310" i="3"/>
  <c r="BS1311" i="3"/>
  <c r="BS1312" i="3"/>
  <c r="BS1313" i="3"/>
  <c r="BS1314" i="3"/>
  <c r="BS1315" i="3"/>
  <c r="BS1316" i="3"/>
  <c r="BS1317" i="3"/>
  <c r="BS1318" i="3"/>
  <c r="BS1319" i="3"/>
  <c r="BS1320" i="3"/>
  <c r="BS1321" i="3"/>
  <c r="BS1322" i="3"/>
  <c r="BS1323" i="3"/>
  <c r="BS1324" i="3"/>
  <c r="BS1325" i="3"/>
  <c r="BS1326" i="3"/>
  <c r="BS1327" i="3"/>
  <c r="BR154" i="3"/>
  <c r="BR155" i="3"/>
  <c r="BR156" i="3"/>
  <c r="BR157" i="3"/>
  <c r="BR158" i="3"/>
  <c r="BR159" i="3"/>
  <c r="BR160" i="3"/>
  <c r="BR161" i="3"/>
  <c r="BR162" i="3"/>
  <c r="BR163" i="3"/>
  <c r="BR164" i="3"/>
  <c r="BR165" i="3"/>
  <c r="BR166" i="3"/>
  <c r="BR167" i="3"/>
  <c r="BR168" i="3"/>
  <c r="BR169" i="3"/>
  <c r="BR170" i="3"/>
  <c r="BR171" i="3"/>
  <c r="BR172" i="3"/>
  <c r="BR173" i="3"/>
  <c r="BR174" i="3"/>
  <c r="BR175" i="3"/>
  <c r="BR176" i="3"/>
  <c r="BR177" i="3"/>
  <c r="BR178" i="3"/>
  <c r="BR179" i="3"/>
  <c r="BR180" i="3"/>
  <c r="BR181" i="3"/>
  <c r="BR182" i="3"/>
  <c r="BR183" i="3"/>
  <c r="BR184" i="3"/>
  <c r="BR185" i="3"/>
  <c r="BR186" i="3"/>
  <c r="BR187" i="3"/>
  <c r="BR188" i="3"/>
  <c r="BR189" i="3"/>
  <c r="BR190" i="3"/>
  <c r="BR191" i="3"/>
  <c r="BR192" i="3"/>
  <c r="BR193" i="3"/>
  <c r="BR194" i="3"/>
  <c r="BR195" i="3"/>
  <c r="BR196" i="3"/>
  <c r="BR197" i="3"/>
  <c r="BR198" i="3"/>
  <c r="BR199" i="3"/>
  <c r="BR200" i="3"/>
  <c r="BR201" i="3"/>
  <c r="BR202" i="3"/>
  <c r="BR203" i="3"/>
  <c r="BR204" i="3"/>
  <c r="BR205" i="3"/>
  <c r="BR206" i="3"/>
  <c r="BR207" i="3"/>
  <c r="BR208" i="3"/>
  <c r="BR209" i="3"/>
  <c r="BR210" i="3"/>
  <c r="BR211" i="3"/>
  <c r="BR212" i="3"/>
  <c r="BR213" i="3"/>
  <c r="BR214" i="3"/>
  <c r="BR215" i="3"/>
  <c r="BR216" i="3"/>
  <c r="BR217" i="3"/>
  <c r="BR218" i="3"/>
  <c r="BR219" i="3"/>
  <c r="BR220" i="3"/>
  <c r="BR221" i="3"/>
  <c r="BR222" i="3"/>
  <c r="BR223" i="3"/>
  <c r="BR224" i="3"/>
  <c r="BR225" i="3"/>
  <c r="BR226" i="3"/>
  <c r="BR227" i="3"/>
  <c r="BR228" i="3"/>
  <c r="BR229" i="3"/>
  <c r="BR230" i="3"/>
  <c r="BR231" i="3"/>
  <c r="BR232" i="3"/>
  <c r="BR233" i="3"/>
  <c r="BR234" i="3"/>
  <c r="BR235" i="3"/>
  <c r="BR236" i="3"/>
  <c r="BR237" i="3"/>
  <c r="BR238" i="3"/>
  <c r="BR239" i="3"/>
  <c r="BR240" i="3"/>
  <c r="BR241" i="3"/>
  <c r="BR242" i="3"/>
  <c r="BR243" i="3"/>
  <c r="BR244" i="3"/>
  <c r="BR245" i="3"/>
  <c r="BR246" i="3"/>
  <c r="BR247" i="3"/>
  <c r="BR248" i="3"/>
  <c r="BR249" i="3"/>
  <c r="BR250" i="3"/>
  <c r="BR251" i="3"/>
  <c r="BR252" i="3"/>
  <c r="BR253" i="3"/>
  <c r="BR254" i="3"/>
  <c r="BR255" i="3"/>
  <c r="BR256" i="3"/>
  <c r="BR257" i="3"/>
  <c r="BR258" i="3"/>
  <c r="BR259" i="3"/>
  <c r="BR260" i="3"/>
  <c r="BR261" i="3"/>
  <c r="BR262" i="3"/>
  <c r="BR263" i="3"/>
  <c r="BR264" i="3"/>
  <c r="BR265" i="3"/>
  <c r="BR266" i="3"/>
  <c r="BR267" i="3"/>
  <c r="BR268" i="3"/>
  <c r="BR269" i="3"/>
  <c r="BR270" i="3"/>
  <c r="BR271" i="3"/>
  <c r="BR272" i="3"/>
  <c r="BR273" i="3"/>
  <c r="BR274" i="3"/>
  <c r="BR275" i="3"/>
  <c r="BR276" i="3"/>
  <c r="BR277" i="3"/>
  <c r="BR278" i="3"/>
  <c r="BR279" i="3"/>
  <c r="BR280" i="3"/>
  <c r="BR281" i="3"/>
  <c r="BR282" i="3"/>
  <c r="BR283" i="3"/>
  <c r="BR284" i="3"/>
  <c r="BR285" i="3"/>
  <c r="BR286" i="3"/>
  <c r="BR287" i="3"/>
  <c r="BR288" i="3"/>
  <c r="BR289" i="3"/>
  <c r="BR290" i="3"/>
  <c r="BR291" i="3"/>
  <c r="BR292" i="3"/>
  <c r="BR293" i="3"/>
  <c r="BR294" i="3"/>
  <c r="BR295" i="3"/>
  <c r="BR296" i="3"/>
  <c r="BR297" i="3"/>
  <c r="BR298" i="3"/>
  <c r="BR299" i="3"/>
  <c r="BR300" i="3"/>
  <c r="BR301" i="3"/>
  <c r="BR302" i="3"/>
  <c r="BR303" i="3"/>
  <c r="BR304" i="3"/>
  <c r="BR305" i="3"/>
  <c r="BR306" i="3"/>
  <c r="BR307" i="3"/>
  <c r="BR308" i="3"/>
  <c r="BR309" i="3"/>
  <c r="BR310" i="3"/>
  <c r="BR311" i="3"/>
  <c r="BR312" i="3"/>
  <c r="BR313" i="3"/>
  <c r="BR314" i="3"/>
  <c r="BR315" i="3"/>
  <c r="BR316" i="3"/>
  <c r="BR317" i="3"/>
  <c r="BR318" i="3"/>
  <c r="BR319" i="3"/>
  <c r="BR320" i="3"/>
  <c r="BR321" i="3"/>
  <c r="BR322" i="3"/>
  <c r="BR323" i="3"/>
  <c r="BR324" i="3"/>
  <c r="BR325" i="3"/>
  <c r="BR326" i="3"/>
  <c r="BR327" i="3"/>
  <c r="BR328" i="3"/>
  <c r="BR329" i="3"/>
  <c r="BR330" i="3"/>
  <c r="BR331" i="3"/>
  <c r="BR332" i="3"/>
  <c r="BR333" i="3"/>
  <c r="BR334" i="3"/>
  <c r="BR335" i="3"/>
  <c r="BR336" i="3"/>
  <c r="BR337" i="3"/>
  <c r="BR338" i="3"/>
  <c r="BR339" i="3"/>
  <c r="BR340" i="3"/>
  <c r="BR341" i="3"/>
  <c r="BR342" i="3"/>
  <c r="BR343" i="3"/>
  <c r="BR344" i="3"/>
  <c r="BR345" i="3"/>
  <c r="BR346" i="3"/>
  <c r="BR347" i="3"/>
  <c r="BR348" i="3"/>
  <c r="BR349" i="3"/>
  <c r="BR350" i="3"/>
  <c r="BR351" i="3"/>
  <c r="BR352" i="3"/>
  <c r="BR353" i="3"/>
  <c r="BR354" i="3"/>
  <c r="BR355" i="3"/>
  <c r="BR356" i="3"/>
  <c r="BR357" i="3"/>
  <c r="BR358" i="3"/>
  <c r="BR359" i="3"/>
  <c r="BR360" i="3"/>
  <c r="BR361" i="3"/>
  <c r="BR362" i="3"/>
  <c r="BR363" i="3"/>
  <c r="BR364" i="3"/>
  <c r="BR365" i="3"/>
  <c r="BR366" i="3"/>
  <c r="BR367" i="3"/>
  <c r="BR368" i="3"/>
  <c r="BR369" i="3"/>
  <c r="BR370" i="3"/>
  <c r="BR371" i="3"/>
  <c r="BR372" i="3"/>
  <c r="BR373" i="3"/>
  <c r="BR374" i="3"/>
  <c r="BR375" i="3"/>
  <c r="BR376" i="3"/>
  <c r="BR377" i="3"/>
  <c r="BR378" i="3"/>
  <c r="BR379" i="3"/>
  <c r="BR380" i="3"/>
  <c r="BR381" i="3"/>
  <c r="BR382" i="3"/>
  <c r="BR383" i="3"/>
  <c r="BR384" i="3"/>
  <c r="BR385" i="3"/>
  <c r="BR386" i="3"/>
  <c r="BR387" i="3"/>
  <c r="BR388" i="3"/>
  <c r="BR389" i="3"/>
  <c r="BR390" i="3"/>
  <c r="BR391" i="3"/>
  <c r="BR392" i="3"/>
  <c r="BR393" i="3"/>
  <c r="BR394" i="3"/>
  <c r="BR395" i="3"/>
  <c r="BR396" i="3"/>
  <c r="BR397" i="3"/>
  <c r="BR398" i="3"/>
  <c r="BR399" i="3"/>
  <c r="BR400" i="3"/>
  <c r="BR401" i="3"/>
  <c r="BR402" i="3"/>
  <c r="BR403" i="3"/>
  <c r="BR404" i="3"/>
  <c r="BR405" i="3"/>
  <c r="BR406" i="3"/>
  <c r="BR407" i="3"/>
  <c r="BR408" i="3"/>
  <c r="BR409" i="3"/>
  <c r="BR410" i="3"/>
  <c r="BR411" i="3"/>
  <c r="BR412" i="3"/>
  <c r="BR413" i="3"/>
  <c r="BR414" i="3"/>
  <c r="BR415" i="3"/>
  <c r="BR416" i="3"/>
  <c r="BR417" i="3"/>
  <c r="BR418" i="3"/>
  <c r="BR419" i="3"/>
  <c r="BR420" i="3"/>
  <c r="BR421" i="3"/>
  <c r="BR422" i="3"/>
  <c r="BR423" i="3"/>
  <c r="BR424" i="3"/>
  <c r="BR425" i="3"/>
  <c r="BR426" i="3"/>
  <c r="BR427" i="3"/>
  <c r="BR428" i="3"/>
  <c r="BR429" i="3"/>
  <c r="BR430" i="3"/>
  <c r="BR431" i="3"/>
  <c r="BR432" i="3"/>
  <c r="BR433" i="3"/>
  <c r="BR434" i="3"/>
  <c r="BR435" i="3"/>
  <c r="BR436" i="3"/>
  <c r="BR437" i="3"/>
  <c r="BR438" i="3"/>
  <c r="BR439" i="3"/>
  <c r="BR440" i="3"/>
  <c r="BR441" i="3"/>
  <c r="BR442" i="3"/>
  <c r="BR443" i="3"/>
  <c r="BR444" i="3"/>
  <c r="BR445" i="3"/>
  <c r="BR446" i="3"/>
  <c r="BR447" i="3"/>
  <c r="BR448" i="3"/>
  <c r="BR449" i="3"/>
  <c r="BR450" i="3"/>
  <c r="BR451" i="3"/>
  <c r="BR452" i="3"/>
  <c r="BR453" i="3"/>
  <c r="BR454" i="3"/>
  <c r="BR455" i="3"/>
  <c r="BR456" i="3"/>
  <c r="BR457" i="3"/>
  <c r="BR458" i="3"/>
  <c r="BR459" i="3"/>
  <c r="BR460" i="3"/>
  <c r="BR461" i="3"/>
  <c r="BR462" i="3"/>
  <c r="BR463" i="3"/>
  <c r="BR464" i="3"/>
  <c r="BR465" i="3"/>
  <c r="BR466" i="3"/>
  <c r="BR467" i="3"/>
  <c r="BR468" i="3"/>
  <c r="BR469" i="3"/>
  <c r="BR470" i="3"/>
  <c r="BR471" i="3"/>
  <c r="BR472" i="3"/>
  <c r="BR473" i="3"/>
  <c r="BR474" i="3"/>
  <c r="BR475" i="3"/>
  <c r="BR476" i="3"/>
  <c r="BR477" i="3"/>
  <c r="BR478" i="3"/>
  <c r="BR479" i="3"/>
  <c r="BR480" i="3"/>
  <c r="BR481" i="3"/>
  <c r="BR482" i="3"/>
  <c r="BR483" i="3"/>
  <c r="BR484" i="3"/>
  <c r="BR485" i="3"/>
  <c r="BR486" i="3"/>
  <c r="BR487" i="3"/>
  <c r="BR488" i="3"/>
  <c r="BR489" i="3"/>
  <c r="BR490" i="3"/>
  <c r="BR491" i="3"/>
  <c r="BR492" i="3"/>
  <c r="BR493" i="3"/>
  <c r="BR494" i="3"/>
  <c r="BR495" i="3"/>
  <c r="BR496" i="3"/>
  <c r="BR497" i="3"/>
  <c r="BR498" i="3"/>
  <c r="BR499" i="3"/>
  <c r="BR500" i="3"/>
  <c r="BR501" i="3"/>
  <c r="BR502" i="3"/>
  <c r="BR503" i="3"/>
  <c r="BR504" i="3"/>
  <c r="BR505" i="3"/>
  <c r="BR506" i="3"/>
  <c r="BR507" i="3"/>
  <c r="BR508" i="3"/>
  <c r="BR509" i="3"/>
  <c r="BR510" i="3"/>
  <c r="BR511" i="3"/>
  <c r="BR512" i="3"/>
  <c r="BR513" i="3"/>
  <c r="BR514" i="3"/>
  <c r="BR515" i="3"/>
  <c r="BR516" i="3"/>
  <c r="BR517" i="3"/>
  <c r="BR518" i="3"/>
  <c r="BR519" i="3"/>
  <c r="BR520" i="3"/>
  <c r="BR521" i="3"/>
  <c r="BR522" i="3"/>
  <c r="BR523" i="3"/>
  <c r="BR524" i="3"/>
  <c r="BR525" i="3"/>
  <c r="BR526" i="3"/>
  <c r="BR527" i="3"/>
  <c r="BR528" i="3"/>
  <c r="BR529" i="3"/>
  <c r="BR530" i="3"/>
  <c r="BR531" i="3"/>
  <c r="BR532" i="3"/>
  <c r="BR533" i="3"/>
  <c r="BR534" i="3"/>
  <c r="BR535" i="3"/>
  <c r="BR536" i="3"/>
  <c r="BR537" i="3"/>
  <c r="BR538" i="3"/>
  <c r="BR539" i="3"/>
  <c r="BR540" i="3"/>
  <c r="BR541" i="3"/>
  <c r="BR542" i="3"/>
  <c r="BR543" i="3"/>
  <c r="BR544" i="3"/>
  <c r="BR545" i="3"/>
  <c r="BR546" i="3"/>
  <c r="BR547" i="3"/>
  <c r="BR548" i="3"/>
  <c r="BR549" i="3"/>
  <c r="BR550" i="3"/>
  <c r="BR551" i="3"/>
  <c r="BR552" i="3"/>
  <c r="BR553" i="3"/>
  <c r="BR554" i="3"/>
  <c r="BR555" i="3"/>
  <c r="BR556" i="3"/>
  <c r="BR557" i="3"/>
  <c r="BR558" i="3"/>
  <c r="BR559" i="3"/>
  <c r="BR560" i="3"/>
  <c r="BR561" i="3"/>
  <c r="BR562" i="3"/>
  <c r="BR563" i="3"/>
  <c r="BR564" i="3"/>
  <c r="BR565" i="3"/>
  <c r="BR566" i="3"/>
  <c r="BR567" i="3"/>
  <c r="BR568" i="3"/>
  <c r="BR569" i="3"/>
  <c r="BR570" i="3"/>
  <c r="BR571" i="3"/>
  <c r="BR572" i="3"/>
  <c r="BR573" i="3"/>
  <c r="BR574" i="3"/>
  <c r="BR575" i="3"/>
  <c r="BR576" i="3"/>
  <c r="BR577" i="3"/>
  <c r="BR578" i="3"/>
  <c r="BR579" i="3"/>
  <c r="BR580" i="3"/>
  <c r="BR581" i="3"/>
  <c r="BR582" i="3"/>
  <c r="BR583" i="3"/>
  <c r="BR584" i="3"/>
  <c r="BR585" i="3"/>
  <c r="BR586" i="3"/>
  <c r="BR587" i="3"/>
  <c r="BR588" i="3"/>
  <c r="BR589" i="3"/>
  <c r="BR590" i="3"/>
  <c r="BR591" i="3"/>
  <c r="BR592" i="3"/>
  <c r="BR593" i="3"/>
  <c r="BR594" i="3"/>
  <c r="BR595" i="3"/>
  <c r="BR596" i="3"/>
  <c r="BR597" i="3"/>
  <c r="BR598" i="3"/>
  <c r="BR599" i="3"/>
  <c r="BR600" i="3"/>
  <c r="BR601" i="3"/>
  <c r="BR602" i="3"/>
  <c r="BR603" i="3"/>
  <c r="BR604" i="3"/>
  <c r="BR605" i="3"/>
  <c r="BR606" i="3"/>
  <c r="BR607" i="3"/>
  <c r="BR608" i="3"/>
  <c r="BR609" i="3"/>
  <c r="BR610" i="3"/>
  <c r="BR611" i="3"/>
  <c r="BR612" i="3"/>
  <c r="BR613" i="3"/>
  <c r="BR614" i="3"/>
  <c r="BR615" i="3"/>
  <c r="BR616" i="3"/>
  <c r="BR617" i="3"/>
  <c r="BR618" i="3"/>
  <c r="BR619" i="3"/>
  <c r="BR620" i="3"/>
  <c r="BR621" i="3"/>
  <c r="BR622" i="3"/>
  <c r="BR623" i="3"/>
  <c r="BR624" i="3"/>
  <c r="BR625" i="3"/>
  <c r="BR626" i="3"/>
  <c r="BR627" i="3"/>
  <c r="BR628" i="3"/>
  <c r="BR629" i="3"/>
  <c r="BR630" i="3"/>
  <c r="BR631" i="3"/>
  <c r="BR632" i="3"/>
  <c r="BR633" i="3"/>
  <c r="BR634" i="3"/>
  <c r="BR635" i="3"/>
  <c r="BR636" i="3"/>
  <c r="BR637" i="3"/>
  <c r="BR638" i="3"/>
  <c r="BR639" i="3"/>
  <c r="BR640" i="3"/>
  <c r="BR641" i="3"/>
  <c r="BR642" i="3"/>
  <c r="BR643" i="3"/>
  <c r="BR644" i="3"/>
  <c r="BR645" i="3"/>
  <c r="BR646" i="3"/>
  <c r="BR647" i="3"/>
  <c r="BR648" i="3"/>
  <c r="BR649" i="3"/>
  <c r="BR650" i="3"/>
  <c r="BR651" i="3"/>
  <c r="BR652" i="3"/>
  <c r="BR653" i="3"/>
  <c r="BR654" i="3"/>
  <c r="BR655" i="3"/>
  <c r="BR656" i="3"/>
  <c r="BR657" i="3"/>
  <c r="BR658" i="3"/>
  <c r="BR659" i="3"/>
  <c r="BR660" i="3"/>
  <c r="BR661" i="3"/>
  <c r="BR662" i="3"/>
  <c r="BR663" i="3"/>
  <c r="BR664" i="3"/>
  <c r="BR665" i="3"/>
  <c r="BR666" i="3"/>
  <c r="BR667" i="3"/>
  <c r="BR668" i="3"/>
  <c r="BR669" i="3"/>
  <c r="BR670" i="3"/>
  <c r="BR671" i="3"/>
  <c r="BR672" i="3"/>
  <c r="BR673" i="3"/>
  <c r="BR674" i="3"/>
  <c r="BR675" i="3"/>
  <c r="BR676" i="3"/>
  <c r="BR677" i="3"/>
  <c r="BR678" i="3"/>
  <c r="BR679" i="3"/>
  <c r="BR680" i="3"/>
  <c r="BR681" i="3"/>
  <c r="BR682" i="3"/>
  <c r="BR683" i="3"/>
  <c r="BR684" i="3"/>
  <c r="BR685" i="3"/>
  <c r="BR686" i="3"/>
  <c r="BR687" i="3"/>
  <c r="BR688" i="3"/>
  <c r="BR689" i="3"/>
  <c r="BR690" i="3"/>
  <c r="BR691" i="3"/>
  <c r="BR692" i="3"/>
  <c r="BR693" i="3"/>
  <c r="BR694" i="3"/>
  <c r="BR695" i="3"/>
  <c r="BR696" i="3"/>
  <c r="BR697" i="3"/>
  <c r="BR698" i="3"/>
  <c r="BR699" i="3"/>
  <c r="BR700" i="3"/>
  <c r="BR701" i="3"/>
  <c r="BR702" i="3"/>
  <c r="BR703" i="3"/>
  <c r="BR704" i="3"/>
  <c r="BR705" i="3"/>
  <c r="BR706" i="3"/>
  <c r="BR707" i="3"/>
  <c r="BR708" i="3"/>
  <c r="BR709" i="3"/>
  <c r="BR710" i="3"/>
  <c r="BR711" i="3"/>
  <c r="BR712" i="3"/>
  <c r="BR713" i="3"/>
  <c r="BR714" i="3"/>
  <c r="BR715" i="3"/>
  <c r="BR716" i="3"/>
  <c r="BR717" i="3"/>
  <c r="BR718" i="3"/>
  <c r="BR719" i="3"/>
  <c r="BR720" i="3"/>
  <c r="BR721" i="3"/>
  <c r="BR722" i="3"/>
  <c r="BR723" i="3"/>
  <c r="BR724" i="3"/>
  <c r="BR725" i="3"/>
  <c r="BR726" i="3"/>
  <c r="BR727" i="3"/>
  <c r="BR728" i="3"/>
  <c r="BR729" i="3"/>
  <c r="BR730" i="3"/>
  <c r="BR731" i="3"/>
  <c r="BR732" i="3"/>
  <c r="BR733" i="3"/>
  <c r="BR734" i="3"/>
  <c r="BR735" i="3"/>
  <c r="BR736" i="3"/>
  <c r="BR737" i="3"/>
  <c r="BR738" i="3"/>
  <c r="BR739" i="3"/>
  <c r="BR740" i="3"/>
  <c r="BR741" i="3"/>
  <c r="BR742" i="3"/>
  <c r="BR743" i="3"/>
  <c r="BR744" i="3"/>
  <c r="BR745" i="3"/>
  <c r="BR746" i="3"/>
  <c r="BR747" i="3"/>
  <c r="BR748" i="3"/>
  <c r="BR749" i="3"/>
  <c r="BR750" i="3"/>
  <c r="BR751" i="3"/>
  <c r="BR752" i="3"/>
  <c r="BR828" i="3"/>
  <c r="BR829" i="3"/>
  <c r="BR830" i="3"/>
  <c r="BR831" i="3"/>
  <c r="BR832" i="3"/>
  <c r="BR833" i="3"/>
  <c r="BR834" i="3"/>
  <c r="BR835" i="3"/>
  <c r="BR836" i="3"/>
  <c r="BR837" i="3"/>
  <c r="BR838" i="3"/>
  <c r="BR839" i="3"/>
  <c r="BR840" i="3"/>
  <c r="BR841" i="3"/>
  <c r="BR842" i="3"/>
  <c r="BR843" i="3"/>
  <c r="BR844" i="3"/>
  <c r="BR845" i="3"/>
  <c r="BR846" i="3"/>
  <c r="BR847" i="3"/>
  <c r="BR848" i="3"/>
  <c r="BR849" i="3"/>
  <c r="BR850" i="3"/>
  <c r="BR851" i="3"/>
  <c r="BR852" i="3"/>
  <c r="BR853" i="3"/>
  <c r="BR854" i="3"/>
  <c r="BR855" i="3"/>
  <c r="BR856" i="3"/>
  <c r="BR857" i="3"/>
  <c r="BR858" i="3"/>
  <c r="BR859" i="3"/>
  <c r="BR860" i="3"/>
  <c r="BR861" i="3"/>
  <c r="BR862" i="3"/>
  <c r="BR863" i="3"/>
  <c r="BR864" i="3"/>
  <c r="BR865" i="3"/>
  <c r="BR866" i="3"/>
  <c r="BR867" i="3"/>
  <c r="BR868" i="3"/>
  <c r="BR869" i="3"/>
  <c r="BR870" i="3"/>
  <c r="BR871" i="3"/>
  <c r="BR872" i="3"/>
  <c r="BR873" i="3"/>
  <c r="BR874" i="3"/>
  <c r="BR875" i="3"/>
  <c r="BR876" i="3"/>
  <c r="BR877" i="3"/>
  <c r="BR878" i="3"/>
  <c r="BR879" i="3"/>
  <c r="BR880" i="3"/>
  <c r="BR881" i="3"/>
  <c r="BR882" i="3"/>
  <c r="BR883" i="3"/>
  <c r="BR884" i="3"/>
  <c r="BR885" i="3"/>
  <c r="BR886" i="3"/>
  <c r="BR887" i="3"/>
  <c r="BR888" i="3"/>
  <c r="BR889" i="3"/>
  <c r="BR890" i="3"/>
  <c r="BR891" i="3"/>
  <c r="BR892" i="3"/>
  <c r="BR893" i="3"/>
  <c r="BR894" i="3"/>
  <c r="BR895" i="3"/>
  <c r="BR896" i="3"/>
  <c r="BR897" i="3"/>
  <c r="BR898" i="3"/>
  <c r="BR899" i="3"/>
  <c r="BR900" i="3"/>
  <c r="BR901" i="3"/>
  <c r="BR902" i="3"/>
  <c r="BR903" i="3"/>
  <c r="BR904" i="3"/>
  <c r="BR905" i="3"/>
  <c r="BR906" i="3"/>
  <c r="BR907" i="3"/>
  <c r="BR908" i="3"/>
  <c r="BR909" i="3"/>
  <c r="BR910" i="3"/>
  <c r="BR911" i="3"/>
  <c r="BR912" i="3"/>
  <c r="BR913" i="3"/>
  <c r="BR914" i="3"/>
  <c r="BR915" i="3"/>
  <c r="BR916" i="3"/>
  <c r="BR917" i="3"/>
  <c r="BR918" i="3"/>
  <c r="BR919" i="3"/>
  <c r="BR920" i="3"/>
  <c r="BR921" i="3"/>
  <c r="BR922" i="3"/>
  <c r="BR923" i="3"/>
  <c r="BR924" i="3"/>
  <c r="BR925" i="3"/>
  <c r="BR926" i="3"/>
  <c r="BR927" i="3"/>
  <c r="BR928" i="3"/>
  <c r="BR929" i="3"/>
  <c r="BR930" i="3"/>
  <c r="BR931" i="3"/>
  <c r="BR932" i="3"/>
  <c r="BR933" i="3"/>
  <c r="BR934" i="3"/>
  <c r="BR935" i="3"/>
  <c r="BR936" i="3"/>
  <c r="BR937" i="3"/>
  <c r="BR938" i="3"/>
  <c r="BR939" i="3"/>
  <c r="BR940" i="3"/>
  <c r="BR941" i="3"/>
  <c r="BR942" i="3"/>
  <c r="BR943" i="3"/>
  <c r="BR944" i="3"/>
  <c r="BR945" i="3"/>
  <c r="BR946" i="3"/>
  <c r="BR947" i="3"/>
  <c r="BR948" i="3"/>
  <c r="BR949" i="3"/>
  <c r="BR950" i="3"/>
  <c r="BR951" i="3"/>
  <c r="BR952" i="3"/>
  <c r="BR953" i="3"/>
  <c r="BR954" i="3"/>
  <c r="BR955" i="3"/>
  <c r="BR956" i="3"/>
  <c r="BR957" i="3"/>
  <c r="BR958" i="3"/>
  <c r="BR959" i="3"/>
  <c r="BR960" i="3"/>
  <c r="BR961" i="3"/>
  <c r="BR962" i="3"/>
  <c r="BR963" i="3"/>
  <c r="BR964" i="3"/>
  <c r="BR965" i="3"/>
  <c r="BR966" i="3"/>
  <c r="BR967" i="3"/>
  <c r="BR968" i="3"/>
  <c r="BR969" i="3"/>
  <c r="BR970" i="3"/>
  <c r="BR971" i="3"/>
  <c r="BR972" i="3"/>
  <c r="BR973" i="3"/>
  <c r="BR974" i="3"/>
  <c r="BR975" i="3"/>
  <c r="BR976" i="3"/>
  <c r="BR977" i="3"/>
  <c r="BR978" i="3"/>
  <c r="BR979" i="3"/>
  <c r="BR980" i="3"/>
  <c r="BR981" i="3"/>
  <c r="BR982" i="3"/>
  <c r="BR983" i="3"/>
  <c r="BR984" i="3"/>
  <c r="BR985" i="3"/>
  <c r="BR986" i="3"/>
  <c r="BR987" i="3"/>
  <c r="BR988" i="3"/>
  <c r="BR989" i="3"/>
  <c r="BR990" i="3"/>
  <c r="BR991" i="3"/>
  <c r="BR992" i="3"/>
  <c r="BR993" i="3"/>
  <c r="BR994" i="3"/>
  <c r="BR995" i="3"/>
  <c r="BR996" i="3"/>
  <c r="BR997" i="3"/>
  <c r="BR998" i="3"/>
  <c r="BR999" i="3"/>
  <c r="BR1000" i="3"/>
  <c r="BR1001" i="3"/>
  <c r="BR1002" i="3"/>
  <c r="BR1003" i="3"/>
  <c r="BR1004" i="3"/>
  <c r="BR1005" i="3"/>
  <c r="BR1006" i="3"/>
  <c r="BR1007" i="3"/>
  <c r="BR1008" i="3"/>
  <c r="BR1009" i="3"/>
  <c r="BR1010" i="3"/>
  <c r="BR1011" i="3"/>
  <c r="BR1012" i="3"/>
  <c r="BR1013" i="3"/>
  <c r="BR1014" i="3"/>
  <c r="BR1015" i="3"/>
  <c r="BR1016" i="3"/>
  <c r="BR1017" i="3"/>
  <c r="BR1018" i="3"/>
  <c r="BR1019" i="3"/>
  <c r="BR1020" i="3"/>
  <c r="BR1021" i="3"/>
  <c r="BR1022" i="3"/>
  <c r="BR1023" i="3"/>
  <c r="BR1024" i="3"/>
  <c r="BR1025" i="3"/>
  <c r="BR1026" i="3"/>
  <c r="BR1027" i="3"/>
  <c r="BR1028" i="3"/>
  <c r="BR1029" i="3"/>
  <c r="BR1030" i="3"/>
  <c r="BR1031" i="3"/>
  <c r="BR1032" i="3"/>
  <c r="BR1033" i="3"/>
  <c r="BR1034" i="3"/>
  <c r="BR1035" i="3"/>
  <c r="BR1036" i="3"/>
  <c r="BR1037" i="3"/>
  <c r="BR1038" i="3"/>
  <c r="BR1039" i="3"/>
  <c r="BR1040" i="3"/>
  <c r="BR1041" i="3"/>
  <c r="BR1042" i="3"/>
  <c r="BR1043" i="3"/>
  <c r="BR1044" i="3"/>
  <c r="BR1045" i="3"/>
  <c r="BR1046" i="3"/>
  <c r="BR1047" i="3"/>
  <c r="BR1048" i="3"/>
  <c r="BR1049" i="3"/>
  <c r="BR1050" i="3"/>
  <c r="BR1051" i="3"/>
  <c r="BR1052" i="3"/>
  <c r="BR1053" i="3"/>
  <c r="BR1054" i="3"/>
  <c r="BR1055" i="3"/>
  <c r="BR1056" i="3"/>
  <c r="BR1057" i="3"/>
  <c r="BR1058" i="3"/>
  <c r="BR1059" i="3"/>
  <c r="BR1060" i="3"/>
  <c r="BR1061" i="3"/>
  <c r="BR1062" i="3"/>
  <c r="BR1063" i="3"/>
  <c r="BR1064" i="3"/>
  <c r="BR1065" i="3"/>
  <c r="BR1066" i="3"/>
  <c r="BR1067" i="3"/>
  <c r="BR1068" i="3"/>
  <c r="BR1069" i="3"/>
  <c r="BR1070" i="3"/>
  <c r="BR1071" i="3"/>
  <c r="BR1072" i="3"/>
  <c r="BR1073" i="3"/>
  <c r="BR1074" i="3"/>
  <c r="BR1075" i="3"/>
  <c r="BR1076" i="3"/>
  <c r="BR1077" i="3"/>
  <c r="BR1078" i="3"/>
  <c r="BR1079" i="3"/>
  <c r="BR1080" i="3"/>
  <c r="BR1081" i="3"/>
  <c r="BR1082" i="3"/>
  <c r="BR1083" i="3"/>
  <c r="BR1084" i="3"/>
  <c r="BR1085" i="3"/>
  <c r="BR1086" i="3"/>
  <c r="BR1087" i="3"/>
  <c r="BR1088" i="3"/>
  <c r="BR1089" i="3"/>
  <c r="BR1090" i="3"/>
  <c r="BR1091" i="3"/>
  <c r="BR1092" i="3"/>
  <c r="BR1093" i="3"/>
  <c r="BR1094" i="3"/>
  <c r="BR1095" i="3"/>
  <c r="BR1096" i="3"/>
  <c r="BR1097" i="3"/>
  <c r="BR1098" i="3"/>
  <c r="BR1099" i="3"/>
  <c r="BR1100" i="3"/>
  <c r="BR1101" i="3"/>
  <c r="BR1102" i="3"/>
  <c r="BR1103" i="3"/>
  <c r="BR1104" i="3"/>
  <c r="BR1105" i="3"/>
  <c r="BR1106" i="3"/>
  <c r="BR1107" i="3"/>
  <c r="BR1108" i="3"/>
  <c r="BR1109" i="3"/>
  <c r="BR1110" i="3"/>
  <c r="BR1111" i="3"/>
  <c r="BR1112" i="3"/>
  <c r="BR1113" i="3"/>
  <c r="BR1114" i="3"/>
  <c r="BR1115" i="3"/>
  <c r="BR1116" i="3"/>
  <c r="BR1117" i="3"/>
  <c r="BR1118" i="3"/>
  <c r="BR1119" i="3"/>
  <c r="BR1120" i="3"/>
  <c r="BR1121" i="3"/>
  <c r="BR1122" i="3"/>
  <c r="BR1123" i="3"/>
  <c r="BR1124" i="3"/>
  <c r="BR1125" i="3"/>
  <c r="BR1126" i="3"/>
  <c r="BR1127" i="3"/>
  <c r="BR753" i="3"/>
  <c r="BR754" i="3"/>
  <c r="BR755" i="3"/>
  <c r="BR756" i="3"/>
  <c r="BR757" i="3"/>
  <c r="BR758" i="3"/>
  <c r="BR759" i="3"/>
  <c r="BR760" i="3"/>
  <c r="BR761" i="3"/>
  <c r="BR762" i="3"/>
  <c r="BR763" i="3"/>
  <c r="BR764" i="3"/>
  <c r="BR765" i="3"/>
  <c r="BR766" i="3"/>
  <c r="BR767" i="3"/>
  <c r="BR768" i="3"/>
  <c r="BR769" i="3"/>
  <c r="BR770" i="3"/>
  <c r="BR771" i="3"/>
  <c r="BR772" i="3"/>
  <c r="BR773" i="3"/>
  <c r="BR774" i="3"/>
  <c r="BR775" i="3"/>
  <c r="BR776" i="3"/>
  <c r="BR777" i="3"/>
  <c r="BR778" i="3"/>
  <c r="BR779" i="3"/>
  <c r="BR780" i="3"/>
  <c r="BR781" i="3"/>
  <c r="BR782" i="3"/>
  <c r="BR783" i="3"/>
  <c r="BR784" i="3"/>
  <c r="BR785" i="3"/>
  <c r="BR786" i="3"/>
  <c r="BR787" i="3"/>
  <c r="BR788" i="3"/>
  <c r="BR789" i="3"/>
  <c r="BR790" i="3"/>
  <c r="BR791" i="3"/>
  <c r="BR792" i="3"/>
  <c r="BR793" i="3"/>
  <c r="BR794" i="3"/>
  <c r="BR795" i="3"/>
  <c r="BR796" i="3"/>
  <c r="BR797" i="3"/>
  <c r="BR798" i="3"/>
  <c r="BR799" i="3"/>
  <c r="BR800" i="3"/>
  <c r="BR801" i="3"/>
  <c r="BR802" i="3"/>
  <c r="BR803" i="3"/>
  <c r="BR804" i="3"/>
  <c r="BR805" i="3"/>
  <c r="BR806" i="3"/>
  <c r="BR807" i="3"/>
  <c r="BR808" i="3"/>
  <c r="BR809" i="3"/>
  <c r="BR810" i="3"/>
  <c r="BR811" i="3"/>
  <c r="BR812" i="3"/>
  <c r="BR813" i="3"/>
  <c r="BR814" i="3"/>
  <c r="BR815" i="3"/>
  <c r="BR816" i="3"/>
  <c r="BR817" i="3"/>
  <c r="BR818" i="3"/>
  <c r="BR819" i="3"/>
  <c r="BR820" i="3"/>
  <c r="BR821" i="3"/>
  <c r="BR822" i="3"/>
  <c r="BR823" i="3"/>
  <c r="BR824" i="3"/>
  <c r="BR825" i="3"/>
  <c r="BR826" i="3"/>
  <c r="BR827" i="3"/>
  <c r="BR1128" i="3"/>
  <c r="BR1129" i="3"/>
  <c r="BR1130" i="3"/>
  <c r="BR1131" i="3"/>
  <c r="BR1132" i="3"/>
  <c r="BR1133" i="3"/>
  <c r="BR1134" i="3"/>
  <c r="BR1135" i="3"/>
  <c r="BR1136" i="3"/>
  <c r="BR1137" i="3"/>
  <c r="BR1138" i="3"/>
  <c r="BR1139" i="3"/>
  <c r="BR1140" i="3"/>
  <c r="BR1141" i="3"/>
  <c r="BR1142" i="3"/>
  <c r="BR1143" i="3"/>
  <c r="BR1144" i="3"/>
  <c r="BR1145" i="3"/>
  <c r="BR1146" i="3"/>
  <c r="BR1147" i="3"/>
  <c r="BR1148" i="3"/>
  <c r="BR1149" i="3"/>
  <c r="BR1150" i="3"/>
  <c r="BR1151" i="3"/>
  <c r="BR1152" i="3"/>
  <c r="BR1153" i="3"/>
  <c r="BR1154" i="3"/>
  <c r="BR1155" i="3"/>
  <c r="BR1156" i="3"/>
  <c r="BR1157" i="3"/>
  <c r="BR1158" i="3"/>
  <c r="BR1159" i="3"/>
  <c r="BR1160" i="3"/>
  <c r="BR1161" i="3"/>
  <c r="BR1162" i="3"/>
  <c r="BR1163" i="3"/>
  <c r="BR1164" i="3"/>
  <c r="BR1165" i="3"/>
  <c r="BR1166" i="3"/>
  <c r="BR1167" i="3"/>
  <c r="BR1168" i="3"/>
  <c r="BR1169" i="3"/>
  <c r="BR1170" i="3"/>
  <c r="BR1171" i="3"/>
  <c r="BR1172" i="3"/>
  <c r="BR1173" i="3"/>
  <c r="BR1174" i="3"/>
  <c r="BR1175" i="3"/>
  <c r="BR1176" i="3"/>
  <c r="BR1177" i="3"/>
  <c r="BR1178" i="3"/>
  <c r="BR1179" i="3"/>
  <c r="BR1180" i="3"/>
  <c r="BR1181" i="3"/>
  <c r="BR1182" i="3"/>
  <c r="BR1183" i="3"/>
  <c r="BR1184" i="3"/>
  <c r="BR1185" i="3"/>
  <c r="BR1186" i="3"/>
  <c r="BR1187" i="3"/>
  <c r="BR1188" i="3"/>
  <c r="BR1189" i="3"/>
  <c r="BR1190" i="3"/>
  <c r="BR1191" i="3"/>
  <c r="BR1192" i="3"/>
  <c r="BR1193" i="3"/>
  <c r="BR1194" i="3"/>
  <c r="BR1195" i="3"/>
  <c r="BR1196" i="3"/>
  <c r="BR1197" i="3"/>
  <c r="BR1198" i="3"/>
  <c r="BR1199" i="3"/>
  <c r="BR1200" i="3"/>
  <c r="BR1201" i="3"/>
  <c r="BR1202" i="3"/>
  <c r="BR1203" i="3"/>
  <c r="BR1204" i="3"/>
  <c r="BR1205" i="3"/>
  <c r="BR1206" i="3"/>
  <c r="BR1207" i="3"/>
  <c r="BR1208" i="3"/>
  <c r="BR1209" i="3"/>
  <c r="BR1210" i="3"/>
  <c r="BR1211" i="3"/>
  <c r="BR1212" i="3"/>
  <c r="BR1213" i="3"/>
  <c r="BR1214" i="3"/>
  <c r="BR1215" i="3"/>
  <c r="BR1216" i="3"/>
  <c r="BR1217" i="3"/>
  <c r="BR1218" i="3"/>
  <c r="BR1219" i="3"/>
  <c r="BR1220" i="3"/>
  <c r="BR1221" i="3"/>
  <c r="BR1222" i="3"/>
  <c r="BR1223" i="3"/>
  <c r="BR1224" i="3"/>
  <c r="BR1225" i="3"/>
  <c r="BR1226" i="3"/>
  <c r="BR1227" i="3"/>
  <c r="BR1228" i="3"/>
  <c r="BR1229" i="3"/>
  <c r="BR1230" i="3"/>
  <c r="BR1231" i="3"/>
  <c r="BR1232" i="3"/>
  <c r="BR1233" i="3"/>
  <c r="BR1234" i="3"/>
  <c r="BR1235" i="3"/>
  <c r="BR1236" i="3"/>
  <c r="BR1237" i="3"/>
  <c r="BR1238" i="3"/>
  <c r="BR1239" i="3"/>
  <c r="BR1240" i="3"/>
  <c r="BR1241" i="3"/>
  <c r="BR1242" i="3"/>
  <c r="BR1243" i="3"/>
  <c r="BR1244" i="3"/>
  <c r="BR1245" i="3"/>
  <c r="BR1246" i="3"/>
  <c r="BR1247" i="3"/>
  <c r="BR1248" i="3"/>
  <c r="BR1249" i="3"/>
  <c r="BR1250" i="3"/>
  <c r="BR1251" i="3"/>
  <c r="BR1252" i="3"/>
  <c r="BR1253" i="3"/>
  <c r="BR1254" i="3"/>
  <c r="BR1255" i="3"/>
  <c r="BR1256" i="3"/>
  <c r="BR1257" i="3"/>
  <c r="BR1258" i="3"/>
  <c r="BR1259" i="3"/>
  <c r="BR1260" i="3"/>
  <c r="BR1261" i="3"/>
  <c r="BR1262" i="3"/>
  <c r="BR1263" i="3"/>
  <c r="BR1264" i="3"/>
  <c r="BR1265" i="3"/>
  <c r="BR1266" i="3"/>
  <c r="BR1267" i="3"/>
  <c r="BR1268" i="3"/>
  <c r="BR1269" i="3"/>
  <c r="BR1270" i="3"/>
  <c r="BR1271" i="3"/>
  <c r="BR1272" i="3"/>
  <c r="BR1273" i="3"/>
  <c r="BR1274" i="3"/>
  <c r="BR1275" i="3"/>
  <c r="BR1276" i="3"/>
  <c r="BR1277" i="3"/>
  <c r="BR1281" i="3"/>
  <c r="BR1282" i="3"/>
  <c r="BR1283" i="3"/>
  <c r="BR1284" i="3"/>
  <c r="BR1285" i="3"/>
  <c r="BR1286" i="3"/>
  <c r="BR1287" i="3"/>
  <c r="BR1288" i="3"/>
  <c r="BR1289" i="3"/>
  <c r="BR1290" i="3"/>
  <c r="BR1291" i="3"/>
  <c r="BR1292" i="3"/>
  <c r="BR1293" i="3"/>
  <c r="BR1294" i="3"/>
  <c r="BR1295" i="3"/>
  <c r="BR1296" i="3"/>
  <c r="BR1297" i="3"/>
  <c r="BR1298" i="3"/>
  <c r="BR1299" i="3"/>
  <c r="BR1300" i="3"/>
  <c r="BR1301" i="3"/>
  <c r="BR1302" i="3"/>
  <c r="BR1303" i="3"/>
  <c r="BR1304" i="3"/>
  <c r="BR1305" i="3"/>
  <c r="BR1306" i="3"/>
  <c r="BR1307" i="3"/>
  <c r="BR1308" i="3"/>
  <c r="BR1309" i="3"/>
  <c r="BR1310" i="3"/>
  <c r="BR1311" i="3"/>
  <c r="BR1312" i="3"/>
  <c r="BR1313" i="3"/>
  <c r="BR1314" i="3"/>
  <c r="BR1315" i="3"/>
  <c r="BR1316" i="3"/>
  <c r="BR1317" i="3"/>
  <c r="BR1318" i="3"/>
  <c r="BR1319" i="3"/>
  <c r="BR1320" i="3"/>
  <c r="BR1321" i="3"/>
  <c r="BR1322" i="3"/>
  <c r="BR1323" i="3"/>
  <c r="BR1324" i="3"/>
  <c r="BR1325" i="3"/>
  <c r="BR1326" i="3"/>
  <c r="BR1327" i="3"/>
  <c r="BS153" i="3"/>
  <c r="BR153" i="3"/>
  <c r="BT153" i="3" l="1"/>
  <c r="BT1326" i="3"/>
  <c r="BU1326" i="3" s="1"/>
  <c r="BT1322" i="3"/>
  <c r="BU1322" i="3" s="1"/>
  <c r="BT1318" i="3"/>
  <c r="BU1318" i="3" s="1"/>
  <c r="BT1314" i="3"/>
  <c r="BU1314" i="3" s="1"/>
  <c r="BT1310" i="3"/>
  <c r="BU1310" i="3" s="1"/>
  <c r="BT1306" i="3"/>
  <c r="BU1306" i="3" s="1"/>
  <c r="BT1302" i="3"/>
  <c r="BU1302" i="3" s="1"/>
  <c r="BT1298" i="3"/>
  <c r="BU1298" i="3" s="1"/>
  <c r="BT1294" i="3"/>
  <c r="BU1294" i="3" s="1"/>
  <c r="BT1290" i="3"/>
  <c r="BU1290" i="3" s="1"/>
  <c r="BT1286" i="3"/>
  <c r="BU1286" i="3" s="1"/>
  <c r="BT1282" i="3"/>
  <c r="BU1282" i="3" s="1"/>
  <c r="BT1277" i="3"/>
  <c r="BU1277" i="3" s="1"/>
  <c r="BT1273" i="3"/>
  <c r="BU1273" i="3" s="1"/>
  <c r="BT1269" i="3"/>
  <c r="BU1269" i="3" s="1"/>
  <c r="BT1265" i="3"/>
  <c r="BU1265" i="3" s="1"/>
  <c r="BT1261" i="3"/>
  <c r="BU1261" i="3" s="1"/>
  <c r="BT1257" i="3"/>
  <c r="BU1257" i="3" s="1"/>
  <c r="BT1253" i="3"/>
  <c r="BU1253" i="3" s="1"/>
  <c r="BT1249" i="3"/>
  <c r="BU1249" i="3" s="1"/>
  <c r="BT1245" i="3"/>
  <c r="BU1245" i="3" s="1"/>
  <c r="BT1241" i="3"/>
  <c r="BU1241" i="3" s="1"/>
  <c r="BT1237" i="3"/>
  <c r="BU1237" i="3" s="1"/>
  <c r="BT1233" i="3"/>
  <c r="BU1233" i="3" s="1"/>
  <c r="BT1229" i="3"/>
  <c r="BU1229" i="3" s="1"/>
  <c r="BT1225" i="3"/>
  <c r="BU1225" i="3" s="1"/>
  <c r="BT1221" i="3"/>
  <c r="BU1221" i="3" s="1"/>
  <c r="BT1217" i="3"/>
  <c r="BU1217" i="3" s="1"/>
  <c r="BT1213" i="3"/>
  <c r="BU1213" i="3" s="1"/>
  <c r="BT1209" i="3"/>
  <c r="BU1209" i="3" s="1"/>
  <c r="BT1205" i="3"/>
  <c r="BU1205" i="3" s="1"/>
  <c r="BT1200" i="3"/>
  <c r="BU1200" i="3" s="1"/>
  <c r="BT1196" i="3"/>
  <c r="BU1196" i="3" s="1"/>
  <c r="BT1192" i="3"/>
  <c r="BU1192" i="3" s="1"/>
  <c r="BT1188" i="3"/>
  <c r="BU1188" i="3" s="1"/>
  <c r="BT1184" i="3"/>
  <c r="BU1184" i="3" s="1"/>
  <c r="BT1180" i="3"/>
  <c r="BU1180" i="3" s="1"/>
  <c r="BT1176" i="3"/>
  <c r="BU1176" i="3" s="1"/>
  <c r="BT1172" i="3"/>
  <c r="BU1172" i="3" s="1"/>
  <c r="BT1168" i="3"/>
  <c r="BU1168" i="3" s="1"/>
  <c r="BT1164" i="3"/>
  <c r="BU1164" i="3" s="1"/>
  <c r="BT1160" i="3"/>
  <c r="BU1160" i="3" s="1"/>
  <c r="BT1156" i="3"/>
  <c r="BU1156" i="3" s="1"/>
  <c r="BT1152" i="3"/>
  <c r="BU1152" i="3" s="1"/>
  <c r="BT1148" i="3"/>
  <c r="BU1148" i="3" s="1"/>
  <c r="BT1144" i="3"/>
  <c r="BU1144" i="3" s="1"/>
  <c r="BT1140" i="3"/>
  <c r="BU1140" i="3" s="1"/>
  <c r="BT1136" i="3"/>
  <c r="BU1136" i="3" s="1"/>
  <c r="BT1132" i="3"/>
  <c r="BU1132" i="3" s="1"/>
  <c r="BT1128" i="3"/>
  <c r="BU1128" i="3" s="1"/>
  <c r="BT824" i="3"/>
  <c r="BU824" i="3" s="1"/>
  <c r="BT820" i="3"/>
  <c r="BU820" i="3" s="1"/>
  <c r="BT816" i="3"/>
  <c r="BU816" i="3" s="1"/>
  <c r="BT812" i="3"/>
  <c r="BU812" i="3" s="1"/>
  <c r="BT808" i="3"/>
  <c r="BU808" i="3" s="1"/>
  <c r="BT804" i="3"/>
  <c r="BU804" i="3" s="1"/>
  <c r="BT800" i="3"/>
  <c r="BU800" i="3" s="1"/>
  <c r="BT796" i="3"/>
  <c r="BU796" i="3" s="1"/>
  <c r="BT792" i="3"/>
  <c r="BU792" i="3" s="1"/>
  <c r="BT788" i="3"/>
  <c r="BU788" i="3" s="1"/>
  <c r="BT784" i="3"/>
  <c r="BU784" i="3" s="1"/>
  <c r="BT780" i="3"/>
  <c r="BU780" i="3" s="1"/>
  <c r="BT776" i="3"/>
  <c r="BU776" i="3" s="1"/>
  <c r="BT772" i="3"/>
  <c r="BU772" i="3" s="1"/>
  <c r="BT768" i="3"/>
  <c r="BU768" i="3" s="1"/>
  <c r="BT764" i="3"/>
  <c r="BU764" i="3" s="1"/>
  <c r="BT760" i="3"/>
  <c r="BU760" i="3" s="1"/>
  <c r="BT756" i="3"/>
  <c r="BU756" i="3" s="1"/>
  <c r="BT1127" i="3"/>
  <c r="BU1127" i="3" s="1"/>
  <c r="BT1123" i="3"/>
  <c r="BU1123" i="3" s="1"/>
  <c r="BT1119" i="3"/>
  <c r="BU1119" i="3" s="1"/>
  <c r="BT1115" i="3"/>
  <c r="BU1115" i="3" s="1"/>
  <c r="BT1111" i="3"/>
  <c r="BU1111" i="3" s="1"/>
  <c r="BT1107" i="3"/>
  <c r="BU1107" i="3" s="1"/>
  <c r="BT1103" i="3"/>
  <c r="BU1103" i="3" s="1"/>
  <c r="BT1099" i="3"/>
  <c r="BU1099" i="3" s="1"/>
  <c r="BT1095" i="3"/>
  <c r="BU1095" i="3" s="1"/>
  <c r="BT1091" i="3"/>
  <c r="BU1091" i="3" s="1"/>
  <c r="BT1327" i="3"/>
  <c r="BU1327" i="3" s="1"/>
  <c r="BT1323" i="3"/>
  <c r="BU1323" i="3" s="1"/>
  <c r="BT1319" i="3"/>
  <c r="BU1319" i="3" s="1"/>
  <c r="BT1315" i="3"/>
  <c r="BU1315" i="3" s="1"/>
  <c r="BT1311" i="3"/>
  <c r="BU1311" i="3" s="1"/>
  <c r="BT1307" i="3"/>
  <c r="BU1307" i="3" s="1"/>
  <c r="BT1303" i="3"/>
  <c r="BU1303" i="3" s="1"/>
  <c r="BT1299" i="3"/>
  <c r="BU1299" i="3" s="1"/>
  <c r="BT1295" i="3"/>
  <c r="BU1295" i="3" s="1"/>
  <c r="BT1291" i="3"/>
  <c r="BU1291" i="3" s="1"/>
  <c r="BT1287" i="3"/>
  <c r="BU1287" i="3" s="1"/>
  <c r="BT1283" i="3"/>
  <c r="BU1283" i="3" s="1"/>
  <c r="BT1274" i="3"/>
  <c r="BU1274" i="3" s="1"/>
  <c r="BT1270" i="3"/>
  <c r="BU1270" i="3" s="1"/>
  <c r="BT1266" i="3"/>
  <c r="BU1266" i="3" s="1"/>
  <c r="BT1262" i="3"/>
  <c r="BU1262" i="3" s="1"/>
  <c r="BT1258" i="3"/>
  <c r="BU1258" i="3" s="1"/>
  <c r="BT1254" i="3"/>
  <c r="BU1254" i="3" s="1"/>
  <c r="BT1250" i="3"/>
  <c r="BU1250" i="3" s="1"/>
  <c r="BT1246" i="3"/>
  <c r="BU1246" i="3" s="1"/>
  <c r="BT1242" i="3"/>
  <c r="BU1242" i="3" s="1"/>
  <c r="BT1238" i="3"/>
  <c r="BU1238" i="3" s="1"/>
  <c r="BT1234" i="3"/>
  <c r="BU1234" i="3" s="1"/>
  <c r="BT1230" i="3"/>
  <c r="BU1230" i="3" s="1"/>
  <c r="BT1226" i="3"/>
  <c r="BU1226" i="3" s="1"/>
  <c r="BT1222" i="3"/>
  <c r="BU1222" i="3" s="1"/>
  <c r="BT1218" i="3"/>
  <c r="BU1218" i="3" s="1"/>
  <c r="BT1214" i="3"/>
  <c r="BU1214" i="3" s="1"/>
  <c r="BT1210" i="3"/>
  <c r="BU1210" i="3" s="1"/>
  <c r="BT1206" i="3"/>
  <c r="BU1206" i="3" s="1"/>
  <c r="BT1201" i="3"/>
  <c r="BU1201" i="3" s="1"/>
  <c r="BT1197" i="3"/>
  <c r="BU1197" i="3" s="1"/>
  <c r="BT1193" i="3"/>
  <c r="BU1193" i="3" s="1"/>
  <c r="BT1189" i="3"/>
  <c r="BU1189" i="3" s="1"/>
  <c r="BT1185" i="3"/>
  <c r="BU1185" i="3" s="1"/>
  <c r="BT1181" i="3"/>
  <c r="BU1181" i="3" s="1"/>
  <c r="BT1177" i="3"/>
  <c r="BU1177" i="3" s="1"/>
  <c r="BT1173" i="3"/>
  <c r="BU1173" i="3" s="1"/>
  <c r="BT1169" i="3"/>
  <c r="BU1169" i="3" s="1"/>
  <c r="BT1165" i="3"/>
  <c r="BU1165" i="3" s="1"/>
  <c r="BT1161" i="3"/>
  <c r="BU1161" i="3" s="1"/>
  <c r="BT1157" i="3"/>
  <c r="BU1157" i="3" s="1"/>
  <c r="BT1153" i="3"/>
  <c r="BU1153" i="3" s="1"/>
  <c r="BT1149" i="3"/>
  <c r="BU1149" i="3" s="1"/>
  <c r="BT1145" i="3"/>
  <c r="BU1145" i="3" s="1"/>
  <c r="BT1141" i="3"/>
  <c r="BU1141" i="3" s="1"/>
  <c r="BT1137" i="3"/>
  <c r="BU1137" i="3" s="1"/>
  <c r="BT1133" i="3"/>
  <c r="BU1133" i="3" s="1"/>
  <c r="BT1129" i="3"/>
  <c r="BU1129" i="3" s="1"/>
  <c r="BT825" i="3"/>
  <c r="BU825" i="3" s="1"/>
  <c r="BT821" i="3"/>
  <c r="BU821" i="3" s="1"/>
  <c r="BT817" i="3"/>
  <c r="BU817" i="3" s="1"/>
  <c r="BT813" i="3"/>
  <c r="BU813" i="3" s="1"/>
  <c r="BT809" i="3"/>
  <c r="BU809" i="3" s="1"/>
  <c r="BT805" i="3"/>
  <c r="BU805" i="3" s="1"/>
  <c r="BT801" i="3"/>
  <c r="BU801" i="3" s="1"/>
  <c r="BT797" i="3"/>
  <c r="BU797" i="3" s="1"/>
  <c r="BT793" i="3"/>
  <c r="BU793" i="3" s="1"/>
  <c r="BT789" i="3"/>
  <c r="BU789" i="3" s="1"/>
  <c r="BT785" i="3"/>
  <c r="BU785" i="3" s="1"/>
  <c r="BT781" i="3"/>
  <c r="BU781" i="3" s="1"/>
  <c r="BT777" i="3"/>
  <c r="BU777" i="3" s="1"/>
  <c r="BT773" i="3"/>
  <c r="BU773" i="3" s="1"/>
  <c r="BT769" i="3"/>
  <c r="BU769" i="3" s="1"/>
  <c r="BT765" i="3"/>
  <c r="BU765" i="3" s="1"/>
  <c r="BT761" i="3"/>
  <c r="BU761" i="3" s="1"/>
  <c r="BT757" i="3"/>
  <c r="BU757" i="3" s="1"/>
  <c r="BT753" i="3"/>
  <c r="BU753" i="3" s="1"/>
  <c r="BT1124" i="3"/>
  <c r="BU1124" i="3" s="1"/>
  <c r="BT1120" i="3"/>
  <c r="BU1120" i="3" s="1"/>
  <c r="BT1116" i="3"/>
  <c r="BU1116" i="3" s="1"/>
  <c r="BT1112" i="3"/>
  <c r="BU1112" i="3" s="1"/>
  <c r="BT1108" i="3"/>
  <c r="BU1108" i="3" s="1"/>
  <c r="BT1104" i="3"/>
  <c r="BU1104" i="3" s="1"/>
  <c r="BT1100" i="3"/>
  <c r="BU1100" i="3" s="1"/>
  <c r="BT1096" i="3"/>
  <c r="BU1096" i="3" s="1"/>
  <c r="BT1092" i="3"/>
  <c r="BU1092" i="3" s="1"/>
  <c r="BT1088" i="3"/>
  <c r="BU1088" i="3" s="1"/>
  <c r="BT1084" i="3"/>
  <c r="BU1084" i="3" s="1"/>
  <c r="BT1080" i="3"/>
  <c r="BU1080" i="3" s="1"/>
  <c r="BT1076" i="3"/>
  <c r="BU1076" i="3" s="1"/>
  <c r="BT1072" i="3"/>
  <c r="BU1072" i="3" s="1"/>
  <c r="BT1068" i="3"/>
  <c r="BU1068" i="3" s="1"/>
  <c r="BT1064" i="3"/>
  <c r="BU1064" i="3" s="1"/>
  <c r="BT1060" i="3"/>
  <c r="BU1060" i="3" s="1"/>
  <c r="BT1056" i="3"/>
  <c r="BU1056" i="3" s="1"/>
  <c r="BT1051" i="3"/>
  <c r="BU1051" i="3" s="1"/>
  <c r="BT1047" i="3"/>
  <c r="BU1047" i="3" s="1"/>
  <c r="BT1043" i="3"/>
  <c r="BU1043" i="3" s="1"/>
  <c r="BT1039" i="3"/>
  <c r="BU1039" i="3" s="1"/>
  <c r="BT1035" i="3"/>
  <c r="BU1035" i="3" s="1"/>
  <c r="BT1031" i="3"/>
  <c r="BU1031" i="3" s="1"/>
  <c r="BT1027" i="3"/>
  <c r="BU1027" i="3" s="1"/>
  <c r="BT1023" i="3"/>
  <c r="BU1023" i="3" s="1"/>
  <c r="BT1019" i="3"/>
  <c r="BU1019" i="3" s="1"/>
  <c r="BT1015" i="3"/>
  <c r="BU1015" i="3" s="1"/>
  <c r="BT1011" i="3"/>
  <c r="BU1011" i="3" s="1"/>
  <c r="BT1007" i="3"/>
  <c r="BU1007" i="3" s="1"/>
  <c r="BT1003" i="3"/>
  <c r="BU1003" i="3" s="1"/>
  <c r="BT999" i="3"/>
  <c r="BU999" i="3" s="1"/>
  <c r="BT995" i="3"/>
  <c r="BU995" i="3" s="1"/>
  <c r="BT991" i="3"/>
  <c r="BU991" i="3" s="1"/>
  <c r="BT987" i="3"/>
  <c r="BU987" i="3" s="1"/>
  <c r="BT983" i="3"/>
  <c r="BU983" i="3" s="1"/>
  <c r="BT979" i="3"/>
  <c r="BU979" i="3" s="1"/>
  <c r="BT975" i="3"/>
  <c r="BU975" i="3" s="1"/>
  <c r="BT971" i="3"/>
  <c r="BU971" i="3" s="1"/>
  <c r="BT967" i="3"/>
  <c r="BU967" i="3" s="1"/>
  <c r="BT963" i="3"/>
  <c r="BU963" i="3" s="1"/>
  <c r="BT959" i="3"/>
  <c r="BU959" i="3" s="1"/>
  <c r="BT955" i="3"/>
  <c r="BU955" i="3" s="1"/>
  <c r="BT951" i="3"/>
  <c r="BU951" i="3" s="1"/>
  <c r="BT947" i="3"/>
  <c r="BU947" i="3" s="1"/>
  <c r="BT943" i="3"/>
  <c r="BU943" i="3" s="1"/>
  <c r="BT939" i="3"/>
  <c r="BU939" i="3" s="1"/>
  <c r="BT935" i="3"/>
  <c r="BU935" i="3" s="1"/>
  <c r="BT931" i="3"/>
  <c r="BU931" i="3" s="1"/>
  <c r="BT927" i="3"/>
  <c r="BU927" i="3" s="1"/>
  <c r="BT923" i="3"/>
  <c r="BU923" i="3" s="1"/>
  <c r="BT919" i="3"/>
  <c r="BU919" i="3" s="1"/>
  <c r="BT915" i="3"/>
  <c r="BU915" i="3" s="1"/>
  <c r="BT911" i="3"/>
  <c r="BU911" i="3" s="1"/>
  <c r="BT907" i="3"/>
  <c r="BU907" i="3" s="1"/>
  <c r="BT903" i="3"/>
  <c r="BU903" i="3" s="1"/>
  <c r="BT899" i="3"/>
  <c r="BU899" i="3" s="1"/>
  <c r="BT895" i="3"/>
  <c r="BU895" i="3" s="1"/>
  <c r="BT891" i="3"/>
  <c r="BU891" i="3" s="1"/>
  <c r="BT887" i="3"/>
  <c r="BU887" i="3" s="1"/>
  <c r="BT883" i="3"/>
  <c r="BU883" i="3" s="1"/>
  <c r="BT879" i="3"/>
  <c r="BU879" i="3" s="1"/>
  <c r="BT875" i="3"/>
  <c r="BU875" i="3" s="1"/>
  <c r="BT871" i="3"/>
  <c r="BU871" i="3" s="1"/>
  <c r="BT867" i="3"/>
  <c r="BU867" i="3" s="1"/>
  <c r="BT863" i="3"/>
  <c r="BU863" i="3" s="1"/>
  <c r="BT859" i="3"/>
  <c r="BU859" i="3" s="1"/>
  <c r="BT855" i="3"/>
  <c r="BU855" i="3" s="1"/>
  <c r="BT851" i="3"/>
  <c r="BU851" i="3" s="1"/>
  <c r="BT847" i="3"/>
  <c r="BU847" i="3" s="1"/>
  <c r="BT843" i="3"/>
  <c r="BU843" i="3" s="1"/>
  <c r="BT839" i="3"/>
  <c r="BU839" i="3" s="1"/>
  <c r="BT835" i="3"/>
  <c r="BU835" i="3" s="1"/>
  <c r="BT831" i="3"/>
  <c r="BU831" i="3" s="1"/>
  <c r="BT752" i="3"/>
  <c r="BU752" i="3" s="1"/>
  <c r="BT748" i="3"/>
  <c r="BU748" i="3" s="1"/>
  <c r="BT744" i="3"/>
  <c r="BU744" i="3" s="1"/>
  <c r="BT740" i="3"/>
  <c r="BU740" i="3" s="1"/>
  <c r="BT736" i="3"/>
  <c r="BU736" i="3" s="1"/>
  <c r="BT732" i="3"/>
  <c r="BU732" i="3" s="1"/>
  <c r="BT728" i="3"/>
  <c r="BU728" i="3" s="1"/>
  <c r="BT724" i="3"/>
  <c r="BU724" i="3" s="1"/>
  <c r="BT720" i="3"/>
  <c r="BU720" i="3" s="1"/>
  <c r="BT716" i="3"/>
  <c r="BU716" i="3" s="1"/>
  <c r="BT712" i="3"/>
  <c r="BU712" i="3" s="1"/>
  <c r="BT708" i="3"/>
  <c r="BU708" i="3" s="1"/>
  <c r="BT704" i="3"/>
  <c r="BU704" i="3" s="1"/>
  <c r="BT700" i="3"/>
  <c r="BU700" i="3" s="1"/>
  <c r="BT696" i="3"/>
  <c r="BU696" i="3" s="1"/>
  <c r="BT692" i="3"/>
  <c r="BU692" i="3" s="1"/>
  <c r="BT688" i="3"/>
  <c r="BU688" i="3" s="1"/>
  <c r="BT684" i="3"/>
  <c r="BU684" i="3" s="1"/>
  <c r="BT680" i="3"/>
  <c r="BU680" i="3" s="1"/>
  <c r="BT676" i="3"/>
  <c r="BU676" i="3" s="1"/>
  <c r="BT672" i="3"/>
  <c r="BU672" i="3" s="1"/>
  <c r="BT668" i="3"/>
  <c r="BU668" i="3" s="1"/>
  <c r="BT664" i="3"/>
  <c r="BU664" i="3" s="1"/>
  <c r="BT660" i="3"/>
  <c r="BU660" i="3" s="1"/>
  <c r="BT656" i="3"/>
  <c r="BU656" i="3" s="1"/>
  <c r="BT652" i="3"/>
  <c r="BU652" i="3" s="1"/>
  <c r="BT648" i="3"/>
  <c r="BU648" i="3" s="1"/>
  <c r="BT644" i="3"/>
  <c r="BU644" i="3" s="1"/>
  <c r="BT640" i="3"/>
  <c r="BU640" i="3" s="1"/>
  <c r="BT636" i="3"/>
  <c r="BU636" i="3" s="1"/>
  <c r="BT632" i="3"/>
  <c r="BU632" i="3" s="1"/>
  <c r="BT628" i="3"/>
  <c r="BU628" i="3" s="1"/>
  <c r="BT624" i="3"/>
  <c r="BU624" i="3" s="1"/>
  <c r="BT620" i="3"/>
  <c r="BU620" i="3" s="1"/>
  <c r="BT616" i="3"/>
  <c r="BU616" i="3" s="1"/>
  <c r="BT612" i="3"/>
  <c r="BU612" i="3" s="1"/>
  <c r="BT608" i="3"/>
  <c r="BU608" i="3" s="1"/>
  <c r="BT604" i="3"/>
  <c r="BU604" i="3" s="1"/>
  <c r="BT600" i="3"/>
  <c r="BU600" i="3" s="1"/>
  <c r="BT596" i="3"/>
  <c r="BU596" i="3" s="1"/>
  <c r="BT592" i="3"/>
  <c r="BU592" i="3" s="1"/>
  <c r="BT588" i="3"/>
  <c r="BU588" i="3" s="1"/>
  <c r="BT584" i="3"/>
  <c r="BU584" i="3" s="1"/>
  <c r="BT580" i="3"/>
  <c r="BU580" i="3" s="1"/>
  <c r="BT576" i="3"/>
  <c r="BU576" i="3" s="1"/>
  <c r="BT572" i="3"/>
  <c r="BU572" i="3" s="1"/>
  <c r="BT568" i="3"/>
  <c r="BU568" i="3" s="1"/>
  <c r="BT564" i="3"/>
  <c r="BU564" i="3" s="1"/>
  <c r="BT560" i="3"/>
  <c r="BU560" i="3" s="1"/>
  <c r="BT556" i="3"/>
  <c r="BU556" i="3" s="1"/>
  <c r="BT1087" i="3"/>
  <c r="BU1087" i="3" s="1"/>
  <c r="BT1083" i="3"/>
  <c r="BU1083" i="3" s="1"/>
  <c r="BT1079" i="3"/>
  <c r="BU1079" i="3" s="1"/>
  <c r="BT1075" i="3"/>
  <c r="BU1075" i="3" s="1"/>
  <c r="BT1071" i="3"/>
  <c r="BU1071" i="3" s="1"/>
  <c r="BT1067" i="3"/>
  <c r="BU1067" i="3" s="1"/>
  <c r="BT1063" i="3"/>
  <c r="BU1063" i="3" s="1"/>
  <c r="BT1059" i="3"/>
  <c r="BU1059" i="3" s="1"/>
  <c r="BT1055" i="3"/>
  <c r="BU1055" i="3" s="1"/>
  <c r="BT1050" i="3"/>
  <c r="BU1050" i="3" s="1"/>
  <c r="BT1046" i="3"/>
  <c r="BU1046" i="3" s="1"/>
  <c r="BT1042" i="3"/>
  <c r="BU1042" i="3" s="1"/>
  <c r="BT1038" i="3"/>
  <c r="BU1038" i="3" s="1"/>
  <c r="BT1034" i="3"/>
  <c r="BU1034" i="3" s="1"/>
  <c r="BT1030" i="3"/>
  <c r="BU1030" i="3" s="1"/>
  <c r="BT1026" i="3"/>
  <c r="BU1026" i="3" s="1"/>
  <c r="BT1022" i="3"/>
  <c r="BU1022" i="3" s="1"/>
  <c r="BT1018" i="3"/>
  <c r="BU1018" i="3" s="1"/>
  <c r="BT1014" i="3"/>
  <c r="BU1014" i="3" s="1"/>
  <c r="BT1010" i="3"/>
  <c r="BU1010" i="3" s="1"/>
  <c r="BT1006" i="3"/>
  <c r="BU1006" i="3" s="1"/>
  <c r="BT1002" i="3"/>
  <c r="BU1002" i="3" s="1"/>
  <c r="BT998" i="3"/>
  <c r="BU998" i="3" s="1"/>
  <c r="BT994" i="3"/>
  <c r="BU994" i="3" s="1"/>
  <c r="BT990" i="3"/>
  <c r="BU990" i="3" s="1"/>
  <c r="BT986" i="3"/>
  <c r="BU986" i="3" s="1"/>
  <c r="BT982" i="3"/>
  <c r="BU982" i="3" s="1"/>
  <c r="BT978" i="3"/>
  <c r="BU978" i="3" s="1"/>
  <c r="BT974" i="3"/>
  <c r="BU974" i="3" s="1"/>
  <c r="BT970" i="3"/>
  <c r="BU970" i="3" s="1"/>
  <c r="BT966" i="3"/>
  <c r="BU966" i="3" s="1"/>
  <c r="BT962" i="3"/>
  <c r="BU962" i="3" s="1"/>
  <c r="BT958" i="3"/>
  <c r="BU958" i="3" s="1"/>
  <c r="BT954" i="3"/>
  <c r="BU954" i="3" s="1"/>
  <c r="BT950" i="3"/>
  <c r="BU950" i="3" s="1"/>
  <c r="BT946" i="3"/>
  <c r="BU946" i="3" s="1"/>
  <c r="BT942" i="3"/>
  <c r="BU942" i="3" s="1"/>
  <c r="BT938" i="3"/>
  <c r="BU938" i="3" s="1"/>
  <c r="BT934" i="3"/>
  <c r="BU934" i="3" s="1"/>
  <c r="BT930" i="3"/>
  <c r="BU930" i="3" s="1"/>
  <c r="BT926" i="3"/>
  <c r="BU926" i="3" s="1"/>
  <c r="BT922" i="3"/>
  <c r="BU922" i="3" s="1"/>
  <c r="BT918" i="3"/>
  <c r="BU918" i="3" s="1"/>
  <c r="BT914" i="3"/>
  <c r="BU914" i="3" s="1"/>
  <c r="BT910" i="3"/>
  <c r="BU910" i="3" s="1"/>
  <c r="BT906" i="3"/>
  <c r="BU906" i="3" s="1"/>
  <c r="BT902" i="3"/>
  <c r="BU902" i="3" s="1"/>
  <c r="BT898" i="3"/>
  <c r="BU898" i="3" s="1"/>
  <c r="BT894" i="3"/>
  <c r="BU894" i="3" s="1"/>
  <c r="BT890" i="3"/>
  <c r="BU890" i="3" s="1"/>
  <c r="BT886" i="3"/>
  <c r="BU886" i="3" s="1"/>
  <c r="BT882" i="3"/>
  <c r="BU882" i="3" s="1"/>
  <c r="BT878" i="3"/>
  <c r="BU878" i="3" s="1"/>
  <c r="BT874" i="3"/>
  <c r="BU874" i="3" s="1"/>
  <c r="BT870" i="3"/>
  <c r="BU870" i="3" s="1"/>
  <c r="BT866" i="3"/>
  <c r="BU866" i="3" s="1"/>
  <c r="BT862" i="3"/>
  <c r="BU862" i="3" s="1"/>
  <c r="BT858" i="3"/>
  <c r="BU858" i="3" s="1"/>
  <c r="BT854" i="3"/>
  <c r="BU854" i="3" s="1"/>
  <c r="BT850" i="3"/>
  <c r="BU850" i="3" s="1"/>
  <c r="BT846" i="3"/>
  <c r="BU846" i="3" s="1"/>
  <c r="BT842" i="3"/>
  <c r="BU842" i="3" s="1"/>
  <c r="BT838" i="3"/>
  <c r="BU838" i="3" s="1"/>
  <c r="BT834" i="3"/>
  <c r="BU834" i="3" s="1"/>
  <c r="BT830" i="3"/>
  <c r="BU830" i="3" s="1"/>
  <c r="BT751" i="3"/>
  <c r="BU751" i="3" s="1"/>
  <c r="BT747" i="3"/>
  <c r="BU747" i="3" s="1"/>
  <c r="BT743" i="3"/>
  <c r="BU743" i="3" s="1"/>
  <c r="BT739" i="3"/>
  <c r="BU739" i="3" s="1"/>
  <c r="BT735" i="3"/>
  <c r="BU735" i="3" s="1"/>
  <c r="BT731" i="3"/>
  <c r="BU731" i="3" s="1"/>
  <c r="BT727" i="3"/>
  <c r="BU727" i="3" s="1"/>
  <c r="BT723" i="3"/>
  <c r="BU723" i="3" s="1"/>
  <c r="BT719" i="3"/>
  <c r="BU719" i="3" s="1"/>
  <c r="BT715" i="3"/>
  <c r="BU715" i="3" s="1"/>
  <c r="BT711" i="3"/>
  <c r="BU711" i="3" s="1"/>
  <c r="BT707" i="3"/>
  <c r="BU707" i="3" s="1"/>
  <c r="BT703" i="3"/>
  <c r="BU703" i="3" s="1"/>
  <c r="BT699" i="3"/>
  <c r="BU699" i="3" s="1"/>
  <c r="BT695" i="3"/>
  <c r="BU695" i="3" s="1"/>
  <c r="BT691" i="3"/>
  <c r="BU691" i="3" s="1"/>
  <c r="BT687" i="3"/>
  <c r="BU687" i="3" s="1"/>
  <c r="BT683" i="3"/>
  <c r="BU683" i="3" s="1"/>
  <c r="BT679" i="3"/>
  <c r="BU679" i="3" s="1"/>
  <c r="BT675" i="3"/>
  <c r="BU675" i="3" s="1"/>
  <c r="BT671" i="3"/>
  <c r="BU671" i="3" s="1"/>
  <c r="BT667" i="3"/>
  <c r="BU667" i="3" s="1"/>
  <c r="BT663" i="3"/>
  <c r="BU663" i="3" s="1"/>
  <c r="BT659" i="3"/>
  <c r="BU659" i="3" s="1"/>
  <c r="BT655" i="3"/>
  <c r="BU655" i="3" s="1"/>
  <c r="BT651" i="3"/>
  <c r="BU651" i="3" s="1"/>
  <c r="BT647" i="3"/>
  <c r="BU647" i="3" s="1"/>
  <c r="BT643" i="3"/>
  <c r="BU643" i="3" s="1"/>
  <c r="BT639" i="3"/>
  <c r="BU639" i="3" s="1"/>
  <c r="BT635" i="3"/>
  <c r="BU635" i="3" s="1"/>
  <c r="BT631" i="3"/>
  <c r="BU631" i="3" s="1"/>
  <c r="BT627" i="3"/>
  <c r="BU627" i="3" s="1"/>
  <c r="BT623" i="3"/>
  <c r="BU623" i="3" s="1"/>
  <c r="BT619" i="3"/>
  <c r="BU619" i="3" s="1"/>
  <c r="BT615" i="3"/>
  <c r="BU615" i="3" s="1"/>
  <c r="BT611" i="3"/>
  <c r="BU611" i="3" s="1"/>
  <c r="BT607" i="3"/>
  <c r="BU607" i="3" s="1"/>
  <c r="BT603" i="3"/>
  <c r="BU603" i="3" s="1"/>
  <c r="BT599" i="3"/>
  <c r="BU599" i="3" s="1"/>
  <c r="BT595" i="3"/>
  <c r="BU595" i="3" s="1"/>
  <c r="BT591" i="3"/>
  <c r="BU591" i="3" s="1"/>
  <c r="BT587" i="3"/>
  <c r="BU587" i="3" s="1"/>
  <c r="BT583" i="3"/>
  <c r="BU583" i="3" s="1"/>
  <c r="BT579" i="3"/>
  <c r="BU579" i="3" s="1"/>
  <c r="BT575" i="3"/>
  <c r="BU575" i="3" s="1"/>
  <c r="BT571" i="3"/>
  <c r="BU571" i="3" s="1"/>
  <c r="BT567" i="3"/>
  <c r="BU567" i="3" s="1"/>
  <c r="BT563" i="3"/>
  <c r="BU563" i="3" s="1"/>
  <c r="BT559" i="3"/>
  <c r="BU559" i="3" s="1"/>
  <c r="BT555" i="3"/>
  <c r="BU555" i="3" s="1"/>
  <c r="BT551" i="3"/>
  <c r="BU551" i="3" s="1"/>
  <c r="BT547" i="3"/>
  <c r="BU547" i="3" s="1"/>
  <c r="BT543" i="3"/>
  <c r="BU543" i="3" s="1"/>
  <c r="BT539" i="3"/>
  <c r="BU539" i="3" s="1"/>
  <c r="BT535" i="3"/>
  <c r="BU535" i="3" s="1"/>
  <c r="BT531" i="3"/>
  <c r="BU531" i="3" s="1"/>
  <c r="BT527" i="3"/>
  <c r="BU527" i="3" s="1"/>
  <c r="BT523" i="3"/>
  <c r="BU523" i="3" s="1"/>
  <c r="BT519" i="3"/>
  <c r="BU519" i="3" s="1"/>
  <c r="BT515" i="3"/>
  <c r="BU515" i="3" s="1"/>
  <c r="BT511" i="3"/>
  <c r="BU511" i="3" s="1"/>
  <c r="BT507" i="3"/>
  <c r="BU507" i="3" s="1"/>
  <c r="BT503" i="3"/>
  <c r="BU503" i="3" s="1"/>
  <c r="BT499" i="3"/>
  <c r="BU499" i="3" s="1"/>
  <c r="BT495" i="3"/>
  <c r="BU495" i="3" s="1"/>
  <c r="BT491" i="3"/>
  <c r="BU491" i="3" s="1"/>
  <c r="BT487" i="3"/>
  <c r="BU487" i="3" s="1"/>
  <c r="BT483" i="3"/>
  <c r="BU483" i="3" s="1"/>
  <c r="BT479" i="3"/>
  <c r="BU479" i="3" s="1"/>
  <c r="BT475" i="3"/>
  <c r="BU475" i="3" s="1"/>
  <c r="BT471" i="3"/>
  <c r="BU471" i="3" s="1"/>
  <c r="BT467" i="3"/>
  <c r="BU467" i="3" s="1"/>
  <c r="BT463" i="3"/>
  <c r="BU463" i="3" s="1"/>
  <c r="BT459" i="3"/>
  <c r="BU459" i="3" s="1"/>
  <c r="BT455" i="3"/>
  <c r="BU455" i="3" s="1"/>
  <c r="BT451" i="3"/>
  <c r="BU451" i="3" s="1"/>
  <c r="BT447" i="3"/>
  <c r="BU447" i="3" s="1"/>
  <c r="BT443" i="3"/>
  <c r="BU443" i="3" s="1"/>
  <c r="BT439" i="3"/>
  <c r="BU439" i="3" s="1"/>
  <c r="BT435" i="3"/>
  <c r="BU435" i="3" s="1"/>
  <c r="BT431" i="3"/>
  <c r="BU431" i="3" s="1"/>
  <c r="BT427" i="3"/>
  <c r="BU427" i="3" s="1"/>
  <c r="BT423" i="3"/>
  <c r="BU423" i="3" s="1"/>
  <c r="BT419" i="3"/>
  <c r="BU419" i="3" s="1"/>
  <c r="BT415" i="3"/>
  <c r="BU415" i="3" s="1"/>
  <c r="BT411" i="3"/>
  <c r="BU411" i="3" s="1"/>
  <c r="BT407" i="3"/>
  <c r="BU407" i="3" s="1"/>
  <c r="BT403" i="3"/>
  <c r="BU403" i="3" s="1"/>
  <c r="BT399" i="3"/>
  <c r="BU399" i="3" s="1"/>
  <c r="BT395" i="3"/>
  <c r="BU395" i="3" s="1"/>
  <c r="BT391" i="3"/>
  <c r="BU391" i="3" s="1"/>
  <c r="BT387" i="3"/>
  <c r="BU387" i="3" s="1"/>
  <c r="BT383" i="3"/>
  <c r="BU383" i="3" s="1"/>
  <c r="BT379" i="3"/>
  <c r="BU379" i="3" s="1"/>
  <c r="BT375" i="3"/>
  <c r="BU375" i="3" s="1"/>
  <c r="BT371" i="3"/>
  <c r="BU371" i="3" s="1"/>
  <c r="BT367" i="3"/>
  <c r="BU367" i="3" s="1"/>
  <c r="BT363" i="3"/>
  <c r="BU363" i="3" s="1"/>
  <c r="BT359" i="3"/>
  <c r="BU359" i="3" s="1"/>
  <c r="BT355" i="3"/>
  <c r="BU355" i="3" s="1"/>
  <c r="BT351" i="3"/>
  <c r="BU351" i="3" s="1"/>
  <c r="BT347" i="3"/>
  <c r="BU347" i="3" s="1"/>
  <c r="BT343" i="3"/>
  <c r="BU343" i="3" s="1"/>
  <c r="BT339" i="3"/>
  <c r="BU339" i="3" s="1"/>
  <c r="BT335" i="3"/>
  <c r="BU335" i="3" s="1"/>
  <c r="BT331" i="3"/>
  <c r="BU331" i="3" s="1"/>
  <c r="BT327" i="3"/>
  <c r="BU327" i="3" s="1"/>
  <c r="BT323" i="3"/>
  <c r="BU323" i="3" s="1"/>
  <c r="BT319" i="3"/>
  <c r="BU319" i="3" s="1"/>
  <c r="BT315" i="3"/>
  <c r="BU315" i="3" s="1"/>
  <c r="BT311" i="3"/>
  <c r="BU311" i="3" s="1"/>
  <c r="BT307" i="3"/>
  <c r="BU307" i="3" s="1"/>
  <c r="BT303" i="3"/>
  <c r="BU303" i="3" s="1"/>
  <c r="BT299" i="3"/>
  <c r="BU299" i="3" s="1"/>
  <c r="BT295" i="3"/>
  <c r="BU295" i="3" s="1"/>
  <c r="BT291" i="3"/>
  <c r="BU291" i="3" s="1"/>
  <c r="BT287" i="3"/>
  <c r="BU287" i="3" s="1"/>
  <c r="BT283" i="3"/>
  <c r="BU283" i="3" s="1"/>
  <c r="BT279" i="3"/>
  <c r="BU279" i="3" s="1"/>
  <c r="BT275" i="3"/>
  <c r="BU275" i="3" s="1"/>
  <c r="BT271" i="3"/>
  <c r="BU271" i="3" s="1"/>
  <c r="BT267" i="3"/>
  <c r="BU267" i="3" s="1"/>
  <c r="BT263" i="3"/>
  <c r="BU263" i="3" s="1"/>
  <c r="BT259" i="3"/>
  <c r="BU259" i="3" s="1"/>
  <c r="BT255" i="3"/>
  <c r="BU255" i="3" s="1"/>
  <c r="BT251" i="3"/>
  <c r="BU251" i="3" s="1"/>
  <c r="BT247" i="3"/>
  <c r="BU247" i="3" s="1"/>
  <c r="BT243" i="3"/>
  <c r="BU243" i="3" s="1"/>
  <c r="BT239" i="3"/>
  <c r="BU239" i="3" s="1"/>
  <c r="BT235" i="3"/>
  <c r="BU235" i="3" s="1"/>
  <c r="BT231" i="3"/>
  <c r="BU231" i="3" s="1"/>
  <c r="BT227" i="3"/>
  <c r="BU227" i="3" s="1"/>
  <c r="BT223" i="3"/>
  <c r="BU223" i="3" s="1"/>
  <c r="BT219" i="3"/>
  <c r="BU219" i="3" s="1"/>
  <c r="BT215" i="3"/>
  <c r="BU215" i="3" s="1"/>
  <c r="BT211" i="3"/>
  <c r="BU211" i="3" s="1"/>
  <c r="BT207" i="3"/>
  <c r="BU207" i="3" s="1"/>
  <c r="BT203" i="3"/>
  <c r="BU203" i="3" s="1"/>
  <c r="BT199" i="3"/>
  <c r="BU199" i="3" s="1"/>
  <c r="BT195" i="3"/>
  <c r="BU195" i="3" s="1"/>
  <c r="BT191" i="3"/>
  <c r="BU191" i="3" s="1"/>
  <c r="BT187" i="3"/>
  <c r="BU187" i="3" s="1"/>
  <c r="BT183" i="3"/>
  <c r="BU183" i="3" s="1"/>
  <c r="BT179" i="3"/>
  <c r="BU179" i="3" s="1"/>
  <c r="BT175" i="3"/>
  <c r="BT171" i="3"/>
  <c r="BT167" i="3"/>
  <c r="BT163" i="3"/>
  <c r="BT159" i="3"/>
  <c r="BT155" i="3"/>
  <c r="BT1325" i="3"/>
  <c r="BU1325" i="3" s="1"/>
  <c r="BT1321" i="3"/>
  <c r="BU1321" i="3" s="1"/>
  <c r="BT1317" i="3"/>
  <c r="BU1317" i="3" s="1"/>
  <c r="BT1313" i="3"/>
  <c r="BU1313" i="3" s="1"/>
  <c r="BT1309" i="3"/>
  <c r="BU1309" i="3" s="1"/>
  <c r="BT1305" i="3"/>
  <c r="BU1305" i="3" s="1"/>
  <c r="BT1301" i="3"/>
  <c r="BU1301" i="3" s="1"/>
  <c r="BT1297" i="3"/>
  <c r="BU1297" i="3" s="1"/>
  <c r="BT1293" i="3"/>
  <c r="BU1293" i="3" s="1"/>
  <c r="BT1289" i="3"/>
  <c r="BU1289" i="3" s="1"/>
  <c r="BT1285" i="3"/>
  <c r="BU1285" i="3" s="1"/>
  <c r="BT1281" i="3"/>
  <c r="BU1281" i="3" s="1"/>
  <c r="BT1276" i="3"/>
  <c r="BU1276" i="3" s="1"/>
  <c r="BT1272" i="3"/>
  <c r="BU1272" i="3" s="1"/>
  <c r="BT1268" i="3"/>
  <c r="BU1268" i="3" s="1"/>
  <c r="BT1264" i="3"/>
  <c r="BU1264" i="3" s="1"/>
  <c r="BT1260" i="3"/>
  <c r="BU1260" i="3" s="1"/>
  <c r="BT1256" i="3"/>
  <c r="BU1256" i="3" s="1"/>
  <c r="BT1252" i="3"/>
  <c r="BU1252" i="3" s="1"/>
  <c r="BT1248" i="3"/>
  <c r="BU1248" i="3" s="1"/>
  <c r="BT1244" i="3"/>
  <c r="BU1244" i="3" s="1"/>
  <c r="BT1240" i="3"/>
  <c r="BU1240" i="3" s="1"/>
  <c r="BT1236" i="3"/>
  <c r="BU1236" i="3" s="1"/>
  <c r="BT1232" i="3"/>
  <c r="BU1232" i="3" s="1"/>
  <c r="BT1228" i="3"/>
  <c r="BU1228" i="3" s="1"/>
  <c r="BT1224" i="3"/>
  <c r="BU1224" i="3" s="1"/>
  <c r="BT1220" i="3"/>
  <c r="BU1220" i="3" s="1"/>
  <c r="BT1216" i="3"/>
  <c r="BU1216" i="3" s="1"/>
  <c r="BT1212" i="3"/>
  <c r="BU1212" i="3" s="1"/>
  <c r="BT1208" i="3"/>
  <c r="BU1208" i="3" s="1"/>
  <c r="BT1204" i="3"/>
  <c r="BU1204" i="3" s="1"/>
  <c r="BT1199" i="3"/>
  <c r="BU1199" i="3" s="1"/>
  <c r="BT1195" i="3"/>
  <c r="BU1195" i="3" s="1"/>
  <c r="BT1191" i="3"/>
  <c r="BU1191" i="3" s="1"/>
  <c r="BT1187" i="3"/>
  <c r="BU1187" i="3" s="1"/>
  <c r="BT1183" i="3"/>
  <c r="BU1183" i="3" s="1"/>
  <c r="BT1179" i="3"/>
  <c r="BU1179" i="3" s="1"/>
  <c r="BT1175" i="3"/>
  <c r="BU1175" i="3" s="1"/>
  <c r="BT1171" i="3"/>
  <c r="BU1171" i="3" s="1"/>
  <c r="BT1167" i="3"/>
  <c r="BU1167" i="3" s="1"/>
  <c r="BT1163" i="3"/>
  <c r="BU1163" i="3" s="1"/>
  <c r="BT1159" i="3"/>
  <c r="BU1159" i="3" s="1"/>
  <c r="BT1155" i="3"/>
  <c r="BU1155" i="3" s="1"/>
  <c r="BT1151" i="3"/>
  <c r="BU1151" i="3" s="1"/>
  <c r="BT1147" i="3"/>
  <c r="BU1147" i="3" s="1"/>
  <c r="BT1143" i="3"/>
  <c r="BU1143" i="3" s="1"/>
  <c r="BT1139" i="3"/>
  <c r="BU1139" i="3" s="1"/>
  <c r="BT1135" i="3"/>
  <c r="BU1135" i="3" s="1"/>
  <c r="BT1131" i="3"/>
  <c r="BU1131" i="3" s="1"/>
  <c r="BT827" i="3"/>
  <c r="BU827" i="3" s="1"/>
  <c r="BT823" i="3"/>
  <c r="BU823" i="3" s="1"/>
  <c r="BT819" i="3"/>
  <c r="BU819" i="3" s="1"/>
  <c r="BT815" i="3"/>
  <c r="BU815" i="3" s="1"/>
  <c r="BT811" i="3"/>
  <c r="BU811" i="3" s="1"/>
  <c r="BT807" i="3"/>
  <c r="BU807" i="3" s="1"/>
  <c r="BT803" i="3"/>
  <c r="BU803" i="3" s="1"/>
  <c r="BT799" i="3"/>
  <c r="BU799" i="3" s="1"/>
  <c r="BT795" i="3"/>
  <c r="BU795" i="3" s="1"/>
  <c r="BT791" i="3"/>
  <c r="BU791" i="3" s="1"/>
  <c r="BT787" i="3"/>
  <c r="BU787" i="3" s="1"/>
  <c r="BT783" i="3"/>
  <c r="BU783" i="3" s="1"/>
  <c r="BT779" i="3"/>
  <c r="BU779" i="3" s="1"/>
  <c r="BT775" i="3"/>
  <c r="BU775" i="3" s="1"/>
  <c r="BT771" i="3"/>
  <c r="BU771" i="3" s="1"/>
  <c r="BT767" i="3"/>
  <c r="BU767" i="3" s="1"/>
  <c r="BT763" i="3"/>
  <c r="BU763" i="3" s="1"/>
  <c r="BT759" i="3"/>
  <c r="BU759" i="3" s="1"/>
  <c r="BT755" i="3"/>
  <c r="BU755" i="3" s="1"/>
  <c r="BT1126" i="3"/>
  <c r="BU1126" i="3" s="1"/>
  <c r="BT1122" i="3"/>
  <c r="BU1122" i="3" s="1"/>
  <c r="BT1118" i="3"/>
  <c r="BU1118" i="3" s="1"/>
  <c r="BT1114" i="3"/>
  <c r="BU1114" i="3" s="1"/>
  <c r="BT1110" i="3"/>
  <c r="BU1110" i="3" s="1"/>
  <c r="BT1106" i="3"/>
  <c r="BU1106" i="3" s="1"/>
  <c r="BT1102" i="3"/>
  <c r="BU1102" i="3" s="1"/>
  <c r="BT1098" i="3"/>
  <c r="BU1098" i="3" s="1"/>
  <c r="BT1094" i="3"/>
  <c r="BU1094" i="3" s="1"/>
  <c r="BT1090" i="3"/>
  <c r="BU1090" i="3" s="1"/>
  <c r="BT1086" i="3"/>
  <c r="BU1086" i="3" s="1"/>
  <c r="BT1082" i="3"/>
  <c r="BU1082" i="3" s="1"/>
  <c r="BT1078" i="3"/>
  <c r="BU1078" i="3" s="1"/>
  <c r="BT1074" i="3"/>
  <c r="BU1074" i="3" s="1"/>
  <c r="BT1070" i="3"/>
  <c r="BU1070" i="3" s="1"/>
  <c r="BT1066" i="3"/>
  <c r="BU1066" i="3" s="1"/>
  <c r="BT1062" i="3"/>
  <c r="BU1062" i="3" s="1"/>
  <c r="BT1058" i="3"/>
  <c r="BU1058" i="3" s="1"/>
  <c r="BT1054" i="3"/>
  <c r="BU1054" i="3" s="1"/>
  <c r="BT1049" i="3"/>
  <c r="BU1049" i="3" s="1"/>
  <c r="BT1045" i="3"/>
  <c r="BU1045" i="3" s="1"/>
  <c r="BT1041" i="3"/>
  <c r="BU1041" i="3" s="1"/>
  <c r="BT1037" i="3"/>
  <c r="BU1037" i="3" s="1"/>
  <c r="BT1033" i="3"/>
  <c r="BU1033" i="3" s="1"/>
  <c r="BT1029" i="3"/>
  <c r="BU1029" i="3" s="1"/>
  <c r="BT1025" i="3"/>
  <c r="BU1025" i="3" s="1"/>
  <c r="BT1021" i="3"/>
  <c r="BU1021" i="3" s="1"/>
  <c r="BT1017" i="3"/>
  <c r="BU1017" i="3" s="1"/>
  <c r="BT1013" i="3"/>
  <c r="BU1013" i="3" s="1"/>
  <c r="BT1009" i="3"/>
  <c r="BU1009" i="3" s="1"/>
  <c r="BT1005" i="3"/>
  <c r="BU1005" i="3" s="1"/>
  <c r="BT1001" i="3"/>
  <c r="BU1001" i="3" s="1"/>
  <c r="BT997" i="3"/>
  <c r="BU997" i="3" s="1"/>
  <c r="BT993" i="3"/>
  <c r="BU993" i="3" s="1"/>
  <c r="BT989" i="3"/>
  <c r="BU989" i="3" s="1"/>
  <c r="BT985" i="3"/>
  <c r="BU985" i="3" s="1"/>
  <c r="BT981" i="3"/>
  <c r="BU981" i="3" s="1"/>
  <c r="BT977" i="3"/>
  <c r="BU977" i="3" s="1"/>
  <c r="BT973" i="3"/>
  <c r="BU973" i="3" s="1"/>
  <c r="BT969" i="3"/>
  <c r="BU969" i="3" s="1"/>
  <c r="BT965" i="3"/>
  <c r="BU965" i="3" s="1"/>
  <c r="BT961" i="3"/>
  <c r="BU961" i="3" s="1"/>
  <c r="BT957" i="3"/>
  <c r="BU957" i="3" s="1"/>
  <c r="BT953" i="3"/>
  <c r="BU953" i="3" s="1"/>
  <c r="BT949" i="3"/>
  <c r="BU949" i="3" s="1"/>
  <c r="BT945" i="3"/>
  <c r="BU945" i="3" s="1"/>
  <c r="BT941" i="3"/>
  <c r="BU941" i="3" s="1"/>
  <c r="BT937" i="3"/>
  <c r="BU937" i="3" s="1"/>
  <c r="BT933" i="3"/>
  <c r="BU933" i="3" s="1"/>
  <c r="BT929" i="3"/>
  <c r="BU929" i="3" s="1"/>
  <c r="BT925" i="3"/>
  <c r="BU925" i="3" s="1"/>
  <c r="BT921" i="3"/>
  <c r="BU921" i="3" s="1"/>
  <c r="BT917" i="3"/>
  <c r="BU917" i="3" s="1"/>
  <c r="BT913" i="3"/>
  <c r="BU913" i="3" s="1"/>
  <c r="BT909" i="3"/>
  <c r="BU909" i="3" s="1"/>
  <c r="BT905" i="3"/>
  <c r="BU905" i="3" s="1"/>
  <c r="BT901" i="3"/>
  <c r="BU901" i="3" s="1"/>
  <c r="BT897" i="3"/>
  <c r="BU897" i="3" s="1"/>
  <c r="BT893" i="3"/>
  <c r="BU893" i="3" s="1"/>
  <c r="BT889" i="3"/>
  <c r="BU889" i="3" s="1"/>
  <c r="BT885" i="3"/>
  <c r="BU885" i="3" s="1"/>
  <c r="BT881" i="3"/>
  <c r="BU881" i="3" s="1"/>
  <c r="BT877" i="3"/>
  <c r="BU877" i="3" s="1"/>
  <c r="BT873" i="3"/>
  <c r="BU873" i="3" s="1"/>
  <c r="BT869" i="3"/>
  <c r="BU869" i="3" s="1"/>
  <c r="BT865" i="3"/>
  <c r="BU865" i="3" s="1"/>
  <c r="BT861" i="3"/>
  <c r="BU861" i="3" s="1"/>
  <c r="BT857" i="3"/>
  <c r="BU857" i="3" s="1"/>
  <c r="BT853" i="3"/>
  <c r="BU853" i="3" s="1"/>
  <c r="BT849" i="3"/>
  <c r="BU849" i="3" s="1"/>
  <c r="BT845" i="3"/>
  <c r="BU845" i="3" s="1"/>
  <c r="BT841" i="3"/>
  <c r="BU841" i="3" s="1"/>
  <c r="BT837" i="3"/>
  <c r="BU837" i="3" s="1"/>
  <c r="BT833" i="3"/>
  <c r="BU833" i="3" s="1"/>
  <c r="BT829" i="3"/>
  <c r="BU829" i="3" s="1"/>
  <c r="BT750" i="3"/>
  <c r="BU750" i="3" s="1"/>
  <c r="BT746" i="3"/>
  <c r="BU746" i="3" s="1"/>
  <c r="BT742" i="3"/>
  <c r="BU742" i="3" s="1"/>
  <c r="BT738" i="3"/>
  <c r="BU738" i="3" s="1"/>
  <c r="BT734" i="3"/>
  <c r="BU734" i="3" s="1"/>
  <c r="BT730" i="3"/>
  <c r="BU730" i="3" s="1"/>
  <c r="BT726" i="3"/>
  <c r="BU726" i="3" s="1"/>
  <c r="BT722" i="3"/>
  <c r="BU722" i="3" s="1"/>
  <c r="BT718" i="3"/>
  <c r="BU718" i="3" s="1"/>
  <c r="BT714" i="3"/>
  <c r="BU714" i="3" s="1"/>
  <c r="BT710" i="3"/>
  <c r="BU710" i="3" s="1"/>
  <c r="BT706" i="3"/>
  <c r="BU706" i="3" s="1"/>
  <c r="BT702" i="3"/>
  <c r="BU702" i="3" s="1"/>
  <c r="BT698" i="3"/>
  <c r="BU698" i="3" s="1"/>
  <c r="BT694" i="3"/>
  <c r="BU694" i="3" s="1"/>
  <c r="BT690" i="3"/>
  <c r="BU690" i="3" s="1"/>
  <c r="BT686" i="3"/>
  <c r="BU686" i="3" s="1"/>
  <c r="BT682" i="3"/>
  <c r="BU682" i="3" s="1"/>
  <c r="BT678" i="3"/>
  <c r="BU678" i="3" s="1"/>
  <c r="BT674" i="3"/>
  <c r="BU674" i="3" s="1"/>
  <c r="BT670" i="3"/>
  <c r="BU670" i="3" s="1"/>
  <c r="BT666" i="3"/>
  <c r="BU666" i="3" s="1"/>
  <c r="BT662" i="3"/>
  <c r="BU662" i="3" s="1"/>
  <c r="BT658" i="3"/>
  <c r="BU658" i="3" s="1"/>
  <c r="BT654" i="3"/>
  <c r="BU654" i="3" s="1"/>
  <c r="BT650" i="3"/>
  <c r="BU650" i="3" s="1"/>
  <c r="BT646" i="3"/>
  <c r="BU646" i="3" s="1"/>
  <c r="BT642" i="3"/>
  <c r="BU642" i="3" s="1"/>
  <c r="BT638" i="3"/>
  <c r="BU638" i="3" s="1"/>
  <c r="BT634" i="3"/>
  <c r="BU634" i="3" s="1"/>
  <c r="BT630" i="3"/>
  <c r="BU630" i="3" s="1"/>
  <c r="BT626" i="3"/>
  <c r="BU626" i="3" s="1"/>
  <c r="BT622" i="3"/>
  <c r="BU622" i="3" s="1"/>
  <c r="BT618" i="3"/>
  <c r="BU618" i="3" s="1"/>
  <c r="BT614" i="3"/>
  <c r="BU614" i="3" s="1"/>
  <c r="BT610" i="3"/>
  <c r="BU610" i="3" s="1"/>
  <c r="BT606" i="3"/>
  <c r="BU606" i="3" s="1"/>
  <c r="BT602" i="3"/>
  <c r="BU602" i="3" s="1"/>
  <c r="BT598" i="3"/>
  <c r="BU598" i="3" s="1"/>
  <c r="BT594" i="3"/>
  <c r="BU594" i="3" s="1"/>
  <c r="BT590" i="3"/>
  <c r="BU590" i="3" s="1"/>
  <c r="BT586" i="3"/>
  <c r="BU586" i="3" s="1"/>
  <c r="BT582" i="3"/>
  <c r="BU582" i="3" s="1"/>
  <c r="BT578" i="3"/>
  <c r="BU578" i="3" s="1"/>
  <c r="BT574" i="3"/>
  <c r="BU574" i="3" s="1"/>
  <c r="BT570" i="3"/>
  <c r="BU570" i="3" s="1"/>
  <c r="BT566" i="3"/>
  <c r="BU566" i="3" s="1"/>
  <c r="BT562" i="3"/>
  <c r="BU562" i="3" s="1"/>
  <c r="BT558" i="3"/>
  <c r="BU558" i="3" s="1"/>
  <c r="BT554" i="3"/>
  <c r="BU554" i="3" s="1"/>
  <c r="BT550" i="3"/>
  <c r="BU550" i="3" s="1"/>
  <c r="BT546" i="3"/>
  <c r="BU546" i="3" s="1"/>
  <c r="BT542" i="3"/>
  <c r="BU542" i="3" s="1"/>
  <c r="BT538" i="3"/>
  <c r="BU538" i="3" s="1"/>
  <c r="BT534" i="3"/>
  <c r="BU534" i="3" s="1"/>
  <c r="BT530" i="3"/>
  <c r="BU530" i="3" s="1"/>
  <c r="BT526" i="3"/>
  <c r="BU526" i="3" s="1"/>
  <c r="BT522" i="3"/>
  <c r="BU522" i="3" s="1"/>
  <c r="BT518" i="3"/>
  <c r="BU518" i="3" s="1"/>
  <c r="BT514" i="3"/>
  <c r="BU514" i="3" s="1"/>
  <c r="BT510" i="3"/>
  <c r="BU510" i="3" s="1"/>
  <c r="BT506" i="3"/>
  <c r="BU506" i="3" s="1"/>
  <c r="BT502" i="3"/>
  <c r="BU502" i="3" s="1"/>
  <c r="BT498" i="3"/>
  <c r="BU498" i="3" s="1"/>
  <c r="BT494" i="3"/>
  <c r="BU494" i="3" s="1"/>
  <c r="BT490" i="3"/>
  <c r="BU490" i="3" s="1"/>
  <c r="BT486" i="3"/>
  <c r="BU486" i="3" s="1"/>
  <c r="BT482" i="3"/>
  <c r="BU482" i="3" s="1"/>
  <c r="BT478" i="3"/>
  <c r="BU478" i="3" s="1"/>
  <c r="BT474" i="3"/>
  <c r="BU474" i="3" s="1"/>
  <c r="BT470" i="3"/>
  <c r="BU470" i="3" s="1"/>
  <c r="BT466" i="3"/>
  <c r="BU466" i="3" s="1"/>
  <c r="BT462" i="3"/>
  <c r="BU462" i="3" s="1"/>
  <c r="BT458" i="3"/>
  <c r="BU458" i="3" s="1"/>
  <c r="BT454" i="3"/>
  <c r="BU454" i="3" s="1"/>
  <c r="BT450" i="3"/>
  <c r="BU450" i="3" s="1"/>
  <c r="BT446" i="3"/>
  <c r="BU446" i="3" s="1"/>
  <c r="BT442" i="3"/>
  <c r="BU442" i="3" s="1"/>
  <c r="BT438" i="3"/>
  <c r="BU438" i="3" s="1"/>
  <c r="BT434" i="3"/>
  <c r="BU434" i="3" s="1"/>
  <c r="BT430" i="3"/>
  <c r="BU430" i="3" s="1"/>
  <c r="BT426" i="3"/>
  <c r="BU426" i="3" s="1"/>
  <c r="BT422" i="3"/>
  <c r="BU422" i="3" s="1"/>
  <c r="BT418" i="3"/>
  <c r="BU418" i="3" s="1"/>
  <c r="BT414" i="3"/>
  <c r="BU414" i="3" s="1"/>
  <c r="BT410" i="3"/>
  <c r="BU410" i="3" s="1"/>
  <c r="BT406" i="3"/>
  <c r="BU406" i="3" s="1"/>
  <c r="BT402" i="3"/>
  <c r="BU402" i="3" s="1"/>
  <c r="BT398" i="3"/>
  <c r="BU398" i="3" s="1"/>
  <c r="BT394" i="3"/>
  <c r="BU394" i="3" s="1"/>
  <c r="BT390" i="3"/>
  <c r="BU390" i="3" s="1"/>
  <c r="BT386" i="3"/>
  <c r="BU386" i="3" s="1"/>
  <c r="BT382" i="3"/>
  <c r="BU382" i="3" s="1"/>
  <c r="BT378" i="3"/>
  <c r="BU378" i="3" s="1"/>
  <c r="BT374" i="3"/>
  <c r="BU374" i="3" s="1"/>
  <c r="BT370" i="3"/>
  <c r="BU370" i="3" s="1"/>
  <c r="BT366" i="3"/>
  <c r="BU366" i="3" s="1"/>
  <c r="BT362" i="3"/>
  <c r="BU362" i="3" s="1"/>
  <c r="BT358" i="3"/>
  <c r="BU358" i="3" s="1"/>
  <c r="BT354" i="3"/>
  <c r="BU354" i="3" s="1"/>
  <c r="BT350" i="3"/>
  <c r="BU350" i="3" s="1"/>
  <c r="BT346" i="3"/>
  <c r="BU346" i="3" s="1"/>
  <c r="BT342" i="3"/>
  <c r="BU342" i="3" s="1"/>
  <c r="BT338" i="3"/>
  <c r="BU338" i="3" s="1"/>
  <c r="BT334" i="3"/>
  <c r="BU334" i="3" s="1"/>
  <c r="BT330" i="3"/>
  <c r="BU330" i="3" s="1"/>
  <c r="BT326" i="3"/>
  <c r="BU326" i="3" s="1"/>
  <c r="BT322" i="3"/>
  <c r="BU322" i="3" s="1"/>
  <c r="BT318" i="3"/>
  <c r="BU318" i="3" s="1"/>
  <c r="BT314" i="3"/>
  <c r="BU314" i="3" s="1"/>
  <c r="BT310" i="3"/>
  <c r="BU310" i="3" s="1"/>
  <c r="BT306" i="3"/>
  <c r="BU306" i="3" s="1"/>
  <c r="BT302" i="3"/>
  <c r="BU302" i="3" s="1"/>
  <c r="BT298" i="3"/>
  <c r="BU298" i="3" s="1"/>
  <c r="BT294" i="3"/>
  <c r="BU294" i="3" s="1"/>
  <c r="BT290" i="3"/>
  <c r="BU290" i="3" s="1"/>
  <c r="BT286" i="3"/>
  <c r="BU286" i="3" s="1"/>
  <c r="BT282" i="3"/>
  <c r="BU282" i="3" s="1"/>
  <c r="BT278" i="3"/>
  <c r="BU278" i="3" s="1"/>
  <c r="BT274" i="3"/>
  <c r="BU274" i="3" s="1"/>
  <c r="BT270" i="3"/>
  <c r="BU270" i="3" s="1"/>
  <c r="BT266" i="3"/>
  <c r="BU266" i="3" s="1"/>
  <c r="BT262" i="3"/>
  <c r="BU262" i="3" s="1"/>
  <c r="BT258" i="3"/>
  <c r="BU258" i="3" s="1"/>
  <c r="BT254" i="3"/>
  <c r="BU254" i="3" s="1"/>
  <c r="BT250" i="3"/>
  <c r="BU250" i="3" s="1"/>
  <c r="BT246" i="3"/>
  <c r="BU246" i="3" s="1"/>
  <c r="BT242" i="3"/>
  <c r="BU242" i="3" s="1"/>
  <c r="BT238" i="3"/>
  <c r="BU238" i="3" s="1"/>
  <c r="BT234" i="3"/>
  <c r="BU234" i="3" s="1"/>
  <c r="BT230" i="3"/>
  <c r="BU230" i="3" s="1"/>
  <c r="BT226" i="3"/>
  <c r="BU226" i="3" s="1"/>
  <c r="BT222" i="3"/>
  <c r="BU222" i="3" s="1"/>
  <c r="BT218" i="3"/>
  <c r="BU218" i="3" s="1"/>
  <c r="BT214" i="3"/>
  <c r="BU214" i="3" s="1"/>
  <c r="BT210" i="3"/>
  <c r="BU210" i="3" s="1"/>
  <c r="BT206" i="3"/>
  <c r="BU206" i="3" s="1"/>
  <c r="BT202" i="3"/>
  <c r="BU202" i="3" s="1"/>
  <c r="BT198" i="3"/>
  <c r="BU198" i="3" s="1"/>
  <c r="BT194" i="3"/>
  <c r="BU194" i="3" s="1"/>
  <c r="BT190" i="3"/>
  <c r="BU190" i="3" s="1"/>
  <c r="BT186" i="3"/>
  <c r="BU186" i="3" s="1"/>
  <c r="BT182" i="3"/>
  <c r="BU182" i="3" s="1"/>
  <c r="BT178" i="3"/>
  <c r="BT174" i="3"/>
  <c r="BT170" i="3"/>
  <c r="BT166" i="3"/>
  <c r="BT162" i="3"/>
  <c r="BT158" i="3"/>
  <c r="BT154" i="3"/>
  <c r="BT1324" i="3"/>
  <c r="BU1324" i="3" s="1"/>
  <c r="BT1320" i="3"/>
  <c r="BU1320" i="3" s="1"/>
  <c r="BT1316" i="3"/>
  <c r="BU1316" i="3" s="1"/>
  <c r="BT1312" i="3"/>
  <c r="BU1312" i="3" s="1"/>
  <c r="BT1308" i="3"/>
  <c r="BU1308" i="3" s="1"/>
  <c r="BT1304" i="3"/>
  <c r="BU1304" i="3" s="1"/>
  <c r="BT1300" i="3"/>
  <c r="BU1300" i="3" s="1"/>
  <c r="BT1296" i="3"/>
  <c r="BU1296" i="3" s="1"/>
  <c r="BT1292" i="3"/>
  <c r="BU1292" i="3" s="1"/>
  <c r="BT1288" i="3"/>
  <c r="BU1288" i="3" s="1"/>
  <c r="BT1284" i="3"/>
  <c r="BU1284" i="3" s="1"/>
  <c r="BT1275" i="3"/>
  <c r="BU1275" i="3" s="1"/>
  <c r="BT1271" i="3"/>
  <c r="BU1271" i="3" s="1"/>
  <c r="BT1267" i="3"/>
  <c r="BU1267" i="3" s="1"/>
  <c r="BT1263" i="3"/>
  <c r="BU1263" i="3" s="1"/>
  <c r="BT1259" i="3"/>
  <c r="BU1259" i="3" s="1"/>
  <c r="BT1255" i="3"/>
  <c r="BU1255" i="3" s="1"/>
  <c r="BT1251" i="3"/>
  <c r="BU1251" i="3" s="1"/>
  <c r="BT1247" i="3"/>
  <c r="BU1247" i="3" s="1"/>
  <c r="BT1243" i="3"/>
  <c r="BU1243" i="3" s="1"/>
  <c r="BT1239" i="3"/>
  <c r="BU1239" i="3" s="1"/>
  <c r="BT1235" i="3"/>
  <c r="BU1235" i="3" s="1"/>
  <c r="BT1231" i="3"/>
  <c r="BU1231" i="3" s="1"/>
  <c r="BT1227" i="3"/>
  <c r="BU1227" i="3" s="1"/>
  <c r="BT1223" i="3"/>
  <c r="BU1223" i="3" s="1"/>
  <c r="BT1219" i="3"/>
  <c r="BU1219" i="3" s="1"/>
  <c r="BT1215" i="3"/>
  <c r="BU1215" i="3" s="1"/>
  <c r="BT1211" i="3"/>
  <c r="BU1211" i="3" s="1"/>
  <c r="BT1207" i="3"/>
  <c r="BU1207" i="3" s="1"/>
  <c r="BT1203" i="3"/>
  <c r="BU1203" i="3" s="1"/>
  <c r="BT1202" i="3"/>
  <c r="BU1202" i="3" s="1"/>
  <c r="BT1198" i="3"/>
  <c r="BU1198" i="3" s="1"/>
  <c r="BT1194" i="3"/>
  <c r="BU1194" i="3" s="1"/>
  <c r="BT1190" i="3"/>
  <c r="BU1190" i="3" s="1"/>
  <c r="BT1186" i="3"/>
  <c r="BU1186" i="3" s="1"/>
  <c r="BT1182" i="3"/>
  <c r="BU1182" i="3" s="1"/>
  <c r="BT1178" i="3"/>
  <c r="BU1178" i="3" s="1"/>
  <c r="BT1174" i="3"/>
  <c r="BU1174" i="3" s="1"/>
  <c r="BT1170" i="3"/>
  <c r="BU1170" i="3" s="1"/>
  <c r="BT1166" i="3"/>
  <c r="BU1166" i="3" s="1"/>
  <c r="BT1162" i="3"/>
  <c r="BU1162" i="3" s="1"/>
  <c r="BT1158" i="3"/>
  <c r="BU1158" i="3" s="1"/>
  <c r="BT1154" i="3"/>
  <c r="BU1154" i="3" s="1"/>
  <c r="BT1150" i="3"/>
  <c r="BU1150" i="3" s="1"/>
  <c r="BT1146" i="3"/>
  <c r="BU1146" i="3" s="1"/>
  <c r="BT1142" i="3"/>
  <c r="BU1142" i="3" s="1"/>
  <c r="BT1138" i="3"/>
  <c r="BU1138" i="3" s="1"/>
  <c r="BT1134" i="3"/>
  <c r="BU1134" i="3" s="1"/>
  <c r="BT1130" i="3"/>
  <c r="BU1130" i="3" s="1"/>
  <c r="BT826" i="3"/>
  <c r="BU826" i="3" s="1"/>
  <c r="BT822" i="3"/>
  <c r="BU822" i="3" s="1"/>
  <c r="BT818" i="3"/>
  <c r="BU818" i="3" s="1"/>
  <c r="BT814" i="3"/>
  <c r="BU814" i="3" s="1"/>
  <c r="BT810" i="3"/>
  <c r="BU810" i="3" s="1"/>
  <c r="BT806" i="3"/>
  <c r="BU806" i="3" s="1"/>
  <c r="BT802" i="3"/>
  <c r="BU802" i="3" s="1"/>
  <c r="BT798" i="3"/>
  <c r="BU798" i="3" s="1"/>
  <c r="BT794" i="3"/>
  <c r="BU794" i="3" s="1"/>
  <c r="BT790" i="3"/>
  <c r="BU790" i="3" s="1"/>
  <c r="BT786" i="3"/>
  <c r="BU786" i="3" s="1"/>
  <c r="BT782" i="3"/>
  <c r="BU782" i="3" s="1"/>
  <c r="BT778" i="3"/>
  <c r="BU778" i="3" s="1"/>
  <c r="BT774" i="3"/>
  <c r="BU774" i="3" s="1"/>
  <c r="BT770" i="3"/>
  <c r="BU770" i="3" s="1"/>
  <c r="BT766" i="3"/>
  <c r="BU766" i="3" s="1"/>
  <c r="BT762" i="3"/>
  <c r="BU762" i="3" s="1"/>
  <c r="BT758" i="3"/>
  <c r="BU758" i="3" s="1"/>
  <c r="BT754" i="3"/>
  <c r="BU754" i="3" s="1"/>
  <c r="BT1125" i="3"/>
  <c r="BU1125" i="3" s="1"/>
  <c r="BT1121" i="3"/>
  <c r="BU1121" i="3" s="1"/>
  <c r="BT1117" i="3"/>
  <c r="BU1117" i="3" s="1"/>
  <c r="BT1113" i="3"/>
  <c r="BU1113" i="3" s="1"/>
  <c r="BT1109" i="3"/>
  <c r="BU1109" i="3" s="1"/>
  <c r="BT1105" i="3"/>
  <c r="BU1105" i="3" s="1"/>
  <c r="BT1101" i="3"/>
  <c r="BU1101" i="3" s="1"/>
  <c r="BT1097" i="3"/>
  <c r="BU1097" i="3" s="1"/>
  <c r="BT1093" i="3"/>
  <c r="BU1093" i="3" s="1"/>
  <c r="BT1089" i="3"/>
  <c r="BU1089" i="3" s="1"/>
  <c r="BT1085" i="3"/>
  <c r="BU1085" i="3" s="1"/>
  <c r="BT1081" i="3"/>
  <c r="BU1081" i="3" s="1"/>
  <c r="BT1077" i="3"/>
  <c r="BU1077" i="3" s="1"/>
  <c r="BT1073" i="3"/>
  <c r="BU1073" i="3" s="1"/>
  <c r="BT1069" i="3"/>
  <c r="BU1069" i="3" s="1"/>
  <c r="BT1065" i="3"/>
  <c r="BU1065" i="3" s="1"/>
  <c r="BT1061" i="3"/>
  <c r="BU1061" i="3" s="1"/>
  <c r="BT1057" i="3"/>
  <c r="BU1057" i="3" s="1"/>
  <c r="BT1053" i="3"/>
  <c r="BU1053" i="3" s="1"/>
  <c r="BT1052" i="3"/>
  <c r="BU1052" i="3" s="1"/>
  <c r="BT1048" i="3"/>
  <c r="BU1048" i="3" s="1"/>
  <c r="BT1044" i="3"/>
  <c r="BU1044" i="3" s="1"/>
  <c r="BT1040" i="3"/>
  <c r="BU1040" i="3" s="1"/>
  <c r="BT1036" i="3"/>
  <c r="BU1036" i="3" s="1"/>
  <c r="BT1032" i="3"/>
  <c r="BU1032" i="3" s="1"/>
  <c r="BT1028" i="3"/>
  <c r="BU1028" i="3" s="1"/>
  <c r="BT1024" i="3"/>
  <c r="BU1024" i="3" s="1"/>
  <c r="BT1020" i="3"/>
  <c r="BU1020" i="3" s="1"/>
  <c r="BT1016" i="3"/>
  <c r="BU1016" i="3" s="1"/>
  <c r="BT1012" i="3"/>
  <c r="BU1012" i="3" s="1"/>
  <c r="BT1008" i="3"/>
  <c r="BU1008" i="3" s="1"/>
  <c r="BT1004" i="3"/>
  <c r="BU1004" i="3" s="1"/>
  <c r="BT1000" i="3"/>
  <c r="BU1000" i="3" s="1"/>
  <c r="BT996" i="3"/>
  <c r="BU996" i="3" s="1"/>
  <c r="BT992" i="3"/>
  <c r="BU992" i="3" s="1"/>
  <c r="BT988" i="3"/>
  <c r="BU988" i="3" s="1"/>
  <c r="BT984" i="3"/>
  <c r="BU984" i="3" s="1"/>
  <c r="BT980" i="3"/>
  <c r="BU980" i="3" s="1"/>
  <c r="BT976" i="3"/>
  <c r="BU976" i="3" s="1"/>
  <c r="BT972" i="3"/>
  <c r="BU972" i="3" s="1"/>
  <c r="BT968" i="3"/>
  <c r="BU968" i="3" s="1"/>
  <c r="BT964" i="3"/>
  <c r="BU964" i="3" s="1"/>
  <c r="BT960" i="3"/>
  <c r="BU960" i="3" s="1"/>
  <c r="BT956" i="3"/>
  <c r="BU956" i="3" s="1"/>
  <c r="BT952" i="3"/>
  <c r="BU952" i="3" s="1"/>
  <c r="BT948" i="3"/>
  <c r="BU948" i="3" s="1"/>
  <c r="BT944" i="3"/>
  <c r="BU944" i="3" s="1"/>
  <c r="BT940" i="3"/>
  <c r="BU940" i="3" s="1"/>
  <c r="BT936" i="3"/>
  <c r="BU936" i="3" s="1"/>
  <c r="BT932" i="3"/>
  <c r="BU932" i="3" s="1"/>
  <c r="BT928" i="3"/>
  <c r="BU928" i="3" s="1"/>
  <c r="BT924" i="3"/>
  <c r="BU924" i="3" s="1"/>
  <c r="BT920" i="3"/>
  <c r="BU920" i="3" s="1"/>
  <c r="BT916" i="3"/>
  <c r="BU916" i="3" s="1"/>
  <c r="BT912" i="3"/>
  <c r="BU912" i="3" s="1"/>
  <c r="BT908" i="3"/>
  <c r="BU908" i="3" s="1"/>
  <c r="BT904" i="3"/>
  <c r="BU904" i="3" s="1"/>
  <c r="BT900" i="3"/>
  <c r="BU900" i="3" s="1"/>
  <c r="BT896" i="3"/>
  <c r="BU896" i="3" s="1"/>
  <c r="BT892" i="3"/>
  <c r="BU892" i="3" s="1"/>
  <c r="BT888" i="3"/>
  <c r="BU888" i="3" s="1"/>
  <c r="BT884" i="3"/>
  <c r="BU884" i="3" s="1"/>
  <c r="BT880" i="3"/>
  <c r="BU880" i="3" s="1"/>
  <c r="BT876" i="3"/>
  <c r="BU876" i="3" s="1"/>
  <c r="BT872" i="3"/>
  <c r="BU872" i="3" s="1"/>
  <c r="BT868" i="3"/>
  <c r="BU868" i="3" s="1"/>
  <c r="BT864" i="3"/>
  <c r="BU864" i="3" s="1"/>
  <c r="BT860" i="3"/>
  <c r="BU860" i="3" s="1"/>
  <c r="BT856" i="3"/>
  <c r="BU856" i="3" s="1"/>
  <c r="BT852" i="3"/>
  <c r="BU852" i="3" s="1"/>
  <c r="BT848" i="3"/>
  <c r="BU848" i="3" s="1"/>
  <c r="BT844" i="3"/>
  <c r="BU844" i="3" s="1"/>
  <c r="BT840" i="3"/>
  <c r="BU840" i="3" s="1"/>
  <c r="BT836" i="3"/>
  <c r="BU836" i="3" s="1"/>
  <c r="BT832" i="3"/>
  <c r="BU832" i="3" s="1"/>
  <c r="BT828" i="3"/>
  <c r="BU828" i="3" s="1"/>
  <c r="BT749" i="3"/>
  <c r="BU749" i="3" s="1"/>
  <c r="BT745" i="3"/>
  <c r="BU745" i="3" s="1"/>
  <c r="BT741" i="3"/>
  <c r="BU741" i="3" s="1"/>
  <c r="BT737" i="3"/>
  <c r="BU737" i="3" s="1"/>
  <c r="BT733" i="3"/>
  <c r="BU733" i="3" s="1"/>
  <c r="BT729" i="3"/>
  <c r="BU729" i="3" s="1"/>
  <c r="BT725" i="3"/>
  <c r="BU725" i="3" s="1"/>
  <c r="BT721" i="3"/>
  <c r="BU721" i="3" s="1"/>
  <c r="BT717" i="3"/>
  <c r="BU717" i="3" s="1"/>
  <c r="BT713" i="3"/>
  <c r="BU713" i="3" s="1"/>
  <c r="BT709" i="3"/>
  <c r="BU709" i="3" s="1"/>
  <c r="BT705" i="3"/>
  <c r="BU705" i="3" s="1"/>
  <c r="BT701" i="3"/>
  <c r="BU701" i="3" s="1"/>
  <c r="BT697" i="3"/>
  <c r="BU697" i="3" s="1"/>
  <c r="BT693" i="3"/>
  <c r="BU693" i="3" s="1"/>
  <c r="BT689" i="3"/>
  <c r="BU689" i="3" s="1"/>
  <c r="BT685" i="3"/>
  <c r="BU685" i="3" s="1"/>
  <c r="BT681" i="3"/>
  <c r="BU681" i="3" s="1"/>
  <c r="BT677" i="3"/>
  <c r="BU677" i="3" s="1"/>
  <c r="BT673" i="3"/>
  <c r="BU673" i="3" s="1"/>
  <c r="BT669" i="3"/>
  <c r="BU669" i="3" s="1"/>
  <c r="BT665" i="3"/>
  <c r="BU665" i="3" s="1"/>
  <c r="BT661" i="3"/>
  <c r="BU661" i="3" s="1"/>
  <c r="BT657" i="3"/>
  <c r="BU657" i="3" s="1"/>
  <c r="BT653" i="3"/>
  <c r="BU653" i="3" s="1"/>
  <c r="BT649" i="3"/>
  <c r="BU649" i="3" s="1"/>
  <c r="BT645" i="3"/>
  <c r="BU645" i="3" s="1"/>
  <c r="BT641" i="3"/>
  <c r="BU641" i="3" s="1"/>
  <c r="BT637" i="3"/>
  <c r="BU637" i="3" s="1"/>
  <c r="BT633" i="3"/>
  <c r="BU633" i="3" s="1"/>
  <c r="BT629" i="3"/>
  <c r="BU629" i="3" s="1"/>
  <c r="BT625" i="3"/>
  <c r="BU625" i="3" s="1"/>
  <c r="BT621" i="3"/>
  <c r="BU621" i="3" s="1"/>
  <c r="BT617" i="3"/>
  <c r="BU617" i="3" s="1"/>
  <c r="BT613" i="3"/>
  <c r="BU613" i="3" s="1"/>
  <c r="BT609" i="3"/>
  <c r="BU609" i="3" s="1"/>
  <c r="BT605" i="3"/>
  <c r="BU605" i="3" s="1"/>
  <c r="BT601" i="3"/>
  <c r="BU601" i="3" s="1"/>
  <c r="BT597" i="3"/>
  <c r="BU597" i="3" s="1"/>
  <c r="BT593" i="3"/>
  <c r="BU593" i="3" s="1"/>
  <c r="BT589" i="3"/>
  <c r="BU589" i="3" s="1"/>
  <c r="BT585" i="3"/>
  <c r="BU585" i="3" s="1"/>
  <c r="BT581" i="3"/>
  <c r="BU581" i="3" s="1"/>
  <c r="BT577" i="3"/>
  <c r="BU577" i="3" s="1"/>
  <c r="BT573" i="3"/>
  <c r="BU573" i="3" s="1"/>
  <c r="BT569" i="3"/>
  <c r="BU569" i="3" s="1"/>
  <c r="BT565" i="3"/>
  <c r="BU565" i="3" s="1"/>
  <c r="BT561" i="3"/>
  <c r="BU561" i="3" s="1"/>
  <c r="BT557" i="3"/>
  <c r="BU557" i="3" s="1"/>
  <c r="BT553" i="3"/>
  <c r="BU553" i="3" s="1"/>
  <c r="BT549" i="3"/>
  <c r="BU549" i="3" s="1"/>
  <c r="BT545" i="3"/>
  <c r="BU545" i="3" s="1"/>
  <c r="BT541" i="3"/>
  <c r="BU541" i="3" s="1"/>
  <c r="BT537" i="3"/>
  <c r="BU537" i="3" s="1"/>
  <c r="BT533" i="3"/>
  <c r="BU533" i="3" s="1"/>
  <c r="BT529" i="3"/>
  <c r="BU529" i="3" s="1"/>
  <c r="BT525" i="3"/>
  <c r="BU525" i="3" s="1"/>
  <c r="BT521" i="3"/>
  <c r="BU521" i="3" s="1"/>
  <c r="BT517" i="3"/>
  <c r="BU517" i="3" s="1"/>
  <c r="BT513" i="3"/>
  <c r="BU513" i="3" s="1"/>
  <c r="BT509" i="3"/>
  <c r="BU509" i="3" s="1"/>
  <c r="BT505" i="3"/>
  <c r="BU505" i="3" s="1"/>
  <c r="BT501" i="3"/>
  <c r="BU501" i="3" s="1"/>
  <c r="BT497" i="3"/>
  <c r="BU497" i="3" s="1"/>
  <c r="BT493" i="3"/>
  <c r="BU493" i="3" s="1"/>
  <c r="BT489" i="3"/>
  <c r="BU489" i="3" s="1"/>
  <c r="BT485" i="3"/>
  <c r="BU485" i="3" s="1"/>
  <c r="BT481" i="3"/>
  <c r="BU481" i="3" s="1"/>
  <c r="BT477" i="3"/>
  <c r="BU477" i="3" s="1"/>
  <c r="BT473" i="3"/>
  <c r="BU473" i="3" s="1"/>
  <c r="BT469" i="3"/>
  <c r="BU469" i="3" s="1"/>
  <c r="BT465" i="3"/>
  <c r="BU465" i="3" s="1"/>
  <c r="BT461" i="3"/>
  <c r="BU461" i="3" s="1"/>
  <c r="BT457" i="3"/>
  <c r="BU457" i="3" s="1"/>
  <c r="BT453" i="3"/>
  <c r="BU453" i="3" s="1"/>
  <c r="BT449" i="3"/>
  <c r="BU449" i="3" s="1"/>
  <c r="BT445" i="3"/>
  <c r="BU445" i="3" s="1"/>
  <c r="BT441" i="3"/>
  <c r="BU441" i="3" s="1"/>
  <c r="BT437" i="3"/>
  <c r="BU437" i="3" s="1"/>
  <c r="BT433" i="3"/>
  <c r="BU433" i="3" s="1"/>
  <c r="BT429" i="3"/>
  <c r="BU429" i="3" s="1"/>
  <c r="BT425" i="3"/>
  <c r="BU425" i="3" s="1"/>
  <c r="BT421" i="3"/>
  <c r="BU421" i="3" s="1"/>
  <c r="BT417" i="3"/>
  <c r="BU417" i="3" s="1"/>
  <c r="BT413" i="3"/>
  <c r="BU413" i="3" s="1"/>
  <c r="BT409" i="3"/>
  <c r="BU409" i="3" s="1"/>
  <c r="BT405" i="3"/>
  <c r="BU405" i="3" s="1"/>
  <c r="BT401" i="3"/>
  <c r="BU401" i="3" s="1"/>
  <c r="BT397" i="3"/>
  <c r="BU397" i="3" s="1"/>
  <c r="BT393" i="3"/>
  <c r="BU393" i="3" s="1"/>
  <c r="BT389" i="3"/>
  <c r="BU389" i="3" s="1"/>
  <c r="BT385" i="3"/>
  <c r="BU385" i="3" s="1"/>
  <c r="BT381" i="3"/>
  <c r="BU381" i="3" s="1"/>
  <c r="BT377" i="3"/>
  <c r="BU377" i="3" s="1"/>
  <c r="BT373" i="3"/>
  <c r="BU373" i="3" s="1"/>
  <c r="BT369" i="3"/>
  <c r="BU369" i="3" s="1"/>
  <c r="BT365" i="3"/>
  <c r="BU365" i="3" s="1"/>
  <c r="BT361" i="3"/>
  <c r="BU361" i="3" s="1"/>
  <c r="BT357" i="3"/>
  <c r="BU357" i="3" s="1"/>
  <c r="BT353" i="3"/>
  <c r="BU353" i="3" s="1"/>
  <c r="BT349" i="3"/>
  <c r="BU349" i="3" s="1"/>
  <c r="BT345" i="3"/>
  <c r="BU345" i="3" s="1"/>
  <c r="BT341" i="3"/>
  <c r="BU341" i="3" s="1"/>
  <c r="BT337" i="3"/>
  <c r="BU337" i="3" s="1"/>
  <c r="BT333" i="3"/>
  <c r="BU333" i="3" s="1"/>
  <c r="BT329" i="3"/>
  <c r="BU329" i="3" s="1"/>
  <c r="BT325" i="3"/>
  <c r="BU325" i="3" s="1"/>
  <c r="BT321" i="3"/>
  <c r="BU321" i="3" s="1"/>
  <c r="BT317" i="3"/>
  <c r="BU317" i="3" s="1"/>
  <c r="BT313" i="3"/>
  <c r="BU313" i="3" s="1"/>
  <c r="BT309" i="3"/>
  <c r="BU309" i="3" s="1"/>
  <c r="BT305" i="3"/>
  <c r="BU305" i="3" s="1"/>
  <c r="BT301" i="3"/>
  <c r="BU301" i="3" s="1"/>
  <c r="BT297" i="3"/>
  <c r="BU297" i="3" s="1"/>
  <c r="BT293" i="3"/>
  <c r="BU293" i="3" s="1"/>
  <c r="BT289" i="3"/>
  <c r="BU289" i="3" s="1"/>
  <c r="BT285" i="3"/>
  <c r="BU285" i="3" s="1"/>
  <c r="BT281" i="3"/>
  <c r="BU281" i="3" s="1"/>
  <c r="BT277" i="3"/>
  <c r="BU277" i="3" s="1"/>
  <c r="BT273" i="3"/>
  <c r="BU273" i="3" s="1"/>
  <c r="BT269" i="3"/>
  <c r="BU269" i="3" s="1"/>
  <c r="BT265" i="3"/>
  <c r="BU265" i="3" s="1"/>
  <c r="BT261" i="3"/>
  <c r="BU261" i="3" s="1"/>
  <c r="BT257" i="3"/>
  <c r="BU257" i="3" s="1"/>
  <c r="BT253" i="3"/>
  <c r="BU253" i="3" s="1"/>
  <c r="BT249" i="3"/>
  <c r="BU249" i="3" s="1"/>
  <c r="BT245" i="3"/>
  <c r="BU245" i="3" s="1"/>
  <c r="BT241" i="3"/>
  <c r="BU241" i="3" s="1"/>
  <c r="BT237" i="3"/>
  <c r="BU237" i="3" s="1"/>
  <c r="BT233" i="3"/>
  <c r="BU233" i="3" s="1"/>
  <c r="BT229" i="3"/>
  <c r="BU229" i="3" s="1"/>
  <c r="BT225" i="3"/>
  <c r="BU225" i="3" s="1"/>
  <c r="BT221" i="3"/>
  <c r="BU221" i="3" s="1"/>
  <c r="BT217" i="3"/>
  <c r="BU217" i="3" s="1"/>
  <c r="BT213" i="3"/>
  <c r="BU213" i="3" s="1"/>
  <c r="BT209" i="3"/>
  <c r="BU209" i="3" s="1"/>
  <c r="BT205" i="3"/>
  <c r="BU205" i="3" s="1"/>
  <c r="BT201" i="3"/>
  <c r="BU201" i="3" s="1"/>
  <c r="BT197" i="3"/>
  <c r="BU197" i="3" s="1"/>
  <c r="BT193" i="3"/>
  <c r="BU193" i="3" s="1"/>
  <c r="BT189" i="3"/>
  <c r="BU189" i="3" s="1"/>
  <c r="BT185" i="3"/>
  <c r="BU185" i="3" s="1"/>
  <c r="BT181" i="3"/>
  <c r="BU181" i="3" s="1"/>
  <c r="BT177" i="3"/>
  <c r="BT173" i="3"/>
  <c r="BT169" i="3"/>
  <c r="BT165" i="3"/>
  <c r="BT161" i="3"/>
  <c r="BT157" i="3"/>
  <c r="BT552" i="3"/>
  <c r="BU552" i="3" s="1"/>
  <c r="BT548" i="3"/>
  <c r="BU548" i="3" s="1"/>
  <c r="BT544" i="3"/>
  <c r="BU544" i="3" s="1"/>
  <c r="BT540" i="3"/>
  <c r="BU540" i="3" s="1"/>
  <c r="BT536" i="3"/>
  <c r="BU536" i="3" s="1"/>
  <c r="BT532" i="3"/>
  <c r="BU532" i="3" s="1"/>
  <c r="BT528" i="3"/>
  <c r="BU528" i="3" s="1"/>
  <c r="BT524" i="3"/>
  <c r="BU524" i="3" s="1"/>
  <c r="BT520" i="3"/>
  <c r="BU520" i="3" s="1"/>
  <c r="BT516" i="3"/>
  <c r="BU516" i="3" s="1"/>
  <c r="BT512" i="3"/>
  <c r="BU512" i="3" s="1"/>
  <c r="BT508" i="3"/>
  <c r="BU508" i="3" s="1"/>
  <c r="BT504" i="3"/>
  <c r="BU504" i="3" s="1"/>
  <c r="BT500" i="3"/>
  <c r="BU500" i="3" s="1"/>
  <c r="BT496" i="3"/>
  <c r="BU496" i="3" s="1"/>
  <c r="BT492" i="3"/>
  <c r="BU492" i="3" s="1"/>
  <c r="BT488" i="3"/>
  <c r="BU488" i="3" s="1"/>
  <c r="BT484" i="3"/>
  <c r="BU484" i="3" s="1"/>
  <c r="BT480" i="3"/>
  <c r="BU480" i="3" s="1"/>
  <c r="BT476" i="3"/>
  <c r="BU476" i="3" s="1"/>
  <c r="BT472" i="3"/>
  <c r="BU472" i="3" s="1"/>
  <c r="BT468" i="3"/>
  <c r="BU468" i="3" s="1"/>
  <c r="BT464" i="3"/>
  <c r="BU464" i="3" s="1"/>
  <c r="BT460" i="3"/>
  <c r="BU460" i="3" s="1"/>
  <c r="BT456" i="3"/>
  <c r="BU456" i="3" s="1"/>
  <c r="BT452" i="3"/>
  <c r="BU452" i="3" s="1"/>
  <c r="BT448" i="3"/>
  <c r="BU448" i="3" s="1"/>
  <c r="BT444" i="3"/>
  <c r="BU444" i="3" s="1"/>
  <c r="BT440" i="3"/>
  <c r="BU440" i="3" s="1"/>
  <c r="BT436" i="3"/>
  <c r="BU436" i="3" s="1"/>
  <c r="BT432" i="3"/>
  <c r="BU432" i="3" s="1"/>
  <c r="BT428" i="3"/>
  <c r="BU428" i="3" s="1"/>
  <c r="BT424" i="3"/>
  <c r="BU424" i="3" s="1"/>
  <c r="BT420" i="3"/>
  <c r="BU420" i="3" s="1"/>
  <c r="BT416" i="3"/>
  <c r="BU416" i="3" s="1"/>
  <c r="BT412" i="3"/>
  <c r="BU412" i="3" s="1"/>
  <c r="BT408" i="3"/>
  <c r="BU408" i="3" s="1"/>
  <c r="BT404" i="3"/>
  <c r="BU404" i="3" s="1"/>
  <c r="BT400" i="3"/>
  <c r="BU400" i="3" s="1"/>
  <c r="BT396" i="3"/>
  <c r="BU396" i="3" s="1"/>
  <c r="BT392" i="3"/>
  <c r="BU392" i="3" s="1"/>
  <c r="BT388" i="3"/>
  <c r="BU388" i="3" s="1"/>
  <c r="BT384" i="3"/>
  <c r="BU384" i="3" s="1"/>
  <c r="BT380" i="3"/>
  <c r="BU380" i="3" s="1"/>
  <c r="BT376" i="3"/>
  <c r="BU376" i="3" s="1"/>
  <c r="BT372" i="3"/>
  <c r="BU372" i="3" s="1"/>
  <c r="BT368" i="3"/>
  <c r="BU368" i="3" s="1"/>
  <c r="BT364" i="3"/>
  <c r="BU364" i="3" s="1"/>
  <c r="BT360" i="3"/>
  <c r="BU360" i="3" s="1"/>
  <c r="BT356" i="3"/>
  <c r="BU356" i="3" s="1"/>
  <c r="BT352" i="3"/>
  <c r="BU352" i="3" s="1"/>
  <c r="BT348" i="3"/>
  <c r="BU348" i="3" s="1"/>
  <c r="BT344" i="3"/>
  <c r="BU344" i="3" s="1"/>
  <c r="BT340" i="3"/>
  <c r="BU340" i="3" s="1"/>
  <c r="BT336" i="3"/>
  <c r="BU336" i="3" s="1"/>
  <c r="BT332" i="3"/>
  <c r="BU332" i="3" s="1"/>
  <c r="BT328" i="3"/>
  <c r="BU328" i="3" s="1"/>
  <c r="BT324" i="3"/>
  <c r="BU324" i="3" s="1"/>
  <c r="BT320" i="3"/>
  <c r="BU320" i="3" s="1"/>
  <c r="BT316" i="3"/>
  <c r="BU316" i="3" s="1"/>
  <c r="BT312" i="3"/>
  <c r="BU312" i="3" s="1"/>
  <c r="BT308" i="3"/>
  <c r="BU308" i="3" s="1"/>
  <c r="BT304" i="3"/>
  <c r="BU304" i="3" s="1"/>
  <c r="BT300" i="3"/>
  <c r="BU300" i="3" s="1"/>
  <c r="BT296" i="3"/>
  <c r="BU296" i="3" s="1"/>
  <c r="BT292" i="3"/>
  <c r="BU292" i="3" s="1"/>
  <c r="BT288" i="3"/>
  <c r="BU288" i="3" s="1"/>
  <c r="BT284" i="3"/>
  <c r="BU284" i="3" s="1"/>
  <c r="BT280" i="3"/>
  <c r="BU280" i="3" s="1"/>
  <c r="BT276" i="3"/>
  <c r="BU276" i="3" s="1"/>
  <c r="BT272" i="3"/>
  <c r="BU272" i="3" s="1"/>
  <c r="BT268" i="3"/>
  <c r="BU268" i="3" s="1"/>
  <c r="BT264" i="3"/>
  <c r="BU264" i="3" s="1"/>
  <c r="BT260" i="3"/>
  <c r="BU260" i="3" s="1"/>
  <c r="BT256" i="3"/>
  <c r="BU256" i="3" s="1"/>
  <c r="BT252" i="3"/>
  <c r="BU252" i="3" s="1"/>
  <c r="BT248" i="3"/>
  <c r="BU248" i="3" s="1"/>
  <c r="BT244" i="3"/>
  <c r="BU244" i="3" s="1"/>
  <c r="BT240" i="3"/>
  <c r="BU240" i="3" s="1"/>
  <c r="BT236" i="3"/>
  <c r="BU236" i="3" s="1"/>
  <c r="BT232" i="3"/>
  <c r="BU232" i="3" s="1"/>
  <c r="BT228" i="3"/>
  <c r="BU228" i="3" s="1"/>
  <c r="BT224" i="3"/>
  <c r="BU224" i="3" s="1"/>
  <c r="BT220" i="3"/>
  <c r="BU220" i="3" s="1"/>
  <c r="BT216" i="3"/>
  <c r="BU216" i="3" s="1"/>
  <c r="BT212" i="3"/>
  <c r="BU212" i="3" s="1"/>
  <c r="BT208" i="3"/>
  <c r="BU208" i="3" s="1"/>
  <c r="BT204" i="3"/>
  <c r="BU204" i="3" s="1"/>
  <c r="BT200" i="3"/>
  <c r="BU200" i="3" s="1"/>
  <c r="BT196" i="3"/>
  <c r="BU196" i="3" s="1"/>
  <c r="BT192" i="3"/>
  <c r="BU192" i="3" s="1"/>
  <c r="BT188" i="3"/>
  <c r="BU188" i="3" s="1"/>
  <c r="BT184" i="3"/>
  <c r="BU184" i="3" s="1"/>
  <c r="BT180" i="3"/>
  <c r="BU180" i="3" s="1"/>
  <c r="BT176" i="3"/>
  <c r="BT172" i="3"/>
  <c r="BT168" i="3"/>
  <c r="BT164" i="3"/>
  <c r="BT160" i="3"/>
  <c r="BT156" i="3"/>
  <c r="AH174" i="5"/>
  <c r="AH175" i="5"/>
  <c r="AH176" i="5"/>
  <c r="AH177" i="5"/>
  <c r="AH178" i="5"/>
  <c r="AH179" i="5"/>
  <c r="AH180" i="5"/>
  <c r="AH181" i="5"/>
  <c r="AH182" i="5"/>
  <c r="AH183" i="5"/>
  <c r="AH184" i="5"/>
  <c r="AH185" i="5"/>
  <c r="AH186" i="5"/>
  <c r="AH187" i="5"/>
  <c r="AH188" i="5"/>
  <c r="AH189" i="5"/>
  <c r="AH190" i="5"/>
  <c r="AH191" i="5"/>
  <c r="AH192" i="5"/>
  <c r="AH193" i="5"/>
  <c r="AH194" i="5"/>
  <c r="AH195" i="5"/>
  <c r="AH196" i="5"/>
  <c r="AH197" i="5"/>
  <c r="AH198" i="5"/>
  <c r="AH199" i="5"/>
  <c r="AH200" i="5"/>
  <c r="AH201" i="5"/>
  <c r="AH202" i="5"/>
  <c r="AH203" i="5"/>
  <c r="AH204" i="5"/>
  <c r="AH205" i="5"/>
  <c r="AH206" i="5"/>
  <c r="AH207" i="5"/>
  <c r="AH208" i="5"/>
  <c r="AH209" i="5"/>
  <c r="AH210" i="5"/>
  <c r="AH211" i="5"/>
  <c r="AH212" i="5"/>
  <c r="AH213" i="5"/>
  <c r="AH214" i="5"/>
  <c r="AH215" i="5"/>
  <c r="AH216" i="5"/>
  <c r="AH217" i="5"/>
  <c r="AH218" i="5"/>
  <c r="AH219" i="5"/>
  <c r="AH220" i="5"/>
  <c r="AH221" i="5"/>
  <c r="AH222" i="5"/>
  <c r="AH223" i="5"/>
  <c r="AH224" i="5"/>
  <c r="AH225" i="5"/>
  <c r="AH226" i="5"/>
  <c r="AH227" i="5"/>
  <c r="AH228" i="5"/>
  <c r="AH229" i="5"/>
  <c r="AH230" i="5"/>
  <c r="AH231" i="5"/>
  <c r="AH232" i="5"/>
  <c r="AH233" i="5"/>
  <c r="AH234" i="5"/>
  <c r="AH235" i="5"/>
  <c r="AH236" i="5"/>
  <c r="AH237" i="5"/>
  <c r="AH238" i="5"/>
  <c r="AH239" i="5"/>
  <c r="AH240" i="5"/>
  <c r="AH241" i="5"/>
  <c r="AH242" i="5"/>
  <c r="AH243" i="5"/>
  <c r="AH244" i="5"/>
  <c r="AH245" i="5"/>
  <c r="AH246" i="5"/>
  <c r="AH247" i="5"/>
  <c r="AH248" i="5"/>
  <c r="AH249" i="5"/>
  <c r="AH250" i="5"/>
  <c r="AH251" i="5"/>
  <c r="AH252" i="5"/>
  <c r="AH253" i="5"/>
  <c r="AH254" i="5"/>
  <c r="AH255" i="5"/>
  <c r="AH256" i="5"/>
  <c r="AH257" i="5"/>
  <c r="AH258" i="5"/>
  <c r="AH259" i="5"/>
  <c r="AH260" i="5"/>
  <c r="AH261" i="5"/>
  <c r="AH262" i="5"/>
  <c r="AH263" i="5"/>
  <c r="AH264" i="5"/>
  <c r="AH265" i="5"/>
  <c r="AH266" i="5"/>
  <c r="AH267" i="5"/>
  <c r="AH268" i="5"/>
  <c r="AH269" i="5"/>
  <c r="AH270" i="5"/>
  <c r="AH271" i="5"/>
  <c r="AH272" i="5"/>
  <c r="AH273" i="5"/>
  <c r="AH274" i="5"/>
  <c r="AH275" i="5"/>
  <c r="AH276" i="5"/>
  <c r="AH277" i="5"/>
  <c r="AH278" i="5"/>
  <c r="AH279" i="5"/>
  <c r="AH280" i="5"/>
  <c r="AH281" i="5"/>
  <c r="AH282" i="5"/>
  <c r="AH283" i="5"/>
  <c r="AH284" i="5"/>
  <c r="AH285" i="5"/>
  <c r="AH286" i="5"/>
  <c r="AH287" i="5"/>
  <c r="AH288" i="5"/>
  <c r="AH289" i="5"/>
  <c r="AH290" i="5"/>
  <c r="AH291" i="5"/>
  <c r="AH292" i="5"/>
  <c r="AH293" i="5"/>
  <c r="AH294" i="5"/>
  <c r="AH295" i="5"/>
  <c r="AH296" i="5"/>
  <c r="AH297" i="5"/>
  <c r="AH298" i="5"/>
  <c r="AH299" i="5"/>
  <c r="AH300" i="5"/>
  <c r="AH301" i="5"/>
  <c r="AH302" i="5"/>
  <c r="AH303" i="5"/>
  <c r="AH304" i="5"/>
  <c r="AH305" i="5"/>
  <c r="AH306" i="5"/>
  <c r="AH307" i="5"/>
  <c r="AH308" i="5"/>
  <c r="AH309" i="5"/>
  <c r="AH310" i="5"/>
  <c r="AH311" i="5"/>
  <c r="AH312" i="5"/>
  <c r="AH313" i="5"/>
  <c r="AH314" i="5"/>
  <c r="AH315" i="5"/>
  <c r="AH316" i="5"/>
  <c r="AH317" i="5"/>
  <c r="AH318" i="5"/>
  <c r="AH319" i="5"/>
  <c r="AH320" i="5"/>
  <c r="AH321" i="5"/>
  <c r="AH322" i="5"/>
  <c r="AH323" i="5"/>
  <c r="AH324" i="5"/>
  <c r="AH325" i="5"/>
  <c r="AH326" i="5"/>
  <c r="AH327" i="5"/>
  <c r="AH328" i="5"/>
  <c r="AH329" i="5"/>
  <c r="AH330" i="5"/>
  <c r="AH331" i="5"/>
  <c r="AH332" i="5"/>
  <c r="AH333" i="5"/>
  <c r="AH334" i="5"/>
  <c r="AH335" i="5"/>
  <c r="AH336" i="5"/>
  <c r="AH337" i="5"/>
  <c r="AH338" i="5"/>
  <c r="AH339" i="5"/>
  <c r="AH340" i="5"/>
  <c r="AH341" i="5"/>
  <c r="AH342" i="5"/>
  <c r="AH343" i="5"/>
  <c r="AH344" i="5"/>
  <c r="AH345" i="5"/>
  <c r="AH346" i="5"/>
  <c r="AH347" i="5"/>
  <c r="AH348" i="5"/>
  <c r="AH349" i="5"/>
  <c r="AH350" i="5"/>
  <c r="AH351" i="5"/>
  <c r="AH352" i="5"/>
  <c r="AH353" i="5"/>
  <c r="AH354" i="5"/>
  <c r="AH355" i="5"/>
  <c r="AH356" i="5"/>
  <c r="AH357" i="5"/>
  <c r="AH358" i="5"/>
  <c r="AH359" i="5"/>
  <c r="AH360" i="5"/>
  <c r="AH361" i="5"/>
  <c r="AH362" i="5"/>
  <c r="AH363" i="5"/>
  <c r="AH364" i="5"/>
  <c r="AH365" i="5"/>
  <c r="AH366" i="5"/>
  <c r="AH367" i="5"/>
  <c r="AH368" i="5"/>
  <c r="AH369" i="5"/>
  <c r="AH370" i="5"/>
  <c r="AH371" i="5"/>
  <c r="AH372" i="5"/>
  <c r="AH373" i="5"/>
  <c r="AH374" i="5"/>
  <c r="AH375" i="5"/>
  <c r="AH376" i="5"/>
  <c r="AH377" i="5"/>
  <c r="AH378" i="5"/>
  <c r="AH379" i="5"/>
  <c r="AH380" i="5"/>
  <c r="AH381" i="5"/>
  <c r="AH382" i="5"/>
  <c r="AH383" i="5"/>
  <c r="AH384" i="5"/>
  <c r="AH385" i="5"/>
  <c r="AH386" i="5"/>
  <c r="AH387" i="5"/>
  <c r="AH388" i="5"/>
  <c r="AH389" i="5"/>
  <c r="AH390" i="5"/>
  <c r="AH391" i="5"/>
  <c r="AH392" i="5"/>
  <c r="AH393" i="5"/>
  <c r="AH394" i="5"/>
  <c r="AH395" i="5"/>
  <c r="AH396" i="5"/>
  <c r="AH397" i="5"/>
  <c r="AH398" i="5"/>
  <c r="AH399" i="5"/>
  <c r="AH400" i="5"/>
  <c r="AH401" i="5"/>
  <c r="AH402" i="5"/>
  <c r="AH403" i="5"/>
  <c r="AH404" i="5"/>
  <c r="AH405" i="5"/>
  <c r="AH406" i="5"/>
  <c r="AH407" i="5"/>
  <c r="AH408" i="5"/>
  <c r="AH409" i="5"/>
  <c r="AH410" i="5"/>
  <c r="AH411" i="5"/>
  <c r="AH412" i="5"/>
  <c r="AH413" i="5"/>
  <c r="AH414" i="5"/>
  <c r="AH415" i="5"/>
  <c r="AH416" i="5"/>
  <c r="AH417" i="5"/>
  <c r="AH418" i="5"/>
  <c r="AH419" i="5"/>
  <c r="AH420" i="5"/>
  <c r="AH421" i="5"/>
  <c r="AH422" i="5"/>
  <c r="AH423" i="5"/>
  <c r="AH424" i="5"/>
  <c r="AH425" i="5"/>
  <c r="AH426" i="5"/>
  <c r="AH427" i="5"/>
  <c r="AH428" i="5"/>
  <c r="AH429" i="5"/>
  <c r="AH430" i="5"/>
  <c r="AH431" i="5"/>
  <c r="AH432" i="5"/>
  <c r="AH433" i="5"/>
  <c r="AH434" i="5"/>
  <c r="AH435" i="5"/>
  <c r="AH436" i="5"/>
  <c r="AH437" i="5"/>
  <c r="AH438" i="5"/>
  <c r="AH439" i="5"/>
  <c r="AH440" i="5"/>
  <c r="AH441" i="5"/>
  <c r="AH442" i="5"/>
  <c r="AH443" i="5"/>
  <c r="AH444" i="5"/>
  <c r="AH445" i="5"/>
  <c r="AH446" i="5"/>
  <c r="AH447" i="5"/>
  <c r="AH448" i="5"/>
  <c r="AH449" i="5"/>
  <c r="AH450" i="5"/>
  <c r="AH451" i="5"/>
  <c r="AH452" i="5"/>
  <c r="AH453" i="5"/>
  <c r="AH454" i="5"/>
  <c r="AH455" i="5"/>
  <c r="AH456" i="5"/>
  <c r="AH457" i="5"/>
  <c r="AH458" i="5"/>
  <c r="AH459" i="5"/>
  <c r="AH460" i="5"/>
  <c r="AH461" i="5"/>
  <c r="AH462" i="5"/>
  <c r="AH463" i="5"/>
  <c r="AH464" i="5"/>
  <c r="AH465" i="5"/>
  <c r="AH466" i="5"/>
  <c r="AH467" i="5"/>
  <c r="AH468" i="5"/>
  <c r="AH469" i="5"/>
  <c r="AH470" i="5"/>
  <c r="AH471" i="5"/>
  <c r="AH472" i="5"/>
  <c r="AH473" i="5"/>
  <c r="AH474" i="5"/>
  <c r="AH475" i="5"/>
  <c r="AH476" i="5"/>
  <c r="AH477" i="5"/>
  <c r="AH478" i="5"/>
  <c r="AH479" i="5"/>
  <c r="AH480" i="5"/>
  <c r="AH481" i="5"/>
  <c r="AH482" i="5"/>
  <c r="AH483" i="5"/>
  <c r="AH484" i="5"/>
  <c r="AH485" i="5"/>
  <c r="AH486" i="5"/>
  <c r="AH487" i="5"/>
  <c r="AH488" i="5"/>
  <c r="AH489" i="5"/>
  <c r="AH490" i="5"/>
  <c r="AH491" i="5"/>
  <c r="AH492" i="5"/>
  <c r="AH493" i="5"/>
  <c r="AH494" i="5"/>
  <c r="AH495" i="5"/>
  <c r="AH496" i="5"/>
  <c r="AH497" i="5"/>
  <c r="AH498" i="5"/>
  <c r="AH499" i="5"/>
  <c r="AH500" i="5"/>
  <c r="AH501" i="5"/>
  <c r="AH502" i="5"/>
  <c r="AH503" i="5"/>
  <c r="AH504" i="5"/>
  <c r="AH505" i="5"/>
  <c r="AH506" i="5"/>
  <c r="AH507" i="5"/>
  <c r="AH508" i="5"/>
  <c r="AH509" i="5"/>
  <c r="AH510" i="5"/>
  <c r="AH511" i="5"/>
  <c r="AH512" i="5"/>
  <c r="AH513" i="5"/>
  <c r="AH514" i="5"/>
  <c r="AH515" i="5"/>
  <c r="AH516" i="5"/>
  <c r="AH517" i="5"/>
  <c r="AH518" i="5"/>
  <c r="AH519" i="5"/>
  <c r="AH520" i="5"/>
  <c r="AH521" i="5"/>
  <c r="AH522" i="5"/>
  <c r="AH523" i="5"/>
  <c r="AH524" i="5"/>
  <c r="AH525" i="5"/>
  <c r="AH526" i="5"/>
  <c r="AH527" i="5"/>
  <c r="AH528" i="5"/>
  <c r="AH529" i="5"/>
  <c r="AH530" i="5"/>
  <c r="AH531" i="5"/>
  <c r="AH532" i="5"/>
  <c r="AH533" i="5"/>
  <c r="AH534" i="5"/>
  <c r="AH535" i="5"/>
  <c r="AH536" i="5"/>
  <c r="AH537" i="5"/>
  <c r="AH538" i="5"/>
  <c r="AH539" i="5"/>
  <c r="AH540" i="5"/>
  <c r="AH541" i="5"/>
  <c r="AH542" i="5"/>
  <c r="AH543" i="5"/>
  <c r="AH544" i="5"/>
  <c r="AH545" i="5"/>
  <c r="AH546" i="5"/>
  <c r="AH547" i="5"/>
  <c r="AH548" i="5"/>
  <c r="AH549" i="5"/>
  <c r="AH550" i="5"/>
  <c r="AH551" i="5"/>
  <c r="AH552" i="5"/>
  <c r="AH553" i="5"/>
  <c r="AH554" i="5"/>
  <c r="AH555" i="5"/>
  <c r="AH556" i="5"/>
  <c r="AH557" i="5"/>
  <c r="AH558" i="5"/>
  <c r="AH559" i="5"/>
  <c r="AH560" i="5"/>
  <c r="AH561" i="5"/>
  <c r="AH562" i="5"/>
  <c r="AH563" i="5"/>
  <c r="AH564" i="5"/>
  <c r="AH565" i="5"/>
  <c r="AH566" i="5"/>
  <c r="AH567" i="5"/>
  <c r="AH568" i="5"/>
  <c r="AH569" i="5"/>
  <c r="AH570" i="5"/>
  <c r="AH571" i="5"/>
  <c r="AH572" i="5"/>
  <c r="AH573" i="5"/>
  <c r="AH574" i="5"/>
  <c r="AH575" i="5"/>
  <c r="AH576" i="5"/>
  <c r="AH577" i="5"/>
  <c r="AH578" i="5"/>
  <c r="AH579" i="5"/>
  <c r="AH580" i="5"/>
  <c r="AH581" i="5"/>
  <c r="AH582" i="5"/>
  <c r="AH583" i="5"/>
  <c r="AH584" i="5"/>
  <c r="AH585" i="5"/>
  <c r="AH586" i="5"/>
  <c r="AH587" i="5"/>
  <c r="AH588" i="5"/>
  <c r="AH589" i="5"/>
  <c r="AH590" i="5"/>
  <c r="AH591" i="5"/>
  <c r="AH592" i="5"/>
  <c r="AH593" i="5"/>
  <c r="AH594" i="5"/>
  <c r="AH595" i="5"/>
  <c r="AH596" i="5"/>
  <c r="AH597" i="5"/>
  <c r="AH598" i="5"/>
  <c r="AH599" i="5"/>
  <c r="AH600" i="5"/>
  <c r="AH601" i="5"/>
  <c r="AH602" i="5"/>
  <c r="AH603" i="5"/>
  <c r="AH604" i="5"/>
  <c r="AH605" i="5"/>
  <c r="AH606" i="5"/>
  <c r="AH607" i="5"/>
  <c r="AH608" i="5"/>
  <c r="AH609" i="5"/>
  <c r="AH610" i="5"/>
  <c r="AH611" i="5"/>
  <c r="AH612" i="5"/>
  <c r="AH613" i="5"/>
  <c r="AH614" i="5"/>
  <c r="AH615" i="5"/>
  <c r="AH616" i="5"/>
  <c r="AH617" i="5"/>
  <c r="AH618" i="5"/>
  <c r="AH619" i="5"/>
  <c r="AH620" i="5"/>
  <c r="AH621" i="5"/>
  <c r="AH622" i="5"/>
  <c r="AH623" i="5"/>
  <c r="AH624" i="5"/>
  <c r="AH625" i="5"/>
  <c r="AH626" i="5"/>
  <c r="AH627" i="5"/>
  <c r="AH628" i="5"/>
  <c r="AH629" i="5"/>
  <c r="AH630" i="5"/>
  <c r="AH631" i="5"/>
  <c r="AH632" i="5"/>
  <c r="AH633" i="5"/>
  <c r="AH634" i="5"/>
  <c r="AH635" i="5"/>
  <c r="AH636" i="5"/>
  <c r="AH637" i="5"/>
  <c r="AH638" i="5"/>
  <c r="AH639" i="5"/>
  <c r="AH640" i="5"/>
  <c r="AH641" i="5"/>
  <c r="AH642" i="5"/>
  <c r="AH643" i="5"/>
  <c r="AH644" i="5"/>
  <c r="AH645" i="5"/>
  <c r="AH646" i="5"/>
  <c r="AH647" i="5"/>
  <c r="AH648" i="5"/>
  <c r="AH649" i="5"/>
  <c r="AH650" i="5"/>
  <c r="AH651" i="5"/>
  <c r="AH652" i="5"/>
  <c r="AH653" i="5"/>
  <c r="AH654" i="5"/>
  <c r="AH655" i="5"/>
  <c r="AH656" i="5"/>
  <c r="AH657" i="5"/>
  <c r="AH658" i="5"/>
  <c r="AH659" i="5"/>
  <c r="AH660" i="5"/>
  <c r="AH661" i="5"/>
  <c r="AH662" i="5"/>
  <c r="AH663" i="5"/>
  <c r="AH664" i="5"/>
  <c r="AH665" i="5"/>
  <c r="AH666" i="5"/>
  <c r="AH667" i="5"/>
  <c r="AH668" i="5"/>
  <c r="AH669" i="5"/>
  <c r="AH670" i="5"/>
  <c r="AH671" i="5"/>
  <c r="AH672" i="5"/>
  <c r="AH673" i="5"/>
  <c r="AH674" i="5"/>
  <c r="AH675" i="5"/>
  <c r="AH676" i="5"/>
  <c r="AH677" i="5"/>
  <c r="AH678" i="5"/>
  <c r="AH679" i="5"/>
  <c r="AH680" i="5"/>
  <c r="AH681" i="5"/>
  <c r="AH682" i="5"/>
  <c r="AH683" i="5"/>
  <c r="AH684" i="5"/>
  <c r="AH685" i="5"/>
  <c r="AH686" i="5"/>
  <c r="AH687" i="5"/>
  <c r="AH688" i="5"/>
  <c r="AH689" i="5"/>
  <c r="AH690" i="5"/>
  <c r="AH691" i="5"/>
  <c r="AH692" i="5"/>
  <c r="AH693" i="5"/>
  <c r="AH694" i="5"/>
  <c r="AH695" i="5"/>
  <c r="AH696" i="5"/>
  <c r="AH697" i="5"/>
  <c r="AH698" i="5"/>
  <c r="AH699" i="5"/>
  <c r="AH700" i="5"/>
  <c r="AH701" i="5"/>
  <c r="AH702" i="5"/>
  <c r="AH703" i="5"/>
  <c r="AH704" i="5"/>
  <c r="AH705" i="5"/>
  <c r="AH706" i="5"/>
  <c r="AH707" i="5"/>
  <c r="AH708" i="5"/>
  <c r="AH709" i="5"/>
  <c r="AH710" i="5"/>
  <c r="AH711" i="5"/>
  <c r="AH712" i="5"/>
  <c r="AH713" i="5"/>
  <c r="AH714" i="5"/>
  <c r="AH715" i="5"/>
  <c r="AH716" i="5"/>
  <c r="AH717" i="5"/>
  <c r="AH718" i="5"/>
  <c r="AH719" i="5"/>
  <c r="AH720" i="5"/>
  <c r="AH721" i="5"/>
  <c r="AH722" i="5"/>
  <c r="AH723" i="5"/>
  <c r="AH724" i="5"/>
  <c r="AH725" i="5"/>
  <c r="AH726" i="5"/>
  <c r="AH727" i="5"/>
  <c r="AH728" i="5"/>
  <c r="AH729" i="5"/>
  <c r="AH730" i="5"/>
  <c r="AH731" i="5"/>
  <c r="AH732" i="5"/>
  <c r="AH733" i="5"/>
  <c r="AH734" i="5"/>
  <c r="AH735" i="5"/>
  <c r="AH736" i="5"/>
  <c r="AH737" i="5"/>
  <c r="AH738" i="5"/>
  <c r="AH739" i="5"/>
  <c r="AH740" i="5"/>
  <c r="AH741" i="5"/>
  <c r="AH742" i="5"/>
  <c r="AH743" i="5"/>
  <c r="AH744" i="5"/>
  <c r="AH745" i="5"/>
  <c r="AH746" i="5"/>
  <c r="AH747" i="5"/>
  <c r="AH748" i="5"/>
  <c r="AH749" i="5"/>
  <c r="AH750" i="5"/>
  <c r="AH751" i="5"/>
  <c r="AH752" i="5"/>
  <c r="AH753" i="5"/>
  <c r="AH754" i="5"/>
  <c r="AH755" i="5"/>
  <c r="AH756" i="5"/>
  <c r="AH757" i="5"/>
  <c r="AH758" i="5"/>
  <c r="AH759" i="5"/>
  <c r="AH760" i="5"/>
  <c r="AH761" i="5"/>
  <c r="AH762" i="5"/>
  <c r="AH763" i="5"/>
  <c r="AH764" i="5"/>
  <c r="AH765" i="5"/>
  <c r="AH766" i="5"/>
  <c r="AH767" i="5"/>
  <c r="AH768" i="5"/>
  <c r="AH769" i="5"/>
  <c r="AH770" i="5"/>
  <c r="AH771" i="5"/>
  <c r="AH772" i="5"/>
  <c r="AH773" i="5"/>
  <c r="AH774" i="5"/>
  <c r="AH775" i="5"/>
  <c r="AH776" i="5"/>
  <c r="AH777" i="5"/>
  <c r="AH778" i="5"/>
  <c r="AH779" i="5"/>
  <c r="AH780" i="5"/>
  <c r="AH781" i="5"/>
  <c r="AH782" i="5"/>
  <c r="AH783" i="5"/>
  <c r="AH784" i="5"/>
  <c r="AH785" i="5"/>
  <c r="AH786" i="5"/>
  <c r="AH787" i="5"/>
  <c r="AH788" i="5"/>
  <c r="AH789" i="5"/>
  <c r="AH790" i="5"/>
  <c r="AH791" i="5"/>
  <c r="AH792" i="5"/>
  <c r="AH793" i="5"/>
  <c r="AH794" i="5"/>
  <c r="AH795" i="5"/>
  <c r="AH796" i="5"/>
  <c r="AH797" i="5"/>
  <c r="AH798" i="5"/>
  <c r="AH799" i="5"/>
  <c r="AH800" i="5"/>
  <c r="AH801" i="5"/>
  <c r="AH802" i="5"/>
  <c r="AH803" i="5"/>
  <c r="AH804" i="5"/>
  <c r="AH805" i="5"/>
  <c r="AH806" i="5"/>
  <c r="AH807" i="5"/>
  <c r="AH808" i="5"/>
  <c r="AH809" i="5"/>
  <c r="AH810" i="5"/>
  <c r="AH811" i="5"/>
  <c r="AH812" i="5"/>
  <c r="AH813" i="5"/>
  <c r="AH814" i="5"/>
  <c r="AH815" i="5"/>
  <c r="AH816" i="5"/>
  <c r="AH817" i="5"/>
  <c r="AH818" i="5"/>
  <c r="AH819" i="5"/>
  <c r="AH820" i="5"/>
  <c r="AH821" i="5"/>
  <c r="AH822" i="5"/>
  <c r="AH823" i="5"/>
  <c r="AH824" i="5"/>
  <c r="AH825" i="5"/>
  <c r="AH826" i="5"/>
  <c r="AH827" i="5"/>
  <c r="AH828" i="5"/>
  <c r="AH829" i="5"/>
  <c r="AH830" i="5"/>
  <c r="AH831" i="5"/>
  <c r="AH832" i="5"/>
  <c r="AH833" i="5"/>
  <c r="AH834" i="5"/>
  <c r="AH835" i="5"/>
  <c r="AH836" i="5"/>
  <c r="AH837" i="5"/>
  <c r="AH838" i="5"/>
  <c r="AH839" i="5"/>
  <c r="AH840" i="5"/>
  <c r="AH841" i="5"/>
  <c r="AH842" i="5"/>
  <c r="AH843" i="5"/>
  <c r="AH844" i="5"/>
  <c r="AH845" i="5"/>
  <c r="AH846" i="5"/>
  <c r="AH847" i="5"/>
  <c r="AH848" i="5"/>
  <c r="AH849" i="5"/>
  <c r="AH850" i="5"/>
  <c r="AH851" i="5"/>
  <c r="AH852" i="5"/>
  <c r="AH853" i="5"/>
  <c r="AH854" i="5"/>
  <c r="AH855" i="5"/>
  <c r="AH856" i="5"/>
  <c r="AH857" i="5"/>
  <c r="AH858" i="5"/>
  <c r="AH859" i="5"/>
  <c r="AH860" i="5"/>
  <c r="AH861" i="5"/>
  <c r="AH862" i="5"/>
  <c r="AH863" i="5"/>
  <c r="AH864" i="5"/>
  <c r="AH865" i="5"/>
  <c r="AH866" i="5"/>
  <c r="AH867" i="5"/>
  <c r="AH868" i="5"/>
  <c r="AH869" i="5"/>
  <c r="AH870" i="5"/>
  <c r="AH871" i="5"/>
  <c r="AH872" i="5"/>
  <c r="AH873" i="5"/>
  <c r="AH874" i="5"/>
  <c r="AH875" i="5"/>
  <c r="AH876" i="5"/>
  <c r="AH877" i="5"/>
  <c r="AH878" i="5"/>
  <c r="AH879" i="5"/>
  <c r="AH880" i="5"/>
  <c r="AH881" i="5"/>
  <c r="AH882" i="5"/>
  <c r="AH883" i="5"/>
  <c r="AH884" i="5"/>
  <c r="AH885" i="5"/>
  <c r="AH886" i="5"/>
  <c r="AH887" i="5"/>
  <c r="AH888" i="5"/>
  <c r="AH889" i="5"/>
  <c r="AH890" i="5"/>
  <c r="AH891" i="5"/>
  <c r="AH892" i="5"/>
  <c r="AH893" i="5"/>
  <c r="AH894" i="5"/>
  <c r="AH895" i="5"/>
  <c r="AH896" i="5"/>
  <c r="AH897" i="5"/>
  <c r="AH898" i="5"/>
  <c r="AH899" i="5"/>
  <c r="AH900" i="5"/>
  <c r="AH901" i="5"/>
  <c r="AH902" i="5"/>
  <c r="AH903" i="5"/>
  <c r="AH904" i="5"/>
  <c r="AH905" i="5"/>
  <c r="AH906" i="5"/>
  <c r="AH907" i="5"/>
  <c r="AH908" i="5"/>
  <c r="AH909" i="5"/>
  <c r="AH910" i="5"/>
  <c r="AH911" i="5"/>
  <c r="AH912" i="5"/>
  <c r="AH913" i="5"/>
  <c r="AH914" i="5"/>
  <c r="AH915" i="5"/>
  <c r="AH916" i="5"/>
  <c r="AH917" i="5"/>
  <c r="AH918" i="5"/>
  <c r="AH919" i="5"/>
  <c r="AH920" i="5"/>
  <c r="AH921" i="5"/>
  <c r="AH922" i="5"/>
  <c r="AH923" i="5"/>
  <c r="AH924" i="5"/>
  <c r="AH925" i="5"/>
  <c r="AH926" i="5"/>
  <c r="AH927" i="5"/>
  <c r="AH928" i="5"/>
  <c r="AH929" i="5"/>
  <c r="AH930" i="5"/>
  <c r="AH931" i="5"/>
  <c r="AH932" i="5"/>
  <c r="AH933" i="5"/>
  <c r="AH934" i="5"/>
  <c r="AH935" i="5"/>
  <c r="AH936" i="5"/>
  <c r="AH937" i="5"/>
  <c r="AH938" i="5"/>
  <c r="AH939" i="5"/>
  <c r="AH940" i="5"/>
  <c r="AH941" i="5"/>
  <c r="AH942" i="5"/>
  <c r="AH943" i="5"/>
  <c r="AH944" i="5"/>
  <c r="AH945" i="5"/>
  <c r="AH946" i="5"/>
  <c r="AH947" i="5"/>
  <c r="AH948" i="5"/>
  <c r="AH949" i="5"/>
  <c r="AH950" i="5"/>
  <c r="AH951" i="5"/>
  <c r="AH952" i="5"/>
  <c r="AH953" i="5"/>
  <c r="AH954" i="5"/>
  <c r="AH955" i="5"/>
  <c r="AH956" i="5"/>
  <c r="AH957" i="5"/>
  <c r="AH958" i="5"/>
  <c r="AH959" i="5"/>
  <c r="AH960" i="5"/>
  <c r="AH961" i="5"/>
  <c r="AH962" i="5"/>
  <c r="AH963" i="5"/>
  <c r="AH964" i="5"/>
  <c r="AH965" i="5"/>
  <c r="AH966" i="5"/>
  <c r="AH967" i="5"/>
  <c r="AH968" i="5"/>
  <c r="AH969" i="5"/>
  <c r="AH970" i="5"/>
  <c r="AH971" i="5"/>
  <c r="AH972" i="5"/>
  <c r="AH973" i="5"/>
  <c r="AH974" i="5"/>
  <c r="AH975" i="5"/>
  <c r="AH976" i="5"/>
  <c r="AH977" i="5"/>
  <c r="AH978" i="5"/>
  <c r="AH979" i="5"/>
  <c r="AH980" i="5"/>
  <c r="AH981" i="5"/>
  <c r="AH982" i="5"/>
  <c r="AH983" i="5"/>
  <c r="AH984" i="5"/>
  <c r="AH985" i="5"/>
  <c r="AH986" i="5"/>
  <c r="AH987" i="5"/>
  <c r="AH988" i="5"/>
  <c r="AH989" i="5"/>
  <c r="AH990" i="5"/>
  <c r="AH991" i="5"/>
  <c r="AH992" i="5"/>
  <c r="AH993" i="5"/>
  <c r="AH994" i="5"/>
  <c r="AH995" i="5"/>
  <c r="AH996" i="5"/>
  <c r="AH997" i="5"/>
  <c r="AH998" i="5"/>
  <c r="AH999" i="5"/>
  <c r="AH1000" i="5"/>
  <c r="AH1001" i="5"/>
  <c r="AH1002" i="5"/>
  <c r="AH1003" i="5"/>
  <c r="AH1004" i="5"/>
  <c r="AH1005" i="5"/>
  <c r="AH1006" i="5"/>
  <c r="AH1007" i="5"/>
  <c r="AH1008" i="5"/>
  <c r="AH1009" i="5"/>
  <c r="AH1010" i="5"/>
  <c r="AH1011" i="5"/>
  <c r="AH1012" i="5"/>
  <c r="AH1013" i="5"/>
  <c r="AH1014" i="5"/>
  <c r="AH1015" i="5"/>
  <c r="AH1016" i="5"/>
  <c r="AH1017" i="5"/>
  <c r="AH1018" i="5"/>
  <c r="AH1019" i="5"/>
  <c r="AH1020" i="5"/>
  <c r="AH1021" i="5"/>
  <c r="AH1022" i="5"/>
  <c r="AH1023" i="5"/>
  <c r="AH1024" i="5"/>
  <c r="AH1025" i="5"/>
  <c r="AH1026" i="5"/>
  <c r="AH1027" i="5"/>
  <c r="AH1028" i="5"/>
  <c r="AH1029" i="5"/>
  <c r="AH1030" i="5"/>
  <c r="AH1031" i="5"/>
  <c r="AH1032" i="5"/>
  <c r="AH1033" i="5"/>
  <c r="AH1034" i="5"/>
  <c r="AH1035" i="5"/>
  <c r="AH1036" i="5"/>
  <c r="AH1037" i="5"/>
  <c r="AH1038" i="5"/>
  <c r="AH1039" i="5"/>
  <c r="AH1040" i="5"/>
  <c r="AH1041" i="5"/>
  <c r="AH1042" i="5"/>
  <c r="AH1043" i="5"/>
  <c r="AH1044" i="5"/>
  <c r="AH1045" i="5"/>
  <c r="AH1046" i="5"/>
  <c r="AH1047" i="5"/>
  <c r="AH1048" i="5"/>
  <c r="AH1049" i="5"/>
  <c r="AH1050" i="5"/>
  <c r="AH1051" i="5"/>
  <c r="AH1052" i="5"/>
  <c r="AH1053" i="5"/>
  <c r="AH1054" i="5"/>
  <c r="AH1055" i="5"/>
  <c r="AH1056" i="5"/>
  <c r="AH1057" i="5"/>
  <c r="AH1058" i="5"/>
  <c r="AH1059" i="5"/>
  <c r="AH1060" i="5"/>
  <c r="AH1061" i="5"/>
  <c r="AH1062" i="5"/>
  <c r="AH1063" i="5"/>
  <c r="AH1064" i="5"/>
  <c r="AH1065" i="5"/>
  <c r="AH1066" i="5"/>
  <c r="AH1067" i="5"/>
  <c r="AH1068" i="5"/>
  <c r="AH1069" i="5"/>
  <c r="AH1070" i="5"/>
  <c r="AH1071" i="5"/>
  <c r="AH1072" i="5"/>
  <c r="AH1073" i="5"/>
  <c r="AH1074" i="5"/>
  <c r="AH1075" i="5"/>
  <c r="AH1076" i="5"/>
  <c r="AH1077" i="5"/>
  <c r="AH1078" i="5"/>
  <c r="AH1079" i="5"/>
  <c r="AH1080" i="5"/>
  <c r="AH1081" i="5"/>
  <c r="AH1082" i="5"/>
  <c r="AH1083" i="5"/>
  <c r="AH1084" i="5"/>
  <c r="AH1085" i="5"/>
  <c r="AH1086" i="5"/>
  <c r="AH1087" i="5"/>
  <c r="AH1088" i="5"/>
  <c r="AH1089" i="5"/>
  <c r="AH1090" i="5"/>
  <c r="AH1091" i="5"/>
  <c r="AH1092" i="5"/>
  <c r="AH1093" i="5"/>
  <c r="AH1094" i="5"/>
  <c r="AH1095" i="5"/>
  <c r="AH1096" i="5"/>
  <c r="AH1097" i="5"/>
  <c r="AH1098" i="5"/>
  <c r="AH1099" i="5"/>
  <c r="AH1100" i="5"/>
  <c r="AH1101" i="5"/>
  <c r="AH1102" i="5"/>
  <c r="AH1103" i="5"/>
  <c r="AH1104" i="5"/>
  <c r="AH1105" i="5"/>
  <c r="AH1106" i="5"/>
  <c r="AH1107" i="5"/>
  <c r="AH1108" i="5"/>
  <c r="AH1109" i="5"/>
  <c r="AH1110" i="5"/>
  <c r="AH1111" i="5"/>
  <c r="AH1112" i="5"/>
  <c r="AH1113" i="5"/>
  <c r="AH1114" i="5"/>
  <c r="AH1115" i="5"/>
  <c r="AH1116" i="5"/>
  <c r="AH1117" i="5"/>
  <c r="AH1118" i="5"/>
  <c r="AH1119" i="5"/>
  <c r="AH1120" i="5"/>
  <c r="AH1121" i="5"/>
  <c r="AH1122" i="5"/>
  <c r="AH1123" i="5"/>
  <c r="AH1124" i="5"/>
  <c r="AH1125" i="5"/>
  <c r="AH1126" i="5"/>
  <c r="AH1127" i="5"/>
  <c r="AH1128" i="5"/>
  <c r="AH1129" i="5"/>
  <c r="AH1130" i="5"/>
  <c r="AH1131" i="5"/>
  <c r="AH1132" i="5"/>
  <c r="AH1133" i="5"/>
  <c r="AH1134" i="5"/>
  <c r="AH1135" i="5"/>
  <c r="AH1136" i="5"/>
  <c r="AH1137" i="5"/>
  <c r="AH1138" i="5"/>
  <c r="AH1139" i="5"/>
  <c r="AH1140" i="5"/>
  <c r="AH1141" i="5"/>
  <c r="AH1142" i="5"/>
  <c r="AH1143" i="5"/>
  <c r="AH1144" i="5"/>
  <c r="AH1145" i="5"/>
  <c r="AH1146" i="5"/>
  <c r="AH1147" i="5"/>
  <c r="AH1148" i="5"/>
  <c r="AH1149" i="5"/>
  <c r="AH1150" i="5"/>
  <c r="AH1151" i="5"/>
  <c r="AH1152" i="5"/>
  <c r="AH1153" i="5"/>
  <c r="AH1154" i="5"/>
  <c r="AH1155" i="5"/>
  <c r="AH1156" i="5"/>
  <c r="AH1157" i="5"/>
  <c r="AH1158" i="5"/>
  <c r="AH1159" i="5"/>
  <c r="AH1160" i="5"/>
  <c r="AH1161" i="5"/>
  <c r="AH1162" i="5"/>
  <c r="AH1163" i="5"/>
  <c r="AH1164" i="5"/>
  <c r="AH1165" i="5"/>
  <c r="AH1166" i="5"/>
  <c r="AH1167" i="5"/>
  <c r="AH1168" i="5"/>
  <c r="AH1169" i="5"/>
  <c r="AH1170" i="5"/>
  <c r="AH1171" i="5"/>
  <c r="AH1172" i="5"/>
  <c r="AH1173" i="5"/>
  <c r="AH1174" i="5"/>
  <c r="AH1175" i="5"/>
  <c r="AH1176" i="5"/>
  <c r="AH1177" i="5"/>
  <c r="AH1178" i="5"/>
  <c r="AH1179" i="5"/>
  <c r="AH1180" i="5"/>
  <c r="AH1181" i="5"/>
  <c r="AH1182" i="5"/>
  <c r="AH1183" i="5"/>
  <c r="AH1184" i="5"/>
  <c r="AH1185" i="5"/>
  <c r="AH1186" i="5"/>
  <c r="AH1187" i="5"/>
  <c r="AH1188" i="5"/>
  <c r="AH1189" i="5"/>
  <c r="AH1190" i="5"/>
  <c r="AH1191" i="5"/>
  <c r="AH1192" i="5"/>
  <c r="AH1193" i="5"/>
  <c r="AH1194" i="5"/>
  <c r="AH1195" i="5"/>
  <c r="AH1196" i="5"/>
  <c r="AH1197" i="5"/>
  <c r="AH1198" i="5"/>
  <c r="AH1199" i="5"/>
  <c r="AH1200" i="5"/>
  <c r="AH1201" i="5"/>
  <c r="AH1202" i="5"/>
  <c r="AH1203" i="5"/>
  <c r="AH1204" i="5"/>
  <c r="AH1205" i="5"/>
  <c r="AH1206" i="5"/>
  <c r="AH1207" i="5"/>
  <c r="AH1208" i="5"/>
  <c r="AH1209" i="5"/>
  <c r="AH1210" i="5"/>
  <c r="AH1211" i="5"/>
  <c r="AH1212" i="5"/>
  <c r="AH1213" i="5"/>
  <c r="AH1214" i="5"/>
  <c r="AH1215" i="5"/>
  <c r="AH1216" i="5"/>
  <c r="AH1217" i="5"/>
  <c r="AH1218" i="5"/>
  <c r="AH1219" i="5"/>
  <c r="AH1220" i="5"/>
  <c r="AH1221" i="5"/>
  <c r="AH1222" i="5"/>
  <c r="AH1223" i="5"/>
  <c r="AH1224" i="5"/>
  <c r="AH1225" i="5"/>
  <c r="AH1226" i="5"/>
  <c r="AH1227" i="5"/>
  <c r="AH1228" i="5"/>
  <c r="AH1229" i="5"/>
  <c r="AH1230" i="5"/>
  <c r="AH1231" i="5"/>
  <c r="AH1232" i="5"/>
  <c r="AH1233" i="5"/>
  <c r="AH1234" i="5"/>
  <c r="AH1235" i="5"/>
  <c r="AH1236" i="5"/>
  <c r="AH1237" i="5"/>
  <c r="AH1238" i="5"/>
  <c r="AH1239" i="5"/>
  <c r="AH1240" i="5"/>
  <c r="AH1241" i="5"/>
  <c r="AH1242" i="5"/>
  <c r="AH1243" i="5"/>
  <c r="AH1244" i="5"/>
  <c r="AH1245" i="5"/>
  <c r="AH1246" i="5"/>
  <c r="AH1247" i="5"/>
  <c r="AH1248" i="5"/>
  <c r="AH1249" i="5"/>
  <c r="AH1250" i="5"/>
  <c r="AH1251" i="5"/>
  <c r="AH1252" i="5"/>
  <c r="AH1253" i="5"/>
  <c r="AH1254" i="5"/>
  <c r="AH1255" i="5"/>
  <c r="AH1256" i="5"/>
  <c r="AH1257" i="5"/>
  <c r="AH1258" i="5"/>
  <c r="AH1259" i="5"/>
  <c r="AH1260" i="5"/>
  <c r="AH1261" i="5"/>
  <c r="AH1262" i="5"/>
  <c r="AH1263" i="5"/>
  <c r="AH1264" i="5"/>
  <c r="AH1265" i="5"/>
  <c r="AH1266" i="5"/>
  <c r="AH1267" i="5"/>
  <c r="AH1268" i="5"/>
  <c r="AH1269" i="5"/>
  <c r="AH1270" i="5"/>
  <c r="AH1271" i="5"/>
  <c r="AH1272" i="5"/>
  <c r="AH1273" i="5"/>
  <c r="AH1274" i="5"/>
  <c r="AH1275" i="5"/>
  <c r="AH1276" i="5"/>
  <c r="AH1277" i="5"/>
  <c r="AH1278" i="5"/>
  <c r="AH1279" i="5"/>
  <c r="AH1280" i="5"/>
  <c r="AH1281" i="5"/>
  <c r="AH1282" i="5"/>
  <c r="AH1283" i="5"/>
  <c r="AH1284" i="5"/>
  <c r="AH1285" i="5"/>
  <c r="AH1286" i="5"/>
  <c r="AH1287" i="5"/>
  <c r="AH1288" i="5"/>
  <c r="AH1289" i="5"/>
  <c r="AH1290" i="5"/>
  <c r="AH1291" i="5"/>
  <c r="AH1292" i="5"/>
  <c r="AH1293" i="5"/>
  <c r="AH1294" i="5"/>
  <c r="AH1295" i="5"/>
  <c r="AH1296" i="5"/>
  <c r="AH1297" i="5"/>
  <c r="AH1298" i="5"/>
  <c r="AH1299" i="5"/>
  <c r="AH1300" i="5"/>
  <c r="AH1301" i="5"/>
  <c r="AH1302" i="5"/>
  <c r="AH1303" i="5"/>
  <c r="AH1304" i="5"/>
  <c r="AH1305" i="5"/>
  <c r="AH1306" i="5"/>
  <c r="AH1307" i="5"/>
  <c r="AH1308" i="5"/>
  <c r="AH1309" i="5"/>
  <c r="AH1310" i="5"/>
  <c r="AH1311" i="5"/>
  <c r="AH1312" i="5"/>
  <c r="AH1313" i="5"/>
  <c r="AH1314" i="5"/>
  <c r="AH1315" i="5"/>
  <c r="AH1316" i="5"/>
  <c r="AH1317" i="5"/>
  <c r="AH1318" i="5"/>
  <c r="AH1319" i="5"/>
  <c r="AH1320" i="5"/>
  <c r="AH1321" i="5"/>
  <c r="AH1322" i="5"/>
  <c r="AH1323" i="5"/>
  <c r="AH1324" i="5"/>
  <c r="AH1325" i="5"/>
  <c r="AH1326" i="5"/>
  <c r="AH1327" i="5"/>
  <c r="AH1328" i="5"/>
  <c r="AH1329" i="5"/>
  <c r="AH1330" i="5"/>
  <c r="AH1331" i="5"/>
  <c r="AH1332" i="5"/>
  <c r="AH1333" i="5"/>
  <c r="AH1334" i="5"/>
  <c r="AH1335" i="5"/>
  <c r="AH1336" i="5"/>
  <c r="AH1337" i="5"/>
  <c r="AH1338" i="5"/>
  <c r="AH1339" i="5"/>
  <c r="AH1340" i="5"/>
  <c r="AH1341" i="5"/>
  <c r="AH1342" i="5"/>
  <c r="AH1343" i="5"/>
  <c r="AH1344" i="5"/>
  <c r="AH1345" i="5"/>
  <c r="AH1346" i="5"/>
  <c r="AH1347" i="5"/>
  <c r="AH1348" i="5"/>
  <c r="AH1349" i="5"/>
  <c r="AH1350" i="5"/>
  <c r="AH1351" i="5"/>
  <c r="AH1352" i="5"/>
  <c r="AH1353" i="5"/>
  <c r="AH1354" i="5"/>
  <c r="AH1355" i="5"/>
  <c r="AH1356" i="5"/>
  <c r="AH1357" i="5"/>
  <c r="AH1358" i="5"/>
  <c r="AH1359" i="5"/>
  <c r="AH1360" i="5"/>
  <c r="AH1361" i="5"/>
  <c r="AH1362" i="5"/>
  <c r="AH1363" i="5"/>
  <c r="AH1364" i="5"/>
  <c r="AH1365" i="5"/>
  <c r="AH1366" i="5"/>
  <c r="AH1367" i="5"/>
  <c r="AH1368" i="5"/>
  <c r="AH1369" i="5"/>
  <c r="AH1370" i="5"/>
  <c r="AH1371" i="5"/>
  <c r="AH1372" i="5"/>
  <c r="AH1373" i="5"/>
  <c r="AH1374" i="5"/>
  <c r="AH1375" i="5"/>
  <c r="AH1376" i="5"/>
  <c r="AH1377" i="5"/>
  <c r="AH1378" i="5"/>
  <c r="AH1379" i="5"/>
  <c r="AH1380" i="5"/>
  <c r="AH1381" i="5"/>
  <c r="AH1382" i="5"/>
  <c r="AH1383" i="5"/>
  <c r="AH1384" i="5"/>
  <c r="AH1385" i="5"/>
  <c r="AH1386" i="5"/>
  <c r="AH1387" i="5"/>
  <c r="AH1388" i="5"/>
  <c r="AH1389" i="5"/>
  <c r="AH1390" i="5"/>
  <c r="AH1391" i="5"/>
  <c r="AH1392" i="5"/>
  <c r="AH1393" i="5"/>
  <c r="AH1394" i="5"/>
  <c r="AH1395" i="5"/>
  <c r="AH1396" i="5"/>
  <c r="AH1397" i="5"/>
  <c r="AH1398" i="5"/>
  <c r="AH1399" i="5"/>
  <c r="AH1400" i="5"/>
  <c r="AH1401" i="5"/>
  <c r="AH1402" i="5"/>
  <c r="AH1403" i="5"/>
  <c r="AH1404" i="5"/>
  <c r="AH1405" i="5"/>
  <c r="AH1406" i="5"/>
  <c r="AH1407" i="5"/>
  <c r="AH1408" i="5"/>
  <c r="AH1409" i="5"/>
  <c r="AH1410" i="5"/>
  <c r="AH1411" i="5"/>
  <c r="AH1412" i="5"/>
  <c r="AH1413" i="5"/>
  <c r="AH1414" i="5"/>
  <c r="AH1415" i="5"/>
  <c r="AH1416" i="5"/>
  <c r="AH1417" i="5"/>
  <c r="AH1418" i="5"/>
  <c r="AH1419" i="5"/>
  <c r="AH1420" i="5"/>
  <c r="AH1421" i="5"/>
  <c r="AH1422" i="5"/>
  <c r="AH1423" i="5"/>
  <c r="AH1424" i="5"/>
  <c r="AH1425" i="5"/>
  <c r="AH1426" i="5"/>
  <c r="AH1427" i="5"/>
  <c r="AH1428" i="5"/>
  <c r="AH1429" i="5"/>
  <c r="AH1430" i="5"/>
  <c r="AH1431" i="5"/>
  <c r="AH1432" i="5"/>
  <c r="AH1433" i="5"/>
  <c r="AH1434" i="5"/>
  <c r="AH1435" i="5"/>
  <c r="AH1436" i="5"/>
  <c r="AH1437" i="5"/>
  <c r="AH1438" i="5"/>
  <c r="AH1439" i="5"/>
  <c r="AH1440" i="5"/>
  <c r="AH1441" i="5"/>
  <c r="AH1442" i="5"/>
  <c r="AH1443" i="5"/>
  <c r="AH1444" i="5"/>
  <c r="AH1445" i="5"/>
  <c r="AH1446" i="5"/>
  <c r="AH1447" i="5"/>
  <c r="AH1448" i="5"/>
  <c r="AH1449" i="5"/>
  <c r="AH1450" i="5"/>
  <c r="AH1451" i="5"/>
  <c r="AH1452" i="5"/>
  <c r="AH1453" i="5"/>
  <c r="AH1454" i="5"/>
  <c r="AH1455" i="5"/>
  <c r="AH1456" i="5"/>
  <c r="AH1457" i="5"/>
  <c r="AH1458" i="5"/>
  <c r="AH1459" i="5"/>
  <c r="AH1460" i="5"/>
  <c r="AH1461" i="5"/>
  <c r="AH1462" i="5"/>
  <c r="AH1463" i="5"/>
  <c r="AH1464" i="5"/>
  <c r="AH1465" i="5"/>
  <c r="AH1466" i="5"/>
  <c r="AH1467" i="5"/>
  <c r="AH1468" i="5"/>
  <c r="AH1469" i="5"/>
  <c r="AH1470" i="5"/>
  <c r="AH1471" i="5"/>
  <c r="AH1472" i="5"/>
  <c r="AH1473" i="5"/>
  <c r="AH1474" i="5"/>
  <c r="AH1475" i="5"/>
  <c r="AH1476" i="5"/>
  <c r="AH1477" i="5"/>
  <c r="AH1478" i="5"/>
  <c r="AH1479" i="5"/>
  <c r="AH1480" i="5"/>
  <c r="AH1481" i="5"/>
  <c r="AH1482" i="5"/>
  <c r="AH1483" i="5"/>
  <c r="AH1484" i="5"/>
  <c r="AH1485" i="5"/>
  <c r="AH1486" i="5"/>
  <c r="AH1487" i="5"/>
  <c r="AH1488" i="5"/>
  <c r="AH1489" i="5"/>
  <c r="AH1490" i="5"/>
  <c r="AH1491" i="5"/>
  <c r="AH1492" i="5"/>
  <c r="AH1493" i="5"/>
  <c r="AH1494" i="5"/>
  <c r="AH1495" i="5"/>
  <c r="AH1496" i="5"/>
  <c r="AH1497" i="5"/>
  <c r="AH1498" i="5"/>
  <c r="AH1499" i="5"/>
  <c r="AH1500" i="5"/>
  <c r="AH1501" i="5"/>
  <c r="AH1502" i="5"/>
  <c r="AH1503" i="5"/>
  <c r="AH1504" i="5"/>
  <c r="AH1505" i="5"/>
  <c r="AH1506" i="5"/>
  <c r="AH1507" i="5"/>
  <c r="AH1508" i="5"/>
  <c r="AH171" i="5"/>
  <c r="AH172" i="5"/>
  <c r="AH173" i="5"/>
  <c r="AH13" i="5"/>
  <c r="AH14" i="5"/>
  <c r="AH15" i="5"/>
  <c r="AH16" i="5"/>
  <c r="AH17" i="5"/>
  <c r="AH18" i="5"/>
  <c r="AH19" i="5"/>
  <c r="AH20" i="5"/>
  <c r="AH21" i="5"/>
  <c r="AH22" i="5"/>
  <c r="AH23" i="5"/>
  <c r="AH24" i="5"/>
  <c r="AH25" i="5"/>
  <c r="AH26"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2" i="5"/>
  <c r="AH63" i="5"/>
  <c r="AH64" i="5"/>
  <c r="AH65" i="5"/>
  <c r="AH66" i="5"/>
  <c r="AH67" i="5"/>
  <c r="AH68" i="5"/>
  <c r="AH69" i="5"/>
  <c r="AH70" i="5"/>
  <c r="AH71" i="5"/>
  <c r="AH72" i="5"/>
  <c r="AH73" i="5"/>
  <c r="AH74" i="5"/>
  <c r="AH75" i="5"/>
  <c r="AH76" i="5"/>
  <c r="AH77" i="5"/>
  <c r="AH78" i="5"/>
  <c r="AH79" i="5"/>
  <c r="AH80" i="5"/>
  <c r="AH81" i="5"/>
  <c r="AH82"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128" i="5"/>
  <c r="AH129" i="5"/>
  <c r="AH130" i="5"/>
  <c r="AH131" i="5"/>
  <c r="AH132" i="5"/>
  <c r="AH133" i="5"/>
  <c r="AH134" i="5"/>
  <c r="AH135" i="5"/>
  <c r="AH136" i="5"/>
  <c r="AH137" i="5"/>
  <c r="AH138" i="5"/>
  <c r="AH139" i="5"/>
  <c r="AH140" i="5"/>
  <c r="AH141" i="5"/>
  <c r="AH142" i="5"/>
  <c r="AH143" i="5"/>
  <c r="AH144" i="5"/>
  <c r="AH145" i="5"/>
  <c r="AH146" i="5"/>
  <c r="AH147" i="5"/>
  <c r="AH148" i="5"/>
  <c r="AH149" i="5"/>
  <c r="AH150" i="5"/>
  <c r="AH151" i="5"/>
  <c r="AH152" i="5"/>
  <c r="AH153" i="5"/>
  <c r="AH154" i="5"/>
  <c r="AH155" i="5"/>
  <c r="AH156" i="5"/>
  <c r="AH157" i="5"/>
  <c r="AH158" i="5"/>
  <c r="AH159" i="5"/>
  <c r="AH160" i="5"/>
  <c r="AH161" i="5"/>
  <c r="AH162" i="5"/>
  <c r="AH163" i="5"/>
  <c r="AH164" i="5"/>
  <c r="AH165" i="5"/>
  <c r="AH166" i="5"/>
  <c r="AH167" i="5"/>
  <c r="AH168" i="5"/>
  <c r="AH169" i="5"/>
  <c r="AH170" i="5"/>
  <c r="AG1508" i="5" l="1"/>
  <c r="V1508" i="5"/>
  <c r="U1508" i="5"/>
  <c r="T1508" i="5"/>
  <c r="S1508" i="5"/>
  <c r="R1508" i="5"/>
  <c r="Q1508" i="5"/>
  <c r="P1508" i="5"/>
  <c r="O1508" i="5"/>
  <c r="N1508" i="5"/>
  <c r="L1508" i="5"/>
  <c r="K1508" i="5"/>
  <c r="J1508" i="5"/>
  <c r="I1508" i="5"/>
  <c r="G1508" i="5"/>
  <c r="F1508" i="5"/>
  <c r="E1508" i="5"/>
  <c r="D1508" i="5"/>
  <c r="C1508" i="5"/>
  <c r="B1508" i="5" s="1"/>
  <c r="AG1507" i="5"/>
  <c r="V1507" i="5"/>
  <c r="U1507" i="5"/>
  <c r="T1507" i="5"/>
  <c r="S1507" i="5"/>
  <c r="R1507" i="5"/>
  <c r="Q1507" i="5"/>
  <c r="P1507" i="5"/>
  <c r="O1507" i="5"/>
  <c r="N1507" i="5"/>
  <c r="L1507" i="5"/>
  <c r="K1507" i="5"/>
  <c r="J1507" i="5"/>
  <c r="I1507" i="5"/>
  <c r="G1507" i="5"/>
  <c r="F1507" i="5"/>
  <c r="E1507" i="5"/>
  <c r="D1507" i="5"/>
  <c r="C1507" i="5"/>
  <c r="B1507" i="5" s="1"/>
  <c r="AG1506" i="5"/>
  <c r="V1506" i="5"/>
  <c r="U1506" i="5"/>
  <c r="T1506" i="5"/>
  <c r="S1506" i="5"/>
  <c r="R1506" i="5"/>
  <c r="Q1506" i="5"/>
  <c r="P1506" i="5"/>
  <c r="O1506" i="5"/>
  <c r="N1506" i="5"/>
  <c r="L1506" i="5"/>
  <c r="K1506" i="5"/>
  <c r="J1506" i="5"/>
  <c r="I1506" i="5"/>
  <c r="G1506" i="5"/>
  <c r="F1506" i="5"/>
  <c r="E1506" i="5"/>
  <c r="D1506" i="5"/>
  <c r="C1506" i="5"/>
  <c r="B1506" i="5" s="1"/>
  <c r="AG1505" i="5"/>
  <c r="V1505" i="5"/>
  <c r="U1505" i="5"/>
  <c r="T1505" i="5"/>
  <c r="S1505" i="5"/>
  <c r="R1505" i="5"/>
  <c r="Q1505" i="5"/>
  <c r="P1505" i="5"/>
  <c r="O1505" i="5"/>
  <c r="N1505" i="5"/>
  <c r="L1505" i="5"/>
  <c r="K1505" i="5"/>
  <c r="J1505" i="5"/>
  <c r="I1505" i="5"/>
  <c r="G1505" i="5"/>
  <c r="F1505" i="5"/>
  <c r="E1505" i="5"/>
  <c r="D1505" i="5"/>
  <c r="C1505" i="5"/>
  <c r="B1505" i="5" s="1"/>
  <c r="AG1504" i="5"/>
  <c r="V1504" i="5"/>
  <c r="U1504" i="5"/>
  <c r="T1504" i="5"/>
  <c r="S1504" i="5"/>
  <c r="R1504" i="5"/>
  <c r="Q1504" i="5"/>
  <c r="P1504" i="5"/>
  <c r="O1504" i="5"/>
  <c r="N1504" i="5"/>
  <c r="L1504" i="5"/>
  <c r="K1504" i="5"/>
  <c r="J1504" i="5"/>
  <c r="I1504" i="5"/>
  <c r="G1504" i="5"/>
  <c r="F1504" i="5"/>
  <c r="E1504" i="5"/>
  <c r="D1504" i="5"/>
  <c r="C1504" i="5"/>
  <c r="B1504" i="5" s="1"/>
  <c r="AG1503" i="5"/>
  <c r="V1503" i="5"/>
  <c r="U1503" i="5"/>
  <c r="T1503" i="5"/>
  <c r="S1503" i="5"/>
  <c r="R1503" i="5"/>
  <c r="Q1503" i="5"/>
  <c r="P1503" i="5"/>
  <c r="O1503" i="5"/>
  <c r="N1503" i="5"/>
  <c r="L1503" i="5"/>
  <c r="K1503" i="5"/>
  <c r="J1503" i="5"/>
  <c r="I1503" i="5"/>
  <c r="G1503" i="5"/>
  <c r="F1503" i="5"/>
  <c r="E1503" i="5"/>
  <c r="D1503" i="5"/>
  <c r="C1503" i="5"/>
  <c r="B1503" i="5" s="1"/>
  <c r="AG1502" i="5"/>
  <c r="V1502" i="5"/>
  <c r="U1502" i="5"/>
  <c r="T1502" i="5"/>
  <c r="S1502" i="5"/>
  <c r="R1502" i="5"/>
  <c r="Q1502" i="5"/>
  <c r="P1502" i="5"/>
  <c r="O1502" i="5"/>
  <c r="N1502" i="5"/>
  <c r="L1502" i="5"/>
  <c r="K1502" i="5"/>
  <c r="J1502" i="5"/>
  <c r="I1502" i="5"/>
  <c r="G1502" i="5"/>
  <c r="F1502" i="5"/>
  <c r="E1502" i="5"/>
  <c r="D1502" i="5"/>
  <c r="C1502" i="5"/>
  <c r="B1502" i="5" s="1"/>
  <c r="AG1501" i="5"/>
  <c r="V1501" i="5"/>
  <c r="U1501" i="5"/>
  <c r="T1501" i="5"/>
  <c r="S1501" i="5"/>
  <c r="R1501" i="5"/>
  <c r="Q1501" i="5"/>
  <c r="P1501" i="5"/>
  <c r="O1501" i="5"/>
  <c r="N1501" i="5"/>
  <c r="L1501" i="5"/>
  <c r="K1501" i="5"/>
  <c r="J1501" i="5"/>
  <c r="I1501" i="5"/>
  <c r="G1501" i="5"/>
  <c r="F1501" i="5"/>
  <c r="E1501" i="5"/>
  <c r="D1501" i="5"/>
  <c r="C1501" i="5"/>
  <c r="B1501" i="5" s="1"/>
  <c r="AG1500" i="5"/>
  <c r="V1500" i="5"/>
  <c r="U1500" i="5"/>
  <c r="T1500" i="5"/>
  <c r="S1500" i="5"/>
  <c r="R1500" i="5"/>
  <c r="Q1500" i="5"/>
  <c r="P1500" i="5"/>
  <c r="O1500" i="5"/>
  <c r="N1500" i="5"/>
  <c r="L1500" i="5"/>
  <c r="K1500" i="5"/>
  <c r="J1500" i="5"/>
  <c r="I1500" i="5"/>
  <c r="G1500" i="5"/>
  <c r="F1500" i="5"/>
  <c r="E1500" i="5"/>
  <c r="D1500" i="5"/>
  <c r="C1500" i="5"/>
  <c r="B1500" i="5" s="1"/>
  <c r="AG1499" i="5"/>
  <c r="V1499" i="5"/>
  <c r="U1499" i="5"/>
  <c r="T1499" i="5"/>
  <c r="S1499" i="5"/>
  <c r="R1499" i="5"/>
  <c r="Q1499" i="5"/>
  <c r="P1499" i="5"/>
  <c r="O1499" i="5"/>
  <c r="N1499" i="5"/>
  <c r="L1499" i="5"/>
  <c r="K1499" i="5"/>
  <c r="J1499" i="5"/>
  <c r="I1499" i="5"/>
  <c r="G1499" i="5"/>
  <c r="F1499" i="5"/>
  <c r="E1499" i="5"/>
  <c r="D1499" i="5"/>
  <c r="C1499" i="5"/>
  <c r="B1499" i="5" s="1"/>
  <c r="AG1498" i="5"/>
  <c r="V1498" i="5"/>
  <c r="U1498" i="5"/>
  <c r="T1498" i="5"/>
  <c r="S1498" i="5"/>
  <c r="R1498" i="5"/>
  <c r="Q1498" i="5"/>
  <c r="P1498" i="5"/>
  <c r="O1498" i="5"/>
  <c r="N1498" i="5"/>
  <c r="L1498" i="5"/>
  <c r="K1498" i="5"/>
  <c r="J1498" i="5"/>
  <c r="I1498" i="5"/>
  <c r="G1498" i="5"/>
  <c r="F1498" i="5"/>
  <c r="E1498" i="5"/>
  <c r="D1498" i="5"/>
  <c r="C1498" i="5"/>
  <c r="B1498" i="5" s="1"/>
  <c r="AG1497" i="5"/>
  <c r="V1497" i="5"/>
  <c r="U1497" i="5"/>
  <c r="T1497" i="5"/>
  <c r="S1497" i="5"/>
  <c r="R1497" i="5"/>
  <c r="Q1497" i="5"/>
  <c r="P1497" i="5"/>
  <c r="O1497" i="5"/>
  <c r="N1497" i="5"/>
  <c r="L1497" i="5"/>
  <c r="K1497" i="5"/>
  <c r="J1497" i="5"/>
  <c r="I1497" i="5"/>
  <c r="G1497" i="5"/>
  <c r="F1497" i="5"/>
  <c r="E1497" i="5"/>
  <c r="D1497" i="5"/>
  <c r="C1497" i="5"/>
  <c r="B1497" i="5" s="1"/>
  <c r="AG1496" i="5"/>
  <c r="V1496" i="5"/>
  <c r="U1496" i="5"/>
  <c r="T1496" i="5"/>
  <c r="S1496" i="5"/>
  <c r="R1496" i="5"/>
  <c r="Q1496" i="5"/>
  <c r="P1496" i="5"/>
  <c r="O1496" i="5"/>
  <c r="N1496" i="5"/>
  <c r="L1496" i="5"/>
  <c r="K1496" i="5"/>
  <c r="J1496" i="5"/>
  <c r="I1496" i="5"/>
  <c r="G1496" i="5"/>
  <c r="F1496" i="5"/>
  <c r="E1496" i="5"/>
  <c r="D1496" i="5"/>
  <c r="C1496" i="5"/>
  <c r="B1496" i="5" s="1"/>
  <c r="AG1495" i="5"/>
  <c r="V1495" i="5"/>
  <c r="U1495" i="5"/>
  <c r="T1495" i="5"/>
  <c r="S1495" i="5"/>
  <c r="R1495" i="5"/>
  <c r="Q1495" i="5"/>
  <c r="P1495" i="5"/>
  <c r="O1495" i="5"/>
  <c r="N1495" i="5"/>
  <c r="L1495" i="5"/>
  <c r="K1495" i="5"/>
  <c r="J1495" i="5"/>
  <c r="I1495" i="5"/>
  <c r="G1495" i="5"/>
  <c r="F1495" i="5"/>
  <c r="E1495" i="5"/>
  <c r="D1495" i="5"/>
  <c r="C1495" i="5"/>
  <c r="B1495" i="5" s="1"/>
  <c r="AG1494" i="5"/>
  <c r="V1494" i="5"/>
  <c r="U1494" i="5"/>
  <c r="T1494" i="5"/>
  <c r="S1494" i="5"/>
  <c r="R1494" i="5"/>
  <c r="Q1494" i="5"/>
  <c r="P1494" i="5"/>
  <c r="O1494" i="5"/>
  <c r="N1494" i="5"/>
  <c r="L1494" i="5"/>
  <c r="K1494" i="5"/>
  <c r="J1494" i="5"/>
  <c r="I1494" i="5"/>
  <c r="G1494" i="5"/>
  <c r="F1494" i="5"/>
  <c r="E1494" i="5"/>
  <c r="D1494" i="5"/>
  <c r="C1494" i="5"/>
  <c r="B1494" i="5" s="1"/>
  <c r="AG1493" i="5"/>
  <c r="V1493" i="5"/>
  <c r="U1493" i="5"/>
  <c r="T1493" i="5"/>
  <c r="S1493" i="5"/>
  <c r="R1493" i="5"/>
  <c r="Q1493" i="5"/>
  <c r="P1493" i="5"/>
  <c r="O1493" i="5"/>
  <c r="N1493" i="5"/>
  <c r="L1493" i="5"/>
  <c r="K1493" i="5"/>
  <c r="J1493" i="5"/>
  <c r="I1493" i="5"/>
  <c r="G1493" i="5"/>
  <c r="F1493" i="5"/>
  <c r="E1493" i="5"/>
  <c r="D1493" i="5"/>
  <c r="C1493" i="5"/>
  <c r="B1493" i="5" s="1"/>
  <c r="AG1492" i="5"/>
  <c r="V1492" i="5"/>
  <c r="U1492" i="5"/>
  <c r="T1492" i="5"/>
  <c r="S1492" i="5"/>
  <c r="R1492" i="5"/>
  <c r="Q1492" i="5"/>
  <c r="P1492" i="5"/>
  <c r="O1492" i="5"/>
  <c r="N1492" i="5"/>
  <c r="L1492" i="5"/>
  <c r="K1492" i="5"/>
  <c r="J1492" i="5"/>
  <c r="I1492" i="5"/>
  <c r="G1492" i="5"/>
  <c r="F1492" i="5"/>
  <c r="E1492" i="5"/>
  <c r="D1492" i="5"/>
  <c r="C1492" i="5"/>
  <c r="B1492" i="5" s="1"/>
  <c r="AG1491" i="5"/>
  <c r="V1491" i="5"/>
  <c r="U1491" i="5"/>
  <c r="T1491" i="5"/>
  <c r="S1491" i="5"/>
  <c r="R1491" i="5"/>
  <c r="Q1491" i="5"/>
  <c r="P1491" i="5"/>
  <c r="O1491" i="5"/>
  <c r="N1491" i="5"/>
  <c r="L1491" i="5"/>
  <c r="K1491" i="5"/>
  <c r="J1491" i="5"/>
  <c r="I1491" i="5"/>
  <c r="G1491" i="5"/>
  <c r="F1491" i="5"/>
  <c r="E1491" i="5"/>
  <c r="D1491" i="5"/>
  <c r="C1491" i="5"/>
  <c r="B1491" i="5" s="1"/>
  <c r="AG1490" i="5"/>
  <c r="V1490" i="5"/>
  <c r="U1490" i="5"/>
  <c r="T1490" i="5"/>
  <c r="S1490" i="5"/>
  <c r="R1490" i="5"/>
  <c r="Q1490" i="5"/>
  <c r="P1490" i="5"/>
  <c r="O1490" i="5"/>
  <c r="N1490" i="5"/>
  <c r="L1490" i="5"/>
  <c r="K1490" i="5"/>
  <c r="J1490" i="5"/>
  <c r="I1490" i="5"/>
  <c r="G1490" i="5"/>
  <c r="F1490" i="5"/>
  <c r="E1490" i="5"/>
  <c r="D1490" i="5"/>
  <c r="C1490" i="5"/>
  <c r="B1490" i="5" s="1"/>
  <c r="AG1489" i="5"/>
  <c r="V1489" i="5"/>
  <c r="U1489" i="5"/>
  <c r="T1489" i="5"/>
  <c r="S1489" i="5"/>
  <c r="R1489" i="5"/>
  <c r="Q1489" i="5"/>
  <c r="P1489" i="5"/>
  <c r="O1489" i="5"/>
  <c r="N1489" i="5"/>
  <c r="L1489" i="5"/>
  <c r="K1489" i="5"/>
  <c r="J1489" i="5"/>
  <c r="I1489" i="5"/>
  <c r="G1489" i="5"/>
  <c r="F1489" i="5"/>
  <c r="E1489" i="5"/>
  <c r="D1489" i="5"/>
  <c r="C1489" i="5"/>
  <c r="B1489" i="5" s="1"/>
  <c r="AG1488" i="5"/>
  <c r="V1488" i="5"/>
  <c r="U1488" i="5"/>
  <c r="T1488" i="5"/>
  <c r="S1488" i="5"/>
  <c r="R1488" i="5"/>
  <c r="Q1488" i="5"/>
  <c r="P1488" i="5"/>
  <c r="O1488" i="5"/>
  <c r="N1488" i="5"/>
  <c r="L1488" i="5"/>
  <c r="K1488" i="5"/>
  <c r="J1488" i="5"/>
  <c r="I1488" i="5"/>
  <c r="G1488" i="5"/>
  <c r="F1488" i="5"/>
  <c r="E1488" i="5"/>
  <c r="D1488" i="5"/>
  <c r="C1488" i="5"/>
  <c r="B1488" i="5" s="1"/>
  <c r="AG1487" i="5"/>
  <c r="V1487" i="5"/>
  <c r="U1487" i="5"/>
  <c r="T1487" i="5"/>
  <c r="S1487" i="5"/>
  <c r="R1487" i="5"/>
  <c r="Q1487" i="5"/>
  <c r="P1487" i="5"/>
  <c r="O1487" i="5"/>
  <c r="N1487" i="5"/>
  <c r="L1487" i="5"/>
  <c r="K1487" i="5"/>
  <c r="J1487" i="5"/>
  <c r="I1487" i="5"/>
  <c r="G1487" i="5"/>
  <c r="F1487" i="5"/>
  <c r="E1487" i="5"/>
  <c r="D1487" i="5"/>
  <c r="C1487" i="5"/>
  <c r="B1487" i="5" s="1"/>
  <c r="AG1486" i="5"/>
  <c r="V1486" i="5"/>
  <c r="U1486" i="5"/>
  <c r="T1486" i="5"/>
  <c r="S1486" i="5"/>
  <c r="R1486" i="5"/>
  <c r="Q1486" i="5"/>
  <c r="P1486" i="5"/>
  <c r="O1486" i="5"/>
  <c r="N1486" i="5"/>
  <c r="L1486" i="5"/>
  <c r="K1486" i="5"/>
  <c r="J1486" i="5"/>
  <c r="I1486" i="5"/>
  <c r="G1486" i="5"/>
  <c r="F1486" i="5"/>
  <c r="E1486" i="5"/>
  <c r="D1486" i="5"/>
  <c r="C1486" i="5"/>
  <c r="B1486" i="5" s="1"/>
  <c r="AG1485" i="5"/>
  <c r="V1485" i="5"/>
  <c r="U1485" i="5"/>
  <c r="T1485" i="5"/>
  <c r="S1485" i="5"/>
  <c r="R1485" i="5"/>
  <c r="Q1485" i="5"/>
  <c r="P1485" i="5"/>
  <c r="O1485" i="5"/>
  <c r="N1485" i="5"/>
  <c r="L1485" i="5"/>
  <c r="K1485" i="5"/>
  <c r="J1485" i="5"/>
  <c r="I1485" i="5"/>
  <c r="G1485" i="5"/>
  <c r="F1485" i="5"/>
  <c r="E1485" i="5"/>
  <c r="D1485" i="5"/>
  <c r="C1485" i="5"/>
  <c r="B1485" i="5" s="1"/>
  <c r="AG1484" i="5"/>
  <c r="V1484" i="5"/>
  <c r="U1484" i="5"/>
  <c r="T1484" i="5"/>
  <c r="S1484" i="5"/>
  <c r="R1484" i="5"/>
  <c r="Q1484" i="5"/>
  <c r="P1484" i="5"/>
  <c r="O1484" i="5"/>
  <c r="N1484" i="5"/>
  <c r="L1484" i="5"/>
  <c r="K1484" i="5"/>
  <c r="J1484" i="5"/>
  <c r="I1484" i="5"/>
  <c r="G1484" i="5"/>
  <c r="F1484" i="5"/>
  <c r="E1484" i="5"/>
  <c r="D1484" i="5"/>
  <c r="C1484" i="5"/>
  <c r="B1484" i="5" s="1"/>
  <c r="AG1483" i="5"/>
  <c r="V1483" i="5"/>
  <c r="U1483" i="5"/>
  <c r="T1483" i="5"/>
  <c r="S1483" i="5"/>
  <c r="R1483" i="5"/>
  <c r="Q1483" i="5"/>
  <c r="P1483" i="5"/>
  <c r="O1483" i="5"/>
  <c r="N1483" i="5"/>
  <c r="L1483" i="5"/>
  <c r="K1483" i="5"/>
  <c r="J1483" i="5"/>
  <c r="I1483" i="5"/>
  <c r="G1483" i="5"/>
  <c r="F1483" i="5"/>
  <c r="E1483" i="5"/>
  <c r="D1483" i="5"/>
  <c r="C1483" i="5"/>
  <c r="B1483" i="5" s="1"/>
  <c r="AG1482" i="5"/>
  <c r="V1482" i="5"/>
  <c r="U1482" i="5"/>
  <c r="T1482" i="5"/>
  <c r="S1482" i="5"/>
  <c r="R1482" i="5"/>
  <c r="Q1482" i="5"/>
  <c r="P1482" i="5"/>
  <c r="O1482" i="5"/>
  <c r="N1482" i="5"/>
  <c r="L1482" i="5"/>
  <c r="K1482" i="5"/>
  <c r="J1482" i="5"/>
  <c r="I1482" i="5"/>
  <c r="G1482" i="5"/>
  <c r="F1482" i="5"/>
  <c r="E1482" i="5"/>
  <c r="D1482" i="5"/>
  <c r="C1482" i="5"/>
  <c r="B1482" i="5" s="1"/>
  <c r="AG1481" i="5"/>
  <c r="V1481" i="5"/>
  <c r="U1481" i="5"/>
  <c r="T1481" i="5"/>
  <c r="S1481" i="5"/>
  <c r="R1481" i="5"/>
  <c r="Q1481" i="5"/>
  <c r="P1481" i="5"/>
  <c r="O1481" i="5"/>
  <c r="N1481" i="5"/>
  <c r="L1481" i="5"/>
  <c r="K1481" i="5"/>
  <c r="J1481" i="5"/>
  <c r="I1481" i="5"/>
  <c r="G1481" i="5"/>
  <c r="F1481" i="5"/>
  <c r="E1481" i="5"/>
  <c r="D1481" i="5"/>
  <c r="C1481" i="5"/>
  <c r="B1481" i="5" s="1"/>
  <c r="AG1480" i="5"/>
  <c r="V1480" i="5"/>
  <c r="U1480" i="5"/>
  <c r="T1480" i="5"/>
  <c r="S1480" i="5"/>
  <c r="R1480" i="5"/>
  <c r="Q1480" i="5"/>
  <c r="P1480" i="5"/>
  <c r="O1480" i="5"/>
  <c r="N1480" i="5"/>
  <c r="L1480" i="5"/>
  <c r="K1480" i="5"/>
  <c r="J1480" i="5"/>
  <c r="I1480" i="5"/>
  <c r="G1480" i="5"/>
  <c r="F1480" i="5"/>
  <c r="E1480" i="5"/>
  <c r="D1480" i="5"/>
  <c r="C1480" i="5"/>
  <c r="B1480" i="5" s="1"/>
  <c r="AG1479" i="5"/>
  <c r="V1479" i="5"/>
  <c r="U1479" i="5"/>
  <c r="T1479" i="5"/>
  <c r="S1479" i="5"/>
  <c r="R1479" i="5"/>
  <c r="Q1479" i="5"/>
  <c r="P1479" i="5"/>
  <c r="O1479" i="5"/>
  <c r="N1479" i="5"/>
  <c r="L1479" i="5"/>
  <c r="K1479" i="5"/>
  <c r="J1479" i="5"/>
  <c r="I1479" i="5"/>
  <c r="G1479" i="5"/>
  <c r="F1479" i="5"/>
  <c r="E1479" i="5"/>
  <c r="D1479" i="5"/>
  <c r="C1479" i="5"/>
  <c r="B1479" i="5" s="1"/>
  <c r="AG1478" i="5"/>
  <c r="V1478" i="5"/>
  <c r="U1478" i="5"/>
  <c r="T1478" i="5"/>
  <c r="S1478" i="5"/>
  <c r="R1478" i="5"/>
  <c r="Q1478" i="5"/>
  <c r="P1478" i="5"/>
  <c r="O1478" i="5"/>
  <c r="N1478" i="5"/>
  <c r="L1478" i="5"/>
  <c r="K1478" i="5"/>
  <c r="J1478" i="5"/>
  <c r="I1478" i="5"/>
  <c r="G1478" i="5"/>
  <c r="F1478" i="5"/>
  <c r="E1478" i="5"/>
  <c r="D1478" i="5"/>
  <c r="C1478" i="5"/>
  <c r="B1478" i="5" s="1"/>
  <c r="AG1477" i="5"/>
  <c r="V1477" i="5"/>
  <c r="U1477" i="5"/>
  <c r="T1477" i="5"/>
  <c r="S1477" i="5"/>
  <c r="R1477" i="5"/>
  <c r="Q1477" i="5"/>
  <c r="P1477" i="5"/>
  <c r="O1477" i="5"/>
  <c r="N1477" i="5"/>
  <c r="L1477" i="5"/>
  <c r="K1477" i="5"/>
  <c r="J1477" i="5"/>
  <c r="I1477" i="5"/>
  <c r="G1477" i="5"/>
  <c r="F1477" i="5"/>
  <c r="E1477" i="5"/>
  <c r="D1477" i="5"/>
  <c r="C1477" i="5"/>
  <c r="B1477" i="5" s="1"/>
  <c r="AG1476" i="5"/>
  <c r="V1476" i="5"/>
  <c r="U1476" i="5"/>
  <c r="T1476" i="5"/>
  <c r="S1476" i="5"/>
  <c r="R1476" i="5"/>
  <c r="Q1476" i="5"/>
  <c r="P1476" i="5"/>
  <c r="O1476" i="5"/>
  <c r="N1476" i="5"/>
  <c r="L1476" i="5"/>
  <c r="K1476" i="5"/>
  <c r="J1476" i="5"/>
  <c r="I1476" i="5"/>
  <c r="G1476" i="5"/>
  <c r="F1476" i="5"/>
  <c r="E1476" i="5"/>
  <c r="D1476" i="5"/>
  <c r="C1476" i="5"/>
  <c r="B1476" i="5" s="1"/>
  <c r="AG1475" i="5"/>
  <c r="V1475" i="5"/>
  <c r="U1475" i="5"/>
  <c r="T1475" i="5"/>
  <c r="S1475" i="5"/>
  <c r="R1475" i="5"/>
  <c r="Q1475" i="5"/>
  <c r="P1475" i="5"/>
  <c r="O1475" i="5"/>
  <c r="N1475" i="5"/>
  <c r="L1475" i="5"/>
  <c r="K1475" i="5"/>
  <c r="J1475" i="5"/>
  <c r="I1475" i="5"/>
  <c r="G1475" i="5"/>
  <c r="F1475" i="5"/>
  <c r="E1475" i="5"/>
  <c r="D1475" i="5"/>
  <c r="C1475" i="5"/>
  <c r="B1475" i="5" s="1"/>
  <c r="AG1474" i="5"/>
  <c r="V1474" i="5"/>
  <c r="U1474" i="5"/>
  <c r="T1474" i="5"/>
  <c r="S1474" i="5"/>
  <c r="R1474" i="5"/>
  <c r="Q1474" i="5"/>
  <c r="P1474" i="5"/>
  <c r="O1474" i="5"/>
  <c r="N1474" i="5"/>
  <c r="L1474" i="5"/>
  <c r="K1474" i="5"/>
  <c r="J1474" i="5"/>
  <c r="I1474" i="5"/>
  <c r="G1474" i="5"/>
  <c r="F1474" i="5"/>
  <c r="E1474" i="5"/>
  <c r="D1474" i="5"/>
  <c r="C1474" i="5"/>
  <c r="B1474" i="5" s="1"/>
  <c r="AG1473" i="5"/>
  <c r="V1473" i="5"/>
  <c r="U1473" i="5"/>
  <c r="T1473" i="5"/>
  <c r="S1473" i="5"/>
  <c r="R1473" i="5"/>
  <c r="Q1473" i="5"/>
  <c r="P1473" i="5"/>
  <c r="O1473" i="5"/>
  <c r="N1473" i="5"/>
  <c r="L1473" i="5"/>
  <c r="K1473" i="5"/>
  <c r="J1473" i="5"/>
  <c r="I1473" i="5"/>
  <c r="G1473" i="5"/>
  <c r="F1473" i="5"/>
  <c r="E1473" i="5"/>
  <c r="D1473" i="5"/>
  <c r="C1473" i="5"/>
  <c r="B1473" i="5" s="1"/>
  <c r="AG1472" i="5"/>
  <c r="V1472" i="5"/>
  <c r="U1472" i="5"/>
  <c r="T1472" i="5"/>
  <c r="S1472" i="5"/>
  <c r="R1472" i="5"/>
  <c r="Q1472" i="5"/>
  <c r="P1472" i="5"/>
  <c r="O1472" i="5"/>
  <c r="N1472" i="5"/>
  <c r="L1472" i="5"/>
  <c r="K1472" i="5"/>
  <c r="J1472" i="5"/>
  <c r="I1472" i="5"/>
  <c r="G1472" i="5"/>
  <c r="F1472" i="5"/>
  <c r="E1472" i="5"/>
  <c r="D1472" i="5"/>
  <c r="C1472" i="5"/>
  <c r="B1472" i="5" s="1"/>
  <c r="AG1471" i="5"/>
  <c r="V1471" i="5"/>
  <c r="U1471" i="5"/>
  <c r="T1471" i="5"/>
  <c r="S1471" i="5"/>
  <c r="R1471" i="5"/>
  <c r="Q1471" i="5"/>
  <c r="P1471" i="5"/>
  <c r="O1471" i="5"/>
  <c r="N1471" i="5"/>
  <c r="L1471" i="5"/>
  <c r="K1471" i="5"/>
  <c r="J1471" i="5"/>
  <c r="I1471" i="5"/>
  <c r="G1471" i="5"/>
  <c r="F1471" i="5"/>
  <c r="E1471" i="5"/>
  <c r="D1471" i="5"/>
  <c r="C1471" i="5"/>
  <c r="B1471" i="5" s="1"/>
  <c r="AG1470" i="5"/>
  <c r="V1470" i="5"/>
  <c r="U1470" i="5"/>
  <c r="T1470" i="5"/>
  <c r="S1470" i="5"/>
  <c r="R1470" i="5"/>
  <c r="Q1470" i="5"/>
  <c r="P1470" i="5"/>
  <c r="O1470" i="5"/>
  <c r="N1470" i="5"/>
  <c r="L1470" i="5"/>
  <c r="K1470" i="5"/>
  <c r="J1470" i="5"/>
  <c r="I1470" i="5"/>
  <c r="G1470" i="5"/>
  <c r="F1470" i="5"/>
  <c r="E1470" i="5"/>
  <c r="D1470" i="5"/>
  <c r="C1470" i="5"/>
  <c r="B1470" i="5" s="1"/>
  <c r="AG1469" i="5"/>
  <c r="V1469" i="5"/>
  <c r="U1469" i="5"/>
  <c r="T1469" i="5"/>
  <c r="S1469" i="5"/>
  <c r="R1469" i="5"/>
  <c r="Q1469" i="5"/>
  <c r="P1469" i="5"/>
  <c r="O1469" i="5"/>
  <c r="N1469" i="5"/>
  <c r="L1469" i="5"/>
  <c r="K1469" i="5"/>
  <c r="J1469" i="5"/>
  <c r="I1469" i="5"/>
  <c r="G1469" i="5"/>
  <c r="F1469" i="5"/>
  <c r="E1469" i="5"/>
  <c r="D1469" i="5"/>
  <c r="C1469" i="5"/>
  <c r="B1469" i="5" s="1"/>
  <c r="AG1468" i="5"/>
  <c r="V1468" i="5"/>
  <c r="U1468" i="5"/>
  <c r="T1468" i="5"/>
  <c r="S1468" i="5"/>
  <c r="R1468" i="5"/>
  <c r="Q1468" i="5"/>
  <c r="P1468" i="5"/>
  <c r="O1468" i="5"/>
  <c r="N1468" i="5"/>
  <c r="L1468" i="5"/>
  <c r="K1468" i="5"/>
  <c r="J1468" i="5"/>
  <c r="I1468" i="5"/>
  <c r="G1468" i="5"/>
  <c r="F1468" i="5"/>
  <c r="E1468" i="5"/>
  <c r="D1468" i="5"/>
  <c r="C1468" i="5"/>
  <c r="B1468" i="5" s="1"/>
  <c r="AG1467" i="5"/>
  <c r="V1467" i="5"/>
  <c r="U1467" i="5"/>
  <c r="T1467" i="5"/>
  <c r="S1467" i="5"/>
  <c r="R1467" i="5"/>
  <c r="Q1467" i="5"/>
  <c r="P1467" i="5"/>
  <c r="O1467" i="5"/>
  <c r="N1467" i="5"/>
  <c r="L1467" i="5"/>
  <c r="K1467" i="5"/>
  <c r="J1467" i="5"/>
  <c r="I1467" i="5"/>
  <c r="G1467" i="5"/>
  <c r="F1467" i="5"/>
  <c r="E1467" i="5"/>
  <c r="D1467" i="5"/>
  <c r="C1467" i="5"/>
  <c r="B1467" i="5" s="1"/>
  <c r="AG1466" i="5"/>
  <c r="V1466" i="5"/>
  <c r="U1466" i="5"/>
  <c r="T1466" i="5"/>
  <c r="S1466" i="5"/>
  <c r="R1466" i="5"/>
  <c r="Q1466" i="5"/>
  <c r="P1466" i="5"/>
  <c r="O1466" i="5"/>
  <c r="N1466" i="5"/>
  <c r="L1466" i="5"/>
  <c r="K1466" i="5"/>
  <c r="J1466" i="5"/>
  <c r="I1466" i="5"/>
  <c r="G1466" i="5"/>
  <c r="F1466" i="5"/>
  <c r="E1466" i="5"/>
  <c r="D1466" i="5"/>
  <c r="C1466" i="5"/>
  <c r="B1466" i="5" s="1"/>
  <c r="AG1465" i="5"/>
  <c r="V1465" i="5"/>
  <c r="U1465" i="5"/>
  <c r="T1465" i="5"/>
  <c r="S1465" i="5"/>
  <c r="R1465" i="5"/>
  <c r="Q1465" i="5"/>
  <c r="P1465" i="5"/>
  <c r="O1465" i="5"/>
  <c r="N1465" i="5"/>
  <c r="L1465" i="5"/>
  <c r="K1465" i="5"/>
  <c r="J1465" i="5"/>
  <c r="I1465" i="5"/>
  <c r="G1465" i="5"/>
  <c r="F1465" i="5"/>
  <c r="E1465" i="5"/>
  <c r="D1465" i="5"/>
  <c r="C1465" i="5"/>
  <c r="B1465" i="5" s="1"/>
  <c r="AG1464" i="5"/>
  <c r="V1464" i="5"/>
  <c r="U1464" i="5"/>
  <c r="T1464" i="5"/>
  <c r="S1464" i="5"/>
  <c r="R1464" i="5"/>
  <c r="Q1464" i="5"/>
  <c r="P1464" i="5"/>
  <c r="O1464" i="5"/>
  <c r="N1464" i="5"/>
  <c r="L1464" i="5"/>
  <c r="K1464" i="5"/>
  <c r="J1464" i="5"/>
  <c r="I1464" i="5"/>
  <c r="G1464" i="5"/>
  <c r="F1464" i="5"/>
  <c r="E1464" i="5"/>
  <c r="D1464" i="5"/>
  <c r="C1464" i="5"/>
  <c r="B1464" i="5" s="1"/>
  <c r="AG1463" i="5"/>
  <c r="V1463" i="5"/>
  <c r="U1463" i="5"/>
  <c r="T1463" i="5"/>
  <c r="S1463" i="5"/>
  <c r="R1463" i="5"/>
  <c r="Q1463" i="5"/>
  <c r="P1463" i="5"/>
  <c r="O1463" i="5"/>
  <c r="N1463" i="5"/>
  <c r="L1463" i="5"/>
  <c r="K1463" i="5"/>
  <c r="J1463" i="5"/>
  <c r="I1463" i="5"/>
  <c r="G1463" i="5"/>
  <c r="F1463" i="5"/>
  <c r="E1463" i="5"/>
  <c r="D1463" i="5"/>
  <c r="C1463" i="5"/>
  <c r="B1463" i="5" s="1"/>
  <c r="AG1462" i="5"/>
  <c r="V1462" i="5"/>
  <c r="U1462" i="5"/>
  <c r="T1462" i="5"/>
  <c r="S1462" i="5"/>
  <c r="R1462" i="5"/>
  <c r="Q1462" i="5"/>
  <c r="P1462" i="5"/>
  <c r="O1462" i="5"/>
  <c r="N1462" i="5"/>
  <c r="L1462" i="5"/>
  <c r="K1462" i="5"/>
  <c r="J1462" i="5"/>
  <c r="I1462" i="5"/>
  <c r="G1462" i="5"/>
  <c r="F1462" i="5"/>
  <c r="E1462" i="5"/>
  <c r="D1462" i="5"/>
  <c r="C1462" i="5"/>
  <c r="B1462" i="5" s="1"/>
  <c r="AG1461" i="5"/>
  <c r="V1461" i="5"/>
  <c r="U1461" i="5"/>
  <c r="T1461" i="5"/>
  <c r="S1461" i="5"/>
  <c r="R1461" i="5"/>
  <c r="Q1461" i="5"/>
  <c r="P1461" i="5"/>
  <c r="O1461" i="5"/>
  <c r="N1461" i="5"/>
  <c r="L1461" i="5"/>
  <c r="K1461" i="5"/>
  <c r="J1461" i="5"/>
  <c r="I1461" i="5"/>
  <c r="G1461" i="5"/>
  <c r="F1461" i="5"/>
  <c r="E1461" i="5"/>
  <c r="D1461" i="5"/>
  <c r="C1461" i="5"/>
  <c r="B1461" i="5" s="1"/>
  <c r="AG1460" i="5"/>
  <c r="V1460" i="5"/>
  <c r="U1460" i="5"/>
  <c r="T1460" i="5"/>
  <c r="S1460" i="5"/>
  <c r="R1460" i="5"/>
  <c r="Q1460" i="5"/>
  <c r="P1460" i="5"/>
  <c r="O1460" i="5"/>
  <c r="N1460" i="5"/>
  <c r="L1460" i="5"/>
  <c r="K1460" i="5"/>
  <c r="J1460" i="5"/>
  <c r="I1460" i="5"/>
  <c r="G1460" i="5"/>
  <c r="F1460" i="5"/>
  <c r="E1460" i="5"/>
  <c r="D1460" i="5"/>
  <c r="C1460" i="5"/>
  <c r="B1460" i="5" s="1"/>
  <c r="AG1459" i="5"/>
  <c r="V1459" i="5"/>
  <c r="U1459" i="5"/>
  <c r="T1459" i="5"/>
  <c r="S1459" i="5"/>
  <c r="R1459" i="5"/>
  <c r="Q1459" i="5"/>
  <c r="P1459" i="5"/>
  <c r="O1459" i="5"/>
  <c r="N1459" i="5"/>
  <c r="L1459" i="5"/>
  <c r="K1459" i="5"/>
  <c r="J1459" i="5"/>
  <c r="I1459" i="5"/>
  <c r="G1459" i="5"/>
  <c r="F1459" i="5"/>
  <c r="E1459" i="5"/>
  <c r="D1459" i="5"/>
  <c r="C1459" i="5"/>
  <c r="B1459" i="5" s="1"/>
  <c r="AG1458" i="5"/>
  <c r="V1458" i="5"/>
  <c r="U1458" i="5"/>
  <c r="T1458" i="5"/>
  <c r="S1458" i="5"/>
  <c r="R1458" i="5"/>
  <c r="Q1458" i="5"/>
  <c r="P1458" i="5"/>
  <c r="O1458" i="5"/>
  <c r="N1458" i="5"/>
  <c r="L1458" i="5"/>
  <c r="K1458" i="5"/>
  <c r="J1458" i="5"/>
  <c r="I1458" i="5"/>
  <c r="G1458" i="5"/>
  <c r="F1458" i="5"/>
  <c r="E1458" i="5"/>
  <c r="D1458" i="5"/>
  <c r="C1458" i="5"/>
  <c r="B1458" i="5" s="1"/>
  <c r="AG1457" i="5"/>
  <c r="V1457" i="5"/>
  <c r="U1457" i="5"/>
  <c r="T1457" i="5"/>
  <c r="S1457" i="5"/>
  <c r="R1457" i="5"/>
  <c r="Q1457" i="5"/>
  <c r="P1457" i="5"/>
  <c r="O1457" i="5"/>
  <c r="N1457" i="5"/>
  <c r="L1457" i="5"/>
  <c r="K1457" i="5"/>
  <c r="J1457" i="5"/>
  <c r="I1457" i="5"/>
  <c r="G1457" i="5"/>
  <c r="F1457" i="5"/>
  <c r="E1457" i="5"/>
  <c r="D1457" i="5"/>
  <c r="C1457" i="5"/>
  <c r="B1457" i="5" s="1"/>
  <c r="AG1456" i="5"/>
  <c r="V1456" i="5"/>
  <c r="U1456" i="5"/>
  <c r="T1456" i="5"/>
  <c r="S1456" i="5"/>
  <c r="R1456" i="5"/>
  <c r="Q1456" i="5"/>
  <c r="P1456" i="5"/>
  <c r="O1456" i="5"/>
  <c r="N1456" i="5"/>
  <c r="L1456" i="5"/>
  <c r="K1456" i="5"/>
  <c r="J1456" i="5"/>
  <c r="I1456" i="5"/>
  <c r="G1456" i="5"/>
  <c r="F1456" i="5"/>
  <c r="E1456" i="5"/>
  <c r="D1456" i="5"/>
  <c r="C1456" i="5"/>
  <c r="B1456" i="5" s="1"/>
  <c r="AG1455" i="5"/>
  <c r="V1455" i="5"/>
  <c r="U1455" i="5"/>
  <c r="T1455" i="5"/>
  <c r="S1455" i="5"/>
  <c r="R1455" i="5"/>
  <c r="Q1455" i="5"/>
  <c r="P1455" i="5"/>
  <c r="O1455" i="5"/>
  <c r="N1455" i="5"/>
  <c r="L1455" i="5"/>
  <c r="K1455" i="5"/>
  <c r="J1455" i="5"/>
  <c r="I1455" i="5"/>
  <c r="G1455" i="5"/>
  <c r="F1455" i="5"/>
  <c r="E1455" i="5"/>
  <c r="D1455" i="5"/>
  <c r="C1455" i="5"/>
  <c r="B1455" i="5" s="1"/>
  <c r="AG1454" i="5"/>
  <c r="V1454" i="5"/>
  <c r="U1454" i="5"/>
  <c r="T1454" i="5"/>
  <c r="S1454" i="5"/>
  <c r="R1454" i="5"/>
  <c r="Q1454" i="5"/>
  <c r="P1454" i="5"/>
  <c r="O1454" i="5"/>
  <c r="N1454" i="5"/>
  <c r="L1454" i="5"/>
  <c r="K1454" i="5"/>
  <c r="J1454" i="5"/>
  <c r="I1454" i="5"/>
  <c r="G1454" i="5"/>
  <c r="F1454" i="5"/>
  <c r="E1454" i="5"/>
  <c r="D1454" i="5"/>
  <c r="C1454" i="5"/>
  <c r="B1454" i="5" s="1"/>
  <c r="AG1453" i="5"/>
  <c r="V1453" i="5"/>
  <c r="U1453" i="5"/>
  <c r="T1453" i="5"/>
  <c r="S1453" i="5"/>
  <c r="R1453" i="5"/>
  <c r="Q1453" i="5"/>
  <c r="P1453" i="5"/>
  <c r="O1453" i="5"/>
  <c r="N1453" i="5"/>
  <c r="L1453" i="5"/>
  <c r="K1453" i="5"/>
  <c r="J1453" i="5"/>
  <c r="I1453" i="5"/>
  <c r="G1453" i="5"/>
  <c r="F1453" i="5"/>
  <c r="E1453" i="5"/>
  <c r="D1453" i="5"/>
  <c r="C1453" i="5"/>
  <c r="B1453" i="5" s="1"/>
  <c r="AG1452" i="5"/>
  <c r="V1452" i="5"/>
  <c r="U1452" i="5"/>
  <c r="T1452" i="5"/>
  <c r="S1452" i="5"/>
  <c r="R1452" i="5"/>
  <c r="Q1452" i="5"/>
  <c r="P1452" i="5"/>
  <c r="O1452" i="5"/>
  <c r="N1452" i="5"/>
  <c r="L1452" i="5"/>
  <c r="K1452" i="5"/>
  <c r="J1452" i="5"/>
  <c r="I1452" i="5"/>
  <c r="G1452" i="5"/>
  <c r="F1452" i="5"/>
  <c r="E1452" i="5"/>
  <c r="D1452" i="5"/>
  <c r="C1452" i="5"/>
  <c r="B1452" i="5" s="1"/>
  <c r="AG1451" i="5"/>
  <c r="V1451" i="5"/>
  <c r="U1451" i="5"/>
  <c r="T1451" i="5"/>
  <c r="S1451" i="5"/>
  <c r="R1451" i="5"/>
  <c r="Q1451" i="5"/>
  <c r="P1451" i="5"/>
  <c r="O1451" i="5"/>
  <c r="N1451" i="5"/>
  <c r="L1451" i="5"/>
  <c r="K1451" i="5"/>
  <c r="J1451" i="5"/>
  <c r="I1451" i="5"/>
  <c r="G1451" i="5"/>
  <c r="F1451" i="5"/>
  <c r="E1451" i="5"/>
  <c r="D1451" i="5"/>
  <c r="C1451" i="5"/>
  <c r="B1451" i="5" s="1"/>
  <c r="AG1450" i="5"/>
  <c r="V1450" i="5"/>
  <c r="U1450" i="5"/>
  <c r="T1450" i="5"/>
  <c r="S1450" i="5"/>
  <c r="R1450" i="5"/>
  <c r="Q1450" i="5"/>
  <c r="P1450" i="5"/>
  <c r="O1450" i="5"/>
  <c r="N1450" i="5"/>
  <c r="L1450" i="5"/>
  <c r="K1450" i="5"/>
  <c r="J1450" i="5"/>
  <c r="I1450" i="5"/>
  <c r="G1450" i="5"/>
  <c r="F1450" i="5"/>
  <c r="E1450" i="5"/>
  <c r="D1450" i="5"/>
  <c r="C1450" i="5"/>
  <c r="B1450" i="5" s="1"/>
  <c r="AG1449" i="5"/>
  <c r="V1449" i="5"/>
  <c r="U1449" i="5"/>
  <c r="T1449" i="5"/>
  <c r="S1449" i="5"/>
  <c r="R1449" i="5"/>
  <c r="Q1449" i="5"/>
  <c r="P1449" i="5"/>
  <c r="O1449" i="5"/>
  <c r="N1449" i="5"/>
  <c r="L1449" i="5"/>
  <c r="K1449" i="5"/>
  <c r="J1449" i="5"/>
  <c r="I1449" i="5"/>
  <c r="G1449" i="5"/>
  <c r="F1449" i="5"/>
  <c r="E1449" i="5"/>
  <c r="D1449" i="5"/>
  <c r="C1449" i="5"/>
  <c r="B1449" i="5" s="1"/>
  <c r="AG1448" i="5"/>
  <c r="V1448" i="5"/>
  <c r="U1448" i="5"/>
  <c r="T1448" i="5"/>
  <c r="S1448" i="5"/>
  <c r="R1448" i="5"/>
  <c r="Q1448" i="5"/>
  <c r="P1448" i="5"/>
  <c r="O1448" i="5"/>
  <c r="N1448" i="5"/>
  <c r="L1448" i="5"/>
  <c r="K1448" i="5"/>
  <c r="J1448" i="5"/>
  <c r="I1448" i="5"/>
  <c r="G1448" i="5"/>
  <c r="F1448" i="5"/>
  <c r="E1448" i="5"/>
  <c r="D1448" i="5"/>
  <c r="C1448" i="5"/>
  <c r="B1448" i="5" s="1"/>
  <c r="AG1447" i="5"/>
  <c r="V1447" i="5"/>
  <c r="U1447" i="5"/>
  <c r="T1447" i="5"/>
  <c r="S1447" i="5"/>
  <c r="R1447" i="5"/>
  <c r="Q1447" i="5"/>
  <c r="P1447" i="5"/>
  <c r="O1447" i="5"/>
  <c r="N1447" i="5"/>
  <c r="L1447" i="5"/>
  <c r="K1447" i="5"/>
  <c r="J1447" i="5"/>
  <c r="I1447" i="5"/>
  <c r="G1447" i="5"/>
  <c r="F1447" i="5"/>
  <c r="E1447" i="5"/>
  <c r="D1447" i="5"/>
  <c r="C1447" i="5"/>
  <c r="B1447" i="5" s="1"/>
  <c r="AG1446" i="5"/>
  <c r="V1446" i="5"/>
  <c r="U1446" i="5"/>
  <c r="T1446" i="5"/>
  <c r="S1446" i="5"/>
  <c r="R1446" i="5"/>
  <c r="Q1446" i="5"/>
  <c r="P1446" i="5"/>
  <c r="O1446" i="5"/>
  <c r="N1446" i="5"/>
  <c r="L1446" i="5"/>
  <c r="K1446" i="5"/>
  <c r="J1446" i="5"/>
  <c r="I1446" i="5"/>
  <c r="G1446" i="5"/>
  <c r="F1446" i="5"/>
  <c r="E1446" i="5"/>
  <c r="D1446" i="5"/>
  <c r="C1446" i="5"/>
  <c r="B1446" i="5" s="1"/>
  <c r="AG1445" i="5"/>
  <c r="V1445" i="5"/>
  <c r="U1445" i="5"/>
  <c r="T1445" i="5"/>
  <c r="S1445" i="5"/>
  <c r="R1445" i="5"/>
  <c r="Q1445" i="5"/>
  <c r="P1445" i="5"/>
  <c r="O1445" i="5"/>
  <c r="N1445" i="5"/>
  <c r="L1445" i="5"/>
  <c r="K1445" i="5"/>
  <c r="J1445" i="5"/>
  <c r="I1445" i="5"/>
  <c r="G1445" i="5"/>
  <c r="F1445" i="5"/>
  <c r="E1445" i="5"/>
  <c r="D1445" i="5"/>
  <c r="C1445" i="5"/>
  <c r="B1445" i="5" s="1"/>
  <c r="AG1444" i="5"/>
  <c r="V1444" i="5"/>
  <c r="U1444" i="5"/>
  <c r="T1444" i="5"/>
  <c r="S1444" i="5"/>
  <c r="R1444" i="5"/>
  <c r="Q1444" i="5"/>
  <c r="P1444" i="5"/>
  <c r="O1444" i="5"/>
  <c r="N1444" i="5"/>
  <c r="L1444" i="5"/>
  <c r="K1444" i="5"/>
  <c r="J1444" i="5"/>
  <c r="I1444" i="5"/>
  <c r="G1444" i="5"/>
  <c r="F1444" i="5"/>
  <c r="E1444" i="5"/>
  <c r="D1444" i="5"/>
  <c r="C1444" i="5"/>
  <c r="B1444" i="5" s="1"/>
  <c r="AG1443" i="5"/>
  <c r="V1443" i="5"/>
  <c r="U1443" i="5"/>
  <c r="T1443" i="5"/>
  <c r="S1443" i="5"/>
  <c r="R1443" i="5"/>
  <c r="Q1443" i="5"/>
  <c r="P1443" i="5"/>
  <c r="O1443" i="5"/>
  <c r="N1443" i="5"/>
  <c r="L1443" i="5"/>
  <c r="K1443" i="5"/>
  <c r="J1443" i="5"/>
  <c r="I1443" i="5"/>
  <c r="G1443" i="5"/>
  <c r="F1443" i="5"/>
  <c r="E1443" i="5"/>
  <c r="D1443" i="5"/>
  <c r="C1443" i="5"/>
  <c r="B1443" i="5" s="1"/>
  <c r="AG1442" i="5"/>
  <c r="V1442" i="5"/>
  <c r="U1442" i="5"/>
  <c r="T1442" i="5"/>
  <c r="S1442" i="5"/>
  <c r="R1442" i="5"/>
  <c r="Q1442" i="5"/>
  <c r="P1442" i="5"/>
  <c r="O1442" i="5"/>
  <c r="N1442" i="5"/>
  <c r="L1442" i="5"/>
  <c r="K1442" i="5"/>
  <c r="J1442" i="5"/>
  <c r="I1442" i="5"/>
  <c r="G1442" i="5"/>
  <c r="F1442" i="5"/>
  <c r="E1442" i="5"/>
  <c r="D1442" i="5"/>
  <c r="C1442" i="5"/>
  <c r="B1442" i="5" s="1"/>
  <c r="AG1441" i="5"/>
  <c r="V1441" i="5"/>
  <c r="U1441" i="5"/>
  <c r="T1441" i="5"/>
  <c r="S1441" i="5"/>
  <c r="R1441" i="5"/>
  <c r="Q1441" i="5"/>
  <c r="P1441" i="5"/>
  <c r="O1441" i="5"/>
  <c r="N1441" i="5"/>
  <c r="L1441" i="5"/>
  <c r="K1441" i="5"/>
  <c r="J1441" i="5"/>
  <c r="I1441" i="5"/>
  <c r="G1441" i="5"/>
  <c r="F1441" i="5"/>
  <c r="E1441" i="5"/>
  <c r="D1441" i="5"/>
  <c r="C1441" i="5"/>
  <c r="B1441" i="5" s="1"/>
  <c r="AG1440" i="5"/>
  <c r="V1440" i="5"/>
  <c r="U1440" i="5"/>
  <c r="T1440" i="5"/>
  <c r="S1440" i="5"/>
  <c r="R1440" i="5"/>
  <c r="Q1440" i="5"/>
  <c r="P1440" i="5"/>
  <c r="O1440" i="5"/>
  <c r="N1440" i="5"/>
  <c r="L1440" i="5"/>
  <c r="K1440" i="5"/>
  <c r="J1440" i="5"/>
  <c r="I1440" i="5"/>
  <c r="G1440" i="5"/>
  <c r="F1440" i="5"/>
  <c r="E1440" i="5"/>
  <c r="D1440" i="5"/>
  <c r="C1440" i="5"/>
  <c r="B1440" i="5" s="1"/>
  <c r="AG1439" i="5"/>
  <c r="V1439" i="5"/>
  <c r="U1439" i="5"/>
  <c r="T1439" i="5"/>
  <c r="S1439" i="5"/>
  <c r="R1439" i="5"/>
  <c r="Q1439" i="5"/>
  <c r="P1439" i="5"/>
  <c r="O1439" i="5"/>
  <c r="N1439" i="5"/>
  <c r="L1439" i="5"/>
  <c r="K1439" i="5"/>
  <c r="J1439" i="5"/>
  <c r="I1439" i="5"/>
  <c r="G1439" i="5"/>
  <c r="F1439" i="5"/>
  <c r="E1439" i="5"/>
  <c r="D1439" i="5"/>
  <c r="C1439" i="5"/>
  <c r="B1439" i="5" s="1"/>
  <c r="AG1438" i="5"/>
  <c r="V1438" i="5"/>
  <c r="U1438" i="5"/>
  <c r="T1438" i="5"/>
  <c r="S1438" i="5"/>
  <c r="R1438" i="5"/>
  <c r="Q1438" i="5"/>
  <c r="P1438" i="5"/>
  <c r="O1438" i="5"/>
  <c r="N1438" i="5"/>
  <c r="L1438" i="5"/>
  <c r="K1438" i="5"/>
  <c r="J1438" i="5"/>
  <c r="I1438" i="5"/>
  <c r="G1438" i="5"/>
  <c r="F1438" i="5"/>
  <c r="E1438" i="5"/>
  <c r="D1438" i="5"/>
  <c r="C1438" i="5"/>
  <c r="B1438" i="5" s="1"/>
  <c r="AG1437" i="5"/>
  <c r="V1437" i="5"/>
  <c r="U1437" i="5"/>
  <c r="T1437" i="5"/>
  <c r="S1437" i="5"/>
  <c r="R1437" i="5"/>
  <c r="Q1437" i="5"/>
  <c r="P1437" i="5"/>
  <c r="O1437" i="5"/>
  <c r="N1437" i="5"/>
  <c r="L1437" i="5"/>
  <c r="K1437" i="5"/>
  <c r="J1437" i="5"/>
  <c r="I1437" i="5"/>
  <c r="G1437" i="5"/>
  <c r="F1437" i="5"/>
  <c r="E1437" i="5"/>
  <c r="D1437" i="5"/>
  <c r="C1437" i="5"/>
  <c r="B1437" i="5" s="1"/>
  <c r="AG1436" i="5"/>
  <c r="V1436" i="5"/>
  <c r="U1436" i="5"/>
  <c r="T1436" i="5"/>
  <c r="S1436" i="5"/>
  <c r="R1436" i="5"/>
  <c r="Q1436" i="5"/>
  <c r="P1436" i="5"/>
  <c r="O1436" i="5"/>
  <c r="N1436" i="5"/>
  <c r="L1436" i="5"/>
  <c r="K1436" i="5"/>
  <c r="J1436" i="5"/>
  <c r="I1436" i="5"/>
  <c r="G1436" i="5"/>
  <c r="F1436" i="5"/>
  <c r="E1436" i="5"/>
  <c r="D1436" i="5"/>
  <c r="C1436" i="5"/>
  <c r="B1436" i="5" s="1"/>
  <c r="AG1435" i="5"/>
  <c r="V1435" i="5"/>
  <c r="U1435" i="5"/>
  <c r="T1435" i="5"/>
  <c r="S1435" i="5"/>
  <c r="R1435" i="5"/>
  <c r="Q1435" i="5"/>
  <c r="P1435" i="5"/>
  <c r="O1435" i="5"/>
  <c r="N1435" i="5"/>
  <c r="L1435" i="5"/>
  <c r="K1435" i="5"/>
  <c r="J1435" i="5"/>
  <c r="I1435" i="5"/>
  <c r="G1435" i="5"/>
  <c r="F1435" i="5"/>
  <c r="E1435" i="5"/>
  <c r="D1435" i="5"/>
  <c r="C1435" i="5"/>
  <c r="B1435" i="5" s="1"/>
  <c r="AG1434" i="5"/>
  <c r="V1434" i="5"/>
  <c r="U1434" i="5"/>
  <c r="T1434" i="5"/>
  <c r="S1434" i="5"/>
  <c r="R1434" i="5"/>
  <c r="Q1434" i="5"/>
  <c r="P1434" i="5"/>
  <c r="O1434" i="5"/>
  <c r="N1434" i="5"/>
  <c r="L1434" i="5"/>
  <c r="K1434" i="5"/>
  <c r="J1434" i="5"/>
  <c r="I1434" i="5"/>
  <c r="G1434" i="5"/>
  <c r="F1434" i="5"/>
  <c r="E1434" i="5"/>
  <c r="D1434" i="5"/>
  <c r="C1434" i="5"/>
  <c r="B1434" i="5" s="1"/>
  <c r="AG1433" i="5"/>
  <c r="V1433" i="5"/>
  <c r="U1433" i="5"/>
  <c r="T1433" i="5"/>
  <c r="S1433" i="5"/>
  <c r="R1433" i="5"/>
  <c r="Q1433" i="5"/>
  <c r="P1433" i="5"/>
  <c r="O1433" i="5"/>
  <c r="N1433" i="5"/>
  <c r="L1433" i="5"/>
  <c r="K1433" i="5"/>
  <c r="J1433" i="5"/>
  <c r="I1433" i="5"/>
  <c r="G1433" i="5"/>
  <c r="F1433" i="5"/>
  <c r="E1433" i="5"/>
  <c r="D1433" i="5"/>
  <c r="C1433" i="5"/>
  <c r="B1433" i="5" s="1"/>
  <c r="AG1432" i="5"/>
  <c r="V1432" i="5"/>
  <c r="U1432" i="5"/>
  <c r="T1432" i="5"/>
  <c r="S1432" i="5"/>
  <c r="R1432" i="5"/>
  <c r="Q1432" i="5"/>
  <c r="P1432" i="5"/>
  <c r="O1432" i="5"/>
  <c r="N1432" i="5"/>
  <c r="L1432" i="5"/>
  <c r="K1432" i="5"/>
  <c r="J1432" i="5"/>
  <c r="I1432" i="5"/>
  <c r="G1432" i="5"/>
  <c r="F1432" i="5"/>
  <c r="E1432" i="5"/>
  <c r="D1432" i="5"/>
  <c r="C1432" i="5"/>
  <c r="B1432" i="5" s="1"/>
  <c r="AG1431" i="5"/>
  <c r="V1431" i="5"/>
  <c r="U1431" i="5"/>
  <c r="T1431" i="5"/>
  <c r="S1431" i="5"/>
  <c r="R1431" i="5"/>
  <c r="Q1431" i="5"/>
  <c r="P1431" i="5"/>
  <c r="O1431" i="5"/>
  <c r="N1431" i="5"/>
  <c r="L1431" i="5"/>
  <c r="K1431" i="5"/>
  <c r="J1431" i="5"/>
  <c r="I1431" i="5"/>
  <c r="G1431" i="5"/>
  <c r="F1431" i="5"/>
  <c r="E1431" i="5"/>
  <c r="D1431" i="5"/>
  <c r="C1431" i="5"/>
  <c r="B1431" i="5" s="1"/>
  <c r="AG1430" i="5"/>
  <c r="V1430" i="5"/>
  <c r="U1430" i="5"/>
  <c r="T1430" i="5"/>
  <c r="S1430" i="5"/>
  <c r="R1430" i="5"/>
  <c r="Q1430" i="5"/>
  <c r="P1430" i="5"/>
  <c r="O1430" i="5"/>
  <c r="N1430" i="5"/>
  <c r="L1430" i="5"/>
  <c r="K1430" i="5"/>
  <c r="J1430" i="5"/>
  <c r="I1430" i="5"/>
  <c r="G1430" i="5"/>
  <c r="F1430" i="5"/>
  <c r="E1430" i="5"/>
  <c r="D1430" i="5"/>
  <c r="C1430" i="5"/>
  <c r="B1430" i="5" s="1"/>
  <c r="AG1429" i="5"/>
  <c r="V1429" i="5"/>
  <c r="U1429" i="5"/>
  <c r="T1429" i="5"/>
  <c r="S1429" i="5"/>
  <c r="R1429" i="5"/>
  <c r="Q1429" i="5"/>
  <c r="P1429" i="5"/>
  <c r="O1429" i="5"/>
  <c r="N1429" i="5"/>
  <c r="L1429" i="5"/>
  <c r="K1429" i="5"/>
  <c r="J1429" i="5"/>
  <c r="I1429" i="5"/>
  <c r="G1429" i="5"/>
  <c r="F1429" i="5"/>
  <c r="E1429" i="5"/>
  <c r="D1429" i="5"/>
  <c r="C1429" i="5"/>
  <c r="B1429" i="5" s="1"/>
  <c r="AG1428" i="5"/>
  <c r="V1428" i="5"/>
  <c r="U1428" i="5"/>
  <c r="T1428" i="5"/>
  <c r="S1428" i="5"/>
  <c r="R1428" i="5"/>
  <c r="Q1428" i="5"/>
  <c r="P1428" i="5"/>
  <c r="O1428" i="5"/>
  <c r="N1428" i="5"/>
  <c r="L1428" i="5"/>
  <c r="K1428" i="5"/>
  <c r="J1428" i="5"/>
  <c r="I1428" i="5"/>
  <c r="G1428" i="5"/>
  <c r="F1428" i="5"/>
  <c r="E1428" i="5"/>
  <c r="D1428" i="5"/>
  <c r="C1428" i="5"/>
  <c r="B1428" i="5" s="1"/>
  <c r="AG1427" i="5"/>
  <c r="V1427" i="5"/>
  <c r="U1427" i="5"/>
  <c r="T1427" i="5"/>
  <c r="S1427" i="5"/>
  <c r="R1427" i="5"/>
  <c r="Q1427" i="5"/>
  <c r="P1427" i="5"/>
  <c r="O1427" i="5"/>
  <c r="N1427" i="5"/>
  <c r="L1427" i="5"/>
  <c r="K1427" i="5"/>
  <c r="J1427" i="5"/>
  <c r="I1427" i="5"/>
  <c r="G1427" i="5"/>
  <c r="F1427" i="5"/>
  <c r="E1427" i="5"/>
  <c r="D1427" i="5"/>
  <c r="C1427" i="5"/>
  <c r="B1427" i="5" s="1"/>
  <c r="AG1426" i="5"/>
  <c r="V1426" i="5"/>
  <c r="U1426" i="5"/>
  <c r="T1426" i="5"/>
  <c r="S1426" i="5"/>
  <c r="R1426" i="5"/>
  <c r="Q1426" i="5"/>
  <c r="P1426" i="5"/>
  <c r="O1426" i="5"/>
  <c r="N1426" i="5"/>
  <c r="L1426" i="5"/>
  <c r="K1426" i="5"/>
  <c r="J1426" i="5"/>
  <c r="I1426" i="5"/>
  <c r="G1426" i="5"/>
  <c r="F1426" i="5"/>
  <c r="E1426" i="5"/>
  <c r="D1426" i="5"/>
  <c r="C1426" i="5"/>
  <c r="B1426" i="5" s="1"/>
  <c r="AG1425" i="5"/>
  <c r="V1425" i="5"/>
  <c r="U1425" i="5"/>
  <c r="T1425" i="5"/>
  <c r="S1425" i="5"/>
  <c r="R1425" i="5"/>
  <c r="Q1425" i="5"/>
  <c r="P1425" i="5"/>
  <c r="O1425" i="5"/>
  <c r="N1425" i="5"/>
  <c r="L1425" i="5"/>
  <c r="K1425" i="5"/>
  <c r="J1425" i="5"/>
  <c r="I1425" i="5"/>
  <c r="G1425" i="5"/>
  <c r="F1425" i="5"/>
  <c r="E1425" i="5"/>
  <c r="D1425" i="5"/>
  <c r="C1425" i="5"/>
  <c r="B1425" i="5" s="1"/>
  <c r="AG1424" i="5"/>
  <c r="V1424" i="5"/>
  <c r="U1424" i="5"/>
  <c r="T1424" i="5"/>
  <c r="S1424" i="5"/>
  <c r="R1424" i="5"/>
  <c r="Q1424" i="5"/>
  <c r="P1424" i="5"/>
  <c r="O1424" i="5"/>
  <c r="N1424" i="5"/>
  <c r="L1424" i="5"/>
  <c r="K1424" i="5"/>
  <c r="J1424" i="5"/>
  <c r="I1424" i="5"/>
  <c r="G1424" i="5"/>
  <c r="F1424" i="5"/>
  <c r="E1424" i="5"/>
  <c r="D1424" i="5"/>
  <c r="C1424" i="5"/>
  <c r="B1424" i="5" s="1"/>
  <c r="AG1423" i="5"/>
  <c r="V1423" i="5"/>
  <c r="U1423" i="5"/>
  <c r="T1423" i="5"/>
  <c r="S1423" i="5"/>
  <c r="R1423" i="5"/>
  <c r="Q1423" i="5"/>
  <c r="P1423" i="5"/>
  <c r="O1423" i="5"/>
  <c r="N1423" i="5"/>
  <c r="L1423" i="5"/>
  <c r="K1423" i="5"/>
  <c r="J1423" i="5"/>
  <c r="I1423" i="5"/>
  <c r="G1423" i="5"/>
  <c r="F1423" i="5"/>
  <c r="E1423" i="5"/>
  <c r="D1423" i="5"/>
  <c r="C1423" i="5"/>
  <c r="B1423" i="5" s="1"/>
  <c r="AG1422" i="5"/>
  <c r="V1422" i="5"/>
  <c r="U1422" i="5"/>
  <c r="T1422" i="5"/>
  <c r="S1422" i="5"/>
  <c r="R1422" i="5"/>
  <c r="Q1422" i="5"/>
  <c r="P1422" i="5"/>
  <c r="O1422" i="5"/>
  <c r="N1422" i="5"/>
  <c r="L1422" i="5"/>
  <c r="K1422" i="5"/>
  <c r="J1422" i="5"/>
  <c r="I1422" i="5"/>
  <c r="G1422" i="5"/>
  <c r="F1422" i="5"/>
  <c r="E1422" i="5"/>
  <c r="D1422" i="5"/>
  <c r="C1422" i="5"/>
  <c r="B1422" i="5" s="1"/>
  <c r="AG1421" i="5"/>
  <c r="V1421" i="5"/>
  <c r="U1421" i="5"/>
  <c r="T1421" i="5"/>
  <c r="S1421" i="5"/>
  <c r="R1421" i="5"/>
  <c r="Q1421" i="5"/>
  <c r="P1421" i="5"/>
  <c r="O1421" i="5"/>
  <c r="N1421" i="5"/>
  <c r="L1421" i="5"/>
  <c r="K1421" i="5"/>
  <c r="J1421" i="5"/>
  <c r="I1421" i="5"/>
  <c r="G1421" i="5"/>
  <c r="F1421" i="5"/>
  <c r="E1421" i="5"/>
  <c r="D1421" i="5"/>
  <c r="C1421" i="5"/>
  <c r="B1421" i="5" s="1"/>
  <c r="AG1420" i="5"/>
  <c r="V1420" i="5"/>
  <c r="U1420" i="5"/>
  <c r="T1420" i="5"/>
  <c r="S1420" i="5"/>
  <c r="R1420" i="5"/>
  <c r="Q1420" i="5"/>
  <c r="P1420" i="5"/>
  <c r="O1420" i="5"/>
  <c r="N1420" i="5"/>
  <c r="L1420" i="5"/>
  <c r="K1420" i="5"/>
  <c r="J1420" i="5"/>
  <c r="I1420" i="5"/>
  <c r="G1420" i="5"/>
  <c r="F1420" i="5"/>
  <c r="E1420" i="5"/>
  <c r="D1420" i="5"/>
  <c r="C1420" i="5"/>
  <c r="B1420" i="5" s="1"/>
  <c r="AG1419" i="5"/>
  <c r="V1419" i="5"/>
  <c r="U1419" i="5"/>
  <c r="T1419" i="5"/>
  <c r="S1419" i="5"/>
  <c r="R1419" i="5"/>
  <c r="Q1419" i="5"/>
  <c r="P1419" i="5"/>
  <c r="O1419" i="5"/>
  <c r="N1419" i="5"/>
  <c r="L1419" i="5"/>
  <c r="K1419" i="5"/>
  <c r="J1419" i="5"/>
  <c r="I1419" i="5"/>
  <c r="G1419" i="5"/>
  <c r="F1419" i="5"/>
  <c r="E1419" i="5"/>
  <c r="D1419" i="5"/>
  <c r="C1419" i="5"/>
  <c r="B1419" i="5" s="1"/>
  <c r="AG1418" i="5"/>
  <c r="V1418" i="5"/>
  <c r="U1418" i="5"/>
  <c r="T1418" i="5"/>
  <c r="S1418" i="5"/>
  <c r="R1418" i="5"/>
  <c r="Q1418" i="5"/>
  <c r="P1418" i="5"/>
  <c r="O1418" i="5"/>
  <c r="N1418" i="5"/>
  <c r="L1418" i="5"/>
  <c r="K1418" i="5"/>
  <c r="J1418" i="5"/>
  <c r="I1418" i="5"/>
  <c r="G1418" i="5"/>
  <c r="F1418" i="5"/>
  <c r="E1418" i="5"/>
  <c r="D1418" i="5"/>
  <c r="C1418" i="5"/>
  <c r="B1418" i="5" s="1"/>
  <c r="AG1417" i="5"/>
  <c r="V1417" i="5"/>
  <c r="U1417" i="5"/>
  <c r="T1417" i="5"/>
  <c r="S1417" i="5"/>
  <c r="R1417" i="5"/>
  <c r="Q1417" i="5"/>
  <c r="P1417" i="5"/>
  <c r="O1417" i="5"/>
  <c r="N1417" i="5"/>
  <c r="L1417" i="5"/>
  <c r="K1417" i="5"/>
  <c r="J1417" i="5"/>
  <c r="I1417" i="5"/>
  <c r="G1417" i="5"/>
  <c r="F1417" i="5"/>
  <c r="E1417" i="5"/>
  <c r="D1417" i="5"/>
  <c r="C1417" i="5"/>
  <c r="B1417" i="5" s="1"/>
  <c r="AG1416" i="5"/>
  <c r="V1416" i="5"/>
  <c r="U1416" i="5"/>
  <c r="T1416" i="5"/>
  <c r="S1416" i="5"/>
  <c r="R1416" i="5"/>
  <c r="Q1416" i="5"/>
  <c r="P1416" i="5"/>
  <c r="O1416" i="5"/>
  <c r="N1416" i="5"/>
  <c r="L1416" i="5"/>
  <c r="K1416" i="5"/>
  <c r="J1416" i="5"/>
  <c r="I1416" i="5"/>
  <c r="G1416" i="5"/>
  <c r="F1416" i="5"/>
  <c r="E1416" i="5"/>
  <c r="D1416" i="5"/>
  <c r="C1416" i="5"/>
  <c r="B1416" i="5" s="1"/>
  <c r="AG1415" i="5"/>
  <c r="V1415" i="5"/>
  <c r="U1415" i="5"/>
  <c r="T1415" i="5"/>
  <c r="S1415" i="5"/>
  <c r="R1415" i="5"/>
  <c r="Q1415" i="5"/>
  <c r="P1415" i="5"/>
  <c r="O1415" i="5"/>
  <c r="N1415" i="5"/>
  <c r="L1415" i="5"/>
  <c r="K1415" i="5"/>
  <c r="J1415" i="5"/>
  <c r="I1415" i="5"/>
  <c r="G1415" i="5"/>
  <c r="F1415" i="5"/>
  <c r="E1415" i="5"/>
  <c r="D1415" i="5"/>
  <c r="C1415" i="5"/>
  <c r="B1415" i="5" s="1"/>
  <c r="AG1414" i="5"/>
  <c r="V1414" i="5"/>
  <c r="U1414" i="5"/>
  <c r="T1414" i="5"/>
  <c r="S1414" i="5"/>
  <c r="R1414" i="5"/>
  <c r="Q1414" i="5"/>
  <c r="P1414" i="5"/>
  <c r="O1414" i="5"/>
  <c r="N1414" i="5"/>
  <c r="L1414" i="5"/>
  <c r="K1414" i="5"/>
  <c r="J1414" i="5"/>
  <c r="I1414" i="5"/>
  <c r="G1414" i="5"/>
  <c r="F1414" i="5"/>
  <c r="E1414" i="5"/>
  <c r="D1414" i="5"/>
  <c r="C1414" i="5"/>
  <c r="B1414" i="5" s="1"/>
  <c r="AG1413" i="5"/>
  <c r="V1413" i="5"/>
  <c r="U1413" i="5"/>
  <c r="T1413" i="5"/>
  <c r="S1413" i="5"/>
  <c r="R1413" i="5"/>
  <c r="Q1413" i="5"/>
  <c r="P1413" i="5"/>
  <c r="O1413" i="5"/>
  <c r="N1413" i="5"/>
  <c r="L1413" i="5"/>
  <c r="K1413" i="5"/>
  <c r="J1413" i="5"/>
  <c r="I1413" i="5"/>
  <c r="G1413" i="5"/>
  <c r="F1413" i="5"/>
  <c r="E1413" i="5"/>
  <c r="D1413" i="5"/>
  <c r="C1413" i="5"/>
  <c r="B1413" i="5" s="1"/>
  <c r="AG1412" i="5"/>
  <c r="V1412" i="5"/>
  <c r="U1412" i="5"/>
  <c r="T1412" i="5"/>
  <c r="S1412" i="5"/>
  <c r="R1412" i="5"/>
  <c r="Q1412" i="5"/>
  <c r="P1412" i="5"/>
  <c r="O1412" i="5"/>
  <c r="N1412" i="5"/>
  <c r="L1412" i="5"/>
  <c r="K1412" i="5"/>
  <c r="J1412" i="5"/>
  <c r="I1412" i="5"/>
  <c r="G1412" i="5"/>
  <c r="F1412" i="5"/>
  <c r="E1412" i="5"/>
  <c r="D1412" i="5"/>
  <c r="C1412" i="5"/>
  <c r="B1412" i="5" s="1"/>
  <c r="AG1411" i="5"/>
  <c r="V1411" i="5"/>
  <c r="U1411" i="5"/>
  <c r="T1411" i="5"/>
  <c r="S1411" i="5"/>
  <c r="R1411" i="5"/>
  <c r="Q1411" i="5"/>
  <c r="P1411" i="5"/>
  <c r="O1411" i="5"/>
  <c r="N1411" i="5"/>
  <c r="L1411" i="5"/>
  <c r="K1411" i="5"/>
  <c r="J1411" i="5"/>
  <c r="I1411" i="5"/>
  <c r="G1411" i="5"/>
  <c r="F1411" i="5"/>
  <c r="E1411" i="5"/>
  <c r="D1411" i="5"/>
  <c r="C1411" i="5"/>
  <c r="B1411" i="5" s="1"/>
  <c r="AG1410" i="5"/>
  <c r="V1410" i="5"/>
  <c r="U1410" i="5"/>
  <c r="T1410" i="5"/>
  <c r="S1410" i="5"/>
  <c r="R1410" i="5"/>
  <c r="Q1410" i="5"/>
  <c r="P1410" i="5"/>
  <c r="O1410" i="5"/>
  <c r="N1410" i="5"/>
  <c r="L1410" i="5"/>
  <c r="K1410" i="5"/>
  <c r="J1410" i="5"/>
  <c r="I1410" i="5"/>
  <c r="G1410" i="5"/>
  <c r="F1410" i="5"/>
  <c r="E1410" i="5"/>
  <c r="D1410" i="5"/>
  <c r="C1410" i="5"/>
  <c r="B1410" i="5" s="1"/>
  <c r="AG1409" i="5"/>
  <c r="V1409" i="5"/>
  <c r="U1409" i="5"/>
  <c r="T1409" i="5"/>
  <c r="S1409" i="5"/>
  <c r="R1409" i="5"/>
  <c r="Q1409" i="5"/>
  <c r="P1409" i="5"/>
  <c r="O1409" i="5"/>
  <c r="N1409" i="5"/>
  <c r="L1409" i="5"/>
  <c r="K1409" i="5"/>
  <c r="J1409" i="5"/>
  <c r="I1409" i="5"/>
  <c r="G1409" i="5"/>
  <c r="F1409" i="5"/>
  <c r="E1409" i="5"/>
  <c r="D1409" i="5"/>
  <c r="C1409" i="5"/>
  <c r="B1409" i="5" s="1"/>
  <c r="AG1408" i="5"/>
  <c r="V1408" i="5"/>
  <c r="U1408" i="5"/>
  <c r="T1408" i="5"/>
  <c r="S1408" i="5"/>
  <c r="R1408" i="5"/>
  <c r="Q1408" i="5"/>
  <c r="P1408" i="5"/>
  <c r="O1408" i="5"/>
  <c r="N1408" i="5"/>
  <c r="L1408" i="5"/>
  <c r="K1408" i="5"/>
  <c r="J1408" i="5"/>
  <c r="I1408" i="5"/>
  <c r="G1408" i="5"/>
  <c r="F1408" i="5"/>
  <c r="E1408" i="5"/>
  <c r="D1408" i="5"/>
  <c r="C1408" i="5"/>
  <c r="B1408" i="5" s="1"/>
  <c r="AG1407" i="5"/>
  <c r="V1407" i="5"/>
  <c r="U1407" i="5"/>
  <c r="T1407" i="5"/>
  <c r="S1407" i="5"/>
  <c r="R1407" i="5"/>
  <c r="Q1407" i="5"/>
  <c r="P1407" i="5"/>
  <c r="O1407" i="5"/>
  <c r="N1407" i="5"/>
  <c r="L1407" i="5"/>
  <c r="K1407" i="5"/>
  <c r="J1407" i="5"/>
  <c r="I1407" i="5"/>
  <c r="G1407" i="5"/>
  <c r="F1407" i="5"/>
  <c r="E1407" i="5"/>
  <c r="D1407" i="5"/>
  <c r="C1407" i="5"/>
  <c r="B1407" i="5" s="1"/>
  <c r="AG1406" i="5"/>
  <c r="V1406" i="5"/>
  <c r="U1406" i="5"/>
  <c r="T1406" i="5"/>
  <c r="S1406" i="5"/>
  <c r="R1406" i="5"/>
  <c r="Q1406" i="5"/>
  <c r="P1406" i="5"/>
  <c r="O1406" i="5"/>
  <c r="N1406" i="5"/>
  <c r="L1406" i="5"/>
  <c r="K1406" i="5"/>
  <c r="J1406" i="5"/>
  <c r="I1406" i="5"/>
  <c r="G1406" i="5"/>
  <c r="F1406" i="5"/>
  <c r="E1406" i="5"/>
  <c r="D1406" i="5"/>
  <c r="C1406" i="5"/>
  <c r="B1406" i="5" s="1"/>
  <c r="AG1405" i="5"/>
  <c r="V1405" i="5"/>
  <c r="U1405" i="5"/>
  <c r="T1405" i="5"/>
  <c r="S1405" i="5"/>
  <c r="R1405" i="5"/>
  <c r="Q1405" i="5"/>
  <c r="P1405" i="5"/>
  <c r="O1405" i="5"/>
  <c r="N1405" i="5"/>
  <c r="L1405" i="5"/>
  <c r="K1405" i="5"/>
  <c r="J1405" i="5"/>
  <c r="I1405" i="5"/>
  <c r="G1405" i="5"/>
  <c r="F1405" i="5"/>
  <c r="E1405" i="5"/>
  <c r="D1405" i="5"/>
  <c r="C1405" i="5"/>
  <c r="B1405" i="5" s="1"/>
  <c r="AG1404" i="5"/>
  <c r="V1404" i="5"/>
  <c r="U1404" i="5"/>
  <c r="T1404" i="5"/>
  <c r="S1404" i="5"/>
  <c r="R1404" i="5"/>
  <c r="Q1404" i="5"/>
  <c r="P1404" i="5"/>
  <c r="O1404" i="5"/>
  <c r="N1404" i="5"/>
  <c r="L1404" i="5"/>
  <c r="K1404" i="5"/>
  <c r="J1404" i="5"/>
  <c r="I1404" i="5"/>
  <c r="G1404" i="5"/>
  <c r="F1404" i="5"/>
  <c r="E1404" i="5"/>
  <c r="D1404" i="5"/>
  <c r="C1404" i="5"/>
  <c r="B1404" i="5" s="1"/>
  <c r="AG1403" i="5"/>
  <c r="V1403" i="5"/>
  <c r="U1403" i="5"/>
  <c r="T1403" i="5"/>
  <c r="S1403" i="5"/>
  <c r="R1403" i="5"/>
  <c r="Q1403" i="5"/>
  <c r="P1403" i="5"/>
  <c r="O1403" i="5"/>
  <c r="N1403" i="5"/>
  <c r="L1403" i="5"/>
  <c r="K1403" i="5"/>
  <c r="J1403" i="5"/>
  <c r="I1403" i="5"/>
  <c r="G1403" i="5"/>
  <c r="F1403" i="5"/>
  <c r="E1403" i="5"/>
  <c r="D1403" i="5"/>
  <c r="C1403" i="5"/>
  <c r="B1403" i="5" s="1"/>
  <c r="AG1402" i="5"/>
  <c r="V1402" i="5"/>
  <c r="U1402" i="5"/>
  <c r="T1402" i="5"/>
  <c r="S1402" i="5"/>
  <c r="R1402" i="5"/>
  <c r="Q1402" i="5"/>
  <c r="P1402" i="5"/>
  <c r="O1402" i="5"/>
  <c r="N1402" i="5"/>
  <c r="L1402" i="5"/>
  <c r="K1402" i="5"/>
  <c r="J1402" i="5"/>
  <c r="I1402" i="5"/>
  <c r="G1402" i="5"/>
  <c r="F1402" i="5"/>
  <c r="E1402" i="5"/>
  <c r="D1402" i="5"/>
  <c r="C1402" i="5"/>
  <c r="B1402" i="5" s="1"/>
  <c r="AG1401" i="5"/>
  <c r="V1401" i="5"/>
  <c r="U1401" i="5"/>
  <c r="T1401" i="5"/>
  <c r="S1401" i="5"/>
  <c r="R1401" i="5"/>
  <c r="Q1401" i="5"/>
  <c r="P1401" i="5"/>
  <c r="O1401" i="5"/>
  <c r="N1401" i="5"/>
  <c r="L1401" i="5"/>
  <c r="K1401" i="5"/>
  <c r="J1401" i="5"/>
  <c r="I1401" i="5"/>
  <c r="G1401" i="5"/>
  <c r="F1401" i="5"/>
  <c r="E1401" i="5"/>
  <c r="D1401" i="5"/>
  <c r="C1401" i="5"/>
  <c r="B1401" i="5" s="1"/>
  <c r="AG1400" i="5"/>
  <c r="V1400" i="5"/>
  <c r="U1400" i="5"/>
  <c r="T1400" i="5"/>
  <c r="S1400" i="5"/>
  <c r="R1400" i="5"/>
  <c r="Q1400" i="5"/>
  <c r="P1400" i="5"/>
  <c r="O1400" i="5"/>
  <c r="N1400" i="5"/>
  <c r="L1400" i="5"/>
  <c r="K1400" i="5"/>
  <c r="J1400" i="5"/>
  <c r="I1400" i="5"/>
  <c r="G1400" i="5"/>
  <c r="F1400" i="5"/>
  <c r="E1400" i="5"/>
  <c r="D1400" i="5"/>
  <c r="C1400" i="5"/>
  <c r="B1400" i="5" s="1"/>
  <c r="AG1399" i="5"/>
  <c r="V1399" i="5"/>
  <c r="U1399" i="5"/>
  <c r="T1399" i="5"/>
  <c r="S1399" i="5"/>
  <c r="R1399" i="5"/>
  <c r="Q1399" i="5"/>
  <c r="P1399" i="5"/>
  <c r="O1399" i="5"/>
  <c r="N1399" i="5"/>
  <c r="L1399" i="5"/>
  <c r="K1399" i="5"/>
  <c r="J1399" i="5"/>
  <c r="I1399" i="5"/>
  <c r="G1399" i="5"/>
  <c r="F1399" i="5"/>
  <c r="E1399" i="5"/>
  <c r="D1399" i="5"/>
  <c r="C1399" i="5"/>
  <c r="B1399" i="5" s="1"/>
  <c r="AG1398" i="5"/>
  <c r="V1398" i="5"/>
  <c r="U1398" i="5"/>
  <c r="T1398" i="5"/>
  <c r="S1398" i="5"/>
  <c r="R1398" i="5"/>
  <c r="Q1398" i="5"/>
  <c r="P1398" i="5"/>
  <c r="O1398" i="5"/>
  <c r="N1398" i="5"/>
  <c r="L1398" i="5"/>
  <c r="K1398" i="5"/>
  <c r="J1398" i="5"/>
  <c r="I1398" i="5"/>
  <c r="G1398" i="5"/>
  <c r="F1398" i="5"/>
  <c r="E1398" i="5"/>
  <c r="D1398" i="5"/>
  <c r="C1398" i="5"/>
  <c r="B1398" i="5" s="1"/>
  <c r="AG1397" i="5"/>
  <c r="V1397" i="5"/>
  <c r="U1397" i="5"/>
  <c r="T1397" i="5"/>
  <c r="S1397" i="5"/>
  <c r="R1397" i="5"/>
  <c r="Q1397" i="5"/>
  <c r="P1397" i="5"/>
  <c r="O1397" i="5"/>
  <c r="N1397" i="5"/>
  <c r="L1397" i="5"/>
  <c r="K1397" i="5"/>
  <c r="J1397" i="5"/>
  <c r="I1397" i="5"/>
  <c r="G1397" i="5"/>
  <c r="F1397" i="5"/>
  <c r="E1397" i="5"/>
  <c r="D1397" i="5"/>
  <c r="C1397" i="5"/>
  <c r="B1397" i="5" s="1"/>
  <c r="AG1396" i="5"/>
  <c r="V1396" i="5"/>
  <c r="U1396" i="5"/>
  <c r="T1396" i="5"/>
  <c r="S1396" i="5"/>
  <c r="R1396" i="5"/>
  <c r="Q1396" i="5"/>
  <c r="P1396" i="5"/>
  <c r="O1396" i="5"/>
  <c r="N1396" i="5"/>
  <c r="L1396" i="5"/>
  <c r="K1396" i="5"/>
  <c r="J1396" i="5"/>
  <c r="I1396" i="5"/>
  <c r="G1396" i="5"/>
  <c r="F1396" i="5"/>
  <c r="E1396" i="5"/>
  <c r="D1396" i="5"/>
  <c r="C1396" i="5"/>
  <c r="B1396" i="5" s="1"/>
  <c r="AG1395" i="5"/>
  <c r="V1395" i="5"/>
  <c r="U1395" i="5"/>
  <c r="T1395" i="5"/>
  <c r="S1395" i="5"/>
  <c r="R1395" i="5"/>
  <c r="Q1395" i="5"/>
  <c r="P1395" i="5"/>
  <c r="O1395" i="5"/>
  <c r="N1395" i="5"/>
  <c r="L1395" i="5"/>
  <c r="K1395" i="5"/>
  <c r="J1395" i="5"/>
  <c r="I1395" i="5"/>
  <c r="G1395" i="5"/>
  <c r="F1395" i="5"/>
  <c r="E1395" i="5"/>
  <c r="D1395" i="5"/>
  <c r="C1395" i="5"/>
  <c r="B1395" i="5" s="1"/>
  <c r="AG1394" i="5"/>
  <c r="V1394" i="5"/>
  <c r="U1394" i="5"/>
  <c r="T1394" i="5"/>
  <c r="S1394" i="5"/>
  <c r="R1394" i="5"/>
  <c r="Q1394" i="5"/>
  <c r="P1394" i="5"/>
  <c r="O1394" i="5"/>
  <c r="N1394" i="5"/>
  <c r="L1394" i="5"/>
  <c r="K1394" i="5"/>
  <c r="J1394" i="5"/>
  <c r="I1394" i="5"/>
  <c r="G1394" i="5"/>
  <c r="F1394" i="5"/>
  <c r="E1394" i="5"/>
  <c r="D1394" i="5"/>
  <c r="C1394" i="5"/>
  <c r="B1394" i="5" s="1"/>
  <c r="AG1393" i="5"/>
  <c r="V1393" i="5"/>
  <c r="U1393" i="5"/>
  <c r="T1393" i="5"/>
  <c r="S1393" i="5"/>
  <c r="R1393" i="5"/>
  <c r="Q1393" i="5"/>
  <c r="P1393" i="5"/>
  <c r="O1393" i="5"/>
  <c r="N1393" i="5"/>
  <c r="L1393" i="5"/>
  <c r="K1393" i="5"/>
  <c r="J1393" i="5"/>
  <c r="I1393" i="5"/>
  <c r="G1393" i="5"/>
  <c r="F1393" i="5"/>
  <c r="E1393" i="5"/>
  <c r="D1393" i="5"/>
  <c r="C1393" i="5"/>
  <c r="B1393" i="5" s="1"/>
  <c r="AG1392" i="5"/>
  <c r="V1392" i="5"/>
  <c r="U1392" i="5"/>
  <c r="T1392" i="5"/>
  <c r="S1392" i="5"/>
  <c r="R1392" i="5"/>
  <c r="Q1392" i="5"/>
  <c r="P1392" i="5"/>
  <c r="O1392" i="5"/>
  <c r="N1392" i="5"/>
  <c r="L1392" i="5"/>
  <c r="K1392" i="5"/>
  <c r="J1392" i="5"/>
  <c r="I1392" i="5"/>
  <c r="G1392" i="5"/>
  <c r="F1392" i="5"/>
  <c r="E1392" i="5"/>
  <c r="D1392" i="5"/>
  <c r="C1392" i="5"/>
  <c r="B1392" i="5" s="1"/>
  <c r="AG1391" i="5"/>
  <c r="V1391" i="5"/>
  <c r="U1391" i="5"/>
  <c r="T1391" i="5"/>
  <c r="S1391" i="5"/>
  <c r="R1391" i="5"/>
  <c r="Q1391" i="5"/>
  <c r="P1391" i="5"/>
  <c r="O1391" i="5"/>
  <c r="N1391" i="5"/>
  <c r="L1391" i="5"/>
  <c r="K1391" i="5"/>
  <c r="J1391" i="5"/>
  <c r="I1391" i="5"/>
  <c r="G1391" i="5"/>
  <c r="F1391" i="5"/>
  <c r="E1391" i="5"/>
  <c r="D1391" i="5"/>
  <c r="C1391" i="5"/>
  <c r="B1391" i="5" s="1"/>
  <c r="AG1390" i="5"/>
  <c r="V1390" i="5"/>
  <c r="U1390" i="5"/>
  <c r="T1390" i="5"/>
  <c r="S1390" i="5"/>
  <c r="R1390" i="5"/>
  <c r="Q1390" i="5"/>
  <c r="P1390" i="5"/>
  <c r="O1390" i="5"/>
  <c r="N1390" i="5"/>
  <c r="L1390" i="5"/>
  <c r="K1390" i="5"/>
  <c r="J1390" i="5"/>
  <c r="I1390" i="5"/>
  <c r="G1390" i="5"/>
  <c r="F1390" i="5"/>
  <c r="E1390" i="5"/>
  <c r="D1390" i="5"/>
  <c r="C1390" i="5"/>
  <c r="B1390" i="5" s="1"/>
  <c r="AG1389" i="5"/>
  <c r="V1389" i="5"/>
  <c r="U1389" i="5"/>
  <c r="T1389" i="5"/>
  <c r="S1389" i="5"/>
  <c r="R1389" i="5"/>
  <c r="Q1389" i="5"/>
  <c r="P1389" i="5"/>
  <c r="O1389" i="5"/>
  <c r="N1389" i="5"/>
  <c r="L1389" i="5"/>
  <c r="K1389" i="5"/>
  <c r="J1389" i="5"/>
  <c r="I1389" i="5"/>
  <c r="G1389" i="5"/>
  <c r="F1389" i="5"/>
  <c r="E1389" i="5"/>
  <c r="D1389" i="5"/>
  <c r="C1389" i="5"/>
  <c r="B1389" i="5" s="1"/>
  <c r="AG1388" i="5"/>
  <c r="V1388" i="5"/>
  <c r="U1388" i="5"/>
  <c r="T1388" i="5"/>
  <c r="S1388" i="5"/>
  <c r="R1388" i="5"/>
  <c r="Q1388" i="5"/>
  <c r="P1388" i="5"/>
  <c r="O1388" i="5"/>
  <c r="N1388" i="5"/>
  <c r="L1388" i="5"/>
  <c r="K1388" i="5"/>
  <c r="J1388" i="5"/>
  <c r="I1388" i="5"/>
  <c r="G1388" i="5"/>
  <c r="F1388" i="5"/>
  <c r="E1388" i="5"/>
  <c r="D1388" i="5"/>
  <c r="C1388" i="5"/>
  <c r="B1388" i="5" s="1"/>
  <c r="AG1387" i="5"/>
  <c r="V1387" i="5"/>
  <c r="U1387" i="5"/>
  <c r="T1387" i="5"/>
  <c r="S1387" i="5"/>
  <c r="R1387" i="5"/>
  <c r="Q1387" i="5"/>
  <c r="P1387" i="5"/>
  <c r="O1387" i="5"/>
  <c r="N1387" i="5"/>
  <c r="L1387" i="5"/>
  <c r="K1387" i="5"/>
  <c r="J1387" i="5"/>
  <c r="I1387" i="5"/>
  <c r="G1387" i="5"/>
  <c r="F1387" i="5"/>
  <c r="E1387" i="5"/>
  <c r="D1387" i="5"/>
  <c r="C1387" i="5"/>
  <c r="B1387" i="5" s="1"/>
  <c r="AG1386" i="5"/>
  <c r="V1386" i="5"/>
  <c r="U1386" i="5"/>
  <c r="T1386" i="5"/>
  <c r="S1386" i="5"/>
  <c r="R1386" i="5"/>
  <c r="Q1386" i="5"/>
  <c r="P1386" i="5"/>
  <c r="O1386" i="5"/>
  <c r="N1386" i="5"/>
  <c r="L1386" i="5"/>
  <c r="K1386" i="5"/>
  <c r="J1386" i="5"/>
  <c r="I1386" i="5"/>
  <c r="G1386" i="5"/>
  <c r="F1386" i="5"/>
  <c r="E1386" i="5"/>
  <c r="D1386" i="5"/>
  <c r="C1386" i="5"/>
  <c r="B1386" i="5" s="1"/>
  <c r="AG1385" i="5"/>
  <c r="V1385" i="5"/>
  <c r="U1385" i="5"/>
  <c r="T1385" i="5"/>
  <c r="S1385" i="5"/>
  <c r="R1385" i="5"/>
  <c r="Q1385" i="5"/>
  <c r="P1385" i="5"/>
  <c r="O1385" i="5"/>
  <c r="N1385" i="5"/>
  <c r="L1385" i="5"/>
  <c r="K1385" i="5"/>
  <c r="J1385" i="5"/>
  <c r="I1385" i="5"/>
  <c r="G1385" i="5"/>
  <c r="F1385" i="5"/>
  <c r="E1385" i="5"/>
  <c r="D1385" i="5"/>
  <c r="C1385" i="5"/>
  <c r="B1385" i="5" s="1"/>
  <c r="AG1384" i="5"/>
  <c r="V1384" i="5"/>
  <c r="U1384" i="5"/>
  <c r="T1384" i="5"/>
  <c r="S1384" i="5"/>
  <c r="R1384" i="5"/>
  <c r="Q1384" i="5"/>
  <c r="P1384" i="5"/>
  <c r="O1384" i="5"/>
  <c r="N1384" i="5"/>
  <c r="L1384" i="5"/>
  <c r="K1384" i="5"/>
  <c r="J1384" i="5"/>
  <c r="I1384" i="5"/>
  <c r="G1384" i="5"/>
  <c r="F1384" i="5"/>
  <c r="E1384" i="5"/>
  <c r="D1384" i="5"/>
  <c r="C1384" i="5"/>
  <c r="B1384" i="5" s="1"/>
  <c r="AG1383" i="5"/>
  <c r="V1383" i="5"/>
  <c r="U1383" i="5"/>
  <c r="T1383" i="5"/>
  <c r="S1383" i="5"/>
  <c r="R1383" i="5"/>
  <c r="Q1383" i="5"/>
  <c r="P1383" i="5"/>
  <c r="O1383" i="5"/>
  <c r="N1383" i="5"/>
  <c r="L1383" i="5"/>
  <c r="K1383" i="5"/>
  <c r="J1383" i="5"/>
  <c r="I1383" i="5"/>
  <c r="G1383" i="5"/>
  <c r="F1383" i="5"/>
  <c r="E1383" i="5"/>
  <c r="D1383" i="5"/>
  <c r="C1383" i="5"/>
  <c r="B1383" i="5" s="1"/>
  <c r="AG1382" i="5"/>
  <c r="V1382" i="5"/>
  <c r="U1382" i="5"/>
  <c r="T1382" i="5"/>
  <c r="S1382" i="5"/>
  <c r="R1382" i="5"/>
  <c r="Q1382" i="5"/>
  <c r="P1382" i="5"/>
  <c r="O1382" i="5"/>
  <c r="N1382" i="5"/>
  <c r="L1382" i="5"/>
  <c r="K1382" i="5"/>
  <c r="J1382" i="5"/>
  <c r="I1382" i="5"/>
  <c r="G1382" i="5"/>
  <c r="F1382" i="5"/>
  <c r="E1382" i="5"/>
  <c r="D1382" i="5"/>
  <c r="C1382" i="5"/>
  <c r="B1382" i="5" s="1"/>
  <c r="AG1381" i="5"/>
  <c r="V1381" i="5"/>
  <c r="U1381" i="5"/>
  <c r="T1381" i="5"/>
  <c r="S1381" i="5"/>
  <c r="R1381" i="5"/>
  <c r="Q1381" i="5"/>
  <c r="P1381" i="5"/>
  <c r="O1381" i="5"/>
  <c r="N1381" i="5"/>
  <c r="L1381" i="5"/>
  <c r="K1381" i="5"/>
  <c r="J1381" i="5"/>
  <c r="I1381" i="5"/>
  <c r="G1381" i="5"/>
  <c r="F1381" i="5"/>
  <c r="E1381" i="5"/>
  <c r="D1381" i="5"/>
  <c r="C1381" i="5"/>
  <c r="B1381" i="5" s="1"/>
  <c r="AG1380" i="5"/>
  <c r="V1380" i="5"/>
  <c r="U1380" i="5"/>
  <c r="T1380" i="5"/>
  <c r="S1380" i="5"/>
  <c r="R1380" i="5"/>
  <c r="Q1380" i="5"/>
  <c r="P1380" i="5"/>
  <c r="O1380" i="5"/>
  <c r="N1380" i="5"/>
  <c r="L1380" i="5"/>
  <c r="K1380" i="5"/>
  <c r="J1380" i="5"/>
  <c r="I1380" i="5"/>
  <c r="G1380" i="5"/>
  <c r="F1380" i="5"/>
  <c r="E1380" i="5"/>
  <c r="D1380" i="5"/>
  <c r="C1380" i="5"/>
  <c r="B1380" i="5" s="1"/>
  <c r="AG1379" i="5"/>
  <c r="V1379" i="5"/>
  <c r="U1379" i="5"/>
  <c r="T1379" i="5"/>
  <c r="S1379" i="5"/>
  <c r="R1379" i="5"/>
  <c r="Q1379" i="5"/>
  <c r="P1379" i="5"/>
  <c r="O1379" i="5"/>
  <c r="N1379" i="5"/>
  <c r="L1379" i="5"/>
  <c r="K1379" i="5"/>
  <c r="J1379" i="5"/>
  <c r="I1379" i="5"/>
  <c r="G1379" i="5"/>
  <c r="F1379" i="5"/>
  <c r="E1379" i="5"/>
  <c r="D1379" i="5"/>
  <c r="C1379" i="5"/>
  <c r="B1379" i="5" s="1"/>
  <c r="AG1378" i="5"/>
  <c r="V1378" i="5"/>
  <c r="U1378" i="5"/>
  <c r="T1378" i="5"/>
  <c r="S1378" i="5"/>
  <c r="R1378" i="5"/>
  <c r="Q1378" i="5"/>
  <c r="P1378" i="5"/>
  <c r="O1378" i="5"/>
  <c r="N1378" i="5"/>
  <c r="L1378" i="5"/>
  <c r="K1378" i="5"/>
  <c r="J1378" i="5"/>
  <c r="I1378" i="5"/>
  <c r="G1378" i="5"/>
  <c r="F1378" i="5"/>
  <c r="E1378" i="5"/>
  <c r="D1378" i="5"/>
  <c r="C1378" i="5"/>
  <c r="B1378" i="5" s="1"/>
  <c r="AG1377" i="5"/>
  <c r="V1377" i="5"/>
  <c r="U1377" i="5"/>
  <c r="T1377" i="5"/>
  <c r="S1377" i="5"/>
  <c r="R1377" i="5"/>
  <c r="Q1377" i="5"/>
  <c r="P1377" i="5"/>
  <c r="O1377" i="5"/>
  <c r="N1377" i="5"/>
  <c r="L1377" i="5"/>
  <c r="K1377" i="5"/>
  <c r="J1377" i="5"/>
  <c r="I1377" i="5"/>
  <c r="G1377" i="5"/>
  <c r="F1377" i="5"/>
  <c r="E1377" i="5"/>
  <c r="D1377" i="5"/>
  <c r="C1377" i="5"/>
  <c r="B1377" i="5" s="1"/>
  <c r="AG1376" i="5"/>
  <c r="V1376" i="5"/>
  <c r="U1376" i="5"/>
  <c r="T1376" i="5"/>
  <c r="S1376" i="5"/>
  <c r="R1376" i="5"/>
  <c r="Q1376" i="5"/>
  <c r="P1376" i="5"/>
  <c r="O1376" i="5"/>
  <c r="N1376" i="5"/>
  <c r="L1376" i="5"/>
  <c r="K1376" i="5"/>
  <c r="J1376" i="5"/>
  <c r="I1376" i="5"/>
  <c r="G1376" i="5"/>
  <c r="F1376" i="5"/>
  <c r="E1376" i="5"/>
  <c r="D1376" i="5"/>
  <c r="C1376" i="5"/>
  <c r="B1376" i="5" s="1"/>
  <c r="AG1375" i="5"/>
  <c r="V1375" i="5"/>
  <c r="U1375" i="5"/>
  <c r="T1375" i="5"/>
  <c r="S1375" i="5"/>
  <c r="R1375" i="5"/>
  <c r="Q1375" i="5"/>
  <c r="P1375" i="5"/>
  <c r="O1375" i="5"/>
  <c r="N1375" i="5"/>
  <c r="L1375" i="5"/>
  <c r="K1375" i="5"/>
  <c r="J1375" i="5"/>
  <c r="I1375" i="5"/>
  <c r="G1375" i="5"/>
  <c r="F1375" i="5"/>
  <c r="E1375" i="5"/>
  <c r="D1375" i="5"/>
  <c r="C1375" i="5"/>
  <c r="B1375" i="5" s="1"/>
  <c r="AG1374" i="5"/>
  <c r="V1374" i="5"/>
  <c r="U1374" i="5"/>
  <c r="T1374" i="5"/>
  <c r="S1374" i="5"/>
  <c r="R1374" i="5"/>
  <c r="Q1374" i="5"/>
  <c r="P1374" i="5"/>
  <c r="O1374" i="5"/>
  <c r="N1374" i="5"/>
  <c r="L1374" i="5"/>
  <c r="K1374" i="5"/>
  <c r="J1374" i="5"/>
  <c r="I1374" i="5"/>
  <c r="G1374" i="5"/>
  <c r="F1374" i="5"/>
  <c r="E1374" i="5"/>
  <c r="D1374" i="5"/>
  <c r="C1374" i="5"/>
  <c r="B1374" i="5" s="1"/>
  <c r="AG1373" i="5"/>
  <c r="V1373" i="5"/>
  <c r="U1373" i="5"/>
  <c r="T1373" i="5"/>
  <c r="S1373" i="5"/>
  <c r="R1373" i="5"/>
  <c r="Q1373" i="5"/>
  <c r="P1373" i="5"/>
  <c r="O1373" i="5"/>
  <c r="N1373" i="5"/>
  <c r="L1373" i="5"/>
  <c r="K1373" i="5"/>
  <c r="J1373" i="5"/>
  <c r="I1373" i="5"/>
  <c r="G1373" i="5"/>
  <c r="F1373" i="5"/>
  <c r="E1373" i="5"/>
  <c r="D1373" i="5"/>
  <c r="C1373" i="5"/>
  <c r="B1373" i="5" s="1"/>
  <c r="AG1372" i="5"/>
  <c r="V1372" i="5"/>
  <c r="U1372" i="5"/>
  <c r="T1372" i="5"/>
  <c r="S1372" i="5"/>
  <c r="R1372" i="5"/>
  <c r="Q1372" i="5"/>
  <c r="P1372" i="5"/>
  <c r="O1372" i="5"/>
  <c r="N1372" i="5"/>
  <c r="L1372" i="5"/>
  <c r="K1372" i="5"/>
  <c r="J1372" i="5"/>
  <c r="I1372" i="5"/>
  <c r="G1372" i="5"/>
  <c r="F1372" i="5"/>
  <c r="E1372" i="5"/>
  <c r="D1372" i="5"/>
  <c r="C1372" i="5"/>
  <c r="B1372" i="5" s="1"/>
  <c r="AG1371" i="5"/>
  <c r="V1371" i="5"/>
  <c r="U1371" i="5"/>
  <c r="T1371" i="5"/>
  <c r="S1371" i="5"/>
  <c r="R1371" i="5"/>
  <c r="Q1371" i="5"/>
  <c r="P1371" i="5"/>
  <c r="O1371" i="5"/>
  <c r="N1371" i="5"/>
  <c r="L1371" i="5"/>
  <c r="K1371" i="5"/>
  <c r="J1371" i="5"/>
  <c r="I1371" i="5"/>
  <c r="G1371" i="5"/>
  <c r="F1371" i="5"/>
  <c r="E1371" i="5"/>
  <c r="D1371" i="5"/>
  <c r="C1371" i="5"/>
  <c r="B1371" i="5" s="1"/>
  <c r="AG1370" i="5"/>
  <c r="V1370" i="5"/>
  <c r="U1370" i="5"/>
  <c r="T1370" i="5"/>
  <c r="S1370" i="5"/>
  <c r="R1370" i="5"/>
  <c r="Q1370" i="5"/>
  <c r="P1370" i="5"/>
  <c r="O1370" i="5"/>
  <c r="N1370" i="5"/>
  <c r="L1370" i="5"/>
  <c r="K1370" i="5"/>
  <c r="J1370" i="5"/>
  <c r="I1370" i="5"/>
  <c r="G1370" i="5"/>
  <c r="F1370" i="5"/>
  <c r="E1370" i="5"/>
  <c r="D1370" i="5"/>
  <c r="C1370" i="5"/>
  <c r="B1370" i="5" s="1"/>
  <c r="AG1369" i="5"/>
  <c r="V1369" i="5"/>
  <c r="U1369" i="5"/>
  <c r="T1369" i="5"/>
  <c r="S1369" i="5"/>
  <c r="R1369" i="5"/>
  <c r="Q1369" i="5"/>
  <c r="P1369" i="5"/>
  <c r="O1369" i="5"/>
  <c r="N1369" i="5"/>
  <c r="L1369" i="5"/>
  <c r="K1369" i="5"/>
  <c r="J1369" i="5"/>
  <c r="I1369" i="5"/>
  <c r="G1369" i="5"/>
  <c r="F1369" i="5"/>
  <c r="E1369" i="5"/>
  <c r="D1369" i="5"/>
  <c r="C1369" i="5"/>
  <c r="B1369" i="5" s="1"/>
  <c r="AG1368" i="5"/>
  <c r="V1368" i="5"/>
  <c r="U1368" i="5"/>
  <c r="T1368" i="5"/>
  <c r="S1368" i="5"/>
  <c r="R1368" i="5"/>
  <c r="Q1368" i="5"/>
  <c r="P1368" i="5"/>
  <c r="O1368" i="5"/>
  <c r="N1368" i="5"/>
  <c r="L1368" i="5"/>
  <c r="K1368" i="5"/>
  <c r="J1368" i="5"/>
  <c r="I1368" i="5"/>
  <c r="G1368" i="5"/>
  <c r="F1368" i="5"/>
  <c r="E1368" i="5"/>
  <c r="D1368" i="5"/>
  <c r="C1368" i="5"/>
  <c r="B1368" i="5" s="1"/>
  <c r="AG1367" i="5"/>
  <c r="V1367" i="5"/>
  <c r="U1367" i="5"/>
  <c r="T1367" i="5"/>
  <c r="S1367" i="5"/>
  <c r="R1367" i="5"/>
  <c r="Q1367" i="5"/>
  <c r="P1367" i="5"/>
  <c r="O1367" i="5"/>
  <c r="N1367" i="5"/>
  <c r="L1367" i="5"/>
  <c r="K1367" i="5"/>
  <c r="J1367" i="5"/>
  <c r="I1367" i="5"/>
  <c r="G1367" i="5"/>
  <c r="F1367" i="5"/>
  <c r="E1367" i="5"/>
  <c r="D1367" i="5"/>
  <c r="C1367" i="5"/>
  <c r="B1367" i="5" s="1"/>
  <c r="AG1366" i="5"/>
  <c r="V1366" i="5"/>
  <c r="U1366" i="5"/>
  <c r="T1366" i="5"/>
  <c r="S1366" i="5"/>
  <c r="R1366" i="5"/>
  <c r="Q1366" i="5"/>
  <c r="P1366" i="5"/>
  <c r="O1366" i="5"/>
  <c r="N1366" i="5"/>
  <c r="L1366" i="5"/>
  <c r="K1366" i="5"/>
  <c r="J1366" i="5"/>
  <c r="I1366" i="5"/>
  <c r="G1366" i="5"/>
  <c r="F1366" i="5"/>
  <c r="E1366" i="5"/>
  <c r="D1366" i="5"/>
  <c r="C1366" i="5"/>
  <c r="B1366" i="5" s="1"/>
  <c r="AG1365" i="5"/>
  <c r="V1365" i="5"/>
  <c r="U1365" i="5"/>
  <c r="T1365" i="5"/>
  <c r="S1365" i="5"/>
  <c r="R1365" i="5"/>
  <c r="Q1365" i="5"/>
  <c r="P1365" i="5"/>
  <c r="O1365" i="5"/>
  <c r="N1365" i="5"/>
  <c r="L1365" i="5"/>
  <c r="K1365" i="5"/>
  <c r="J1365" i="5"/>
  <c r="I1365" i="5"/>
  <c r="G1365" i="5"/>
  <c r="F1365" i="5"/>
  <c r="E1365" i="5"/>
  <c r="D1365" i="5"/>
  <c r="C1365" i="5"/>
  <c r="B1365" i="5" s="1"/>
  <c r="AG1364" i="5"/>
  <c r="V1364" i="5"/>
  <c r="U1364" i="5"/>
  <c r="T1364" i="5"/>
  <c r="S1364" i="5"/>
  <c r="R1364" i="5"/>
  <c r="Q1364" i="5"/>
  <c r="P1364" i="5"/>
  <c r="O1364" i="5"/>
  <c r="N1364" i="5"/>
  <c r="L1364" i="5"/>
  <c r="K1364" i="5"/>
  <c r="J1364" i="5"/>
  <c r="I1364" i="5"/>
  <c r="G1364" i="5"/>
  <c r="F1364" i="5"/>
  <c r="E1364" i="5"/>
  <c r="D1364" i="5"/>
  <c r="C1364" i="5"/>
  <c r="B1364" i="5" s="1"/>
  <c r="AG1363" i="5"/>
  <c r="V1363" i="5"/>
  <c r="U1363" i="5"/>
  <c r="T1363" i="5"/>
  <c r="S1363" i="5"/>
  <c r="R1363" i="5"/>
  <c r="Q1363" i="5"/>
  <c r="P1363" i="5"/>
  <c r="O1363" i="5"/>
  <c r="N1363" i="5"/>
  <c r="L1363" i="5"/>
  <c r="K1363" i="5"/>
  <c r="J1363" i="5"/>
  <c r="I1363" i="5"/>
  <c r="G1363" i="5"/>
  <c r="F1363" i="5"/>
  <c r="E1363" i="5"/>
  <c r="D1363" i="5"/>
  <c r="C1363" i="5"/>
  <c r="B1363" i="5" s="1"/>
  <c r="AG1362" i="5"/>
  <c r="V1362" i="5"/>
  <c r="U1362" i="5"/>
  <c r="T1362" i="5"/>
  <c r="S1362" i="5"/>
  <c r="R1362" i="5"/>
  <c r="Q1362" i="5"/>
  <c r="P1362" i="5"/>
  <c r="O1362" i="5"/>
  <c r="N1362" i="5"/>
  <c r="L1362" i="5"/>
  <c r="K1362" i="5"/>
  <c r="J1362" i="5"/>
  <c r="I1362" i="5"/>
  <c r="G1362" i="5"/>
  <c r="F1362" i="5"/>
  <c r="E1362" i="5"/>
  <c r="D1362" i="5"/>
  <c r="C1362" i="5"/>
  <c r="B1362" i="5" s="1"/>
  <c r="AG1361" i="5"/>
  <c r="V1361" i="5"/>
  <c r="U1361" i="5"/>
  <c r="T1361" i="5"/>
  <c r="S1361" i="5"/>
  <c r="R1361" i="5"/>
  <c r="Q1361" i="5"/>
  <c r="P1361" i="5"/>
  <c r="O1361" i="5"/>
  <c r="N1361" i="5"/>
  <c r="L1361" i="5"/>
  <c r="K1361" i="5"/>
  <c r="J1361" i="5"/>
  <c r="I1361" i="5"/>
  <c r="G1361" i="5"/>
  <c r="F1361" i="5"/>
  <c r="E1361" i="5"/>
  <c r="D1361" i="5"/>
  <c r="C1361" i="5"/>
  <c r="B1361" i="5" s="1"/>
  <c r="AG1360" i="5"/>
  <c r="V1360" i="5"/>
  <c r="U1360" i="5"/>
  <c r="T1360" i="5"/>
  <c r="S1360" i="5"/>
  <c r="R1360" i="5"/>
  <c r="Q1360" i="5"/>
  <c r="P1360" i="5"/>
  <c r="O1360" i="5"/>
  <c r="N1360" i="5"/>
  <c r="L1360" i="5"/>
  <c r="K1360" i="5"/>
  <c r="J1360" i="5"/>
  <c r="I1360" i="5"/>
  <c r="G1360" i="5"/>
  <c r="F1360" i="5"/>
  <c r="E1360" i="5"/>
  <c r="D1360" i="5"/>
  <c r="C1360" i="5"/>
  <c r="B1360" i="5" s="1"/>
  <c r="AG1359" i="5"/>
  <c r="V1359" i="5"/>
  <c r="U1359" i="5"/>
  <c r="T1359" i="5"/>
  <c r="S1359" i="5"/>
  <c r="R1359" i="5"/>
  <c r="Q1359" i="5"/>
  <c r="P1359" i="5"/>
  <c r="O1359" i="5"/>
  <c r="N1359" i="5"/>
  <c r="L1359" i="5"/>
  <c r="K1359" i="5"/>
  <c r="J1359" i="5"/>
  <c r="I1359" i="5"/>
  <c r="G1359" i="5"/>
  <c r="F1359" i="5"/>
  <c r="E1359" i="5"/>
  <c r="D1359" i="5"/>
  <c r="C1359" i="5"/>
  <c r="B1359" i="5" s="1"/>
  <c r="AG1358" i="5"/>
  <c r="V1358" i="5"/>
  <c r="U1358" i="5"/>
  <c r="T1358" i="5"/>
  <c r="S1358" i="5"/>
  <c r="R1358" i="5"/>
  <c r="Q1358" i="5"/>
  <c r="P1358" i="5"/>
  <c r="O1358" i="5"/>
  <c r="N1358" i="5"/>
  <c r="L1358" i="5"/>
  <c r="K1358" i="5"/>
  <c r="J1358" i="5"/>
  <c r="I1358" i="5"/>
  <c r="G1358" i="5"/>
  <c r="F1358" i="5"/>
  <c r="E1358" i="5"/>
  <c r="D1358" i="5"/>
  <c r="C1358" i="5"/>
  <c r="B1358" i="5" s="1"/>
  <c r="AG1357" i="5"/>
  <c r="V1357" i="5"/>
  <c r="U1357" i="5"/>
  <c r="T1357" i="5"/>
  <c r="S1357" i="5"/>
  <c r="R1357" i="5"/>
  <c r="Q1357" i="5"/>
  <c r="P1357" i="5"/>
  <c r="O1357" i="5"/>
  <c r="N1357" i="5"/>
  <c r="L1357" i="5"/>
  <c r="K1357" i="5"/>
  <c r="J1357" i="5"/>
  <c r="I1357" i="5"/>
  <c r="G1357" i="5"/>
  <c r="F1357" i="5"/>
  <c r="E1357" i="5"/>
  <c r="D1357" i="5"/>
  <c r="C1357" i="5"/>
  <c r="B1357" i="5" s="1"/>
  <c r="AG1356" i="5"/>
  <c r="V1356" i="5"/>
  <c r="U1356" i="5"/>
  <c r="T1356" i="5"/>
  <c r="S1356" i="5"/>
  <c r="R1356" i="5"/>
  <c r="Q1356" i="5"/>
  <c r="P1356" i="5"/>
  <c r="O1356" i="5"/>
  <c r="N1356" i="5"/>
  <c r="L1356" i="5"/>
  <c r="K1356" i="5"/>
  <c r="J1356" i="5"/>
  <c r="I1356" i="5"/>
  <c r="G1356" i="5"/>
  <c r="F1356" i="5"/>
  <c r="E1356" i="5"/>
  <c r="D1356" i="5"/>
  <c r="C1356" i="5"/>
  <c r="B1356" i="5" s="1"/>
  <c r="AG1355" i="5"/>
  <c r="V1355" i="5"/>
  <c r="U1355" i="5"/>
  <c r="T1355" i="5"/>
  <c r="S1355" i="5"/>
  <c r="R1355" i="5"/>
  <c r="Q1355" i="5"/>
  <c r="P1355" i="5"/>
  <c r="O1355" i="5"/>
  <c r="N1355" i="5"/>
  <c r="L1355" i="5"/>
  <c r="K1355" i="5"/>
  <c r="J1355" i="5"/>
  <c r="I1355" i="5"/>
  <c r="G1355" i="5"/>
  <c r="F1355" i="5"/>
  <c r="E1355" i="5"/>
  <c r="D1355" i="5"/>
  <c r="C1355" i="5"/>
  <c r="B1355" i="5" s="1"/>
  <c r="AG1354" i="5"/>
  <c r="V1354" i="5"/>
  <c r="U1354" i="5"/>
  <c r="T1354" i="5"/>
  <c r="S1354" i="5"/>
  <c r="R1354" i="5"/>
  <c r="Q1354" i="5"/>
  <c r="P1354" i="5"/>
  <c r="O1354" i="5"/>
  <c r="N1354" i="5"/>
  <c r="L1354" i="5"/>
  <c r="K1354" i="5"/>
  <c r="J1354" i="5"/>
  <c r="I1354" i="5"/>
  <c r="G1354" i="5"/>
  <c r="F1354" i="5"/>
  <c r="E1354" i="5"/>
  <c r="D1354" i="5"/>
  <c r="C1354" i="5"/>
  <c r="B1354" i="5" s="1"/>
  <c r="AG1353" i="5"/>
  <c r="V1353" i="5"/>
  <c r="U1353" i="5"/>
  <c r="T1353" i="5"/>
  <c r="S1353" i="5"/>
  <c r="R1353" i="5"/>
  <c r="Q1353" i="5"/>
  <c r="P1353" i="5"/>
  <c r="O1353" i="5"/>
  <c r="N1353" i="5"/>
  <c r="L1353" i="5"/>
  <c r="K1353" i="5"/>
  <c r="J1353" i="5"/>
  <c r="I1353" i="5"/>
  <c r="G1353" i="5"/>
  <c r="F1353" i="5"/>
  <c r="E1353" i="5"/>
  <c r="D1353" i="5"/>
  <c r="C1353" i="5"/>
  <c r="B1353" i="5" s="1"/>
  <c r="AG1352" i="5"/>
  <c r="V1352" i="5"/>
  <c r="U1352" i="5"/>
  <c r="T1352" i="5"/>
  <c r="S1352" i="5"/>
  <c r="R1352" i="5"/>
  <c r="Q1352" i="5"/>
  <c r="P1352" i="5"/>
  <c r="O1352" i="5"/>
  <c r="N1352" i="5"/>
  <c r="L1352" i="5"/>
  <c r="K1352" i="5"/>
  <c r="J1352" i="5"/>
  <c r="I1352" i="5"/>
  <c r="G1352" i="5"/>
  <c r="F1352" i="5"/>
  <c r="E1352" i="5"/>
  <c r="D1352" i="5"/>
  <c r="C1352" i="5"/>
  <c r="B1352" i="5" s="1"/>
  <c r="AG1351" i="5"/>
  <c r="V1351" i="5"/>
  <c r="U1351" i="5"/>
  <c r="T1351" i="5"/>
  <c r="S1351" i="5"/>
  <c r="R1351" i="5"/>
  <c r="Q1351" i="5"/>
  <c r="P1351" i="5"/>
  <c r="O1351" i="5"/>
  <c r="N1351" i="5"/>
  <c r="L1351" i="5"/>
  <c r="K1351" i="5"/>
  <c r="J1351" i="5"/>
  <c r="I1351" i="5"/>
  <c r="G1351" i="5"/>
  <c r="F1351" i="5"/>
  <c r="E1351" i="5"/>
  <c r="D1351" i="5"/>
  <c r="C1351" i="5"/>
  <c r="B1351" i="5" s="1"/>
  <c r="AG1350" i="5"/>
  <c r="V1350" i="5"/>
  <c r="U1350" i="5"/>
  <c r="T1350" i="5"/>
  <c r="S1350" i="5"/>
  <c r="R1350" i="5"/>
  <c r="Q1350" i="5"/>
  <c r="P1350" i="5"/>
  <c r="O1350" i="5"/>
  <c r="N1350" i="5"/>
  <c r="L1350" i="5"/>
  <c r="K1350" i="5"/>
  <c r="J1350" i="5"/>
  <c r="I1350" i="5"/>
  <c r="G1350" i="5"/>
  <c r="F1350" i="5"/>
  <c r="E1350" i="5"/>
  <c r="D1350" i="5"/>
  <c r="C1350" i="5"/>
  <c r="B1350" i="5" s="1"/>
  <c r="AG1349" i="5"/>
  <c r="V1349" i="5"/>
  <c r="U1349" i="5"/>
  <c r="T1349" i="5"/>
  <c r="S1349" i="5"/>
  <c r="R1349" i="5"/>
  <c r="Q1349" i="5"/>
  <c r="P1349" i="5"/>
  <c r="O1349" i="5"/>
  <c r="N1349" i="5"/>
  <c r="L1349" i="5"/>
  <c r="K1349" i="5"/>
  <c r="J1349" i="5"/>
  <c r="I1349" i="5"/>
  <c r="G1349" i="5"/>
  <c r="F1349" i="5"/>
  <c r="E1349" i="5"/>
  <c r="D1349" i="5"/>
  <c r="C1349" i="5"/>
  <c r="B1349" i="5" s="1"/>
  <c r="AG1348" i="5"/>
  <c r="V1348" i="5"/>
  <c r="U1348" i="5"/>
  <c r="T1348" i="5"/>
  <c r="S1348" i="5"/>
  <c r="R1348" i="5"/>
  <c r="Q1348" i="5"/>
  <c r="P1348" i="5"/>
  <c r="O1348" i="5"/>
  <c r="N1348" i="5"/>
  <c r="L1348" i="5"/>
  <c r="K1348" i="5"/>
  <c r="J1348" i="5"/>
  <c r="I1348" i="5"/>
  <c r="G1348" i="5"/>
  <c r="F1348" i="5"/>
  <c r="E1348" i="5"/>
  <c r="D1348" i="5"/>
  <c r="C1348" i="5"/>
  <c r="B1348" i="5" s="1"/>
  <c r="AG1347" i="5"/>
  <c r="V1347" i="5"/>
  <c r="U1347" i="5"/>
  <c r="T1347" i="5"/>
  <c r="S1347" i="5"/>
  <c r="R1347" i="5"/>
  <c r="Q1347" i="5"/>
  <c r="P1347" i="5"/>
  <c r="O1347" i="5"/>
  <c r="N1347" i="5"/>
  <c r="L1347" i="5"/>
  <c r="K1347" i="5"/>
  <c r="J1347" i="5"/>
  <c r="I1347" i="5"/>
  <c r="G1347" i="5"/>
  <c r="F1347" i="5"/>
  <c r="E1347" i="5"/>
  <c r="D1347" i="5"/>
  <c r="C1347" i="5"/>
  <c r="B1347" i="5" s="1"/>
  <c r="AG1346" i="5"/>
  <c r="V1346" i="5"/>
  <c r="U1346" i="5"/>
  <c r="T1346" i="5"/>
  <c r="S1346" i="5"/>
  <c r="R1346" i="5"/>
  <c r="Q1346" i="5"/>
  <c r="P1346" i="5"/>
  <c r="O1346" i="5"/>
  <c r="N1346" i="5"/>
  <c r="L1346" i="5"/>
  <c r="K1346" i="5"/>
  <c r="J1346" i="5"/>
  <c r="I1346" i="5"/>
  <c r="G1346" i="5"/>
  <c r="F1346" i="5"/>
  <c r="E1346" i="5"/>
  <c r="D1346" i="5"/>
  <c r="C1346" i="5"/>
  <c r="B1346" i="5" s="1"/>
  <c r="AG1345" i="5"/>
  <c r="V1345" i="5"/>
  <c r="U1345" i="5"/>
  <c r="T1345" i="5"/>
  <c r="S1345" i="5"/>
  <c r="R1345" i="5"/>
  <c r="Q1345" i="5"/>
  <c r="P1345" i="5"/>
  <c r="O1345" i="5"/>
  <c r="N1345" i="5"/>
  <c r="L1345" i="5"/>
  <c r="K1345" i="5"/>
  <c r="J1345" i="5"/>
  <c r="I1345" i="5"/>
  <c r="G1345" i="5"/>
  <c r="F1345" i="5"/>
  <c r="E1345" i="5"/>
  <c r="D1345" i="5"/>
  <c r="C1345" i="5"/>
  <c r="B1345" i="5" s="1"/>
  <c r="AG1344" i="5"/>
  <c r="V1344" i="5"/>
  <c r="U1344" i="5"/>
  <c r="T1344" i="5"/>
  <c r="S1344" i="5"/>
  <c r="R1344" i="5"/>
  <c r="Q1344" i="5"/>
  <c r="P1344" i="5"/>
  <c r="O1344" i="5"/>
  <c r="N1344" i="5"/>
  <c r="L1344" i="5"/>
  <c r="K1344" i="5"/>
  <c r="J1344" i="5"/>
  <c r="I1344" i="5"/>
  <c r="G1344" i="5"/>
  <c r="F1344" i="5"/>
  <c r="E1344" i="5"/>
  <c r="D1344" i="5"/>
  <c r="C1344" i="5"/>
  <c r="B1344" i="5" s="1"/>
  <c r="AG1343" i="5"/>
  <c r="V1343" i="5"/>
  <c r="U1343" i="5"/>
  <c r="T1343" i="5"/>
  <c r="S1343" i="5"/>
  <c r="R1343" i="5"/>
  <c r="Q1343" i="5"/>
  <c r="P1343" i="5"/>
  <c r="O1343" i="5"/>
  <c r="N1343" i="5"/>
  <c r="L1343" i="5"/>
  <c r="K1343" i="5"/>
  <c r="J1343" i="5"/>
  <c r="I1343" i="5"/>
  <c r="G1343" i="5"/>
  <c r="F1343" i="5"/>
  <c r="E1343" i="5"/>
  <c r="D1343" i="5"/>
  <c r="C1343" i="5"/>
  <c r="B1343" i="5" s="1"/>
  <c r="AG1342" i="5"/>
  <c r="V1342" i="5"/>
  <c r="U1342" i="5"/>
  <c r="T1342" i="5"/>
  <c r="S1342" i="5"/>
  <c r="R1342" i="5"/>
  <c r="Q1342" i="5"/>
  <c r="P1342" i="5"/>
  <c r="O1342" i="5"/>
  <c r="N1342" i="5"/>
  <c r="L1342" i="5"/>
  <c r="K1342" i="5"/>
  <c r="J1342" i="5"/>
  <c r="I1342" i="5"/>
  <c r="G1342" i="5"/>
  <c r="F1342" i="5"/>
  <c r="E1342" i="5"/>
  <c r="D1342" i="5"/>
  <c r="C1342" i="5"/>
  <c r="B1342" i="5" s="1"/>
  <c r="AG1341" i="5"/>
  <c r="V1341" i="5"/>
  <c r="U1341" i="5"/>
  <c r="T1341" i="5"/>
  <c r="S1341" i="5"/>
  <c r="R1341" i="5"/>
  <c r="Q1341" i="5"/>
  <c r="P1341" i="5"/>
  <c r="O1341" i="5"/>
  <c r="N1341" i="5"/>
  <c r="L1341" i="5"/>
  <c r="K1341" i="5"/>
  <c r="J1341" i="5"/>
  <c r="I1341" i="5"/>
  <c r="G1341" i="5"/>
  <c r="F1341" i="5"/>
  <c r="E1341" i="5"/>
  <c r="D1341" i="5"/>
  <c r="C1341" i="5"/>
  <c r="B1341" i="5" s="1"/>
  <c r="AG1340" i="5"/>
  <c r="V1340" i="5"/>
  <c r="U1340" i="5"/>
  <c r="T1340" i="5"/>
  <c r="S1340" i="5"/>
  <c r="R1340" i="5"/>
  <c r="Q1340" i="5"/>
  <c r="P1340" i="5"/>
  <c r="O1340" i="5"/>
  <c r="N1340" i="5"/>
  <c r="L1340" i="5"/>
  <c r="K1340" i="5"/>
  <c r="J1340" i="5"/>
  <c r="I1340" i="5"/>
  <c r="G1340" i="5"/>
  <c r="F1340" i="5"/>
  <c r="E1340" i="5"/>
  <c r="D1340" i="5"/>
  <c r="C1340" i="5"/>
  <c r="B1340" i="5" s="1"/>
  <c r="AG1339" i="5"/>
  <c r="V1339" i="5"/>
  <c r="U1339" i="5"/>
  <c r="T1339" i="5"/>
  <c r="S1339" i="5"/>
  <c r="R1339" i="5"/>
  <c r="Q1339" i="5"/>
  <c r="P1339" i="5"/>
  <c r="O1339" i="5"/>
  <c r="N1339" i="5"/>
  <c r="L1339" i="5"/>
  <c r="K1339" i="5"/>
  <c r="J1339" i="5"/>
  <c r="I1339" i="5"/>
  <c r="G1339" i="5"/>
  <c r="F1339" i="5"/>
  <c r="E1339" i="5"/>
  <c r="D1339" i="5"/>
  <c r="C1339" i="5"/>
  <c r="B1339" i="5" s="1"/>
  <c r="AG1338" i="5"/>
  <c r="V1338" i="5"/>
  <c r="U1338" i="5"/>
  <c r="T1338" i="5"/>
  <c r="S1338" i="5"/>
  <c r="R1338" i="5"/>
  <c r="Q1338" i="5"/>
  <c r="P1338" i="5"/>
  <c r="O1338" i="5"/>
  <c r="N1338" i="5"/>
  <c r="L1338" i="5"/>
  <c r="K1338" i="5"/>
  <c r="J1338" i="5"/>
  <c r="I1338" i="5"/>
  <c r="G1338" i="5"/>
  <c r="F1338" i="5"/>
  <c r="E1338" i="5"/>
  <c r="D1338" i="5"/>
  <c r="C1338" i="5"/>
  <c r="B1338" i="5" s="1"/>
  <c r="AG1337" i="5"/>
  <c r="V1337" i="5"/>
  <c r="U1337" i="5"/>
  <c r="T1337" i="5"/>
  <c r="S1337" i="5"/>
  <c r="R1337" i="5"/>
  <c r="Q1337" i="5"/>
  <c r="P1337" i="5"/>
  <c r="O1337" i="5"/>
  <c r="N1337" i="5"/>
  <c r="L1337" i="5"/>
  <c r="K1337" i="5"/>
  <c r="J1337" i="5"/>
  <c r="I1337" i="5"/>
  <c r="G1337" i="5"/>
  <c r="F1337" i="5"/>
  <c r="E1337" i="5"/>
  <c r="D1337" i="5"/>
  <c r="C1337" i="5"/>
  <c r="B1337" i="5" s="1"/>
  <c r="AG1336" i="5"/>
  <c r="V1336" i="5"/>
  <c r="U1336" i="5"/>
  <c r="T1336" i="5"/>
  <c r="S1336" i="5"/>
  <c r="R1336" i="5"/>
  <c r="Q1336" i="5"/>
  <c r="P1336" i="5"/>
  <c r="O1336" i="5"/>
  <c r="N1336" i="5"/>
  <c r="L1336" i="5"/>
  <c r="K1336" i="5"/>
  <c r="J1336" i="5"/>
  <c r="I1336" i="5"/>
  <c r="G1336" i="5"/>
  <c r="F1336" i="5"/>
  <c r="E1336" i="5"/>
  <c r="D1336" i="5"/>
  <c r="C1336" i="5"/>
  <c r="B1336" i="5" s="1"/>
  <c r="AG1335" i="5"/>
  <c r="V1335" i="5"/>
  <c r="U1335" i="5"/>
  <c r="T1335" i="5"/>
  <c r="S1335" i="5"/>
  <c r="R1335" i="5"/>
  <c r="Q1335" i="5"/>
  <c r="P1335" i="5"/>
  <c r="O1335" i="5"/>
  <c r="N1335" i="5"/>
  <c r="L1335" i="5"/>
  <c r="K1335" i="5"/>
  <c r="J1335" i="5"/>
  <c r="I1335" i="5"/>
  <c r="G1335" i="5"/>
  <c r="F1335" i="5"/>
  <c r="E1335" i="5"/>
  <c r="D1335" i="5"/>
  <c r="C1335" i="5"/>
  <c r="B1335" i="5" s="1"/>
  <c r="AG1334" i="5"/>
  <c r="V1334" i="5"/>
  <c r="U1334" i="5"/>
  <c r="T1334" i="5"/>
  <c r="S1334" i="5"/>
  <c r="R1334" i="5"/>
  <c r="Q1334" i="5"/>
  <c r="P1334" i="5"/>
  <c r="O1334" i="5"/>
  <c r="N1334" i="5"/>
  <c r="L1334" i="5"/>
  <c r="K1334" i="5"/>
  <c r="J1334" i="5"/>
  <c r="I1334" i="5"/>
  <c r="G1334" i="5"/>
  <c r="F1334" i="5"/>
  <c r="E1334" i="5"/>
  <c r="D1334" i="5"/>
  <c r="C1334" i="5"/>
  <c r="B1334" i="5" s="1"/>
  <c r="AG1333" i="5"/>
  <c r="V1333" i="5"/>
  <c r="U1333" i="5"/>
  <c r="T1333" i="5"/>
  <c r="S1333" i="5"/>
  <c r="R1333" i="5"/>
  <c r="Q1333" i="5"/>
  <c r="P1333" i="5"/>
  <c r="O1333" i="5"/>
  <c r="N1333" i="5"/>
  <c r="L1333" i="5"/>
  <c r="K1333" i="5"/>
  <c r="J1333" i="5"/>
  <c r="I1333" i="5"/>
  <c r="G1333" i="5"/>
  <c r="F1333" i="5"/>
  <c r="E1333" i="5"/>
  <c r="D1333" i="5"/>
  <c r="C1333" i="5"/>
  <c r="B1333" i="5" s="1"/>
  <c r="AG1332" i="5"/>
  <c r="V1332" i="5"/>
  <c r="U1332" i="5"/>
  <c r="T1332" i="5"/>
  <c r="S1332" i="5"/>
  <c r="R1332" i="5"/>
  <c r="Q1332" i="5"/>
  <c r="P1332" i="5"/>
  <c r="O1332" i="5"/>
  <c r="N1332" i="5"/>
  <c r="L1332" i="5"/>
  <c r="K1332" i="5"/>
  <c r="J1332" i="5"/>
  <c r="I1332" i="5"/>
  <c r="G1332" i="5"/>
  <c r="F1332" i="5"/>
  <c r="E1332" i="5"/>
  <c r="D1332" i="5"/>
  <c r="C1332" i="5"/>
  <c r="B1332" i="5" s="1"/>
  <c r="AG1331" i="5"/>
  <c r="V1331" i="5"/>
  <c r="U1331" i="5"/>
  <c r="T1331" i="5"/>
  <c r="S1331" i="5"/>
  <c r="R1331" i="5"/>
  <c r="Q1331" i="5"/>
  <c r="P1331" i="5"/>
  <c r="O1331" i="5"/>
  <c r="N1331" i="5"/>
  <c r="L1331" i="5"/>
  <c r="K1331" i="5"/>
  <c r="J1331" i="5"/>
  <c r="I1331" i="5"/>
  <c r="G1331" i="5"/>
  <c r="F1331" i="5"/>
  <c r="E1331" i="5"/>
  <c r="D1331" i="5"/>
  <c r="C1331" i="5"/>
  <c r="B1331" i="5" s="1"/>
  <c r="AG1330" i="5"/>
  <c r="V1330" i="5"/>
  <c r="U1330" i="5"/>
  <c r="T1330" i="5"/>
  <c r="S1330" i="5"/>
  <c r="R1330" i="5"/>
  <c r="Q1330" i="5"/>
  <c r="P1330" i="5"/>
  <c r="O1330" i="5"/>
  <c r="N1330" i="5"/>
  <c r="L1330" i="5"/>
  <c r="K1330" i="5"/>
  <c r="J1330" i="5"/>
  <c r="I1330" i="5"/>
  <c r="G1330" i="5"/>
  <c r="F1330" i="5"/>
  <c r="E1330" i="5"/>
  <c r="D1330" i="5"/>
  <c r="C1330" i="5"/>
  <c r="B1330" i="5" s="1"/>
  <c r="AG1329" i="5"/>
  <c r="V1329" i="5"/>
  <c r="U1329" i="5"/>
  <c r="T1329" i="5"/>
  <c r="S1329" i="5"/>
  <c r="R1329" i="5"/>
  <c r="Q1329" i="5"/>
  <c r="P1329" i="5"/>
  <c r="O1329" i="5"/>
  <c r="N1329" i="5"/>
  <c r="L1329" i="5"/>
  <c r="K1329" i="5"/>
  <c r="J1329" i="5"/>
  <c r="I1329" i="5"/>
  <c r="G1329" i="5"/>
  <c r="F1329" i="5"/>
  <c r="E1329" i="5"/>
  <c r="D1329" i="5"/>
  <c r="C1329" i="5"/>
  <c r="B1329" i="5" s="1"/>
  <c r="AG1328" i="5"/>
  <c r="V1328" i="5"/>
  <c r="U1328" i="5"/>
  <c r="T1328" i="5"/>
  <c r="S1328" i="5"/>
  <c r="R1328" i="5"/>
  <c r="Q1328" i="5"/>
  <c r="P1328" i="5"/>
  <c r="O1328" i="5"/>
  <c r="N1328" i="5"/>
  <c r="L1328" i="5"/>
  <c r="K1328" i="5"/>
  <c r="J1328" i="5"/>
  <c r="I1328" i="5"/>
  <c r="G1328" i="5"/>
  <c r="F1328" i="5"/>
  <c r="E1328" i="5"/>
  <c r="D1328" i="5"/>
  <c r="C1328" i="5"/>
  <c r="B1328" i="5" s="1"/>
  <c r="AG1327" i="5"/>
  <c r="V1327" i="5"/>
  <c r="U1327" i="5"/>
  <c r="T1327" i="5"/>
  <c r="S1327" i="5"/>
  <c r="R1327" i="5"/>
  <c r="Q1327" i="5"/>
  <c r="P1327" i="5"/>
  <c r="O1327" i="5"/>
  <c r="N1327" i="5"/>
  <c r="L1327" i="5"/>
  <c r="K1327" i="5"/>
  <c r="J1327" i="5"/>
  <c r="I1327" i="5"/>
  <c r="G1327" i="5"/>
  <c r="F1327" i="5"/>
  <c r="E1327" i="5"/>
  <c r="D1327" i="5"/>
  <c r="C1327" i="5"/>
  <c r="B1327" i="5" s="1"/>
  <c r="AG1326" i="5"/>
  <c r="V1326" i="5"/>
  <c r="U1326" i="5"/>
  <c r="T1326" i="5"/>
  <c r="S1326" i="5"/>
  <c r="R1326" i="5"/>
  <c r="Q1326" i="5"/>
  <c r="P1326" i="5"/>
  <c r="O1326" i="5"/>
  <c r="N1326" i="5"/>
  <c r="L1326" i="5"/>
  <c r="K1326" i="5"/>
  <c r="J1326" i="5"/>
  <c r="I1326" i="5"/>
  <c r="G1326" i="5"/>
  <c r="F1326" i="5"/>
  <c r="E1326" i="5"/>
  <c r="D1326" i="5"/>
  <c r="C1326" i="5"/>
  <c r="B1326" i="5" s="1"/>
  <c r="AG1325" i="5"/>
  <c r="V1325" i="5"/>
  <c r="U1325" i="5"/>
  <c r="T1325" i="5"/>
  <c r="S1325" i="5"/>
  <c r="R1325" i="5"/>
  <c r="Q1325" i="5"/>
  <c r="P1325" i="5"/>
  <c r="O1325" i="5"/>
  <c r="N1325" i="5"/>
  <c r="L1325" i="5"/>
  <c r="K1325" i="5"/>
  <c r="J1325" i="5"/>
  <c r="I1325" i="5"/>
  <c r="G1325" i="5"/>
  <c r="F1325" i="5"/>
  <c r="E1325" i="5"/>
  <c r="D1325" i="5"/>
  <c r="C1325" i="5"/>
  <c r="B1325" i="5" s="1"/>
  <c r="AG1324" i="5"/>
  <c r="V1324" i="5"/>
  <c r="U1324" i="5"/>
  <c r="T1324" i="5"/>
  <c r="S1324" i="5"/>
  <c r="R1324" i="5"/>
  <c r="Q1324" i="5"/>
  <c r="P1324" i="5"/>
  <c r="O1324" i="5"/>
  <c r="N1324" i="5"/>
  <c r="L1324" i="5"/>
  <c r="K1324" i="5"/>
  <c r="J1324" i="5"/>
  <c r="I1324" i="5"/>
  <c r="G1324" i="5"/>
  <c r="F1324" i="5"/>
  <c r="E1324" i="5"/>
  <c r="D1324" i="5"/>
  <c r="C1324" i="5"/>
  <c r="B1324" i="5" s="1"/>
  <c r="AG1323" i="5"/>
  <c r="V1323" i="5"/>
  <c r="U1323" i="5"/>
  <c r="T1323" i="5"/>
  <c r="S1323" i="5"/>
  <c r="R1323" i="5"/>
  <c r="Q1323" i="5"/>
  <c r="P1323" i="5"/>
  <c r="O1323" i="5"/>
  <c r="N1323" i="5"/>
  <c r="L1323" i="5"/>
  <c r="K1323" i="5"/>
  <c r="J1323" i="5"/>
  <c r="I1323" i="5"/>
  <c r="G1323" i="5"/>
  <c r="F1323" i="5"/>
  <c r="E1323" i="5"/>
  <c r="D1323" i="5"/>
  <c r="C1323" i="5"/>
  <c r="B1323" i="5" s="1"/>
  <c r="AG1322" i="5"/>
  <c r="V1322" i="5"/>
  <c r="U1322" i="5"/>
  <c r="T1322" i="5"/>
  <c r="S1322" i="5"/>
  <c r="R1322" i="5"/>
  <c r="Q1322" i="5"/>
  <c r="P1322" i="5"/>
  <c r="O1322" i="5"/>
  <c r="N1322" i="5"/>
  <c r="L1322" i="5"/>
  <c r="K1322" i="5"/>
  <c r="J1322" i="5"/>
  <c r="I1322" i="5"/>
  <c r="G1322" i="5"/>
  <c r="F1322" i="5"/>
  <c r="E1322" i="5"/>
  <c r="D1322" i="5"/>
  <c r="C1322" i="5"/>
  <c r="B1322" i="5" s="1"/>
  <c r="AG1321" i="5"/>
  <c r="V1321" i="5"/>
  <c r="U1321" i="5"/>
  <c r="T1321" i="5"/>
  <c r="S1321" i="5"/>
  <c r="R1321" i="5"/>
  <c r="Q1321" i="5"/>
  <c r="P1321" i="5"/>
  <c r="O1321" i="5"/>
  <c r="N1321" i="5"/>
  <c r="L1321" i="5"/>
  <c r="K1321" i="5"/>
  <c r="J1321" i="5"/>
  <c r="I1321" i="5"/>
  <c r="G1321" i="5"/>
  <c r="F1321" i="5"/>
  <c r="E1321" i="5"/>
  <c r="D1321" i="5"/>
  <c r="C1321" i="5"/>
  <c r="B1321" i="5" s="1"/>
  <c r="AG1320" i="5"/>
  <c r="V1320" i="5"/>
  <c r="U1320" i="5"/>
  <c r="T1320" i="5"/>
  <c r="S1320" i="5"/>
  <c r="R1320" i="5"/>
  <c r="Q1320" i="5"/>
  <c r="P1320" i="5"/>
  <c r="O1320" i="5"/>
  <c r="N1320" i="5"/>
  <c r="L1320" i="5"/>
  <c r="K1320" i="5"/>
  <c r="J1320" i="5"/>
  <c r="I1320" i="5"/>
  <c r="G1320" i="5"/>
  <c r="F1320" i="5"/>
  <c r="E1320" i="5"/>
  <c r="D1320" i="5"/>
  <c r="C1320" i="5"/>
  <c r="B1320" i="5" s="1"/>
  <c r="AG1319" i="5"/>
  <c r="V1319" i="5"/>
  <c r="U1319" i="5"/>
  <c r="T1319" i="5"/>
  <c r="S1319" i="5"/>
  <c r="R1319" i="5"/>
  <c r="Q1319" i="5"/>
  <c r="P1319" i="5"/>
  <c r="O1319" i="5"/>
  <c r="N1319" i="5"/>
  <c r="L1319" i="5"/>
  <c r="K1319" i="5"/>
  <c r="J1319" i="5"/>
  <c r="I1319" i="5"/>
  <c r="G1319" i="5"/>
  <c r="F1319" i="5"/>
  <c r="E1319" i="5"/>
  <c r="D1319" i="5"/>
  <c r="C1319" i="5"/>
  <c r="B1319" i="5" s="1"/>
  <c r="AG1318" i="5"/>
  <c r="V1318" i="5"/>
  <c r="U1318" i="5"/>
  <c r="T1318" i="5"/>
  <c r="S1318" i="5"/>
  <c r="R1318" i="5"/>
  <c r="Q1318" i="5"/>
  <c r="P1318" i="5"/>
  <c r="O1318" i="5"/>
  <c r="N1318" i="5"/>
  <c r="L1318" i="5"/>
  <c r="K1318" i="5"/>
  <c r="J1318" i="5"/>
  <c r="I1318" i="5"/>
  <c r="G1318" i="5"/>
  <c r="F1318" i="5"/>
  <c r="E1318" i="5"/>
  <c r="D1318" i="5"/>
  <c r="C1318" i="5"/>
  <c r="B1318" i="5" s="1"/>
  <c r="AG1317" i="5"/>
  <c r="V1317" i="5"/>
  <c r="U1317" i="5"/>
  <c r="T1317" i="5"/>
  <c r="S1317" i="5"/>
  <c r="R1317" i="5"/>
  <c r="Q1317" i="5"/>
  <c r="P1317" i="5"/>
  <c r="O1317" i="5"/>
  <c r="N1317" i="5"/>
  <c r="L1317" i="5"/>
  <c r="K1317" i="5"/>
  <c r="J1317" i="5"/>
  <c r="I1317" i="5"/>
  <c r="G1317" i="5"/>
  <c r="F1317" i="5"/>
  <c r="E1317" i="5"/>
  <c r="D1317" i="5"/>
  <c r="C1317" i="5"/>
  <c r="B1317" i="5" s="1"/>
  <c r="AG1316" i="5"/>
  <c r="V1316" i="5"/>
  <c r="U1316" i="5"/>
  <c r="T1316" i="5"/>
  <c r="S1316" i="5"/>
  <c r="R1316" i="5"/>
  <c r="Q1316" i="5"/>
  <c r="P1316" i="5"/>
  <c r="O1316" i="5"/>
  <c r="N1316" i="5"/>
  <c r="L1316" i="5"/>
  <c r="K1316" i="5"/>
  <c r="J1316" i="5"/>
  <c r="I1316" i="5"/>
  <c r="G1316" i="5"/>
  <c r="F1316" i="5"/>
  <c r="E1316" i="5"/>
  <c r="D1316" i="5"/>
  <c r="C1316" i="5"/>
  <c r="B1316" i="5" s="1"/>
  <c r="AG1315" i="5"/>
  <c r="V1315" i="5"/>
  <c r="U1315" i="5"/>
  <c r="T1315" i="5"/>
  <c r="S1315" i="5"/>
  <c r="R1315" i="5"/>
  <c r="Q1315" i="5"/>
  <c r="P1315" i="5"/>
  <c r="O1315" i="5"/>
  <c r="N1315" i="5"/>
  <c r="L1315" i="5"/>
  <c r="K1315" i="5"/>
  <c r="J1315" i="5"/>
  <c r="I1315" i="5"/>
  <c r="G1315" i="5"/>
  <c r="F1315" i="5"/>
  <c r="E1315" i="5"/>
  <c r="D1315" i="5"/>
  <c r="C1315" i="5"/>
  <c r="B1315" i="5" s="1"/>
  <c r="AG1314" i="5"/>
  <c r="V1314" i="5"/>
  <c r="U1314" i="5"/>
  <c r="T1314" i="5"/>
  <c r="S1314" i="5"/>
  <c r="R1314" i="5"/>
  <c r="Q1314" i="5"/>
  <c r="P1314" i="5"/>
  <c r="O1314" i="5"/>
  <c r="N1314" i="5"/>
  <c r="L1314" i="5"/>
  <c r="K1314" i="5"/>
  <c r="J1314" i="5"/>
  <c r="I1314" i="5"/>
  <c r="G1314" i="5"/>
  <c r="F1314" i="5"/>
  <c r="E1314" i="5"/>
  <c r="D1314" i="5"/>
  <c r="C1314" i="5"/>
  <c r="B1314" i="5" s="1"/>
  <c r="AG1313" i="5"/>
  <c r="V1313" i="5"/>
  <c r="U1313" i="5"/>
  <c r="T1313" i="5"/>
  <c r="S1313" i="5"/>
  <c r="R1313" i="5"/>
  <c r="Q1313" i="5"/>
  <c r="P1313" i="5"/>
  <c r="O1313" i="5"/>
  <c r="N1313" i="5"/>
  <c r="L1313" i="5"/>
  <c r="K1313" i="5"/>
  <c r="J1313" i="5"/>
  <c r="I1313" i="5"/>
  <c r="G1313" i="5"/>
  <c r="F1313" i="5"/>
  <c r="E1313" i="5"/>
  <c r="D1313" i="5"/>
  <c r="C1313" i="5"/>
  <c r="B1313" i="5" s="1"/>
  <c r="AG1312" i="5"/>
  <c r="V1312" i="5"/>
  <c r="U1312" i="5"/>
  <c r="T1312" i="5"/>
  <c r="S1312" i="5"/>
  <c r="R1312" i="5"/>
  <c r="Q1312" i="5"/>
  <c r="P1312" i="5"/>
  <c r="O1312" i="5"/>
  <c r="N1312" i="5"/>
  <c r="L1312" i="5"/>
  <c r="K1312" i="5"/>
  <c r="J1312" i="5"/>
  <c r="I1312" i="5"/>
  <c r="G1312" i="5"/>
  <c r="F1312" i="5"/>
  <c r="E1312" i="5"/>
  <c r="D1312" i="5"/>
  <c r="C1312" i="5"/>
  <c r="B1312" i="5" s="1"/>
  <c r="AG1311" i="5"/>
  <c r="V1311" i="5"/>
  <c r="U1311" i="5"/>
  <c r="T1311" i="5"/>
  <c r="S1311" i="5"/>
  <c r="R1311" i="5"/>
  <c r="Q1311" i="5"/>
  <c r="P1311" i="5"/>
  <c r="O1311" i="5"/>
  <c r="N1311" i="5"/>
  <c r="L1311" i="5"/>
  <c r="K1311" i="5"/>
  <c r="J1311" i="5"/>
  <c r="I1311" i="5"/>
  <c r="G1311" i="5"/>
  <c r="F1311" i="5"/>
  <c r="E1311" i="5"/>
  <c r="D1311" i="5"/>
  <c r="C1311" i="5"/>
  <c r="B1311" i="5" s="1"/>
  <c r="AG1310" i="5"/>
  <c r="V1310" i="5"/>
  <c r="U1310" i="5"/>
  <c r="T1310" i="5"/>
  <c r="S1310" i="5"/>
  <c r="R1310" i="5"/>
  <c r="Q1310" i="5"/>
  <c r="P1310" i="5"/>
  <c r="O1310" i="5"/>
  <c r="N1310" i="5"/>
  <c r="L1310" i="5"/>
  <c r="K1310" i="5"/>
  <c r="J1310" i="5"/>
  <c r="I1310" i="5"/>
  <c r="G1310" i="5"/>
  <c r="F1310" i="5"/>
  <c r="E1310" i="5"/>
  <c r="D1310" i="5"/>
  <c r="C1310" i="5"/>
  <c r="B1310" i="5" s="1"/>
  <c r="AG1309" i="5"/>
  <c r="V1309" i="5"/>
  <c r="U1309" i="5"/>
  <c r="T1309" i="5"/>
  <c r="S1309" i="5"/>
  <c r="R1309" i="5"/>
  <c r="Q1309" i="5"/>
  <c r="P1309" i="5"/>
  <c r="O1309" i="5"/>
  <c r="N1309" i="5"/>
  <c r="L1309" i="5"/>
  <c r="K1309" i="5"/>
  <c r="J1309" i="5"/>
  <c r="I1309" i="5"/>
  <c r="G1309" i="5"/>
  <c r="F1309" i="5"/>
  <c r="E1309" i="5"/>
  <c r="D1309" i="5"/>
  <c r="C1309" i="5"/>
  <c r="B1309" i="5" s="1"/>
  <c r="AG1308" i="5"/>
  <c r="V1308" i="5"/>
  <c r="U1308" i="5"/>
  <c r="T1308" i="5"/>
  <c r="S1308" i="5"/>
  <c r="R1308" i="5"/>
  <c r="Q1308" i="5"/>
  <c r="P1308" i="5"/>
  <c r="O1308" i="5"/>
  <c r="N1308" i="5"/>
  <c r="L1308" i="5"/>
  <c r="K1308" i="5"/>
  <c r="J1308" i="5"/>
  <c r="I1308" i="5"/>
  <c r="G1308" i="5"/>
  <c r="F1308" i="5"/>
  <c r="E1308" i="5"/>
  <c r="D1308" i="5"/>
  <c r="C1308" i="5"/>
  <c r="B1308" i="5" s="1"/>
  <c r="AG1307" i="5"/>
  <c r="V1307" i="5"/>
  <c r="U1307" i="5"/>
  <c r="T1307" i="5"/>
  <c r="S1307" i="5"/>
  <c r="R1307" i="5"/>
  <c r="Q1307" i="5"/>
  <c r="P1307" i="5"/>
  <c r="O1307" i="5"/>
  <c r="N1307" i="5"/>
  <c r="L1307" i="5"/>
  <c r="K1307" i="5"/>
  <c r="J1307" i="5"/>
  <c r="I1307" i="5"/>
  <c r="G1307" i="5"/>
  <c r="F1307" i="5"/>
  <c r="E1307" i="5"/>
  <c r="D1307" i="5"/>
  <c r="C1307" i="5"/>
  <c r="B1307" i="5" s="1"/>
  <c r="AG1306" i="5"/>
  <c r="V1306" i="5"/>
  <c r="U1306" i="5"/>
  <c r="T1306" i="5"/>
  <c r="S1306" i="5"/>
  <c r="R1306" i="5"/>
  <c r="Q1306" i="5"/>
  <c r="P1306" i="5"/>
  <c r="O1306" i="5"/>
  <c r="N1306" i="5"/>
  <c r="L1306" i="5"/>
  <c r="K1306" i="5"/>
  <c r="J1306" i="5"/>
  <c r="I1306" i="5"/>
  <c r="G1306" i="5"/>
  <c r="F1306" i="5"/>
  <c r="E1306" i="5"/>
  <c r="D1306" i="5"/>
  <c r="C1306" i="5"/>
  <c r="B1306" i="5" s="1"/>
  <c r="AG1305" i="5"/>
  <c r="V1305" i="5"/>
  <c r="U1305" i="5"/>
  <c r="T1305" i="5"/>
  <c r="S1305" i="5"/>
  <c r="R1305" i="5"/>
  <c r="Q1305" i="5"/>
  <c r="P1305" i="5"/>
  <c r="O1305" i="5"/>
  <c r="N1305" i="5"/>
  <c r="L1305" i="5"/>
  <c r="K1305" i="5"/>
  <c r="J1305" i="5"/>
  <c r="I1305" i="5"/>
  <c r="G1305" i="5"/>
  <c r="F1305" i="5"/>
  <c r="E1305" i="5"/>
  <c r="D1305" i="5"/>
  <c r="C1305" i="5"/>
  <c r="B1305" i="5" s="1"/>
  <c r="AG1304" i="5"/>
  <c r="V1304" i="5"/>
  <c r="U1304" i="5"/>
  <c r="T1304" i="5"/>
  <c r="S1304" i="5"/>
  <c r="R1304" i="5"/>
  <c r="Q1304" i="5"/>
  <c r="P1304" i="5"/>
  <c r="O1304" i="5"/>
  <c r="N1304" i="5"/>
  <c r="L1304" i="5"/>
  <c r="K1304" i="5"/>
  <c r="J1304" i="5"/>
  <c r="I1304" i="5"/>
  <c r="G1304" i="5"/>
  <c r="F1304" i="5"/>
  <c r="E1304" i="5"/>
  <c r="D1304" i="5"/>
  <c r="C1304" i="5"/>
  <c r="B1304" i="5" s="1"/>
  <c r="AG1303" i="5"/>
  <c r="V1303" i="5"/>
  <c r="U1303" i="5"/>
  <c r="T1303" i="5"/>
  <c r="S1303" i="5"/>
  <c r="R1303" i="5"/>
  <c r="Q1303" i="5"/>
  <c r="P1303" i="5"/>
  <c r="O1303" i="5"/>
  <c r="N1303" i="5"/>
  <c r="L1303" i="5"/>
  <c r="K1303" i="5"/>
  <c r="J1303" i="5"/>
  <c r="I1303" i="5"/>
  <c r="G1303" i="5"/>
  <c r="F1303" i="5"/>
  <c r="E1303" i="5"/>
  <c r="D1303" i="5"/>
  <c r="C1303" i="5"/>
  <c r="B1303" i="5" s="1"/>
  <c r="AG1302" i="5"/>
  <c r="V1302" i="5"/>
  <c r="U1302" i="5"/>
  <c r="T1302" i="5"/>
  <c r="S1302" i="5"/>
  <c r="R1302" i="5"/>
  <c r="Q1302" i="5"/>
  <c r="P1302" i="5"/>
  <c r="O1302" i="5"/>
  <c r="N1302" i="5"/>
  <c r="L1302" i="5"/>
  <c r="K1302" i="5"/>
  <c r="J1302" i="5"/>
  <c r="I1302" i="5"/>
  <c r="G1302" i="5"/>
  <c r="F1302" i="5"/>
  <c r="E1302" i="5"/>
  <c r="D1302" i="5"/>
  <c r="C1302" i="5"/>
  <c r="B1302" i="5" s="1"/>
  <c r="AG1301" i="5"/>
  <c r="V1301" i="5"/>
  <c r="U1301" i="5"/>
  <c r="T1301" i="5"/>
  <c r="S1301" i="5"/>
  <c r="R1301" i="5"/>
  <c r="Q1301" i="5"/>
  <c r="P1301" i="5"/>
  <c r="O1301" i="5"/>
  <c r="N1301" i="5"/>
  <c r="L1301" i="5"/>
  <c r="K1301" i="5"/>
  <c r="J1301" i="5"/>
  <c r="I1301" i="5"/>
  <c r="G1301" i="5"/>
  <c r="F1301" i="5"/>
  <c r="E1301" i="5"/>
  <c r="D1301" i="5"/>
  <c r="C1301" i="5"/>
  <c r="B1301" i="5" s="1"/>
  <c r="AG1300" i="5"/>
  <c r="V1300" i="5"/>
  <c r="U1300" i="5"/>
  <c r="T1300" i="5"/>
  <c r="S1300" i="5"/>
  <c r="R1300" i="5"/>
  <c r="Q1300" i="5"/>
  <c r="P1300" i="5"/>
  <c r="O1300" i="5"/>
  <c r="N1300" i="5"/>
  <c r="L1300" i="5"/>
  <c r="K1300" i="5"/>
  <c r="J1300" i="5"/>
  <c r="I1300" i="5"/>
  <c r="G1300" i="5"/>
  <c r="F1300" i="5"/>
  <c r="E1300" i="5"/>
  <c r="D1300" i="5"/>
  <c r="C1300" i="5"/>
  <c r="B1300" i="5" s="1"/>
  <c r="AG1299" i="5"/>
  <c r="V1299" i="5"/>
  <c r="U1299" i="5"/>
  <c r="T1299" i="5"/>
  <c r="S1299" i="5"/>
  <c r="R1299" i="5"/>
  <c r="Q1299" i="5"/>
  <c r="P1299" i="5"/>
  <c r="O1299" i="5"/>
  <c r="N1299" i="5"/>
  <c r="L1299" i="5"/>
  <c r="K1299" i="5"/>
  <c r="J1299" i="5"/>
  <c r="I1299" i="5"/>
  <c r="G1299" i="5"/>
  <c r="F1299" i="5"/>
  <c r="E1299" i="5"/>
  <c r="D1299" i="5"/>
  <c r="C1299" i="5"/>
  <c r="B1299" i="5" s="1"/>
  <c r="AG1298" i="5"/>
  <c r="V1298" i="5"/>
  <c r="U1298" i="5"/>
  <c r="T1298" i="5"/>
  <c r="S1298" i="5"/>
  <c r="R1298" i="5"/>
  <c r="Q1298" i="5"/>
  <c r="P1298" i="5"/>
  <c r="O1298" i="5"/>
  <c r="N1298" i="5"/>
  <c r="L1298" i="5"/>
  <c r="K1298" i="5"/>
  <c r="J1298" i="5"/>
  <c r="I1298" i="5"/>
  <c r="G1298" i="5"/>
  <c r="F1298" i="5"/>
  <c r="E1298" i="5"/>
  <c r="D1298" i="5"/>
  <c r="C1298" i="5"/>
  <c r="B1298" i="5" s="1"/>
  <c r="AG1297" i="5"/>
  <c r="V1297" i="5"/>
  <c r="U1297" i="5"/>
  <c r="T1297" i="5"/>
  <c r="S1297" i="5"/>
  <c r="R1297" i="5"/>
  <c r="Q1297" i="5"/>
  <c r="P1297" i="5"/>
  <c r="O1297" i="5"/>
  <c r="N1297" i="5"/>
  <c r="L1297" i="5"/>
  <c r="K1297" i="5"/>
  <c r="J1297" i="5"/>
  <c r="I1297" i="5"/>
  <c r="G1297" i="5"/>
  <c r="F1297" i="5"/>
  <c r="E1297" i="5"/>
  <c r="D1297" i="5"/>
  <c r="C1297" i="5"/>
  <c r="B1297" i="5" s="1"/>
  <c r="AG1296" i="5"/>
  <c r="V1296" i="5"/>
  <c r="U1296" i="5"/>
  <c r="T1296" i="5"/>
  <c r="S1296" i="5"/>
  <c r="R1296" i="5"/>
  <c r="Q1296" i="5"/>
  <c r="P1296" i="5"/>
  <c r="O1296" i="5"/>
  <c r="N1296" i="5"/>
  <c r="L1296" i="5"/>
  <c r="K1296" i="5"/>
  <c r="J1296" i="5"/>
  <c r="I1296" i="5"/>
  <c r="G1296" i="5"/>
  <c r="F1296" i="5"/>
  <c r="E1296" i="5"/>
  <c r="D1296" i="5"/>
  <c r="C1296" i="5"/>
  <c r="B1296" i="5" s="1"/>
  <c r="AG1295" i="5"/>
  <c r="V1295" i="5"/>
  <c r="U1295" i="5"/>
  <c r="T1295" i="5"/>
  <c r="S1295" i="5"/>
  <c r="R1295" i="5"/>
  <c r="Q1295" i="5"/>
  <c r="P1295" i="5"/>
  <c r="O1295" i="5"/>
  <c r="N1295" i="5"/>
  <c r="L1295" i="5"/>
  <c r="K1295" i="5"/>
  <c r="J1295" i="5"/>
  <c r="I1295" i="5"/>
  <c r="G1295" i="5"/>
  <c r="F1295" i="5"/>
  <c r="E1295" i="5"/>
  <c r="D1295" i="5"/>
  <c r="C1295" i="5"/>
  <c r="B1295" i="5" s="1"/>
  <c r="AG1294" i="5"/>
  <c r="V1294" i="5"/>
  <c r="U1294" i="5"/>
  <c r="T1294" i="5"/>
  <c r="S1294" i="5"/>
  <c r="R1294" i="5"/>
  <c r="Q1294" i="5"/>
  <c r="P1294" i="5"/>
  <c r="O1294" i="5"/>
  <c r="N1294" i="5"/>
  <c r="L1294" i="5"/>
  <c r="K1294" i="5"/>
  <c r="J1294" i="5"/>
  <c r="I1294" i="5"/>
  <c r="G1294" i="5"/>
  <c r="F1294" i="5"/>
  <c r="E1294" i="5"/>
  <c r="D1294" i="5"/>
  <c r="C1294" i="5"/>
  <c r="B1294" i="5" s="1"/>
  <c r="AG1293" i="5"/>
  <c r="V1293" i="5"/>
  <c r="U1293" i="5"/>
  <c r="T1293" i="5"/>
  <c r="S1293" i="5"/>
  <c r="R1293" i="5"/>
  <c r="Q1293" i="5"/>
  <c r="P1293" i="5"/>
  <c r="O1293" i="5"/>
  <c r="N1293" i="5"/>
  <c r="L1293" i="5"/>
  <c r="K1293" i="5"/>
  <c r="J1293" i="5"/>
  <c r="I1293" i="5"/>
  <c r="G1293" i="5"/>
  <c r="F1293" i="5"/>
  <c r="E1293" i="5"/>
  <c r="D1293" i="5"/>
  <c r="C1293" i="5"/>
  <c r="B1293" i="5" s="1"/>
  <c r="AG1292" i="5"/>
  <c r="V1292" i="5"/>
  <c r="U1292" i="5"/>
  <c r="T1292" i="5"/>
  <c r="S1292" i="5"/>
  <c r="R1292" i="5"/>
  <c r="Q1292" i="5"/>
  <c r="P1292" i="5"/>
  <c r="O1292" i="5"/>
  <c r="N1292" i="5"/>
  <c r="L1292" i="5"/>
  <c r="K1292" i="5"/>
  <c r="J1292" i="5"/>
  <c r="I1292" i="5"/>
  <c r="G1292" i="5"/>
  <c r="F1292" i="5"/>
  <c r="E1292" i="5"/>
  <c r="D1292" i="5"/>
  <c r="C1292" i="5"/>
  <c r="B1292" i="5" s="1"/>
  <c r="AG1291" i="5"/>
  <c r="V1291" i="5"/>
  <c r="U1291" i="5"/>
  <c r="T1291" i="5"/>
  <c r="S1291" i="5"/>
  <c r="R1291" i="5"/>
  <c r="Q1291" i="5"/>
  <c r="P1291" i="5"/>
  <c r="O1291" i="5"/>
  <c r="N1291" i="5"/>
  <c r="L1291" i="5"/>
  <c r="K1291" i="5"/>
  <c r="J1291" i="5"/>
  <c r="I1291" i="5"/>
  <c r="G1291" i="5"/>
  <c r="F1291" i="5"/>
  <c r="E1291" i="5"/>
  <c r="D1291" i="5"/>
  <c r="C1291" i="5"/>
  <c r="B1291" i="5" s="1"/>
  <c r="AG1290" i="5"/>
  <c r="V1290" i="5"/>
  <c r="U1290" i="5"/>
  <c r="T1290" i="5"/>
  <c r="S1290" i="5"/>
  <c r="R1290" i="5"/>
  <c r="Q1290" i="5"/>
  <c r="P1290" i="5"/>
  <c r="O1290" i="5"/>
  <c r="N1290" i="5"/>
  <c r="L1290" i="5"/>
  <c r="K1290" i="5"/>
  <c r="J1290" i="5"/>
  <c r="I1290" i="5"/>
  <c r="G1290" i="5"/>
  <c r="F1290" i="5"/>
  <c r="E1290" i="5"/>
  <c r="D1290" i="5"/>
  <c r="C1290" i="5"/>
  <c r="B1290" i="5" s="1"/>
  <c r="AG1289" i="5"/>
  <c r="V1289" i="5"/>
  <c r="U1289" i="5"/>
  <c r="T1289" i="5"/>
  <c r="S1289" i="5"/>
  <c r="R1289" i="5"/>
  <c r="Q1289" i="5"/>
  <c r="P1289" i="5"/>
  <c r="O1289" i="5"/>
  <c r="N1289" i="5"/>
  <c r="L1289" i="5"/>
  <c r="K1289" i="5"/>
  <c r="J1289" i="5"/>
  <c r="I1289" i="5"/>
  <c r="G1289" i="5"/>
  <c r="F1289" i="5"/>
  <c r="E1289" i="5"/>
  <c r="D1289" i="5"/>
  <c r="C1289" i="5"/>
  <c r="B1289" i="5" s="1"/>
  <c r="AG1288" i="5"/>
  <c r="V1288" i="5"/>
  <c r="U1288" i="5"/>
  <c r="T1288" i="5"/>
  <c r="S1288" i="5"/>
  <c r="R1288" i="5"/>
  <c r="Q1288" i="5"/>
  <c r="P1288" i="5"/>
  <c r="O1288" i="5"/>
  <c r="N1288" i="5"/>
  <c r="L1288" i="5"/>
  <c r="K1288" i="5"/>
  <c r="J1288" i="5"/>
  <c r="I1288" i="5"/>
  <c r="G1288" i="5"/>
  <c r="F1288" i="5"/>
  <c r="E1288" i="5"/>
  <c r="D1288" i="5"/>
  <c r="C1288" i="5"/>
  <c r="B1288" i="5" s="1"/>
  <c r="AG1287" i="5"/>
  <c r="V1287" i="5"/>
  <c r="U1287" i="5"/>
  <c r="T1287" i="5"/>
  <c r="S1287" i="5"/>
  <c r="R1287" i="5"/>
  <c r="Q1287" i="5"/>
  <c r="P1287" i="5"/>
  <c r="O1287" i="5"/>
  <c r="N1287" i="5"/>
  <c r="L1287" i="5"/>
  <c r="K1287" i="5"/>
  <c r="J1287" i="5"/>
  <c r="I1287" i="5"/>
  <c r="G1287" i="5"/>
  <c r="F1287" i="5"/>
  <c r="E1287" i="5"/>
  <c r="D1287" i="5"/>
  <c r="C1287" i="5"/>
  <c r="B1287" i="5" s="1"/>
  <c r="AG1286" i="5"/>
  <c r="V1286" i="5"/>
  <c r="U1286" i="5"/>
  <c r="T1286" i="5"/>
  <c r="S1286" i="5"/>
  <c r="R1286" i="5"/>
  <c r="Q1286" i="5"/>
  <c r="P1286" i="5"/>
  <c r="O1286" i="5"/>
  <c r="N1286" i="5"/>
  <c r="L1286" i="5"/>
  <c r="K1286" i="5"/>
  <c r="J1286" i="5"/>
  <c r="I1286" i="5"/>
  <c r="G1286" i="5"/>
  <c r="F1286" i="5"/>
  <c r="E1286" i="5"/>
  <c r="D1286" i="5"/>
  <c r="C1286" i="5"/>
  <c r="B1286" i="5" s="1"/>
  <c r="AG1285" i="5"/>
  <c r="V1285" i="5"/>
  <c r="U1285" i="5"/>
  <c r="T1285" i="5"/>
  <c r="S1285" i="5"/>
  <c r="R1285" i="5"/>
  <c r="Q1285" i="5"/>
  <c r="P1285" i="5"/>
  <c r="O1285" i="5"/>
  <c r="N1285" i="5"/>
  <c r="L1285" i="5"/>
  <c r="K1285" i="5"/>
  <c r="J1285" i="5"/>
  <c r="I1285" i="5"/>
  <c r="G1285" i="5"/>
  <c r="F1285" i="5"/>
  <c r="E1285" i="5"/>
  <c r="D1285" i="5"/>
  <c r="C1285" i="5"/>
  <c r="B1285" i="5" s="1"/>
  <c r="AG1284" i="5"/>
  <c r="V1284" i="5"/>
  <c r="U1284" i="5"/>
  <c r="T1284" i="5"/>
  <c r="S1284" i="5"/>
  <c r="R1284" i="5"/>
  <c r="Q1284" i="5"/>
  <c r="P1284" i="5"/>
  <c r="O1284" i="5"/>
  <c r="N1284" i="5"/>
  <c r="L1284" i="5"/>
  <c r="K1284" i="5"/>
  <c r="J1284" i="5"/>
  <c r="I1284" i="5"/>
  <c r="G1284" i="5"/>
  <c r="F1284" i="5"/>
  <c r="E1284" i="5"/>
  <c r="D1284" i="5"/>
  <c r="C1284" i="5"/>
  <c r="B1284" i="5" s="1"/>
  <c r="AG1283" i="5"/>
  <c r="V1283" i="5"/>
  <c r="U1283" i="5"/>
  <c r="T1283" i="5"/>
  <c r="S1283" i="5"/>
  <c r="R1283" i="5"/>
  <c r="Q1283" i="5"/>
  <c r="P1283" i="5"/>
  <c r="O1283" i="5"/>
  <c r="N1283" i="5"/>
  <c r="L1283" i="5"/>
  <c r="K1283" i="5"/>
  <c r="J1283" i="5"/>
  <c r="I1283" i="5"/>
  <c r="G1283" i="5"/>
  <c r="F1283" i="5"/>
  <c r="E1283" i="5"/>
  <c r="D1283" i="5"/>
  <c r="C1283" i="5"/>
  <c r="B1283" i="5" s="1"/>
  <c r="AG1282" i="5"/>
  <c r="V1282" i="5"/>
  <c r="U1282" i="5"/>
  <c r="T1282" i="5"/>
  <c r="S1282" i="5"/>
  <c r="R1282" i="5"/>
  <c r="Q1282" i="5"/>
  <c r="P1282" i="5"/>
  <c r="O1282" i="5"/>
  <c r="N1282" i="5"/>
  <c r="L1282" i="5"/>
  <c r="K1282" i="5"/>
  <c r="J1282" i="5"/>
  <c r="I1282" i="5"/>
  <c r="G1282" i="5"/>
  <c r="F1282" i="5"/>
  <c r="E1282" i="5"/>
  <c r="D1282" i="5"/>
  <c r="C1282" i="5"/>
  <c r="B1282" i="5" s="1"/>
  <c r="AG1281" i="5"/>
  <c r="V1281" i="5"/>
  <c r="U1281" i="5"/>
  <c r="T1281" i="5"/>
  <c r="S1281" i="5"/>
  <c r="R1281" i="5"/>
  <c r="Q1281" i="5"/>
  <c r="P1281" i="5"/>
  <c r="O1281" i="5"/>
  <c r="N1281" i="5"/>
  <c r="L1281" i="5"/>
  <c r="K1281" i="5"/>
  <c r="J1281" i="5"/>
  <c r="I1281" i="5"/>
  <c r="G1281" i="5"/>
  <c r="F1281" i="5"/>
  <c r="E1281" i="5"/>
  <c r="D1281" i="5"/>
  <c r="C1281" i="5"/>
  <c r="B1281" i="5" s="1"/>
  <c r="AG1280" i="5"/>
  <c r="V1280" i="5"/>
  <c r="U1280" i="5"/>
  <c r="T1280" i="5"/>
  <c r="S1280" i="5"/>
  <c r="R1280" i="5"/>
  <c r="Q1280" i="5"/>
  <c r="P1280" i="5"/>
  <c r="O1280" i="5"/>
  <c r="N1280" i="5"/>
  <c r="L1280" i="5"/>
  <c r="K1280" i="5"/>
  <c r="J1280" i="5"/>
  <c r="I1280" i="5"/>
  <c r="G1280" i="5"/>
  <c r="F1280" i="5"/>
  <c r="E1280" i="5"/>
  <c r="D1280" i="5"/>
  <c r="C1280" i="5"/>
  <c r="B1280" i="5" s="1"/>
  <c r="AG1279" i="5"/>
  <c r="V1279" i="5"/>
  <c r="U1279" i="5"/>
  <c r="T1279" i="5"/>
  <c r="S1279" i="5"/>
  <c r="R1279" i="5"/>
  <c r="Q1279" i="5"/>
  <c r="P1279" i="5"/>
  <c r="O1279" i="5"/>
  <c r="N1279" i="5"/>
  <c r="L1279" i="5"/>
  <c r="K1279" i="5"/>
  <c r="J1279" i="5"/>
  <c r="I1279" i="5"/>
  <c r="G1279" i="5"/>
  <c r="F1279" i="5"/>
  <c r="E1279" i="5"/>
  <c r="D1279" i="5"/>
  <c r="C1279" i="5"/>
  <c r="B1279" i="5" s="1"/>
  <c r="AG1278" i="5"/>
  <c r="V1278" i="5"/>
  <c r="U1278" i="5"/>
  <c r="T1278" i="5"/>
  <c r="S1278" i="5"/>
  <c r="R1278" i="5"/>
  <c r="Q1278" i="5"/>
  <c r="P1278" i="5"/>
  <c r="O1278" i="5"/>
  <c r="N1278" i="5"/>
  <c r="L1278" i="5"/>
  <c r="K1278" i="5"/>
  <c r="J1278" i="5"/>
  <c r="I1278" i="5"/>
  <c r="G1278" i="5"/>
  <c r="F1278" i="5"/>
  <c r="E1278" i="5"/>
  <c r="D1278" i="5"/>
  <c r="C1278" i="5"/>
  <c r="B1278" i="5" s="1"/>
  <c r="AG1277" i="5"/>
  <c r="V1277" i="5"/>
  <c r="U1277" i="5"/>
  <c r="T1277" i="5"/>
  <c r="S1277" i="5"/>
  <c r="R1277" i="5"/>
  <c r="Q1277" i="5"/>
  <c r="P1277" i="5"/>
  <c r="O1277" i="5"/>
  <c r="N1277" i="5"/>
  <c r="L1277" i="5"/>
  <c r="K1277" i="5"/>
  <c r="J1277" i="5"/>
  <c r="I1277" i="5"/>
  <c r="G1277" i="5"/>
  <c r="F1277" i="5"/>
  <c r="E1277" i="5"/>
  <c r="D1277" i="5"/>
  <c r="C1277" i="5"/>
  <c r="B1277" i="5" s="1"/>
  <c r="AG1276" i="5"/>
  <c r="V1276" i="5"/>
  <c r="U1276" i="5"/>
  <c r="T1276" i="5"/>
  <c r="S1276" i="5"/>
  <c r="R1276" i="5"/>
  <c r="Q1276" i="5"/>
  <c r="P1276" i="5"/>
  <c r="O1276" i="5"/>
  <c r="N1276" i="5"/>
  <c r="L1276" i="5"/>
  <c r="K1276" i="5"/>
  <c r="J1276" i="5"/>
  <c r="I1276" i="5"/>
  <c r="G1276" i="5"/>
  <c r="F1276" i="5"/>
  <c r="E1276" i="5"/>
  <c r="D1276" i="5"/>
  <c r="C1276" i="5"/>
  <c r="B1276" i="5" s="1"/>
  <c r="AG1275" i="5"/>
  <c r="V1275" i="5"/>
  <c r="U1275" i="5"/>
  <c r="T1275" i="5"/>
  <c r="S1275" i="5"/>
  <c r="R1275" i="5"/>
  <c r="Q1275" i="5"/>
  <c r="P1275" i="5"/>
  <c r="O1275" i="5"/>
  <c r="N1275" i="5"/>
  <c r="L1275" i="5"/>
  <c r="K1275" i="5"/>
  <c r="J1275" i="5"/>
  <c r="I1275" i="5"/>
  <c r="G1275" i="5"/>
  <c r="F1275" i="5"/>
  <c r="E1275" i="5"/>
  <c r="D1275" i="5"/>
  <c r="C1275" i="5"/>
  <c r="B1275" i="5" s="1"/>
  <c r="AG1274" i="5"/>
  <c r="V1274" i="5"/>
  <c r="U1274" i="5"/>
  <c r="T1274" i="5"/>
  <c r="S1274" i="5"/>
  <c r="R1274" i="5"/>
  <c r="Q1274" i="5"/>
  <c r="P1274" i="5"/>
  <c r="O1274" i="5"/>
  <c r="N1274" i="5"/>
  <c r="L1274" i="5"/>
  <c r="K1274" i="5"/>
  <c r="J1274" i="5"/>
  <c r="I1274" i="5"/>
  <c r="G1274" i="5"/>
  <c r="F1274" i="5"/>
  <c r="E1274" i="5"/>
  <c r="D1274" i="5"/>
  <c r="C1274" i="5"/>
  <c r="B1274" i="5" s="1"/>
  <c r="AG1273" i="5"/>
  <c r="V1273" i="5"/>
  <c r="U1273" i="5"/>
  <c r="T1273" i="5"/>
  <c r="S1273" i="5"/>
  <c r="R1273" i="5"/>
  <c r="Q1273" i="5"/>
  <c r="P1273" i="5"/>
  <c r="O1273" i="5"/>
  <c r="N1273" i="5"/>
  <c r="L1273" i="5"/>
  <c r="K1273" i="5"/>
  <c r="J1273" i="5"/>
  <c r="I1273" i="5"/>
  <c r="G1273" i="5"/>
  <c r="F1273" i="5"/>
  <c r="E1273" i="5"/>
  <c r="D1273" i="5"/>
  <c r="C1273" i="5"/>
  <c r="B1273" i="5" s="1"/>
  <c r="AG1272" i="5"/>
  <c r="V1272" i="5"/>
  <c r="U1272" i="5"/>
  <c r="T1272" i="5"/>
  <c r="S1272" i="5"/>
  <c r="R1272" i="5"/>
  <c r="Q1272" i="5"/>
  <c r="P1272" i="5"/>
  <c r="O1272" i="5"/>
  <c r="N1272" i="5"/>
  <c r="L1272" i="5"/>
  <c r="K1272" i="5"/>
  <c r="J1272" i="5"/>
  <c r="I1272" i="5"/>
  <c r="G1272" i="5"/>
  <c r="F1272" i="5"/>
  <c r="E1272" i="5"/>
  <c r="D1272" i="5"/>
  <c r="C1272" i="5"/>
  <c r="B1272" i="5" s="1"/>
  <c r="AG1271" i="5"/>
  <c r="V1271" i="5"/>
  <c r="U1271" i="5"/>
  <c r="T1271" i="5"/>
  <c r="S1271" i="5"/>
  <c r="R1271" i="5"/>
  <c r="Q1271" i="5"/>
  <c r="P1271" i="5"/>
  <c r="O1271" i="5"/>
  <c r="N1271" i="5"/>
  <c r="L1271" i="5"/>
  <c r="K1271" i="5"/>
  <c r="J1271" i="5"/>
  <c r="I1271" i="5"/>
  <c r="G1271" i="5"/>
  <c r="F1271" i="5"/>
  <c r="E1271" i="5"/>
  <c r="D1271" i="5"/>
  <c r="C1271" i="5"/>
  <c r="B1271" i="5" s="1"/>
  <c r="AG1270" i="5"/>
  <c r="V1270" i="5"/>
  <c r="U1270" i="5"/>
  <c r="T1270" i="5"/>
  <c r="S1270" i="5"/>
  <c r="R1270" i="5"/>
  <c r="Q1270" i="5"/>
  <c r="P1270" i="5"/>
  <c r="O1270" i="5"/>
  <c r="N1270" i="5"/>
  <c r="L1270" i="5"/>
  <c r="K1270" i="5"/>
  <c r="J1270" i="5"/>
  <c r="I1270" i="5"/>
  <c r="G1270" i="5"/>
  <c r="F1270" i="5"/>
  <c r="E1270" i="5"/>
  <c r="D1270" i="5"/>
  <c r="C1270" i="5"/>
  <c r="B1270" i="5" s="1"/>
  <c r="AG1269" i="5"/>
  <c r="V1269" i="5"/>
  <c r="U1269" i="5"/>
  <c r="T1269" i="5"/>
  <c r="S1269" i="5"/>
  <c r="R1269" i="5"/>
  <c r="Q1269" i="5"/>
  <c r="P1269" i="5"/>
  <c r="O1269" i="5"/>
  <c r="N1269" i="5"/>
  <c r="L1269" i="5"/>
  <c r="K1269" i="5"/>
  <c r="J1269" i="5"/>
  <c r="I1269" i="5"/>
  <c r="G1269" i="5"/>
  <c r="F1269" i="5"/>
  <c r="E1269" i="5"/>
  <c r="D1269" i="5"/>
  <c r="C1269" i="5"/>
  <c r="B1269" i="5" s="1"/>
  <c r="AG1268" i="5"/>
  <c r="V1268" i="5"/>
  <c r="U1268" i="5"/>
  <c r="T1268" i="5"/>
  <c r="S1268" i="5"/>
  <c r="R1268" i="5"/>
  <c r="Q1268" i="5"/>
  <c r="P1268" i="5"/>
  <c r="O1268" i="5"/>
  <c r="N1268" i="5"/>
  <c r="L1268" i="5"/>
  <c r="K1268" i="5"/>
  <c r="J1268" i="5"/>
  <c r="I1268" i="5"/>
  <c r="G1268" i="5"/>
  <c r="F1268" i="5"/>
  <c r="E1268" i="5"/>
  <c r="D1268" i="5"/>
  <c r="C1268" i="5"/>
  <c r="B1268" i="5" s="1"/>
  <c r="AG1267" i="5"/>
  <c r="V1267" i="5"/>
  <c r="U1267" i="5"/>
  <c r="T1267" i="5"/>
  <c r="S1267" i="5"/>
  <c r="R1267" i="5"/>
  <c r="Q1267" i="5"/>
  <c r="P1267" i="5"/>
  <c r="O1267" i="5"/>
  <c r="N1267" i="5"/>
  <c r="L1267" i="5"/>
  <c r="K1267" i="5"/>
  <c r="J1267" i="5"/>
  <c r="I1267" i="5"/>
  <c r="G1267" i="5"/>
  <c r="F1267" i="5"/>
  <c r="E1267" i="5"/>
  <c r="D1267" i="5"/>
  <c r="C1267" i="5"/>
  <c r="B1267" i="5" s="1"/>
  <c r="AG1266" i="5"/>
  <c r="V1266" i="5"/>
  <c r="U1266" i="5"/>
  <c r="T1266" i="5"/>
  <c r="S1266" i="5"/>
  <c r="R1266" i="5"/>
  <c r="Q1266" i="5"/>
  <c r="P1266" i="5"/>
  <c r="O1266" i="5"/>
  <c r="N1266" i="5"/>
  <c r="L1266" i="5"/>
  <c r="K1266" i="5"/>
  <c r="J1266" i="5"/>
  <c r="I1266" i="5"/>
  <c r="G1266" i="5"/>
  <c r="F1266" i="5"/>
  <c r="E1266" i="5"/>
  <c r="D1266" i="5"/>
  <c r="C1266" i="5"/>
  <c r="B1266" i="5" s="1"/>
  <c r="AG1265" i="5"/>
  <c r="V1265" i="5"/>
  <c r="U1265" i="5"/>
  <c r="T1265" i="5"/>
  <c r="S1265" i="5"/>
  <c r="R1265" i="5"/>
  <c r="Q1265" i="5"/>
  <c r="P1265" i="5"/>
  <c r="O1265" i="5"/>
  <c r="N1265" i="5"/>
  <c r="L1265" i="5"/>
  <c r="K1265" i="5"/>
  <c r="J1265" i="5"/>
  <c r="I1265" i="5"/>
  <c r="G1265" i="5"/>
  <c r="F1265" i="5"/>
  <c r="E1265" i="5"/>
  <c r="D1265" i="5"/>
  <c r="C1265" i="5"/>
  <c r="B1265" i="5" s="1"/>
  <c r="AG1264" i="5"/>
  <c r="V1264" i="5"/>
  <c r="U1264" i="5"/>
  <c r="T1264" i="5"/>
  <c r="S1264" i="5"/>
  <c r="R1264" i="5"/>
  <c r="Q1264" i="5"/>
  <c r="P1264" i="5"/>
  <c r="O1264" i="5"/>
  <c r="N1264" i="5"/>
  <c r="L1264" i="5"/>
  <c r="K1264" i="5"/>
  <c r="J1264" i="5"/>
  <c r="I1264" i="5"/>
  <c r="G1264" i="5"/>
  <c r="F1264" i="5"/>
  <c r="E1264" i="5"/>
  <c r="D1264" i="5"/>
  <c r="C1264" i="5"/>
  <c r="B1264" i="5" s="1"/>
  <c r="AG1263" i="5"/>
  <c r="V1263" i="5"/>
  <c r="U1263" i="5"/>
  <c r="T1263" i="5"/>
  <c r="S1263" i="5"/>
  <c r="R1263" i="5"/>
  <c r="Q1263" i="5"/>
  <c r="P1263" i="5"/>
  <c r="O1263" i="5"/>
  <c r="N1263" i="5"/>
  <c r="L1263" i="5"/>
  <c r="K1263" i="5"/>
  <c r="J1263" i="5"/>
  <c r="I1263" i="5"/>
  <c r="G1263" i="5"/>
  <c r="F1263" i="5"/>
  <c r="E1263" i="5"/>
  <c r="D1263" i="5"/>
  <c r="C1263" i="5"/>
  <c r="B1263" i="5" s="1"/>
  <c r="AG1262" i="5"/>
  <c r="V1262" i="5"/>
  <c r="U1262" i="5"/>
  <c r="T1262" i="5"/>
  <c r="S1262" i="5"/>
  <c r="R1262" i="5"/>
  <c r="Q1262" i="5"/>
  <c r="P1262" i="5"/>
  <c r="O1262" i="5"/>
  <c r="N1262" i="5"/>
  <c r="L1262" i="5"/>
  <c r="K1262" i="5"/>
  <c r="J1262" i="5"/>
  <c r="I1262" i="5"/>
  <c r="G1262" i="5"/>
  <c r="F1262" i="5"/>
  <c r="E1262" i="5"/>
  <c r="D1262" i="5"/>
  <c r="C1262" i="5"/>
  <c r="B1262" i="5" s="1"/>
  <c r="AG1261" i="5"/>
  <c r="V1261" i="5"/>
  <c r="U1261" i="5"/>
  <c r="T1261" i="5"/>
  <c r="S1261" i="5"/>
  <c r="R1261" i="5"/>
  <c r="Q1261" i="5"/>
  <c r="P1261" i="5"/>
  <c r="O1261" i="5"/>
  <c r="N1261" i="5"/>
  <c r="L1261" i="5"/>
  <c r="K1261" i="5"/>
  <c r="J1261" i="5"/>
  <c r="I1261" i="5"/>
  <c r="G1261" i="5"/>
  <c r="F1261" i="5"/>
  <c r="E1261" i="5"/>
  <c r="D1261" i="5"/>
  <c r="C1261" i="5"/>
  <c r="B1261" i="5" s="1"/>
  <c r="AG1260" i="5"/>
  <c r="V1260" i="5"/>
  <c r="U1260" i="5"/>
  <c r="T1260" i="5"/>
  <c r="S1260" i="5"/>
  <c r="R1260" i="5"/>
  <c r="Q1260" i="5"/>
  <c r="P1260" i="5"/>
  <c r="O1260" i="5"/>
  <c r="N1260" i="5"/>
  <c r="L1260" i="5"/>
  <c r="K1260" i="5"/>
  <c r="J1260" i="5"/>
  <c r="I1260" i="5"/>
  <c r="G1260" i="5"/>
  <c r="F1260" i="5"/>
  <c r="E1260" i="5"/>
  <c r="D1260" i="5"/>
  <c r="C1260" i="5"/>
  <c r="B1260" i="5" s="1"/>
  <c r="AG1259" i="5"/>
  <c r="V1259" i="5"/>
  <c r="U1259" i="5"/>
  <c r="T1259" i="5"/>
  <c r="S1259" i="5"/>
  <c r="R1259" i="5"/>
  <c r="Q1259" i="5"/>
  <c r="P1259" i="5"/>
  <c r="O1259" i="5"/>
  <c r="N1259" i="5"/>
  <c r="L1259" i="5"/>
  <c r="K1259" i="5"/>
  <c r="J1259" i="5"/>
  <c r="I1259" i="5"/>
  <c r="G1259" i="5"/>
  <c r="F1259" i="5"/>
  <c r="E1259" i="5"/>
  <c r="D1259" i="5"/>
  <c r="C1259" i="5"/>
  <c r="B1259" i="5" s="1"/>
  <c r="AG1258" i="5"/>
  <c r="V1258" i="5"/>
  <c r="U1258" i="5"/>
  <c r="T1258" i="5"/>
  <c r="S1258" i="5"/>
  <c r="R1258" i="5"/>
  <c r="Q1258" i="5"/>
  <c r="P1258" i="5"/>
  <c r="O1258" i="5"/>
  <c r="N1258" i="5"/>
  <c r="L1258" i="5"/>
  <c r="K1258" i="5"/>
  <c r="J1258" i="5"/>
  <c r="I1258" i="5"/>
  <c r="G1258" i="5"/>
  <c r="F1258" i="5"/>
  <c r="E1258" i="5"/>
  <c r="D1258" i="5"/>
  <c r="C1258" i="5"/>
  <c r="B1258" i="5" s="1"/>
  <c r="AG1257" i="5"/>
  <c r="V1257" i="5"/>
  <c r="U1257" i="5"/>
  <c r="T1257" i="5"/>
  <c r="S1257" i="5"/>
  <c r="R1257" i="5"/>
  <c r="Q1257" i="5"/>
  <c r="P1257" i="5"/>
  <c r="O1257" i="5"/>
  <c r="N1257" i="5"/>
  <c r="L1257" i="5"/>
  <c r="K1257" i="5"/>
  <c r="J1257" i="5"/>
  <c r="I1257" i="5"/>
  <c r="G1257" i="5"/>
  <c r="F1257" i="5"/>
  <c r="E1257" i="5"/>
  <c r="D1257" i="5"/>
  <c r="C1257" i="5"/>
  <c r="B1257" i="5" s="1"/>
  <c r="AG1256" i="5"/>
  <c r="V1256" i="5"/>
  <c r="U1256" i="5"/>
  <c r="T1256" i="5"/>
  <c r="S1256" i="5"/>
  <c r="R1256" i="5"/>
  <c r="Q1256" i="5"/>
  <c r="P1256" i="5"/>
  <c r="O1256" i="5"/>
  <c r="N1256" i="5"/>
  <c r="L1256" i="5"/>
  <c r="K1256" i="5"/>
  <c r="J1256" i="5"/>
  <c r="I1256" i="5"/>
  <c r="G1256" i="5"/>
  <c r="F1256" i="5"/>
  <c r="E1256" i="5"/>
  <c r="D1256" i="5"/>
  <c r="C1256" i="5"/>
  <c r="B1256" i="5" s="1"/>
  <c r="AG1255" i="5"/>
  <c r="V1255" i="5"/>
  <c r="U1255" i="5"/>
  <c r="T1255" i="5"/>
  <c r="S1255" i="5"/>
  <c r="R1255" i="5"/>
  <c r="Q1255" i="5"/>
  <c r="P1255" i="5"/>
  <c r="O1255" i="5"/>
  <c r="N1255" i="5"/>
  <c r="L1255" i="5"/>
  <c r="K1255" i="5"/>
  <c r="J1255" i="5"/>
  <c r="I1255" i="5"/>
  <c r="G1255" i="5"/>
  <c r="F1255" i="5"/>
  <c r="E1255" i="5"/>
  <c r="D1255" i="5"/>
  <c r="C1255" i="5"/>
  <c r="B1255" i="5" s="1"/>
  <c r="AG1254" i="5"/>
  <c r="V1254" i="5"/>
  <c r="U1254" i="5"/>
  <c r="T1254" i="5"/>
  <c r="S1254" i="5"/>
  <c r="R1254" i="5"/>
  <c r="Q1254" i="5"/>
  <c r="P1254" i="5"/>
  <c r="O1254" i="5"/>
  <c r="N1254" i="5"/>
  <c r="L1254" i="5"/>
  <c r="K1254" i="5"/>
  <c r="J1254" i="5"/>
  <c r="I1254" i="5"/>
  <c r="G1254" i="5"/>
  <c r="F1254" i="5"/>
  <c r="E1254" i="5"/>
  <c r="D1254" i="5"/>
  <c r="C1254" i="5"/>
  <c r="B1254" i="5" s="1"/>
  <c r="AG1253" i="5"/>
  <c r="V1253" i="5"/>
  <c r="U1253" i="5"/>
  <c r="T1253" i="5"/>
  <c r="S1253" i="5"/>
  <c r="R1253" i="5"/>
  <c r="Q1253" i="5"/>
  <c r="P1253" i="5"/>
  <c r="O1253" i="5"/>
  <c r="N1253" i="5"/>
  <c r="L1253" i="5"/>
  <c r="K1253" i="5"/>
  <c r="J1253" i="5"/>
  <c r="I1253" i="5"/>
  <c r="G1253" i="5"/>
  <c r="F1253" i="5"/>
  <c r="E1253" i="5"/>
  <c r="D1253" i="5"/>
  <c r="C1253" i="5"/>
  <c r="B1253" i="5" s="1"/>
  <c r="AG1252" i="5"/>
  <c r="V1252" i="5"/>
  <c r="U1252" i="5"/>
  <c r="T1252" i="5"/>
  <c r="S1252" i="5"/>
  <c r="R1252" i="5"/>
  <c r="Q1252" i="5"/>
  <c r="P1252" i="5"/>
  <c r="O1252" i="5"/>
  <c r="N1252" i="5"/>
  <c r="L1252" i="5"/>
  <c r="K1252" i="5"/>
  <c r="J1252" i="5"/>
  <c r="I1252" i="5"/>
  <c r="G1252" i="5"/>
  <c r="F1252" i="5"/>
  <c r="E1252" i="5"/>
  <c r="D1252" i="5"/>
  <c r="C1252" i="5"/>
  <c r="B1252" i="5" s="1"/>
  <c r="AG1251" i="5"/>
  <c r="V1251" i="5"/>
  <c r="U1251" i="5"/>
  <c r="T1251" i="5"/>
  <c r="S1251" i="5"/>
  <c r="R1251" i="5"/>
  <c r="Q1251" i="5"/>
  <c r="P1251" i="5"/>
  <c r="O1251" i="5"/>
  <c r="N1251" i="5"/>
  <c r="L1251" i="5"/>
  <c r="K1251" i="5"/>
  <c r="J1251" i="5"/>
  <c r="I1251" i="5"/>
  <c r="G1251" i="5"/>
  <c r="F1251" i="5"/>
  <c r="E1251" i="5"/>
  <c r="D1251" i="5"/>
  <c r="C1251" i="5"/>
  <c r="B1251" i="5" s="1"/>
  <c r="AG1250" i="5"/>
  <c r="V1250" i="5"/>
  <c r="U1250" i="5"/>
  <c r="T1250" i="5"/>
  <c r="S1250" i="5"/>
  <c r="R1250" i="5"/>
  <c r="Q1250" i="5"/>
  <c r="P1250" i="5"/>
  <c r="O1250" i="5"/>
  <c r="N1250" i="5"/>
  <c r="L1250" i="5"/>
  <c r="K1250" i="5"/>
  <c r="J1250" i="5"/>
  <c r="I1250" i="5"/>
  <c r="G1250" i="5"/>
  <c r="F1250" i="5"/>
  <c r="E1250" i="5"/>
  <c r="D1250" i="5"/>
  <c r="C1250" i="5"/>
  <c r="B1250" i="5" s="1"/>
  <c r="AG1249" i="5"/>
  <c r="V1249" i="5"/>
  <c r="U1249" i="5"/>
  <c r="T1249" i="5"/>
  <c r="S1249" i="5"/>
  <c r="R1249" i="5"/>
  <c r="Q1249" i="5"/>
  <c r="P1249" i="5"/>
  <c r="O1249" i="5"/>
  <c r="N1249" i="5"/>
  <c r="L1249" i="5"/>
  <c r="K1249" i="5"/>
  <c r="J1249" i="5"/>
  <c r="I1249" i="5"/>
  <c r="G1249" i="5"/>
  <c r="F1249" i="5"/>
  <c r="E1249" i="5"/>
  <c r="D1249" i="5"/>
  <c r="C1249" i="5"/>
  <c r="B1249" i="5" s="1"/>
  <c r="AG1248" i="5"/>
  <c r="V1248" i="5"/>
  <c r="U1248" i="5"/>
  <c r="T1248" i="5"/>
  <c r="S1248" i="5"/>
  <c r="R1248" i="5"/>
  <c r="Q1248" i="5"/>
  <c r="P1248" i="5"/>
  <c r="O1248" i="5"/>
  <c r="N1248" i="5"/>
  <c r="L1248" i="5"/>
  <c r="K1248" i="5"/>
  <c r="J1248" i="5"/>
  <c r="I1248" i="5"/>
  <c r="G1248" i="5"/>
  <c r="F1248" i="5"/>
  <c r="E1248" i="5"/>
  <c r="D1248" i="5"/>
  <c r="C1248" i="5"/>
  <c r="B1248" i="5" s="1"/>
  <c r="AG1247" i="5"/>
  <c r="V1247" i="5"/>
  <c r="U1247" i="5"/>
  <c r="T1247" i="5"/>
  <c r="S1247" i="5"/>
  <c r="R1247" i="5"/>
  <c r="Q1247" i="5"/>
  <c r="P1247" i="5"/>
  <c r="O1247" i="5"/>
  <c r="N1247" i="5"/>
  <c r="L1247" i="5"/>
  <c r="K1247" i="5"/>
  <c r="J1247" i="5"/>
  <c r="I1247" i="5"/>
  <c r="G1247" i="5"/>
  <c r="F1247" i="5"/>
  <c r="E1247" i="5"/>
  <c r="D1247" i="5"/>
  <c r="C1247" i="5"/>
  <c r="B1247" i="5" s="1"/>
  <c r="AG1246" i="5"/>
  <c r="V1246" i="5"/>
  <c r="U1246" i="5"/>
  <c r="T1246" i="5"/>
  <c r="S1246" i="5"/>
  <c r="R1246" i="5"/>
  <c r="Q1246" i="5"/>
  <c r="P1246" i="5"/>
  <c r="O1246" i="5"/>
  <c r="N1246" i="5"/>
  <c r="L1246" i="5"/>
  <c r="K1246" i="5"/>
  <c r="J1246" i="5"/>
  <c r="I1246" i="5"/>
  <c r="G1246" i="5"/>
  <c r="F1246" i="5"/>
  <c r="E1246" i="5"/>
  <c r="D1246" i="5"/>
  <c r="C1246" i="5"/>
  <c r="B1246" i="5" s="1"/>
  <c r="AG1245" i="5"/>
  <c r="V1245" i="5"/>
  <c r="U1245" i="5"/>
  <c r="T1245" i="5"/>
  <c r="S1245" i="5"/>
  <c r="R1245" i="5"/>
  <c r="Q1245" i="5"/>
  <c r="P1245" i="5"/>
  <c r="O1245" i="5"/>
  <c r="N1245" i="5"/>
  <c r="L1245" i="5"/>
  <c r="K1245" i="5"/>
  <c r="J1245" i="5"/>
  <c r="I1245" i="5"/>
  <c r="G1245" i="5"/>
  <c r="F1245" i="5"/>
  <c r="E1245" i="5"/>
  <c r="D1245" i="5"/>
  <c r="C1245" i="5"/>
  <c r="B1245" i="5" s="1"/>
  <c r="AG1244" i="5"/>
  <c r="V1244" i="5"/>
  <c r="U1244" i="5"/>
  <c r="T1244" i="5"/>
  <c r="S1244" i="5"/>
  <c r="R1244" i="5"/>
  <c r="Q1244" i="5"/>
  <c r="P1244" i="5"/>
  <c r="O1244" i="5"/>
  <c r="N1244" i="5"/>
  <c r="L1244" i="5"/>
  <c r="K1244" i="5"/>
  <c r="J1244" i="5"/>
  <c r="I1244" i="5"/>
  <c r="G1244" i="5"/>
  <c r="F1244" i="5"/>
  <c r="E1244" i="5"/>
  <c r="D1244" i="5"/>
  <c r="C1244" i="5"/>
  <c r="B1244" i="5" s="1"/>
  <c r="AG1243" i="5"/>
  <c r="V1243" i="5"/>
  <c r="U1243" i="5"/>
  <c r="T1243" i="5"/>
  <c r="S1243" i="5"/>
  <c r="R1243" i="5"/>
  <c r="Q1243" i="5"/>
  <c r="P1243" i="5"/>
  <c r="O1243" i="5"/>
  <c r="N1243" i="5"/>
  <c r="L1243" i="5"/>
  <c r="K1243" i="5"/>
  <c r="J1243" i="5"/>
  <c r="I1243" i="5"/>
  <c r="G1243" i="5"/>
  <c r="F1243" i="5"/>
  <c r="E1243" i="5"/>
  <c r="D1243" i="5"/>
  <c r="C1243" i="5"/>
  <c r="B1243" i="5" s="1"/>
  <c r="AG1242" i="5"/>
  <c r="V1242" i="5"/>
  <c r="U1242" i="5"/>
  <c r="T1242" i="5"/>
  <c r="S1242" i="5"/>
  <c r="R1242" i="5"/>
  <c r="Q1242" i="5"/>
  <c r="P1242" i="5"/>
  <c r="O1242" i="5"/>
  <c r="N1242" i="5"/>
  <c r="L1242" i="5"/>
  <c r="K1242" i="5"/>
  <c r="J1242" i="5"/>
  <c r="I1242" i="5"/>
  <c r="G1242" i="5"/>
  <c r="F1242" i="5"/>
  <c r="E1242" i="5"/>
  <c r="D1242" i="5"/>
  <c r="C1242" i="5"/>
  <c r="B1242" i="5" s="1"/>
  <c r="AG1241" i="5"/>
  <c r="V1241" i="5"/>
  <c r="U1241" i="5"/>
  <c r="T1241" i="5"/>
  <c r="S1241" i="5"/>
  <c r="R1241" i="5"/>
  <c r="Q1241" i="5"/>
  <c r="P1241" i="5"/>
  <c r="O1241" i="5"/>
  <c r="N1241" i="5"/>
  <c r="L1241" i="5"/>
  <c r="K1241" i="5"/>
  <c r="J1241" i="5"/>
  <c r="I1241" i="5"/>
  <c r="G1241" i="5"/>
  <c r="F1241" i="5"/>
  <c r="E1241" i="5"/>
  <c r="D1241" i="5"/>
  <c r="C1241" i="5"/>
  <c r="B1241" i="5" s="1"/>
  <c r="AG1240" i="5"/>
  <c r="V1240" i="5"/>
  <c r="U1240" i="5"/>
  <c r="T1240" i="5"/>
  <c r="S1240" i="5"/>
  <c r="R1240" i="5"/>
  <c r="Q1240" i="5"/>
  <c r="P1240" i="5"/>
  <c r="O1240" i="5"/>
  <c r="N1240" i="5"/>
  <c r="L1240" i="5"/>
  <c r="K1240" i="5"/>
  <c r="J1240" i="5"/>
  <c r="I1240" i="5"/>
  <c r="G1240" i="5"/>
  <c r="F1240" i="5"/>
  <c r="E1240" i="5"/>
  <c r="D1240" i="5"/>
  <c r="C1240" i="5"/>
  <c r="B1240" i="5" s="1"/>
  <c r="AG1239" i="5"/>
  <c r="V1239" i="5"/>
  <c r="U1239" i="5"/>
  <c r="T1239" i="5"/>
  <c r="S1239" i="5"/>
  <c r="R1239" i="5"/>
  <c r="Q1239" i="5"/>
  <c r="P1239" i="5"/>
  <c r="O1239" i="5"/>
  <c r="N1239" i="5"/>
  <c r="L1239" i="5"/>
  <c r="K1239" i="5"/>
  <c r="J1239" i="5"/>
  <c r="I1239" i="5"/>
  <c r="G1239" i="5"/>
  <c r="F1239" i="5"/>
  <c r="E1239" i="5"/>
  <c r="D1239" i="5"/>
  <c r="C1239" i="5"/>
  <c r="B1239" i="5" s="1"/>
  <c r="AG1238" i="5"/>
  <c r="V1238" i="5"/>
  <c r="U1238" i="5"/>
  <c r="T1238" i="5"/>
  <c r="S1238" i="5"/>
  <c r="R1238" i="5"/>
  <c r="Q1238" i="5"/>
  <c r="P1238" i="5"/>
  <c r="O1238" i="5"/>
  <c r="N1238" i="5"/>
  <c r="L1238" i="5"/>
  <c r="K1238" i="5"/>
  <c r="J1238" i="5"/>
  <c r="I1238" i="5"/>
  <c r="G1238" i="5"/>
  <c r="F1238" i="5"/>
  <c r="E1238" i="5"/>
  <c r="D1238" i="5"/>
  <c r="C1238" i="5"/>
  <c r="B1238" i="5" s="1"/>
  <c r="AG1237" i="5"/>
  <c r="V1237" i="5"/>
  <c r="U1237" i="5"/>
  <c r="T1237" i="5"/>
  <c r="S1237" i="5"/>
  <c r="R1237" i="5"/>
  <c r="Q1237" i="5"/>
  <c r="P1237" i="5"/>
  <c r="O1237" i="5"/>
  <c r="N1237" i="5"/>
  <c r="L1237" i="5"/>
  <c r="K1237" i="5"/>
  <c r="J1237" i="5"/>
  <c r="I1237" i="5"/>
  <c r="G1237" i="5"/>
  <c r="F1237" i="5"/>
  <c r="E1237" i="5"/>
  <c r="D1237" i="5"/>
  <c r="C1237" i="5"/>
  <c r="B1237" i="5" s="1"/>
  <c r="AG1236" i="5"/>
  <c r="V1236" i="5"/>
  <c r="U1236" i="5"/>
  <c r="T1236" i="5"/>
  <c r="S1236" i="5"/>
  <c r="R1236" i="5"/>
  <c r="Q1236" i="5"/>
  <c r="P1236" i="5"/>
  <c r="O1236" i="5"/>
  <c r="N1236" i="5"/>
  <c r="L1236" i="5"/>
  <c r="K1236" i="5"/>
  <c r="J1236" i="5"/>
  <c r="I1236" i="5"/>
  <c r="G1236" i="5"/>
  <c r="F1236" i="5"/>
  <c r="E1236" i="5"/>
  <c r="D1236" i="5"/>
  <c r="C1236" i="5"/>
  <c r="B1236" i="5" s="1"/>
  <c r="AG1235" i="5"/>
  <c r="V1235" i="5"/>
  <c r="U1235" i="5"/>
  <c r="T1235" i="5"/>
  <c r="S1235" i="5"/>
  <c r="R1235" i="5"/>
  <c r="Q1235" i="5"/>
  <c r="P1235" i="5"/>
  <c r="O1235" i="5"/>
  <c r="N1235" i="5"/>
  <c r="L1235" i="5"/>
  <c r="K1235" i="5"/>
  <c r="J1235" i="5"/>
  <c r="I1235" i="5"/>
  <c r="G1235" i="5"/>
  <c r="F1235" i="5"/>
  <c r="E1235" i="5"/>
  <c r="D1235" i="5"/>
  <c r="C1235" i="5"/>
  <c r="B1235" i="5" s="1"/>
  <c r="AG1234" i="5"/>
  <c r="V1234" i="5"/>
  <c r="U1234" i="5"/>
  <c r="T1234" i="5"/>
  <c r="S1234" i="5"/>
  <c r="R1234" i="5"/>
  <c r="Q1234" i="5"/>
  <c r="P1234" i="5"/>
  <c r="O1234" i="5"/>
  <c r="N1234" i="5"/>
  <c r="L1234" i="5"/>
  <c r="K1234" i="5"/>
  <c r="J1234" i="5"/>
  <c r="I1234" i="5"/>
  <c r="G1234" i="5"/>
  <c r="F1234" i="5"/>
  <c r="E1234" i="5"/>
  <c r="D1234" i="5"/>
  <c r="C1234" i="5"/>
  <c r="B1234" i="5" s="1"/>
  <c r="AG1233" i="5"/>
  <c r="V1233" i="5"/>
  <c r="U1233" i="5"/>
  <c r="T1233" i="5"/>
  <c r="S1233" i="5"/>
  <c r="R1233" i="5"/>
  <c r="Q1233" i="5"/>
  <c r="P1233" i="5"/>
  <c r="O1233" i="5"/>
  <c r="N1233" i="5"/>
  <c r="L1233" i="5"/>
  <c r="K1233" i="5"/>
  <c r="J1233" i="5"/>
  <c r="I1233" i="5"/>
  <c r="G1233" i="5"/>
  <c r="F1233" i="5"/>
  <c r="E1233" i="5"/>
  <c r="D1233" i="5"/>
  <c r="C1233" i="5"/>
  <c r="B1233" i="5" s="1"/>
  <c r="AG1232" i="5"/>
  <c r="V1232" i="5"/>
  <c r="U1232" i="5"/>
  <c r="T1232" i="5"/>
  <c r="S1232" i="5"/>
  <c r="R1232" i="5"/>
  <c r="Q1232" i="5"/>
  <c r="P1232" i="5"/>
  <c r="O1232" i="5"/>
  <c r="N1232" i="5"/>
  <c r="L1232" i="5"/>
  <c r="K1232" i="5"/>
  <c r="J1232" i="5"/>
  <c r="I1232" i="5"/>
  <c r="G1232" i="5"/>
  <c r="F1232" i="5"/>
  <c r="E1232" i="5"/>
  <c r="D1232" i="5"/>
  <c r="C1232" i="5"/>
  <c r="B1232" i="5" s="1"/>
  <c r="AG1231" i="5"/>
  <c r="V1231" i="5"/>
  <c r="U1231" i="5"/>
  <c r="T1231" i="5"/>
  <c r="S1231" i="5"/>
  <c r="R1231" i="5"/>
  <c r="Q1231" i="5"/>
  <c r="P1231" i="5"/>
  <c r="O1231" i="5"/>
  <c r="N1231" i="5"/>
  <c r="L1231" i="5"/>
  <c r="K1231" i="5"/>
  <c r="J1231" i="5"/>
  <c r="I1231" i="5"/>
  <c r="G1231" i="5"/>
  <c r="F1231" i="5"/>
  <c r="E1231" i="5"/>
  <c r="D1231" i="5"/>
  <c r="C1231" i="5"/>
  <c r="B1231" i="5" s="1"/>
  <c r="AG1230" i="5"/>
  <c r="V1230" i="5"/>
  <c r="U1230" i="5"/>
  <c r="T1230" i="5"/>
  <c r="S1230" i="5"/>
  <c r="R1230" i="5"/>
  <c r="Q1230" i="5"/>
  <c r="P1230" i="5"/>
  <c r="O1230" i="5"/>
  <c r="N1230" i="5"/>
  <c r="L1230" i="5"/>
  <c r="K1230" i="5"/>
  <c r="J1230" i="5"/>
  <c r="I1230" i="5"/>
  <c r="G1230" i="5"/>
  <c r="F1230" i="5"/>
  <c r="E1230" i="5"/>
  <c r="D1230" i="5"/>
  <c r="C1230" i="5"/>
  <c r="B1230" i="5" s="1"/>
  <c r="AG1229" i="5"/>
  <c r="V1229" i="5"/>
  <c r="U1229" i="5"/>
  <c r="T1229" i="5"/>
  <c r="S1229" i="5"/>
  <c r="R1229" i="5"/>
  <c r="Q1229" i="5"/>
  <c r="P1229" i="5"/>
  <c r="O1229" i="5"/>
  <c r="N1229" i="5"/>
  <c r="L1229" i="5"/>
  <c r="K1229" i="5"/>
  <c r="J1229" i="5"/>
  <c r="I1229" i="5"/>
  <c r="G1229" i="5"/>
  <c r="F1229" i="5"/>
  <c r="E1229" i="5"/>
  <c r="D1229" i="5"/>
  <c r="C1229" i="5"/>
  <c r="B1229" i="5" s="1"/>
  <c r="AG1228" i="5"/>
  <c r="V1228" i="5"/>
  <c r="U1228" i="5"/>
  <c r="T1228" i="5"/>
  <c r="S1228" i="5"/>
  <c r="R1228" i="5"/>
  <c r="Q1228" i="5"/>
  <c r="P1228" i="5"/>
  <c r="O1228" i="5"/>
  <c r="N1228" i="5"/>
  <c r="L1228" i="5"/>
  <c r="K1228" i="5"/>
  <c r="J1228" i="5"/>
  <c r="I1228" i="5"/>
  <c r="G1228" i="5"/>
  <c r="F1228" i="5"/>
  <c r="E1228" i="5"/>
  <c r="D1228" i="5"/>
  <c r="C1228" i="5"/>
  <c r="B1228" i="5" s="1"/>
  <c r="AG1227" i="5"/>
  <c r="V1227" i="5"/>
  <c r="U1227" i="5"/>
  <c r="T1227" i="5"/>
  <c r="S1227" i="5"/>
  <c r="R1227" i="5"/>
  <c r="Q1227" i="5"/>
  <c r="P1227" i="5"/>
  <c r="O1227" i="5"/>
  <c r="N1227" i="5"/>
  <c r="L1227" i="5"/>
  <c r="K1227" i="5"/>
  <c r="J1227" i="5"/>
  <c r="I1227" i="5"/>
  <c r="G1227" i="5"/>
  <c r="F1227" i="5"/>
  <c r="E1227" i="5"/>
  <c r="D1227" i="5"/>
  <c r="C1227" i="5"/>
  <c r="B1227" i="5" s="1"/>
  <c r="AG1226" i="5"/>
  <c r="V1226" i="5"/>
  <c r="U1226" i="5"/>
  <c r="T1226" i="5"/>
  <c r="S1226" i="5"/>
  <c r="R1226" i="5"/>
  <c r="Q1226" i="5"/>
  <c r="P1226" i="5"/>
  <c r="O1226" i="5"/>
  <c r="N1226" i="5"/>
  <c r="L1226" i="5"/>
  <c r="K1226" i="5"/>
  <c r="J1226" i="5"/>
  <c r="I1226" i="5"/>
  <c r="G1226" i="5"/>
  <c r="F1226" i="5"/>
  <c r="E1226" i="5"/>
  <c r="D1226" i="5"/>
  <c r="C1226" i="5"/>
  <c r="B1226" i="5" s="1"/>
  <c r="AG1225" i="5"/>
  <c r="V1225" i="5"/>
  <c r="U1225" i="5"/>
  <c r="T1225" i="5"/>
  <c r="S1225" i="5"/>
  <c r="R1225" i="5"/>
  <c r="Q1225" i="5"/>
  <c r="P1225" i="5"/>
  <c r="O1225" i="5"/>
  <c r="N1225" i="5"/>
  <c r="L1225" i="5"/>
  <c r="K1225" i="5"/>
  <c r="J1225" i="5"/>
  <c r="I1225" i="5"/>
  <c r="G1225" i="5"/>
  <c r="F1225" i="5"/>
  <c r="E1225" i="5"/>
  <c r="D1225" i="5"/>
  <c r="C1225" i="5"/>
  <c r="B1225" i="5" s="1"/>
  <c r="AG1224" i="5"/>
  <c r="V1224" i="5"/>
  <c r="U1224" i="5"/>
  <c r="T1224" i="5"/>
  <c r="S1224" i="5"/>
  <c r="R1224" i="5"/>
  <c r="Q1224" i="5"/>
  <c r="P1224" i="5"/>
  <c r="O1224" i="5"/>
  <c r="N1224" i="5"/>
  <c r="L1224" i="5"/>
  <c r="K1224" i="5"/>
  <c r="J1224" i="5"/>
  <c r="I1224" i="5"/>
  <c r="G1224" i="5"/>
  <c r="F1224" i="5"/>
  <c r="E1224" i="5"/>
  <c r="D1224" i="5"/>
  <c r="C1224" i="5"/>
  <c r="B1224" i="5" s="1"/>
  <c r="AG1223" i="5"/>
  <c r="V1223" i="5"/>
  <c r="U1223" i="5"/>
  <c r="T1223" i="5"/>
  <c r="S1223" i="5"/>
  <c r="R1223" i="5"/>
  <c r="Q1223" i="5"/>
  <c r="P1223" i="5"/>
  <c r="O1223" i="5"/>
  <c r="N1223" i="5"/>
  <c r="L1223" i="5"/>
  <c r="K1223" i="5"/>
  <c r="J1223" i="5"/>
  <c r="I1223" i="5"/>
  <c r="G1223" i="5"/>
  <c r="F1223" i="5"/>
  <c r="E1223" i="5"/>
  <c r="D1223" i="5"/>
  <c r="C1223" i="5"/>
  <c r="B1223" i="5" s="1"/>
  <c r="AG1222" i="5"/>
  <c r="V1222" i="5"/>
  <c r="U1222" i="5"/>
  <c r="T1222" i="5"/>
  <c r="S1222" i="5"/>
  <c r="R1222" i="5"/>
  <c r="Q1222" i="5"/>
  <c r="P1222" i="5"/>
  <c r="O1222" i="5"/>
  <c r="N1222" i="5"/>
  <c r="L1222" i="5"/>
  <c r="K1222" i="5"/>
  <c r="J1222" i="5"/>
  <c r="I1222" i="5"/>
  <c r="G1222" i="5"/>
  <c r="F1222" i="5"/>
  <c r="E1222" i="5"/>
  <c r="D1222" i="5"/>
  <c r="C1222" i="5"/>
  <c r="B1222" i="5" s="1"/>
  <c r="AG1221" i="5"/>
  <c r="V1221" i="5"/>
  <c r="U1221" i="5"/>
  <c r="T1221" i="5"/>
  <c r="S1221" i="5"/>
  <c r="R1221" i="5"/>
  <c r="Q1221" i="5"/>
  <c r="P1221" i="5"/>
  <c r="O1221" i="5"/>
  <c r="N1221" i="5"/>
  <c r="L1221" i="5"/>
  <c r="K1221" i="5"/>
  <c r="J1221" i="5"/>
  <c r="I1221" i="5"/>
  <c r="G1221" i="5"/>
  <c r="F1221" i="5"/>
  <c r="E1221" i="5"/>
  <c r="D1221" i="5"/>
  <c r="C1221" i="5"/>
  <c r="B1221" i="5" s="1"/>
  <c r="AG1220" i="5"/>
  <c r="V1220" i="5"/>
  <c r="U1220" i="5"/>
  <c r="T1220" i="5"/>
  <c r="S1220" i="5"/>
  <c r="R1220" i="5"/>
  <c r="Q1220" i="5"/>
  <c r="P1220" i="5"/>
  <c r="O1220" i="5"/>
  <c r="N1220" i="5"/>
  <c r="L1220" i="5"/>
  <c r="K1220" i="5"/>
  <c r="J1220" i="5"/>
  <c r="I1220" i="5"/>
  <c r="G1220" i="5"/>
  <c r="F1220" i="5"/>
  <c r="E1220" i="5"/>
  <c r="D1220" i="5"/>
  <c r="C1220" i="5"/>
  <c r="B1220" i="5" s="1"/>
  <c r="AG1219" i="5"/>
  <c r="V1219" i="5"/>
  <c r="U1219" i="5"/>
  <c r="T1219" i="5"/>
  <c r="S1219" i="5"/>
  <c r="R1219" i="5"/>
  <c r="Q1219" i="5"/>
  <c r="P1219" i="5"/>
  <c r="O1219" i="5"/>
  <c r="N1219" i="5"/>
  <c r="L1219" i="5"/>
  <c r="K1219" i="5"/>
  <c r="J1219" i="5"/>
  <c r="I1219" i="5"/>
  <c r="G1219" i="5"/>
  <c r="F1219" i="5"/>
  <c r="E1219" i="5"/>
  <c r="D1219" i="5"/>
  <c r="C1219" i="5"/>
  <c r="B1219" i="5" s="1"/>
  <c r="AG1218" i="5"/>
  <c r="V1218" i="5"/>
  <c r="U1218" i="5"/>
  <c r="T1218" i="5"/>
  <c r="S1218" i="5"/>
  <c r="R1218" i="5"/>
  <c r="Q1218" i="5"/>
  <c r="P1218" i="5"/>
  <c r="O1218" i="5"/>
  <c r="N1218" i="5"/>
  <c r="L1218" i="5"/>
  <c r="K1218" i="5"/>
  <c r="J1218" i="5"/>
  <c r="I1218" i="5"/>
  <c r="G1218" i="5"/>
  <c r="F1218" i="5"/>
  <c r="E1218" i="5"/>
  <c r="D1218" i="5"/>
  <c r="C1218" i="5"/>
  <c r="B1218" i="5" s="1"/>
  <c r="AG1217" i="5"/>
  <c r="V1217" i="5"/>
  <c r="U1217" i="5"/>
  <c r="T1217" i="5"/>
  <c r="S1217" i="5"/>
  <c r="R1217" i="5"/>
  <c r="Q1217" i="5"/>
  <c r="P1217" i="5"/>
  <c r="O1217" i="5"/>
  <c r="N1217" i="5"/>
  <c r="L1217" i="5"/>
  <c r="K1217" i="5"/>
  <c r="J1217" i="5"/>
  <c r="I1217" i="5"/>
  <c r="G1217" i="5"/>
  <c r="F1217" i="5"/>
  <c r="E1217" i="5"/>
  <c r="D1217" i="5"/>
  <c r="C1217" i="5"/>
  <c r="B1217" i="5" s="1"/>
  <c r="AG1216" i="5"/>
  <c r="V1216" i="5"/>
  <c r="U1216" i="5"/>
  <c r="T1216" i="5"/>
  <c r="S1216" i="5"/>
  <c r="R1216" i="5"/>
  <c r="Q1216" i="5"/>
  <c r="P1216" i="5"/>
  <c r="O1216" i="5"/>
  <c r="N1216" i="5"/>
  <c r="L1216" i="5"/>
  <c r="K1216" i="5"/>
  <c r="J1216" i="5"/>
  <c r="I1216" i="5"/>
  <c r="G1216" i="5"/>
  <c r="F1216" i="5"/>
  <c r="E1216" i="5"/>
  <c r="D1216" i="5"/>
  <c r="C1216" i="5"/>
  <c r="B1216" i="5" s="1"/>
  <c r="AG1215" i="5"/>
  <c r="V1215" i="5"/>
  <c r="U1215" i="5"/>
  <c r="T1215" i="5"/>
  <c r="S1215" i="5"/>
  <c r="R1215" i="5"/>
  <c r="Q1215" i="5"/>
  <c r="P1215" i="5"/>
  <c r="O1215" i="5"/>
  <c r="N1215" i="5"/>
  <c r="L1215" i="5"/>
  <c r="K1215" i="5"/>
  <c r="J1215" i="5"/>
  <c r="I1215" i="5"/>
  <c r="G1215" i="5"/>
  <c r="F1215" i="5"/>
  <c r="E1215" i="5"/>
  <c r="D1215" i="5"/>
  <c r="C1215" i="5"/>
  <c r="B1215" i="5" s="1"/>
  <c r="AG1214" i="5"/>
  <c r="V1214" i="5"/>
  <c r="U1214" i="5"/>
  <c r="T1214" i="5"/>
  <c r="S1214" i="5"/>
  <c r="R1214" i="5"/>
  <c r="Q1214" i="5"/>
  <c r="P1214" i="5"/>
  <c r="O1214" i="5"/>
  <c r="N1214" i="5"/>
  <c r="L1214" i="5"/>
  <c r="K1214" i="5"/>
  <c r="J1214" i="5"/>
  <c r="I1214" i="5"/>
  <c r="G1214" i="5"/>
  <c r="F1214" i="5"/>
  <c r="E1214" i="5"/>
  <c r="D1214" i="5"/>
  <c r="C1214" i="5"/>
  <c r="B1214" i="5" s="1"/>
  <c r="AG1213" i="5"/>
  <c r="V1213" i="5"/>
  <c r="U1213" i="5"/>
  <c r="T1213" i="5"/>
  <c r="S1213" i="5"/>
  <c r="R1213" i="5"/>
  <c r="Q1213" i="5"/>
  <c r="P1213" i="5"/>
  <c r="O1213" i="5"/>
  <c r="N1213" i="5"/>
  <c r="L1213" i="5"/>
  <c r="K1213" i="5"/>
  <c r="J1213" i="5"/>
  <c r="I1213" i="5"/>
  <c r="G1213" i="5"/>
  <c r="F1213" i="5"/>
  <c r="E1213" i="5"/>
  <c r="D1213" i="5"/>
  <c r="C1213" i="5"/>
  <c r="B1213" i="5" s="1"/>
  <c r="AG1212" i="5"/>
  <c r="V1212" i="5"/>
  <c r="U1212" i="5"/>
  <c r="T1212" i="5"/>
  <c r="S1212" i="5"/>
  <c r="R1212" i="5"/>
  <c r="Q1212" i="5"/>
  <c r="P1212" i="5"/>
  <c r="O1212" i="5"/>
  <c r="N1212" i="5"/>
  <c r="L1212" i="5"/>
  <c r="K1212" i="5"/>
  <c r="J1212" i="5"/>
  <c r="I1212" i="5"/>
  <c r="G1212" i="5"/>
  <c r="F1212" i="5"/>
  <c r="E1212" i="5"/>
  <c r="D1212" i="5"/>
  <c r="C1212" i="5"/>
  <c r="B1212" i="5" s="1"/>
  <c r="AG1211" i="5"/>
  <c r="V1211" i="5"/>
  <c r="U1211" i="5"/>
  <c r="T1211" i="5"/>
  <c r="S1211" i="5"/>
  <c r="R1211" i="5"/>
  <c r="Q1211" i="5"/>
  <c r="P1211" i="5"/>
  <c r="O1211" i="5"/>
  <c r="N1211" i="5"/>
  <c r="L1211" i="5"/>
  <c r="K1211" i="5"/>
  <c r="J1211" i="5"/>
  <c r="I1211" i="5"/>
  <c r="G1211" i="5"/>
  <c r="F1211" i="5"/>
  <c r="E1211" i="5"/>
  <c r="D1211" i="5"/>
  <c r="C1211" i="5"/>
  <c r="B1211" i="5" s="1"/>
  <c r="AG1210" i="5"/>
  <c r="V1210" i="5"/>
  <c r="U1210" i="5"/>
  <c r="T1210" i="5"/>
  <c r="S1210" i="5"/>
  <c r="R1210" i="5"/>
  <c r="Q1210" i="5"/>
  <c r="P1210" i="5"/>
  <c r="O1210" i="5"/>
  <c r="N1210" i="5"/>
  <c r="L1210" i="5"/>
  <c r="K1210" i="5"/>
  <c r="J1210" i="5"/>
  <c r="I1210" i="5"/>
  <c r="G1210" i="5"/>
  <c r="F1210" i="5"/>
  <c r="E1210" i="5"/>
  <c r="D1210" i="5"/>
  <c r="C1210" i="5"/>
  <c r="B1210" i="5" s="1"/>
  <c r="AG1209" i="5"/>
  <c r="V1209" i="5"/>
  <c r="U1209" i="5"/>
  <c r="T1209" i="5"/>
  <c r="S1209" i="5"/>
  <c r="R1209" i="5"/>
  <c r="Q1209" i="5"/>
  <c r="P1209" i="5"/>
  <c r="O1209" i="5"/>
  <c r="N1209" i="5"/>
  <c r="L1209" i="5"/>
  <c r="K1209" i="5"/>
  <c r="J1209" i="5"/>
  <c r="I1209" i="5"/>
  <c r="G1209" i="5"/>
  <c r="F1209" i="5"/>
  <c r="E1209" i="5"/>
  <c r="D1209" i="5"/>
  <c r="C1209" i="5"/>
  <c r="B1209" i="5" s="1"/>
  <c r="AG1208" i="5"/>
  <c r="V1208" i="5"/>
  <c r="U1208" i="5"/>
  <c r="T1208" i="5"/>
  <c r="S1208" i="5"/>
  <c r="R1208" i="5"/>
  <c r="Q1208" i="5"/>
  <c r="P1208" i="5"/>
  <c r="O1208" i="5"/>
  <c r="N1208" i="5"/>
  <c r="L1208" i="5"/>
  <c r="K1208" i="5"/>
  <c r="J1208" i="5"/>
  <c r="I1208" i="5"/>
  <c r="G1208" i="5"/>
  <c r="F1208" i="5"/>
  <c r="E1208" i="5"/>
  <c r="D1208" i="5"/>
  <c r="C1208" i="5"/>
  <c r="B1208" i="5" s="1"/>
  <c r="AG1207" i="5"/>
  <c r="V1207" i="5"/>
  <c r="U1207" i="5"/>
  <c r="T1207" i="5"/>
  <c r="S1207" i="5"/>
  <c r="R1207" i="5"/>
  <c r="Q1207" i="5"/>
  <c r="P1207" i="5"/>
  <c r="O1207" i="5"/>
  <c r="N1207" i="5"/>
  <c r="L1207" i="5"/>
  <c r="K1207" i="5"/>
  <c r="J1207" i="5"/>
  <c r="I1207" i="5"/>
  <c r="G1207" i="5"/>
  <c r="F1207" i="5"/>
  <c r="E1207" i="5"/>
  <c r="D1207" i="5"/>
  <c r="C1207" i="5"/>
  <c r="B1207" i="5" s="1"/>
  <c r="AG1206" i="5"/>
  <c r="V1206" i="5"/>
  <c r="U1206" i="5"/>
  <c r="T1206" i="5"/>
  <c r="S1206" i="5"/>
  <c r="R1206" i="5"/>
  <c r="Q1206" i="5"/>
  <c r="P1206" i="5"/>
  <c r="O1206" i="5"/>
  <c r="N1206" i="5"/>
  <c r="L1206" i="5"/>
  <c r="K1206" i="5"/>
  <c r="J1206" i="5"/>
  <c r="I1206" i="5"/>
  <c r="G1206" i="5"/>
  <c r="F1206" i="5"/>
  <c r="E1206" i="5"/>
  <c r="D1206" i="5"/>
  <c r="C1206" i="5"/>
  <c r="B1206" i="5" s="1"/>
  <c r="AG1205" i="5"/>
  <c r="V1205" i="5"/>
  <c r="U1205" i="5"/>
  <c r="T1205" i="5"/>
  <c r="S1205" i="5"/>
  <c r="R1205" i="5"/>
  <c r="Q1205" i="5"/>
  <c r="P1205" i="5"/>
  <c r="O1205" i="5"/>
  <c r="N1205" i="5"/>
  <c r="L1205" i="5"/>
  <c r="K1205" i="5"/>
  <c r="J1205" i="5"/>
  <c r="I1205" i="5"/>
  <c r="G1205" i="5"/>
  <c r="F1205" i="5"/>
  <c r="E1205" i="5"/>
  <c r="D1205" i="5"/>
  <c r="C1205" i="5"/>
  <c r="B1205" i="5" s="1"/>
  <c r="AG1204" i="5"/>
  <c r="V1204" i="5"/>
  <c r="U1204" i="5"/>
  <c r="T1204" i="5"/>
  <c r="S1204" i="5"/>
  <c r="R1204" i="5"/>
  <c r="Q1204" i="5"/>
  <c r="P1204" i="5"/>
  <c r="O1204" i="5"/>
  <c r="N1204" i="5"/>
  <c r="L1204" i="5"/>
  <c r="K1204" i="5"/>
  <c r="J1204" i="5"/>
  <c r="I1204" i="5"/>
  <c r="G1204" i="5"/>
  <c r="F1204" i="5"/>
  <c r="E1204" i="5"/>
  <c r="D1204" i="5"/>
  <c r="C1204" i="5"/>
  <c r="B1204" i="5" s="1"/>
  <c r="AG1203" i="5"/>
  <c r="V1203" i="5"/>
  <c r="U1203" i="5"/>
  <c r="T1203" i="5"/>
  <c r="S1203" i="5"/>
  <c r="R1203" i="5"/>
  <c r="Q1203" i="5"/>
  <c r="P1203" i="5"/>
  <c r="O1203" i="5"/>
  <c r="N1203" i="5"/>
  <c r="L1203" i="5"/>
  <c r="K1203" i="5"/>
  <c r="J1203" i="5"/>
  <c r="I1203" i="5"/>
  <c r="G1203" i="5"/>
  <c r="F1203" i="5"/>
  <c r="E1203" i="5"/>
  <c r="D1203" i="5"/>
  <c r="C1203" i="5"/>
  <c r="B1203" i="5" s="1"/>
  <c r="AG1202" i="5"/>
  <c r="V1202" i="5"/>
  <c r="U1202" i="5"/>
  <c r="T1202" i="5"/>
  <c r="S1202" i="5"/>
  <c r="R1202" i="5"/>
  <c r="Q1202" i="5"/>
  <c r="P1202" i="5"/>
  <c r="O1202" i="5"/>
  <c r="N1202" i="5"/>
  <c r="L1202" i="5"/>
  <c r="K1202" i="5"/>
  <c r="J1202" i="5"/>
  <c r="I1202" i="5"/>
  <c r="G1202" i="5"/>
  <c r="F1202" i="5"/>
  <c r="E1202" i="5"/>
  <c r="D1202" i="5"/>
  <c r="C1202" i="5"/>
  <c r="B1202" i="5" s="1"/>
  <c r="AG1201" i="5"/>
  <c r="V1201" i="5"/>
  <c r="U1201" i="5"/>
  <c r="T1201" i="5"/>
  <c r="S1201" i="5"/>
  <c r="R1201" i="5"/>
  <c r="Q1201" i="5"/>
  <c r="P1201" i="5"/>
  <c r="O1201" i="5"/>
  <c r="N1201" i="5"/>
  <c r="L1201" i="5"/>
  <c r="K1201" i="5"/>
  <c r="J1201" i="5"/>
  <c r="I1201" i="5"/>
  <c r="G1201" i="5"/>
  <c r="F1201" i="5"/>
  <c r="E1201" i="5"/>
  <c r="D1201" i="5"/>
  <c r="C1201" i="5"/>
  <c r="B1201" i="5" s="1"/>
  <c r="AG1200" i="5"/>
  <c r="V1200" i="5"/>
  <c r="U1200" i="5"/>
  <c r="T1200" i="5"/>
  <c r="S1200" i="5"/>
  <c r="R1200" i="5"/>
  <c r="Q1200" i="5"/>
  <c r="P1200" i="5"/>
  <c r="O1200" i="5"/>
  <c r="N1200" i="5"/>
  <c r="L1200" i="5"/>
  <c r="K1200" i="5"/>
  <c r="J1200" i="5"/>
  <c r="I1200" i="5"/>
  <c r="G1200" i="5"/>
  <c r="F1200" i="5"/>
  <c r="E1200" i="5"/>
  <c r="D1200" i="5"/>
  <c r="C1200" i="5"/>
  <c r="B1200" i="5" s="1"/>
  <c r="AG1199" i="5"/>
  <c r="V1199" i="5"/>
  <c r="U1199" i="5"/>
  <c r="T1199" i="5"/>
  <c r="S1199" i="5"/>
  <c r="R1199" i="5"/>
  <c r="Q1199" i="5"/>
  <c r="P1199" i="5"/>
  <c r="O1199" i="5"/>
  <c r="N1199" i="5"/>
  <c r="L1199" i="5"/>
  <c r="K1199" i="5"/>
  <c r="J1199" i="5"/>
  <c r="I1199" i="5"/>
  <c r="G1199" i="5"/>
  <c r="F1199" i="5"/>
  <c r="E1199" i="5"/>
  <c r="D1199" i="5"/>
  <c r="C1199" i="5"/>
  <c r="B1199" i="5" s="1"/>
  <c r="AG1198" i="5"/>
  <c r="V1198" i="5"/>
  <c r="U1198" i="5"/>
  <c r="T1198" i="5"/>
  <c r="S1198" i="5"/>
  <c r="R1198" i="5"/>
  <c r="Q1198" i="5"/>
  <c r="P1198" i="5"/>
  <c r="O1198" i="5"/>
  <c r="N1198" i="5"/>
  <c r="L1198" i="5"/>
  <c r="K1198" i="5"/>
  <c r="J1198" i="5"/>
  <c r="I1198" i="5"/>
  <c r="G1198" i="5"/>
  <c r="F1198" i="5"/>
  <c r="E1198" i="5"/>
  <c r="D1198" i="5"/>
  <c r="C1198" i="5"/>
  <c r="B1198" i="5" s="1"/>
  <c r="AG1197" i="5"/>
  <c r="V1197" i="5"/>
  <c r="U1197" i="5"/>
  <c r="T1197" i="5"/>
  <c r="S1197" i="5"/>
  <c r="R1197" i="5"/>
  <c r="Q1197" i="5"/>
  <c r="P1197" i="5"/>
  <c r="O1197" i="5"/>
  <c r="N1197" i="5"/>
  <c r="L1197" i="5"/>
  <c r="K1197" i="5"/>
  <c r="J1197" i="5"/>
  <c r="I1197" i="5"/>
  <c r="G1197" i="5"/>
  <c r="F1197" i="5"/>
  <c r="E1197" i="5"/>
  <c r="D1197" i="5"/>
  <c r="C1197" i="5"/>
  <c r="B1197" i="5" s="1"/>
  <c r="AG1196" i="5"/>
  <c r="V1196" i="5"/>
  <c r="U1196" i="5"/>
  <c r="T1196" i="5"/>
  <c r="S1196" i="5"/>
  <c r="R1196" i="5"/>
  <c r="Q1196" i="5"/>
  <c r="P1196" i="5"/>
  <c r="O1196" i="5"/>
  <c r="N1196" i="5"/>
  <c r="L1196" i="5"/>
  <c r="K1196" i="5"/>
  <c r="J1196" i="5"/>
  <c r="I1196" i="5"/>
  <c r="G1196" i="5"/>
  <c r="F1196" i="5"/>
  <c r="E1196" i="5"/>
  <c r="D1196" i="5"/>
  <c r="C1196" i="5"/>
  <c r="B1196" i="5" s="1"/>
  <c r="AG1195" i="5"/>
  <c r="V1195" i="5"/>
  <c r="U1195" i="5"/>
  <c r="T1195" i="5"/>
  <c r="S1195" i="5"/>
  <c r="R1195" i="5"/>
  <c r="Q1195" i="5"/>
  <c r="P1195" i="5"/>
  <c r="O1195" i="5"/>
  <c r="N1195" i="5"/>
  <c r="L1195" i="5"/>
  <c r="K1195" i="5"/>
  <c r="J1195" i="5"/>
  <c r="I1195" i="5"/>
  <c r="G1195" i="5"/>
  <c r="F1195" i="5"/>
  <c r="E1195" i="5"/>
  <c r="D1195" i="5"/>
  <c r="C1195" i="5"/>
  <c r="B1195" i="5" s="1"/>
  <c r="AG1194" i="5"/>
  <c r="V1194" i="5"/>
  <c r="U1194" i="5"/>
  <c r="T1194" i="5"/>
  <c r="S1194" i="5"/>
  <c r="R1194" i="5"/>
  <c r="Q1194" i="5"/>
  <c r="P1194" i="5"/>
  <c r="O1194" i="5"/>
  <c r="N1194" i="5"/>
  <c r="L1194" i="5"/>
  <c r="K1194" i="5"/>
  <c r="J1194" i="5"/>
  <c r="I1194" i="5"/>
  <c r="G1194" i="5"/>
  <c r="F1194" i="5"/>
  <c r="E1194" i="5"/>
  <c r="D1194" i="5"/>
  <c r="C1194" i="5"/>
  <c r="B1194" i="5" s="1"/>
  <c r="AG1193" i="5"/>
  <c r="V1193" i="5"/>
  <c r="U1193" i="5"/>
  <c r="T1193" i="5"/>
  <c r="S1193" i="5"/>
  <c r="R1193" i="5"/>
  <c r="Q1193" i="5"/>
  <c r="P1193" i="5"/>
  <c r="O1193" i="5"/>
  <c r="N1193" i="5"/>
  <c r="L1193" i="5"/>
  <c r="K1193" i="5"/>
  <c r="J1193" i="5"/>
  <c r="I1193" i="5"/>
  <c r="G1193" i="5"/>
  <c r="F1193" i="5"/>
  <c r="E1193" i="5"/>
  <c r="D1193" i="5"/>
  <c r="C1193" i="5"/>
  <c r="B1193" i="5" s="1"/>
  <c r="AG1192" i="5"/>
  <c r="V1192" i="5"/>
  <c r="U1192" i="5"/>
  <c r="T1192" i="5"/>
  <c r="S1192" i="5"/>
  <c r="R1192" i="5"/>
  <c r="Q1192" i="5"/>
  <c r="P1192" i="5"/>
  <c r="O1192" i="5"/>
  <c r="N1192" i="5"/>
  <c r="L1192" i="5"/>
  <c r="K1192" i="5"/>
  <c r="J1192" i="5"/>
  <c r="I1192" i="5"/>
  <c r="G1192" i="5"/>
  <c r="F1192" i="5"/>
  <c r="E1192" i="5"/>
  <c r="D1192" i="5"/>
  <c r="C1192" i="5"/>
  <c r="B1192" i="5" s="1"/>
  <c r="AG1191" i="5"/>
  <c r="V1191" i="5"/>
  <c r="U1191" i="5"/>
  <c r="T1191" i="5"/>
  <c r="S1191" i="5"/>
  <c r="R1191" i="5"/>
  <c r="Q1191" i="5"/>
  <c r="P1191" i="5"/>
  <c r="O1191" i="5"/>
  <c r="N1191" i="5"/>
  <c r="L1191" i="5"/>
  <c r="K1191" i="5"/>
  <c r="J1191" i="5"/>
  <c r="I1191" i="5"/>
  <c r="G1191" i="5"/>
  <c r="F1191" i="5"/>
  <c r="E1191" i="5"/>
  <c r="D1191" i="5"/>
  <c r="C1191" i="5"/>
  <c r="B1191" i="5" s="1"/>
  <c r="AG1190" i="5"/>
  <c r="V1190" i="5"/>
  <c r="U1190" i="5"/>
  <c r="T1190" i="5"/>
  <c r="S1190" i="5"/>
  <c r="R1190" i="5"/>
  <c r="Q1190" i="5"/>
  <c r="P1190" i="5"/>
  <c r="O1190" i="5"/>
  <c r="N1190" i="5"/>
  <c r="L1190" i="5"/>
  <c r="K1190" i="5"/>
  <c r="J1190" i="5"/>
  <c r="I1190" i="5"/>
  <c r="G1190" i="5"/>
  <c r="F1190" i="5"/>
  <c r="E1190" i="5"/>
  <c r="D1190" i="5"/>
  <c r="C1190" i="5"/>
  <c r="B1190" i="5" s="1"/>
  <c r="AG1189" i="5"/>
  <c r="V1189" i="5"/>
  <c r="U1189" i="5"/>
  <c r="T1189" i="5"/>
  <c r="S1189" i="5"/>
  <c r="R1189" i="5"/>
  <c r="Q1189" i="5"/>
  <c r="P1189" i="5"/>
  <c r="O1189" i="5"/>
  <c r="N1189" i="5"/>
  <c r="L1189" i="5"/>
  <c r="K1189" i="5"/>
  <c r="J1189" i="5"/>
  <c r="I1189" i="5"/>
  <c r="G1189" i="5"/>
  <c r="F1189" i="5"/>
  <c r="E1189" i="5"/>
  <c r="D1189" i="5"/>
  <c r="C1189" i="5"/>
  <c r="B1189" i="5" s="1"/>
  <c r="AG1188" i="5"/>
  <c r="V1188" i="5"/>
  <c r="U1188" i="5"/>
  <c r="T1188" i="5"/>
  <c r="S1188" i="5"/>
  <c r="R1188" i="5"/>
  <c r="Q1188" i="5"/>
  <c r="P1188" i="5"/>
  <c r="O1188" i="5"/>
  <c r="N1188" i="5"/>
  <c r="L1188" i="5"/>
  <c r="K1188" i="5"/>
  <c r="J1188" i="5"/>
  <c r="I1188" i="5"/>
  <c r="G1188" i="5"/>
  <c r="F1188" i="5"/>
  <c r="E1188" i="5"/>
  <c r="D1188" i="5"/>
  <c r="C1188" i="5"/>
  <c r="B1188" i="5" s="1"/>
  <c r="AG1187" i="5"/>
  <c r="V1187" i="5"/>
  <c r="U1187" i="5"/>
  <c r="T1187" i="5"/>
  <c r="S1187" i="5"/>
  <c r="R1187" i="5"/>
  <c r="Q1187" i="5"/>
  <c r="P1187" i="5"/>
  <c r="O1187" i="5"/>
  <c r="N1187" i="5"/>
  <c r="L1187" i="5"/>
  <c r="K1187" i="5"/>
  <c r="J1187" i="5"/>
  <c r="I1187" i="5"/>
  <c r="G1187" i="5"/>
  <c r="F1187" i="5"/>
  <c r="E1187" i="5"/>
  <c r="D1187" i="5"/>
  <c r="C1187" i="5"/>
  <c r="B1187" i="5" s="1"/>
  <c r="AG1186" i="5"/>
  <c r="V1186" i="5"/>
  <c r="U1186" i="5"/>
  <c r="T1186" i="5"/>
  <c r="S1186" i="5"/>
  <c r="R1186" i="5"/>
  <c r="Q1186" i="5"/>
  <c r="P1186" i="5"/>
  <c r="O1186" i="5"/>
  <c r="N1186" i="5"/>
  <c r="L1186" i="5"/>
  <c r="K1186" i="5"/>
  <c r="J1186" i="5"/>
  <c r="I1186" i="5"/>
  <c r="G1186" i="5"/>
  <c r="F1186" i="5"/>
  <c r="E1186" i="5"/>
  <c r="D1186" i="5"/>
  <c r="C1186" i="5"/>
  <c r="B1186" i="5" s="1"/>
  <c r="AG1185" i="5"/>
  <c r="V1185" i="5"/>
  <c r="U1185" i="5"/>
  <c r="T1185" i="5"/>
  <c r="S1185" i="5"/>
  <c r="R1185" i="5"/>
  <c r="Q1185" i="5"/>
  <c r="P1185" i="5"/>
  <c r="O1185" i="5"/>
  <c r="N1185" i="5"/>
  <c r="L1185" i="5"/>
  <c r="K1185" i="5"/>
  <c r="J1185" i="5"/>
  <c r="I1185" i="5"/>
  <c r="G1185" i="5"/>
  <c r="F1185" i="5"/>
  <c r="E1185" i="5"/>
  <c r="D1185" i="5"/>
  <c r="C1185" i="5"/>
  <c r="B1185" i="5" s="1"/>
  <c r="AG1184" i="5"/>
  <c r="V1184" i="5"/>
  <c r="U1184" i="5"/>
  <c r="T1184" i="5"/>
  <c r="S1184" i="5"/>
  <c r="R1184" i="5"/>
  <c r="Q1184" i="5"/>
  <c r="P1184" i="5"/>
  <c r="O1184" i="5"/>
  <c r="N1184" i="5"/>
  <c r="L1184" i="5"/>
  <c r="K1184" i="5"/>
  <c r="J1184" i="5"/>
  <c r="I1184" i="5"/>
  <c r="G1184" i="5"/>
  <c r="F1184" i="5"/>
  <c r="E1184" i="5"/>
  <c r="D1184" i="5"/>
  <c r="C1184" i="5"/>
  <c r="B1184" i="5" s="1"/>
  <c r="AG1183" i="5"/>
  <c r="V1183" i="5"/>
  <c r="U1183" i="5"/>
  <c r="T1183" i="5"/>
  <c r="S1183" i="5"/>
  <c r="R1183" i="5"/>
  <c r="Q1183" i="5"/>
  <c r="P1183" i="5"/>
  <c r="O1183" i="5"/>
  <c r="N1183" i="5"/>
  <c r="L1183" i="5"/>
  <c r="K1183" i="5"/>
  <c r="J1183" i="5"/>
  <c r="I1183" i="5"/>
  <c r="G1183" i="5"/>
  <c r="F1183" i="5"/>
  <c r="E1183" i="5"/>
  <c r="D1183" i="5"/>
  <c r="C1183" i="5"/>
  <c r="B1183" i="5" s="1"/>
  <c r="AG1182" i="5"/>
  <c r="V1182" i="5"/>
  <c r="U1182" i="5"/>
  <c r="T1182" i="5"/>
  <c r="S1182" i="5"/>
  <c r="R1182" i="5"/>
  <c r="Q1182" i="5"/>
  <c r="P1182" i="5"/>
  <c r="O1182" i="5"/>
  <c r="N1182" i="5"/>
  <c r="L1182" i="5"/>
  <c r="K1182" i="5"/>
  <c r="J1182" i="5"/>
  <c r="I1182" i="5"/>
  <c r="G1182" i="5"/>
  <c r="F1182" i="5"/>
  <c r="E1182" i="5"/>
  <c r="D1182" i="5"/>
  <c r="C1182" i="5"/>
  <c r="B1182" i="5" s="1"/>
  <c r="AG1181" i="5"/>
  <c r="V1181" i="5"/>
  <c r="U1181" i="5"/>
  <c r="T1181" i="5"/>
  <c r="S1181" i="5"/>
  <c r="R1181" i="5"/>
  <c r="Q1181" i="5"/>
  <c r="P1181" i="5"/>
  <c r="O1181" i="5"/>
  <c r="N1181" i="5"/>
  <c r="L1181" i="5"/>
  <c r="K1181" i="5"/>
  <c r="J1181" i="5"/>
  <c r="I1181" i="5"/>
  <c r="G1181" i="5"/>
  <c r="F1181" i="5"/>
  <c r="E1181" i="5"/>
  <c r="D1181" i="5"/>
  <c r="C1181" i="5"/>
  <c r="B1181" i="5" s="1"/>
  <c r="AG1180" i="5"/>
  <c r="V1180" i="5"/>
  <c r="U1180" i="5"/>
  <c r="T1180" i="5"/>
  <c r="S1180" i="5"/>
  <c r="R1180" i="5"/>
  <c r="Q1180" i="5"/>
  <c r="P1180" i="5"/>
  <c r="O1180" i="5"/>
  <c r="N1180" i="5"/>
  <c r="L1180" i="5"/>
  <c r="K1180" i="5"/>
  <c r="J1180" i="5"/>
  <c r="I1180" i="5"/>
  <c r="G1180" i="5"/>
  <c r="F1180" i="5"/>
  <c r="E1180" i="5"/>
  <c r="D1180" i="5"/>
  <c r="C1180" i="5"/>
  <c r="B1180" i="5" s="1"/>
  <c r="AG1179" i="5"/>
  <c r="V1179" i="5"/>
  <c r="U1179" i="5"/>
  <c r="T1179" i="5"/>
  <c r="S1179" i="5"/>
  <c r="R1179" i="5"/>
  <c r="Q1179" i="5"/>
  <c r="P1179" i="5"/>
  <c r="O1179" i="5"/>
  <c r="N1179" i="5"/>
  <c r="L1179" i="5"/>
  <c r="K1179" i="5"/>
  <c r="J1179" i="5"/>
  <c r="I1179" i="5"/>
  <c r="G1179" i="5"/>
  <c r="F1179" i="5"/>
  <c r="E1179" i="5"/>
  <c r="D1179" i="5"/>
  <c r="C1179" i="5"/>
  <c r="B1179" i="5" s="1"/>
  <c r="AG1178" i="5"/>
  <c r="V1178" i="5"/>
  <c r="U1178" i="5"/>
  <c r="T1178" i="5"/>
  <c r="S1178" i="5"/>
  <c r="R1178" i="5"/>
  <c r="Q1178" i="5"/>
  <c r="P1178" i="5"/>
  <c r="O1178" i="5"/>
  <c r="N1178" i="5"/>
  <c r="L1178" i="5"/>
  <c r="K1178" i="5"/>
  <c r="J1178" i="5"/>
  <c r="I1178" i="5"/>
  <c r="G1178" i="5"/>
  <c r="F1178" i="5"/>
  <c r="E1178" i="5"/>
  <c r="D1178" i="5"/>
  <c r="C1178" i="5"/>
  <c r="B1178" i="5" s="1"/>
  <c r="AG1177" i="5"/>
  <c r="V1177" i="5"/>
  <c r="U1177" i="5"/>
  <c r="T1177" i="5"/>
  <c r="S1177" i="5"/>
  <c r="R1177" i="5"/>
  <c r="Q1177" i="5"/>
  <c r="P1177" i="5"/>
  <c r="O1177" i="5"/>
  <c r="N1177" i="5"/>
  <c r="L1177" i="5"/>
  <c r="K1177" i="5"/>
  <c r="J1177" i="5"/>
  <c r="I1177" i="5"/>
  <c r="G1177" i="5"/>
  <c r="F1177" i="5"/>
  <c r="E1177" i="5"/>
  <c r="D1177" i="5"/>
  <c r="C1177" i="5"/>
  <c r="B1177" i="5" s="1"/>
  <c r="AG1176" i="5"/>
  <c r="V1176" i="5"/>
  <c r="U1176" i="5"/>
  <c r="T1176" i="5"/>
  <c r="S1176" i="5"/>
  <c r="R1176" i="5"/>
  <c r="Q1176" i="5"/>
  <c r="P1176" i="5"/>
  <c r="O1176" i="5"/>
  <c r="N1176" i="5"/>
  <c r="L1176" i="5"/>
  <c r="K1176" i="5"/>
  <c r="J1176" i="5"/>
  <c r="I1176" i="5"/>
  <c r="G1176" i="5"/>
  <c r="F1176" i="5"/>
  <c r="E1176" i="5"/>
  <c r="D1176" i="5"/>
  <c r="C1176" i="5"/>
  <c r="B1176" i="5" s="1"/>
  <c r="AG1175" i="5"/>
  <c r="V1175" i="5"/>
  <c r="U1175" i="5"/>
  <c r="T1175" i="5"/>
  <c r="S1175" i="5"/>
  <c r="R1175" i="5"/>
  <c r="Q1175" i="5"/>
  <c r="P1175" i="5"/>
  <c r="O1175" i="5"/>
  <c r="N1175" i="5"/>
  <c r="L1175" i="5"/>
  <c r="K1175" i="5"/>
  <c r="J1175" i="5"/>
  <c r="I1175" i="5"/>
  <c r="G1175" i="5"/>
  <c r="F1175" i="5"/>
  <c r="E1175" i="5"/>
  <c r="D1175" i="5"/>
  <c r="C1175" i="5"/>
  <c r="B1175" i="5" s="1"/>
  <c r="AG1174" i="5"/>
  <c r="V1174" i="5"/>
  <c r="U1174" i="5"/>
  <c r="T1174" i="5"/>
  <c r="S1174" i="5"/>
  <c r="R1174" i="5"/>
  <c r="Q1174" i="5"/>
  <c r="P1174" i="5"/>
  <c r="O1174" i="5"/>
  <c r="N1174" i="5"/>
  <c r="L1174" i="5"/>
  <c r="K1174" i="5"/>
  <c r="J1174" i="5"/>
  <c r="I1174" i="5"/>
  <c r="G1174" i="5"/>
  <c r="F1174" i="5"/>
  <c r="E1174" i="5"/>
  <c r="D1174" i="5"/>
  <c r="C1174" i="5"/>
  <c r="B1174" i="5" s="1"/>
  <c r="AG1173" i="5"/>
  <c r="V1173" i="5"/>
  <c r="U1173" i="5"/>
  <c r="T1173" i="5"/>
  <c r="S1173" i="5"/>
  <c r="R1173" i="5"/>
  <c r="Q1173" i="5"/>
  <c r="P1173" i="5"/>
  <c r="O1173" i="5"/>
  <c r="N1173" i="5"/>
  <c r="L1173" i="5"/>
  <c r="K1173" i="5"/>
  <c r="J1173" i="5"/>
  <c r="I1173" i="5"/>
  <c r="G1173" i="5"/>
  <c r="F1173" i="5"/>
  <c r="E1173" i="5"/>
  <c r="D1173" i="5"/>
  <c r="C1173" i="5"/>
  <c r="B1173" i="5" s="1"/>
  <c r="AG1172" i="5"/>
  <c r="V1172" i="5"/>
  <c r="U1172" i="5"/>
  <c r="T1172" i="5"/>
  <c r="S1172" i="5"/>
  <c r="R1172" i="5"/>
  <c r="Q1172" i="5"/>
  <c r="P1172" i="5"/>
  <c r="O1172" i="5"/>
  <c r="N1172" i="5"/>
  <c r="L1172" i="5"/>
  <c r="K1172" i="5"/>
  <c r="J1172" i="5"/>
  <c r="I1172" i="5"/>
  <c r="G1172" i="5"/>
  <c r="F1172" i="5"/>
  <c r="E1172" i="5"/>
  <c r="D1172" i="5"/>
  <c r="C1172" i="5"/>
  <c r="B1172" i="5" s="1"/>
  <c r="AG1171" i="5"/>
  <c r="V1171" i="5"/>
  <c r="U1171" i="5"/>
  <c r="T1171" i="5"/>
  <c r="S1171" i="5"/>
  <c r="R1171" i="5"/>
  <c r="Q1171" i="5"/>
  <c r="P1171" i="5"/>
  <c r="O1171" i="5"/>
  <c r="N1171" i="5"/>
  <c r="L1171" i="5"/>
  <c r="K1171" i="5"/>
  <c r="J1171" i="5"/>
  <c r="I1171" i="5"/>
  <c r="G1171" i="5"/>
  <c r="F1171" i="5"/>
  <c r="E1171" i="5"/>
  <c r="D1171" i="5"/>
  <c r="C1171" i="5"/>
  <c r="B1171" i="5" s="1"/>
  <c r="AG1170" i="5"/>
  <c r="V1170" i="5"/>
  <c r="U1170" i="5"/>
  <c r="T1170" i="5"/>
  <c r="S1170" i="5"/>
  <c r="R1170" i="5"/>
  <c r="Q1170" i="5"/>
  <c r="P1170" i="5"/>
  <c r="O1170" i="5"/>
  <c r="N1170" i="5"/>
  <c r="L1170" i="5"/>
  <c r="K1170" i="5"/>
  <c r="J1170" i="5"/>
  <c r="I1170" i="5"/>
  <c r="G1170" i="5"/>
  <c r="F1170" i="5"/>
  <c r="E1170" i="5"/>
  <c r="D1170" i="5"/>
  <c r="C1170" i="5"/>
  <c r="B1170" i="5" s="1"/>
  <c r="AG1169" i="5"/>
  <c r="V1169" i="5"/>
  <c r="U1169" i="5"/>
  <c r="T1169" i="5"/>
  <c r="S1169" i="5"/>
  <c r="R1169" i="5"/>
  <c r="Q1169" i="5"/>
  <c r="P1169" i="5"/>
  <c r="O1169" i="5"/>
  <c r="N1169" i="5"/>
  <c r="L1169" i="5"/>
  <c r="K1169" i="5"/>
  <c r="J1169" i="5"/>
  <c r="I1169" i="5"/>
  <c r="G1169" i="5"/>
  <c r="F1169" i="5"/>
  <c r="E1169" i="5"/>
  <c r="D1169" i="5"/>
  <c r="C1169" i="5"/>
  <c r="B1169" i="5" s="1"/>
  <c r="AG1168" i="5"/>
  <c r="V1168" i="5"/>
  <c r="U1168" i="5"/>
  <c r="T1168" i="5"/>
  <c r="S1168" i="5"/>
  <c r="R1168" i="5"/>
  <c r="Q1168" i="5"/>
  <c r="P1168" i="5"/>
  <c r="O1168" i="5"/>
  <c r="N1168" i="5"/>
  <c r="L1168" i="5"/>
  <c r="K1168" i="5"/>
  <c r="J1168" i="5"/>
  <c r="I1168" i="5"/>
  <c r="G1168" i="5"/>
  <c r="F1168" i="5"/>
  <c r="E1168" i="5"/>
  <c r="D1168" i="5"/>
  <c r="C1168" i="5"/>
  <c r="B1168" i="5" s="1"/>
  <c r="AG1167" i="5"/>
  <c r="V1167" i="5"/>
  <c r="U1167" i="5"/>
  <c r="T1167" i="5"/>
  <c r="S1167" i="5"/>
  <c r="R1167" i="5"/>
  <c r="Q1167" i="5"/>
  <c r="P1167" i="5"/>
  <c r="O1167" i="5"/>
  <c r="N1167" i="5"/>
  <c r="L1167" i="5"/>
  <c r="K1167" i="5"/>
  <c r="J1167" i="5"/>
  <c r="I1167" i="5"/>
  <c r="G1167" i="5"/>
  <c r="F1167" i="5"/>
  <c r="E1167" i="5"/>
  <c r="D1167" i="5"/>
  <c r="C1167" i="5"/>
  <c r="B1167" i="5" s="1"/>
  <c r="AG1166" i="5"/>
  <c r="V1166" i="5"/>
  <c r="U1166" i="5"/>
  <c r="T1166" i="5"/>
  <c r="S1166" i="5"/>
  <c r="R1166" i="5"/>
  <c r="Q1166" i="5"/>
  <c r="P1166" i="5"/>
  <c r="O1166" i="5"/>
  <c r="N1166" i="5"/>
  <c r="L1166" i="5"/>
  <c r="K1166" i="5"/>
  <c r="J1166" i="5"/>
  <c r="I1166" i="5"/>
  <c r="G1166" i="5"/>
  <c r="F1166" i="5"/>
  <c r="E1166" i="5"/>
  <c r="D1166" i="5"/>
  <c r="C1166" i="5"/>
  <c r="B1166" i="5" s="1"/>
  <c r="AG1165" i="5"/>
  <c r="V1165" i="5"/>
  <c r="U1165" i="5"/>
  <c r="T1165" i="5"/>
  <c r="S1165" i="5"/>
  <c r="R1165" i="5"/>
  <c r="Q1165" i="5"/>
  <c r="P1165" i="5"/>
  <c r="O1165" i="5"/>
  <c r="N1165" i="5"/>
  <c r="L1165" i="5"/>
  <c r="K1165" i="5"/>
  <c r="J1165" i="5"/>
  <c r="I1165" i="5"/>
  <c r="G1165" i="5"/>
  <c r="F1165" i="5"/>
  <c r="E1165" i="5"/>
  <c r="D1165" i="5"/>
  <c r="C1165" i="5"/>
  <c r="B1165" i="5" s="1"/>
  <c r="AG1164" i="5"/>
  <c r="V1164" i="5"/>
  <c r="U1164" i="5"/>
  <c r="T1164" i="5"/>
  <c r="S1164" i="5"/>
  <c r="R1164" i="5"/>
  <c r="Q1164" i="5"/>
  <c r="P1164" i="5"/>
  <c r="O1164" i="5"/>
  <c r="N1164" i="5"/>
  <c r="L1164" i="5"/>
  <c r="K1164" i="5"/>
  <c r="J1164" i="5"/>
  <c r="I1164" i="5"/>
  <c r="G1164" i="5"/>
  <c r="F1164" i="5"/>
  <c r="E1164" i="5"/>
  <c r="D1164" i="5"/>
  <c r="C1164" i="5"/>
  <c r="B1164" i="5" s="1"/>
  <c r="AG1163" i="5"/>
  <c r="V1163" i="5"/>
  <c r="U1163" i="5"/>
  <c r="T1163" i="5"/>
  <c r="S1163" i="5"/>
  <c r="R1163" i="5"/>
  <c r="Q1163" i="5"/>
  <c r="P1163" i="5"/>
  <c r="O1163" i="5"/>
  <c r="N1163" i="5"/>
  <c r="L1163" i="5"/>
  <c r="K1163" i="5"/>
  <c r="J1163" i="5"/>
  <c r="I1163" i="5"/>
  <c r="G1163" i="5"/>
  <c r="F1163" i="5"/>
  <c r="E1163" i="5"/>
  <c r="D1163" i="5"/>
  <c r="C1163" i="5"/>
  <c r="B1163" i="5" s="1"/>
  <c r="AG1162" i="5"/>
  <c r="V1162" i="5"/>
  <c r="U1162" i="5"/>
  <c r="T1162" i="5"/>
  <c r="S1162" i="5"/>
  <c r="R1162" i="5"/>
  <c r="Q1162" i="5"/>
  <c r="P1162" i="5"/>
  <c r="O1162" i="5"/>
  <c r="N1162" i="5"/>
  <c r="L1162" i="5"/>
  <c r="K1162" i="5"/>
  <c r="J1162" i="5"/>
  <c r="I1162" i="5"/>
  <c r="G1162" i="5"/>
  <c r="F1162" i="5"/>
  <c r="E1162" i="5"/>
  <c r="D1162" i="5"/>
  <c r="C1162" i="5"/>
  <c r="B1162" i="5" s="1"/>
  <c r="AG1161" i="5"/>
  <c r="V1161" i="5"/>
  <c r="U1161" i="5"/>
  <c r="T1161" i="5"/>
  <c r="S1161" i="5"/>
  <c r="R1161" i="5"/>
  <c r="Q1161" i="5"/>
  <c r="P1161" i="5"/>
  <c r="O1161" i="5"/>
  <c r="N1161" i="5"/>
  <c r="L1161" i="5"/>
  <c r="K1161" i="5"/>
  <c r="J1161" i="5"/>
  <c r="I1161" i="5"/>
  <c r="G1161" i="5"/>
  <c r="F1161" i="5"/>
  <c r="E1161" i="5"/>
  <c r="D1161" i="5"/>
  <c r="C1161" i="5"/>
  <c r="B1161" i="5" s="1"/>
  <c r="AG1160" i="5"/>
  <c r="V1160" i="5"/>
  <c r="U1160" i="5"/>
  <c r="T1160" i="5"/>
  <c r="S1160" i="5"/>
  <c r="R1160" i="5"/>
  <c r="Q1160" i="5"/>
  <c r="P1160" i="5"/>
  <c r="O1160" i="5"/>
  <c r="N1160" i="5"/>
  <c r="L1160" i="5"/>
  <c r="K1160" i="5"/>
  <c r="J1160" i="5"/>
  <c r="I1160" i="5"/>
  <c r="G1160" i="5"/>
  <c r="F1160" i="5"/>
  <c r="E1160" i="5"/>
  <c r="D1160" i="5"/>
  <c r="C1160" i="5"/>
  <c r="B1160" i="5" s="1"/>
  <c r="AG1159" i="5"/>
  <c r="V1159" i="5"/>
  <c r="U1159" i="5"/>
  <c r="T1159" i="5"/>
  <c r="S1159" i="5"/>
  <c r="R1159" i="5"/>
  <c r="Q1159" i="5"/>
  <c r="P1159" i="5"/>
  <c r="O1159" i="5"/>
  <c r="N1159" i="5"/>
  <c r="L1159" i="5"/>
  <c r="K1159" i="5"/>
  <c r="J1159" i="5"/>
  <c r="I1159" i="5"/>
  <c r="G1159" i="5"/>
  <c r="F1159" i="5"/>
  <c r="E1159" i="5"/>
  <c r="D1159" i="5"/>
  <c r="C1159" i="5"/>
  <c r="B1159" i="5" s="1"/>
  <c r="AG1158" i="5"/>
  <c r="V1158" i="5"/>
  <c r="U1158" i="5"/>
  <c r="T1158" i="5"/>
  <c r="S1158" i="5"/>
  <c r="R1158" i="5"/>
  <c r="Q1158" i="5"/>
  <c r="P1158" i="5"/>
  <c r="O1158" i="5"/>
  <c r="N1158" i="5"/>
  <c r="L1158" i="5"/>
  <c r="K1158" i="5"/>
  <c r="J1158" i="5"/>
  <c r="I1158" i="5"/>
  <c r="G1158" i="5"/>
  <c r="F1158" i="5"/>
  <c r="E1158" i="5"/>
  <c r="D1158" i="5"/>
  <c r="C1158" i="5"/>
  <c r="B1158" i="5" s="1"/>
  <c r="AG1157" i="5"/>
  <c r="V1157" i="5"/>
  <c r="U1157" i="5"/>
  <c r="T1157" i="5"/>
  <c r="S1157" i="5"/>
  <c r="R1157" i="5"/>
  <c r="Q1157" i="5"/>
  <c r="P1157" i="5"/>
  <c r="O1157" i="5"/>
  <c r="N1157" i="5"/>
  <c r="L1157" i="5"/>
  <c r="K1157" i="5"/>
  <c r="J1157" i="5"/>
  <c r="I1157" i="5"/>
  <c r="G1157" i="5"/>
  <c r="F1157" i="5"/>
  <c r="E1157" i="5"/>
  <c r="D1157" i="5"/>
  <c r="C1157" i="5"/>
  <c r="B1157" i="5" s="1"/>
  <c r="AG1156" i="5"/>
  <c r="V1156" i="5"/>
  <c r="U1156" i="5"/>
  <c r="T1156" i="5"/>
  <c r="S1156" i="5"/>
  <c r="R1156" i="5"/>
  <c r="Q1156" i="5"/>
  <c r="P1156" i="5"/>
  <c r="O1156" i="5"/>
  <c r="N1156" i="5"/>
  <c r="L1156" i="5"/>
  <c r="K1156" i="5"/>
  <c r="J1156" i="5"/>
  <c r="I1156" i="5"/>
  <c r="G1156" i="5"/>
  <c r="F1156" i="5"/>
  <c r="E1156" i="5"/>
  <c r="D1156" i="5"/>
  <c r="C1156" i="5"/>
  <c r="B1156" i="5" s="1"/>
  <c r="AG1155" i="5"/>
  <c r="V1155" i="5"/>
  <c r="U1155" i="5"/>
  <c r="T1155" i="5"/>
  <c r="S1155" i="5"/>
  <c r="R1155" i="5"/>
  <c r="Q1155" i="5"/>
  <c r="P1155" i="5"/>
  <c r="O1155" i="5"/>
  <c r="N1155" i="5"/>
  <c r="L1155" i="5"/>
  <c r="K1155" i="5"/>
  <c r="J1155" i="5"/>
  <c r="I1155" i="5"/>
  <c r="G1155" i="5"/>
  <c r="F1155" i="5"/>
  <c r="E1155" i="5"/>
  <c r="D1155" i="5"/>
  <c r="C1155" i="5"/>
  <c r="B1155" i="5" s="1"/>
  <c r="AG1154" i="5"/>
  <c r="V1154" i="5"/>
  <c r="U1154" i="5"/>
  <c r="T1154" i="5"/>
  <c r="S1154" i="5"/>
  <c r="R1154" i="5"/>
  <c r="Q1154" i="5"/>
  <c r="P1154" i="5"/>
  <c r="O1154" i="5"/>
  <c r="N1154" i="5"/>
  <c r="L1154" i="5"/>
  <c r="K1154" i="5"/>
  <c r="J1154" i="5"/>
  <c r="I1154" i="5"/>
  <c r="G1154" i="5"/>
  <c r="F1154" i="5"/>
  <c r="E1154" i="5"/>
  <c r="D1154" i="5"/>
  <c r="C1154" i="5"/>
  <c r="B1154" i="5" s="1"/>
  <c r="AG1153" i="5"/>
  <c r="V1153" i="5"/>
  <c r="U1153" i="5"/>
  <c r="T1153" i="5"/>
  <c r="S1153" i="5"/>
  <c r="R1153" i="5"/>
  <c r="Q1153" i="5"/>
  <c r="P1153" i="5"/>
  <c r="O1153" i="5"/>
  <c r="N1153" i="5"/>
  <c r="L1153" i="5"/>
  <c r="K1153" i="5"/>
  <c r="J1153" i="5"/>
  <c r="I1153" i="5"/>
  <c r="G1153" i="5"/>
  <c r="F1153" i="5"/>
  <c r="E1153" i="5"/>
  <c r="D1153" i="5"/>
  <c r="C1153" i="5"/>
  <c r="B1153" i="5" s="1"/>
  <c r="AG1152" i="5"/>
  <c r="V1152" i="5"/>
  <c r="U1152" i="5"/>
  <c r="T1152" i="5"/>
  <c r="S1152" i="5"/>
  <c r="R1152" i="5"/>
  <c r="Q1152" i="5"/>
  <c r="P1152" i="5"/>
  <c r="O1152" i="5"/>
  <c r="N1152" i="5"/>
  <c r="L1152" i="5"/>
  <c r="K1152" i="5"/>
  <c r="J1152" i="5"/>
  <c r="I1152" i="5"/>
  <c r="G1152" i="5"/>
  <c r="F1152" i="5"/>
  <c r="E1152" i="5"/>
  <c r="D1152" i="5"/>
  <c r="C1152" i="5"/>
  <c r="B1152" i="5" s="1"/>
  <c r="AG1151" i="5"/>
  <c r="V1151" i="5"/>
  <c r="U1151" i="5"/>
  <c r="T1151" i="5"/>
  <c r="S1151" i="5"/>
  <c r="R1151" i="5"/>
  <c r="Q1151" i="5"/>
  <c r="P1151" i="5"/>
  <c r="O1151" i="5"/>
  <c r="N1151" i="5"/>
  <c r="L1151" i="5"/>
  <c r="K1151" i="5"/>
  <c r="J1151" i="5"/>
  <c r="I1151" i="5"/>
  <c r="G1151" i="5"/>
  <c r="F1151" i="5"/>
  <c r="E1151" i="5"/>
  <c r="D1151" i="5"/>
  <c r="C1151" i="5"/>
  <c r="B1151" i="5" s="1"/>
  <c r="AG1150" i="5"/>
  <c r="V1150" i="5"/>
  <c r="U1150" i="5"/>
  <c r="T1150" i="5"/>
  <c r="S1150" i="5"/>
  <c r="R1150" i="5"/>
  <c r="Q1150" i="5"/>
  <c r="P1150" i="5"/>
  <c r="O1150" i="5"/>
  <c r="N1150" i="5"/>
  <c r="L1150" i="5"/>
  <c r="K1150" i="5"/>
  <c r="J1150" i="5"/>
  <c r="I1150" i="5"/>
  <c r="G1150" i="5"/>
  <c r="F1150" i="5"/>
  <c r="E1150" i="5"/>
  <c r="D1150" i="5"/>
  <c r="C1150" i="5"/>
  <c r="B1150" i="5" s="1"/>
  <c r="AG1149" i="5"/>
  <c r="V1149" i="5"/>
  <c r="U1149" i="5"/>
  <c r="T1149" i="5"/>
  <c r="S1149" i="5"/>
  <c r="R1149" i="5"/>
  <c r="Q1149" i="5"/>
  <c r="P1149" i="5"/>
  <c r="O1149" i="5"/>
  <c r="N1149" i="5"/>
  <c r="L1149" i="5"/>
  <c r="K1149" i="5"/>
  <c r="J1149" i="5"/>
  <c r="I1149" i="5"/>
  <c r="G1149" i="5"/>
  <c r="F1149" i="5"/>
  <c r="E1149" i="5"/>
  <c r="D1149" i="5"/>
  <c r="C1149" i="5"/>
  <c r="B1149" i="5" s="1"/>
  <c r="AG1148" i="5"/>
  <c r="V1148" i="5"/>
  <c r="U1148" i="5"/>
  <c r="T1148" i="5"/>
  <c r="S1148" i="5"/>
  <c r="R1148" i="5"/>
  <c r="Q1148" i="5"/>
  <c r="P1148" i="5"/>
  <c r="O1148" i="5"/>
  <c r="N1148" i="5"/>
  <c r="L1148" i="5"/>
  <c r="K1148" i="5"/>
  <c r="J1148" i="5"/>
  <c r="I1148" i="5"/>
  <c r="G1148" i="5"/>
  <c r="F1148" i="5"/>
  <c r="E1148" i="5"/>
  <c r="D1148" i="5"/>
  <c r="C1148" i="5"/>
  <c r="B1148" i="5" s="1"/>
  <c r="AG1147" i="5"/>
  <c r="V1147" i="5"/>
  <c r="U1147" i="5"/>
  <c r="T1147" i="5"/>
  <c r="S1147" i="5"/>
  <c r="R1147" i="5"/>
  <c r="Q1147" i="5"/>
  <c r="P1147" i="5"/>
  <c r="O1147" i="5"/>
  <c r="N1147" i="5"/>
  <c r="L1147" i="5"/>
  <c r="K1147" i="5"/>
  <c r="J1147" i="5"/>
  <c r="I1147" i="5"/>
  <c r="G1147" i="5"/>
  <c r="F1147" i="5"/>
  <c r="E1147" i="5"/>
  <c r="D1147" i="5"/>
  <c r="C1147" i="5"/>
  <c r="B1147" i="5" s="1"/>
  <c r="AG1146" i="5"/>
  <c r="V1146" i="5"/>
  <c r="U1146" i="5"/>
  <c r="T1146" i="5"/>
  <c r="S1146" i="5"/>
  <c r="R1146" i="5"/>
  <c r="Q1146" i="5"/>
  <c r="P1146" i="5"/>
  <c r="O1146" i="5"/>
  <c r="N1146" i="5"/>
  <c r="L1146" i="5"/>
  <c r="K1146" i="5"/>
  <c r="J1146" i="5"/>
  <c r="I1146" i="5"/>
  <c r="G1146" i="5"/>
  <c r="F1146" i="5"/>
  <c r="E1146" i="5"/>
  <c r="D1146" i="5"/>
  <c r="C1146" i="5"/>
  <c r="B1146" i="5" s="1"/>
  <c r="AG1145" i="5"/>
  <c r="V1145" i="5"/>
  <c r="U1145" i="5"/>
  <c r="T1145" i="5"/>
  <c r="S1145" i="5"/>
  <c r="R1145" i="5"/>
  <c r="Q1145" i="5"/>
  <c r="P1145" i="5"/>
  <c r="O1145" i="5"/>
  <c r="N1145" i="5"/>
  <c r="L1145" i="5"/>
  <c r="K1145" i="5"/>
  <c r="J1145" i="5"/>
  <c r="I1145" i="5"/>
  <c r="G1145" i="5"/>
  <c r="F1145" i="5"/>
  <c r="E1145" i="5"/>
  <c r="D1145" i="5"/>
  <c r="C1145" i="5"/>
  <c r="B1145" i="5" s="1"/>
  <c r="AG1144" i="5"/>
  <c r="V1144" i="5"/>
  <c r="U1144" i="5"/>
  <c r="T1144" i="5"/>
  <c r="S1144" i="5"/>
  <c r="R1144" i="5"/>
  <c r="Q1144" i="5"/>
  <c r="P1144" i="5"/>
  <c r="O1144" i="5"/>
  <c r="N1144" i="5"/>
  <c r="L1144" i="5"/>
  <c r="K1144" i="5"/>
  <c r="J1144" i="5"/>
  <c r="I1144" i="5"/>
  <c r="G1144" i="5"/>
  <c r="F1144" i="5"/>
  <c r="E1144" i="5"/>
  <c r="D1144" i="5"/>
  <c r="C1144" i="5"/>
  <c r="B1144" i="5" s="1"/>
  <c r="AG1143" i="5"/>
  <c r="V1143" i="5"/>
  <c r="U1143" i="5"/>
  <c r="T1143" i="5"/>
  <c r="S1143" i="5"/>
  <c r="R1143" i="5"/>
  <c r="Q1143" i="5"/>
  <c r="P1143" i="5"/>
  <c r="O1143" i="5"/>
  <c r="N1143" i="5"/>
  <c r="L1143" i="5"/>
  <c r="K1143" i="5"/>
  <c r="J1143" i="5"/>
  <c r="I1143" i="5"/>
  <c r="G1143" i="5"/>
  <c r="F1143" i="5"/>
  <c r="E1143" i="5"/>
  <c r="D1143" i="5"/>
  <c r="C1143" i="5"/>
  <c r="B1143" i="5" s="1"/>
  <c r="AG1142" i="5"/>
  <c r="V1142" i="5"/>
  <c r="U1142" i="5"/>
  <c r="T1142" i="5"/>
  <c r="S1142" i="5"/>
  <c r="R1142" i="5"/>
  <c r="Q1142" i="5"/>
  <c r="P1142" i="5"/>
  <c r="O1142" i="5"/>
  <c r="N1142" i="5"/>
  <c r="L1142" i="5"/>
  <c r="K1142" i="5"/>
  <c r="J1142" i="5"/>
  <c r="I1142" i="5"/>
  <c r="G1142" i="5"/>
  <c r="F1142" i="5"/>
  <c r="E1142" i="5"/>
  <c r="D1142" i="5"/>
  <c r="C1142" i="5"/>
  <c r="B1142" i="5" s="1"/>
  <c r="AG1141" i="5"/>
  <c r="V1141" i="5"/>
  <c r="U1141" i="5"/>
  <c r="T1141" i="5"/>
  <c r="S1141" i="5"/>
  <c r="R1141" i="5"/>
  <c r="Q1141" i="5"/>
  <c r="P1141" i="5"/>
  <c r="O1141" i="5"/>
  <c r="N1141" i="5"/>
  <c r="L1141" i="5"/>
  <c r="K1141" i="5"/>
  <c r="J1141" i="5"/>
  <c r="I1141" i="5"/>
  <c r="G1141" i="5"/>
  <c r="F1141" i="5"/>
  <c r="E1141" i="5"/>
  <c r="D1141" i="5"/>
  <c r="C1141" i="5"/>
  <c r="B1141" i="5" s="1"/>
  <c r="AG1140" i="5"/>
  <c r="V1140" i="5"/>
  <c r="U1140" i="5"/>
  <c r="T1140" i="5"/>
  <c r="S1140" i="5"/>
  <c r="R1140" i="5"/>
  <c r="Q1140" i="5"/>
  <c r="P1140" i="5"/>
  <c r="O1140" i="5"/>
  <c r="N1140" i="5"/>
  <c r="L1140" i="5"/>
  <c r="K1140" i="5"/>
  <c r="J1140" i="5"/>
  <c r="I1140" i="5"/>
  <c r="G1140" i="5"/>
  <c r="F1140" i="5"/>
  <c r="E1140" i="5"/>
  <c r="D1140" i="5"/>
  <c r="C1140" i="5"/>
  <c r="B1140" i="5" s="1"/>
  <c r="AG1139" i="5"/>
  <c r="V1139" i="5"/>
  <c r="U1139" i="5"/>
  <c r="T1139" i="5"/>
  <c r="S1139" i="5"/>
  <c r="R1139" i="5"/>
  <c r="Q1139" i="5"/>
  <c r="P1139" i="5"/>
  <c r="O1139" i="5"/>
  <c r="N1139" i="5"/>
  <c r="L1139" i="5"/>
  <c r="K1139" i="5"/>
  <c r="J1139" i="5"/>
  <c r="I1139" i="5"/>
  <c r="G1139" i="5"/>
  <c r="F1139" i="5"/>
  <c r="E1139" i="5"/>
  <c r="D1139" i="5"/>
  <c r="C1139" i="5"/>
  <c r="B1139" i="5" s="1"/>
  <c r="AG1138" i="5"/>
  <c r="V1138" i="5"/>
  <c r="U1138" i="5"/>
  <c r="T1138" i="5"/>
  <c r="S1138" i="5"/>
  <c r="R1138" i="5"/>
  <c r="Q1138" i="5"/>
  <c r="P1138" i="5"/>
  <c r="O1138" i="5"/>
  <c r="N1138" i="5"/>
  <c r="L1138" i="5"/>
  <c r="K1138" i="5"/>
  <c r="J1138" i="5"/>
  <c r="I1138" i="5"/>
  <c r="G1138" i="5"/>
  <c r="F1138" i="5"/>
  <c r="E1138" i="5"/>
  <c r="D1138" i="5"/>
  <c r="C1138" i="5"/>
  <c r="B1138" i="5" s="1"/>
  <c r="AG1137" i="5"/>
  <c r="V1137" i="5"/>
  <c r="U1137" i="5"/>
  <c r="T1137" i="5"/>
  <c r="S1137" i="5"/>
  <c r="R1137" i="5"/>
  <c r="Q1137" i="5"/>
  <c r="P1137" i="5"/>
  <c r="O1137" i="5"/>
  <c r="N1137" i="5"/>
  <c r="L1137" i="5"/>
  <c r="K1137" i="5"/>
  <c r="J1137" i="5"/>
  <c r="I1137" i="5"/>
  <c r="G1137" i="5"/>
  <c r="F1137" i="5"/>
  <c r="E1137" i="5"/>
  <c r="D1137" i="5"/>
  <c r="C1137" i="5"/>
  <c r="B1137" i="5" s="1"/>
  <c r="AG1136" i="5"/>
  <c r="V1136" i="5"/>
  <c r="U1136" i="5"/>
  <c r="T1136" i="5"/>
  <c r="S1136" i="5"/>
  <c r="R1136" i="5"/>
  <c r="Q1136" i="5"/>
  <c r="P1136" i="5"/>
  <c r="O1136" i="5"/>
  <c r="N1136" i="5"/>
  <c r="L1136" i="5"/>
  <c r="K1136" i="5"/>
  <c r="J1136" i="5"/>
  <c r="I1136" i="5"/>
  <c r="G1136" i="5"/>
  <c r="F1136" i="5"/>
  <c r="E1136" i="5"/>
  <c r="D1136" i="5"/>
  <c r="C1136" i="5"/>
  <c r="B1136" i="5" s="1"/>
  <c r="AG1135" i="5"/>
  <c r="V1135" i="5"/>
  <c r="U1135" i="5"/>
  <c r="T1135" i="5"/>
  <c r="S1135" i="5"/>
  <c r="R1135" i="5"/>
  <c r="Q1135" i="5"/>
  <c r="P1135" i="5"/>
  <c r="O1135" i="5"/>
  <c r="N1135" i="5"/>
  <c r="L1135" i="5"/>
  <c r="K1135" i="5"/>
  <c r="J1135" i="5"/>
  <c r="I1135" i="5"/>
  <c r="G1135" i="5"/>
  <c r="F1135" i="5"/>
  <c r="E1135" i="5"/>
  <c r="D1135" i="5"/>
  <c r="C1135" i="5"/>
  <c r="B1135" i="5" s="1"/>
  <c r="AG1134" i="5"/>
  <c r="V1134" i="5"/>
  <c r="U1134" i="5"/>
  <c r="T1134" i="5"/>
  <c r="S1134" i="5"/>
  <c r="R1134" i="5"/>
  <c r="Q1134" i="5"/>
  <c r="P1134" i="5"/>
  <c r="O1134" i="5"/>
  <c r="N1134" i="5"/>
  <c r="L1134" i="5"/>
  <c r="K1134" i="5"/>
  <c r="J1134" i="5"/>
  <c r="I1134" i="5"/>
  <c r="G1134" i="5"/>
  <c r="F1134" i="5"/>
  <c r="E1134" i="5"/>
  <c r="D1134" i="5"/>
  <c r="C1134" i="5"/>
  <c r="B1134" i="5" s="1"/>
  <c r="AG1133" i="5"/>
  <c r="V1133" i="5"/>
  <c r="U1133" i="5"/>
  <c r="T1133" i="5"/>
  <c r="S1133" i="5"/>
  <c r="R1133" i="5"/>
  <c r="Q1133" i="5"/>
  <c r="P1133" i="5"/>
  <c r="O1133" i="5"/>
  <c r="N1133" i="5"/>
  <c r="L1133" i="5"/>
  <c r="K1133" i="5"/>
  <c r="J1133" i="5"/>
  <c r="I1133" i="5"/>
  <c r="G1133" i="5"/>
  <c r="F1133" i="5"/>
  <c r="E1133" i="5"/>
  <c r="D1133" i="5"/>
  <c r="C1133" i="5"/>
  <c r="B1133" i="5" s="1"/>
  <c r="AG1132" i="5"/>
  <c r="V1132" i="5"/>
  <c r="U1132" i="5"/>
  <c r="T1132" i="5"/>
  <c r="S1132" i="5"/>
  <c r="R1132" i="5"/>
  <c r="Q1132" i="5"/>
  <c r="P1132" i="5"/>
  <c r="O1132" i="5"/>
  <c r="N1132" i="5"/>
  <c r="L1132" i="5"/>
  <c r="K1132" i="5"/>
  <c r="J1132" i="5"/>
  <c r="I1132" i="5"/>
  <c r="G1132" i="5"/>
  <c r="F1132" i="5"/>
  <c r="E1132" i="5"/>
  <c r="D1132" i="5"/>
  <c r="C1132" i="5"/>
  <c r="B1132" i="5" s="1"/>
  <c r="AG1131" i="5"/>
  <c r="V1131" i="5"/>
  <c r="U1131" i="5"/>
  <c r="T1131" i="5"/>
  <c r="S1131" i="5"/>
  <c r="R1131" i="5"/>
  <c r="Q1131" i="5"/>
  <c r="P1131" i="5"/>
  <c r="O1131" i="5"/>
  <c r="N1131" i="5"/>
  <c r="L1131" i="5"/>
  <c r="K1131" i="5"/>
  <c r="J1131" i="5"/>
  <c r="I1131" i="5"/>
  <c r="G1131" i="5"/>
  <c r="F1131" i="5"/>
  <c r="E1131" i="5"/>
  <c r="D1131" i="5"/>
  <c r="C1131" i="5"/>
  <c r="B1131" i="5" s="1"/>
  <c r="AG1130" i="5"/>
  <c r="V1130" i="5"/>
  <c r="U1130" i="5"/>
  <c r="T1130" i="5"/>
  <c r="S1130" i="5"/>
  <c r="R1130" i="5"/>
  <c r="Q1130" i="5"/>
  <c r="P1130" i="5"/>
  <c r="O1130" i="5"/>
  <c r="N1130" i="5"/>
  <c r="L1130" i="5"/>
  <c r="K1130" i="5"/>
  <c r="J1130" i="5"/>
  <c r="I1130" i="5"/>
  <c r="G1130" i="5"/>
  <c r="F1130" i="5"/>
  <c r="E1130" i="5"/>
  <c r="D1130" i="5"/>
  <c r="C1130" i="5"/>
  <c r="B1130" i="5" s="1"/>
  <c r="AG1129" i="5"/>
  <c r="V1129" i="5"/>
  <c r="U1129" i="5"/>
  <c r="T1129" i="5"/>
  <c r="S1129" i="5"/>
  <c r="R1129" i="5"/>
  <c r="Q1129" i="5"/>
  <c r="P1129" i="5"/>
  <c r="O1129" i="5"/>
  <c r="N1129" i="5"/>
  <c r="L1129" i="5"/>
  <c r="K1129" i="5"/>
  <c r="J1129" i="5"/>
  <c r="I1129" i="5"/>
  <c r="G1129" i="5"/>
  <c r="F1129" i="5"/>
  <c r="E1129" i="5"/>
  <c r="D1129" i="5"/>
  <c r="C1129" i="5"/>
  <c r="B1129" i="5" s="1"/>
  <c r="AG1128" i="5"/>
  <c r="V1128" i="5"/>
  <c r="U1128" i="5"/>
  <c r="T1128" i="5"/>
  <c r="S1128" i="5"/>
  <c r="R1128" i="5"/>
  <c r="Q1128" i="5"/>
  <c r="P1128" i="5"/>
  <c r="O1128" i="5"/>
  <c r="N1128" i="5"/>
  <c r="L1128" i="5"/>
  <c r="K1128" i="5"/>
  <c r="J1128" i="5"/>
  <c r="I1128" i="5"/>
  <c r="G1128" i="5"/>
  <c r="F1128" i="5"/>
  <c r="E1128" i="5"/>
  <c r="D1128" i="5"/>
  <c r="C1128" i="5"/>
  <c r="B1128" i="5" s="1"/>
  <c r="AG1127" i="5"/>
  <c r="V1127" i="5"/>
  <c r="U1127" i="5"/>
  <c r="T1127" i="5"/>
  <c r="S1127" i="5"/>
  <c r="R1127" i="5"/>
  <c r="Q1127" i="5"/>
  <c r="P1127" i="5"/>
  <c r="O1127" i="5"/>
  <c r="N1127" i="5"/>
  <c r="L1127" i="5"/>
  <c r="K1127" i="5"/>
  <c r="J1127" i="5"/>
  <c r="I1127" i="5"/>
  <c r="G1127" i="5"/>
  <c r="F1127" i="5"/>
  <c r="E1127" i="5"/>
  <c r="D1127" i="5"/>
  <c r="C1127" i="5"/>
  <c r="B1127" i="5" s="1"/>
  <c r="AG1126" i="5"/>
  <c r="V1126" i="5"/>
  <c r="U1126" i="5"/>
  <c r="T1126" i="5"/>
  <c r="S1126" i="5"/>
  <c r="R1126" i="5"/>
  <c r="Q1126" i="5"/>
  <c r="P1126" i="5"/>
  <c r="O1126" i="5"/>
  <c r="N1126" i="5"/>
  <c r="L1126" i="5"/>
  <c r="K1126" i="5"/>
  <c r="J1126" i="5"/>
  <c r="I1126" i="5"/>
  <c r="G1126" i="5"/>
  <c r="F1126" i="5"/>
  <c r="E1126" i="5"/>
  <c r="D1126" i="5"/>
  <c r="C1126" i="5"/>
  <c r="B1126" i="5" s="1"/>
  <c r="AG1125" i="5"/>
  <c r="V1125" i="5"/>
  <c r="U1125" i="5"/>
  <c r="T1125" i="5"/>
  <c r="S1125" i="5"/>
  <c r="R1125" i="5"/>
  <c r="Q1125" i="5"/>
  <c r="P1125" i="5"/>
  <c r="O1125" i="5"/>
  <c r="N1125" i="5"/>
  <c r="L1125" i="5"/>
  <c r="K1125" i="5"/>
  <c r="J1125" i="5"/>
  <c r="I1125" i="5"/>
  <c r="G1125" i="5"/>
  <c r="F1125" i="5"/>
  <c r="E1125" i="5"/>
  <c r="D1125" i="5"/>
  <c r="C1125" i="5"/>
  <c r="B1125" i="5" s="1"/>
  <c r="AG1124" i="5"/>
  <c r="V1124" i="5"/>
  <c r="U1124" i="5"/>
  <c r="T1124" i="5"/>
  <c r="S1124" i="5"/>
  <c r="R1124" i="5"/>
  <c r="Q1124" i="5"/>
  <c r="P1124" i="5"/>
  <c r="O1124" i="5"/>
  <c r="N1124" i="5"/>
  <c r="L1124" i="5"/>
  <c r="K1124" i="5"/>
  <c r="J1124" i="5"/>
  <c r="I1124" i="5"/>
  <c r="G1124" i="5"/>
  <c r="F1124" i="5"/>
  <c r="E1124" i="5"/>
  <c r="D1124" i="5"/>
  <c r="C1124" i="5"/>
  <c r="B1124" i="5" s="1"/>
  <c r="AG1123" i="5"/>
  <c r="V1123" i="5"/>
  <c r="U1123" i="5"/>
  <c r="T1123" i="5"/>
  <c r="S1123" i="5"/>
  <c r="R1123" i="5"/>
  <c r="Q1123" i="5"/>
  <c r="P1123" i="5"/>
  <c r="O1123" i="5"/>
  <c r="N1123" i="5"/>
  <c r="L1123" i="5"/>
  <c r="K1123" i="5"/>
  <c r="J1123" i="5"/>
  <c r="I1123" i="5"/>
  <c r="G1123" i="5"/>
  <c r="F1123" i="5"/>
  <c r="E1123" i="5"/>
  <c r="D1123" i="5"/>
  <c r="C1123" i="5"/>
  <c r="B1123" i="5" s="1"/>
  <c r="AG1122" i="5"/>
  <c r="V1122" i="5"/>
  <c r="U1122" i="5"/>
  <c r="T1122" i="5"/>
  <c r="S1122" i="5"/>
  <c r="R1122" i="5"/>
  <c r="Q1122" i="5"/>
  <c r="P1122" i="5"/>
  <c r="O1122" i="5"/>
  <c r="N1122" i="5"/>
  <c r="L1122" i="5"/>
  <c r="K1122" i="5"/>
  <c r="J1122" i="5"/>
  <c r="I1122" i="5"/>
  <c r="G1122" i="5"/>
  <c r="F1122" i="5"/>
  <c r="E1122" i="5"/>
  <c r="D1122" i="5"/>
  <c r="C1122" i="5"/>
  <c r="B1122" i="5" s="1"/>
  <c r="AG1121" i="5"/>
  <c r="V1121" i="5"/>
  <c r="U1121" i="5"/>
  <c r="T1121" i="5"/>
  <c r="S1121" i="5"/>
  <c r="R1121" i="5"/>
  <c r="Q1121" i="5"/>
  <c r="P1121" i="5"/>
  <c r="O1121" i="5"/>
  <c r="N1121" i="5"/>
  <c r="L1121" i="5"/>
  <c r="K1121" i="5"/>
  <c r="J1121" i="5"/>
  <c r="I1121" i="5"/>
  <c r="G1121" i="5"/>
  <c r="F1121" i="5"/>
  <c r="E1121" i="5"/>
  <c r="D1121" i="5"/>
  <c r="C1121" i="5"/>
  <c r="B1121" i="5" s="1"/>
  <c r="AG1120" i="5"/>
  <c r="V1120" i="5"/>
  <c r="U1120" i="5"/>
  <c r="T1120" i="5"/>
  <c r="S1120" i="5"/>
  <c r="R1120" i="5"/>
  <c r="Q1120" i="5"/>
  <c r="P1120" i="5"/>
  <c r="O1120" i="5"/>
  <c r="N1120" i="5"/>
  <c r="L1120" i="5"/>
  <c r="K1120" i="5"/>
  <c r="J1120" i="5"/>
  <c r="I1120" i="5"/>
  <c r="G1120" i="5"/>
  <c r="F1120" i="5"/>
  <c r="E1120" i="5"/>
  <c r="D1120" i="5"/>
  <c r="C1120" i="5"/>
  <c r="B1120" i="5" s="1"/>
  <c r="AG1119" i="5"/>
  <c r="V1119" i="5"/>
  <c r="U1119" i="5"/>
  <c r="T1119" i="5"/>
  <c r="S1119" i="5"/>
  <c r="R1119" i="5"/>
  <c r="Q1119" i="5"/>
  <c r="P1119" i="5"/>
  <c r="O1119" i="5"/>
  <c r="N1119" i="5"/>
  <c r="L1119" i="5"/>
  <c r="K1119" i="5"/>
  <c r="J1119" i="5"/>
  <c r="I1119" i="5"/>
  <c r="G1119" i="5"/>
  <c r="F1119" i="5"/>
  <c r="E1119" i="5"/>
  <c r="D1119" i="5"/>
  <c r="C1119" i="5"/>
  <c r="B1119" i="5" s="1"/>
  <c r="AG1118" i="5"/>
  <c r="V1118" i="5"/>
  <c r="U1118" i="5"/>
  <c r="T1118" i="5"/>
  <c r="S1118" i="5"/>
  <c r="R1118" i="5"/>
  <c r="Q1118" i="5"/>
  <c r="P1118" i="5"/>
  <c r="O1118" i="5"/>
  <c r="N1118" i="5"/>
  <c r="L1118" i="5"/>
  <c r="K1118" i="5"/>
  <c r="J1118" i="5"/>
  <c r="I1118" i="5"/>
  <c r="G1118" i="5"/>
  <c r="F1118" i="5"/>
  <c r="E1118" i="5"/>
  <c r="D1118" i="5"/>
  <c r="C1118" i="5"/>
  <c r="B1118" i="5" s="1"/>
  <c r="AG1117" i="5"/>
  <c r="V1117" i="5"/>
  <c r="U1117" i="5"/>
  <c r="T1117" i="5"/>
  <c r="S1117" i="5"/>
  <c r="R1117" i="5"/>
  <c r="Q1117" i="5"/>
  <c r="P1117" i="5"/>
  <c r="O1117" i="5"/>
  <c r="N1117" i="5"/>
  <c r="L1117" i="5"/>
  <c r="K1117" i="5"/>
  <c r="J1117" i="5"/>
  <c r="I1117" i="5"/>
  <c r="G1117" i="5"/>
  <c r="F1117" i="5"/>
  <c r="E1117" i="5"/>
  <c r="D1117" i="5"/>
  <c r="C1117" i="5"/>
  <c r="B1117" i="5" s="1"/>
  <c r="AG1116" i="5"/>
  <c r="V1116" i="5"/>
  <c r="U1116" i="5"/>
  <c r="T1116" i="5"/>
  <c r="S1116" i="5"/>
  <c r="R1116" i="5"/>
  <c r="Q1116" i="5"/>
  <c r="P1116" i="5"/>
  <c r="O1116" i="5"/>
  <c r="N1116" i="5"/>
  <c r="L1116" i="5"/>
  <c r="K1116" i="5"/>
  <c r="J1116" i="5"/>
  <c r="I1116" i="5"/>
  <c r="G1116" i="5"/>
  <c r="F1116" i="5"/>
  <c r="E1116" i="5"/>
  <c r="D1116" i="5"/>
  <c r="C1116" i="5"/>
  <c r="B1116" i="5" s="1"/>
  <c r="AG1115" i="5"/>
  <c r="V1115" i="5"/>
  <c r="U1115" i="5"/>
  <c r="T1115" i="5"/>
  <c r="S1115" i="5"/>
  <c r="R1115" i="5"/>
  <c r="Q1115" i="5"/>
  <c r="P1115" i="5"/>
  <c r="O1115" i="5"/>
  <c r="N1115" i="5"/>
  <c r="L1115" i="5"/>
  <c r="K1115" i="5"/>
  <c r="J1115" i="5"/>
  <c r="I1115" i="5"/>
  <c r="G1115" i="5"/>
  <c r="F1115" i="5"/>
  <c r="E1115" i="5"/>
  <c r="D1115" i="5"/>
  <c r="C1115" i="5"/>
  <c r="B1115" i="5" s="1"/>
  <c r="AG1114" i="5"/>
  <c r="V1114" i="5"/>
  <c r="U1114" i="5"/>
  <c r="T1114" i="5"/>
  <c r="S1114" i="5"/>
  <c r="R1114" i="5"/>
  <c r="Q1114" i="5"/>
  <c r="P1114" i="5"/>
  <c r="O1114" i="5"/>
  <c r="N1114" i="5"/>
  <c r="L1114" i="5"/>
  <c r="K1114" i="5"/>
  <c r="J1114" i="5"/>
  <c r="I1114" i="5"/>
  <c r="G1114" i="5"/>
  <c r="F1114" i="5"/>
  <c r="E1114" i="5"/>
  <c r="D1114" i="5"/>
  <c r="C1114" i="5"/>
  <c r="B1114" i="5" s="1"/>
  <c r="AG1113" i="5"/>
  <c r="V1113" i="5"/>
  <c r="U1113" i="5"/>
  <c r="T1113" i="5"/>
  <c r="S1113" i="5"/>
  <c r="R1113" i="5"/>
  <c r="Q1113" i="5"/>
  <c r="P1113" i="5"/>
  <c r="O1113" i="5"/>
  <c r="N1113" i="5"/>
  <c r="L1113" i="5"/>
  <c r="K1113" i="5"/>
  <c r="J1113" i="5"/>
  <c r="I1113" i="5"/>
  <c r="G1113" i="5"/>
  <c r="F1113" i="5"/>
  <c r="E1113" i="5"/>
  <c r="D1113" i="5"/>
  <c r="C1113" i="5"/>
  <c r="B1113" i="5" s="1"/>
  <c r="AG1112" i="5"/>
  <c r="V1112" i="5"/>
  <c r="U1112" i="5"/>
  <c r="T1112" i="5"/>
  <c r="S1112" i="5"/>
  <c r="R1112" i="5"/>
  <c r="Q1112" i="5"/>
  <c r="P1112" i="5"/>
  <c r="O1112" i="5"/>
  <c r="N1112" i="5"/>
  <c r="L1112" i="5"/>
  <c r="K1112" i="5"/>
  <c r="J1112" i="5"/>
  <c r="I1112" i="5"/>
  <c r="G1112" i="5"/>
  <c r="F1112" i="5"/>
  <c r="E1112" i="5"/>
  <c r="D1112" i="5"/>
  <c r="C1112" i="5"/>
  <c r="B1112" i="5" s="1"/>
  <c r="AG1111" i="5"/>
  <c r="V1111" i="5"/>
  <c r="U1111" i="5"/>
  <c r="T1111" i="5"/>
  <c r="S1111" i="5"/>
  <c r="R1111" i="5"/>
  <c r="Q1111" i="5"/>
  <c r="P1111" i="5"/>
  <c r="O1111" i="5"/>
  <c r="N1111" i="5"/>
  <c r="L1111" i="5"/>
  <c r="K1111" i="5"/>
  <c r="J1111" i="5"/>
  <c r="I1111" i="5"/>
  <c r="G1111" i="5"/>
  <c r="F1111" i="5"/>
  <c r="E1111" i="5"/>
  <c r="D1111" i="5"/>
  <c r="C1111" i="5"/>
  <c r="B1111" i="5" s="1"/>
  <c r="AG1110" i="5"/>
  <c r="V1110" i="5"/>
  <c r="U1110" i="5"/>
  <c r="T1110" i="5"/>
  <c r="S1110" i="5"/>
  <c r="R1110" i="5"/>
  <c r="Q1110" i="5"/>
  <c r="P1110" i="5"/>
  <c r="O1110" i="5"/>
  <c r="N1110" i="5"/>
  <c r="L1110" i="5"/>
  <c r="K1110" i="5"/>
  <c r="J1110" i="5"/>
  <c r="I1110" i="5"/>
  <c r="G1110" i="5"/>
  <c r="F1110" i="5"/>
  <c r="E1110" i="5"/>
  <c r="D1110" i="5"/>
  <c r="C1110" i="5"/>
  <c r="B1110" i="5" s="1"/>
  <c r="AG1109" i="5"/>
  <c r="V1109" i="5"/>
  <c r="U1109" i="5"/>
  <c r="T1109" i="5"/>
  <c r="S1109" i="5"/>
  <c r="R1109" i="5"/>
  <c r="Q1109" i="5"/>
  <c r="P1109" i="5"/>
  <c r="O1109" i="5"/>
  <c r="N1109" i="5"/>
  <c r="L1109" i="5"/>
  <c r="K1109" i="5"/>
  <c r="J1109" i="5"/>
  <c r="I1109" i="5"/>
  <c r="G1109" i="5"/>
  <c r="F1109" i="5"/>
  <c r="E1109" i="5"/>
  <c r="D1109" i="5"/>
  <c r="C1109" i="5"/>
  <c r="B1109" i="5" s="1"/>
  <c r="AG1108" i="5"/>
  <c r="V1108" i="5"/>
  <c r="U1108" i="5"/>
  <c r="T1108" i="5"/>
  <c r="S1108" i="5"/>
  <c r="R1108" i="5"/>
  <c r="Q1108" i="5"/>
  <c r="P1108" i="5"/>
  <c r="O1108" i="5"/>
  <c r="N1108" i="5"/>
  <c r="L1108" i="5"/>
  <c r="K1108" i="5"/>
  <c r="J1108" i="5"/>
  <c r="I1108" i="5"/>
  <c r="G1108" i="5"/>
  <c r="F1108" i="5"/>
  <c r="E1108" i="5"/>
  <c r="D1108" i="5"/>
  <c r="C1108" i="5"/>
  <c r="B1108" i="5" s="1"/>
  <c r="AG1107" i="5"/>
  <c r="V1107" i="5"/>
  <c r="U1107" i="5"/>
  <c r="T1107" i="5"/>
  <c r="S1107" i="5"/>
  <c r="R1107" i="5"/>
  <c r="Q1107" i="5"/>
  <c r="P1107" i="5"/>
  <c r="O1107" i="5"/>
  <c r="N1107" i="5"/>
  <c r="L1107" i="5"/>
  <c r="K1107" i="5"/>
  <c r="J1107" i="5"/>
  <c r="I1107" i="5"/>
  <c r="G1107" i="5"/>
  <c r="F1107" i="5"/>
  <c r="E1107" i="5"/>
  <c r="D1107" i="5"/>
  <c r="C1107" i="5"/>
  <c r="B1107" i="5" s="1"/>
  <c r="AG1106" i="5"/>
  <c r="V1106" i="5"/>
  <c r="U1106" i="5"/>
  <c r="T1106" i="5"/>
  <c r="S1106" i="5"/>
  <c r="R1106" i="5"/>
  <c r="Q1106" i="5"/>
  <c r="P1106" i="5"/>
  <c r="O1106" i="5"/>
  <c r="N1106" i="5"/>
  <c r="L1106" i="5"/>
  <c r="K1106" i="5"/>
  <c r="J1106" i="5"/>
  <c r="I1106" i="5"/>
  <c r="G1106" i="5"/>
  <c r="F1106" i="5"/>
  <c r="E1106" i="5"/>
  <c r="D1106" i="5"/>
  <c r="C1106" i="5"/>
  <c r="B1106" i="5" s="1"/>
  <c r="AG1105" i="5"/>
  <c r="V1105" i="5"/>
  <c r="U1105" i="5"/>
  <c r="T1105" i="5"/>
  <c r="S1105" i="5"/>
  <c r="R1105" i="5"/>
  <c r="Q1105" i="5"/>
  <c r="P1105" i="5"/>
  <c r="O1105" i="5"/>
  <c r="N1105" i="5"/>
  <c r="L1105" i="5"/>
  <c r="K1105" i="5"/>
  <c r="J1105" i="5"/>
  <c r="I1105" i="5"/>
  <c r="G1105" i="5"/>
  <c r="F1105" i="5"/>
  <c r="E1105" i="5"/>
  <c r="D1105" i="5"/>
  <c r="C1105" i="5"/>
  <c r="B1105" i="5" s="1"/>
  <c r="AG1104" i="5"/>
  <c r="V1104" i="5"/>
  <c r="U1104" i="5"/>
  <c r="T1104" i="5"/>
  <c r="S1104" i="5"/>
  <c r="R1104" i="5"/>
  <c r="Q1104" i="5"/>
  <c r="P1104" i="5"/>
  <c r="O1104" i="5"/>
  <c r="N1104" i="5"/>
  <c r="L1104" i="5"/>
  <c r="K1104" i="5"/>
  <c r="J1104" i="5"/>
  <c r="I1104" i="5"/>
  <c r="G1104" i="5"/>
  <c r="F1104" i="5"/>
  <c r="E1104" i="5"/>
  <c r="D1104" i="5"/>
  <c r="C1104" i="5"/>
  <c r="B1104" i="5" s="1"/>
  <c r="AG1103" i="5"/>
  <c r="V1103" i="5"/>
  <c r="U1103" i="5"/>
  <c r="T1103" i="5"/>
  <c r="S1103" i="5"/>
  <c r="R1103" i="5"/>
  <c r="Q1103" i="5"/>
  <c r="P1103" i="5"/>
  <c r="O1103" i="5"/>
  <c r="N1103" i="5"/>
  <c r="L1103" i="5"/>
  <c r="K1103" i="5"/>
  <c r="J1103" i="5"/>
  <c r="I1103" i="5"/>
  <c r="G1103" i="5"/>
  <c r="F1103" i="5"/>
  <c r="E1103" i="5"/>
  <c r="D1103" i="5"/>
  <c r="C1103" i="5"/>
  <c r="B1103" i="5" s="1"/>
  <c r="AG1102" i="5"/>
  <c r="V1102" i="5"/>
  <c r="U1102" i="5"/>
  <c r="T1102" i="5"/>
  <c r="S1102" i="5"/>
  <c r="R1102" i="5"/>
  <c r="Q1102" i="5"/>
  <c r="P1102" i="5"/>
  <c r="O1102" i="5"/>
  <c r="N1102" i="5"/>
  <c r="L1102" i="5"/>
  <c r="K1102" i="5"/>
  <c r="J1102" i="5"/>
  <c r="I1102" i="5"/>
  <c r="G1102" i="5"/>
  <c r="F1102" i="5"/>
  <c r="E1102" i="5"/>
  <c r="D1102" i="5"/>
  <c r="C1102" i="5"/>
  <c r="B1102" i="5" s="1"/>
  <c r="AG1101" i="5"/>
  <c r="V1101" i="5"/>
  <c r="U1101" i="5"/>
  <c r="T1101" i="5"/>
  <c r="S1101" i="5"/>
  <c r="R1101" i="5"/>
  <c r="Q1101" i="5"/>
  <c r="P1101" i="5"/>
  <c r="O1101" i="5"/>
  <c r="N1101" i="5"/>
  <c r="L1101" i="5"/>
  <c r="K1101" i="5"/>
  <c r="J1101" i="5"/>
  <c r="I1101" i="5"/>
  <c r="G1101" i="5"/>
  <c r="F1101" i="5"/>
  <c r="E1101" i="5"/>
  <c r="D1101" i="5"/>
  <c r="C1101" i="5"/>
  <c r="B1101" i="5" s="1"/>
  <c r="AG1100" i="5"/>
  <c r="V1100" i="5"/>
  <c r="U1100" i="5"/>
  <c r="T1100" i="5"/>
  <c r="S1100" i="5"/>
  <c r="R1100" i="5"/>
  <c r="Q1100" i="5"/>
  <c r="P1100" i="5"/>
  <c r="O1100" i="5"/>
  <c r="N1100" i="5"/>
  <c r="L1100" i="5"/>
  <c r="K1100" i="5"/>
  <c r="J1100" i="5"/>
  <c r="I1100" i="5"/>
  <c r="G1100" i="5"/>
  <c r="F1100" i="5"/>
  <c r="E1100" i="5"/>
  <c r="D1100" i="5"/>
  <c r="C1100" i="5"/>
  <c r="B1100" i="5" s="1"/>
  <c r="AG1099" i="5"/>
  <c r="V1099" i="5"/>
  <c r="U1099" i="5"/>
  <c r="T1099" i="5"/>
  <c r="S1099" i="5"/>
  <c r="R1099" i="5"/>
  <c r="Q1099" i="5"/>
  <c r="P1099" i="5"/>
  <c r="O1099" i="5"/>
  <c r="N1099" i="5"/>
  <c r="L1099" i="5"/>
  <c r="K1099" i="5"/>
  <c r="J1099" i="5"/>
  <c r="I1099" i="5"/>
  <c r="G1099" i="5"/>
  <c r="F1099" i="5"/>
  <c r="E1099" i="5"/>
  <c r="D1099" i="5"/>
  <c r="C1099" i="5"/>
  <c r="B1099" i="5" s="1"/>
  <c r="AG1098" i="5"/>
  <c r="V1098" i="5"/>
  <c r="U1098" i="5"/>
  <c r="T1098" i="5"/>
  <c r="S1098" i="5"/>
  <c r="R1098" i="5"/>
  <c r="Q1098" i="5"/>
  <c r="P1098" i="5"/>
  <c r="O1098" i="5"/>
  <c r="N1098" i="5"/>
  <c r="L1098" i="5"/>
  <c r="K1098" i="5"/>
  <c r="J1098" i="5"/>
  <c r="I1098" i="5"/>
  <c r="G1098" i="5"/>
  <c r="F1098" i="5"/>
  <c r="E1098" i="5"/>
  <c r="D1098" i="5"/>
  <c r="C1098" i="5"/>
  <c r="B1098" i="5" s="1"/>
  <c r="AG1097" i="5"/>
  <c r="V1097" i="5"/>
  <c r="U1097" i="5"/>
  <c r="T1097" i="5"/>
  <c r="S1097" i="5"/>
  <c r="R1097" i="5"/>
  <c r="Q1097" i="5"/>
  <c r="P1097" i="5"/>
  <c r="O1097" i="5"/>
  <c r="N1097" i="5"/>
  <c r="L1097" i="5"/>
  <c r="K1097" i="5"/>
  <c r="J1097" i="5"/>
  <c r="I1097" i="5"/>
  <c r="G1097" i="5"/>
  <c r="F1097" i="5"/>
  <c r="E1097" i="5"/>
  <c r="D1097" i="5"/>
  <c r="C1097" i="5"/>
  <c r="B1097" i="5" s="1"/>
  <c r="AG1096" i="5"/>
  <c r="V1096" i="5"/>
  <c r="U1096" i="5"/>
  <c r="T1096" i="5"/>
  <c r="S1096" i="5"/>
  <c r="R1096" i="5"/>
  <c r="Q1096" i="5"/>
  <c r="P1096" i="5"/>
  <c r="O1096" i="5"/>
  <c r="N1096" i="5"/>
  <c r="L1096" i="5"/>
  <c r="K1096" i="5"/>
  <c r="J1096" i="5"/>
  <c r="I1096" i="5"/>
  <c r="G1096" i="5"/>
  <c r="F1096" i="5"/>
  <c r="E1096" i="5"/>
  <c r="D1096" i="5"/>
  <c r="C1096" i="5"/>
  <c r="B1096" i="5" s="1"/>
  <c r="AG1095" i="5"/>
  <c r="V1095" i="5"/>
  <c r="U1095" i="5"/>
  <c r="T1095" i="5"/>
  <c r="S1095" i="5"/>
  <c r="R1095" i="5"/>
  <c r="Q1095" i="5"/>
  <c r="P1095" i="5"/>
  <c r="O1095" i="5"/>
  <c r="N1095" i="5"/>
  <c r="L1095" i="5"/>
  <c r="K1095" i="5"/>
  <c r="J1095" i="5"/>
  <c r="I1095" i="5"/>
  <c r="G1095" i="5"/>
  <c r="F1095" i="5"/>
  <c r="E1095" i="5"/>
  <c r="D1095" i="5"/>
  <c r="C1095" i="5"/>
  <c r="B1095" i="5" s="1"/>
  <c r="AG1094" i="5"/>
  <c r="V1094" i="5"/>
  <c r="U1094" i="5"/>
  <c r="T1094" i="5"/>
  <c r="S1094" i="5"/>
  <c r="R1094" i="5"/>
  <c r="Q1094" i="5"/>
  <c r="P1094" i="5"/>
  <c r="O1094" i="5"/>
  <c r="N1094" i="5"/>
  <c r="L1094" i="5"/>
  <c r="K1094" i="5"/>
  <c r="J1094" i="5"/>
  <c r="I1094" i="5"/>
  <c r="G1094" i="5"/>
  <c r="F1094" i="5"/>
  <c r="E1094" i="5"/>
  <c r="D1094" i="5"/>
  <c r="C1094" i="5"/>
  <c r="B1094" i="5" s="1"/>
  <c r="AG1093" i="5"/>
  <c r="V1093" i="5"/>
  <c r="U1093" i="5"/>
  <c r="T1093" i="5"/>
  <c r="S1093" i="5"/>
  <c r="R1093" i="5"/>
  <c r="Q1093" i="5"/>
  <c r="P1093" i="5"/>
  <c r="O1093" i="5"/>
  <c r="N1093" i="5"/>
  <c r="L1093" i="5"/>
  <c r="K1093" i="5"/>
  <c r="J1093" i="5"/>
  <c r="I1093" i="5"/>
  <c r="G1093" i="5"/>
  <c r="F1093" i="5"/>
  <c r="E1093" i="5"/>
  <c r="D1093" i="5"/>
  <c r="C1093" i="5"/>
  <c r="B1093" i="5" s="1"/>
  <c r="AG1092" i="5"/>
  <c r="V1092" i="5"/>
  <c r="U1092" i="5"/>
  <c r="T1092" i="5"/>
  <c r="S1092" i="5"/>
  <c r="R1092" i="5"/>
  <c r="Q1092" i="5"/>
  <c r="P1092" i="5"/>
  <c r="O1092" i="5"/>
  <c r="N1092" i="5"/>
  <c r="L1092" i="5"/>
  <c r="K1092" i="5"/>
  <c r="J1092" i="5"/>
  <c r="I1092" i="5"/>
  <c r="G1092" i="5"/>
  <c r="F1092" i="5"/>
  <c r="E1092" i="5"/>
  <c r="D1092" i="5"/>
  <c r="C1092" i="5"/>
  <c r="B1092" i="5" s="1"/>
  <c r="AG1091" i="5"/>
  <c r="V1091" i="5"/>
  <c r="U1091" i="5"/>
  <c r="T1091" i="5"/>
  <c r="S1091" i="5"/>
  <c r="R1091" i="5"/>
  <c r="Q1091" i="5"/>
  <c r="P1091" i="5"/>
  <c r="O1091" i="5"/>
  <c r="N1091" i="5"/>
  <c r="L1091" i="5"/>
  <c r="K1091" i="5"/>
  <c r="J1091" i="5"/>
  <c r="I1091" i="5"/>
  <c r="G1091" i="5"/>
  <c r="F1091" i="5"/>
  <c r="E1091" i="5"/>
  <c r="D1091" i="5"/>
  <c r="C1091" i="5"/>
  <c r="B1091" i="5" s="1"/>
  <c r="AG1090" i="5"/>
  <c r="V1090" i="5"/>
  <c r="U1090" i="5"/>
  <c r="T1090" i="5"/>
  <c r="S1090" i="5"/>
  <c r="R1090" i="5"/>
  <c r="Q1090" i="5"/>
  <c r="P1090" i="5"/>
  <c r="O1090" i="5"/>
  <c r="N1090" i="5"/>
  <c r="L1090" i="5"/>
  <c r="K1090" i="5"/>
  <c r="J1090" i="5"/>
  <c r="I1090" i="5"/>
  <c r="G1090" i="5"/>
  <c r="F1090" i="5"/>
  <c r="E1090" i="5"/>
  <c r="D1090" i="5"/>
  <c r="C1090" i="5"/>
  <c r="B1090" i="5" s="1"/>
  <c r="AG1089" i="5"/>
  <c r="V1089" i="5"/>
  <c r="U1089" i="5"/>
  <c r="T1089" i="5"/>
  <c r="S1089" i="5"/>
  <c r="R1089" i="5"/>
  <c r="Q1089" i="5"/>
  <c r="P1089" i="5"/>
  <c r="O1089" i="5"/>
  <c r="N1089" i="5"/>
  <c r="L1089" i="5"/>
  <c r="K1089" i="5"/>
  <c r="J1089" i="5"/>
  <c r="I1089" i="5"/>
  <c r="G1089" i="5"/>
  <c r="F1089" i="5"/>
  <c r="E1089" i="5"/>
  <c r="D1089" i="5"/>
  <c r="C1089" i="5"/>
  <c r="B1089" i="5" s="1"/>
  <c r="AG1088" i="5"/>
  <c r="V1088" i="5"/>
  <c r="U1088" i="5"/>
  <c r="T1088" i="5"/>
  <c r="S1088" i="5"/>
  <c r="R1088" i="5"/>
  <c r="Q1088" i="5"/>
  <c r="P1088" i="5"/>
  <c r="O1088" i="5"/>
  <c r="N1088" i="5"/>
  <c r="L1088" i="5"/>
  <c r="K1088" i="5"/>
  <c r="J1088" i="5"/>
  <c r="I1088" i="5"/>
  <c r="G1088" i="5"/>
  <c r="F1088" i="5"/>
  <c r="E1088" i="5"/>
  <c r="D1088" i="5"/>
  <c r="C1088" i="5"/>
  <c r="B1088" i="5" s="1"/>
  <c r="AG1087" i="5"/>
  <c r="V1087" i="5"/>
  <c r="U1087" i="5"/>
  <c r="T1087" i="5"/>
  <c r="S1087" i="5"/>
  <c r="R1087" i="5"/>
  <c r="Q1087" i="5"/>
  <c r="P1087" i="5"/>
  <c r="O1087" i="5"/>
  <c r="N1087" i="5"/>
  <c r="L1087" i="5"/>
  <c r="K1087" i="5"/>
  <c r="J1087" i="5"/>
  <c r="I1087" i="5"/>
  <c r="G1087" i="5"/>
  <c r="F1087" i="5"/>
  <c r="E1087" i="5"/>
  <c r="D1087" i="5"/>
  <c r="C1087" i="5"/>
  <c r="B1087" i="5" s="1"/>
  <c r="AG1086" i="5"/>
  <c r="V1086" i="5"/>
  <c r="U1086" i="5"/>
  <c r="T1086" i="5"/>
  <c r="S1086" i="5"/>
  <c r="R1086" i="5"/>
  <c r="Q1086" i="5"/>
  <c r="P1086" i="5"/>
  <c r="O1086" i="5"/>
  <c r="N1086" i="5"/>
  <c r="L1086" i="5"/>
  <c r="K1086" i="5"/>
  <c r="J1086" i="5"/>
  <c r="I1086" i="5"/>
  <c r="G1086" i="5"/>
  <c r="F1086" i="5"/>
  <c r="E1086" i="5"/>
  <c r="D1086" i="5"/>
  <c r="C1086" i="5"/>
  <c r="B1086" i="5" s="1"/>
  <c r="AG1085" i="5"/>
  <c r="V1085" i="5"/>
  <c r="U1085" i="5"/>
  <c r="T1085" i="5"/>
  <c r="S1085" i="5"/>
  <c r="R1085" i="5"/>
  <c r="Q1085" i="5"/>
  <c r="P1085" i="5"/>
  <c r="O1085" i="5"/>
  <c r="N1085" i="5"/>
  <c r="L1085" i="5"/>
  <c r="K1085" i="5"/>
  <c r="J1085" i="5"/>
  <c r="I1085" i="5"/>
  <c r="G1085" i="5"/>
  <c r="F1085" i="5"/>
  <c r="E1085" i="5"/>
  <c r="D1085" i="5"/>
  <c r="C1085" i="5"/>
  <c r="B1085" i="5" s="1"/>
  <c r="AG1084" i="5"/>
  <c r="V1084" i="5"/>
  <c r="U1084" i="5"/>
  <c r="T1084" i="5"/>
  <c r="S1084" i="5"/>
  <c r="R1084" i="5"/>
  <c r="Q1084" i="5"/>
  <c r="P1084" i="5"/>
  <c r="O1084" i="5"/>
  <c r="N1084" i="5"/>
  <c r="L1084" i="5"/>
  <c r="K1084" i="5"/>
  <c r="J1084" i="5"/>
  <c r="I1084" i="5"/>
  <c r="G1084" i="5"/>
  <c r="F1084" i="5"/>
  <c r="E1084" i="5"/>
  <c r="D1084" i="5"/>
  <c r="C1084" i="5"/>
  <c r="B1084" i="5" s="1"/>
  <c r="AG1083" i="5"/>
  <c r="V1083" i="5"/>
  <c r="U1083" i="5"/>
  <c r="T1083" i="5"/>
  <c r="S1083" i="5"/>
  <c r="R1083" i="5"/>
  <c r="Q1083" i="5"/>
  <c r="P1083" i="5"/>
  <c r="O1083" i="5"/>
  <c r="N1083" i="5"/>
  <c r="L1083" i="5"/>
  <c r="K1083" i="5"/>
  <c r="J1083" i="5"/>
  <c r="I1083" i="5"/>
  <c r="G1083" i="5"/>
  <c r="F1083" i="5"/>
  <c r="E1083" i="5"/>
  <c r="D1083" i="5"/>
  <c r="C1083" i="5"/>
  <c r="B1083" i="5" s="1"/>
  <c r="AG1082" i="5"/>
  <c r="V1082" i="5"/>
  <c r="U1082" i="5"/>
  <c r="T1082" i="5"/>
  <c r="S1082" i="5"/>
  <c r="R1082" i="5"/>
  <c r="Q1082" i="5"/>
  <c r="P1082" i="5"/>
  <c r="O1082" i="5"/>
  <c r="N1082" i="5"/>
  <c r="L1082" i="5"/>
  <c r="K1082" i="5"/>
  <c r="J1082" i="5"/>
  <c r="I1082" i="5"/>
  <c r="G1082" i="5"/>
  <c r="F1082" i="5"/>
  <c r="E1082" i="5"/>
  <c r="D1082" i="5"/>
  <c r="C1082" i="5"/>
  <c r="B1082" i="5" s="1"/>
  <c r="AG1081" i="5"/>
  <c r="V1081" i="5"/>
  <c r="U1081" i="5"/>
  <c r="T1081" i="5"/>
  <c r="S1081" i="5"/>
  <c r="R1081" i="5"/>
  <c r="Q1081" i="5"/>
  <c r="P1081" i="5"/>
  <c r="O1081" i="5"/>
  <c r="N1081" i="5"/>
  <c r="L1081" i="5"/>
  <c r="K1081" i="5"/>
  <c r="J1081" i="5"/>
  <c r="I1081" i="5"/>
  <c r="G1081" i="5"/>
  <c r="F1081" i="5"/>
  <c r="E1081" i="5"/>
  <c r="D1081" i="5"/>
  <c r="C1081" i="5"/>
  <c r="B1081" i="5" s="1"/>
  <c r="AG1080" i="5"/>
  <c r="V1080" i="5"/>
  <c r="U1080" i="5"/>
  <c r="T1080" i="5"/>
  <c r="S1080" i="5"/>
  <c r="R1080" i="5"/>
  <c r="Q1080" i="5"/>
  <c r="P1080" i="5"/>
  <c r="O1080" i="5"/>
  <c r="N1080" i="5"/>
  <c r="L1080" i="5"/>
  <c r="K1080" i="5"/>
  <c r="J1080" i="5"/>
  <c r="I1080" i="5"/>
  <c r="G1080" i="5"/>
  <c r="F1080" i="5"/>
  <c r="E1080" i="5"/>
  <c r="D1080" i="5"/>
  <c r="C1080" i="5"/>
  <c r="B1080" i="5" s="1"/>
  <c r="AG1079" i="5"/>
  <c r="V1079" i="5"/>
  <c r="U1079" i="5"/>
  <c r="T1079" i="5"/>
  <c r="S1079" i="5"/>
  <c r="R1079" i="5"/>
  <c r="Q1079" i="5"/>
  <c r="P1079" i="5"/>
  <c r="O1079" i="5"/>
  <c r="N1079" i="5"/>
  <c r="L1079" i="5"/>
  <c r="K1079" i="5"/>
  <c r="J1079" i="5"/>
  <c r="I1079" i="5"/>
  <c r="G1079" i="5"/>
  <c r="F1079" i="5"/>
  <c r="E1079" i="5"/>
  <c r="D1079" i="5"/>
  <c r="C1079" i="5"/>
  <c r="B1079" i="5" s="1"/>
  <c r="AG1078" i="5"/>
  <c r="V1078" i="5"/>
  <c r="U1078" i="5"/>
  <c r="T1078" i="5"/>
  <c r="S1078" i="5"/>
  <c r="R1078" i="5"/>
  <c r="Q1078" i="5"/>
  <c r="P1078" i="5"/>
  <c r="O1078" i="5"/>
  <c r="N1078" i="5"/>
  <c r="L1078" i="5"/>
  <c r="K1078" i="5"/>
  <c r="J1078" i="5"/>
  <c r="I1078" i="5"/>
  <c r="G1078" i="5"/>
  <c r="F1078" i="5"/>
  <c r="E1078" i="5"/>
  <c r="D1078" i="5"/>
  <c r="C1078" i="5"/>
  <c r="B1078" i="5" s="1"/>
  <c r="AG1077" i="5"/>
  <c r="V1077" i="5"/>
  <c r="U1077" i="5"/>
  <c r="T1077" i="5"/>
  <c r="S1077" i="5"/>
  <c r="R1077" i="5"/>
  <c r="Q1077" i="5"/>
  <c r="P1077" i="5"/>
  <c r="O1077" i="5"/>
  <c r="N1077" i="5"/>
  <c r="L1077" i="5"/>
  <c r="K1077" i="5"/>
  <c r="J1077" i="5"/>
  <c r="I1077" i="5"/>
  <c r="G1077" i="5"/>
  <c r="F1077" i="5"/>
  <c r="E1077" i="5"/>
  <c r="D1077" i="5"/>
  <c r="C1077" i="5"/>
  <c r="B1077" i="5" s="1"/>
  <c r="AG1076" i="5"/>
  <c r="V1076" i="5"/>
  <c r="U1076" i="5"/>
  <c r="T1076" i="5"/>
  <c r="S1076" i="5"/>
  <c r="R1076" i="5"/>
  <c r="Q1076" i="5"/>
  <c r="P1076" i="5"/>
  <c r="O1076" i="5"/>
  <c r="N1076" i="5"/>
  <c r="L1076" i="5"/>
  <c r="K1076" i="5"/>
  <c r="J1076" i="5"/>
  <c r="I1076" i="5"/>
  <c r="G1076" i="5"/>
  <c r="F1076" i="5"/>
  <c r="E1076" i="5"/>
  <c r="D1076" i="5"/>
  <c r="C1076" i="5"/>
  <c r="B1076" i="5" s="1"/>
  <c r="AG1075" i="5"/>
  <c r="V1075" i="5"/>
  <c r="U1075" i="5"/>
  <c r="T1075" i="5"/>
  <c r="S1075" i="5"/>
  <c r="R1075" i="5"/>
  <c r="Q1075" i="5"/>
  <c r="P1075" i="5"/>
  <c r="O1075" i="5"/>
  <c r="N1075" i="5"/>
  <c r="L1075" i="5"/>
  <c r="K1075" i="5"/>
  <c r="J1075" i="5"/>
  <c r="I1075" i="5"/>
  <c r="G1075" i="5"/>
  <c r="F1075" i="5"/>
  <c r="E1075" i="5"/>
  <c r="D1075" i="5"/>
  <c r="C1075" i="5"/>
  <c r="B1075" i="5" s="1"/>
  <c r="AG1074" i="5"/>
  <c r="V1074" i="5"/>
  <c r="U1074" i="5"/>
  <c r="T1074" i="5"/>
  <c r="S1074" i="5"/>
  <c r="R1074" i="5"/>
  <c r="Q1074" i="5"/>
  <c r="P1074" i="5"/>
  <c r="O1074" i="5"/>
  <c r="N1074" i="5"/>
  <c r="L1074" i="5"/>
  <c r="K1074" i="5"/>
  <c r="J1074" i="5"/>
  <c r="I1074" i="5"/>
  <c r="G1074" i="5"/>
  <c r="F1074" i="5"/>
  <c r="E1074" i="5"/>
  <c r="D1074" i="5"/>
  <c r="C1074" i="5"/>
  <c r="B1074" i="5" s="1"/>
  <c r="AG1073" i="5"/>
  <c r="V1073" i="5"/>
  <c r="U1073" i="5"/>
  <c r="T1073" i="5"/>
  <c r="S1073" i="5"/>
  <c r="R1073" i="5"/>
  <c r="Q1073" i="5"/>
  <c r="P1073" i="5"/>
  <c r="O1073" i="5"/>
  <c r="N1073" i="5"/>
  <c r="L1073" i="5"/>
  <c r="K1073" i="5"/>
  <c r="J1073" i="5"/>
  <c r="I1073" i="5"/>
  <c r="G1073" i="5"/>
  <c r="F1073" i="5"/>
  <c r="E1073" i="5"/>
  <c r="D1073" i="5"/>
  <c r="C1073" i="5"/>
  <c r="B1073" i="5" s="1"/>
  <c r="AG1072" i="5"/>
  <c r="V1072" i="5"/>
  <c r="U1072" i="5"/>
  <c r="T1072" i="5"/>
  <c r="S1072" i="5"/>
  <c r="R1072" i="5"/>
  <c r="Q1072" i="5"/>
  <c r="P1072" i="5"/>
  <c r="O1072" i="5"/>
  <c r="N1072" i="5"/>
  <c r="L1072" i="5"/>
  <c r="K1072" i="5"/>
  <c r="J1072" i="5"/>
  <c r="I1072" i="5"/>
  <c r="G1072" i="5"/>
  <c r="F1072" i="5"/>
  <c r="E1072" i="5"/>
  <c r="D1072" i="5"/>
  <c r="C1072" i="5"/>
  <c r="B1072" i="5" s="1"/>
  <c r="AG1071" i="5"/>
  <c r="V1071" i="5"/>
  <c r="U1071" i="5"/>
  <c r="T1071" i="5"/>
  <c r="S1071" i="5"/>
  <c r="R1071" i="5"/>
  <c r="Q1071" i="5"/>
  <c r="P1071" i="5"/>
  <c r="O1071" i="5"/>
  <c r="N1071" i="5"/>
  <c r="L1071" i="5"/>
  <c r="K1071" i="5"/>
  <c r="J1071" i="5"/>
  <c r="I1071" i="5"/>
  <c r="G1071" i="5"/>
  <c r="F1071" i="5"/>
  <c r="E1071" i="5"/>
  <c r="D1071" i="5"/>
  <c r="C1071" i="5"/>
  <c r="B1071" i="5" s="1"/>
  <c r="AG1070" i="5"/>
  <c r="V1070" i="5"/>
  <c r="U1070" i="5"/>
  <c r="T1070" i="5"/>
  <c r="S1070" i="5"/>
  <c r="R1070" i="5"/>
  <c r="Q1070" i="5"/>
  <c r="P1070" i="5"/>
  <c r="O1070" i="5"/>
  <c r="N1070" i="5"/>
  <c r="L1070" i="5"/>
  <c r="K1070" i="5"/>
  <c r="J1070" i="5"/>
  <c r="I1070" i="5"/>
  <c r="G1070" i="5"/>
  <c r="F1070" i="5"/>
  <c r="E1070" i="5"/>
  <c r="D1070" i="5"/>
  <c r="C1070" i="5"/>
  <c r="B1070" i="5" s="1"/>
  <c r="AG1069" i="5"/>
  <c r="V1069" i="5"/>
  <c r="U1069" i="5"/>
  <c r="T1069" i="5"/>
  <c r="S1069" i="5"/>
  <c r="R1069" i="5"/>
  <c r="Q1069" i="5"/>
  <c r="P1069" i="5"/>
  <c r="O1069" i="5"/>
  <c r="N1069" i="5"/>
  <c r="L1069" i="5"/>
  <c r="K1069" i="5"/>
  <c r="J1069" i="5"/>
  <c r="I1069" i="5"/>
  <c r="G1069" i="5"/>
  <c r="F1069" i="5"/>
  <c r="E1069" i="5"/>
  <c r="D1069" i="5"/>
  <c r="C1069" i="5"/>
  <c r="B1069" i="5" s="1"/>
  <c r="AG1068" i="5"/>
  <c r="V1068" i="5"/>
  <c r="U1068" i="5"/>
  <c r="T1068" i="5"/>
  <c r="S1068" i="5"/>
  <c r="R1068" i="5"/>
  <c r="Q1068" i="5"/>
  <c r="P1068" i="5"/>
  <c r="O1068" i="5"/>
  <c r="N1068" i="5"/>
  <c r="L1068" i="5"/>
  <c r="K1068" i="5"/>
  <c r="J1068" i="5"/>
  <c r="I1068" i="5"/>
  <c r="G1068" i="5"/>
  <c r="F1068" i="5"/>
  <c r="E1068" i="5"/>
  <c r="D1068" i="5"/>
  <c r="C1068" i="5"/>
  <c r="B1068" i="5" s="1"/>
  <c r="AG1067" i="5"/>
  <c r="V1067" i="5"/>
  <c r="U1067" i="5"/>
  <c r="T1067" i="5"/>
  <c r="S1067" i="5"/>
  <c r="R1067" i="5"/>
  <c r="Q1067" i="5"/>
  <c r="P1067" i="5"/>
  <c r="O1067" i="5"/>
  <c r="N1067" i="5"/>
  <c r="L1067" i="5"/>
  <c r="K1067" i="5"/>
  <c r="J1067" i="5"/>
  <c r="I1067" i="5"/>
  <c r="G1067" i="5"/>
  <c r="F1067" i="5"/>
  <c r="E1067" i="5"/>
  <c r="D1067" i="5"/>
  <c r="C1067" i="5"/>
  <c r="B1067" i="5" s="1"/>
  <c r="AG1066" i="5"/>
  <c r="V1066" i="5"/>
  <c r="U1066" i="5"/>
  <c r="T1066" i="5"/>
  <c r="S1066" i="5"/>
  <c r="R1066" i="5"/>
  <c r="Q1066" i="5"/>
  <c r="P1066" i="5"/>
  <c r="O1066" i="5"/>
  <c r="N1066" i="5"/>
  <c r="L1066" i="5"/>
  <c r="K1066" i="5"/>
  <c r="J1066" i="5"/>
  <c r="I1066" i="5"/>
  <c r="G1066" i="5"/>
  <c r="F1066" i="5"/>
  <c r="E1066" i="5"/>
  <c r="D1066" i="5"/>
  <c r="C1066" i="5"/>
  <c r="B1066" i="5" s="1"/>
  <c r="AG1065" i="5"/>
  <c r="V1065" i="5"/>
  <c r="U1065" i="5"/>
  <c r="T1065" i="5"/>
  <c r="S1065" i="5"/>
  <c r="R1065" i="5"/>
  <c r="Q1065" i="5"/>
  <c r="P1065" i="5"/>
  <c r="O1065" i="5"/>
  <c r="N1065" i="5"/>
  <c r="L1065" i="5"/>
  <c r="K1065" i="5"/>
  <c r="J1065" i="5"/>
  <c r="I1065" i="5"/>
  <c r="G1065" i="5"/>
  <c r="F1065" i="5"/>
  <c r="E1065" i="5"/>
  <c r="D1065" i="5"/>
  <c r="C1065" i="5"/>
  <c r="B1065" i="5" s="1"/>
  <c r="AG1064" i="5"/>
  <c r="V1064" i="5"/>
  <c r="U1064" i="5"/>
  <c r="T1064" i="5"/>
  <c r="S1064" i="5"/>
  <c r="R1064" i="5"/>
  <c r="Q1064" i="5"/>
  <c r="P1064" i="5"/>
  <c r="O1064" i="5"/>
  <c r="N1064" i="5"/>
  <c r="L1064" i="5"/>
  <c r="K1064" i="5"/>
  <c r="J1064" i="5"/>
  <c r="I1064" i="5"/>
  <c r="G1064" i="5"/>
  <c r="F1064" i="5"/>
  <c r="E1064" i="5"/>
  <c r="D1064" i="5"/>
  <c r="C1064" i="5"/>
  <c r="B1064" i="5" s="1"/>
  <c r="AG1063" i="5"/>
  <c r="V1063" i="5"/>
  <c r="U1063" i="5"/>
  <c r="T1063" i="5"/>
  <c r="S1063" i="5"/>
  <c r="R1063" i="5"/>
  <c r="Q1063" i="5"/>
  <c r="P1063" i="5"/>
  <c r="O1063" i="5"/>
  <c r="N1063" i="5"/>
  <c r="L1063" i="5"/>
  <c r="K1063" i="5"/>
  <c r="J1063" i="5"/>
  <c r="I1063" i="5"/>
  <c r="G1063" i="5"/>
  <c r="F1063" i="5"/>
  <c r="E1063" i="5"/>
  <c r="D1063" i="5"/>
  <c r="C1063" i="5"/>
  <c r="B1063" i="5" s="1"/>
  <c r="AG1062" i="5"/>
  <c r="V1062" i="5"/>
  <c r="U1062" i="5"/>
  <c r="T1062" i="5"/>
  <c r="S1062" i="5"/>
  <c r="R1062" i="5"/>
  <c r="Q1062" i="5"/>
  <c r="P1062" i="5"/>
  <c r="O1062" i="5"/>
  <c r="N1062" i="5"/>
  <c r="L1062" i="5"/>
  <c r="K1062" i="5"/>
  <c r="J1062" i="5"/>
  <c r="I1062" i="5"/>
  <c r="G1062" i="5"/>
  <c r="F1062" i="5"/>
  <c r="E1062" i="5"/>
  <c r="D1062" i="5"/>
  <c r="C1062" i="5"/>
  <c r="B1062" i="5" s="1"/>
  <c r="AG1061" i="5"/>
  <c r="V1061" i="5"/>
  <c r="U1061" i="5"/>
  <c r="T1061" i="5"/>
  <c r="S1061" i="5"/>
  <c r="R1061" i="5"/>
  <c r="Q1061" i="5"/>
  <c r="P1061" i="5"/>
  <c r="O1061" i="5"/>
  <c r="N1061" i="5"/>
  <c r="L1061" i="5"/>
  <c r="K1061" i="5"/>
  <c r="J1061" i="5"/>
  <c r="I1061" i="5"/>
  <c r="G1061" i="5"/>
  <c r="F1061" i="5"/>
  <c r="E1061" i="5"/>
  <c r="D1061" i="5"/>
  <c r="C1061" i="5"/>
  <c r="B1061" i="5" s="1"/>
  <c r="AG1060" i="5"/>
  <c r="V1060" i="5"/>
  <c r="U1060" i="5"/>
  <c r="T1060" i="5"/>
  <c r="S1060" i="5"/>
  <c r="R1060" i="5"/>
  <c r="Q1060" i="5"/>
  <c r="P1060" i="5"/>
  <c r="O1060" i="5"/>
  <c r="N1060" i="5"/>
  <c r="L1060" i="5"/>
  <c r="K1060" i="5"/>
  <c r="J1060" i="5"/>
  <c r="I1060" i="5"/>
  <c r="G1060" i="5"/>
  <c r="F1060" i="5"/>
  <c r="E1060" i="5"/>
  <c r="D1060" i="5"/>
  <c r="C1060" i="5"/>
  <c r="B1060" i="5" s="1"/>
  <c r="AG1059" i="5"/>
  <c r="V1059" i="5"/>
  <c r="U1059" i="5"/>
  <c r="T1059" i="5"/>
  <c r="S1059" i="5"/>
  <c r="R1059" i="5"/>
  <c r="Q1059" i="5"/>
  <c r="P1059" i="5"/>
  <c r="O1059" i="5"/>
  <c r="N1059" i="5"/>
  <c r="L1059" i="5"/>
  <c r="K1059" i="5"/>
  <c r="J1059" i="5"/>
  <c r="I1059" i="5"/>
  <c r="G1059" i="5"/>
  <c r="F1059" i="5"/>
  <c r="E1059" i="5"/>
  <c r="D1059" i="5"/>
  <c r="C1059" i="5"/>
  <c r="B1059" i="5" s="1"/>
  <c r="AG1058" i="5"/>
  <c r="V1058" i="5"/>
  <c r="U1058" i="5"/>
  <c r="T1058" i="5"/>
  <c r="S1058" i="5"/>
  <c r="R1058" i="5"/>
  <c r="Q1058" i="5"/>
  <c r="P1058" i="5"/>
  <c r="O1058" i="5"/>
  <c r="N1058" i="5"/>
  <c r="L1058" i="5"/>
  <c r="K1058" i="5"/>
  <c r="J1058" i="5"/>
  <c r="I1058" i="5"/>
  <c r="G1058" i="5"/>
  <c r="F1058" i="5"/>
  <c r="E1058" i="5"/>
  <c r="D1058" i="5"/>
  <c r="C1058" i="5"/>
  <c r="B1058" i="5" s="1"/>
  <c r="AG1057" i="5"/>
  <c r="V1057" i="5"/>
  <c r="U1057" i="5"/>
  <c r="T1057" i="5"/>
  <c r="S1057" i="5"/>
  <c r="R1057" i="5"/>
  <c r="Q1057" i="5"/>
  <c r="P1057" i="5"/>
  <c r="O1057" i="5"/>
  <c r="N1057" i="5"/>
  <c r="L1057" i="5"/>
  <c r="K1057" i="5"/>
  <c r="J1057" i="5"/>
  <c r="I1057" i="5"/>
  <c r="G1057" i="5"/>
  <c r="F1057" i="5"/>
  <c r="E1057" i="5"/>
  <c r="D1057" i="5"/>
  <c r="C1057" i="5"/>
  <c r="B1057" i="5" s="1"/>
  <c r="AG1056" i="5"/>
  <c r="V1056" i="5"/>
  <c r="U1056" i="5"/>
  <c r="T1056" i="5"/>
  <c r="S1056" i="5"/>
  <c r="R1056" i="5"/>
  <c r="Q1056" i="5"/>
  <c r="P1056" i="5"/>
  <c r="O1056" i="5"/>
  <c r="N1056" i="5"/>
  <c r="L1056" i="5"/>
  <c r="K1056" i="5"/>
  <c r="J1056" i="5"/>
  <c r="I1056" i="5"/>
  <c r="G1056" i="5"/>
  <c r="F1056" i="5"/>
  <c r="E1056" i="5"/>
  <c r="D1056" i="5"/>
  <c r="C1056" i="5"/>
  <c r="B1056" i="5" s="1"/>
  <c r="AG1055" i="5"/>
  <c r="V1055" i="5"/>
  <c r="U1055" i="5"/>
  <c r="T1055" i="5"/>
  <c r="S1055" i="5"/>
  <c r="R1055" i="5"/>
  <c r="Q1055" i="5"/>
  <c r="P1055" i="5"/>
  <c r="O1055" i="5"/>
  <c r="N1055" i="5"/>
  <c r="L1055" i="5"/>
  <c r="K1055" i="5"/>
  <c r="J1055" i="5"/>
  <c r="I1055" i="5"/>
  <c r="G1055" i="5"/>
  <c r="F1055" i="5"/>
  <c r="E1055" i="5"/>
  <c r="D1055" i="5"/>
  <c r="C1055" i="5"/>
  <c r="B1055" i="5" s="1"/>
  <c r="AG1054" i="5"/>
  <c r="V1054" i="5"/>
  <c r="U1054" i="5"/>
  <c r="T1054" i="5"/>
  <c r="S1054" i="5"/>
  <c r="R1054" i="5"/>
  <c r="Q1054" i="5"/>
  <c r="P1054" i="5"/>
  <c r="O1054" i="5"/>
  <c r="N1054" i="5"/>
  <c r="L1054" i="5"/>
  <c r="K1054" i="5"/>
  <c r="J1054" i="5"/>
  <c r="I1054" i="5"/>
  <c r="G1054" i="5"/>
  <c r="F1054" i="5"/>
  <c r="E1054" i="5"/>
  <c r="D1054" i="5"/>
  <c r="C1054" i="5"/>
  <c r="B1054" i="5" s="1"/>
  <c r="AG1053" i="5"/>
  <c r="V1053" i="5"/>
  <c r="U1053" i="5"/>
  <c r="T1053" i="5"/>
  <c r="S1053" i="5"/>
  <c r="R1053" i="5"/>
  <c r="Q1053" i="5"/>
  <c r="P1053" i="5"/>
  <c r="O1053" i="5"/>
  <c r="N1053" i="5"/>
  <c r="L1053" i="5"/>
  <c r="K1053" i="5"/>
  <c r="J1053" i="5"/>
  <c r="I1053" i="5"/>
  <c r="G1053" i="5"/>
  <c r="F1053" i="5"/>
  <c r="E1053" i="5"/>
  <c r="D1053" i="5"/>
  <c r="C1053" i="5"/>
  <c r="B1053" i="5" s="1"/>
  <c r="AG1052" i="5"/>
  <c r="V1052" i="5"/>
  <c r="U1052" i="5"/>
  <c r="T1052" i="5"/>
  <c r="S1052" i="5"/>
  <c r="R1052" i="5"/>
  <c r="Q1052" i="5"/>
  <c r="P1052" i="5"/>
  <c r="O1052" i="5"/>
  <c r="N1052" i="5"/>
  <c r="L1052" i="5"/>
  <c r="K1052" i="5"/>
  <c r="J1052" i="5"/>
  <c r="I1052" i="5"/>
  <c r="G1052" i="5"/>
  <c r="F1052" i="5"/>
  <c r="E1052" i="5"/>
  <c r="D1052" i="5"/>
  <c r="C1052" i="5"/>
  <c r="B1052" i="5" s="1"/>
  <c r="AG1051" i="5"/>
  <c r="V1051" i="5"/>
  <c r="U1051" i="5"/>
  <c r="T1051" i="5"/>
  <c r="S1051" i="5"/>
  <c r="R1051" i="5"/>
  <c r="Q1051" i="5"/>
  <c r="P1051" i="5"/>
  <c r="O1051" i="5"/>
  <c r="N1051" i="5"/>
  <c r="L1051" i="5"/>
  <c r="K1051" i="5"/>
  <c r="J1051" i="5"/>
  <c r="I1051" i="5"/>
  <c r="G1051" i="5"/>
  <c r="F1051" i="5"/>
  <c r="E1051" i="5"/>
  <c r="D1051" i="5"/>
  <c r="C1051" i="5"/>
  <c r="B1051" i="5" s="1"/>
  <c r="AG1050" i="5"/>
  <c r="V1050" i="5"/>
  <c r="U1050" i="5"/>
  <c r="T1050" i="5"/>
  <c r="S1050" i="5"/>
  <c r="R1050" i="5"/>
  <c r="Q1050" i="5"/>
  <c r="P1050" i="5"/>
  <c r="O1050" i="5"/>
  <c r="N1050" i="5"/>
  <c r="L1050" i="5"/>
  <c r="K1050" i="5"/>
  <c r="J1050" i="5"/>
  <c r="I1050" i="5"/>
  <c r="G1050" i="5"/>
  <c r="F1050" i="5"/>
  <c r="E1050" i="5"/>
  <c r="D1050" i="5"/>
  <c r="C1050" i="5"/>
  <c r="B1050" i="5" s="1"/>
  <c r="AG1049" i="5"/>
  <c r="V1049" i="5"/>
  <c r="U1049" i="5"/>
  <c r="T1049" i="5"/>
  <c r="S1049" i="5"/>
  <c r="R1049" i="5"/>
  <c r="Q1049" i="5"/>
  <c r="P1049" i="5"/>
  <c r="O1049" i="5"/>
  <c r="N1049" i="5"/>
  <c r="L1049" i="5"/>
  <c r="K1049" i="5"/>
  <c r="J1049" i="5"/>
  <c r="I1049" i="5"/>
  <c r="G1049" i="5"/>
  <c r="F1049" i="5"/>
  <c r="E1049" i="5"/>
  <c r="D1049" i="5"/>
  <c r="C1049" i="5"/>
  <c r="B1049" i="5" s="1"/>
  <c r="AG1048" i="5"/>
  <c r="V1048" i="5"/>
  <c r="U1048" i="5"/>
  <c r="T1048" i="5"/>
  <c r="S1048" i="5"/>
  <c r="R1048" i="5"/>
  <c r="Q1048" i="5"/>
  <c r="P1048" i="5"/>
  <c r="O1048" i="5"/>
  <c r="N1048" i="5"/>
  <c r="L1048" i="5"/>
  <c r="K1048" i="5"/>
  <c r="J1048" i="5"/>
  <c r="I1048" i="5"/>
  <c r="G1048" i="5"/>
  <c r="F1048" i="5"/>
  <c r="E1048" i="5"/>
  <c r="D1048" i="5"/>
  <c r="C1048" i="5"/>
  <c r="B1048" i="5" s="1"/>
  <c r="AG1047" i="5"/>
  <c r="V1047" i="5"/>
  <c r="U1047" i="5"/>
  <c r="T1047" i="5"/>
  <c r="S1047" i="5"/>
  <c r="R1047" i="5"/>
  <c r="Q1047" i="5"/>
  <c r="P1047" i="5"/>
  <c r="O1047" i="5"/>
  <c r="N1047" i="5"/>
  <c r="L1047" i="5"/>
  <c r="K1047" i="5"/>
  <c r="J1047" i="5"/>
  <c r="I1047" i="5"/>
  <c r="G1047" i="5"/>
  <c r="F1047" i="5"/>
  <c r="E1047" i="5"/>
  <c r="D1047" i="5"/>
  <c r="C1047" i="5"/>
  <c r="B1047" i="5" s="1"/>
  <c r="AG1046" i="5"/>
  <c r="V1046" i="5"/>
  <c r="U1046" i="5"/>
  <c r="T1046" i="5"/>
  <c r="S1046" i="5"/>
  <c r="R1046" i="5"/>
  <c r="Q1046" i="5"/>
  <c r="P1046" i="5"/>
  <c r="O1046" i="5"/>
  <c r="N1046" i="5"/>
  <c r="L1046" i="5"/>
  <c r="K1046" i="5"/>
  <c r="J1046" i="5"/>
  <c r="I1046" i="5"/>
  <c r="G1046" i="5"/>
  <c r="F1046" i="5"/>
  <c r="E1046" i="5"/>
  <c r="D1046" i="5"/>
  <c r="C1046" i="5"/>
  <c r="B1046" i="5" s="1"/>
  <c r="AG1045" i="5"/>
  <c r="V1045" i="5"/>
  <c r="U1045" i="5"/>
  <c r="T1045" i="5"/>
  <c r="S1045" i="5"/>
  <c r="R1045" i="5"/>
  <c r="Q1045" i="5"/>
  <c r="P1045" i="5"/>
  <c r="O1045" i="5"/>
  <c r="N1045" i="5"/>
  <c r="L1045" i="5"/>
  <c r="K1045" i="5"/>
  <c r="J1045" i="5"/>
  <c r="I1045" i="5"/>
  <c r="G1045" i="5"/>
  <c r="F1045" i="5"/>
  <c r="E1045" i="5"/>
  <c r="D1045" i="5"/>
  <c r="C1045" i="5"/>
  <c r="B1045" i="5" s="1"/>
  <c r="AG1044" i="5"/>
  <c r="V1044" i="5"/>
  <c r="U1044" i="5"/>
  <c r="T1044" i="5"/>
  <c r="S1044" i="5"/>
  <c r="R1044" i="5"/>
  <c r="Q1044" i="5"/>
  <c r="P1044" i="5"/>
  <c r="O1044" i="5"/>
  <c r="N1044" i="5"/>
  <c r="L1044" i="5"/>
  <c r="K1044" i="5"/>
  <c r="J1044" i="5"/>
  <c r="I1044" i="5"/>
  <c r="G1044" i="5"/>
  <c r="F1044" i="5"/>
  <c r="E1044" i="5"/>
  <c r="D1044" i="5"/>
  <c r="C1044" i="5"/>
  <c r="B1044" i="5" s="1"/>
  <c r="AG1043" i="5"/>
  <c r="V1043" i="5"/>
  <c r="U1043" i="5"/>
  <c r="T1043" i="5"/>
  <c r="S1043" i="5"/>
  <c r="R1043" i="5"/>
  <c r="Q1043" i="5"/>
  <c r="P1043" i="5"/>
  <c r="O1043" i="5"/>
  <c r="N1043" i="5"/>
  <c r="L1043" i="5"/>
  <c r="K1043" i="5"/>
  <c r="J1043" i="5"/>
  <c r="I1043" i="5"/>
  <c r="G1043" i="5"/>
  <c r="F1043" i="5"/>
  <c r="E1043" i="5"/>
  <c r="D1043" i="5"/>
  <c r="C1043" i="5"/>
  <c r="B1043" i="5" s="1"/>
  <c r="AG1042" i="5"/>
  <c r="V1042" i="5"/>
  <c r="U1042" i="5"/>
  <c r="T1042" i="5"/>
  <c r="S1042" i="5"/>
  <c r="R1042" i="5"/>
  <c r="Q1042" i="5"/>
  <c r="P1042" i="5"/>
  <c r="O1042" i="5"/>
  <c r="N1042" i="5"/>
  <c r="L1042" i="5"/>
  <c r="K1042" i="5"/>
  <c r="J1042" i="5"/>
  <c r="I1042" i="5"/>
  <c r="G1042" i="5"/>
  <c r="F1042" i="5"/>
  <c r="E1042" i="5"/>
  <c r="D1042" i="5"/>
  <c r="C1042" i="5"/>
  <c r="B1042" i="5" s="1"/>
  <c r="AG1041" i="5"/>
  <c r="V1041" i="5"/>
  <c r="U1041" i="5"/>
  <c r="T1041" i="5"/>
  <c r="S1041" i="5"/>
  <c r="R1041" i="5"/>
  <c r="Q1041" i="5"/>
  <c r="P1041" i="5"/>
  <c r="O1041" i="5"/>
  <c r="N1041" i="5"/>
  <c r="L1041" i="5"/>
  <c r="K1041" i="5"/>
  <c r="J1041" i="5"/>
  <c r="I1041" i="5"/>
  <c r="G1041" i="5"/>
  <c r="F1041" i="5"/>
  <c r="E1041" i="5"/>
  <c r="D1041" i="5"/>
  <c r="C1041" i="5"/>
  <c r="B1041" i="5" s="1"/>
  <c r="AG1040" i="5"/>
  <c r="V1040" i="5"/>
  <c r="U1040" i="5"/>
  <c r="T1040" i="5"/>
  <c r="S1040" i="5"/>
  <c r="R1040" i="5"/>
  <c r="Q1040" i="5"/>
  <c r="P1040" i="5"/>
  <c r="O1040" i="5"/>
  <c r="N1040" i="5"/>
  <c r="L1040" i="5"/>
  <c r="K1040" i="5"/>
  <c r="J1040" i="5"/>
  <c r="I1040" i="5"/>
  <c r="G1040" i="5"/>
  <c r="F1040" i="5"/>
  <c r="E1040" i="5"/>
  <c r="D1040" i="5"/>
  <c r="C1040" i="5"/>
  <c r="B1040" i="5" s="1"/>
  <c r="AG1039" i="5"/>
  <c r="V1039" i="5"/>
  <c r="U1039" i="5"/>
  <c r="T1039" i="5"/>
  <c r="S1039" i="5"/>
  <c r="R1039" i="5"/>
  <c r="Q1039" i="5"/>
  <c r="P1039" i="5"/>
  <c r="O1039" i="5"/>
  <c r="N1039" i="5"/>
  <c r="L1039" i="5"/>
  <c r="K1039" i="5"/>
  <c r="J1039" i="5"/>
  <c r="I1039" i="5"/>
  <c r="G1039" i="5"/>
  <c r="F1039" i="5"/>
  <c r="E1039" i="5"/>
  <c r="D1039" i="5"/>
  <c r="C1039" i="5"/>
  <c r="B1039" i="5" s="1"/>
  <c r="AG1038" i="5"/>
  <c r="V1038" i="5"/>
  <c r="U1038" i="5"/>
  <c r="T1038" i="5"/>
  <c r="S1038" i="5"/>
  <c r="R1038" i="5"/>
  <c r="Q1038" i="5"/>
  <c r="P1038" i="5"/>
  <c r="O1038" i="5"/>
  <c r="N1038" i="5"/>
  <c r="L1038" i="5"/>
  <c r="K1038" i="5"/>
  <c r="J1038" i="5"/>
  <c r="I1038" i="5"/>
  <c r="G1038" i="5"/>
  <c r="F1038" i="5"/>
  <c r="E1038" i="5"/>
  <c r="D1038" i="5"/>
  <c r="C1038" i="5"/>
  <c r="B1038" i="5" s="1"/>
  <c r="AG1037" i="5"/>
  <c r="V1037" i="5"/>
  <c r="U1037" i="5"/>
  <c r="T1037" i="5"/>
  <c r="S1037" i="5"/>
  <c r="R1037" i="5"/>
  <c r="Q1037" i="5"/>
  <c r="P1037" i="5"/>
  <c r="O1037" i="5"/>
  <c r="N1037" i="5"/>
  <c r="L1037" i="5"/>
  <c r="K1037" i="5"/>
  <c r="J1037" i="5"/>
  <c r="I1037" i="5"/>
  <c r="G1037" i="5"/>
  <c r="F1037" i="5"/>
  <c r="E1037" i="5"/>
  <c r="D1037" i="5"/>
  <c r="C1037" i="5"/>
  <c r="B1037" i="5" s="1"/>
  <c r="AG1036" i="5"/>
  <c r="V1036" i="5"/>
  <c r="U1036" i="5"/>
  <c r="T1036" i="5"/>
  <c r="S1036" i="5"/>
  <c r="R1036" i="5"/>
  <c r="Q1036" i="5"/>
  <c r="P1036" i="5"/>
  <c r="O1036" i="5"/>
  <c r="N1036" i="5"/>
  <c r="L1036" i="5"/>
  <c r="K1036" i="5"/>
  <c r="J1036" i="5"/>
  <c r="I1036" i="5"/>
  <c r="G1036" i="5"/>
  <c r="F1036" i="5"/>
  <c r="E1036" i="5"/>
  <c r="D1036" i="5"/>
  <c r="C1036" i="5"/>
  <c r="B1036" i="5" s="1"/>
  <c r="AG1035" i="5"/>
  <c r="V1035" i="5"/>
  <c r="U1035" i="5"/>
  <c r="T1035" i="5"/>
  <c r="S1035" i="5"/>
  <c r="R1035" i="5"/>
  <c r="Q1035" i="5"/>
  <c r="P1035" i="5"/>
  <c r="O1035" i="5"/>
  <c r="N1035" i="5"/>
  <c r="L1035" i="5"/>
  <c r="K1035" i="5"/>
  <c r="J1035" i="5"/>
  <c r="I1035" i="5"/>
  <c r="G1035" i="5"/>
  <c r="F1035" i="5"/>
  <c r="E1035" i="5"/>
  <c r="D1035" i="5"/>
  <c r="C1035" i="5"/>
  <c r="B1035" i="5" s="1"/>
  <c r="AG1034" i="5"/>
  <c r="V1034" i="5"/>
  <c r="U1034" i="5"/>
  <c r="T1034" i="5"/>
  <c r="S1034" i="5"/>
  <c r="R1034" i="5"/>
  <c r="Q1034" i="5"/>
  <c r="P1034" i="5"/>
  <c r="O1034" i="5"/>
  <c r="N1034" i="5"/>
  <c r="L1034" i="5"/>
  <c r="K1034" i="5"/>
  <c r="J1034" i="5"/>
  <c r="I1034" i="5"/>
  <c r="G1034" i="5"/>
  <c r="F1034" i="5"/>
  <c r="E1034" i="5"/>
  <c r="D1034" i="5"/>
  <c r="C1034" i="5"/>
  <c r="B1034" i="5" s="1"/>
  <c r="AG1033" i="5"/>
  <c r="V1033" i="5"/>
  <c r="U1033" i="5"/>
  <c r="T1033" i="5"/>
  <c r="S1033" i="5"/>
  <c r="R1033" i="5"/>
  <c r="Q1033" i="5"/>
  <c r="P1033" i="5"/>
  <c r="O1033" i="5"/>
  <c r="N1033" i="5"/>
  <c r="L1033" i="5"/>
  <c r="K1033" i="5"/>
  <c r="J1033" i="5"/>
  <c r="I1033" i="5"/>
  <c r="G1033" i="5"/>
  <c r="F1033" i="5"/>
  <c r="E1033" i="5"/>
  <c r="D1033" i="5"/>
  <c r="C1033" i="5"/>
  <c r="B1033" i="5" s="1"/>
  <c r="AG1032" i="5"/>
  <c r="V1032" i="5"/>
  <c r="U1032" i="5"/>
  <c r="T1032" i="5"/>
  <c r="S1032" i="5"/>
  <c r="R1032" i="5"/>
  <c r="Q1032" i="5"/>
  <c r="P1032" i="5"/>
  <c r="O1032" i="5"/>
  <c r="N1032" i="5"/>
  <c r="L1032" i="5"/>
  <c r="K1032" i="5"/>
  <c r="J1032" i="5"/>
  <c r="I1032" i="5"/>
  <c r="G1032" i="5"/>
  <c r="F1032" i="5"/>
  <c r="E1032" i="5"/>
  <c r="D1032" i="5"/>
  <c r="C1032" i="5"/>
  <c r="B1032" i="5" s="1"/>
  <c r="AG1031" i="5"/>
  <c r="V1031" i="5"/>
  <c r="U1031" i="5"/>
  <c r="T1031" i="5"/>
  <c r="S1031" i="5"/>
  <c r="R1031" i="5"/>
  <c r="Q1031" i="5"/>
  <c r="P1031" i="5"/>
  <c r="O1031" i="5"/>
  <c r="N1031" i="5"/>
  <c r="L1031" i="5"/>
  <c r="K1031" i="5"/>
  <c r="J1031" i="5"/>
  <c r="I1031" i="5"/>
  <c r="G1031" i="5"/>
  <c r="F1031" i="5"/>
  <c r="E1031" i="5"/>
  <c r="D1031" i="5"/>
  <c r="C1031" i="5"/>
  <c r="B1031" i="5" s="1"/>
  <c r="AG1030" i="5"/>
  <c r="V1030" i="5"/>
  <c r="U1030" i="5"/>
  <c r="T1030" i="5"/>
  <c r="S1030" i="5"/>
  <c r="R1030" i="5"/>
  <c r="Q1030" i="5"/>
  <c r="P1030" i="5"/>
  <c r="O1030" i="5"/>
  <c r="N1030" i="5"/>
  <c r="L1030" i="5"/>
  <c r="K1030" i="5"/>
  <c r="J1030" i="5"/>
  <c r="I1030" i="5"/>
  <c r="G1030" i="5"/>
  <c r="F1030" i="5"/>
  <c r="E1030" i="5"/>
  <c r="D1030" i="5"/>
  <c r="C1030" i="5"/>
  <c r="B1030" i="5" s="1"/>
  <c r="AG1029" i="5"/>
  <c r="V1029" i="5"/>
  <c r="U1029" i="5"/>
  <c r="T1029" i="5"/>
  <c r="S1029" i="5"/>
  <c r="R1029" i="5"/>
  <c r="Q1029" i="5"/>
  <c r="P1029" i="5"/>
  <c r="O1029" i="5"/>
  <c r="N1029" i="5"/>
  <c r="L1029" i="5"/>
  <c r="K1029" i="5"/>
  <c r="J1029" i="5"/>
  <c r="I1029" i="5"/>
  <c r="G1029" i="5"/>
  <c r="F1029" i="5"/>
  <c r="E1029" i="5"/>
  <c r="D1029" i="5"/>
  <c r="C1029" i="5"/>
  <c r="B1029" i="5" s="1"/>
  <c r="AG1028" i="5"/>
  <c r="V1028" i="5"/>
  <c r="U1028" i="5"/>
  <c r="T1028" i="5"/>
  <c r="S1028" i="5"/>
  <c r="R1028" i="5"/>
  <c r="Q1028" i="5"/>
  <c r="P1028" i="5"/>
  <c r="O1028" i="5"/>
  <c r="N1028" i="5"/>
  <c r="L1028" i="5"/>
  <c r="K1028" i="5"/>
  <c r="J1028" i="5"/>
  <c r="I1028" i="5"/>
  <c r="G1028" i="5"/>
  <c r="F1028" i="5"/>
  <c r="E1028" i="5"/>
  <c r="D1028" i="5"/>
  <c r="C1028" i="5"/>
  <c r="B1028" i="5" s="1"/>
  <c r="AG1027" i="5"/>
  <c r="V1027" i="5"/>
  <c r="U1027" i="5"/>
  <c r="T1027" i="5"/>
  <c r="S1027" i="5"/>
  <c r="R1027" i="5"/>
  <c r="Q1027" i="5"/>
  <c r="P1027" i="5"/>
  <c r="O1027" i="5"/>
  <c r="N1027" i="5"/>
  <c r="L1027" i="5"/>
  <c r="K1027" i="5"/>
  <c r="J1027" i="5"/>
  <c r="I1027" i="5"/>
  <c r="G1027" i="5"/>
  <c r="F1027" i="5"/>
  <c r="E1027" i="5"/>
  <c r="D1027" i="5"/>
  <c r="C1027" i="5"/>
  <c r="B1027" i="5" s="1"/>
  <c r="AG1026" i="5"/>
  <c r="V1026" i="5"/>
  <c r="U1026" i="5"/>
  <c r="T1026" i="5"/>
  <c r="S1026" i="5"/>
  <c r="R1026" i="5"/>
  <c r="Q1026" i="5"/>
  <c r="P1026" i="5"/>
  <c r="O1026" i="5"/>
  <c r="N1026" i="5"/>
  <c r="L1026" i="5"/>
  <c r="K1026" i="5"/>
  <c r="J1026" i="5"/>
  <c r="I1026" i="5"/>
  <c r="G1026" i="5"/>
  <c r="F1026" i="5"/>
  <c r="E1026" i="5"/>
  <c r="D1026" i="5"/>
  <c r="C1026" i="5"/>
  <c r="B1026" i="5" s="1"/>
  <c r="AG1025" i="5"/>
  <c r="V1025" i="5"/>
  <c r="U1025" i="5"/>
  <c r="T1025" i="5"/>
  <c r="S1025" i="5"/>
  <c r="R1025" i="5"/>
  <c r="Q1025" i="5"/>
  <c r="P1025" i="5"/>
  <c r="O1025" i="5"/>
  <c r="N1025" i="5"/>
  <c r="L1025" i="5"/>
  <c r="K1025" i="5"/>
  <c r="J1025" i="5"/>
  <c r="I1025" i="5"/>
  <c r="G1025" i="5"/>
  <c r="F1025" i="5"/>
  <c r="E1025" i="5"/>
  <c r="D1025" i="5"/>
  <c r="C1025" i="5"/>
  <c r="B1025" i="5" s="1"/>
  <c r="AG1024" i="5"/>
  <c r="V1024" i="5"/>
  <c r="U1024" i="5"/>
  <c r="T1024" i="5"/>
  <c r="S1024" i="5"/>
  <c r="R1024" i="5"/>
  <c r="Q1024" i="5"/>
  <c r="P1024" i="5"/>
  <c r="O1024" i="5"/>
  <c r="N1024" i="5"/>
  <c r="L1024" i="5"/>
  <c r="K1024" i="5"/>
  <c r="J1024" i="5"/>
  <c r="I1024" i="5"/>
  <c r="G1024" i="5"/>
  <c r="F1024" i="5"/>
  <c r="E1024" i="5"/>
  <c r="D1024" i="5"/>
  <c r="C1024" i="5"/>
  <c r="B1024" i="5" s="1"/>
  <c r="AG1023" i="5"/>
  <c r="V1023" i="5"/>
  <c r="U1023" i="5"/>
  <c r="T1023" i="5"/>
  <c r="S1023" i="5"/>
  <c r="R1023" i="5"/>
  <c r="Q1023" i="5"/>
  <c r="P1023" i="5"/>
  <c r="O1023" i="5"/>
  <c r="N1023" i="5"/>
  <c r="L1023" i="5"/>
  <c r="K1023" i="5"/>
  <c r="J1023" i="5"/>
  <c r="I1023" i="5"/>
  <c r="G1023" i="5"/>
  <c r="F1023" i="5"/>
  <c r="E1023" i="5"/>
  <c r="D1023" i="5"/>
  <c r="C1023" i="5"/>
  <c r="B1023" i="5" s="1"/>
  <c r="AG1022" i="5"/>
  <c r="V1022" i="5"/>
  <c r="U1022" i="5"/>
  <c r="T1022" i="5"/>
  <c r="S1022" i="5"/>
  <c r="R1022" i="5"/>
  <c r="Q1022" i="5"/>
  <c r="P1022" i="5"/>
  <c r="O1022" i="5"/>
  <c r="N1022" i="5"/>
  <c r="L1022" i="5"/>
  <c r="K1022" i="5"/>
  <c r="J1022" i="5"/>
  <c r="I1022" i="5"/>
  <c r="G1022" i="5"/>
  <c r="F1022" i="5"/>
  <c r="E1022" i="5"/>
  <c r="D1022" i="5"/>
  <c r="C1022" i="5"/>
  <c r="B1022" i="5" s="1"/>
  <c r="AG1021" i="5"/>
  <c r="V1021" i="5"/>
  <c r="U1021" i="5"/>
  <c r="T1021" i="5"/>
  <c r="S1021" i="5"/>
  <c r="R1021" i="5"/>
  <c r="Q1021" i="5"/>
  <c r="P1021" i="5"/>
  <c r="O1021" i="5"/>
  <c r="N1021" i="5"/>
  <c r="L1021" i="5"/>
  <c r="K1021" i="5"/>
  <c r="J1021" i="5"/>
  <c r="I1021" i="5"/>
  <c r="G1021" i="5"/>
  <c r="F1021" i="5"/>
  <c r="E1021" i="5"/>
  <c r="D1021" i="5"/>
  <c r="C1021" i="5"/>
  <c r="B1021" i="5" s="1"/>
  <c r="AG1020" i="5"/>
  <c r="V1020" i="5"/>
  <c r="U1020" i="5"/>
  <c r="T1020" i="5"/>
  <c r="S1020" i="5"/>
  <c r="R1020" i="5"/>
  <c r="Q1020" i="5"/>
  <c r="P1020" i="5"/>
  <c r="O1020" i="5"/>
  <c r="N1020" i="5"/>
  <c r="L1020" i="5"/>
  <c r="K1020" i="5"/>
  <c r="J1020" i="5"/>
  <c r="I1020" i="5"/>
  <c r="G1020" i="5"/>
  <c r="F1020" i="5"/>
  <c r="E1020" i="5"/>
  <c r="D1020" i="5"/>
  <c r="C1020" i="5"/>
  <c r="B1020" i="5" s="1"/>
  <c r="AG1019" i="5"/>
  <c r="V1019" i="5"/>
  <c r="U1019" i="5"/>
  <c r="T1019" i="5"/>
  <c r="S1019" i="5"/>
  <c r="R1019" i="5"/>
  <c r="Q1019" i="5"/>
  <c r="P1019" i="5"/>
  <c r="O1019" i="5"/>
  <c r="N1019" i="5"/>
  <c r="L1019" i="5"/>
  <c r="K1019" i="5"/>
  <c r="J1019" i="5"/>
  <c r="I1019" i="5"/>
  <c r="G1019" i="5"/>
  <c r="F1019" i="5"/>
  <c r="E1019" i="5"/>
  <c r="D1019" i="5"/>
  <c r="C1019" i="5"/>
  <c r="B1019" i="5" s="1"/>
  <c r="AG1018" i="5"/>
  <c r="V1018" i="5"/>
  <c r="U1018" i="5"/>
  <c r="T1018" i="5"/>
  <c r="S1018" i="5"/>
  <c r="R1018" i="5"/>
  <c r="Q1018" i="5"/>
  <c r="P1018" i="5"/>
  <c r="O1018" i="5"/>
  <c r="N1018" i="5"/>
  <c r="L1018" i="5"/>
  <c r="K1018" i="5"/>
  <c r="J1018" i="5"/>
  <c r="I1018" i="5"/>
  <c r="G1018" i="5"/>
  <c r="F1018" i="5"/>
  <c r="E1018" i="5"/>
  <c r="D1018" i="5"/>
  <c r="C1018" i="5"/>
  <c r="B1018" i="5" s="1"/>
  <c r="AG1017" i="5"/>
  <c r="V1017" i="5"/>
  <c r="U1017" i="5"/>
  <c r="T1017" i="5"/>
  <c r="S1017" i="5"/>
  <c r="R1017" i="5"/>
  <c r="Q1017" i="5"/>
  <c r="P1017" i="5"/>
  <c r="O1017" i="5"/>
  <c r="N1017" i="5"/>
  <c r="L1017" i="5"/>
  <c r="K1017" i="5"/>
  <c r="J1017" i="5"/>
  <c r="I1017" i="5"/>
  <c r="G1017" i="5"/>
  <c r="F1017" i="5"/>
  <c r="E1017" i="5"/>
  <c r="D1017" i="5"/>
  <c r="C1017" i="5"/>
  <c r="B1017" i="5" s="1"/>
  <c r="AG1016" i="5"/>
  <c r="V1016" i="5"/>
  <c r="U1016" i="5"/>
  <c r="T1016" i="5"/>
  <c r="S1016" i="5"/>
  <c r="R1016" i="5"/>
  <c r="Q1016" i="5"/>
  <c r="P1016" i="5"/>
  <c r="O1016" i="5"/>
  <c r="N1016" i="5"/>
  <c r="L1016" i="5"/>
  <c r="K1016" i="5"/>
  <c r="J1016" i="5"/>
  <c r="I1016" i="5"/>
  <c r="G1016" i="5"/>
  <c r="F1016" i="5"/>
  <c r="E1016" i="5"/>
  <c r="D1016" i="5"/>
  <c r="C1016" i="5"/>
  <c r="B1016" i="5" s="1"/>
  <c r="AG1015" i="5"/>
  <c r="V1015" i="5"/>
  <c r="U1015" i="5"/>
  <c r="T1015" i="5"/>
  <c r="S1015" i="5"/>
  <c r="R1015" i="5"/>
  <c r="Q1015" i="5"/>
  <c r="P1015" i="5"/>
  <c r="O1015" i="5"/>
  <c r="N1015" i="5"/>
  <c r="L1015" i="5"/>
  <c r="K1015" i="5"/>
  <c r="J1015" i="5"/>
  <c r="I1015" i="5"/>
  <c r="G1015" i="5"/>
  <c r="F1015" i="5"/>
  <c r="E1015" i="5"/>
  <c r="D1015" i="5"/>
  <c r="C1015" i="5"/>
  <c r="B1015" i="5" s="1"/>
  <c r="AG1014" i="5"/>
  <c r="V1014" i="5"/>
  <c r="U1014" i="5"/>
  <c r="T1014" i="5"/>
  <c r="S1014" i="5"/>
  <c r="R1014" i="5"/>
  <c r="Q1014" i="5"/>
  <c r="P1014" i="5"/>
  <c r="O1014" i="5"/>
  <c r="N1014" i="5"/>
  <c r="L1014" i="5"/>
  <c r="K1014" i="5"/>
  <c r="J1014" i="5"/>
  <c r="I1014" i="5"/>
  <c r="G1014" i="5"/>
  <c r="F1014" i="5"/>
  <c r="E1014" i="5"/>
  <c r="D1014" i="5"/>
  <c r="C1014" i="5"/>
  <c r="B1014" i="5" s="1"/>
  <c r="AG1013" i="5"/>
  <c r="V1013" i="5"/>
  <c r="U1013" i="5"/>
  <c r="T1013" i="5"/>
  <c r="S1013" i="5"/>
  <c r="R1013" i="5"/>
  <c r="Q1013" i="5"/>
  <c r="P1013" i="5"/>
  <c r="O1013" i="5"/>
  <c r="N1013" i="5"/>
  <c r="L1013" i="5"/>
  <c r="K1013" i="5"/>
  <c r="J1013" i="5"/>
  <c r="I1013" i="5"/>
  <c r="G1013" i="5"/>
  <c r="F1013" i="5"/>
  <c r="E1013" i="5"/>
  <c r="D1013" i="5"/>
  <c r="C1013" i="5"/>
  <c r="B1013" i="5" s="1"/>
  <c r="AG1012" i="5"/>
  <c r="V1012" i="5"/>
  <c r="U1012" i="5"/>
  <c r="T1012" i="5"/>
  <c r="S1012" i="5"/>
  <c r="R1012" i="5"/>
  <c r="Q1012" i="5"/>
  <c r="P1012" i="5"/>
  <c r="O1012" i="5"/>
  <c r="N1012" i="5"/>
  <c r="L1012" i="5"/>
  <c r="K1012" i="5"/>
  <c r="J1012" i="5"/>
  <c r="I1012" i="5"/>
  <c r="G1012" i="5"/>
  <c r="F1012" i="5"/>
  <c r="E1012" i="5"/>
  <c r="D1012" i="5"/>
  <c r="C1012" i="5"/>
  <c r="B1012" i="5" s="1"/>
  <c r="AG1011" i="5"/>
  <c r="V1011" i="5"/>
  <c r="U1011" i="5"/>
  <c r="T1011" i="5"/>
  <c r="S1011" i="5"/>
  <c r="R1011" i="5"/>
  <c r="Q1011" i="5"/>
  <c r="P1011" i="5"/>
  <c r="O1011" i="5"/>
  <c r="N1011" i="5"/>
  <c r="L1011" i="5"/>
  <c r="K1011" i="5"/>
  <c r="J1011" i="5"/>
  <c r="I1011" i="5"/>
  <c r="G1011" i="5"/>
  <c r="F1011" i="5"/>
  <c r="E1011" i="5"/>
  <c r="D1011" i="5"/>
  <c r="C1011" i="5"/>
  <c r="B1011" i="5" s="1"/>
  <c r="AG1010" i="5"/>
  <c r="V1010" i="5"/>
  <c r="U1010" i="5"/>
  <c r="T1010" i="5"/>
  <c r="S1010" i="5"/>
  <c r="R1010" i="5"/>
  <c r="Q1010" i="5"/>
  <c r="P1010" i="5"/>
  <c r="O1010" i="5"/>
  <c r="N1010" i="5"/>
  <c r="L1010" i="5"/>
  <c r="K1010" i="5"/>
  <c r="J1010" i="5"/>
  <c r="I1010" i="5"/>
  <c r="G1010" i="5"/>
  <c r="F1010" i="5"/>
  <c r="E1010" i="5"/>
  <c r="D1010" i="5"/>
  <c r="C1010" i="5"/>
  <c r="B1010" i="5" s="1"/>
  <c r="AG1009" i="5"/>
  <c r="V1009" i="5"/>
  <c r="U1009" i="5"/>
  <c r="T1009" i="5"/>
  <c r="S1009" i="5"/>
  <c r="R1009" i="5"/>
  <c r="Q1009" i="5"/>
  <c r="P1009" i="5"/>
  <c r="O1009" i="5"/>
  <c r="N1009" i="5"/>
  <c r="L1009" i="5"/>
  <c r="K1009" i="5"/>
  <c r="J1009" i="5"/>
  <c r="I1009" i="5"/>
  <c r="G1009" i="5"/>
  <c r="F1009" i="5"/>
  <c r="E1009" i="5"/>
  <c r="D1009" i="5"/>
  <c r="C1009" i="5"/>
  <c r="B1009" i="5" s="1"/>
  <c r="AG1008" i="5"/>
  <c r="V1008" i="5"/>
  <c r="U1008" i="5"/>
  <c r="T1008" i="5"/>
  <c r="S1008" i="5"/>
  <c r="R1008" i="5"/>
  <c r="Q1008" i="5"/>
  <c r="P1008" i="5"/>
  <c r="O1008" i="5"/>
  <c r="N1008" i="5"/>
  <c r="L1008" i="5"/>
  <c r="K1008" i="5"/>
  <c r="J1008" i="5"/>
  <c r="I1008" i="5"/>
  <c r="G1008" i="5"/>
  <c r="F1008" i="5"/>
  <c r="E1008" i="5"/>
  <c r="D1008" i="5"/>
  <c r="C1008" i="5"/>
  <c r="B1008" i="5" s="1"/>
  <c r="AG1007" i="5"/>
  <c r="V1007" i="5"/>
  <c r="U1007" i="5"/>
  <c r="T1007" i="5"/>
  <c r="S1007" i="5"/>
  <c r="R1007" i="5"/>
  <c r="Q1007" i="5"/>
  <c r="P1007" i="5"/>
  <c r="O1007" i="5"/>
  <c r="N1007" i="5"/>
  <c r="L1007" i="5"/>
  <c r="K1007" i="5"/>
  <c r="J1007" i="5"/>
  <c r="I1007" i="5"/>
  <c r="G1007" i="5"/>
  <c r="F1007" i="5"/>
  <c r="E1007" i="5"/>
  <c r="D1007" i="5"/>
  <c r="C1007" i="5"/>
  <c r="B1007" i="5" s="1"/>
  <c r="AG1006" i="5"/>
  <c r="V1006" i="5"/>
  <c r="U1006" i="5"/>
  <c r="T1006" i="5"/>
  <c r="S1006" i="5"/>
  <c r="R1006" i="5"/>
  <c r="Q1006" i="5"/>
  <c r="P1006" i="5"/>
  <c r="O1006" i="5"/>
  <c r="N1006" i="5"/>
  <c r="L1006" i="5"/>
  <c r="K1006" i="5"/>
  <c r="J1006" i="5"/>
  <c r="I1006" i="5"/>
  <c r="G1006" i="5"/>
  <c r="F1006" i="5"/>
  <c r="E1006" i="5"/>
  <c r="D1006" i="5"/>
  <c r="C1006" i="5"/>
  <c r="B1006" i="5" s="1"/>
  <c r="AG1005" i="5"/>
  <c r="V1005" i="5"/>
  <c r="U1005" i="5"/>
  <c r="T1005" i="5"/>
  <c r="S1005" i="5"/>
  <c r="R1005" i="5"/>
  <c r="Q1005" i="5"/>
  <c r="P1005" i="5"/>
  <c r="O1005" i="5"/>
  <c r="N1005" i="5"/>
  <c r="L1005" i="5"/>
  <c r="K1005" i="5"/>
  <c r="J1005" i="5"/>
  <c r="I1005" i="5"/>
  <c r="G1005" i="5"/>
  <c r="F1005" i="5"/>
  <c r="E1005" i="5"/>
  <c r="D1005" i="5"/>
  <c r="C1005" i="5"/>
  <c r="B1005" i="5" s="1"/>
  <c r="AG1004" i="5"/>
  <c r="V1004" i="5"/>
  <c r="U1004" i="5"/>
  <c r="T1004" i="5"/>
  <c r="S1004" i="5"/>
  <c r="R1004" i="5"/>
  <c r="Q1004" i="5"/>
  <c r="P1004" i="5"/>
  <c r="O1004" i="5"/>
  <c r="N1004" i="5"/>
  <c r="L1004" i="5"/>
  <c r="K1004" i="5"/>
  <c r="J1004" i="5"/>
  <c r="I1004" i="5"/>
  <c r="G1004" i="5"/>
  <c r="F1004" i="5"/>
  <c r="E1004" i="5"/>
  <c r="D1004" i="5"/>
  <c r="C1004" i="5"/>
  <c r="B1004" i="5" s="1"/>
  <c r="AG1003" i="5"/>
  <c r="V1003" i="5"/>
  <c r="U1003" i="5"/>
  <c r="T1003" i="5"/>
  <c r="S1003" i="5"/>
  <c r="R1003" i="5"/>
  <c r="Q1003" i="5"/>
  <c r="P1003" i="5"/>
  <c r="O1003" i="5"/>
  <c r="N1003" i="5"/>
  <c r="L1003" i="5"/>
  <c r="K1003" i="5"/>
  <c r="J1003" i="5"/>
  <c r="I1003" i="5"/>
  <c r="G1003" i="5"/>
  <c r="F1003" i="5"/>
  <c r="E1003" i="5"/>
  <c r="D1003" i="5"/>
  <c r="C1003" i="5"/>
  <c r="B1003" i="5" s="1"/>
  <c r="AG1002" i="5"/>
  <c r="V1002" i="5"/>
  <c r="U1002" i="5"/>
  <c r="T1002" i="5"/>
  <c r="S1002" i="5"/>
  <c r="R1002" i="5"/>
  <c r="Q1002" i="5"/>
  <c r="P1002" i="5"/>
  <c r="O1002" i="5"/>
  <c r="N1002" i="5"/>
  <c r="L1002" i="5"/>
  <c r="K1002" i="5"/>
  <c r="J1002" i="5"/>
  <c r="I1002" i="5"/>
  <c r="G1002" i="5"/>
  <c r="F1002" i="5"/>
  <c r="E1002" i="5"/>
  <c r="D1002" i="5"/>
  <c r="C1002" i="5"/>
  <c r="B1002" i="5" s="1"/>
  <c r="AG1001" i="5"/>
  <c r="V1001" i="5"/>
  <c r="U1001" i="5"/>
  <c r="T1001" i="5"/>
  <c r="S1001" i="5"/>
  <c r="R1001" i="5"/>
  <c r="Q1001" i="5"/>
  <c r="P1001" i="5"/>
  <c r="O1001" i="5"/>
  <c r="N1001" i="5"/>
  <c r="L1001" i="5"/>
  <c r="K1001" i="5"/>
  <c r="J1001" i="5"/>
  <c r="I1001" i="5"/>
  <c r="G1001" i="5"/>
  <c r="F1001" i="5"/>
  <c r="E1001" i="5"/>
  <c r="D1001" i="5"/>
  <c r="C1001" i="5"/>
  <c r="B1001" i="5" s="1"/>
  <c r="AG1000" i="5"/>
  <c r="V1000" i="5"/>
  <c r="U1000" i="5"/>
  <c r="T1000" i="5"/>
  <c r="S1000" i="5"/>
  <c r="R1000" i="5"/>
  <c r="Q1000" i="5"/>
  <c r="P1000" i="5"/>
  <c r="O1000" i="5"/>
  <c r="N1000" i="5"/>
  <c r="L1000" i="5"/>
  <c r="K1000" i="5"/>
  <c r="J1000" i="5"/>
  <c r="I1000" i="5"/>
  <c r="G1000" i="5"/>
  <c r="F1000" i="5"/>
  <c r="E1000" i="5"/>
  <c r="D1000" i="5"/>
  <c r="C1000" i="5"/>
  <c r="B1000" i="5" s="1"/>
  <c r="AG999" i="5"/>
  <c r="V999" i="5"/>
  <c r="U999" i="5"/>
  <c r="T999" i="5"/>
  <c r="S999" i="5"/>
  <c r="R999" i="5"/>
  <c r="Q999" i="5"/>
  <c r="P999" i="5"/>
  <c r="O999" i="5"/>
  <c r="N999" i="5"/>
  <c r="L999" i="5"/>
  <c r="K999" i="5"/>
  <c r="J999" i="5"/>
  <c r="I999" i="5"/>
  <c r="G999" i="5"/>
  <c r="F999" i="5"/>
  <c r="E999" i="5"/>
  <c r="D999" i="5"/>
  <c r="C999" i="5"/>
  <c r="B999" i="5" s="1"/>
  <c r="AG998" i="5"/>
  <c r="V998" i="5"/>
  <c r="U998" i="5"/>
  <c r="T998" i="5"/>
  <c r="S998" i="5"/>
  <c r="R998" i="5"/>
  <c r="Q998" i="5"/>
  <c r="P998" i="5"/>
  <c r="O998" i="5"/>
  <c r="N998" i="5"/>
  <c r="L998" i="5"/>
  <c r="K998" i="5"/>
  <c r="J998" i="5"/>
  <c r="I998" i="5"/>
  <c r="G998" i="5"/>
  <c r="F998" i="5"/>
  <c r="E998" i="5"/>
  <c r="D998" i="5"/>
  <c r="C998" i="5"/>
  <c r="B998" i="5" s="1"/>
  <c r="AG997" i="5"/>
  <c r="V997" i="5"/>
  <c r="U997" i="5"/>
  <c r="T997" i="5"/>
  <c r="S997" i="5"/>
  <c r="R997" i="5"/>
  <c r="Q997" i="5"/>
  <c r="P997" i="5"/>
  <c r="O997" i="5"/>
  <c r="N997" i="5"/>
  <c r="L997" i="5"/>
  <c r="K997" i="5"/>
  <c r="J997" i="5"/>
  <c r="I997" i="5"/>
  <c r="G997" i="5"/>
  <c r="F997" i="5"/>
  <c r="E997" i="5"/>
  <c r="D997" i="5"/>
  <c r="C997" i="5"/>
  <c r="B997" i="5" s="1"/>
  <c r="AG996" i="5"/>
  <c r="V996" i="5"/>
  <c r="U996" i="5"/>
  <c r="T996" i="5"/>
  <c r="S996" i="5"/>
  <c r="R996" i="5"/>
  <c r="Q996" i="5"/>
  <c r="P996" i="5"/>
  <c r="O996" i="5"/>
  <c r="N996" i="5"/>
  <c r="L996" i="5"/>
  <c r="K996" i="5"/>
  <c r="J996" i="5"/>
  <c r="I996" i="5"/>
  <c r="G996" i="5"/>
  <c r="F996" i="5"/>
  <c r="E996" i="5"/>
  <c r="D996" i="5"/>
  <c r="C996" i="5"/>
  <c r="B996" i="5" s="1"/>
  <c r="AG995" i="5"/>
  <c r="V995" i="5"/>
  <c r="U995" i="5"/>
  <c r="T995" i="5"/>
  <c r="S995" i="5"/>
  <c r="R995" i="5"/>
  <c r="Q995" i="5"/>
  <c r="P995" i="5"/>
  <c r="O995" i="5"/>
  <c r="N995" i="5"/>
  <c r="L995" i="5"/>
  <c r="K995" i="5"/>
  <c r="J995" i="5"/>
  <c r="I995" i="5"/>
  <c r="G995" i="5"/>
  <c r="F995" i="5"/>
  <c r="E995" i="5"/>
  <c r="D995" i="5"/>
  <c r="C995" i="5"/>
  <c r="B995" i="5" s="1"/>
  <c r="AG994" i="5"/>
  <c r="V994" i="5"/>
  <c r="U994" i="5"/>
  <c r="T994" i="5"/>
  <c r="S994" i="5"/>
  <c r="R994" i="5"/>
  <c r="Q994" i="5"/>
  <c r="P994" i="5"/>
  <c r="O994" i="5"/>
  <c r="N994" i="5"/>
  <c r="L994" i="5"/>
  <c r="K994" i="5"/>
  <c r="J994" i="5"/>
  <c r="I994" i="5"/>
  <c r="G994" i="5"/>
  <c r="F994" i="5"/>
  <c r="E994" i="5"/>
  <c r="D994" i="5"/>
  <c r="C994" i="5"/>
  <c r="B994" i="5" s="1"/>
  <c r="AG993" i="5"/>
  <c r="V993" i="5"/>
  <c r="U993" i="5"/>
  <c r="T993" i="5"/>
  <c r="S993" i="5"/>
  <c r="R993" i="5"/>
  <c r="Q993" i="5"/>
  <c r="P993" i="5"/>
  <c r="O993" i="5"/>
  <c r="N993" i="5"/>
  <c r="L993" i="5"/>
  <c r="K993" i="5"/>
  <c r="J993" i="5"/>
  <c r="I993" i="5"/>
  <c r="G993" i="5"/>
  <c r="F993" i="5"/>
  <c r="E993" i="5"/>
  <c r="D993" i="5"/>
  <c r="C993" i="5"/>
  <c r="B993" i="5" s="1"/>
  <c r="AG992" i="5"/>
  <c r="V992" i="5"/>
  <c r="U992" i="5"/>
  <c r="T992" i="5"/>
  <c r="S992" i="5"/>
  <c r="R992" i="5"/>
  <c r="Q992" i="5"/>
  <c r="P992" i="5"/>
  <c r="O992" i="5"/>
  <c r="N992" i="5"/>
  <c r="L992" i="5"/>
  <c r="K992" i="5"/>
  <c r="J992" i="5"/>
  <c r="I992" i="5"/>
  <c r="G992" i="5"/>
  <c r="F992" i="5"/>
  <c r="E992" i="5"/>
  <c r="D992" i="5"/>
  <c r="C992" i="5"/>
  <c r="B992" i="5" s="1"/>
  <c r="AG991" i="5"/>
  <c r="V991" i="5"/>
  <c r="U991" i="5"/>
  <c r="T991" i="5"/>
  <c r="S991" i="5"/>
  <c r="R991" i="5"/>
  <c r="Q991" i="5"/>
  <c r="P991" i="5"/>
  <c r="O991" i="5"/>
  <c r="N991" i="5"/>
  <c r="L991" i="5"/>
  <c r="K991" i="5"/>
  <c r="J991" i="5"/>
  <c r="I991" i="5"/>
  <c r="G991" i="5"/>
  <c r="F991" i="5"/>
  <c r="E991" i="5"/>
  <c r="D991" i="5"/>
  <c r="C991" i="5"/>
  <c r="B991" i="5" s="1"/>
  <c r="AG990" i="5"/>
  <c r="V990" i="5"/>
  <c r="U990" i="5"/>
  <c r="T990" i="5"/>
  <c r="S990" i="5"/>
  <c r="R990" i="5"/>
  <c r="Q990" i="5"/>
  <c r="P990" i="5"/>
  <c r="O990" i="5"/>
  <c r="N990" i="5"/>
  <c r="L990" i="5"/>
  <c r="K990" i="5"/>
  <c r="J990" i="5"/>
  <c r="I990" i="5"/>
  <c r="G990" i="5"/>
  <c r="F990" i="5"/>
  <c r="E990" i="5"/>
  <c r="D990" i="5"/>
  <c r="C990" i="5"/>
  <c r="B990" i="5" s="1"/>
  <c r="AG989" i="5"/>
  <c r="V989" i="5"/>
  <c r="U989" i="5"/>
  <c r="T989" i="5"/>
  <c r="S989" i="5"/>
  <c r="R989" i="5"/>
  <c r="Q989" i="5"/>
  <c r="P989" i="5"/>
  <c r="O989" i="5"/>
  <c r="N989" i="5"/>
  <c r="L989" i="5"/>
  <c r="K989" i="5"/>
  <c r="J989" i="5"/>
  <c r="I989" i="5"/>
  <c r="G989" i="5"/>
  <c r="F989" i="5"/>
  <c r="E989" i="5"/>
  <c r="D989" i="5"/>
  <c r="C989" i="5"/>
  <c r="B989" i="5" s="1"/>
  <c r="AG988" i="5"/>
  <c r="V988" i="5"/>
  <c r="U988" i="5"/>
  <c r="T988" i="5"/>
  <c r="S988" i="5"/>
  <c r="R988" i="5"/>
  <c r="Q988" i="5"/>
  <c r="P988" i="5"/>
  <c r="O988" i="5"/>
  <c r="N988" i="5"/>
  <c r="L988" i="5"/>
  <c r="K988" i="5"/>
  <c r="J988" i="5"/>
  <c r="I988" i="5"/>
  <c r="G988" i="5"/>
  <c r="F988" i="5"/>
  <c r="E988" i="5"/>
  <c r="D988" i="5"/>
  <c r="C988" i="5"/>
  <c r="B988" i="5" s="1"/>
  <c r="AG987" i="5"/>
  <c r="V987" i="5"/>
  <c r="U987" i="5"/>
  <c r="T987" i="5"/>
  <c r="S987" i="5"/>
  <c r="R987" i="5"/>
  <c r="Q987" i="5"/>
  <c r="P987" i="5"/>
  <c r="O987" i="5"/>
  <c r="N987" i="5"/>
  <c r="L987" i="5"/>
  <c r="K987" i="5"/>
  <c r="J987" i="5"/>
  <c r="I987" i="5"/>
  <c r="G987" i="5"/>
  <c r="F987" i="5"/>
  <c r="E987" i="5"/>
  <c r="D987" i="5"/>
  <c r="C987" i="5"/>
  <c r="B987" i="5" s="1"/>
  <c r="AG986" i="5"/>
  <c r="V986" i="5"/>
  <c r="U986" i="5"/>
  <c r="T986" i="5"/>
  <c r="S986" i="5"/>
  <c r="R986" i="5"/>
  <c r="Q986" i="5"/>
  <c r="P986" i="5"/>
  <c r="O986" i="5"/>
  <c r="N986" i="5"/>
  <c r="L986" i="5"/>
  <c r="K986" i="5"/>
  <c r="J986" i="5"/>
  <c r="I986" i="5"/>
  <c r="G986" i="5"/>
  <c r="F986" i="5"/>
  <c r="E986" i="5"/>
  <c r="D986" i="5"/>
  <c r="C986" i="5"/>
  <c r="B986" i="5" s="1"/>
  <c r="AG985" i="5"/>
  <c r="V985" i="5"/>
  <c r="U985" i="5"/>
  <c r="T985" i="5"/>
  <c r="S985" i="5"/>
  <c r="R985" i="5"/>
  <c r="Q985" i="5"/>
  <c r="P985" i="5"/>
  <c r="O985" i="5"/>
  <c r="N985" i="5"/>
  <c r="L985" i="5"/>
  <c r="K985" i="5"/>
  <c r="J985" i="5"/>
  <c r="I985" i="5"/>
  <c r="G985" i="5"/>
  <c r="F985" i="5"/>
  <c r="E985" i="5"/>
  <c r="D985" i="5"/>
  <c r="C985" i="5"/>
  <c r="B985" i="5" s="1"/>
  <c r="AG984" i="5"/>
  <c r="V984" i="5"/>
  <c r="U984" i="5"/>
  <c r="T984" i="5"/>
  <c r="S984" i="5"/>
  <c r="R984" i="5"/>
  <c r="Q984" i="5"/>
  <c r="P984" i="5"/>
  <c r="O984" i="5"/>
  <c r="N984" i="5"/>
  <c r="L984" i="5"/>
  <c r="K984" i="5"/>
  <c r="J984" i="5"/>
  <c r="I984" i="5"/>
  <c r="G984" i="5"/>
  <c r="F984" i="5"/>
  <c r="E984" i="5"/>
  <c r="D984" i="5"/>
  <c r="C984" i="5"/>
  <c r="B984" i="5" s="1"/>
  <c r="AG983" i="5"/>
  <c r="V983" i="5"/>
  <c r="U983" i="5"/>
  <c r="T983" i="5"/>
  <c r="S983" i="5"/>
  <c r="R983" i="5"/>
  <c r="Q983" i="5"/>
  <c r="P983" i="5"/>
  <c r="O983" i="5"/>
  <c r="N983" i="5"/>
  <c r="L983" i="5"/>
  <c r="K983" i="5"/>
  <c r="J983" i="5"/>
  <c r="I983" i="5"/>
  <c r="G983" i="5"/>
  <c r="F983" i="5"/>
  <c r="E983" i="5"/>
  <c r="D983" i="5"/>
  <c r="C983" i="5"/>
  <c r="B983" i="5" s="1"/>
  <c r="AG982" i="5"/>
  <c r="V982" i="5"/>
  <c r="U982" i="5"/>
  <c r="T982" i="5"/>
  <c r="S982" i="5"/>
  <c r="R982" i="5"/>
  <c r="Q982" i="5"/>
  <c r="P982" i="5"/>
  <c r="O982" i="5"/>
  <c r="N982" i="5"/>
  <c r="L982" i="5"/>
  <c r="K982" i="5"/>
  <c r="J982" i="5"/>
  <c r="I982" i="5"/>
  <c r="G982" i="5"/>
  <c r="F982" i="5"/>
  <c r="E982" i="5"/>
  <c r="D982" i="5"/>
  <c r="C982" i="5"/>
  <c r="B982" i="5" s="1"/>
  <c r="AG981" i="5"/>
  <c r="V981" i="5"/>
  <c r="U981" i="5"/>
  <c r="T981" i="5"/>
  <c r="S981" i="5"/>
  <c r="R981" i="5"/>
  <c r="Q981" i="5"/>
  <c r="P981" i="5"/>
  <c r="O981" i="5"/>
  <c r="N981" i="5"/>
  <c r="L981" i="5"/>
  <c r="K981" i="5"/>
  <c r="J981" i="5"/>
  <c r="I981" i="5"/>
  <c r="G981" i="5"/>
  <c r="F981" i="5"/>
  <c r="E981" i="5"/>
  <c r="D981" i="5"/>
  <c r="C981" i="5"/>
  <c r="B981" i="5" s="1"/>
  <c r="AG980" i="5"/>
  <c r="V980" i="5"/>
  <c r="U980" i="5"/>
  <c r="T980" i="5"/>
  <c r="S980" i="5"/>
  <c r="R980" i="5"/>
  <c r="Q980" i="5"/>
  <c r="P980" i="5"/>
  <c r="O980" i="5"/>
  <c r="N980" i="5"/>
  <c r="L980" i="5"/>
  <c r="K980" i="5"/>
  <c r="J980" i="5"/>
  <c r="I980" i="5"/>
  <c r="G980" i="5"/>
  <c r="F980" i="5"/>
  <c r="E980" i="5"/>
  <c r="D980" i="5"/>
  <c r="C980" i="5"/>
  <c r="B980" i="5" s="1"/>
  <c r="AG979" i="5"/>
  <c r="V979" i="5"/>
  <c r="U979" i="5"/>
  <c r="T979" i="5"/>
  <c r="S979" i="5"/>
  <c r="R979" i="5"/>
  <c r="Q979" i="5"/>
  <c r="P979" i="5"/>
  <c r="O979" i="5"/>
  <c r="N979" i="5"/>
  <c r="L979" i="5"/>
  <c r="K979" i="5"/>
  <c r="J979" i="5"/>
  <c r="I979" i="5"/>
  <c r="G979" i="5"/>
  <c r="F979" i="5"/>
  <c r="E979" i="5"/>
  <c r="D979" i="5"/>
  <c r="C979" i="5"/>
  <c r="B979" i="5" s="1"/>
  <c r="AG978" i="5"/>
  <c r="V978" i="5"/>
  <c r="U978" i="5"/>
  <c r="T978" i="5"/>
  <c r="S978" i="5"/>
  <c r="R978" i="5"/>
  <c r="Q978" i="5"/>
  <c r="P978" i="5"/>
  <c r="O978" i="5"/>
  <c r="N978" i="5"/>
  <c r="L978" i="5"/>
  <c r="K978" i="5"/>
  <c r="J978" i="5"/>
  <c r="I978" i="5"/>
  <c r="G978" i="5"/>
  <c r="F978" i="5"/>
  <c r="E978" i="5"/>
  <c r="D978" i="5"/>
  <c r="C978" i="5"/>
  <c r="B978" i="5" s="1"/>
  <c r="AG977" i="5"/>
  <c r="V977" i="5"/>
  <c r="U977" i="5"/>
  <c r="T977" i="5"/>
  <c r="S977" i="5"/>
  <c r="R977" i="5"/>
  <c r="Q977" i="5"/>
  <c r="P977" i="5"/>
  <c r="O977" i="5"/>
  <c r="N977" i="5"/>
  <c r="L977" i="5"/>
  <c r="K977" i="5"/>
  <c r="J977" i="5"/>
  <c r="I977" i="5"/>
  <c r="G977" i="5"/>
  <c r="F977" i="5"/>
  <c r="E977" i="5"/>
  <c r="D977" i="5"/>
  <c r="C977" i="5"/>
  <c r="B977" i="5" s="1"/>
  <c r="AG976" i="5"/>
  <c r="V976" i="5"/>
  <c r="U976" i="5"/>
  <c r="T976" i="5"/>
  <c r="S976" i="5"/>
  <c r="R976" i="5"/>
  <c r="Q976" i="5"/>
  <c r="P976" i="5"/>
  <c r="O976" i="5"/>
  <c r="N976" i="5"/>
  <c r="L976" i="5"/>
  <c r="K976" i="5"/>
  <c r="J976" i="5"/>
  <c r="I976" i="5"/>
  <c r="G976" i="5"/>
  <c r="F976" i="5"/>
  <c r="E976" i="5"/>
  <c r="D976" i="5"/>
  <c r="C976" i="5"/>
  <c r="B976" i="5" s="1"/>
  <c r="AG975" i="5"/>
  <c r="V975" i="5"/>
  <c r="U975" i="5"/>
  <c r="T975" i="5"/>
  <c r="S975" i="5"/>
  <c r="R975" i="5"/>
  <c r="Q975" i="5"/>
  <c r="P975" i="5"/>
  <c r="O975" i="5"/>
  <c r="N975" i="5"/>
  <c r="L975" i="5"/>
  <c r="K975" i="5"/>
  <c r="J975" i="5"/>
  <c r="I975" i="5"/>
  <c r="G975" i="5"/>
  <c r="F975" i="5"/>
  <c r="E975" i="5"/>
  <c r="D975" i="5"/>
  <c r="C975" i="5"/>
  <c r="B975" i="5" s="1"/>
  <c r="AG974" i="5"/>
  <c r="V974" i="5"/>
  <c r="U974" i="5"/>
  <c r="T974" i="5"/>
  <c r="S974" i="5"/>
  <c r="R974" i="5"/>
  <c r="Q974" i="5"/>
  <c r="P974" i="5"/>
  <c r="O974" i="5"/>
  <c r="N974" i="5"/>
  <c r="L974" i="5"/>
  <c r="K974" i="5"/>
  <c r="J974" i="5"/>
  <c r="I974" i="5"/>
  <c r="G974" i="5"/>
  <c r="F974" i="5"/>
  <c r="E974" i="5"/>
  <c r="D974" i="5"/>
  <c r="C974" i="5"/>
  <c r="B974" i="5" s="1"/>
  <c r="AG973" i="5"/>
  <c r="V973" i="5"/>
  <c r="U973" i="5"/>
  <c r="T973" i="5"/>
  <c r="S973" i="5"/>
  <c r="R973" i="5"/>
  <c r="Q973" i="5"/>
  <c r="P973" i="5"/>
  <c r="O973" i="5"/>
  <c r="N973" i="5"/>
  <c r="L973" i="5"/>
  <c r="K973" i="5"/>
  <c r="J973" i="5"/>
  <c r="I973" i="5"/>
  <c r="G973" i="5"/>
  <c r="F973" i="5"/>
  <c r="E973" i="5"/>
  <c r="D973" i="5"/>
  <c r="C973" i="5"/>
  <c r="B973" i="5" s="1"/>
  <c r="AG972" i="5"/>
  <c r="V972" i="5"/>
  <c r="U972" i="5"/>
  <c r="T972" i="5"/>
  <c r="S972" i="5"/>
  <c r="R972" i="5"/>
  <c r="Q972" i="5"/>
  <c r="P972" i="5"/>
  <c r="O972" i="5"/>
  <c r="N972" i="5"/>
  <c r="L972" i="5"/>
  <c r="K972" i="5"/>
  <c r="J972" i="5"/>
  <c r="I972" i="5"/>
  <c r="G972" i="5"/>
  <c r="F972" i="5"/>
  <c r="E972" i="5"/>
  <c r="D972" i="5"/>
  <c r="C972" i="5"/>
  <c r="B972" i="5" s="1"/>
  <c r="AG971" i="5"/>
  <c r="V971" i="5"/>
  <c r="U971" i="5"/>
  <c r="T971" i="5"/>
  <c r="S971" i="5"/>
  <c r="R971" i="5"/>
  <c r="Q971" i="5"/>
  <c r="P971" i="5"/>
  <c r="O971" i="5"/>
  <c r="N971" i="5"/>
  <c r="L971" i="5"/>
  <c r="K971" i="5"/>
  <c r="J971" i="5"/>
  <c r="I971" i="5"/>
  <c r="G971" i="5"/>
  <c r="F971" i="5"/>
  <c r="E971" i="5"/>
  <c r="D971" i="5"/>
  <c r="C971" i="5"/>
  <c r="B971" i="5" s="1"/>
  <c r="AG970" i="5"/>
  <c r="V970" i="5"/>
  <c r="U970" i="5"/>
  <c r="T970" i="5"/>
  <c r="S970" i="5"/>
  <c r="R970" i="5"/>
  <c r="Q970" i="5"/>
  <c r="P970" i="5"/>
  <c r="O970" i="5"/>
  <c r="N970" i="5"/>
  <c r="L970" i="5"/>
  <c r="K970" i="5"/>
  <c r="J970" i="5"/>
  <c r="I970" i="5"/>
  <c r="G970" i="5"/>
  <c r="F970" i="5"/>
  <c r="E970" i="5"/>
  <c r="D970" i="5"/>
  <c r="C970" i="5"/>
  <c r="B970" i="5" s="1"/>
  <c r="AG969" i="5"/>
  <c r="V969" i="5"/>
  <c r="U969" i="5"/>
  <c r="T969" i="5"/>
  <c r="S969" i="5"/>
  <c r="R969" i="5"/>
  <c r="Q969" i="5"/>
  <c r="P969" i="5"/>
  <c r="O969" i="5"/>
  <c r="N969" i="5"/>
  <c r="L969" i="5"/>
  <c r="K969" i="5"/>
  <c r="J969" i="5"/>
  <c r="I969" i="5"/>
  <c r="G969" i="5"/>
  <c r="F969" i="5"/>
  <c r="E969" i="5"/>
  <c r="D969" i="5"/>
  <c r="C969" i="5"/>
  <c r="B969" i="5" s="1"/>
  <c r="AG968" i="5"/>
  <c r="V968" i="5"/>
  <c r="U968" i="5"/>
  <c r="T968" i="5"/>
  <c r="S968" i="5"/>
  <c r="R968" i="5"/>
  <c r="Q968" i="5"/>
  <c r="P968" i="5"/>
  <c r="O968" i="5"/>
  <c r="N968" i="5"/>
  <c r="L968" i="5"/>
  <c r="K968" i="5"/>
  <c r="J968" i="5"/>
  <c r="I968" i="5"/>
  <c r="G968" i="5"/>
  <c r="F968" i="5"/>
  <c r="E968" i="5"/>
  <c r="D968" i="5"/>
  <c r="C968" i="5"/>
  <c r="B968" i="5" s="1"/>
  <c r="AG967" i="5"/>
  <c r="V967" i="5"/>
  <c r="U967" i="5"/>
  <c r="T967" i="5"/>
  <c r="S967" i="5"/>
  <c r="R967" i="5"/>
  <c r="Q967" i="5"/>
  <c r="P967" i="5"/>
  <c r="O967" i="5"/>
  <c r="N967" i="5"/>
  <c r="L967" i="5"/>
  <c r="K967" i="5"/>
  <c r="J967" i="5"/>
  <c r="I967" i="5"/>
  <c r="G967" i="5"/>
  <c r="F967" i="5"/>
  <c r="E967" i="5"/>
  <c r="D967" i="5"/>
  <c r="C967" i="5"/>
  <c r="B967" i="5" s="1"/>
  <c r="AG966" i="5"/>
  <c r="V966" i="5"/>
  <c r="U966" i="5"/>
  <c r="T966" i="5"/>
  <c r="S966" i="5"/>
  <c r="R966" i="5"/>
  <c r="Q966" i="5"/>
  <c r="P966" i="5"/>
  <c r="O966" i="5"/>
  <c r="N966" i="5"/>
  <c r="L966" i="5"/>
  <c r="K966" i="5"/>
  <c r="J966" i="5"/>
  <c r="I966" i="5"/>
  <c r="G966" i="5"/>
  <c r="F966" i="5"/>
  <c r="E966" i="5"/>
  <c r="D966" i="5"/>
  <c r="C966" i="5"/>
  <c r="B966" i="5" s="1"/>
  <c r="AG965" i="5"/>
  <c r="V965" i="5"/>
  <c r="U965" i="5"/>
  <c r="T965" i="5"/>
  <c r="S965" i="5"/>
  <c r="R965" i="5"/>
  <c r="Q965" i="5"/>
  <c r="P965" i="5"/>
  <c r="O965" i="5"/>
  <c r="N965" i="5"/>
  <c r="L965" i="5"/>
  <c r="K965" i="5"/>
  <c r="J965" i="5"/>
  <c r="I965" i="5"/>
  <c r="G965" i="5"/>
  <c r="F965" i="5"/>
  <c r="E965" i="5"/>
  <c r="D965" i="5"/>
  <c r="C965" i="5"/>
  <c r="B965" i="5" s="1"/>
  <c r="AG964" i="5"/>
  <c r="V964" i="5"/>
  <c r="U964" i="5"/>
  <c r="T964" i="5"/>
  <c r="S964" i="5"/>
  <c r="R964" i="5"/>
  <c r="Q964" i="5"/>
  <c r="P964" i="5"/>
  <c r="O964" i="5"/>
  <c r="N964" i="5"/>
  <c r="L964" i="5"/>
  <c r="K964" i="5"/>
  <c r="J964" i="5"/>
  <c r="I964" i="5"/>
  <c r="G964" i="5"/>
  <c r="F964" i="5"/>
  <c r="E964" i="5"/>
  <c r="D964" i="5"/>
  <c r="C964" i="5"/>
  <c r="B964" i="5" s="1"/>
  <c r="AG963" i="5"/>
  <c r="V963" i="5"/>
  <c r="U963" i="5"/>
  <c r="T963" i="5"/>
  <c r="S963" i="5"/>
  <c r="R963" i="5"/>
  <c r="Q963" i="5"/>
  <c r="P963" i="5"/>
  <c r="O963" i="5"/>
  <c r="N963" i="5"/>
  <c r="L963" i="5"/>
  <c r="K963" i="5"/>
  <c r="J963" i="5"/>
  <c r="I963" i="5"/>
  <c r="G963" i="5"/>
  <c r="F963" i="5"/>
  <c r="E963" i="5"/>
  <c r="D963" i="5"/>
  <c r="C963" i="5"/>
  <c r="B963" i="5" s="1"/>
  <c r="AG962" i="5"/>
  <c r="V962" i="5"/>
  <c r="U962" i="5"/>
  <c r="T962" i="5"/>
  <c r="S962" i="5"/>
  <c r="R962" i="5"/>
  <c r="Q962" i="5"/>
  <c r="P962" i="5"/>
  <c r="O962" i="5"/>
  <c r="N962" i="5"/>
  <c r="L962" i="5"/>
  <c r="K962" i="5"/>
  <c r="J962" i="5"/>
  <c r="I962" i="5"/>
  <c r="G962" i="5"/>
  <c r="F962" i="5"/>
  <c r="E962" i="5"/>
  <c r="D962" i="5"/>
  <c r="C962" i="5"/>
  <c r="B962" i="5" s="1"/>
  <c r="AG961" i="5"/>
  <c r="V961" i="5"/>
  <c r="U961" i="5"/>
  <c r="T961" i="5"/>
  <c r="S961" i="5"/>
  <c r="R961" i="5"/>
  <c r="Q961" i="5"/>
  <c r="P961" i="5"/>
  <c r="O961" i="5"/>
  <c r="N961" i="5"/>
  <c r="L961" i="5"/>
  <c r="K961" i="5"/>
  <c r="J961" i="5"/>
  <c r="I961" i="5"/>
  <c r="G961" i="5"/>
  <c r="F961" i="5"/>
  <c r="E961" i="5"/>
  <c r="D961" i="5"/>
  <c r="C961" i="5"/>
  <c r="B961" i="5" s="1"/>
  <c r="AG960" i="5"/>
  <c r="V960" i="5"/>
  <c r="U960" i="5"/>
  <c r="T960" i="5"/>
  <c r="S960" i="5"/>
  <c r="R960" i="5"/>
  <c r="Q960" i="5"/>
  <c r="P960" i="5"/>
  <c r="O960" i="5"/>
  <c r="N960" i="5"/>
  <c r="L960" i="5"/>
  <c r="K960" i="5"/>
  <c r="J960" i="5"/>
  <c r="I960" i="5"/>
  <c r="G960" i="5"/>
  <c r="F960" i="5"/>
  <c r="E960" i="5"/>
  <c r="D960" i="5"/>
  <c r="C960" i="5"/>
  <c r="B960" i="5" s="1"/>
  <c r="AG959" i="5"/>
  <c r="V959" i="5"/>
  <c r="U959" i="5"/>
  <c r="T959" i="5"/>
  <c r="S959" i="5"/>
  <c r="R959" i="5"/>
  <c r="Q959" i="5"/>
  <c r="P959" i="5"/>
  <c r="O959" i="5"/>
  <c r="N959" i="5"/>
  <c r="L959" i="5"/>
  <c r="K959" i="5"/>
  <c r="J959" i="5"/>
  <c r="I959" i="5"/>
  <c r="G959" i="5"/>
  <c r="F959" i="5"/>
  <c r="E959" i="5"/>
  <c r="D959" i="5"/>
  <c r="C959" i="5"/>
  <c r="B959" i="5" s="1"/>
  <c r="AG958" i="5"/>
  <c r="V958" i="5"/>
  <c r="U958" i="5"/>
  <c r="T958" i="5"/>
  <c r="S958" i="5"/>
  <c r="R958" i="5"/>
  <c r="Q958" i="5"/>
  <c r="P958" i="5"/>
  <c r="O958" i="5"/>
  <c r="N958" i="5"/>
  <c r="L958" i="5"/>
  <c r="K958" i="5"/>
  <c r="J958" i="5"/>
  <c r="I958" i="5"/>
  <c r="G958" i="5"/>
  <c r="F958" i="5"/>
  <c r="E958" i="5"/>
  <c r="D958" i="5"/>
  <c r="C958" i="5"/>
  <c r="B958" i="5" s="1"/>
  <c r="AG957" i="5"/>
  <c r="V957" i="5"/>
  <c r="U957" i="5"/>
  <c r="T957" i="5"/>
  <c r="S957" i="5"/>
  <c r="R957" i="5"/>
  <c r="Q957" i="5"/>
  <c r="P957" i="5"/>
  <c r="O957" i="5"/>
  <c r="N957" i="5"/>
  <c r="L957" i="5"/>
  <c r="K957" i="5"/>
  <c r="J957" i="5"/>
  <c r="I957" i="5"/>
  <c r="G957" i="5"/>
  <c r="F957" i="5"/>
  <c r="E957" i="5"/>
  <c r="D957" i="5"/>
  <c r="C957" i="5"/>
  <c r="B957" i="5" s="1"/>
  <c r="AG956" i="5"/>
  <c r="V956" i="5"/>
  <c r="U956" i="5"/>
  <c r="T956" i="5"/>
  <c r="S956" i="5"/>
  <c r="R956" i="5"/>
  <c r="Q956" i="5"/>
  <c r="P956" i="5"/>
  <c r="O956" i="5"/>
  <c r="N956" i="5"/>
  <c r="L956" i="5"/>
  <c r="K956" i="5"/>
  <c r="J956" i="5"/>
  <c r="I956" i="5"/>
  <c r="G956" i="5"/>
  <c r="F956" i="5"/>
  <c r="E956" i="5"/>
  <c r="D956" i="5"/>
  <c r="C956" i="5"/>
  <c r="B956" i="5" s="1"/>
  <c r="AG955" i="5"/>
  <c r="V955" i="5"/>
  <c r="U955" i="5"/>
  <c r="T955" i="5"/>
  <c r="S955" i="5"/>
  <c r="R955" i="5"/>
  <c r="Q955" i="5"/>
  <c r="P955" i="5"/>
  <c r="O955" i="5"/>
  <c r="N955" i="5"/>
  <c r="L955" i="5"/>
  <c r="K955" i="5"/>
  <c r="J955" i="5"/>
  <c r="I955" i="5"/>
  <c r="G955" i="5"/>
  <c r="F955" i="5"/>
  <c r="E955" i="5"/>
  <c r="D955" i="5"/>
  <c r="C955" i="5"/>
  <c r="B955" i="5" s="1"/>
  <c r="AG954" i="5"/>
  <c r="V954" i="5"/>
  <c r="U954" i="5"/>
  <c r="T954" i="5"/>
  <c r="S954" i="5"/>
  <c r="R954" i="5"/>
  <c r="Q954" i="5"/>
  <c r="P954" i="5"/>
  <c r="O954" i="5"/>
  <c r="N954" i="5"/>
  <c r="L954" i="5"/>
  <c r="K954" i="5"/>
  <c r="J954" i="5"/>
  <c r="I954" i="5"/>
  <c r="G954" i="5"/>
  <c r="F954" i="5"/>
  <c r="E954" i="5"/>
  <c r="D954" i="5"/>
  <c r="C954" i="5"/>
  <c r="B954" i="5" s="1"/>
  <c r="AG953" i="5"/>
  <c r="V953" i="5"/>
  <c r="U953" i="5"/>
  <c r="T953" i="5"/>
  <c r="S953" i="5"/>
  <c r="R953" i="5"/>
  <c r="Q953" i="5"/>
  <c r="P953" i="5"/>
  <c r="O953" i="5"/>
  <c r="N953" i="5"/>
  <c r="L953" i="5"/>
  <c r="K953" i="5"/>
  <c r="J953" i="5"/>
  <c r="I953" i="5"/>
  <c r="G953" i="5"/>
  <c r="F953" i="5"/>
  <c r="E953" i="5"/>
  <c r="D953" i="5"/>
  <c r="C953" i="5"/>
  <c r="B953" i="5" s="1"/>
  <c r="AG952" i="5"/>
  <c r="V952" i="5"/>
  <c r="U952" i="5"/>
  <c r="T952" i="5"/>
  <c r="S952" i="5"/>
  <c r="R952" i="5"/>
  <c r="Q952" i="5"/>
  <c r="P952" i="5"/>
  <c r="O952" i="5"/>
  <c r="N952" i="5"/>
  <c r="L952" i="5"/>
  <c r="K952" i="5"/>
  <c r="J952" i="5"/>
  <c r="I952" i="5"/>
  <c r="G952" i="5"/>
  <c r="F952" i="5"/>
  <c r="E952" i="5"/>
  <c r="D952" i="5"/>
  <c r="C952" i="5"/>
  <c r="B952" i="5" s="1"/>
  <c r="AG951" i="5"/>
  <c r="V951" i="5"/>
  <c r="U951" i="5"/>
  <c r="T951" i="5"/>
  <c r="S951" i="5"/>
  <c r="R951" i="5"/>
  <c r="Q951" i="5"/>
  <c r="P951" i="5"/>
  <c r="O951" i="5"/>
  <c r="N951" i="5"/>
  <c r="L951" i="5"/>
  <c r="K951" i="5"/>
  <c r="J951" i="5"/>
  <c r="I951" i="5"/>
  <c r="G951" i="5"/>
  <c r="F951" i="5"/>
  <c r="E951" i="5"/>
  <c r="D951" i="5"/>
  <c r="C951" i="5"/>
  <c r="B951" i="5" s="1"/>
  <c r="AG950" i="5"/>
  <c r="V950" i="5"/>
  <c r="U950" i="5"/>
  <c r="T950" i="5"/>
  <c r="S950" i="5"/>
  <c r="R950" i="5"/>
  <c r="Q950" i="5"/>
  <c r="P950" i="5"/>
  <c r="O950" i="5"/>
  <c r="N950" i="5"/>
  <c r="L950" i="5"/>
  <c r="K950" i="5"/>
  <c r="J950" i="5"/>
  <c r="I950" i="5"/>
  <c r="G950" i="5"/>
  <c r="F950" i="5"/>
  <c r="E950" i="5"/>
  <c r="D950" i="5"/>
  <c r="C950" i="5"/>
  <c r="B950" i="5" s="1"/>
  <c r="AG949" i="5"/>
  <c r="V949" i="5"/>
  <c r="U949" i="5"/>
  <c r="T949" i="5"/>
  <c r="S949" i="5"/>
  <c r="R949" i="5"/>
  <c r="Q949" i="5"/>
  <c r="P949" i="5"/>
  <c r="O949" i="5"/>
  <c r="N949" i="5"/>
  <c r="L949" i="5"/>
  <c r="K949" i="5"/>
  <c r="J949" i="5"/>
  <c r="I949" i="5"/>
  <c r="G949" i="5"/>
  <c r="F949" i="5"/>
  <c r="E949" i="5"/>
  <c r="D949" i="5"/>
  <c r="C949" i="5"/>
  <c r="B949" i="5" s="1"/>
  <c r="AG948" i="5"/>
  <c r="V948" i="5"/>
  <c r="U948" i="5"/>
  <c r="T948" i="5"/>
  <c r="S948" i="5"/>
  <c r="R948" i="5"/>
  <c r="Q948" i="5"/>
  <c r="P948" i="5"/>
  <c r="O948" i="5"/>
  <c r="N948" i="5"/>
  <c r="L948" i="5"/>
  <c r="K948" i="5"/>
  <c r="J948" i="5"/>
  <c r="I948" i="5"/>
  <c r="G948" i="5"/>
  <c r="F948" i="5"/>
  <c r="E948" i="5"/>
  <c r="D948" i="5"/>
  <c r="C948" i="5"/>
  <c r="B948" i="5" s="1"/>
  <c r="AG947" i="5"/>
  <c r="V947" i="5"/>
  <c r="U947" i="5"/>
  <c r="T947" i="5"/>
  <c r="S947" i="5"/>
  <c r="R947" i="5"/>
  <c r="Q947" i="5"/>
  <c r="P947" i="5"/>
  <c r="O947" i="5"/>
  <c r="N947" i="5"/>
  <c r="L947" i="5"/>
  <c r="K947" i="5"/>
  <c r="J947" i="5"/>
  <c r="I947" i="5"/>
  <c r="G947" i="5"/>
  <c r="F947" i="5"/>
  <c r="E947" i="5"/>
  <c r="D947" i="5"/>
  <c r="C947" i="5"/>
  <c r="B947" i="5" s="1"/>
  <c r="AG946" i="5"/>
  <c r="V946" i="5"/>
  <c r="U946" i="5"/>
  <c r="T946" i="5"/>
  <c r="S946" i="5"/>
  <c r="R946" i="5"/>
  <c r="Q946" i="5"/>
  <c r="P946" i="5"/>
  <c r="O946" i="5"/>
  <c r="N946" i="5"/>
  <c r="L946" i="5"/>
  <c r="K946" i="5"/>
  <c r="J946" i="5"/>
  <c r="I946" i="5"/>
  <c r="G946" i="5"/>
  <c r="F946" i="5"/>
  <c r="E946" i="5"/>
  <c r="D946" i="5"/>
  <c r="C946" i="5"/>
  <c r="B946" i="5" s="1"/>
  <c r="AG945" i="5"/>
  <c r="V945" i="5"/>
  <c r="U945" i="5"/>
  <c r="T945" i="5"/>
  <c r="S945" i="5"/>
  <c r="R945" i="5"/>
  <c r="Q945" i="5"/>
  <c r="P945" i="5"/>
  <c r="O945" i="5"/>
  <c r="N945" i="5"/>
  <c r="L945" i="5"/>
  <c r="K945" i="5"/>
  <c r="J945" i="5"/>
  <c r="I945" i="5"/>
  <c r="G945" i="5"/>
  <c r="F945" i="5"/>
  <c r="E945" i="5"/>
  <c r="D945" i="5"/>
  <c r="C945" i="5"/>
  <c r="B945" i="5" s="1"/>
  <c r="AG944" i="5"/>
  <c r="V944" i="5"/>
  <c r="U944" i="5"/>
  <c r="T944" i="5"/>
  <c r="S944" i="5"/>
  <c r="R944" i="5"/>
  <c r="Q944" i="5"/>
  <c r="P944" i="5"/>
  <c r="O944" i="5"/>
  <c r="N944" i="5"/>
  <c r="L944" i="5"/>
  <c r="K944" i="5"/>
  <c r="J944" i="5"/>
  <c r="I944" i="5"/>
  <c r="G944" i="5"/>
  <c r="F944" i="5"/>
  <c r="E944" i="5"/>
  <c r="D944" i="5"/>
  <c r="C944" i="5"/>
  <c r="B944" i="5" s="1"/>
  <c r="AG943" i="5"/>
  <c r="V943" i="5"/>
  <c r="U943" i="5"/>
  <c r="T943" i="5"/>
  <c r="S943" i="5"/>
  <c r="R943" i="5"/>
  <c r="Q943" i="5"/>
  <c r="P943" i="5"/>
  <c r="O943" i="5"/>
  <c r="N943" i="5"/>
  <c r="L943" i="5"/>
  <c r="K943" i="5"/>
  <c r="J943" i="5"/>
  <c r="I943" i="5"/>
  <c r="G943" i="5"/>
  <c r="F943" i="5"/>
  <c r="E943" i="5"/>
  <c r="D943" i="5"/>
  <c r="C943" i="5"/>
  <c r="B943" i="5" s="1"/>
  <c r="AG942" i="5"/>
  <c r="V942" i="5"/>
  <c r="U942" i="5"/>
  <c r="T942" i="5"/>
  <c r="S942" i="5"/>
  <c r="R942" i="5"/>
  <c r="Q942" i="5"/>
  <c r="P942" i="5"/>
  <c r="O942" i="5"/>
  <c r="N942" i="5"/>
  <c r="L942" i="5"/>
  <c r="K942" i="5"/>
  <c r="J942" i="5"/>
  <c r="I942" i="5"/>
  <c r="G942" i="5"/>
  <c r="F942" i="5"/>
  <c r="E942" i="5"/>
  <c r="D942" i="5"/>
  <c r="C942" i="5"/>
  <c r="B942" i="5" s="1"/>
  <c r="AG941" i="5"/>
  <c r="V941" i="5"/>
  <c r="U941" i="5"/>
  <c r="T941" i="5"/>
  <c r="S941" i="5"/>
  <c r="R941" i="5"/>
  <c r="Q941" i="5"/>
  <c r="P941" i="5"/>
  <c r="O941" i="5"/>
  <c r="N941" i="5"/>
  <c r="L941" i="5"/>
  <c r="K941" i="5"/>
  <c r="J941" i="5"/>
  <c r="I941" i="5"/>
  <c r="G941" i="5"/>
  <c r="F941" i="5"/>
  <c r="E941" i="5"/>
  <c r="D941" i="5"/>
  <c r="C941" i="5"/>
  <c r="B941" i="5" s="1"/>
  <c r="AG940" i="5"/>
  <c r="V940" i="5"/>
  <c r="U940" i="5"/>
  <c r="T940" i="5"/>
  <c r="S940" i="5"/>
  <c r="R940" i="5"/>
  <c r="Q940" i="5"/>
  <c r="P940" i="5"/>
  <c r="O940" i="5"/>
  <c r="N940" i="5"/>
  <c r="L940" i="5"/>
  <c r="K940" i="5"/>
  <c r="J940" i="5"/>
  <c r="I940" i="5"/>
  <c r="G940" i="5"/>
  <c r="F940" i="5"/>
  <c r="E940" i="5"/>
  <c r="D940" i="5"/>
  <c r="C940" i="5"/>
  <c r="B940" i="5" s="1"/>
  <c r="AG939" i="5"/>
  <c r="V939" i="5"/>
  <c r="U939" i="5"/>
  <c r="T939" i="5"/>
  <c r="S939" i="5"/>
  <c r="R939" i="5"/>
  <c r="Q939" i="5"/>
  <c r="P939" i="5"/>
  <c r="O939" i="5"/>
  <c r="N939" i="5"/>
  <c r="L939" i="5"/>
  <c r="K939" i="5"/>
  <c r="J939" i="5"/>
  <c r="I939" i="5"/>
  <c r="G939" i="5"/>
  <c r="F939" i="5"/>
  <c r="E939" i="5"/>
  <c r="D939" i="5"/>
  <c r="C939" i="5"/>
  <c r="B939" i="5" s="1"/>
  <c r="AG938" i="5"/>
  <c r="V938" i="5"/>
  <c r="U938" i="5"/>
  <c r="T938" i="5"/>
  <c r="S938" i="5"/>
  <c r="R938" i="5"/>
  <c r="Q938" i="5"/>
  <c r="P938" i="5"/>
  <c r="O938" i="5"/>
  <c r="N938" i="5"/>
  <c r="L938" i="5"/>
  <c r="K938" i="5"/>
  <c r="J938" i="5"/>
  <c r="I938" i="5"/>
  <c r="G938" i="5"/>
  <c r="F938" i="5"/>
  <c r="E938" i="5"/>
  <c r="D938" i="5"/>
  <c r="C938" i="5"/>
  <c r="B938" i="5" s="1"/>
  <c r="AG937" i="5"/>
  <c r="V937" i="5"/>
  <c r="U937" i="5"/>
  <c r="T937" i="5"/>
  <c r="S937" i="5"/>
  <c r="R937" i="5"/>
  <c r="Q937" i="5"/>
  <c r="P937" i="5"/>
  <c r="O937" i="5"/>
  <c r="N937" i="5"/>
  <c r="L937" i="5"/>
  <c r="K937" i="5"/>
  <c r="J937" i="5"/>
  <c r="I937" i="5"/>
  <c r="G937" i="5"/>
  <c r="F937" i="5"/>
  <c r="E937" i="5"/>
  <c r="D937" i="5"/>
  <c r="C937" i="5"/>
  <c r="B937" i="5" s="1"/>
  <c r="AG936" i="5"/>
  <c r="V936" i="5"/>
  <c r="U936" i="5"/>
  <c r="T936" i="5"/>
  <c r="S936" i="5"/>
  <c r="R936" i="5"/>
  <c r="Q936" i="5"/>
  <c r="P936" i="5"/>
  <c r="O936" i="5"/>
  <c r="N936" i="5"/>
  <c r="L936" i="5"/>
  <c r="K936" i="5"/>
  <c r="J936" i="5"/>
  <c r="I936" i="5"/>
  <c r="G936" i="5"/>
  <c r="F936" i="5"/>
  <c r="E936" i="5"/>
  <c r="D936" i="5"/>
  <c r="C936" i="5"/>
  <c r="B936" i="5" s="1"/>
  <c r="AG935" i="5"/>
  <c r="V935" i="5"/>
  <c r="U935" i="5"/>
  <c r="T935" i="5"/>
  <c r="S935" i="5"/>
  <c r="R935" i="5"/>
  <c r="Q935" i="5"/>
  <c r="P935" i="5"/>
  <c r="O935" i="5"/>
  <c r="N935" i="5"/>
  <c r="L935" i="5"/>
  <c r="K935" i="5"/>
  <c r="J935" i="5"/>
  <c r="I935" i="5"/>
  <c r="G935" i="5"/>
  <c r="F935" i="5"/>
  <c r="E935" i="5"/>
  <c r="D935" i="5"/>
  <c r="C935" i="5"/>
  <c r="B935" i="5" s="1"/>
  <c r="AG934" i="5"/>
  <c r="V934" i="5"/>
  <c r="U934" i="5"/>
  <c r="T934" i="5"/>
  <c r="S934" i="5"/>
  <c r="R934" i="5"/>
  <c r="Q934" i="5"/>
  <c r="P934" i="5"/>
  <c r="O934" i="5"/>
  <c r="N934" i="5"/>
  <c r="L934" i="5"/>
  <c r="K934" i="5"/>
  <c r="J934" i="5"/>
  <c r="I934" i="5"/>
  <c r="G934" i="5"/>
  <c r="F934" i="5"/>
  <c r="E934" i="5"/>
  <c r="D934" i="5"/>
  <c r="C934" i="5"/>
  <c r="B934" i="5" s="1"/>
  <c r="AG933" i="5"/>
  <c r="V933" i="5"/>
  <c r="U933" i="5"/>
  <c r="T933" i="5"/>
  <c r="S933" i="5"/>
  <c r="R933" i="5"/>
  <c r="Q933" i="5"/>
  <c r="P933" i="5"/>
  <c r="O933" i="5"/>
  <c r="N933" i="5"/>
  <c r="L933" i="5"/>
  <c r="K933" i="5"/>
  <c r="J933" i="5"/>
  <c r="I933" i="5"/>
  <c r="G933" i="5"/>
  <c r="F933" i="5"/>
  <c r="E933" i="5"/>
  <c r="D933" i="5"/>
  <c r="C933" i="5"/>
  <c r="B933" i="5" s="1"/>
  <c r="AG932" i="5"/>
  <c r="V932" i="5"/>
  <c r="U932" i="5"/>
  <c r="T932" i="5"/>
  <c r="S932" i="5"/>
  <c r="R932" i="5"/>
  <c r="Q932" i="5"/>
  <c r="P932" i="5"/>
  <c r="O932" i="5"/>
  <c r="N932" i="5"/>
  <c r="L932" i="5"/>
  <c r="K932" i="5"/>
  <c r="J932" i="5"/>
  <c r="I932" i="5"/>
  <c r="G932" i="5"/>
  <c r="F932" i="5"/>
  <c r="E932" i="5"/>
  <c r="D932" i="5"/>
  <c r="C932" i="5"/>
  <c r="B932" i="5" s="1"/>
  <c r="AG931" i="5"/>
  <c r="V931" i="5"/>
  <c r="U931" i="5"/>
  <c r="T931" i="5"/>
  <c r="S931" i="5"/>
  <c r="R931" i="5"/>
  <c r="Q931" i="5"/>
  <c r="P931" i="5"/>
  <c r="O931" i="5"/>
  <c r="N931" i="5"/>
  <c r="L931" i="5"/>
  <c r="K931" i="5"/>
  <c r="J931" i="5"/>
  <c r="I931" i="5"/>
  <c r="G931" i="5"/>
  <c r="F931" i="5"/>
  <c r="E931" i="5"/>
  <c r="D931" i="5"/>
  <c r="C931" i="5"/>
  <c r="B931" i="5" s="1"/>
  <c r="AG930" i="5"/>
  <c r="V930" i="5"/>
  <c r="U930" i="5"/>
  <c r="T930" i="5"/>
  <c r="S930" i="5"/>
  <c r="R930" i="5"/>
  <c r="Q930" i="5"/>
  <c r="P930" i="5"/>
  <c r="O930" i="5"/>
  <c r="N930" i="5"/>
  <c r="L930" i="5"/>
  <c r="K930" i="5"/>
  <c r="J930" i="5"/>
  <c r="I930" i="5"/>
  <c r="G930" i="5"/>
  <c r="F930" i="5"/>
  <c r="E930" i="5"/>
  <c r="D930" i="5"/>
  <c r="C930" i="5"/>
  <c r="B930" i="5" s="1"/>
  <c r="AG929" i="5"/>
  <c r="V929" i="5"/>
  <c r="U929" i="5"/>
  <c r="T929" i="5"/>
  <c r="S929" i="5"/>
  <c r="R929" i="5"/>
  <c r="Q929" i="5"/>
  <c r="P929" i="5"/>
  <c r="O929" i="5"/>
  <c r="N929" i="5"/>
  <c r="L929" i="5"/>
  <c r="K929" i="5"/>
  <c r="J929" i="5"/>
  <c r="I929" i="5"/>
  <c r="G929" i="5"/>
  <c r="F929" i="5"/>
  <c r="E929" i="5"/>
  <c r="D929" i="5"/>
  <c r="C929" i="5"/>
  <c r="B929" i="5" s="1"/>
  <c r="AG928" i="5"/>
  <c r="V928" i="5"/>
  <c r="U928" i="5"/>
  <c r="T928" i="5"/>
  <c r="S928" i="5"/>
  <c r="R928" i="5"/>
  <c r="Q928" i="5"/>
  <c r="P928" i="5"/>
  <c r="O928" i="5"/>
  <c r="N928" i="5"/>
  <c r="L928" i="5"/>
  <c r="K928" i="5"/>
  <c r="J928" i="5"/>
  <c r="I928" i="5"/>
  <c r="G928" i="5"/>
  <c r="F928" i="5"/>
  <c r="E928" i="5"/>
  <c r="D928" i="5"/>
  <c r="C928" i="5"/>
  <c r="B928" i="5" s="1"/>
  <c r="AG927" i="5"/>
  <c r="V927" i="5"/>
  <c r="U927" i="5"/>
  <c r="T927" i="5"/>
  <c r="S927" i="5"/>
  <c r="R927" i="5"/>
  <c r="Q927" i="5"/>
  <c r="P927" i="5"/>
  <c r="O927" i="5"/>
  <c r="N927" i="5"/>
  <c r="L927" i="5"/>
  <c r="K927" i="5"/>
  <c r="J927" i="5"/>
  <c r="I927" i="5"/>
  <c r="G927" i="5"/>
  <c r="F927" i="5"/>
  <c r="E927" i="5"/>
  <c r="D927" i="5"/>
  <c r="C927" i="5"/>
  <c r="B927" i="5" s="1"/>
  <c r="AG926" i="5"/>
  <c r="V926" i="5"/>
  <c r="U926" i="5"/>
  <c r="T926" i="5"/>
  <c r="S926" i="5"/>
  <c r="R926" i="5"/>
  <c r="Q926" i="5"/>
  <c r="P926" i="5"/>
  <c r="O926" i="5"/>
  <c r="N926" i="5"/>
  <c r="L926" i="5"/>
  <c r="K926" i="5"/>
  <c r="J926" i="5"/>
  <c r="I926" i="5"/>
  <c r="G926" i="5"/>
  <c r="F926" i="5"/>
  <c r="E926" i="5"/>
  <c r="D926" i="5"/>
  <c r="C926" i="5"/>
  <c r="B926" i="5" s="1"/>
  <c r="AG925" i="5"/>
  <c r="V925" i="5"/>
  <c r="U925" i="5"/>
  <c r="T925" i="5"/>
  <c r="S925" i="5"/>
  <c r="R925" i="5"/>
  <c r="Q925" i="5"/>
  <c r="P925" i="5"/>
  <c r="O925" i="5"/>
  <c r="N925" i="5"/>
  <c r="L925" i="5"/>
  <c r="K925" i="5"/>
  <c r="J925" i="5"/>
  <c r="I925" i="5"/>
  <c r="G925" i="5"/>
  <c r="F925" i="5"/>
  <c r="E925" i="5"/>
  <c r="D925" i="5"/>
  <c r="C925" i="5"/>
  <c r="B925" i="5" s="1"/>
  <c r="AG924" i="5"/>
  <c r="V924" i="5"/>
  <c r="U924" i="5"/>
  <c r="T924" i="5"/>
  <c r="S924" i="5"/>
  <c r="R924" i="5"/>
  <c r="Q924" i="5"/>
  <c r="P924" i="5"/>
  <c r="O924" i="5"/>
  <c r="N924" i="5"/>
  <c r="L924" i="5"/>
  <c r="K924" i="5"/>
  <c r="J924" i="5"/>
  <c r="I924" i="5"/>
  <c r="G924" i="5"/>
  <c r="F924" i="5"/>
  <c r="E924" i="5"/>
  <c r="D924" i="5"/>
  <c r="C924" i="5"/>
  <c r="B924" i="5" s="1"/>
  <c r="AG923" i="5"/>
  <c r="V923" i="5"/>
  <c r="U923" i="5"/>
  <c r="T923" i="5"/>
  <c r="S923" i="5"/>
  <c r="R923" i="5"/>
  <c r="Q923" i="5"/>
  <c r="P923" i="5"/>
  <c r="O923" i="5"/>
  <c r="N923" i="5"/>
  <c r="L923" i="5"/>
  <c r="K923" i="5"/>
  <c r="J923" i="5"/>
  <c r="I923" i="5"/>
  <c r="G923" i="5"/>
  <c r="F923" i="5"/>
  <c r="E923" i="5"/>
  <c r="D923" i="5"/>
  <c r="C923" i="5"/>
  <c r="B923" i="5" s="1"/>
  <c r="AG922" i="5"/>
  <c r="V922" i="5"/>
  <c r="U922" i="5"/>
  <c r="T922" i="5"/>
  <c r="S922" i="5"/>
  <c r="R922" i="5"/>
  <c r="Q922" i="5"/>
  <c r="P922" i="5"/>
  <c r="O922" i="5"/>
  <c r="N922" i="5"/>
  <c r="L922" i="5"/>
  <c r="K922" i="5"/>
  <c r="J922" i="5"/>
  <c r="I922" i="5"/>
  <c r="G922" i="5"/>
  <c r="F922" i="5"/>
  <c r="E922" i="5"/>
  <c r="D922" i="5"/>
  <c r="C922" i="5"/>
  <c r="B922" i="5" s="1"/>
  <c r="AG921" i="5"/>
  <c r="V921" i="5"/>
  <c r="U921" i="5"/>
  <c r="T921" i="5"/>
  <c r="S921" i="5"/>
  <c r="R921" i="5"/>
  <c r="Q921" i="5"/>
  <c r="P921" i="5"/>
  <c r="O921" i="5"/>
  <c r="N921" i="5"/>
  <c r="L921" i="5"/>
  <c r="K921" i="5"/>
  <c r="J921" i="5"/>
  <c r="I921" i="5"/>
  <c r="G921" i="5"/>
  <c r="F921" i="5"/>
  <c r="E921" i="5"/>
  <c r="D921" i="5"/>
  <c r="C921" i="5"/>
  <c r="B921" i="5" s="1"/>
  <c r="AG920" i="5"/>
  <c r="V920" i="5"/>
  <c r="U920" i="5"/>
  <c r="T920" i="5"/>
  <c r="S920" i="5"/>
  <c r="R920" i="5"/>
  <c r="Q920" i="5"/>
  <c r="P920" i="5"/>
  <c r="O920" i="5"/>
  <c r="N920" i="5"/>
  <c r="L920" i="5"/>
  <c r="K920" i="5"/>
  <c r="J920" i="5"/>
  <c r="I920" i="5"/>
  <c r="G920" i="5"/>
  <c r="F920" i="5"/>
  <c r="E920" i="5"/>
  <c r="D920" i="5"/>
  <c r="C920" i="5"/>
  <c r="B920" i="5" s="1"/>
  <c r="AG919" i="5"/>
  <c r="V919" i="5"/>
  <c r="U919" i="5"/>
  <c r="T919" i="5"/>
  <c r="S919" i="5"/>
  <c r="R919" i="5"/>
  <c r="Q919" i="5"/>
  <c r="P919" i="5"/>
  <c r="O919" i="5"/>
  <c r="N919" i="5"/>
  <c r="L919" i="5"/>
  <c r="K919" i="5"/>
  <c r="J919" i="5"/>
  <c r="I919" i="5"/>
  <c r="G919" i="5"/>
  <c r="F919" i="5"/>
  <c r="E919" i="5"/>
  <c r="D919" i="5"/>
  <c r="C919" i="5"/>
  <c r="B919" i="5" s="1"/>
  <c r="AG918" i="5"/>
  <c r="V918" i="5"/>
  <c r="U918" i="5"/>
  <c r="T918" i="5"/>
  <c r="S918" i="5"/>
  <c r="R918" i="5"/>
  <c r="Q918" i="5"/>
  <c r="P918" i="5"/>
  <c r="O918" i="5"/>
  <c r="N918" i="5"/>
  <c r="L918" i="5"/>
  <c r="K918" i="5"/>
  <c r="J918" i="5"/>
  <c r="I918" i="5"/>
  <c r="G918" i="5"/>
  <c r="F918" i="5"/>
  <c r="E918" i="5"/>
  <c r="D918" i="5"/>
  <c r="C918" i="5"/>
  <c r="B918" i="5" s="1"/>
  <c r="AG917" i="5"/>
  <c r="V917" i="5"/>
  <c r="U917" i="5"/>
  <c r="T917" i="5"/>
  <c r="S917" i="5"/>
  <c r="R917" i="5"/>
  <c r="Q917" i="5"/>
  <c r="P917" i="5"/>
  <c r="O917" i="5"/>
  <c r="N917" i="5"/>
  <c r="L917" i="5"/>
  <c r="K917" i="5"/>
  <c r="J917" i="5"/>
  <c r="I917" i="5"/>
  <c r="G917" i="5"/>
  <c r="F917" i="5"/>
  <c r="E917" i="5"/>
  <c r="D917" i="5"/>
  <c r="C917" i="5"/>
  <c r="B917" i="5" s="1"/>
  <c r="AG916" i="5"/>
  <c r="V916" i="5"/>
  <c r="U916" i="5"/>
  <c r="T916" i="5"/>
  <c r="S916" i="5"/>
  <c r="R916" i="5"/>
  <c r="Q916" i="5"/>
  <c r="P916" i="5"/>
  <c r="O916" i="5"/>
  <c r="N916" i="5"/>
  <c r="L916" i="5"/>
  <c r="K916" i="5"/>
  <c r="J916" i="5"/>
  <c r="I916" i="5"/>
  <c r="G916" i="5"/>
  <c r="F916" i="5"/>
  <c r="E916" i="5"/>
  <c r="D916" i="5"/>
  <c r="C916" i="5"/>
  <c r="B916" i="5" s="1"/>
  <c r="AG915" i="5"/>
  <c r="V915" i="5"/>
  <c r="U915" i="5"/>
  <c r="T915" i="5"/>
  <c r="S915" i="5"/>
  <c r="R915" i="5"/>
  <c r="Q915" i="5"/>
  <c r="P915" i="5"/>
  <c r="O915" i="5"/>
  <c r="N915" i="5"/>
  <c r="L915" i="5"/>
  <c r="K915" i="5"/>
  <c r="J915" i="5"/>
  <c r="I915" i="5"/>
  <c r="G915" i="5"/>
  <c r="F915" i="5"/>
  <c r="E915" i="5"/>
  <c r="D915" i="5"/>
  <c r="C915" i="5"/>
  <c r="B915" i="5" s="1"/>
  <c r="AG914" i="5"/>
  <c r="V914" i="5"/>
  <c r="U914" i="5"/>
  <c r="T914" i="5"/>
  <c r="S914" i="5"/>
  <c r="R914" i="5"/>
  <c r="Q914" i="5"/>
  <c r="P914" i="5"/>
  <c r="O914" i="5"/>
  <c r="N914" i="5"/>
  <c r="L914" i="5"/>
  <c r="K914" i="5"/>
  <c r="J914" i="5"/>
  <c r="I914" i="5"/>
  <c r="G914" i="5"/>
  <c r="F914" i="5"/>
  <c r="E914" i="5"/>
  <c r="D914" i="5"/>
  <c r="C914" i="5"/>
  <c r="B914" i="5" s="1"/>
  <c r="AG913" i="5"/>
  <c r="V913" i="5"/>
  <c r="U913" i="5"/>
  <c r="T913" i="5"/>
  <c r="S913" i="5"/>
  <c r="R913" i="5"/>
  <c r="Q913" i="5"/>
  <c r="P913" i="5"/>
  <c r="O913" i="5"/>
  <c r="N913" i="5"/>
  <c r="L913" i="5"/>
  <c r="K913" i="5"/>
  <c r="J913" i="5"/>
  <c r="I913" i="5"/>
  <c r="G913" i="5"/>
  <c r="F913" i="5"/>
  <c r="E913" i="5"/>
  <c r="D913" i="5"/>
  <c r="C913" i="5"/>
  <c r="B913" i="5" s="1"/>
  <c r="AG912" i="5"/>
  <c r="V912" i="5"/>
  <c r="U912" i="5"/>
  <c r="T912" i="5"/>
  <c r="S912" i="5"/>
  <c r="R912" i="5"/>
  <c r="Q912" i="5"/>
  <c r="P912" i="5"/>
  <c r="O912" i="5"/>
  <c r="N912" i="5"/>
  <c r="L912" i="5"/>
  <c r="K912" i="5"/>
  <c r="J912" i="5"/>
  <c r="I912" i="5"/>
  <c r="G912" i="5"/>
  <c r="F912" i="5"/>
  <c r="E912" i="5"/>
  <c r="D912" i="5"/>
  <c r="C912" i="5"/>
  <c r="B912" i="5" s="1"/>
  <c r="AG911" i="5"/>
  <c r="V911" i="5"/>
  <c r="U911" i="5"/>
  <c r="T911" i="5"/>
  <c r="S911" i="5"/>
  <c r="R911" i="5"/>
  <c r="Q911" i="5"/>
  <c r="P911" i="5"/>
  <c r="O911" i="5"/>
  <c r="N911" i="5"/>
  <c r="L911" i="5"/>
  <c r="K911" i="5"/>
  <c r="J911" i="5"/>
  <c r="I911" i="5"/>
  <c r="G911" i="5"/>
  <c r="F911" i="5"/>
  <c r="E911" i="5"/>
  <c r="D911" i="5"/>
  <c r="C911" i="5"/>
  <c r="B911" i="5" s="1"/>
  <c r="AG910" i="5"/>
  <c r="V910" i="5"/>
  <c r="U910" i="5"/>
  <c r="T910" i="5"/>
  <c r="S910" i="5"/>
  <c r="R910" i="5"/>
  <c r="Q910" i="5"/>
  <c r="P910" i="5"/>
  <c r="O910" i="5"/>
  <c r="N910" i="5"/>
  <c r="L910" i="5"/>
  <c r="K910" i="5"/>
  <c r="J910" i="5"/>
  <c r="I910" i="5"/>
  <c r="G910" i="5"/>
  <c r="F910" i="5"/>
  <c r="E910" i="5"/>
  <c r="D910" i="5"/>
  <c r="C910" i="5"/>
  <c r="B910" i="5" s="1"/>
  <c r="AG909" i="5"/>
  <c r="V909" i="5"/>
  <c r="U909" i="5"/>
  <c r="T909" i="5"/>
  <c r="S909" i="5"/>
  <c r="R909" i="5"/>
  <c r="Q909" i="5"/>
  <c r="P909" i="5"/>
  <c r="O909" i="5"/>
  <c r="N909" i="5"/>
  <c r="L909" i="5"/>
  <c r="K909" i="5"/>
  <c r="J909" i="5"/>
  <c r="I909" i="5"/>
  <c r="G909" i="5"/>
  <c r="F909" i="5"/>
  <c r="E909" i="5"/>
  <c r="D909" i="5"/>
  <c r="C909" i="5"/>
  <c r="B909" i="5" s="1"/>
  <c r="AG908" i="5"/>
  <c r="V908" i="5"/>
  <c r="U908" i="5"/>
  <c r="T908" i="5"/>
  <c r="S908" i="5"/>
  <c r="R908" i="5"/>
  <c r="Q908" i="5"/>
  <c r="P908" i="5"/>
  <c r="O908" i="5"/>
  <c r="N908" i="5"/>
  <c r="L908" i="5"/>
  <c r="K908" i="5"/>
  <c r="J908" i="5"/>
  <c r="I908" i="5"/>
  <c r="G908" i="5"/>
  <c r="F908" i="5"/>
  <c r="E908" i="5"/>
  <c r="D908" i="5"/>
  <c r="C908" i="5"/>
  <c r="B908" i="5" s="1"/>
  <c r="AG907" i="5"/>
  <c r="V907" i="5"/>
  <c r="U907" i="5"/>
  <c r="T907" i="5"/>
  <c r="S907" i="5"/>
  <c r="R907" i="5"/>
  <c r="Q907" i="5"/>
  <c r="P907" i="5"/>
  <c r="O907" i="5"/>
  <c r="N907" i="5"/>
  <c r="L907" i="5"/>
  <c r="K907" i="5"/>
  <c r="J907" i="5"/>
  <c r="I907" i="5"/>
  <c r="G907" i="5"/>
  <c r="F907" i="5"/>
  <c r="E907" i="5"/>
  <c r="D907" i="5"/>
  <c r="C907" i="5"/>
  <c r="B907" i="5" s="1"/>
  <c r="AG906" i="5"/>
  <c r="V906" i="5"/>
  <c r="U906" i="5"/>
  <c r="T906" i="5"/>
  <c r="S906" i="5"/>
  <c r="R906" i="5"/>
  <c r="Q906" i="5"/>
  <c r="P906" i="5"/>
  <c r="O906" i="5"/>
  <c r="N906" i="5"/>
  <c r="L906" i="5"/>
  <c r="K906" i="5"/>
  <c r="J906" i="5"/>
  <c r="I906" i="5"/>
  <c r="G906" i="5"/>
  <c r="F906" i="5"/>
  <c r="E906" i="5"/>
  <c r="D906" i="5"/>
  <c r="C906" i="5"/>
  <c r="B906" i="5" s="1"/>
  <c r="AG905" i="5"/>
  <c r="V905" i="5"/>
  <c r="U905" i="5"/>
  <c r="T905" i="5"/>
  <c r="S905" i="5"/>
  <c r="R905" i="5"/>
  <c r="Q905" i="5"/>
  <c r="P905" i="5"/>
  <c r="O905" i="5"/>
  <c r="N905" i="5"/>
  <c r="L905" i="5"/>
  <c r="K905" i="5"/>
  <c r="J905" i="5"/>
  <c r="I905" i="5"/>
  <c r="G905" i="5"/>
  <c r="F905" i="5"/>
  <c r="E905" i="5"/>
  <c r="D905" i="5"/>
  <c r="C905" i="5"/>
  <c r="B905" i="5" s="1"/>
  <c r="AG904" i="5"/>
  <c r="V904" i="5"/>
  <c r="U904" i="5"/>
  <c r="T904" i="5"/>
  <c r="S904" i="5"/>
  <c r="R904" i="5"/>
  <c r="Q904" i="5"/>
  <c r="P904" i="5"/>
  <c r="O904" i="5"/>
  <c r="N904" i="5"/>
  <c r="L904" i="5"/>
  <c r="K904" i="5"/>
  <c r="J904" i="5"/>
  <c r="I904" i="5"/>
  <c r="G904" i="5"/>
  <c r="F904" i="5"/>
  <c r="E904" i="5"/>
  <c r="D904" i="5"/>
  <c r="C904" i="5"/>
  <c r="B904" i="5" s="1"/>
  <c r="AG903" i="5"/>
  <c r="V903" i="5"/>
  <c r="U903" i="5"/>
  <c r="T903" i="5"/>
  <c r="S903" i="5"/>
  <c r="R903" i="5"/>
  <c r="Q903" i="5"/>
  <c r="P903" i="5"/>
  <c r="O903" i="5"/>
  <c r="N903" i="5"/>
  <c r="L903" i="5"/>
  <c r="K903" i="5"/>
  <c r="J903" i="5"/>
  <c r="I903" i="5"/>
  <c r="G903" i="5"/>
  <c r="F903" i="5"/>
  <c r="E903" i="5"/>
  <c r="D903" i="5"/>
  <c r="C903" i="5"/>
  <c r="B903" i="5" s="1"/>
  <c r="AG902" i="5"/>
  <c r="V902" i="5"/>
  <c r="U902" i="5"/>
  <c r="T902" i="5"/>
  <c r="S902" i="5"/>
  <c r="R902" i="5"/>
  <c r="Q902" i="5"/>
  <c r="P902" i="5"/>
  <c r="O902" i="5"/>
  <c r="N902" i="5"/>
  <c r="L902" i="5"/>
  <c r="K902" i="5"/>
  <c r="J902" i="5"/>
  <c r="I902" i="5"/>
  <c r="G902" i="5"/>
  <c r="F902" i="5"/>
  <c r="E902" i="5"/>
  <c r="D902" i="5"/>
  <c r="C902" i="5"/>
  <c r="B902" i="5" s="1"/>
  <c r="AG901" i="5"/>
  <c r="V901" i="5"/>
  <c r="U901" i="5"/>
  <c r="T901" i="5"/>
  <c r="S901" i="5"/>
  <c r="R901" i="5"/>
  <c r="Q901" i="5"/>
  <c r="P901" i="5"/>
  <c r="O901" i="5"/>
  <c r="N901" i="5"/>
  <c r="L901" i="5"/>
  <c r="K901" i="5"/>
  <c r="J901" i="5"/>
  <c r="I901" i="5"/>
  <c r="G901" i="5"/>
  <c r="F901" i="5"/>
  <c r="E901" i="5"/>
  <c r="D901" i="5"/>
  <c r="C901" i="5"/>
  <c r="B901" i="5" s="1"/>
  <c r="AG900" i="5"/>
  <c r="V900" i="5"/>
  <c r="U900" i="5"/>
  <c r="T900" i="5"/>
  <c r="S900" i="5"/>
  <c r="R900" i="5"/>
  <c r="Q900" i="5"/>
  <c r="P900" i="5"/>
  <c r="O900" i="5"/>
  <c r="N900" i="5"/>
  <c r="L900" i="5"/>
  <c r="K900" i="5"/>
  <c r="J900" i="5"/>
  <c r="I900" i="5"/>
  <c r="G900" i="5"/>
  <c r="F900" i="5"/>
  <c r="E900" i="5"/>
  <c r="D900" i="5"/>
  <c r="C900" i="5"/>
  <c r="B900" i="5" s="1"/>
  <c r="AG899" i="5"/>
  <c r="V899" i="5"/>
  <c r="U899" i="5"/>
  <c r="T899" i="5"/>
  <c r="S899" i="5"/>
  <c r="R899" i="5"/>
  <c r="Q899" i="5"/>
  <c r="P899" i="5"/>
  <c r="O899" i="5"/>
  <c r="N899" i="5"/>
  <c r="L899" i="5"/>
  <c r="K899" i="5"/>
  <c r="J899" i="5"/>
  <c r="I899" i="5"/>
  <c r="G899" i="5"/>
  <c r="F899" i="5"/>
  <c r="E899" i="5"/>
  <c r="D899" i="5"/>
  <c r="C899" i="5"/>
  <c r="B899" i="5" s="1"/>
  <c r="AG898" i="5"/>
  <c r="V898" i="5"/>
  <c r="U898" i="5"/>
  <c r="T898" i="5"/>
  <c r="S898" i="5"/>
  <c r="R898" i="5"/>
  <c r="Q898" i="5"/>
  <c r="P898" i="5"/>
  <c r="O898" i="5"/>
  <c r="N898" i="5"/>
  <c r="L898" i="5"/>
  <c r="K898" i="5"/>
  <c r="J898" i="5"/>
  <c r="I898" i="5"/>
  <c r="G898" i="5"/>
  <c r="F898" i="5"/>
  <c r="E898" i="5"/>
  <c r="D898" i="5"/>
  <c r="C898" i="5"/>
  <c r="B898" i="5" s="1"/>
  <c r="AG897" i="5"/>
  <c r="V897" i="5"/>
  <c r="U897" i="5"/>
  <c r="T897" i="5"/>
  <c r="S897" i="5"/>
  <c r="R897" i="5"/>
  <c r="Q897" i="5"/>
  <c r="P897" i="5"/>
  <c r="O897" i="5"/>
  <c r="N897" i="5"/>
  <c r="L897" i="5"/>
  <c r="K897" i="5"/>
  <c r="J897" i="5"/>
  <c r="I897" i="5"/>
  <c r="G897" i="5"/>
  <c r="F897" i="5"/>
  <c r="E897" i="5"/>
  <c r="D897" i="5"/>
  <c r="C897" i="5"/>
  <c r="B897" i="5" s="1"/>
  <c r="AG896" i="5"/>
  <c r="V896" i="5"/>
  <c r="U896" i="5"/>
  <c r="T896" i="5"/>
  <c r="S896" i="5"/>
  <c r="R896" i="5"/>
  <c r="Q896" i="5"/>
  <c r="P896" i="5"/>
  <c r="O896" i="5"/>
  <c r="N896" i="5"/>
  <c r="L896" i="5"/>
  <c r="K896" i="5"/>
  <c r="J896" i="5"/>
  <c r="I896" i="5"/>
  <c r="G896" i="5"/>
  <c r="F896" i="5"/>
  <c r="E896" i="5"/>
  <c r="D896" i="5"/>
  <c r="C896" i="5"/>
  <c r="B896" i="5" s="1"/>
  <c r="AG895" i="5"/>
  <c r="V895" i="5"/>
  <c r="U895" i="5"/>
  <c r="T895" i="5"/>
  <c r="S895" i="5"/>
  <c r="R895" i="5"/>
  <c r="Q895" i="5"/>
  <c r="P895" i="5"/>
  <c r="O895" i="5"/>
  <c r="N895" i="5"/>
  <c r="L895" i="5"/>
  <c r="K895" i="5"/>
  <c r="J895" i="5"/>
  <c r="I895" i="5"/>
  <c r="G895" i="5"/>
  <c r="F895" i="5"/>
  <c r="E895" i="5"/>
  <c r="D895" i="5"/>
  <c r="C895" i="5"/>
  <c r="B895" i="5" s="1"/>
  <c r="AG894" i="5"/>
  <c r="V894" i="5"/>
  <c r="U894" i="5"/>
  <c r="T894" i="5"/>
  <c r="S894" i="5"/>
  <c r="R894" i="5"/>
  <c r="Q894" i="5"/>
  <c r="P894" i="5"/>
  <c r="O894" i="5"/>
  <c r="N894" i="5"/>
  <c r="L894" i="5"/>
  <c r="K894" i="5"/>
  <c r="J894" i="5"/>
  <c r="I894" i="5"/>
  <c r="G894" i="5"/>
  <c r="F894" i="5"/>
  <c r="E894" i="5"/>
  <c r="D894" i="5"/>
  <c r="C894" i="5"/>
  <c r="B894" i="5" s="1"/>
  <c r="AG893" i="5"/>
  <c r="V893" i="5"/>
  <c r="U893" i="5"/>
  <c r="T893" i="5"/>
  <c r="S893" i="5"/>
  <c r="R893" i="5"/>
  <c r="Q893" i="5"/>
  <c r="P893" i="5"/>
  <c r="O893" i="5"/>
  <c r="N893" i="5"/>
  <c r="L893" i="5"/>
  <c r="K893" i="5"/>
  <c r="J893" i="5"/>
  <c r="I893" i="5"/>
  <c r="G893" i="5"/>
  <c r="F893" i="5"/>
  <c r="E893" i="5"/>
  <c r="D893" i="5"/>
  <c r="C893" i="5"/>
  <c r="B893" i="5" s="1"/>
  <c r="AG892" i="5"/>
  <c r="V892" i="5"/>
  <c r="U892" i="5"/>
  <c r="T892" i="5"/>
  <c r="S892" i="5"/>
  <c r="R892" i="5"/>
  <c r="Q892" i="5"/>
  <c r="P892" i="5"/>
  <c r="O892" i="5"/>
  <c r="N892" i="5"/>
  <c r="L892" i="5"/>
  <c r="K892" i="5"/>
  <c r="J892" i="5"/>
  <c r="I892" i="5"/>
  <c r="G892" i="5"/>
  <c r="F892" i="5"/>
  <c r="E892" i="5"/>
  <c r="D892" i="5"/>
  <c r="C892" i="5"/>
  <c r="B892" i="5" s="1"/>
  <c r="AG891" i="5"/>
  <c r="V891" i="5"/>
  <c r="U891" i="5"/>
  <c r="T891" i="5"/>
  <c r="S891" i="5"/>
  <c r="R891" i="5"/>
  <c r="Q891" i="5"/>
  <c r="P891" i="5"/>
  <c r="O891" i="5"/>
  <c r="N891" i="5"/>
  <c r="L891" i="5"/>
  <c r="K891" i="5"/>
  <c r="J891" i="5"/>
  <c r="I891" i="5"/>
  <c r="G891" i="5"/>
  <c r="F891" i="5"/>
  <c r="E891" i="5"/>
  <c r="D891" i="5"/>
  <c r="C891" i="5"/>
  <c r="B891" i="5" s="1"/>
  <c r="AG890" i="5"/>
  <c r="V890" i="5"/>
  <c r="U890" i="5"/>
  <c r="T890" i="5"/>
  <c r="S890" i="5"/>
  <c r="R890" i="5"/>
  <c r="Q890" i="5"/>
  <c r="P890" i="5"/>
  <c r="O890" i="5"/>
  <c r="N890" i="5"/>
  <c r="L890" i="5"/>
  <c r="K890" i="5"/>
  <c r="J890" i="5"/>
  <c r="I890" i="5"/>
  <c r="G890" i="5"/>
  <c r="F890" i="5"/>
  <c r="E890" i="5"/>
  <c r="D890" i="5"/>
  <c r="C890" i="5"/>
  <c r="B890" i="5" s="1"/>
  <c r="AG889" i="5"/>
  <c r="V889" i="5"/>
  <c r="U889" i="5"/>
  <c r="T889" i="5"/>
  <c r="S889" i="5"/>
  <c r="R889" i="5"/>
  <c r="Q889" i="5"/>
  <c r="P889" i="5"/>
  <c r="O889" i="5"/>
  <c r="N889" i="5"/>
  <c r="L889" i="5"/>
  <c r="K889" i="5"/>
  <c r="J889" i="5"/>
  <c r="I889" i="5"/>
  <c r="G889" i="5"/>
  <c r="F889" i="5"/>
  <c r="E889" i="5"/>
  <c r="D889" i="5"/>
  <c r="C889" i="5"/>
  <c r="B889" i="5" s="1"/>
  <c r="AG888" i="5"/>
  <c r="V888" i="5"/>
  <c r="U888" i="5"/>
  <c r="T888" i="5"/>
  <c r="S888" i="5"/>
  <c r="R888" i="5"/>
  <c r="Q888" i="5"/>
  <c r="P888" i="5"/>
  <c r="O888" i="5"/>
  <c r="N888" i="5"/>
  <c r="L888" i="5"/>
  <c r="K888" i="5"/>
  <c r="J888" i="5"/>
  <c r="I888" i="5"/>
  <c r="G888" i="5"/>
  <c r="F888" i="5"/>
  <c r="E888" i="5"/>
  <c r="D888" i="5"/>
  <c r="C888" i="5"/>
  <c r="B888" i="5" s="1"/>
  <c r="AG887" i="5"/>
  <c r="V887" i="5"/>
  <c r="U887" i="5"/>
  <c r="T887" i="5"/>
  <c r="S887" i="5"/>
  <c r="R887" i="5"/>
  <c r="Q887" i="5"/>
  <c r="P887" i="5"/>
  <c r="O887" i="5"/>
  <c r="N887" i="5"/>
  <c r="L887" i="5"/>
  <c r="K887" i="5"/>
  <c r="J887" i="5"/>
  <c r="I887" i="5"/>
  <c r="G887" i="5"/>
  <c r="F887" i="5"/>
  <c r="E887" i="5"/>
  <c r="D887" i="5"/>
  <c r="C887" i="5"/>
  <c r="B887" i="5" s="1"/>
  <c r="AG886" i="5"/>
  <c r="V886" i="5"/>
  <c r="U886" i="5"/>
  <c r="T886" i="5"/>
  <c r="S886" i="5"/>
  <c r="R886" i="5"/>
  <c r="Q886" i="5"/>
  <c r="P886" i="5"/>
  <c r="O886" i="5"/>
  <c r="N886" i="5"/>
  <c r="L886" i="5"/>
  <c r="K886" i="5"/>
  <c r="J886" i="5"/>
  <c r="I886" i="5"/>
  <c r="G886" i="5"/>
  <c r="F886" i="5"/>
  <c r="E886" i="5"/>
  <c r="D886" i="5"/>
  <c r="C886" i="5"/>
  <c r="B886" i="5" s="1"/>
  <c r="AG885" i="5"/>
  <c r="V885" i="5"/>
  <c r="U885" i="5"/>
  <c r="T885" i="5"/>
  <c r="S885" i="5"/>
  <c r="R885" i="5"/>
  <c r="Q885" i="5"/>
  <c r="P885" i="5"/>
  <c r="O885" i="5"/>
  <c r="N885" i="5"/>
  <c r="L885" i="5"/>
  <c r="K885" i="5"/>
  <c r="J885" i="5"/>
  <c r="I885" i="5"/>
  <c r="G885" i="5"/>
  <c r="F885" i="5"/>
  <c r="E885" i="5"/>
  <c r="D885" i="5"/>
  <c r="C885" i="5"/>
  <c r="B885" i="5" s="1"/>
  <c r="AG884" i="5"/>
  <c r="V884" i="5"/>
  <c r="U884" i="5"/>
  <c r="T884" i="5"/>
  <c r="S884" i="5"/>
  <c r="R884" i="5"/>
  <c r="Q884" i="5"/>
  <c r="P884" i="5"/>
  <c r="O884" i="5"/>
  <c r="N884" i="5"/>
  <c r="L884" i="5"/>
  <c r="K884" i="5"/>
  <c r="J884" i="5"/>
  <c r="I884" i="5"/>
  <c r="G884" i="5"/>
  <c r="F884" i="5"/>
  <c r="E884" i="5"/>
  <c r="D884" i="5"/>
  <c r="C884" i="5"/>
  <c r="B884" i="5" s="1"/>
  <c r="AG883" i="5"/>
  <c r="V883" i="5"/>
  <c r="U883" i="5"/>
  <c r="T883" i="5"/>
  <c r="S883" i="5"/>
  <c r="R883" i="5"/>
  <c r="Q883" i="5"/>
  <c r="P883" i="5"/>
  <c r="O883" i="5"/>
  <c r="N883" i="5"/>
  <c r="L883" i="5"/>
  <c r="K883" i="5"/>
  <c r="J883" i="5"/>
  <c r="I883" i="5"/>
  <c r="G883" i="5"/>
  <c r="F883" i="5"/>
  <c r="E883" i="5"/>
  <c r="D883" i="5"/>
  <c r="C883" i="5"/>
  <c r="B883" i="5" s="1"/>
  <c r="AG882" i="5"/>
  <c r="V882" i="5"/>
  <c r="U882" i="5"/>
  <c r="T882" i="5"/>
  <c r="S882" i="5"/>
  <c r="R882" i="5"/>
  <c r="Q882" i="5"/>
  <c r="P882" i="5"/>
  <c r="O882" i="5"/>
  <c r="N882" i="5"/>
  <c r="L882" i="5"/>
  <c r="K882" i="5"/>
  <c r="J882" i="5"/>
  <c r="I882" i="5"/>
  <c r="G882" i="5"/>
  <c r="F882" i="5"/>
  <c r="E882" i="5"/>
  <c r="D882" i="5"/>
  <c r="C882" i="5"/>
  <c r="B882" i="5" s="1"/>
  <c r="AG881" i="5"/>
  <c r="V881" i="5"/>
  <c r="U881" i="5"/>
  <c r="T881" i="5"/>
  <c r="S881" i="5"/>
  <c r="R881" i="5"/>
  <c r="Q881" i="5"/>
  <c r="P881" i="5"/>
  <c r="O881" i="5"/>
  <c r="N881" i="5"/>
  <c r="L881" i="5"/>
  <c r="K881" i="5"/>
  <c r="J881" i="5"/>
  <c r="I881" i="5"/>
  <c r="G881" i="5"/>
  <c r="F881" i="5"/>
  <c r="E881" i="5"/>
  <c r="D881" i="5"/>
  <c r="C881" i="5"/>
  <c r="B881" i="5" s="1"/>
  <c r="AG880" i="5"/>
  <c r="V880" i="5"/>
  <c r="U880" i="5"/>
  <c r="T880" i="5"/>
  <c r="S880" i="5"/>
  <c r="R880" i="5"/>
  <c r="Q880" i="5"/>
  <c r="P880" i="5"/>
  <c r="O880" i="5"/>
  <c r="N880" i="5"/>
  <c r="L880" i="5"/>
  <c r="K880" i="5"/>
  <c r="J880" i="5"/>
  <c r="I880" i="5"/>
  <c r="G880" i="5"/>
  <c r="F880" i="5"/>
  <c r="E880" i="5"/>
  <c r="D880" i="5"/>
  <c r="C880" i="5"/>
  <c r="B880" i="5" s="1"/>
  <c r="AG879" i="5"/>
  <c r="V879" i="5"/>
  <c r="U879" i="5"/>
  <c r="T879" i="5"/>
  <c r="S879" i="5"/>
  <c r="R879" i="5"/>
  <c r="Q879" i="5"/>
  <c r="P879" i="5"/>
  <c r="O879" i="5"/>
  <c r="N879" i="5"/>
  <c r="L879" i="5"/>
  <c r="K879" i="5"/>
  <c r="J879" i="5"/>
  <c r="I879" i="5"/>
  <c r="G879" i="5"/>
  <c r="F879" i="5"/>
  <c r="E879" i="5"/>
  <c r="D879" i="5"/>
  <c r="C879" i="5"/>
  <c r="B879" i="5" s="1"/>
  <c r="AG878" i="5"/>
  <c r="V878" i="5"/>
  <c r="U878" i="5"/>
  <c r="T878" i="5"/>
  <c r="S878" i="5"/>
  <c r="R878" i="5"/>
  <c r="Q878" i="5"/>
  <c r="P878" i="5"/>
  <c r="O878" i="5"/>
  <c r="N878" i="5"/>
  <c r="L878" i="5"/>
  <c r="K878" i="5"/>
  <c r="J878" i="5"/>
  <c r="I878" i="5"/>
  <c r="G878" i="5"/>
  <c r="F878" i="5"/>
  <c r="E878" i="5"/>
  <c r="D878" i="5"/>
  <c r="C878" i="5"/>
  <c r="B878" i="5" s="1"/>
  <c r="AG877" i="5"/>
  <c r="V877" i="5"/>
  <c r="U877" i="5"/>
  <c r="T877" i="5"/>
  <c r="S877" i="5"/>
  <c r="R877" i="5"/>
  <c r="Q877" i="5"/>
  <c r="P877" i="5"/>
  <c r="O877" i="5"/>
  <c r="N877" i="5"/>
  <c r="L877" i="5"/>
  <c r="K877" i="5"/>
  <c r="J877" i="5"/>
  <c r="I877" i="5"/>
  <c r="G877" i="5"/>
  <c r="F877" i="5"/>
  <c r="E877" i="5"/>
  <c r="D877" i="5"/>
  <c r="C877" i="5"/>
  <c r="B877" i="5" s="1"/>
  <c r="AG876" i="5"/>
  <c r="V876" i="5"/>
  <c r="U876" i="5"/>
  <c r="T876" i="5"/>
  <c r="S876" i="5"/>
  <c r="R876" i="5"/>
  <c r="Q876" i="5"/>
  <c r="P876" i="5"/>
  <c r="O876" i="5"/>
  <c r="N876" i="5"/>
  <c r="L876" i="5"/>
  <c r="K876" i="5"/>
  <c r="J876" i="5"/>
  <c r="I876" i="5"/>
  <c r="G876" i="5"/>
  <c r="F876" i="5"/>
  <c r="E876" i="5"/>
  <c r="D876" i="5"/>
  <c r="C876" i="5"/>
  <c r="B876" i="5" s="1"/>
  <c r="AG875" i="5"/>
  <c r="V875" i="5"/>
  <c r="U875" i="5"/>
  <c r="T875" i="5"/>
  <c r="S875" i="5"/>
  <c r="R875" i="5"/>
  <c r="Q875" i="5"/>
  <c r="P875" i="5"/>
  <c r="O875" i="5"/>
  <c r="N875" i="5"/>
  <c r="L875" i="5"/>
  <c r="K875" i="5"/>
  <c r="J875" i="5"/>
  <c r="I875" i="5"/>
  <c r="G875" i="5"/>
  <c r="F875" i="5"/>
  <c r="E875" i="5"/>
  <c r="D875" i="5"/>
  <c r="C875" i="5"/>
  <c r="B875" i="5" s="1"/>
  <c r="AG874" i="5"/>
  <c r="V874" i="5"/>
  <c r="U874" i="5"/>
  <c r="T874" i="5"/>
  <c r="S874" i="5"/>
  <c r="R874" i="5"/>
  <c r="Q874" i="5"/>
  <c r="P874" i="5"/>
  <c r="O874" i="5"/>
  <c r="N874" i="5"/>
  <c r="L874" i="5"/>
  <c r="K874" i="5"/>
  <c r="J874" i="5"/>
  <c r="I874" i="5"/>
  <c r="G874" i="5"/>
  <c r="F874" i="5"/>
  <c r="E874" i="5"/>
  <c r="D874" i="5"/>
  <c r="C874" i="5"/>
  <c r="B874" i="5" s="1"/>
  <c r="AG873" i="5"/>
  <c r="V873" i="5"/>
  <c r="U873" i="5"/>
  <c r="T873" i="5"/>
  <c r="S873" i="5"/>
  <c r="R873" i="5"/>
  <c r="Q873" i="5"/>
  <c r="P873" i="5"/>
  <c r="O873" i="5"/>
  <c r="N873" i="5"/>
  <c r="L873" i="5"/>
  <c r="K873" i="5"/>
  <c r="J873" i="5"/>
  <c r="I873" i="5"/>
  <c r="G873" i="5"/>
  <c r="F873" i="5"/>
  <c r="E873" i="5"/>
  <c r="D873" i="5"/>
  <c r="C873" i="5"/>
  <c r="B873" i="5" s="1"/>
  <c r="AG872" i="5"/>
  <c r="V872" i="5"/>
  <c r="U872" i="5"/>
  <c r="T872" i="5"/>
  <c r="S872" i="5"/>
  <c r="R872" i="5"/>
  <c r="Q872" i="5"/>
  <c r="P872" i="5"/>
  <c r="O872" i="5"/>
  <c r="N872" i="5"/>
  <c r="L872" i="5"/>
  <c r="K872" i="5"/>
  <c r="J872" i="5"/>
  <c r="I872" i="5"/>
  <c r="G872" i="5"/>
  <c r="F872" i="5"/>
  <c r="E872" i="5"/>
  <c r="D872" i="5"/>
  <c r="C872" i="5"/>
  <c r="B872" i="5" s="1"/>
  <c r="AG871" i="5"/>
  <c r="V871" i="5"/>
  <c r="U871" i="5"/>
  <c r="T871" i="5"/>
  <c r="S871" i="5"/>
  <c r="R871" i="5"/>
  <c r="Q871" i="5"/>
  <c r="P871" i="5"/>
  <c r="O871" i="5"/>
  <c r="N871" i="5"/>
  <c r="L871" i="5"/>
  <c r="K871" i="5"/>
  <c r="J871" i="5"/>
  <c r="I871" i="5"/>
  <c r="G871" i="5"/>
  <c r="F871" i="5"/>
  <c r="E871" i="5"/>
  <c r="D871" i="5"/>
  <c r="C871" i="5"/>
  <c r="B871" i="5" s="1"/>
  <c r="AG870" i="5"/>
  <c r="V870" i="5"/>
  <c r="U870" i="5"/>
  <c r="T870" i="5"/>
  <c r="S870" i="5"/>
  <c r="R870" i="5"/>
  <c r="Q870" i="5"/>
  <c r="P870" i="5"/>
  <c r="O870" i="5"/>
  <c r="N870" i="5"/>
  <c r="L870" i="5"/>
  <c r="K870" i="5"/>
  <c r="J870" i="5"/>
  <c r="I870" i="5"/>
  <c r="G870" i="5"/>
  <c r="F870" i="5"/>
  <c r="E870" i="5"/>
  <c r="D870" i="5"/>
  <c r="C870" i="5"/>
  <c r="B870" i="5" s="1"/>
  <c r="AG869" i="5"/>
  <c r="V869" i="5"/>
  <c r="U869" i="5"/>
  <c r="T869" i="5"/>
  <c r="S869" i="5"/>
  <c r="R869" i="5"/>
  <c r="Q869" i="5"/>
  <c r="P869" i="5"/>
  <c r="O869" i="5"/>
  <c r="N869" i="5"/>
  <c r="L869" i="5"/>
  <c r="K869" i="5"/>
  <c r="J869" i="5"/>
  <c r="I869" i="5"/>
  <c r="G869" i="5"/>
  <c r="F869" i="5"/>
  <c r="E869" i="5"/>
  <c r="D869" i="5"/>
  <c r="C869" i="5"/>
  <c r="B869" i="5" s="1"/>
  <c r="AG868" i="5"/>
  <c r="V868" i="5"/>
  <c r="U868" i="5"/>
  <c r="T868" i="5"/>
  <c r="S868" i="5"/>
  <c r="R868" i="5"/>
  <c r="Q868" i="5"/>
  <c r="P868" i="5"/>
  <c r="O868" i="5"/>
  <c r="N868" i="5"/>
  <c r="L868" i="5"/>
  <c r="K868" i="5"/>
  <c r="J868" i="5"/>
  <c r="I868" i="5"/>
  <c r="G868" i="5"/>
  <c r="F868" i="5"/>
  <c r="E868" i="5"/>
  <c r="D868" i="5"/>
  <c r="C868" i="5"/>
  <c r="B868" i="5" s="1"/>
  <c r="AG867" i="5"/>
  <c r="V867" i="5"/>
  <c r="U867" i="5"/>
  <c r="T867" i="5"/>
  <c r="S867" i="5"/>
  <c r="R867" i="5"/>
  <c r="Q867" i="5"/>
  <c r="P867" i="5"/>
  <c r="O867" i="5"/>
  <c r="N867" i="5"/>
  <c r="L867" i="5"/>
  <c r="K867" i="5"/>
  <c r="J867" i="5"/>
  <c r="I867" i="5"/>
  <c r="G867" i="5"/>
  <c r="F867" i="5"/>
  <c r="E867" i="5"/>
  <c r="D867" i="5"/>
  <c r="C867" i="5"/>
  <c r="B867" i="5" s="1"/>
  <c r="AG866" i="5"/>
  <c r="V866" i="5"/>
  <c r="U866" i="5"/>
  <c r="T866" i="5"/>
  <c r="S866" i="5"/>
  <c r="R866" i="5"/>
  <c r="Q866" i="5"/>
  <c r="P866" i="5"/>
  <c r="O866" i="5"/>
  <c r="N866" i="5"/>
  <c r="L866" i="5"/>
  <c r="K866" i="5"/>
  <c r="J866" i="5"/>
  <c r="I866" i="5"/>
  <c r="G866" i="5"/>
  <c r="F866" i="5"/>
  <c r="E866" i="5"/>
  <c r="D866" i="5"/>
  <c r="C866" i="5"/>
  <c r="B866" i="5" s="1"/>
  <c r="AG865" i="5"/>
  <c r="V865" i="5"/>
  <c r="U865" i="5"/>
  <c r="T865" i="5"/>
  <c r="S865" i="5"/>
  <c r="R865" i="5"/>
  <c r="Q865" i="5"/>
  <c r="P865" i="5"/>
  <c r="O865" i="5"/>
  <c r="N865" i="5"/>
  <c r="L865" i="5"/>
  <c r="K865" i="5"/>
  <c r="J865" i="5"/>
  <c r="I865" i="5"/>
  <c r="G865" i="5"/>
  <c r="F865" i="5"/>
  <c r="E865" i="5"/>
  <c r="D865" i="5"/>
  <c r="C865" i="5"/>
  <c r="B865" i="5" s="1"/>
  <c r="AG864" i="5"/>
  <c r="V864" i="5"/>
  <c r="U864" i="5"/>
  <c r="T864" i="5"/>
  <c r="S864" i="5"/>
  <c r="R864" i="5"/>
  <c r="Q864" i="5"/>
  <c r="P864" i="5"/>
  <c r="O864" i="5"/>
  <c r="N864" i="5"/>
  <c r="L864" i="5"/>
  <c r="K864" i="5"/>
  <c r="J864" i="5"/>
  <c r="I864" i="5"/>
  <c r="G864" i="5"/>
  <c r="F864" i="5"/>
  <c r="E864" i="5"/>
  <c r="D864" i="5"/>
  <c r="C864" i="5"/>
  <c r="B864" i="5" s="1"/>
  <c r="AG863" i="5"/>
  <c r="V863" i="5"/>
  <c r="U863" i="5"/>
  <c r="T863" i="5"/>
  <c r="S863" i="5"/>
  <c r="R863" i="5"/>
  <c r="Q863" i="5"/>
  <c r="P863" i="5"/>
  <c r="O863" i="5"/>
  <c r="N863" i="5"/>
  <c r="L863" i="5"/>
  <c r="K863" i="5"/>
  <c r="J863" i="5"/>
  <c r="I863" i="5"/>
  <c r="G863" i="5"/>
  <c r="F863" i="5"/>
  <c r="E863" i="5"/>
  <c r="D863" i="5"/>
  <c r="C863" i="5"/>
  <c r="B863" i="5" s="1"/>
  <c r="AG862" i="5"/>
  <c r="V862" i="5"/>
  <c r="U862" i="5"/>
  <c r="T862" i="5"/>
  <c r="S862" i="5"/>
  <c r="R862" i="5"/>
  <c r="Q862" i="5"/>
  <c r="P862" i="5"/>
  <c r="O862" i="5"/>
  <c r="N862" i="5"/>
  <c r="L862" i="5"/>
  <c r="K862" i="5"/>
  <c r="J862" i="5"/>
  <c r="I862" i="5"/>
  <c r="G862" i="5"/>
  <c r="F862" i="5"/>
  <c r="E862" i="5"/>
  <c r="D862" i="5"/>
  <c r="C862" i="5"/>
  <c r="B862" i="5" s="1"/>
  <c r="AG861" i="5"/>
  <c r="V861" i="5"/>
  <c r="U861" i="5"/>
  <c r="T861" i="5"/>
  <c r="S861" i="5"/>
  <c r="R861" i="5"/>
  <c r="Q861" i="5"/>
  <c r="P861" i="5"/>
  <c r="O861" i="5"/>
  <c r="N861" i="5"/>
  <c r="L861" i="5"/>
  <c r="K861" i="5"/>
  <c r="J861" i="5"/>
  <c r="I861" i="5"/>
  <c r="G861" i="5"/>
  <c r="F861" i="5"/>
  <c r="E861" i="5"/>
  <c r="D861" i="5"/>
  <c r="C861" i="5"/>
  <c r="B861" i="5" s="1"/>
  <c r="AG860" i="5"/>
  <c r="V860" i="5"/>
  <c r="U860" i="5"/>
  <c r="T860" i="5"/>
  <c r="S860" i="5"/>
  <c r="R860" i="5"/>
  <c r="Q860" i="5"/>
  <c r="P860" i="5"/>
  <c r="O860" i="5"/>
  <c r="N860" i="5"/>
  <c r="L860" i="5"/>
  <c r="K860" i="5"/>
  <c r="J860" i="5"/>
  <c r="I860" i="5"/>
  <c r="G860" i="5"/>
  <c r="F860" i="5"/>
  <c r="E860" i="5"/>
  <c r="D860" i="5"/>
  <c r="C860" i="5"/>
  <c r="B860" i="5" s="1"/>
  <c r="AG859" i="5"/>
  <c r="V859" i="5"/>
  <c r="U859" i="5"/>
  <c r="T859" i="5"/>
  <c r="S859" i="5"/>
  <c r="R859" i="5"/>
  <c r="Q859" i="5"/>
  <c r="P859" i="5"/>
  <c r="O859" i="5"/>
  <c r="N859" i="5"/>
  <c r="L859" i="5"/>
  <c r="K859" i="5"/>
  <c r="J859" i="5"/>
  <c r="I859" i="5"/>
  <c r="G859" i="5"/>
  <c r="F859" i="5"/>
  <c r="E859" i="5"/>
  <c r="D859" i="5"/>
  <c r="C859" i="5"/>
  <c r="B859" i="5" s="1"/>
  <c r="AG858" i="5"/>
  <c r="V858" i="5"/>
  <c r="U858" i="5"/>
  <c r="T858" i="5"/>
  <c r="S858" i="5"/>
  <c r="R858" i="5"/>
  <c r="Q858" i="5"/>
  <c r="P858" i="5"/>
  <c r="O858" i="5"/>
  <c r="N858" i="5"/>
  <c r="L858" i="5"/>
  <c r="K858" i="5"/>
  <c r="J858" i="5"/>
  <c r="I858" i="5"/>
  <c r="G858" i="5"/>
  <c r="F858" i="5"/>
  <c r="E858" i="5"/>
  <c r="D858" i="5"/>
  <c r="C858" i="5"/>
  <c r="B858" i="5" s="1"/>
  <c r="AG857" i="5"/>
  <c r="V857" i="5"/>
  <c r="U857" i="5"/>
  <c r="T857" i="5"/>
  <c r="S857" i="5"/>
  <c r="R857" i="5"/>
  <c r="Q857" i="5"/>
  <c r="P857" i="5"/>
  <c r="O857" i="5"/>
  <c r="N857" i="5"/>
  <c r="L857" i="5"/>
  <c r="K857" i="5"/>
  <c r="J857" i="5"/>
  <c r="I857" i="5"/>
  <c r="G857" i="5"/>
  <c r="F857" i="5"/>
  <c r="E857" i="5"/>
  <c r="D857" i="5"/>
  <c r="C857" i="5"/>
  <c r="B857" i="5" s="1"/>
  <c r="AG856" i="5"/>
  <c r="V856" i="5"/>
  <c r="U856" i="5"/>
  <c r="T856" i="5"/>
  <c r="S856" i="5"/>
  <c r="R856" i="5"/>
  <c r="Q856" i="5"/>
  <c r="P856" i="5"/>
  <c r="O856" i="5"/>
  <c r="N856" i="5"/>
  <c r="L856" i="5"/>
  <c r="K856" i="5"/>
  <c r="J856" i="5"/>
  <c r="I856" i="5"/>
  <c r="G856" i="5"/>
  <c r="F856" i="5"/>
  <c r="E856" i="5"/>
  <c r="D856" i="5"/>
  <c r="C856" i="5"/>
  <c r="B856" i="5" s="1"/>
  <c r="AG855" i="5"/>
  <c r="V855" i="5"/>
  <c r="U855" i="5"/>
  <c r="T855" i="5"/>
  <c r="S855" i="5"/>
  <c r="R855" i="5"/>
  <c r="Q855" i="5"/>
  <c r="P855" i="5"/>
  <c r="O855" i="5"/>
  <c r="N855" i="5"/>
  <c r="L855" i="5"/>
  <c r="K855" i="5"/>
  <c r="J855" i="5"/>
  <c r="I855" i="5"/>
  <c r="G855" i="5"/>
  <c r="F855" i="5"/>
  <c r="E855" i="5"/>
  <c r="D855" i="5"/>
  <c r="C855" i="5"/>
  <c r="B855" i="5" s="1"/>
  <c r="AG854" i="5"/>
  <c r="V854" i="5"/>
  <c r="U854" i="5"/>
  <c r="T854" i="5"/>
  <c r="S854" i="5"/>
  <c r="R854" i="5"/>
  <c r="Q854" i="5"/>
  <c r="P854" i="5"/>
  <c r="O854" i="5"/>
  <c r="N854" i="5"/>
  <c r="L854" i="5"/>
  <c r="K854" i="5"/>
  <c r="J854" i="5"/>
  <c r="I854" i="5"/>
  <c r="G854" i="5"/>
  <c r="F854" i="5"/>
  <c r="E854" i="5"/>
  <c r="D854" i="5"/>
  <c r="C854" i="5"/>
  <c r="B854" i="5" s="1"/>
  <c r="AG853" i="5"/>
  <c r="V853" i="5"/>
  <c r="U853" i="5"/>
  <c r="T853" i="5"/>
  <c r="S853" i="5"/>
  <c r="R853" i="5"/>
  <c r="Q853" i="5"/>
  <c r="P853" i="5"/>
  <c r="O853" i="5"/>
  <c r="N853" i="5"/>
  <c r="L853" i="5"/>
  <c r="K853" i="5"/>
  <c r="J853" i="5"/>
  <c r="I853" i="5"/>
  <c r="G853" i="5"/>
  <c r="F853" i="5"/>
  <c r="E853" i="5"/>
  <c r="D853" i="5"/>
  <c r="C853" i="5"/>
  <c r="B853" i="5" s="1"/>
  <c r="AG852" i="5"/>
  <c r="V852" i="5"/>
  <c r="U852" i="5"/>
  <c r="T852" i="5"/>
  <c r="S852" i="5"/>
  <c r="R852" i="5"/>
  <c r="Q852" i="5"/>
  <c r="P852" i="5"/>
  <c r="O852" i="5"/>
  <c r="N852" i="5"/>
  <c r="L852" i="5"/>
  <c r="K852" i="5"/>
  <c r="J852" i="5"/>
  <c r="I852" i="5"/>
  <c r="G852" i="5"/>
  <c r="F852" i="5"/>
  <c r="E852" i="5"/>
  <c r="D852" i="5"/>
  <c r="C852" i="5"/>
  <c r="B852" i="5" s="1"/>
  <c r="AG851" i="5"/>
  <c r="V851" i="5"/>
  <c r="U851" i="5"/>
  <c r="T851" i="5"/>
  <c r="S851" i="5"/>
  <c r="R851" i="5"/>
  <c r="Q851" i="5"/>
  <c r="P851" i="5"/>
  <c r="O851" i="5"/>
  <c r="N851" i="5"/>
  <c r="L851" i="5"/>
  <c r="K851" i="5"/>
  <c r="J851" i="5"/>
  <c r="I851" i="5"/>
  <c r="G851" i="5"/>
  <c r="F851" i="5"/>
  <c r="E851" i="5"/>
  <c r="D851" i="5"/>
  <c r="C851" i="5"/>
  <c r="B851" i="5" s="1"/>
  <c r="AG850" i="5"/>
  <c r="V850" i="5"/>
  <c r="U850" i="5"/>
  <c r="T850" i="5"/>
  <c r="S850" i="5"/>
  <c r="R850" i="5"/>
  <c r="Q850" i="5"/>
  <c r="P850" i="5"/>
  <c r="O850" i="5"/>
  <c r="N850" i="5"/>
  <c r="L850" i="5"/>
  <c r="K850" i="5"/>
  <c r="J850" i="5"/>
  <c r="I850" i="5"/>
  <c r="G850" i="5"/>
  <c r="F850" i="5"/>
  <c r="E850" i="5"/>
  <c r="D850" i="5"/>
  <c r="C850" i="5"/>
  <c r="B850" i="5" s="1"/>
  <c r="AG849" i="5"/>
  <c r="V849" i="5"/>
  <c r="U849" i="5"/>
  <c r="T849" i="5"/>
  <c r="S849" i="5"/>
  <c r="R849" i="5"/>
  <c r="Q849" i="5"/>
  <c r="P849" i="5"/>
  <c r="O849" i="5"/>
  <c r="N849" i="5"/>
  <c r="L849" i="5"/>
  <c r="K849" i="5"/>
  <c r="J849" i="5"/>
  <c r="I849" i="5"/>
  <c r="G849" i="5"/>
  <c r="F849" i="5"/>
  <c r="E849" i="5"/>
  <c r="D849" i="5"/>
  <c r="C849" i="5"/>
  <c r="B849" i="5" s="1"/>
  <c r="AG848" i="5"/>
  <c r="V848" i="5"/>
  <c r="U848" i="5"/>
  <c r="T848" i="5"/>
  <c r="S848" i="5"/>
  <c r="R848" i="5"/>
  <c r="Q848" i="5"/>
  <c r="P848" i="5"/>
  <c r="O848" i="5"/>
  <c r="N848" i="5"/>
  <c r="L848" i="5"/>
  <c r="K848" i="5"/>
  <c r="J848" i="5"/>
  <c r="I848" i="5"/>
  <c r="G848" i="5"/>
  <c r="F848" i="5"/>
  <c r="E848" i="5"/>
  <c r="D848" i="5"/>
  <c r="C848" i="5"/>
  <c r="B848" i="5" s="1"/>
  <c r="AG847" i="5"/>
  <c r="V847" i="5"/>
  <c r="U847" i="5"/>
  <c r="T847" i="5"/>
  <c r="S847" i="5"/>
  <c r="R847" i="5"/>
  <c r="Q847" i="5"/>
  <c r="P847" i="5"/>
  <c r="O847" i="5"/>
  <c r="N847" i="5"/>
  <c r="L847" i="5"/>
  <c r="K847" i="5"/>
  <c r="J847" i="5"/>
  <c r="I847" i="5"/>
  <c r="G847" i="5"/>
  <c r="F847" i="5"/>
  <c r="E847" i="5"/>
  <c r="D847" i="5"/>
  <c r="C847" i="5"/>
  <c r="B847" i="5" s="1"/>
  <c r="AG846" i="5"/>
  <c r="V846" i="5"/>
  <c r="U846" i="5"/>
  <c r="T846" i="5"/>
  <c r="S846" i="5"/>
  <c r="R846" i="5"/>
  <c r="Q846" i="5"/>
  <c r="P846" i="5"/>
  <c r="O846" i="5"/>
  <c r="N846" i="5"/>
  <c r="L846" i="5"/>
  <c r="K846" i="5"/>
  <c r="J846" i="5"/>
  <c r="I846" i="5"/>
  <c r="G846" i="5"/>
  <c r="F846" i="5"/>
  <c r="E846" i="5"/>
  <c r="D846" i="5"/>
  <c r="C846" i="5"/>
  <c r="B846" i="5" s="1"/>
  <c r="AG845" i="5"/>
  <c r="V845" i="5"/>
  <c r="U845" i="5"/>
  <c r="T845" i="5"/>
  <c r="S845" i="5"/>
  <c r="R845" i="5"/>
  <c r="Q845" i="5"/>
  <c r="P845" i="5"/>
  <c r="O845" i="5"/>
  <c r="N845" i="5"/>
  <c r="L845" i="5"/>
  <c r="K845" i="5"/>
  <c r="J845" i="5"/>
  <c r="I845" i="5"/>
  <c r="G845" i="5"/>
  <c r="F845" i="5"/>
  <c r="E845" i="5"/>
  <c r="D845" i="5"/>
  <c r="C845" i="5"/>
  <c r="B845" i="5" s="1"/>
  <c r="AG844" i="5"/>
  <c r="V844" i="5"/>
  <c r="U844" i="5"/>
  <c r="T844" i="5"/>
  <c r="S844" i="5"/>
  <c r="R844" i="5"/>
  <c r="Q844" i="5"/>
  <c r="P844" i="5"/>
  <c r="O844" i="5"/>
  <c r="N844" i="5"/>
  <c r="L844" i="5"/>
  <c r="K844" i="5"/>
  <c r="J844" i="5"/>
  <c r="I844" i="5"/>
  <c r="G844" i="5"/>
  <c r="F844" i="5"/>
  <c r="E844" i="5"/>
  <c r="D844" i="5"/>
  <c r="C844" i="5"/>
  <c r="B844" i="5" s="1"/>
  <c r="AG843" i="5"/>
  <c r="V843" i="5"/>
  <c r="U843" i="5"/>
  <c r="T843" i="5"/>
  <c r="S843" i="5"/>
  <c r="R843" i="5"/>
  <c r="Q843" i="5"/>
  <c r="P843" i="5"/>
  <c r="O843" i="5"/>
  <c r="N843" i="5"/>
  <c r="L843" i="5"/>
  <c r="K843" i="5"/>
  <c r="J843" i="5"/>
  <c r="I843" i="5"/>
  <c r="G843" i="5"/>
  <c r="F843" i="5"/>
  <c r="E843" i="5"/>
  <c r="D843" i="5"/>
  <c r="C843" i="5"/>
  <c r="B843" i="5" s="1"/>
  <c r="AG842" i="5"/>
  <c r="V842" i="5"/>
  <c r="U842" i="5"/>
  <c r="T842" i="5"/>
  <c r="S842" i="5"/>
  <c r="R842" i="5"/>
  <c r="Q842" i="5"/>
  <c r="P842" i="5"/>
  <c r="O842" i="5"/>
  <c r="N842" i="5"/>
  <c r="L842" i="5"/>
  <c r="K842" i="5"/>
  <c r="J842" i="5"/>
  <c r="I842" i="5"/>
  <c r="G842" i="5"/>
  <c r="F842" i="5"/>
  <c r="E842" i="5"/>
  <c r="D842" i="5"/>
  <c r="C842" i="5"/>
  <c r="B842" i="5" s="1"/>
  <c r="AG841" i="5"/>
  <c r="V841" i="5"/>
  <c r="U841" i="5"/>
  <c r="T841" i="5"/>
  <c r="S841" i="5"/>
  <c r="R841" i="5"/>
  <c r="Q841" i="5"/>
  <c r="P841" i="5"/>
  <c r="O841" i="5"/>
  <c r="N841" i="5"/>
  <c r="L841" i="5"/>
  <c r="K841" i="5"/>
  <c r="J841" i="5"/>
  <c r="I841" i="5"/>
  <c r="G841" i="5"/>
  <c r="F841" i="5"/>
  <c r="E841" i="5"/>
  <c r="D841" i="5"/>
  <c r="C841" i="5"/>
  <c r="B841" i="5" s="1"/>
  <c r="AG840" i="5"/>
  <c r="V840" i="5"/>
  <c r="U840" i="5"/>
  <c r="T840" i="5"/>
  <c r="S840" i="5"/>
  <c r="R840" i="5"/>
  <c r="Q840" i="5"/>
  <c r="P840" i="5"/>
  <c r="O840" i="5"/>
  <c r="N840" i="5"/>
  <c r="L840" i="5"/>
  <c r="K840" i="5"/>
  <c r="J840" i="5"/>
  <c r="I840" i="5"/>
  <c r="G840" i="5"/>
  <c r="F840" i="5"/>
  <c r="E840" i="5"/>
  <c r="D840" i="5"/>
  <c r="C840" i="5"/>
  <c r="B840" i="5" s="1"/>
  <c r="AG839" i="5"/>
  <c r="V839" i="5"/>
  <c r="U839" i="5"/>
  <c r="T839" i="5"/>
  <c r="S839" i="5"/>
  <c r="R839" i="5"/>
  <c r="Q839" i="5"/>
  <c r="P839" i="5"/>
  <c r="O839" i="5"/>
  <c r="N839" i="5"/>
  <c r="L839" i="5"/>
  <c r="K839" i="5"/>
  <c r="J839" i="5"/>
  <c r="I839" i="5"/>
  <c r="G839" i="5"/>
  <c r="F839" i="5"/>
  <c r="E839" i="5"/>
  <c r="D839" i="5"/>
  <c r="C839" i="5"/>
  <c r="B839" i="5" s="1"/>
  <c r="AG838" i="5"/>
  <c r="V838" i="5"/>
  <c r="U838" i="5"/>
  <c r="T838" i="5"/>
  <c r="S838" i="5"/>
  <c r="R838" i="5"/>
  <c r="Q838" i="5"/>
  <c r="P838" i="5"/>
  <c r="O838" i="5"/>
  <c r="N838" i="5"/>
  <c r="L838" i="5"/>
  <c r="K838" i="5"/>
  <c r="J838" i="5"/>
  <c r="I838" i="5"/>
  <c r="G838" i="5"/>
  <c r="F838" i="5"/>
  <c r="E838" i="5"/>
  <c r="D838" i="5"/>
  <c r="C838" i="5"/>
  <c r="B838" i="5" s="1"/>
  <c r="AG837" i="5"/>
  <c r="V837" i="5"/>
  <c r="U837" i="5"/>
  <c r="T837" i="5"/>
  <c r="S837" i="5"/>
  <c r="R837" i="5"/>
  <c r="Q837" i="5"/>
  <c r="P837" i="5"/>
  <c r="O837" i="5"/>
  <c r="N837" i="5"/>
  <c r="L837" i="5"/>
  <c r="K837" i="5"/>
  <c r="J837" i="5"/>
  <c r="I837" i="5"/>
  <c r="G837" i="5"/>
  <c r="F837" i="5"/>
  <c r="E837" i="5"/>
  <c r="D837" i="5"/>
  <c r="C837" i="5"/>
  <c r="B837" i="5" s="1"/>
  <c r="AG836" i="5"/>
  <c r="V836" i="5"/>
  <c r="U836" i="5"/>
  <c r="T836" i="5"/>
  <c r="S836" i="5"/>
  <c r="R836" i="5"/>
  <c r="Q836" i="5"/>
  <c r="P836" i="5"/>
  <c r="O836" i="5"/>
  <c r="N836" i="5"/>
  <c r="L836" i="5"/>
  <c r="K836" i="5"/>
  <c r="J836" i="5"/>
  <c r="I836" i="5"/>
  <c r="G836" i="5"/>
  <c r="F836" i="5"/>
  <c r="E836" i="5"/>
  <c r="D836" i="5"/>
  <c r="C836" i="5"/>
  <c r="B836" i="5" s="1"/>
  <c r="AG835" i="5"/>
  <c r="V835" i="5"/>
  <c r="U835" i="5"/>
  <c r="T835" i="5"/>
  <c r="S835" i="5"/>
  <c r="R835" i="5"/>
  <c r="Q835" i="5"/>
  <c r="P835" i="5"/>
  <c r="O835" i="5"/>
  <c r="N835" i="5"/>
  <c r="L835" i="5"/>
  <c r="K835" i="5"/>
  <c r="J835" i="5"/>
  <c r="I835" i="5"/>
  <c r="G835" i="5"/>
  <c r="F835" i="5"/>
  <c r="E835" i="5"/>
  <c r="D835" i="5"/>
  <c r="C835" i="5"/>
  <c r="B835" i="5" s="1"/>
  <c r="AG834" i="5"/>
  <c r="V834" i="5"/>
  <c r="U834" i="5"/>
  <c r="T834" i="5"/>
  <c r="S834" i="5"/>
  <c r="R834" i="5"/>
  <c r="Q834" i="5"/>
  <c r="P834" i="5"/>
  <c r="O834" i="5"/>
  <c r="N834" i="5"/>
  <c r="L834" i="5"/>
  <c r="K834" i="5"/>
  <c r="J834" i="5"/>
  <c r="I834" i="5"/>
  <c r="G834" i="5"/>
  <c r="F834" i="5"/>
  <c r="E834" i="5"/>
  <c r="D834" i="5"/>
  <c r="C834" i="5"/>
  <c r="B834" i="5" s="1"/>
  <c r="AG833" i="5"/>
  <c r="V833" i="5"/>
  <c r="U833" i="5"/>
  <c r="T833" i="5"/>
  <c r="S833" i="5"/>
  <c r="R833" i="5"/>
  <c r="Q833" i="5"/>
  <c r="P833" i="5"/>
  <c r="O833" i="5"/>
  <c r="N833" i="5"/>
  <c r="L833" i="5"/>
  <c r="K833" i="5"/>
  <c r="J833" i="5"/>
  <c r="I833" i="5"/>
  <c r="G833" i="5"/>
  <c r="F833" i="5"/>
  <c r="E833" i="5"/>
  <c r="D833" i="5"/>
  <c r="C833" i="5"/>
  <c r="B833" i="5" s="1"/>
  <c r="AG832" i="5"/>
  <c r="V832" i="5"/>
  <c r="U832" i="5"/>
  <c r="T832" i="5"/>
  <c r="S832" i="5"/>
  <c r="R832" i="5"/>
  <c r="Q832" i="5"/>
  <c r="P832" i="5"/>
  <c r="O832" i="5"/>
  <c r="N832" i="5"/>
  <c r="L832" i="5"/>
  <c r="K832" i="5"/>
  <c r="J832" i="5"/>
  <c r="I832" i="5"/>
  <c r="G832" i="5"/>
  <c r="F832" i="5"/>
  <c r="E832" i="5"/>
  <c r="D832" i="5"/>
  <c r="C832" i="5"/>
  <c r="B832" i="5" s="1"/>
  <c r="AG831" i="5"/>
  <c r="V831" i="5"/>
  <c r="U831" i="5"/>
  <c r="T831" i="5"/>
  <c r="S831" i="5"/>
  <c r="R831" i="5"/>
  <c r="Q831" i="5"/>
  <c r="P831" i="5"/>
  <c r="O831" i="5"/>
  <c r="N831" i="5"/>
  <c r="L831" i="5"/>
  <c r="K831" i="5"/>
  <c r="J831" i="5"/>
  <c r="I831" i="5"/>
  <c r="G831" i="5"/>
  <c r="F831" i="5"/>
  <c r="E831" i="5"/>
  <c r="D831" i="5"/>
  <c r="C831" i="5"/>
  <c r="B831" i="5" s="1"/>
  <c r="AG830" i="5"/>
  <c r="V830" i="5"/>
  <c r="U830" i="5"/>
  <c r="T830" i="5"/>
  <c r="S830" i="5"/>
  <c r="R830" i="5"/>
  <c r="Q830" i="5"/>
  <c r="P830" i="5"/>
  <c r="O830" i="5"/>
  <c r="N830" i="5"/>
  <c r="L830" i="5"/>
  <c r="K830" i="5"/>
  <c r="J830" i="5"/>
  <c r="I830" i="5"/>
  <c r="G830" i="5"/>
  <c r="F830" i="5"/>
  <c r="E830" i="5"/>
  <c r="D830" i="5"/>
  <c r="C830" i="5"/>
  <c r="B830" i="5" s="1"/>
  <c r="AG829" i="5"/>
  <c r="V829" i="5"/>
  <c r="U829" i="5"/>
  <c r="T829" i="5"/>
  <c r="S829" i="5"/>
  <c r="R829" i="5"/>
  <c r="Q829" i="5"/>
  <c r="P829" i="5"/>
  <c r="O829" i="5"/>
  <c r="N829" i="5"/>
  <c r="L829" i="5"/>
  <c r="K829" i="5"/>
  <c r="J829" i="5"/>
  <c r="I829" i="5"/>
  <c r="G829" i="5"/>
  <c r="F829" i="5"/>
  <c r="E829" i="5"/>
  <c r="D829" i="5"/>
  <c r="C829" i="5"/>
  <c r="B829" i="5" s="1"/>
  <c r="AG828" i="5"/>
  <c r="V828" i="5"/>
  <c r="U828" i="5"/>
  <c r="T828" i="5"/>
  <c r="S828" i="5"/>
  <c r="R828" i="5"/>
  <c r="Q828" i="5"/>
  <c r="P828" i="5"/>
  <c r="O828" i="5"/>
  <c r="N828" i="5"/>
  <c r="L828" i="5"/>
  <c r="K828" i="5"/>
  <c r="J828" i="5"/>
  <c r="I828" i="5"/>
  <c r="G828" i="5"/>
  <c r="F828" i="5"/>
  <c r="E828" i="5"/>
  <c r="D828" i="5"/>
  <c r="C828" i="5"/>
  <c r="B828" i="5" s="1"/>
  <c r="AG827" i="5"/>
  <c r="V827" i="5"/>
  <c r="U827" i="5"/>
  <c r="T827" i="5"/>
  <c r="S827" i="5"/>
  <c r="R827" i="5"/>
  <c r="Q827" i="5"/>
  <c r="P827" i="5"/>
  <c r="O827" i="5"/>
  <c r="N827" i="5"/>
  <c r="L827" i="5"/>
  <c r="K827" i="5"/>
  <c r="J827" i="5"/>
  <c r="I827" i="5"/>
  <c r="G827" i="5"/>
  <c r="F827" i="5"/>
  <c r="E827" i="5"/>
  <c r="D827" i="5"/>
  <c r="C827" i="5"/>
  <c r="B827" i="5" s="1"/>
  <c r="AG826" i="5"/>
  <c r="V826" i="5"/>
  <c r="U826" i="5"/>
  <c r="T826" i="5"/>
  <c r="S826" i="5"/>
  <c r="R826" i="5"/>
  <c r="Q826" i="5"/>
  <c r="P826" i="5"/>
  <c r="O826" i="5"/>
  <c r="N826" i="5"/>
  <c r="L826" i="5"/>
  <c r="K826" i="5"/>
  <c r="J826" i="5"/>
  <c r="I826" i="5"/>
  <c r="G826" i="5"/>
  <c r="F826" i="5"/>
  <c r="E826" i="5"/>
  <c r="D826" i="5"/>
  <c r="C826" i="5"/>
  <c r="B826" i="5" s="1"/>
  <c r="AG825" i="5"/>
  <c r="V825" i="5"/>
  <c r="U825" i="5"/>
  <c r="T825" i="5"/>
  <c r="S825" i="5"/>
  <c r="R825" i="5"/>
  <c r="Q825" i="5"/>
  <c r="P825" i="5"/>
  <c r="O825" i="5"/>
  <c r="N825" i="5"/>
  <c r="L825" i="5"/>
  <c r="K825" i="5"/>
  <c r="J825" i="5"/>
  <c r="I825" i="5"/>
  <c r="G825" i="5"/>
  <c r="F825" i="5"/>
  <c r="E825" i="5"/>
  <c r="D825" i="5"/>
  <c r="C825" i="5"/>
  <c r="B825" i="5" s="1"/>
  <c r="AG824" i="5"/>
  <c r="V824" i="5"/>
  <c r="U824" i="5"/>
  <c r="T824" i="5"/>
  <c r="S824" i="5"/>
  <c r="R824" i="5"/>
  <c r="Q824" i="5"/>
  <c r="P824" i="5"/>
  <c r="O824" i="5"/>
  <c r="N824" i="5"/>
  <c r="L824" i="5"/>
  <c r="K824" i="5"/>
  <c r="J824" i="5"/>
  <c r="I824" i="5"/>
  <c r="G824" i="5"/>
  <c r="F824" i="5"/>
  <c r="E824" i="5"/>
  <c r="D824" i="5"/>
  <c r="C824" i="5"/>
  <c r="B824" i="5" s="1"/>
  <c r="AG823" i="5"/>
  <c r="V823" i="5"/>
  <c r="U823" i="5"/>
  <c r="T823" i="5"/>
  <c r="S823" i="5"/>
  <c r="R823" i="5"/>
  <c r="Q823" i="5"/>
  <c r="P823" i="5"/>
  <c r="O823" i="5"/>
  <c r="N823" i="5"/>
  <c r="L823" i="5"/>
  <c r="K823" i="5"/>
  <c r="J823" i="5"/>
  <c r="I823" i="5"/>
  <c r="G823" i="5"/>
  <c r="F823" i="5"/>
  <c r="E823" i="5"/>
  <c r="D823" i="5"/>
  <c r="C823" i="5"/>
  <c r="B823" i="5" s="1"/>
  <c r="AG822" i="5"/>
  <c r="V822" i="5"/>
  <c r="U822" i="5"/>
  <c r="T822" i="5"/>
  <c r="S822" i="5"/>
  <c r="R822" i="5"/>
  <c r="Q822" i="5"/>
  <c r="P822" i="5"/>
  <c r="O822" i="5"/>
  <c r="N822" i="5"/>
  <c r="L822" i="5"/>
  <c r="K822" i="5"/>
  <c r="J822" i="5"/>
  <c r="I822" i="5"/>
  <c r="G822" i="5"/>
  <c r="F822" i="5"/>
  <c r="E822" i="5"/>
  <c r="D822" i="5"/>
  <c r="C822" i="5"/>
  <c r="B822" i="5" s="1"/>
  <c r="AG821" i="5"/>
  <c r="V821" i="5"/>
  <c r="U821" i="5"/>
  <c r="T821" i="5"/>
  <c r="S821" i="5"/>
  <c r="R821" i="5"/>
  <c r="Q821" i="5"/>
  <c r="P821" i="5"/>
  <c r="O821" i="5"/>
  <c r="N821" i="5"/>
  <c r="L821" i="5"/>
  <c r="K821" i="5"/>
  <c r="J821" i="5"/>
  <c r="I821" i="5"/>
  <c r="G821" i="5"/>
  <c r="F821" i="5"/>
  <c r="E821" i="5"/>
  <c r="D821" i="5"/>
  <c r="C821" i="5"/>
  <c r="B821" i="5" s="1"/>
  <c r="AG820" i="5"/>
  <c r="V820" i="5"/>
  <c r="U820" i="5"/>
  <c r="T820" i="5"/>
  <c r="S820" i="5"/>
  <c r="R820" i="5"/>
  <c r="Q820" i="5"/>
  <c r="P820" i="5"/>
  <c r="O820" i="5"/>
  <c r="N820" i="5"/>
  <c r="L820" i="5"/>
  <c r="K820" i="5"/>
  <c r="J820" i="5"/>
  <c r="I820" i="5"/>
  <c r="G820" i="5"/>
  <c r="F820" i="5"/>
  <c r="E820" i="5"/>
  <c r="D820" i="5"/>
  <c r="C820" i="5"/>
  <c r="B820" i="5" s="1"/>
  <c r="AG819" i="5"/>
  <c r="V819" i="5"/>
  <c r="U819" i="5"/>
  <c r="T819" i="5"/>
  <c r="S819" i="5"/>
  <c r="R819" i="5"/>
  <c r="Q819" i="5"/>
  <c r="P819" i="5"/>
  <c r="O819" i="5"/>
  <c r="N819" i="5"/>
  <c r="L819" i="5"/>
  <c r="K819" i="5"/>
  <c r="J819" i="5"/>
  <c r="I819" i="5"/>
  <c r="G819" i="5"/>
  <c r="F819" i="5"/>
  <c r="E819" i="5"/>
  <c r="D819" i="5"/>
  <c r="C819" i="5"/>
  <c r="B819" i="5" s="1"/>
  <c r="AG818" i="5"/>
  <c r="V818" i="5"/>
  <c r="U818" i="5"/>
  <c r="T818" i="5"/>
  <c r="S818" i="5"/>
  <c r="R818" i="5"/>
  <c r="Q818" i="5"/>
  <c r="P818" i="5"/>
  <c r="O818" i="5"/>
  <c r="N818" i="5"/>
  <c r="L818" i="5"/>
  <c r="K818" i="5"/>
  <c r="J818" i="5"/>
  <c r="I818" i="5"/>
  <c r="G818" i="5"/>
  <c r="F818" i="5"/>
  <c r="E818" i="5"/>
  <c r="D818" i="5"/>
  <c r="C818" i="5"/>
  <c r="B818" i="5" s="1"/>
  <c r="AG817" i="5"/>
  <c r="V817" i="5"/>
  <c r="U817" i="5"/>
  <c r="T817" i="5"/>
  <c r="S817" i="5"/>
  <c r="R817" i="5"/>
  <c r="Q817" i="5"/>
  <c r="P817" i="5"/>
  <c r="O817" i="5"/>
  <c r="N817" i="5"/>
  <c r="L817" i="5"/>
  <c r="K817" i="5"/>
  <c r="J817" i="5"/>
  <c r="I817" i="5"/>
  <c r="G817" i="5"/>
  <c r="F817" i="5"/>
  <c r="E817" i="5"/>
  <c r="D817" i="5"/>
  <c r="C817" i="5"/>
  <c r="B817" i="5" s="1"/>
  <c r="AG816" i="5"/>
  <c r="V816" i="5"/>
  <c r="U816" i="5"/>
  <c r="T816" i="5"/>
  <c r="S816" i="5"/>
  <c r="R816" i="5"/>
  <c r="Q816" i="5"/>
  <c r="P816" i="5"/>
  <c r="O816" i="5"/>
  <c r="N816" i="5"/>
  <c r="L816" i="5"/>
  <c r="K816" i="5"/>
  <c r="J816" i="5"/>
  <c r="I816" i="5"/>
  <c r="G816" i="5"/>
  <c r="F816" i="5"/>
  <c r="E816" i="5"/>
  <c r="D816" i="5"/>
  <c r="C816" i="5"/>
  <c r="B816" i="5" s="1"/>
  <c r="AG815" i="5"/>
  <c r="V815" i="5"/>
  <c r="U815" i="5"/>
  <c r="T815" i="5"/>
  <c r="S815" i="5"/>
  <c r="R815" i="5"/>
  <c r="Q815" i="5"/>
  <c r="P815" i="5"/>
  <c r="O815" i="5"/>
  <c r="N815" i="5"/>
  <c r="L815" i="5"/>
  <c r="K815" i="5"/>
  <c r="J815" i="5"/>
  <c r="I815" i="5"/>
  <c r="G815" i="5"/>
  <c r="F815" i="5"/>
  <c r="E815" i="5"/>
  <c r="D815" i="5"/>
  <c r="C815" i="5"/>
  <c r="B815" i="5" s="1"/>
  <c r="AG814" i="5"/>
  <c r="V814" i="5"/>
  <c r="U814" i="5"/>
  <c r="T814" i="5"/>
  <c r="S814" i="5"/>
  <c r="R814" i="5"/>
  <c r="Q814" i="5"/>
  <c r="P814" i="5"/>
  <c r="O814" i="5"/>
  <c r="N814" i="5"/>
  <c r="L814" i="5"/>
  <c r="K814" i="5"/>
  <c r="J814" i="5"/>
  <c r="I814" i="5"/>
  <c r="G814" i="5"/>
  <c r="F814" i="5"/>
  <c r="E814" i="5"/>
  <c r="D814" i="5"/>
  <c r="C814" i="5"/>
  <c r="B814" i="5" s="1"/>
  <c r="AG813" i="5"/>
  <c r="V813" i="5"/>
  <c r="U813" i="5"/>
  <c r="T813" i="5"/>
  <c r="S813" i="5"/>
  <c r="R813" i="5"/>
  <c r="Q813" i="5"/>
  <c r="P813" i="5"/>
  <c r="O813" i="5"/>
  <c r="N813" i="5"/>
  <c r="L813" i="5"/>
  <c r="K813" i="5"/>
  <c r="J813" i="5"/>
  <c r="I813" i="5"/>
  <c r="G813" i="5"/>
  <c r="F813" i="5"/>
  <c r="E813" i="5"/>
  <c r="D813" i="5"/>
  <c r="C813" i="5"/>
  <c r="B813" i="5" s="1"/>
  <c r="AG812" i="5"/>
  <c r="V812" i="5"/>
  <c r="U812" i="5"/>
  <c r="T812" i="5"/>
  <c r="S812" i="5"/>
  <c r="R812" i="5"/>
  <c r="Q812" i="5"/>
  <c r="P812" i="5"/>
  <c r="O812" i="5"/>
  <c r="N812" i="5"/>
  <c r="L812" i="5"/>
  <c r="K812" i="5"/>
  <c r="J812" i="5"/>
  <c r="I812" i="5"/>
  <c r="G812" i="5"/>
  <c r="F812" i="5"/>
  <c r="E812" i="5"/>
  <c r="D812" i="5"/>
  <c r="C812" i="5"/>
  <c r="B812" i="5" s="1"/>
  <c r="AG811" i="5"/>
  <c r="V811" i="5"/>
  <c r="U811" i="5"/>
  <c r="T811" i="5"/>
  <c r="S811" i="5"/>
  <c r="R811" i="5"/>
  <c r="Q811" i="5"/>
  <c r="P811" i="5"/>
  <c r="O811" i="5"/>
  <c r="N811" i="5"/>
  <c r="L811" i="5"/>
  <c r="K811" i="5"/>
  <c r="J811" i="5"/>
  <c r="I811" i="5"/>
  <c r="G811" i="5"/>
  <c r="F811" i="5"/>
  <c r="E811" i="5"/>
  <c r="D811" i="5"/>
  <c r="C811" i="5"/>
  <c r="B811" i="5" s="1"/>
  <c r="AG810" i="5"/>
  <c r="V810" i="5"/>
  <c r="U810" i="5"/>
  <c r="T810" i="5"/>
  <c r="S810" i="5"/>
  <c r="R810" i="5"/>
  <c r="Q810" i="5"/>
  <c r="P810" i="5"/>
  <c r="O810" i="5"/>
  <c r="N810" i="5"/>
  <c r="L810" i="5"/>
  <c r="K810" i="5"/>
  <c r="J810" i="5"/>
  <c r="I810" i="5"/>
  <c r="G810" i="5"/>
  <c r="F810" i="5"/>
  <c r="E810" i="5"/>
  <c r="D810" i="5"/>
  <c r="C810" i="5"/>
  <c r="B810" i="5" s="1"/>
  <c r="AG809" i="5"/>
  <c r="V809" i="5"/>
  <c r="U809" i="5"/>
  <c r="T809" i="5"/>
  <c r="S809" i="5"/>
  <c r="R809" i="5"/>
  <c r="Q809" i="5"/>
  <c r="P809" i="5"/>
  <c r="O809" i="5"/>
  <c r="N809" i="5"/>
  <c r="L809" i="5"/>
  <c r="K809" i="5"/>
  <c r="J809" i="5"/>
  <c r="I809" i="5"/>
  <c r="G809" i="5"/>
  <c r="F809" i="5"/>
  <c r="E809" i="5"/>
  <c r="D809" i="5"/>
  <c r="C809" i="5"/>
  <c r="B809" i="5" s="1"/>
  <c r="AG808" i="5"/>
  <c r="V808" i="5"/>
  <c r="U808" i="5"/>
  <c r="T808" i="5"/>
  <c r="S808" i="5"/>
  <c r="R808" i="5"/>
  <c r="Q808" i="5"/>
  <c r="P808" i="5"/>
  <c r="O808" i="5"/>
  <c r="N808" i="5"/>
  <c r="L808" i="5"/>
  <c r="K808" i="5"/>
  <c r="J808" i="5"/>
  <c r="I808" i="5"/>
  <c r="G808" i="5"/>
  <c r="F808" i="5"/>
  <c r="E808" i="5"/>
  <c r="D808" i="5"/>
  <c r="C808" i="5"/>
  <c r="B808" i="5" s="1"/>
  <c r="AG807" i="5"/>
  <c r="V807" i="5"/>
  <c r="U807" i="5"/>
  <c r="T807" i="5"/>
  <c r="S807" i="5"/>
  <c r="R807" i="5"/>
  <c r="Q807" i="5"/>
  <c r="P807" i="5"/>
  <c r="O807" i="5"/>
  <c r="N807" i="5"/>
  <c r="L807" i="5"/>
  <c r="K807" i="5"/>
  <c r="J807" i="5"/>
  <c r="I807" i="5"/>
  <c r="G807" i="5"/>
  <c r="F807" i="5"/>
  <c r="E807" i="5"/>
  <c r="D807" i="5"/>
  <c r="C807" i="5"/>
  <c r="B807" i="5" s="1"/>
  <c r="AG806" i="5"/>
  <c r="V806" i="5"/>
  <c r="U806" i="5"/>
  <c r="T806" i="5"/>
  <c r="S806" i="5"/>
  <c r="R806" i="5"/>
  <c r="Q806" i="5"/>
  <c r="P806" i="5"/>
  <c r="O806" i="5"/>
  <c r="N806" i="5"/>
  <c r="L806" i="5"/>
  <c r="K806" i="5"/>
  <c r="J806" i="5"/>
  <c r="I806" i="5"/>
  <c r="G806" i="5"/>
  <c r="F806" i="5"/>
  <c r="E806" i="5"/>
  <c r="D806" i="5"/>
  <c r="C806" i="5"/>
  <c r="B806" i="5" s="1"/>
  <c r="AG805" i="5"/>
  <c r="V805" i="5"/>
  <c r="U805" i="5"/>
  <c r="T805" i="5"/>
  <c r="S805" i="5"/>
  <c r="R805" i="5"/>
  <c r="Q805" i="5"/>
  <c r="P805" i="5"/>
  <c r="O805" i="5"/>
  <c r="N805" i="5"/>
  <c r="L805" i="5"/>
  <c r="K805" i="5"/>
  <c r="J805" i="5"/>
  <c r="I805" i="5"/>
  <c r="G805" i="5"/>
  <c r="F805" i="5"/>
  <c r="E805" i="5"/>
  <c r="D805" i="5"/>
  <c r="C805" i="5"/>
  <c r="B805" i="5" s="1"/>
  <c r="AG804" i="5"/>
  <c r="V804" i="5"/>
  <c r="U804" i="5"/>
  <c r="T804" i="5"/>
  <c r="S804" i="5"/>
  <c r="R804" i="5"/>
  <c r="Q804" i="5"/>
  <c r="P804" i="5"/>
  <c r="O804" i="5"/>
  <c r="N804" i="5"/>
  <c r="L804" i="5"/>
  <c r="K804" i="5"/>
  <c r="J804" i="5"/>
  <c r="I804" i="5"/>
  <c r="G804" i="5"/>
  <c r="F804" i="5"/>
  <c r="E804" i="5"/>
  <c r="D804" i="5"/>
  <c r="C804" i="5"/>
  <c r="B804" i="5" s="1"/>
  <c r="AG803" i="5"/>
  <c r="V803" i="5"/>
  <c r="U803" i="5"/>
  <c r="T803" i="5"/>
  <c r="S803" i="5"/>
  <c r="R803" i="5"/>
  <c r="Q803" i="5"/>
  <c r="P803" i="5"/>
  <c r="O803" i="5"/>
  <c r="N803" i="5"/>
  <c r="L803" i="5"/>
  <c r="K803" i="5"/>
  <c r="J803" i="5"/>
  <c r="I803" i="5"/>
  <c r="G803" i="5"/>
  <c r="F803" i="5"/>
  <c r="E803" i="5"/>
  <c r="D803" i="5"/>
  <c r="C803" i="5"/>
  <c r="B803" i="5" s="1"/>
  <c r="AG802" i="5"/>
  <c r="V802" i="5"/>
  <c r="U802" i="5"/>
  <c r="T802" i="5"/>
  <c r="S802" i="5"/>
  <c r="R802" i="5"/>
  <c r="Q802" i="5"/>
  <c r="P802" i="5"/>
  <c r="O802" i="5"/>
  <c r="N802" i="5"/>
  <c r="L802" i="5"/>
  <c r="K802" i="5"/>
  <c r="J802" i="5"/>
  <c r="I802" i="5"/>
  <c r="G802" i="5"/>
  <c r="F802" i="5"/>
  <c r="E802" i="5"/>
  <c r="D802" i="5"/>
  <c r="C802" i="5"/>
  <c r="B802" i="5" s="1"/>
  <c r="AG801" i="5"/>
  <c r="V801" i="5"/>
  <c r="U801" i="5"/>
  <c r="T801" i="5"/>
  <c r="S801" i="5"/>
  <c r="R801" i="5"/>
  <c r="Q801" i="5"/>
  <c r="P801" i="5"/>
  <c r="O801" i="5"/>
  <c r="N801" i="5"/>
  <c r="L801" i="5"/>
  <c r="K801" i="5"/>
  <c r="J801" i="5"/>
  <c r="I801" i="5"/>
  <c r="G801" i="5"/>
  <c r="F801" i="5"/>
  <c r="E801" i="5"/>
  <c r="D801" i="5"/>
  <c r="C801" i="5"/>
  <c r="B801" i="5" s="1"/>
  <c r="AG800" i="5"/>
  <c r="V800" i="5"/>
  <c r="U800" i="5"/>
  <c r="T800" i="5"/>
  <c r="S800" i="5"/>
  <c r="R800" i="5"/>
  <c r="Q800" i="5"/>
  <c r="P800" i="5"/>
  <c r="O800" i="5"/>
  <c r="N800" i="5"/>
  <c r="L800" i="5"/>
  <c r="K800" i="5"/>
  <c r="J800" i="5"/>
  <c r="I800" i="5"/>
  <c r="G800" i="5"/>
  <c r="F800" i="5"/>
  <c r="E800" i="5"/>
  <c r="D800" i="5"/>
  <c r="C800" i="5"/>
  <c r="B800" i="5" s="1"/>
  <c r="AG799" i="5"/>
  <c r="V799" i="5"/>
  <c r="U799" i="5"/>
  <c r="T799" i="5"/>
  <c r="S799" i="5"/>
  <c r="R799" i="5"/>
  <c r="Q799" i="5"/>
  <c r="P799" i="5"/>
  <c r="O799" i="5"/>
  <c r="N799" i="5"/>
  <c r="L799" i="5"/>
  <c r="K799" i="5"/>
  <c r="J799" i="5"/>
  <c r="I799" i="5"/>
  <c r="G799" i="5"/>
  <c r="F799" i="5"/>
  <c r="E799" i="5"/>
  <c r="D799" i="5"/>
  <c r="C799" i="5"/>
  <c r="B799" i="5" s="1"/>
  <c r="AG798" i="5"/>
  <c r="V798" i="5"/>
  <c r="U798" i="5"/>
  <c r="T798" i="5"/>
  <c r="S798" i="5"/>
  <c r="R798" i="5"/>
  <c r="Q798" i="5"/>
  <c r="P798" i="5"/>
  <c r="O798" i="5"/>
  <c r="N798" i="5"/>
  <c r="L798" i="5"/>
  <c r="K798" i="5"/>
  <c r="J798" i="5"/>
  <c r="I798" i="5"/>
  <c r="G798" i="5"/>
  <c r="F798" i="5"/>
  <c r="E798" i="5"/>
  <c r="D798" i="5"/>
  <c r="C798" i="5"/>
  <c r="B798" i="5" s="1"/>
  <c r="AG797" i="5"/>
  <c r="V797" i="5"/>
  <c r="U797" i="5"/>
  <c r="T797" i="5"/>
  <c r="S797" i="5"/>
  <c r="R797" i="5"/>
  <c r="Q797" i="5"/>
  <c r="P797" i="5"/>
  <c r="O797" i="5"/>
  <c r="N797" i="5"/>
  <c r="L797" i="5"/>
  <c r="K797" i="5"/>
  <c r="J797" i="5"/>
  <c r="I797" i="5"/>
  <c r="G797" i="5"/>
  <c r="F797" i="5"/>
  <c r="E797" i="5"/>
  <c r="D797" i="5"/>
  <c r="C797" i="5"/>
  <c r="B797" i="5" s="1"/>
  <c r="AG796" i="5"/>
  <c r="V796" i="5"/>
  <c r="U796" i="5"/>
  <c r="T796" i="5"/>
  <c r="S796" i="5"/>
  <c r="R796" i="5"/>
  <c r="Q796" i="5"/>
  <c r="P796" i="5"/>
  <c r="O796" i="5"/>
  <c r="N796" i="5"/>
  <c r="L796" i="5"/>
  <c r="K796" i="5"/>
  <c r="J796" i="5"/>
  <c r="I796" i="5"/>
  <c r="G796" i="5"/>
  <c r="F796" i="5"/>
  <c r="E796" i="5"/>
  <c r="D796" i="5"/>
  <c r="C796" i="5"/>
  <c r="B796" i="5" s="1"/>
  <c r="AG795" i="5"/>
  <c r="V795" i="5"/>
  <c r="U795" i="5"/>
  <c r="T795" i="5"/>
  <c r="S795" i="5"/>
  <c r="R795" i="5"/>
  <c r="Q795" i="5"/>
  <c r="P795" i="5"/>
  <c r="O795" i="5"/>
  <c r="N795" i="5"/>
  <c r="L795" i="5"/>
  <c r="K795" i="5"/>
  <c r="J795" i="5"/>
  <c r="I795" i="5"/>
  <c r="G795" i="5"/>
  <c r="F795" i="5"/>
  <c r="E795" i="5"/>
  <c r="D795" i="5"/>
  <c r="C795" i="5"/>
  <c r="B795" i="5" s="1"/>
  <c r="AG794" i="5"/>
  <c r="V794" i="5"/>
  <c r="U794" i="5"/>
  <c r="T794" i="5"/>
  <c r="S794" i="5"/>
  <c r="R794" i="5"/>
  <c r="Q794" i="5"/>
  <c r="P794" i="5"/>
  <c r="O794" i="5"/>
  <c r="N794" i="5"/>
  <c r="L794" i="5"/>
  <c r="K794" i="5"/>
  <c r="J794" i="5"/>
  <c r="I794" i="5"/>
  <c r="G794" i="5"/>
  <c r="F794" i="5"/>
  <c r="E794" i="5"/>
  <c r="D794" i="5"/>
  <c r="C794" i="5"/>
  <c r="B794" i="5" s="1"/>
  <c r="AG793" i="5"/>
  <c r="V793" i="5"/>
  <c r="U793" i="5"/>
  <c r="T793" i="5"/>
  <c r="S793" i="5"/>
  <c r="R793" i="5"/>
  <c r="Q793" i="5"/>
  <c r="P793" i="5"/>
  <c r="O793" i="5"/>
  <c r="N793" i="5"/>
  <c r="L793" i="5"/>
  <c r="K793" i="5"/>
  <c r="J793" i="5"/>
  <c r="I793" i="5"/>
  <c r="G793" i="5"/>
  <c r="F793" i="5"/>
  <c r="E793" i="5"/>
  <c r="D793" i="5"/>
  <c r="C793" i="5"/>
  <c r="B793" i="5" s="1"/>
  <c r="AG792" i="5"/>
  <c r="V792" i="5"/>
  <c r="U792" i="5"/>
  <c r="T792" i="5"/>
  <c r="S792" i="5"/>
  <c r="R792" i="5"/>
  <c r="Q792" i="5"/>
  <c r="P792" i="5"/>
  <c r="O792" i="5"/>
  <c r="N792" i="5"/>
  <c r="L792" i="5"/>
  <c r="K792" i="5"/>
  <c r="J792" i="5"/>
  <c r="I792" i="5"/>
  <c r="G792" i="5"/>
  <c r="F792" i="5"/>
  <c r="E792" i="5"/>
  <c r="D792" i="5"/>
  <c r="C792" i="5"/>
  <c r="B792" i="5" s="1"/>
  <c r="AG791" i="5"/>
  <c r="V791" i="5"/>
  <c r="U791" i="5"/>
  <c r="T791" i="5"/>
  <c r="S791" i="5"/>
  <c r="R791" i="5"/>
  <c r="Q791" i="5"/>
  <c r="P791" i="5"/>
  <c r="O791" i="5"/>
  <c r="N791" i="5"/>
  <c r="L791" i="5"/>
  <c r="K791" i="5"/>
  <c r="J791" i="5"/>
  <c r="I791" i="5"/>
  <c r="G791" i="5"/>
  <c r="F791" i="5"/>
  <c r="E791" i="5"/>
  <c r="D791" i="5"/>
  <c r="C791" i="5"/>
  <c r="B791" i="5" s="1"/>
  <c r="AG790" i="5"/>
  <c r="V790" i="5"/>
  <c r="U790" i="5"/>
  <c r="T790" i="5"/>
  <c r="S790" i="5"/>
  <c r="R790" i="5"/>
  <c r="Q790" i="5"/>
  <c r="P790" i="5"/>
  <c r="O790" i="5"/>
  <c r="N790" i="5"/>
  <c r="L790" i="5"/>
  <c r="K790" i="5"/>
  <c r="J790" i="5"/>
  <c r="I790" i="5"/>
  <c r="G790" i="5"/>
  <c r="F790" i="5"/>
  <c r="E790" i="5"/>
  <c r="D790" i="5"/>
  <c r="C790" i="5"/>
  <c r="B790" i="5" s="1"/>
  <c r="AG789" i="5"/>
  <c r="V789" i="5"/>
  <c r="U789" i="5"/>
  <c r="T789" i="5"/>
  <c r="S789" i="5"/>
  <c r="R789" i="5"/>
  <c r="Q789" i="5"/>
  <c r="P789" i="5"/>
  <c r="O789" i="5"/>
  <c r="N789" i="5"/>
  <c r="L789" i="5"/>
  <c r="K789" i="5"/>
  <c r="J789" i="5"/>
  <c r="I789" i="5"/>
  <c r="G789" i="5"/>
  <c r="F789" i="5"/>
  <c r="E789" i="5"/>
  <c r="D789" i="5"/>
  <c r="C789" i="5"/>
  <c r="B789" i="5" s="1"/>
  <c r="AG788" i="5"/>
  <c r="V788" i="5"/>
  <c r="U788" i="5"/>
  <c r="T788" i="5"/>
  <c r="S788" i="5"/>
  <c r="R788" i="5"/>
  <c r="Q788" i="5"/>
  <c r="P788" i="5"/>
  <c r="O788" i="5"/>
  <c r="N788" i="5"/>
  <c r="L788" i="5"/>
  <c r="K788" i="5"/>
  <c r="J788" i="5"/>
  <c r="I788" i="5"/>
  <c r="G788" i="5"/>
  <c r="F788" i="5"/>
  <c r="E788" i="5"/>
  <c r="D788" i="5"/>
  <c r="C788" i="5"/>
  <c r="B788" i="5" s="1"/>
  <c r="AG787" i="5"/>
  <c r="V787" i="5"/>
  <c r="U787" i="5"/>
  <c r="T787" i="5"/>
  <c r="S787" i="5"/>
  <c r="R787" i="5"/>
  <c r="Q787" i="5"/>
  <c r="P787" i="5"/>
  <c r="O787" i="5"/>
  <c r="N787" i="5"/>
  <c r="L787" i="5"/>
  <c r="K787" i="5"/>
  <c r="J787" i="5"/>
  <c r="I787" i="5"/>
  <c r="G787" i="5"/>
  <c r="F787" i="5"/>
  <c r="E787" i="5"/>
  <c r="D787" i="5"/>
  <c r="C787" i="5"/>
  <c r="B787" i="5" s="1"/>
  <c r="AG786" i="5"/>
  <c r="V786" i="5"/>
  <c r="U786" i="5"/>
  <c r="T786" i="5"/>
  <c r="S786" i="5"/>
  <c r="R786" i="5"/>
  <c r="Q786" i="5"/>
  <c r="P786" i="5"/>
  <c r="O786" i="5"/>
  <c r="N786" i="5"/>
  <c r="L786" i="5"/>
  <c r="K786" i="5"/>
  <c r="J786" i="5"/>
  <c r="I786" i="5"/>
  <c r="G786" i="5"/>
  <c r="F786" i="5"/>
  <c r="E786" i="5"/>
  <c r="D786" i="5"/>
  <c r="C786" i="5"/>
  <c r="B786" i="5" s="1"/>
  <c r="AG785" i="5"/>
  <c r="V785" i="5"/>
  <c r="U785" i="5"/>
  <c r="T785" i="5"/>
  <c r="S785" i="5"/>
  <c r="R785" i="5"/>
  <c r="Q785" i="5"/>
  <c r="P785" i="5"/>
  <c r="O785" i="5"/>
  <c r="N785" i="5"/>
  <c r="L785" i="5"/>
  <c r="K785" i="5"/>
  <c r="J785" i="5"/>
  <c r="I785" i="5"/>
  <c r="G785" i="5"/>
  <c r="F785" i="5"/>
  <c r="E785" i="5"/>
  <c r="D785" i="5"/>
  <c r="C785" i="5"/>
  <c r="B785" i="5" s="1"/>
  <c r="AG784" i="5"/>
  <c r="V784" i="5"/>
  <c r="U784" i="5"/>
  <c r="T784" i="5"/>
  <c r="S784" i="5"/>
  <c r="R784" i="5"/>
  <c r="Q784" i="5"/>
  <c r="P784" i="5"/>
  <c r="O784" i="5"/>
  <c r="N784" i="5"/>
  <c r="L784" i="5"/>
  <c r="K784" i="5"/>
  <c r="J784" i="5"/>
  <c r="I784" i="5"/>
  <c r="G784" i="5"/>
  <c r="F784" i="5"/>
  <c r="E784" i="5"/>
  <c r="D784" i="5"/>
  <c r="C784" i="5"/>
  <c r="B784" i="5" s="1"/>
  <c r="AG783" i="5"/>
  <c r="V783" i="5"/>
  <c r="U783" i="5"/>
  <c r="T783" i="5"/>
  <c r="S783" i="5"/>
  <c r="R783" i="5"/>
  <c r="Q783" i="5"/>
  <c r="P783" i="5"/>
  <c r="O783" i="5"/>
  <c r="N783" i="5"/>
  <c r="L783" i="5"/>
  <c r="K783" i="5"/>
  <c r="J783" i="5"/>
  <c r="I783" i="5"/>
  <c r="G783" i="5"/>
  <c r="F783" i="5"/>
  <c r="E783" i="5"/>
  <c r="D783" i="5"/>
  <c r="C783" i="5"/>
  <c r="B783" i="5" s="1"/>
  <c r="AG782" i="5"/>
  <c r="V782" i="5"/>
  <c r="U782" i="5"/>
  <c r="T782" i="5"/>
  <c r="S782" i="5"/>
  <c r="R782" i="5"/>
  <c r="Q782" i="5"/>
  <c r="P782" i="5"/>
  <c r="O782" i="5"/>
  <c r="N782" i="5"/>
  <c r="L782" i="5"/>
  <c r="K782" i="5"/>
  <c r="J782" i="5"/>
  <c r="I782" i="5"/>
  <c r="G782" i="5"/>
  <c r="F782" i="5"/>
  <c r="E782" i="5"/>
  <c r="D782" i="5"/>
  <c r="C782" i="5"/>
  <c r="B782" i="5" s="1"/>
  <c r="AG781" i="5"/>
  <c r="V781" i="5"/>
  <c r="U781" i="5"/>
  <c r="T781" i="5"/>
  <c r="S781" i="5"/>
  <c r="R781" i="5"/>
  <c r="Q781" i="5"/>
  <c r="P781" i="5"/>
  <c r="O781" i="5"/>
  <c r="N781" i="5"/>
  <c r="L781" i="5"/>
  <c r="K781" i="5"/>
  <c r="J781" i="5"/>
  <c r="I781" i="5"/>
  <c r="G781" i="5"/>
  <c r="F781" i="5"/>
  <c r="E781" i="5"/>
  <c r="D781" i="5"/>
  <c r="C781" i="5"/>
  <c r="B781" i="5" s="1"/>
  <c r="AG780" i="5"/>
  <c r="V780" i="5"/>
  <c r="U780" i="5"/>
  <c r="T780" i="5"/>
  <c r="S780" i="5"/>
  <c r="R780" i="5"/>
  <c r="Q780" i="5"/>
  <c r="P780" i="5"/>
  <c r="O780" i="5"/>
  <c r="N780" i="5"/>
  <c r="L780" i="5"/>
  <c r="K780" i="5"/>
  <c r="J780" i="5"/>
  <c r="I780" i="5"/>
  <c r="G780" i="5"/>
  <c r="F780" i="5"/>
  <c r="E780" i="5"/>
  <c r="D780" i="5"/>
  <c r="C780" i="5"/>
  <c r="B780" i="5" s="1"/>
  <c r="AG779" i="5"/>
  <c r="V779" i="5"/>
  <c r="U779" i="5"/>
  <c r="T779" i="5"/>
  <c r="S779" i="5"/>
  <c r="R779" i="5"/>
  <c r="Q779" i="5"/>
  <c r="P779" i="5"/>
  <c r="O779" i="5"/>
  <c r="N779" i="5"/>
  <c r="L779" i="5"/>
  <c r="K779" i="5"/>
  <c r="J779" i="5"/>
  <c r="I779" i="5"/>
  <c r="G779" i="5"/>
  <c r="F779" i="5"/>
  <c r="E779" i="5"/>
  <c r="D779" i="5"/>
  <c r="C779" i="5"/>
  <c r="B779" i="5" s="1"/>
  <c r="AG778" i="5"/>
  <c r="V778" i="5"/>
  <c r="U778" i="5"/>
  <c r="T778" i="5"/>
  <c r="S778" i="5"/>
  <c r="R778" i="5"/>
  <c r="Q778" i="5"/>
  <c r="P778" i="5"/>
  <c r="O778" i="5"/>
  <c r="N778" i="5"/>
  <c r="L778" i="5"/>
  <c r="K778" i="5"/>
  <c r="J778" i="5"/>
  <c r="I778" i="5"/>
  <c r="G778" i="5"/>
  <c r="F778" i="5"/>
  <c r="E778" i="5"/>
  <c r="D778" i="5"/>
  <c r="C778" i="5"/>
  <c r="B778" i="5" s="1"/>
  <c r="AG777" i="5"/>
  <c r="V777" i="5"/>
  <c r="U777" i="5"/>
  <c r="T777" i="5"/>
  <c r="S777" i="5"/>
  <c r="R777" i="5"/>
  <c r="Q777" i="5"/>
  <c r="P777" i="5"/>
  <c r="O777" i="5"/>
  <c r="N777" i="5"/>
  <c r="L777" i="5"/>
  <c r="K777" i="5"/>
  <c r="J777" i="5"/>
  <c r="I777" i="5"/>
  <c r="G777" i="5"/>
  <c r="F777" i="5"/>
  <c r="E777" i="5"/>
  <c r="D777" i="5"/>
  <c r="C777" i="5"/>
  <c r="B777" i="5" s="1"/>
  <c r="AG776" i="5"/>
  <c r="V776" i="5"/>
  <c r="U776" i="5"/>
  <c r="T776" i="5"/>
  <c r="S776" i="5"/>
  <c r="R776" i="5"/>
  <c r="Q776" i="5"/>
  <c r="P776" i="5"/>
  <c r="O776" i="5"/>
  <c r="N776" i="5"/>
  <c r="L776" i="5"/>
  <c r="K776" i="5"/>
  <c r="J776" i="5"/>
  <c r="I776" i="5"/>
  <c r="G776" i="5"/>
  <c r="F776" i="5"/>
  <c r="E776" i="5"/>
  <c r="D776" i="5"/>
  <c r="C776" i="5"/>
  <c r="B776" i="5" s="1"/>
  <c r="AG775" i="5"/>
  <c r="V775" i="5"/>
  <c r="U775" i="5"/>
  <c r="T775" i="5"/>
  <c r="S775" i="5"/>
  <c r="R775" i="5"/>
  <c r="Q775" i="5"/>
  <c r="P775" i="5"/>
  <c r="O775" i="5"/>
  <c r="N775" i="5"/>
  <c r="L775" i="5"/>
  <c r="K775" i="5"/>
  <c r="J775" i="5"/>
  <c r="I775" i="5"/>
  <c r="G775" i="5"/>
  <c r="F775" i="5"/>
  <c r="E775" i="5"/>
  <c r="D775" i="5"/>
  <c r="C775" i="5"/>
  <c r="B775" i="5" s="1"/>
  <c r="AG774" i="5"/>
  <c r="V774" i="5"/>
  <c r="U774" i="5"/>
  <c r="T774" i="5"/>
  <c r="S774" i="5"/>
  <c r="R774" i="5"/>
  <c r="Q774" i="5"/>
  <c r="P774" i="5"/>
  <c r="O774" i="5"/>
  <c r="N774" i="5"/>
  <c r="L774" i="5"/>
  <c r="K774" i="5"/>
  <c r="J774" i="5"/>
  <c r="I774" i="5"/>
  <c r="G774" i="5"/>
  <c r="F774" i="5"/>
  <c r="E774" i="5"/>
  <c r="D774" i="5"/>
  <c r="C774" i="5"/>
  <c r="B774" i="5" s="1"/>
  <c r="AG773" i="5"/>
  <c r="V773" i="5"/>
  <c r="U773" i="5"/>
  <c r="T773" i="5"/>
  <c r="S773" i="5"/>
  <c r="R773" i="5"/>
  <c r="Q773" i="5"/>
  <c r="P773" i="5"/>
  <c r="O773" i="5"/>
  <c r="N773" i="5"/>
  <c r="L773" i="5"/>
  <c r="K773" i="5"/>
  <c r="J773" i="5"/>
  <c r="I773" i="5"/>
  <c r="G773" i="5"/>
  <c r="F773" i="5"/>
  <c r="E773" i="5"/>
  <c r="D773" i="5"/>
  <c r="C773" i="5"/>
  <c r="B773" i="5" s="1"/>
  <c r="AG772" i="5"/>
  <c r="V772" i="5"/>
  <c r="U772" i="5"/>
  <c r="T772" i="5"/>
  <c r="S772" i="5"/>
  <c r="R772" i="5"/>
  <c r="Q772" i="5"/>
  <c r="P772" i="5"/>
  <c r="O772" i="5"/>
  <c r="N772" i="5"/>
  <c r="L772" i="5"/>
  <c r="K772" i="5"/>
  <c r="J772" i="5"/>
  <c r="I772" i="5"/>
  <c r="G772" i="5"/>
  <c r="F772" i="5"/>
  <c r="E772" i="5"/>
  <c r="D772" i="5"/>
  <c r="C772" i="5"/>
  <c r="B772" i="5" s="1"/>
  <c r="AG771" i="5"/>
  <c r="V771" i="5"/>
  <c r="U771" i="5"/>
  <c r="T771" i="5"/>
  <c r="S771" i="5"/>
  <c r="R771" i="5"/>
  <c r="Q771" i="5"/>
  <c r="P771" i="5"/>
  <c r="O771" i="5"/>
  <c r="N771" i="5"/>
  <c r="L771" i="5"/>
  <c r="K771" i="5"/>
  <c r="J771" i="5"/>
  <c r="I771" i="5"/>
  <c r="G771" i="5"/>
  <c r="F771" i="5"/>
  <c r="E771" i="5"/>
  <c r="D771" i="5"/>
  <c r="C771" i="5"/>
  <c r="B771" i="5" s="1"/>
  <c r="AG770" i="5"/>
  <c r="V770" i="5"/>
  <c r="U770" i="5"/>
  <c r="T770" i="5"/>
  <c r="S770" i="5"/>
  <c r="R770" i="5"/>
  <c r="Q770" i="5"/>
  <c r="P770" i="5"/>
  <c r="O770" i="5"/>
  <c r="N770" i="5"/>
  <c r="L770" i="5"/>
  <c r="K770" i="5"/>
  <c r="J770" i="5"/>
  <c r="I770" i="5"/>
  <c r="G770" i="5"/>
  <c r="F770" i="5"/>
  <c r="E770" i="5"/>
  <c r="D770" i="5"/>
  <c r="C770" i="5"/>
  <c r="B770" i="5" s="1"/>
  <c r="AG769" i="5"/>
  <c r="V769" i="5"/>
  <c r="U769" i="5"/>
  <c r="T769" i="5"/>
  <c r="S769" i="5"/>
  <c r="R769" i="5"/>
  <c r="Q769" i="5"/>
  <c r="P769" i="5"/>
  <c r="O769" i="5"/>
  <c r="N769" i="5"/>
  <c r="L769" i="5"/>
  <c r="K769" i="5"/>
  <c r="J769" i="5"/>
  <c r="I769" i="5"/>
  <c r="G769" i="5"/>
  <c r="F769" i="5"/>
  <c r="E769" i="5"/>
  <c r="D769" i="5"/>
  <c r="C769" i="5"/>
  <c r="B769" i="5" s="1"/>
  <c r="AG768" i="5"/>
  <c r="V768" i="5"/>
  <c r="U768" i="5"/>
  <c r="T768" i="5"/>
  <c r="S768" i="5"/>
  <c r="R768" i="5"/>
  <c r="Q768" i="5"/>
  <c r="P768" i="5"/>
  <c r="O768" i="5"/>
  <c r="N768" i="5"/>
  <c r="L768" i="5"/>
  <c r="K768" i="5"/>
  <c r="J768" i="5"/>
  <c r="I768" i="5"/>
  <c r="G768" i="5"/>
  <c r="F768" i="5"/>
  <c r="E768" i="5"/>
  <c r="D768" i="5"/>
  <c r="C768" i="5"/>
  <c r="B768" i="5" s="1"/>
  <c r="AG767" i="5"/>
  <c r="V767" i="5"/>
  <c r="U767" i="5"/>
  <c r="T767" i="5"/>
  <c r="S767" i="5"/>
  <c r="R767" i="5"/>
  <c r="Q767" i="5"/>
  <c r="P767" i="5"/>
  <c r="O767" i="5"/>
  <c r="N767" i="5"/>
  <c r="L767" i="5"/>
  <c r="K767" i="5"/>
  <c r="J767" i="5"/>
  <c r="I767" i="5"/>
  <c r="G767" i="5"/>
  <c r="F767" i="5"/>
  <c r="E767" i="5"/>
  <c r="D767" i="5"/>
  <c r="C767" i="5"/>
  <c r="B767" i="5" s="1"/>
  <c r="AG766" i="5"/>
  <c r="V766" i="5"/>
  <c r="U766" i="5"/>
  <c r="T766" i="5"/>
  <c r="S766" i="5"/>
  <c r="R766" i="5"/>
  <c r="Q766" i="5"/>
  <c r="P766" i="5"/>
  <c r="O766" i="5"/>
  <c r="N766" i="5"/>
  <c r="L766" i="5"/>
  <c r="K766" i="5"/>
  <c r="J766" i="5"/>
  <c r="I766" i="5"/>
  <c r="G766" i="5"/>
  <c r="F766" i="5"/>
  <c r="E766" i="5"/>
  <c r="D766" i="5"/>
  <c r="C766" i="5"/>
  <c r="B766" i="5" s="1"/>
  <c r="AG765" i="5"/>
  <c r="V765" i="5"/>
  <c r="U765" i="5"/>
  <c r="T765" i="5"/>
  <c r="S765" i="5"/>
  <c r="R765" i="5"/>
  <c r="Q765" i="5"/>
  <c r="P765" i="5"/>
  <c r="O765" i="5"/>
  <c r="N765" i="5"/>
  <c r="L765" i="5"/>
  <c r="K765" i="5"/>
  <c r="J765" i="5"/>
  <c r="I765" i="5"/>
  <c r="G765" i="5"/>
  <c r="F765" i="5"/>
  <c r="E765" i="5"/>
  <c r="D765" i="5"/>
  <c r="C765" i="5"/>
  <c r="B765" i="5" s="1"/>
  <c r="AG764" i="5"/>
  <c r="V764" i="5"/>
  <c r="U764" i="5"/>
  <c r="T764" i="5"/>
  <c r="S764" i="5"/>
  <c r="R764" i="5"/>
  <c r="Q764" i="5"/>
  <c r="P764" i="5"/>
  <c r="O764" i="5"/>
  <c r="N764" i="5"/>
  <c r="L764" i="5"/>
  <c r="K764" i="5"/>
  <c r="J764" i="5"/>
  <c r="I764" i="5"/>
  <c r="G764" i="5"/>
  <c r="F764" i="5"/>
  <c r="E764" i="5"/>
  <c r="D764" i="5"/>
  <c r="C764" i="5"/>
  <c r="B764" i="5" s="1"/>
  <c r="AG763" i="5"/>
  <c r="V763" i="5"/>
  <c r="U763" i="5"/>
  <c r="T763" i="5"/>
  <c r="S763" i="5"/>
  <c r="R763" i="5"/>
  <c r="Q763" i="5"/>
  <c r="P763" i="5"/>
  <c r="O763" i="5"/>
  <c r="N763" i="5"/>
  <c r="L763" i="5"/>
  <c r="K763" i="5"/>
  <c r="J763" i="5"/>
  <c r="I763" i="5"/>
  <c r="G763" i="5"/>
  <c r="F763" i="5"/>
  <c r="E763" i="5"/>
  <c r="D763" i="5"/>
  <c r="C763" i="5"/>
  <c r="B763" i="5" s="1"/>
  <c r="AG762" i="5"/>
  <c r="V762" i="5"/>
  <c r="U762" i="5"/>
  <c r="T762" i="5"/>
  <c r="S762" i="5"/>
  <c r="R762" i="5"/>
  <c r="Q762" i="5"/>
  <c r="P762" i="5"/>
  <c r="O762" i="5"/>
  <c r="N762" i="5"/>
  <c r="L762" i="5"/>
  <c r="K762" i="5"/>
  <c r="J762" i="5"/>
  <c r="I762" i="5"/>
  <c r="G762" i="5"/>
  <c r="F762" i="5"/>
  <c r="E762" i="5"/>
  <c r="D762" i="5"/>
  <c r="C762" i="5"/>
  <c r="B762" i="5" s="1"/>
  <c r="AG761" i="5"/>
  <c r="V761" i="5"/>
  <c r="U761" i="5"/>
  <c r="T761" i="5"/>
  <c r="S761" i="5"/>
  <c r="R761" i="5"/>
  <c r="Q761" i="5"/>
  <c r="P761" i="5"/>
  <c r="O761" i="5"/>
  <c r="N761" i="5"/>
  <c r="L761" i="5"/>
  <c r="K761" i="5"/>
  <c r="J761" i="5"/>
  <c r="I761" i="5"/>
  <c r="G761" i="5"/>
  <c r="F761" i="5"/>
  <c r="E761" i="5"/>
  <c r="D761" i="5"/>
  <c r="C761" i="5"/>
  <c r="B761" i="5" s="1"/>
  <c r="AG760" i="5"/>
  <c r="V760" i="5"/>
  <c r="U760" i="5"/>
  <c r="T760" i="5"/>
  <c r="S760" i="5"/>
  <c r="R760" i="5"/>
  <c r="Q760" i="5"/>
  <c r="P760" i="5"/>
  <c r="O760" i="5"/>
  <c r="N760" i="5"/>
  <c r="L760" i="5"/>
  <c r="K760" i="5"/>
  <c r="J760" i="5"/>
  <c r="I760" i="5"/>
  <c r="G760" i="5"/>
  <c r="F760" i="5"/>
  <c r="E760" i="5"/>
  <c r="D760" i="5"/>
  <c r="C760" i="5"/>
  <c r="B760" i="5" s="1"/>
  <c r="AG759" i="5"/>
  <c r="V759" i="5"/>
  <c r="U759" i="5"/>
  <c r="T759" i="5"/>
  <c r="S759" i="5"/>
  <c r="R759" i="5"/>
  <c r="Q759" i="5"/>
  <c r="P759" i="5"/>
  <c r="O759" i="5"/>
  <c r="N759" i="5"/>
  <c r="L759" i="5"/>
  <c r="K759" i="5"/>
  <c r="J759" i="5"/>
  <c r="I759" i="5"/>
  <c r="G759" i="5"/>
  <c r="F759" i="5"/>
  <c r="E759" i="5"/>
  <c r="D759" i="5"/>
  <c r="C759" i="5"/>
  <c r="B759" i="5" s="1"/>
  <c r="AG758" i="5"/>
  <c r="V758" i="5"/>
  <c r="U758" i="5"/>
  <c r="T758" i="5"/>
  <c r="S758" i="5"/>
  <c r="R758" i="5"/>
  <c r="Q758" i="5"/>
  <c r="P758" i="5"/>
  <c r="O758" i="5"/>
  <c r="N758" i="5"/>
  <c r="L758" i="5"/>
  <c r="K758" i="5"/>
  <c r="J758" i="5"/>
  <c r="I758" i="5"/>
  <c r="G758" i="5"/>
  <c r="F758" i="5"/>
  <c r="E758" i="5"/>
  <c r="D758" i="5"/>
  <c r="C758" i="5"/>
  <c r="B758" i="5" s="1"/>
  <c r="AG757" i="5"/>
  <c r="V757" i="5"/>
  <c r="U757" i="5"/>
  <c r="T757" i="5"/>
  <c r="S757" i="5"/>
  <c r="R757" i="5"/>
  <c r="Q757" i="5"/>
  <c r="P757" i="5"/>
  <c r="O757" i="5"/>
  <c r="N757" i="5"/>
  <c r="L757" i="5"/>
  <c r="K757" i="5"/>
  <c r="J757" i="5"/>
  <c r="I757" i="5"/>
  <c r="G757" i="5"/>
  <c r="F757" i="5"/>
  <c r="E757" i="5"/>
  <c r="D757" i="5"/>
  <c r="C757" i="5"/>
  <c r="B757" i="5" s="1"/>
  <c r="AG756" i="5"/>
  <c r="V756" i="5"/>
  <c r="U756" i="5"/>
  <c r="T756" i="5"/>
  <c r="S756" i="5"/>
  <c r="R756" i="5"/>
  <c r="Q756" i="5"/>
  <c r="P756" i="5"/>
  <c r="O756" i="5"/>
  <c r="N756" i="5"/>
  <c r="L756" i="5"/>
  <c r="K756" i="5"/>
  <c r="J756" i="5"/>
  <c r="I756" i="5"/>
  <c r="G756" i="5"/>
  <c r="F756" i="5"/>
  <c r="E756" i="5"/>
  <c r="D756" i="5"/>
  <c r="C756" i="5"/>
  <c r="B756" i="5" s="1"/>
  <c r="AG755" i="5"/>
  <c r="V755" i="5"/>
  <c r="U755" i="5"/>
  <c r="T755" i="5"/>
  <c r="S755" i="5"/>
  <c r="R755" i="5"/>
  <c r="Q755" i="5"/>
  <c r="P755" i="5"/>
  <c r="O755" i="5"/>
  <c r="N755" i="5"/>
  <c r="L755" i="5"/>
  <c r="K755" i="5"/>
  <c r="J755" i="5"/>
  <c r="I755" i="5"/>
  <c r="G755" i="5"/>
  <c r="F755" i="5"/>
  <c r="E755" i="5"/>
  <c r="D755" i="5"/>
  <c r="C755" i="5"/>
  <c r="B755" i="5" s="1"/>
  <c r="AG754" i="5"/>
  <c r="V754" i="5"/>
  <c r="U754" i="5"/>
  <c r="T754" i="5"/>
  <c r="S754" i="5"/>
  <c r="R754" i="5"/>
  <c r="Q754" i="5"/>
  <c r="P754" i="5"/>
  <c r="O754" i="5"/>
  <c r="N754" i="5"/>
  <c r="L754" i="5"/>
  <c r="K754" i="5"/>
  <c r="J754" i="5"/>
  <c r="I754" i="5"/>
  <c r="G754" i="5"/>
  <c r="F754" i="5"/>
  <c r="E754" i="5"/>
  <c r="D754" i="5"/>
  <c r="C754" i="5"/>
  <c r="B754" i="5" s="1"/>
  <c r="AG753" i="5"/>
  <c r="V753" i="5"/>
  <c r="U753" i="5"/>
  <c r="T753" i="5"/>
  <c r="S753" i="5"/>
  <c r="R753" i="5"/>
  <c r="Q753" i="5"/>
  <c r="P753" i="5"/>
  <c r="O753" i="5"/>
  <c r="N753" i="5"/>
  <c r="L753" i="5"/>
  <c r="K753" i="5"/>
  <c r="J753" i="5"/>
  <c r="I753" i="5"/>
  <c r="G753" i="5"/>
  <c r="F753" i="5"/>
  <c r="E753" i="5"/>
  <c r="D753" i="5"/>
  <c r="C753" i="5"/>
  <c r="B753" i="5" s="1"/>
  <c r="AG752" i="5"/>
  <c r="V752" i="5"/>
  <c r="U752" i="5"/>
  <c r="T752" i="5"/>
  <c r="S752" i="5"/>
  <c r="R752" i="5"/>
  <c r="Q752" i="5"/>
  <c r="P752" i="5"/>
  <c r="O752" i="5"/>
  <c r="N752" i="5"/>
  <c r="L752" i="5"/>
  <c r="K752" i="5"/>
  <c r="J752" i="5"/>
  <c r="I752" i="5"/>
  <c r="G752" i="5"/>
  <c r="F752" i="5"/>
  <c r="E752" i="5"/>
  <c r="D752" i="5"/>
  <c r="C752" i="5"/>
  <c r="B752" i="5" s="1"/>
  <c r="AG751" i="5"/>
  <c r="V751" i="5"/>
  <c r="U751" i="5"/>
  <c r="T751" i="5"/>
  <c r="S751" i="5"/>
  <c r="R751" i="5"/>
  <c r="Q751" i="5"/>
  <c r="P751" i="5"/>
  <c r="O751" i="5"/>
  <c r="N751" i="5"/>
  <c r="L751" i="5"/>
  <c r="K751" i="5"/>
  <c r="J751" i="5"/>
  <c r="I751" i="5"/>
  <c r="G751" i="5"/>
  <c r="F751" i="5"/>
  <c r="E751" i="5"/>
  <c r="D751" i="5"/>
  <c r="C751" i="5"/>
  <c r="B751" i="5" s="1"/>
  <c r="AG750" i="5"/>
  <c r="V750" i="5"/>
  <c r="U750" i="5"/>
  <c r="T750" i="5"/>
  <c r="S750" i="5"/>
  <c r="R750" i="5"/>
  <c r="Q750" i="5"/>
  <c r="P750" i="5"/>
  <c r="O750" i="5"/>
  <c r="N750" i="5"/>
  <c r="L750" i="5"/>
  <c r="K750" i="5"/>
  <c r="J750" i="5"/>
  <c r="I750" i="5"/>
  <c r="G750" i="5"/>
  <c r="F750" i="5"/>
  <c r="E750" i="5"/>
  <c r="D750" i="5"/>
  <c r="C750" i="5"/>
  <c r="B750" i="5" s="1"/>
  <c r="AG749" i="5"/>
  <c r="V749" i="5"/>
  <c r="U749" i="5"/>
  <c r="T749" i="5"/>
  <c r="S749" i="5"/>
  <c r="R749" i="5"/>
  <c r="Q749" i="5"/>
  <c r="P749" i="5"/>
  <c r="O749" i="5"/>
  <c r="N749" i="5"/>
  <c r="L749" i="5"/>
  <c r="K749" i="5"/>
  <c r="J749" i="5"/>
  <c r="I749" i="5"/>
  <c r="G749" i="5"/>
  <c r="F749" i="5"/>
  <c r="E749" i="5"/>
  <c r="D749" i="5"/>
  <c r="C749" i="5"/>
  <c r="B749" i="5" s="1"/>
  <c r="AG748" i="5"/>
  <c r="V748" i="5"/>
  <c r="U748" i="5"/>
  <c r="T748" i="5"/>
  <c r="S748" i="5"/>
  <c r="R748" i="5"/>
  <c r="Q748" i="5"/>
  <c r="P748" i="5"/>
  <c r="O748" i="5"/>
  <c r="N748" i="5"/>
  <c r="L748" i="5"/>
  <c r="K748" i="5"/>
  <c r="J748" i="5"/>
  <c r="I748" i="5"/>
  <c r="G748" i="5"/>
  <c r="F748" i="5"/>
  <c r="E748" i="5"/>
  <c r="D748" i="5"/>
  <c r="C748" i="5"/>
  <c r="B748" i="5" s="1"/>
  <c r="AG747" i="5"/>
  <c r="V747" i="5"/>
  <c r="U747" i="5"/>
  <c r="T747" i="5"/>
  <c r="S747" i="5"/>
  <c r="R747" i="5"/>
  <c r="Q747" i="5"/>
  <c r="P747" i="5"/>
  <c r="O747" i="5"/>
  <c r="N747" i="5"/>
  <c r="L747" i="5"/>
  <c r="K747" i="5"/>
  <c r="J747" i="5"/>
  <c r="I747" i="5"/>
  <c r="G747" i="5"/>
  <c r="F747" i="5"/>
  <c r="E747" i="5"/>
  <c r="D747" i="5"/>
  <c r="C747" i="5"/>
  <c r="B747" i="5" s="1"/>
  <c r="AG746" i="5"/>
  <c r="V746" i="5"/>
  <c r="U746" i="5"/>
  <c r="T746" i="5"/>
  <c r="S746" i="5"/>
  <c r="R746" i="5"/>
  <c r="Q746" i="5"/>
  <c r="P746" i="5"/>
  <c r="O746" i="5"/>
  <c r="N746" i="5"/>
  <c r="L746" i="5"/>
  <c r="K746" i="5"/>
  <c r="J746" i="5"/>
  <c r="I746" i="5"/>
  <c r="G746" i="5"/>
  <c r="F746" i="5"/>
  <c r="E746" i="5"/>
  <c r="D746" i="5"/>
  <c r="C746" i="5"/>
  <c r="B746" i="5" s="1"/>
  <c r="AG745" i="5"/>
  <c r="V745" i="5"/>
  <c r="U745" i="5"/>
  <c r="T745" i="5"/>
  <c r="S745" i="5"/>
  <c r="R745" i="5"/>
  <c r="Q745" i="5"/>
  <c r="P745" i="5"/>
  <c r="O745" i="5"/>
  <c r="N745" i="5"/>
  <c r="L745" i="5"/>
  <c r="K745" i="5"/>
  <c r="J745" i="5"/>
  <c r="I745" i="5"/>
  <c r="G745" i="5"/>
  <c r="F745" i="5"/>
  <c r="E745" i="5"/>
  <c r="D745" i="5"/>
  <c r="C745" i="5"/>
  <c r="B745" i="5" s="1"/>
  <c r="AG744" i="5"/>
  <c r="V744" i="5"/>
  <c r="U744" i="5"/>
  <c r="T744" i="5"/>
  <c r="S744" i="5"/>
  <c r="R744" i="5"/>
  <c r="Q744" i="5"/>
  <c r="P744" i="5"/>
  <c r="O744" i="5"/>
  <c r="N744" i="5"/>
  <c r="L744" i="5"/>
  <c r="K744" i="5"/>
  <c r="J744" i="5"/>
  <c r="I744" i="5"/>
  <c r="G744" i="5"/>
  <c r="F744" i="5"/>
  <c r="E744" i="5"/>
  <c r="D744" i="5"/>
  <c r="C744" i="5"/>
  <c r="B744" i="5" s="1"/>
  <c r="AG743" i="5"/>
  <c r="V743" i="5"/>
  <c r="U743" i="5"/>
  <c r="T743" i="5"/>
  <c r="S743" i="5"/>
  <c r="R743" i="5"/>
  <c r="Q743" i="5"/>
  <c r="P743" i="5"/>
  <c r="O743" i="5"/>
  <c r="N743" i="5"/>
  <c r="L743" i="5"/>
  <c r="K743" i="5"/>
  <c r="J743" i="5"/>
  <c r="I743" i="5"/>
  <c r="G743" i="5"/>
  <c r="F743" i="5"/>
  <c r="E743" i="5"/>
  <c r="D743" i="5"/>
  <c r="C743" i="5"/>
  <c r="B743" i="5" s="1"/>
  <c r="AG742" i="5"/>
  <c r="V742" i="5"/>
  <c r="U742" i="5"/>
  <c r="T742" i="5"/>
  <c r="S742" i="5"/>
  <c r="R742" i="5"/>
  <c r="Q742" i="5"/>
  <c r="P742" i="5"/>
  <c r="O742" i="5"/>
  <c r="N742" i="5"/>
  <c r="L742" i="5"/>
  <c r="K742" i="5"/>
  <c r="J742" i="5"/>
  <c r="I742" i="5"/>
  <c r="G742" i="5"/>
  <c r="F742" i="5"/>
  <c r="E742" i="5"/>
  <c r="D742" i="5"/>
  <c r="C742" i="5"/>
  <c r="B742" i="5" s="1"/>
  <c r="AG741" i="5"/>
  <c r="V741" i="5"/>
  <c r="U741" i="5"/>
  <c r="T741" i="5"/>
  <c r="S741" i="5"/>
  <c r="R741" i="5"/>
  <c r="Q741" i="5"/>
  <c r="P741" i="5"/>
  <c r="O741" i="5"/>
  <c r="N741" i="5"/>
  <c r="L741" i="5"/>
  <c r="K741" i="5"/>
  <c r="J741" i="5"/>
  <c r="I741" i="5"/>
  <c r="G741" i="5"/>
  <c r="F741" i="5"/>
  <c r="E741" i="5"/>
  <c r="D741" i="5"/>
  <c r="C741" i="5"/>
  <c r="B741" i="5" s="1"/>
  <c r="AG740" i="5"/>
  <c r="V740" i="5"/>
  <c r="U740" i="5"/>
  <c r="T740" i="5"/>
  <c r="S740" i="5"/>
  <c r="R740" i="5"/>
  <c r="Q740" i="5"/>
  <c r="P740" i="5"/>
  <c r="O740" i="5"/>
  <c r="N740" i="5"/>
  <c r="L740" i="5"/>
  <c r="K740" i="5"/>
  <c r="J740" i="5"/>
  <c r="I740" i="5"/>
  <c r="G740" i="5"/>
  <c r="F740" i="5"/>
  <c r="E740" i="5"/>
  <c r="D740" i="5"/>
  <c r="C740" i="5"/>
  <c r="B740" i="5" s="1"/>
  <c r="AG739" i="5"/>
  <c r="V739" i="5"/>
  <c r="U739" i="5"/>
  <c r="T739" i="5"/>
  <c r="S739" i="5"/>
  <c r="R739" i="5"/>
  <c r="Q739" i="5"/>
  <c r="P739" i="5"/>
  <c r="O739" i="5"/>
  <c r="N739" i="5"/>
  <c r="L739" i="5"/>
  <c r="K739" i="5"/>
  <c r="J739" i="5"/>
  <c r="I739" i="5"/>
  <c r="G739" i="5"/>
  <c r="F739" i="5"/>
  <c r="E739" i="5"/>
  <c r="D739" i="5"/>
  <c r="C739" i="5"/>
  <c r="B739" i="5" s="1"/>
  <c r="AG738" i="5"/>
  <c r="V738" i="5"/>
  <c r="U738" i="5"/>
  <c r="T738" i="5"/>
  <c r="S738" i="5"/>
  <c r="R738" i="5"/>
  <c r="Q738" i="5"/>
  <c r="P738" i="5"/>
  <c r="O738" i="5"/>
  <c r="N738" i="5"/>
  <c r="L738" i="5"/>
  <c r="K738" i="5"/>
  <c r="J738" i="5"/>
  <c r="I738" i="5"/>
  <c r="G738" i="5"/>
  <c r="F738" i="5"/>
  <c r="E738" i="5"/>
  <c r="D738" i="5"/>
  <c r="C738" i="5"/>
  <c r="B738" i="5" s="1"/>
  <c r="AG737" i="5"/>
  <c r="V737" i="5"/>
  <c r="U737" i="5"/>
  <c r="T737" i="5"/>
  <c r="S737" i="5"/>
  <c r="R737" i="5"/>
  <c r="Q737" i="5"/>
  <c r="P737" i="5"/>
  <c r="O737" i="5"/>
  <c r="N737" i="5"/>
  <c r="L737" i="5"/>
  <c r="K737" i="5"/>
  <c r="J737" i="5"/>
  <c r="I737" i="5"/>
  <c r="G737" i="5"/>
  <c r="F737" i="5"/>
  <c r="E737" i="5"/>
  <c r="D737" i="5"/>
  <c r="C737" i="5"/>
  <c r="B737" i="5" s="1"/>
  <c r="AG736" i="5"/>
  <c r="V736" i="5"/>
  <c r="U736" i="5"/>
  <c r="T736" i="5"/>
  <c r="S736" i="5"/>
  <c r="R736" i="5"/>
  <c r="Q736" i="5"/>
  <c r="P736" i="5"/>
  <c r="O736" i="5"/>
  <c r="N736" i="5"/>
  <c r="L736" i="5"/>
  <c r="K736" i="5"/>
  <c r="J736" i="5"/>
  <c r="I736" i="5"/>
  <c r="G736" i="5"/>
  <c r="F736" i="5"/>
  <c r="E736" i="5"/>
  <c r="D736" i="5"/>
  <c r="C736" i="5"/>
  <c r="B736" i="5" s="1"/>
  <c r="AG735" i="5"/>
  <c r="V735" i="5"/>
  <c r="U735" i="5"/>
  <c r="T735" i="5"/>
  <c r="S735" i="5"/>
  <c r="R735" i="5"/>
  <c r="Q735" i="5"/>
  <c r="P735" i="5"/>
  <c r="O735" i="5"/>
  <c r="N735" i="5"/>
  <c r="L735" i="5"/>
  <c r="K735" i="5"/>
  <c r="J735" i="5"/>
  <c r="I735" i="5"/>
  <c r="G735" i="5"/>
  <c r="F735" i="5"/>
  <c r="E735" i="5"/>
  <c r="D735" i="5"/>
  <c r="C735" i="5"/>
  <c r="B735" i="5" s="1"/>
  <c r="AG734" i="5"/>
  <c r="V734" i="5"/>
  <c r="U734" i="5"/>
  <c r="T734" i="5"/>
  <c r="S734" i="5"/>
  <c r="R734" i="5"/>
  <c r="Q734" i="5"/>
  <c r="P734" i="5"/>
  <c r="O734" i="5"/>
  <c r="N734" i="5"/>
  <c r="L734" i="5"/>
  <c r="K734" i="5"/>
  <c r="J734" i="5"/>
  <c r="I734" i="5"/>
  <c r="G734" i="5"/>
  <c r="F734" i="5"/>
  <c r="E734" i="5"/>
  <c r="D734" i="5"/>
  <c r="C734" i="5"/>
  <c r="B734" i="5" s="1"/>
  <c r="AG733" i="5"/>
  <c r="V733" i="5"/>
  <c r="U733" i="5"/>
  <c r="T733" i="5"/>
  <c r="S733" i="5"/>
  <c r="R733" i="5"/>
  <c r="Q733" i="5"/>
  <c r="P733" i="5"/>
  <c r="O733" i="5"/>
  <c r="N733" i="5"/>
  <c r="L733" i="5"/>
  <c r="K733" i="5"/>
  <c r="J733" i="5"/>
  <c r="I733" i="5"/>
  <c r="G733" i="5"/>
  <c r="F733" i="5"/>
  <c r="E733" i="5"/>
  <c r="D733" i="5"/>
  <c r="C733" i="5"/>
  <c r="B733" i="5" s="1"/>
  <c r="AG732" i="5"/>
  <c r="V732" i="5"/>
  <c r="U732" i="5"/>
  <c r="T732" i="5"/>
  <c r="S732" i="5"/>
  <c r="R732" i="5"/>
  <c r="Q732" i="5"/>
  <c r="P732" i="5"/>
  <c r="O732" i="5"/>
  <c r="N732" i="5"/>
  <c r="L732" i="5"/>
  <c r="K732" i="5"/>
  <c r="J732" i="5"/>
  <c r="I732" i="5"/>
  <c r="G732" i="5"/>
  <c r="F732" i="5"/>
  <c r="E732" i="5"/>
  <c r="D732" i="5"/>
  <c r="C732" i="5"/>
  <c r="B732" i="5" s="1"/>
  <c r="AG731" i="5"/>
  <c r="V731" i="5"/>
  <c r="U731" i="5"/>
  <c r="T731" i="5"/>
  <c r="S731" i="5"/>
  <c r="R731" i="5"/>
  <c r="Q731" i="5"/>
  <c r="P731" i="5"/>
  <c r="O731" i="5"/>
  <c r="N731" i="5"/>
  <c r="L731" i="5"/>
  <c r="K731" i="5"/>
  <c r="J731" i="5"/>
  <c r="I731" i="5"/>
  <c r="G731" i="5"/>
  <c r="F731" i="5"/>
  <c r="E731" i="5"/>
  <c r="D731" i="5"/>
  <c r="C731" i="5"/>
  <c r="B731" i="5" s="1"/>
  <c r="AG730" i="5"/>
  <c r="V730" i="5"/>
  <c r="U730" i="5"/>
  <c r="T730" i="5"/>
  <c r="S730" i="5"/>
  <c r="R730" i="5"/>
  <c r="Q730" i="5"/>
  <c r="P730" i="5"/>
  <c r="O730" i="5"/>
  <c r="N730" i="5"/>
  <c r="L730" i="5"/>
  <c r="K730" i="5"/>
  <c r="J730" i="5"/>
  <c r="I730" i="5"/>
  <c r="G730" i="5"/>
  <c r="F730" i="5"/>
  <c r="E730" i="5"/>
  <c r="D730" i="5"/>
  <c r="C730" i="5"/>
  <c r="B730" i="5" s="1"/>
  <c r="AG729" i="5"/>
  <c r="V729" i="5"/>
  <c r="U729" i="5"/>
  <c r="T729" i="5"/>
  <c r="S729" i="5"/>
  <c r="R729" i="5"/>
  <c r="Q729" i="5"/>
  <c r="P729" i="5"/>
  <c r="O729" i="5"/>
  <c r="N729" i="5"/>
  <c r="L729" i="5"/>
  <c r="K729" i="5"/>
  <c r="J729" i="5"/>
  <c r="I729" i="5"/>
  <c r="G729" i="5"/>
  <c r="F729" i="5"/>
  <c r="E729" i="5"/>
  <c r="D729" i="5"/>
  <c r="C729" i="5"/>
  <c r="B729" i="5" s="1"/>
  <c r="AG728" i="5"/>
  <c r="V728" i="5"/>
  <c r="U728" i="5"/>
  <c r="T728" i="5"/>
  <c r="S728" i="5"/>
  <c r="R728" i="5"/>
  <c r="Q728" i="5"/>
  <c r="P728" i="5"/>
  <c r="O728" i="5"/>
  <c r="N728" i="5"/>
  <c r="L728" i="5"/>
  <c r="K728" i="5"/>
  <c r="J728" i="5"/>
  <c r="I728" i="5"/>
  <c r="G728" i="5"/>
  <c r="F728" i="5"/>
  <c r="E728" i="5"/>
  <c r="D728" i="5"/>
  <c r="C728" i="5"/>
  <c r="B728" i="5" s="1"/>
  <c r="AG727" i="5"/>
  <c r="V727" i="5"/>
  <c r="U727" i="5"/>
  <c r="T727" i="5"/>
  <c r="S727" i="5"/>
  <c r="R727" i="5"/>
  <c r="Q727" i="5"/>
  <c r="P727" i="5"/>
  <c r="O727" i="5"/>
  <c r="N727" i="5"/>
  <c r="L727" i="5"/>
  <c r="K727" i="5"/>
  <c r="J727" i="5"/>
  <c r="I727" i="5"/>
  <c r="G727" i="5"/>
  <c r="F727" i="5"/>
  <c r="E727" i="5"/>
  <c r="D727" i="5"/>
  <c r="C727" i="5"/>
  <c r="B727" i="5" s="1"/>
  <c r="AG726" i="5"/>
  <c r="V726" i="5"/>
  <c r="U726" i="5"/>
  <c r="T726" i="5"/>
  <c r="S726" i="5"/>
  <c r="R726" i="5"/>
  <c r="Q726" i="5"/>
  <c r="P726" i="5"/>
  <c r="O726" i="5"/>
  <c r="N726" i="5"/>
  <c r="L726" i="5"/>
  <c r="K726" i="5"/>
  <c r="J726" i="5"/>
  <c r="I726" i="5"/>
  <c r="G726" i="5"/>
  <c r="F726" i="5"/>
  <c r="E726" i="5"/>
  <c r="D726" i="5"/>
  <c r="C726" i="5"/>
  <c r="B726" i="5" s="1"/>
  <c r="AG725" i="5"/>
  <c r="V725" i="5"/>
  <c r="U725" i="5"/>
  <c r="T725" i="5"/>
  <c r="S725" i="5"/>
  <c r="R725" i="5"/>
  <c r="Q725" i="5"/>
  <c r="P725" i="5"/>
  <c r="O725" i="5"/>
  <c r="N725" i="5"/>
  <c r="L725" i="5"/>
  <c r="K725" i="5"/>
  <c r="J725" i="5"/>
  <c r="I725" i="5"/>
  <c r="G725" i="5"/>
  <c r="F725" i="5"/>
  <c r="E725" i="5"/>
  <c r="D725" i="5"/>
  <c r="C725" i="5"/>
  <c r="B725" i="5" s="1"/>
  <c r="AG724" i="5"/>
  <c r="V724" i="5"/>
  <c r="U724" i="5"/>
  <c r="T724" i="5"/>
  <c r="S724" i="5"/>
  <c r="R724" i="5"/>
  <c r="Q724" i="5"/>
  <c r="P724" i="5"/>
  <c r="O724" i="5"/>
  <c r="N724" i="5"/>
  <c r="L724" i="5"/>
  <c r="K724" i="5"/>
  <c r="J724" i="5"/>
  <c r="I724" i="5"/>
  <c r="G724" i="5"/>
  <c r="F724" i="5"/>
  <c r="E724" i="5"/>
  <c r="D724" i="5"/>
  <c r="C724" i="5"/>
  <c r="B724" i="5" s="1"/>
  <c r="AG723" i="5"/>
  <c r="V723" i="5"/>
  <c r="U723" i="5"/>
  <c r="T723" i="5"/>
  <c r="S723" i="5"/>
  <c r="R723" i="5"/>
  <c r="Q723" i="5"/>
  <c r="P723" i="5"/>
  <c r="O723" i="5"/>
  <c r="N723" i="5"/>
  <c r="L723" i="5"/>
  <c r="K723" i="5"/>
  <c r="J723" i="5"/>
  <c r="I723" i="5"/>
  <c r="G723" i="5"/>
  <c r="F723" i="5"/>
  <c r="E723" i="5"/>
  <c r="D723" i="5"/>
  <c r="C723" i="5"/>
  <c r="B723" i="5" s="1"/>
  <c r="AG722" i="5"/>
  <c r="V722" i="5"/>
  <c r="U722" i="5"/>
  <c r="T722" i="5"/>
  <c r="S722" i="5"/>
  <c r="R722" i="5"/>
  <c r="Q722" i="5"/>
  <c r="P722" i="5"/>
  <c r="O722" i="5"/>
  <c r="N722" i="5"/>
  <c r="L722" i="5"/>
  <c r="K722" i="5"/>
  <c r="J722" i="5"/>
  <c r="I722" i="5"/>
  <c r="G722" i="5"/>
  <c r="F722" i="5"/>
  <c r="E722" i="5"/>
  <c r="D722" i="5"/>
  <c r="C722" i="5"/>
  <c r="B722" i="5" s="1"/>
  <c r="AG721" i="5"/>
  <c r="V721" i="5"/>
  <c r="U721" i="5"/>
  <c r="T721" i="5"/>
  <c r="S721" i="5"/>
  <c r="R721" i="5"/>
  <c r="Q721" i="5"/>
  <c r="P721" i="5"/>
  <c r="O721" i="5"/>
  <c r="N721" i="5"/>
  <c r="L721" i="5"/>
  <c r="K721" i="5"/>
  <c r="J721" i="5"/>
  <c r="I721" i="5"/>
  <c r="G721" i="5"/>
  <c r="F721" i="5"/>
  <c r="E721" i="5"/>
  <c r="D721" i="5"/>
  <c r="C721" i="5"/>
  <c r="B721" i="5" s="1"/>
  <c r="AG720" i="5"/>
  <c r="V720" i="5"/>
  <c r="U720" i="5"/>
  <c r="T720" i="5"/>
  <c r="S720" i="5"/>
  <c r="R720" i="5"/>
  <c r="Q720" i="5"/>
  <c r="P720" i="5"/>
  <c r="O720" i="5"/>
  <c r="N720" i="5"/>
  <c r="L720" i="5"/>
  <c r="K720" i="5"/>
  <c r="J720" i="5"/>
  <c r="I720" i="5"/>
  <c r="G720" i="5"/>
  <c r="F720" i="5"/>
  <c r="E720" i="5"/>
  <c r="D720" i="5"/>
  <c r="C720" i="5"/>
  <c r="B720" i="5" s="1"/>
  <c r="AG719" i="5"/>
  <c r="V719" i="5"/>
  <c r="U719" i="5"/>
  <c r="T719" i="5"/>
  <c r="S719" i="5"/>
  <c r="R719" i="5"/>
  <c r="Q719" i="5"/>
  <c r="P719" i="5"/>
  <c r="O719" i="5"/>
  <c r="N719" i="5"/>
  <c r="L719" i="5"/>
  <c r="K719" i="5"/>
  <c r="J719" i="5"/>
  <c r="I719" i="5"/>
  <c r="G719" i="5"/>
  <c r="F719" i="5"/>
  <c r="E719" i="5"/>
  <c r="D719" i="5"/>
  <c r="C719" i="5"/>
  <c r="B719" i="5" s="1"/>
  <c r="AG718" i="5"/>
  <c r="V718" i="5"/>
  <c r="U718" i="5"/>
  <c r="T718" i="5"/>
  <c r="S718" i="5"/>
  <c r="R718" i="5"/>
  <c r="Q718" i="5"/>
  <c r="P718" i="5"/>
  <c r="O718" i="5"/>
  <c r="N718" i="5"/>
  <c r="L718" i="5"/>
  <c r="K718" i="5"/>
  <c r="J718" i="5"/>
  <c r="I718" i="5"/>
  <c r="G718" i="5"/>
  <c r="F718" i="5"/>
  <c r="E718" i="5"/>
  <c r="D718" i="5"/>
  <c r="C718" i="5"/>
  <c r="B718" i="5" s="1"/>
  <c r="AG717" i="5"/>
  <c r="V717" i="5"/>
  <c r="U717" i="5"/>
  <c r="T717" i="5"/>
  <c r="S717" i="5"/>
  <c r="R717" i="5"/>
  <c r="Q717" i="5"/>
  <c r="P717" i="5"/>
  <c r="O717" i="5"/>
  <c r="N717" i="5"/>
  <c r="L717" i="5"/>
  <c r="K717" i="5"/>
  <c r="J717" i="5"/>
  <c r="I717" i="5"/>
  <c r="G717" i="5"/>
  <c r="F717" i="5"/>
  <c r="E717" i="5"/>
  <c r="D717" i="5"/>
  <c r="C717" i="5"/>
  <c r="B717" i="5" s="1"/>
  <c r="AG716" i="5"/>
  <c r="V716" i="5"/>
  <c r="U716" i="5"/>
  <c r="T716" i="5"/>
  <c r="S716" i="5"/>
  <c r="R716" i="5"/>
  <c r="Q716" i="5"/>
  <c r="P716" i="5"/>
  <c r="O716" i="5"/>
  <c r="N716" i="5"/>
  <c r="L716" i="5"/>
  <c r="K716" i="5"/>
  <c r="J716" i="5"/>
  <c r="I716" i="5"/>
  <c r="G716" i="5"/>
  <c r="F716" i="5"/>
  <c r="E716" i="5"/>
  <c r="D716" i="5"/>
  <c r="C716" i="5"/>
  <c r="B716" i="5" s="1"/>
  <c r="AG715" i="5"/>
  <c r="V715" i="5"/>
  <c r="U715" i="5"/>
  <c r="T715" i="5"/>
  <c r="S715" i="5"/>
  <c r="R715" i="5"/>
  <c r="Q715" i="5"/>
  <c r="P715" i="5"/>
  <c r="O715" i="5"/>
  <c r="N715" i="5"/>
  <c r="L715" i="5"/>
  <c r="K715" i="5"/>
  <c r="J715" i="5"/>
  <c r="I715" i="5"/>
  <c r="G715" i="5"/>
  <c r="F715" i="5"/>
  <c r="E715" i="5"/>
  <c r="D715" i="5"/>
  <c r="C715" i="5"/>
  <c r="B715" i="5" s="1"/>
  <c r="AG714" i="5"/>
  <c r="V714" i="5"/>
  <c r="U714" i="5"/>
  <c r="T714" i="5"/>
  <c r="S714" i="5"/>
  <c r="R714" i="5"/>
  <c r="Q714" i="5"/>
  <c r="P714" i="5"/>
  <c r="O714" i="5"/>
  <c r="N714" i="5"/>
  <c r="L714" i="5"/>
  <c r="K714" i="5"/>
  <c r="J714" i="5"/>
  <c r="I714" i="5"/>
  <c r="G714" i="5"/>
  <c r="F714" i="5"/>
  <c r="E714" i="5"/>
  <c r="D714" i="5"/>
  <c r="C714" i="5"/>
  <c r="B714" i="5" s="1"/>
  <c r="AG713" i="5"/>
  <c r="V713" i="5"/>
  <c r="U713" i="5"/>
  <c r="T713" i="5"/>
  <c r="S713" i="5"/>
  <c r="R713" i="5"/>
  <c r="Q713" i="5"/>
  <c r="P713" i="5"/>
  <c r="O713" i="5"/>
  <c r="N713" i="5"/>
  <c r="L713" i="5"/>
  <c r="K713" i="5"/>
  <c r="J713" i="5"/>
  <c r="I713" i="5"/>
  <c r="G713" i="5"/>
  <c r="F713" i="5"/>
  <c r="E713" i="5"/>
  <c r="D713" i="5"/>
  <c r="C713" i="5"/>
  <c r="B713" i="5" s="1"/>
  <c r="AG712" i="5"/>
  <c r="V712" i="5"/>
  <c r="U712" i="5"/>
  <c r="T712" i="5"/>
  <c r="S712" i="5"/>
  <c r="R712" i="5"/>
  <c r="Q712" i="5"/>
  <c r="P712" i="5"/>
  <c r="O712" i="5"/>
  <c r="N712" i="5"/>
  <c r="L712" i="5"/>
  <c r="K712" i="5"/>
  <c r="J712" i="5"/>
  <c r="I712" i="5"/>
  <c r="G712" i="5"/>
  <c r="F712" i="5"/>
  <c r="E712" i="5"/>
  <c r="D712" i="5"/>
  <c r="C712" i="5"/>
  <c r="B712" i="5" s="1"/>
  <c r="AG711" i="5"/>
  <c r="V711" i="5"/>
  <c r="U711" i="5"/>
  <c r="T711" i="5"/>
  <c r="S711" i="5"/>
  <c r="R711" i="5"/>
  <c r="Q711" i="5"/>
  <c r="P711" i="5"/>
  <c r="O711" i="5"/>
  <c r="N711" i="5"/>
  <c r="L711" i="5"/>
  <c r="K711" i="5"/>
  <c r="J711" i="5"/>
  <c r="I711" i="5"/>
  <c r="G711" i="5"/>
  <c r="F711" i="5"/>
  <c r="E711" i="5"/>
  <c r="D711" i="5"/>
  <c r="C711" i="5"/>
  <c r="B711" i="5" s="1"/>
  <c r="AG710" i="5"/>
  <c r="V710" i="5"/>
  <c r="U710" i="5"/>
  <c r="T710" i="5"/>
  <c r="S710" i="5"/>
  <c r="R710" i="5"/>
  <c r="Q710" i="5"/>
  <c r="P710" i="5"/>
  <c r="O710" i="5"/>
  <c r="N710" i="5"/>
  <c r="L710" i="5"/>
  <c r="K710" i="5"/>
  <c r="J710" i="5"/>
  <c r="I710" i="5"/>
  <c r="G710" i="5"/>
  <c r="F710" i="5"/>
  <c r="E710" i="5"/>
  <c r="D710" i="5"/>
  <c r="C710" i="5"/>
  <c r="B710" i="5" s="1"/>
  <c r="AG709" i="5"/>
  <c r="V709" i="5"/>
  <c r="U709" i="5"/>
  <c r="T709" i="5"/>
  <c r="S709" i="5"/>
  <c r="R709" i="5"/>
  <c r="Q709" i="5"/>
  <c r="P709" i="5"/>
  <c r="O709" i="5"/>
  <c r="N709" i="5"/>
  <c r="L709" i="5"/>
  <c r="K709" i="5"/>
  <c r="J709" i="5"/>
  <c r="I709" i="5"/>
  <c r="G709" i="5"/>
  <c r="F709" i="5"/>
  <c r="E709" i="5"/>
  <c r="D709" i="5"/>
  <c r="C709" i="5"/>
  <c r="B709" i="5" s="1"/>
  <c r="AG708" i="5"/>
  <c r="V708" i="5"/>
  <c r="U708" i="5"/>
  <c r="T708" i="5"/>
  <c r="S708" i="5"/>
  <c r="R708" i="5"/>
  <c r="Q708" i="5"/>
  <c r="P708" i="5"/>
  <c r="O708" i="5"/>
  <c r="N708" i="5"/>
  <c r="L708" i="5"/>
  <c r="K708" i="5"/>
  <c r="J708" i="5"/>
  <c r="I708" i="5"/>
  <c r="G708" i="5"/>
  <c r="F708" i="5"/>
  <c r="E708" i="5"/>
  <c r="D708" i="5"/>
  <c r="C708" i="5"/>
  <c r="B708" i="5" s="1"/>
  <c r="AG707" i="5"/>
  <c r="V707" i="5"/>
  <c r="U707" i="5"/>
  <c r="T707" i="5"/>
  <c r="S707" i="5"/>
  <c r="R707" i="5"/>
  <c r="Q707" i="5"/>
  <c r="P707" i="5"/>
  <c r="O707" i="5"/>
  <c r="N707" i="5"/>
  <c r="L707" i="5"/>
  <c r="K707" i="5"/>
  <c r="J707" i="5"/>
  <c r="I707" i="5"/>
  <c r="G707" i="5"/>
  <c r="F707" i="5"/>
  <c r="E707" i="5"/>
  <c r="D707" i="5"/>
  <c r="C707" i="5"/>
  <c r="B707" i="5" s="1"/>
  <c r="AG706" i="5"/>
  <c r="V706" i="5"/>
  <c r="U706" i="5"/>
  <c r="T706" i="5"/>
  <c r="S706" i="5"/>
  <c r="R706" i="5"/>
  <c r="Q706" i="5"/>
  <c r="P706" i="5"/>
  <c r="O706" i="5"/>
  <c r="N706" i="5"/>
  <c r="L706" i="5"/>
  <c r="K706" i="5"/>
  <c r="J706" i="5"/>
  <c r="I706" i="5"/>
  <c r="G706" i="5"/>
  <c r="F706" i="5"/>
  <c r="E706" i="5"/>
  <c r="D706" i="5"/>
  <c r="C706" i="5"/>
  <c r="B706" i="5" s="1"/>
  <c r="AG705" i="5"/>
  <c r="V705" i="5"/>
  <c r="U705" i="5"/>
  <c r="T705" i="5"/>
  <c r="S705" i="5"/>
  <c r="R705" i="5"/>
  <c r="Q705" i="5"/>
  <c r="P705" i="5"/>
  <c r="O705" i="5"/>
  <c r="N705" i="5"/>
  <c r="L705" i="5"/>
  <c r="K705" i="5"/>
  <c r="J705" i="5"/>
  <c r="I705" i="5"/>
  <c r="G705" i="5"/>
  <c r="F705" i="5"/>
  <c r="E705" i="5"/>
  <c r="D705" i="5"/>
  <c r="C705" i="5"/>
  <c r="B705" i="5" s="1"/>
  <c r="AG704" i="5"/>
  <c r="V704" i="5"/>
  <c r="U704" i="5"/>
  <c r="T704" i="5"/>
  <c r="S704" i="5"/>
  <c r="R704" i="5"/>
  <c r="Q704" i="5"/>
  <c r="P704" i="5"/>
  <c r="O704" i="5"/>
  <c r="N704" i="5"/>
  <c r="L704" i="5"/>
  <c r="K704" i="5"/>
  <c r="J704" i="5"/>
  <c r="I704" i="5"/>
  <c r="G704" i="5"/>
  <c r="F704" i="5"/>
  <c r="E704" i="5"/>
  <c r="D704" i="5"/>
  <c r="C704" i="5"/>
  <c r="B704" i="5" s="1"/>
  <c r="AG703" i="5"/>
  <c r="V703" i="5"/>
  <c r="U703" i="5"/>
  <c r="T703" i="5"/>
  <c r="S703" i="5"/>
  <c r="R703" i="5"/>
  <c r="Q703" i="5"/>
  <c r="P703" i="5"/>
  <c r="O703" i="5"/>
  <c r="N703" i="5"/>
  <c r="L703" i="5"/>
  <c r="K703" i="5"/>
  <c r="J703" i="5"/>
  <c r="I703" i="5"/>
  <c r="G703" i="5"/>
  <c r="F703" i="5"/>
  <c r="E703" i="5"/>
  <c r="D703" i="5"/>
  <c r="C703" i="5"/>
  <c r="B703" i="5" s="1"/>
  <c r="AG702" i="5"/>
  <c r="V702" i="5"/>
  <c r="U702" i="5"/>
  <c r="T702" i="5"/>
  <c r="S702" i="5"/>
  <c r="R702" i="5"/>
  <c r="Q702" i="5"/>
  <c r="P702" i="5"/>
  <c r="O702" i="5"/>
  <c r="N702" i="5"/>
  <c r="L702" i="5"/>
  <c r="K702" i="5"/>
  <c r="J702" i="5"/>
  <c r="I702" i="5"/>
  <c r="G702" i="5"/>
  <c r="F702" i="5"/>
  <c r="E702" i="5"/>
  <c r="D702" i="5"/>
  <c r="C702" i="5"/>
  <c r="B702" i="5" s="1"/>
  <c r="AG701" i="5"/>
  <c r="V701" i="5"/>
  <c r="U701" i="5"/>
  <c r="T701" i="5"/>
  <c r="S701" i="5"/>
  <c r="R701" i="5"/>
  <c r="Q701" i="5"/>
  <c r="P701" i="5"/>
  <c r="O701" i="5"/>
  <c r="N701" i="5"/>
  <c r="L701" i="5"/>
  <c r="K701" i="5"/>
  <c r="J701" i="5"/>
  <c r="I701" i="5"/>
  <c r="G701" i="5"/>
  <c r="F701" i="5"/>
  <c r="E701" i="5"/>
  <c r="D701" i="5"/>
  <c r="C701" i="5"/>
  <c r="B701" i="5" s="1"/>
  <c r="AG700" i="5"/>
  <c r="V700" i="5"/>
  <c r="U700" i="5"/>
  <c r="T700" i="5"/>
  <c r="S700" i="5"/>
  <c r="R700" i="5"/>
  <c r="Q700" i="5"/>
  <c r="P700" i="5"/>
  <c r="O700" i="5"/>
  <c r="N700" i="5"/>
  <c r="L700" i="5"/>
  <c r="K700" i="5"/>
  <c r="J700" i="5"/>
  <c r="I700" i="5"/>
  <c r="G700" i="5"/>
  <c r="F700" i="5"/>
  <c r="E700" i="5"/>
  <c r="D700" i="5"/>
  <c r="C700" i="5"/>
  <c r="B700" i="5" s="1"/>
  <c r="AG699" i="5"/>
  <c r="V699" i="5"/>
  <c r="U699" i="5"/>
  <c r="T699" i="5"/>
  <c r="S699" i="5"/>
  <c r="R699" i="5"/>
  <c r="Q699" i="5"/>
  <c r="P699" i="5"/>
  <c r="O699" i="5"/>
  <c r="N699" i="5"/>
  <c r="L699" i="5"/>
  <c r="K699" i="5"/>
  <c r="J699" i="5"/>
  <c r="I699" i="5"/>
  <c r="G699" i="5"/>
  <c r="F699" i="5"/>
  <c r="E699" i="5"/>
  <c r="D699" i="5"/>
  <c r="C699" i="5"/>
  <c r="B699" i="5" s="1"/>
  <c r="AG698" i="5"/>
  <c r="V698" i="5"/>
  <c r="U698" i="5"/>
  <c r="T698" i="5"/>
  <c r="S698" i="5"/>
  <c r="R698" i="5"/>
  <c r="Q698" i="5"/>
  <c r="P698" i="5"/>
  <c r="O698" i="5"/>
  <c r="N698" i="5"/>
  <c r="L698" i="5"/>
  <c r="K698" i="5"/>
  <c r="J698" i="5"/>
  <c r="I698" i="5"/>
  <c r="G698" i="5"/>
  <c r="F698" i="5"/>
  <c r="E698" i="5"/>
  <c r="D698" i="5"/>
  <c r="C698" i="5"/>
  <c r="B698" i="5" s="1"/>
  <c r="AG697" i="5"/>
  <c r="V697" i="5"/>
  <c r="U697" i="5"/>
  <c r="T697" i="5"/>
  <c r="S697" i="5"/>
  <c r="R697" i="5"/>
  <c r="Q697" i="5"/>
  <c r="P697" i="5"/>
  <c r="O697" i="5"/>
  <c r="N697" i="5"/>
  <c r="L697" i="5"/>
  <c r="K697" i="5"/>
  <c r="J697" i="5"/>
  <c r="I697" i="5"/>
  <c r="G697" i="5"/>
  <c r="F697" i="5"/>
  <c r="E697" i="5"/>
  <c r="D697" i="5"/>
  <c r="C697" i="5"/>
  <c r="B697" i="5" s="1"/>
  <c r="AG696" i="5"/>
  <c r="V696" i="5"/>
  <c r="U696" i="5"/>
  <c r="T696" i="5"/>
  <c r="S696" i="5"/>
  <c r="R696" i="5"/>
  <c r="Q696" i="5"/>
  <c r="P696" i="5"/>
  <c r="O696" i="5"/>
  <c r="N696" i="5"/>
  <c r="L696" i="5"/>
  <c r="K696" i="5"/>
  <c r="J696" i="5"/>
  <c r="I696" i="5"/>
  <c r="G696" i="5"/>
  <c r="F696" i="5"/>
  <c r="E696" i="5"/>
  <c r="D696" i="5"/>
  <c r="C696" i="5"/>
  <c r="B696" i="5" s="1"/>
  <c r="AG695" i="5"/>
  <c r="V695" i="5"/>
  <c r="U695" i="5"/>
  <c r="T695" i="5"/>
  <c r="S695" i="5"/>
  <c r="R695" i="5"/>
  <c r="Q695" i="5"/>
  <c r="P695" i="5"/>
  <c r="O695" i="5"/>
  <c r="N695" i="5"/>
  <c r="L695" i="5"/>
  <c r="K695" i="5"/>
  <c r="J695" i="5"/>
  <c r="I695" i="5"/>
  <c r="G695" i="5"/>
  <c r="F695" i="5"/>
  <c r="E695" i="5"/>
  <c r="D695" i="5"/>
  <c r="C695" i="5"/>
  <c r="B695" i="5" s="1"/>
  <c r="AG694" i="5"/>
  <c r="V694" i="5"/>
  <c r="U694" i="5"/>
  <c r="T694" i="5"/>
  <c r="S694" i="5"/>
  <c r="R694" i="5"/>
  <c r="Q694" i="5"/>
  <c r="P694" i="5"/>
  <c r="O694" i="5"/>
  <c r="N694" i="5"/>
  <c r="L694" i="5"/>
  <c r="K694" i="5"/>
  <c r="J694" i="5"/>
  <c r="I694" i="5"/>
  <c r="G694" i="5"/>
  <c r="F694" i="5"/>
  <c r="E694" i="5"/>
  <c r="D694" i="5"/>
  <c r="C694" i="5"/>
  <c r="B694" i="5" s="1"/>
  <c r="AG693" i="5"/>
  <c r="V693" i="5"/>
  <c r="U693" i="5"/>
  <c r="T693" i="5"/>
  <c r="S693" i="5"/>
  <c r="R693" i="5"/>
  <c r="Q693" i="5"/>
  <c r="P693" i="5"/>
  <c r="O693" i="5"/>
  <c r="N693" i="5"/>
  <c r="L693" i="5"/>
  <c r="K693" i="5"/>
  <c r="J693" i="5"/>
  <c r="I693" i="5"/>
  <c r="G693" i="5"/>
  <c r="F693" i="5"/>
  <c r="E693" i="5"/>
  <c r="D693" i="5"/>
  <c r="C693" i="5"/>
  <c r="B693" i="5" s="1"/>
  <c r="AG692" i="5"/>
  <c r="V692" i="5"/>
  <c r="U692" i="5"/>
  <c r="T692" i="5"/>
  <c r="S692" i="5"/>
  <c r="R692" i="5"/>
  <c r="Q692" i="5"/>
  <c r="P692" i="5"/>
  <c r="O692" i="5"/>
  <c r="N692" i="5"/>
  <c r="L692" i="5"/>
  <c r="K692" i="5"/>
  <c r="J692" i="5"/>
  <c r="I692" i="5"/>
  <c r="G692" i="5"/>
  <c r="F692" i="5"/>
  <c r="E692" i="5"/>
  <c r="D692" i="5"/>
  <c r="C692" i="5"/>
  <c r="B692" i="5" s="1"/>
  <c r="AG691" i="5"/>
  <c r="V691" i="5"/>
  <c r="U691" i="5"/>
  <c r="T691" i="5"/>
  <c r="S691" i="5"/>
  <c r="R691" i="5"/>
  <c r="Q691" i="5"/>
  <c r="P691" i="5"/>
  <c r="O691" i="5"/>
  <c r="N691" i="5"/>
  <c r="L691" i="5"/>
  <c r="K691" i="5"/>
  <c r="J691" i="5"/>
  <c r="I691" i="5"/>
  <c r="G691" i="5"/>
  <c r="F691" i="5"/>
  <c r="E691" i="5"/>
  <c r="D691" i="5"/>
  <c r="C691" i="5"/>
  <c r="B691" i="5" s="1"/>
  <c r="AG690" i="5"/>
  <c r="V690" i="5"/>
  <c r="U690" i="5"/>
  <c r="T690" i="5"/>
  <c r="S690" i="5"/>
  <c r="R690" i="5"/>
  <c r="Q690" i="5"/>
  <c r="P690" i="5"/>
  <c r="O690" i="5"/>
  <c r="N690" i="5"/>
  <c r="L690" i="5"/>
  <c r="K690" i="5"/>
  <c r="J690" i="5"/>
  <c r="I690" i="5"/>
  <c r="G690" i="5"/>
  <c r="F690" i="5"/>
  <c r="E690" i="5"/>
  <c r="D690" i="5"/>
  <c r="C690" i="5"/>
  <c r="B690" i="5" s="1"/>
  <c r="AG689" i="5"/>
  <c r="V689" i="5"/>
  <c r="U689" i="5"/>
  <c r="T689" i="5"/>
  <c r="S689" i="5"/>
  <c r="R689" i="5"/>
  <c r="Q689" i="5"/>
  <c r="P689" i="5"/>
  <c r="O689" i="5"/>
  <c r="N689" i="5"/>
  <c r="L689" i="5"/>
  <c r="K689" i="5"/>
  <c r="J689" i="5"/>
  <c r="I689" i="5"/>
  <c r="G689" i="5"/>
  <c r="F689" i="5"/>
  <c r="E689" i="5"/>
  <c r="D689" i="5"/>
  <c r="C689" i="5"/>
  <c r="B689" i="5" s="1"/>
  <c r="AG688" i="5"/>
  <c r="V688" i="5"/>
  <c r="U688" i="5"/>
  <c r="T688" i="5"/>
  <c r="S688" i="5"/>
  <c r="R688" i="5"/>
  <c r="Q688" i="5"/>
  <c r="P688" i="5"/>
  <c r="O688" i="5"/>
  <c r="N688" i="5"/>
  <c r="L688" i="5"/>
  <c r="K688" i="5"/>
  <c r="J688" i="5"/>
  <c r="I688" i="5"/>
  <c r="G688" i="5"/>
  <c r="F688" i="5"/>
  <c r="E688" i="5"/>
  <c r="D688" i="5"/>
  <c r="C688" i="5"/>
  <c r="B688" i="5" s="1"/>
  <c r="AG687" i="5"/>
  <c r="V687" i="5"/>
  <c r="U687" i="5"/>
  <c r="T687" i="5"/>
  <c r="S687" i="5"/>
  <c r="R687" i="5"/>
  <c r="Q687" i="5"/>
  <c r="P687" i="5"/>
  <c r="O687" i="5"/>
  <c r="N687" i="5"/>
  <c r="L687" i="5"/>
  <c r="K687" i="5"/>
  <c r="J687" i="5"/>
  <c r="I687" i="5"/>
  <c r="G687" i="5"/>
  <c r="F687" i="5"/>
  <c r="E687" i="5"/>
  <c r="D687" i="5"/>
  <c r="C687" i="5"/>
  <c r="B687" i="5" s="1"/>
  <c r="AG686" i="5"/>
  <c r="V686" i="5"/>
  <c r="U686" i="5"/>
  <c r="T686" i="5"/>
  <c r="S686" i="5"/>
  <c r="R686" i="5"/>
  <c r="Q686" i="5"/>
  <c r="P686" i="5"/>
  <c r="O686" i="5"/>
  <c r="N686" i="5"/>
  <c r="L686" i="5"/>
  <c r="K686" i="5"/>
  <c r="J686" i="5"/>
  <c r="I686" i="5"/>
  <c r="G686" i="5"/>
  <c r="F686" i="5"/>
  <c r="E686" i="5"/>
  <c r="D686" i="5"/>
  <c r="C686" i="5"/>
  <c r="B686" i="5" s="1"/>
  <c r="AG685" i="5"/>
  <c r="V685" i="5"/>
  <c r="U685" i="5"/>
  <c r="T685" i="5"/>
  <c r="S685" i="5"/>
  <c r="R685" i="5"/>
  <c r="Q685" i="5"/>
  <c r="P685" i="5"/>
  <c r="O685" i="5"/>
  <c r="N685" i="5"/>
  <c r="L685" i="5"/>
  <c r="K685" i="5"/>
  <c r="J685" i="5"/>
  <c r="I685" i="5"/>
  <c r="G685" i="5"/>
  <c r="F685" i="5"/>
  <c r="E685" i="5"/>
  <c r="D685" i="5"/>
  <c r="C685" i="5"/>
  <c r="B685" i="5" s="1"/>
  <c r="AG684" i="5"/>
  <c r="V684" i="5"/>
  <c r="U684" i="5"/>
  <c r="T684" i="5"/>
  <c r="S684" i="5"/>
  <c r="R684" i="5"/>
  <c r="Q684" i="5"/>
  <c r="P684" i="5"/>
  <c r="O684" i="5"/>
  <c r="N684" i="5"/>
  <c r="L684" i="5"/>
  <c r="K684" i="5"/>
  <c r="J684" i="5"/>
  <c r="I684" i="5"/>
  <c r="G684" i="5"/>
  <c r="F684" i="5"/>
  <c r="E684" i="5"/>
  <c r="D684" i="5"/>
  <c r="C684" i="5"/>
  <c r="B684" i="5" s="1"/>
  <c r="AG683" i="5"/>
  <c r="V683" i="5"/>
  <c r="U683" i="5"/>
  <c r="T683" i="5"/>
  <c r="S683" i="5"/>
  <c r="R683" i="5"/>
  <c r="Q683" i="5"/>
  <c r="P683" i="5"/>
  <c r="O683" i="5"/>
  <c r="N683" i="5"/>
  <c r="L683" i="5"/>
  <c r="K683" i="5"/>
  <c r="J683" i="5"/>
  <c r="I683" i="5"/>
  <c r="G683" i="5"/>
  <c r="F683" i="5"/>
  <c r="E683" i="5"/>
  <c r="D683" i="5"/>
  <c r="C683" i="5"/>
  <c r="B683" i="5" s="1"/>
  <c r="AG682" i="5"/>
  <c r="V682" i="5"/>
  <c r="U682" i="5"/>
  <c r="T682" i="5"/>
  <c r="S682" i="5"/>
  <c r="R682" i="5"/>
  <c r="Q682" i="5"/>
  <c r="P682" i="5"/>
  <c r="O682" i="5"/>
  <c r="N682" i="5"/>
  <c r="L682" i="5"/>
  <c r="K682" i="5"/>
  <c r="J682" i="5"/>
  <c r="I682" i="5"/>
  <c r="G682" i="5"/>
  <c r="F682" i="5"/>
  <c r="E682" i="5"/>
  <c r="D682" i="5"/>
  <c r="C682" i="5"/>
  <c r="B682" i="5" s="1"/>
  <c r="AG681" i="5"/>
  <c r="V681" i="5"/>
  <c r="U681" i="5"/>
  <c r="T681" i="5"/>
  <c r="S681" i="5"/>
  <c r="R681" i="5"/>
  <c r="Q681" i="5"/>
  <c r="P681" i="5"/>
  <c r="O681" i="5"/>
  <c r="N681" i="5"/>
  <c r="L681" i="5"/>
  <c r="K681" i="5"/>
  <c r="J681" i="5"/>
  <c r="I681" i="5"/>
  <c r="G681" i="5"/>
  <c r="F681" i="5"/>
  <c r="E681" i="5"/>
  <c r="D681" i="5"/>
  <c r="C681" i="5"/>
  <c r="B681" i="5" s="1"/>
  <c r="AG680" i="5"/>
  <c r="V680" i="5"/>
  <c r="U680" i="5"/>
  <c r="T680" i="5"/>
  <c r="S680" i="5"/>
  <c r="R680" i="5"/>
  <c r="Q680" i="5"/>
  <c r="P680" i="5"/>
  <c r="O680" i="5"/>
  <c r="N680" i="5"/>
  <c r="L680" i="5"/>
  <c r="K680" i="5"/>
  <c r="J680" i="5"/>
  <c r="I680" i="5"/>
  <c r="G680" i="5"/>
  <c r="F680" i="5"/>
  <c r="E680" i="5"/>
  <c r="D680" i="5"/>
  <c r="C680" i="5"/>
  <c r="B680" i="5" s="1"/>
  <c r="AG679" i="5"/>
  <c r="V679" i="5"/>
  <c r="U679" i="5"/>
  <c r="T679" i="5"/>
  <c r="S679" i="5"/>
  <c r="R679" i="5"/>
  <c r="Q679" i="5"/>
  <c r="P679" i="5"/>
  <c r="O679" i="5"/>
  <c r="N679" i="5"/>
  <c r="L679" i="5"/>
  <c r="K679" i="5"/>
  <c r="J679" i="5"/>
  <c r="I679" i="5"/>
  <c r="G679" i="5"/>
  <c r="F679" i="5"/>
  <c r="E679" i="5"/>
  <c r="D679" i="5"/>
  <c r="C679" i="5"/>
  <c r="B679" i="5" s="1"/>
  <c r="AG678" i="5"/>
  <c r="V678" i="5"/>
  <c r="U678" i="5"/>
  <c r="T678" i="5"/>
  <c r="S678" i="5"/>
  <c r="R678" i="5"/>
  <c r="Q678" i="5"/>
  <c r="P678" i="5"/>
  <c r="O678" i="5"/>
  <c r="N678" i="5"/>
  <c r="L678" i="5"/>
  <c r="K678" i="5"/>
  <c r="J678" i="5"/>
  <c r="I678" i="5"/>
  <c r="G678" i="5"/>
  <c r="F678" i="5"/>
  <c r="E678" i="5"/>
  <c r="D678" i="5"/>
  <c r="C678" i="5"/>
  <c r="B678" i="5" s="1"/>
  <c r="AG677" i="5"/>
  <c r="V677" i="5"/>
  <c r="U677" i="5"/>
  <c r="T677" i="5"/>
  <c r="S677" i="5"/>
  <c r="R677" i="5"/>
  <c r="Q677" i="5"/>
  <c r="P677" i="5"/>
  <c r="O677" i="5"/>
  <c r="N677" i="5"/>
  <c r="L677" i="5"/>
  <c r="K677" i="5"/>
  <c r="J677" i="5"/>
  <c r="I677" i="5"/>
  <c r="G677" i="5"/>
  <c r="F677" i="5"/>
  <c r="E677" i="5"/>
  <c r="D677" i="5"/>
  <c r="C677" i="5"/>
  <c r="B677" i="5" s="1"/>
  <c r="AG676" i="5"/>
  <c r="V676" i="5"/>
  <c r="U676" i="5"/>
  <c r="T676" i="5"/>
  <c r="S676" i="5"/>
  <c r="R676" i="5"/>
  <c r="Q676" i="5"/>
  <c r="P676" i="5"/>
  <c r="O676" i="5"/>
  <c r="N676" i="5"/>
  <c r="L676" i="5"/>
  <c r="K676" i="5"/>
  <c r="J676" i="5"/>
  <c r="I676" i="5"/>
  <c r="G676" i="5"/>
  <c r="F676" i="5"/>
  <c r="E676" i="5"/>
  <c r="D676" i="5"/>
  <c r="C676" i="5"/>
  <c r="B676" i="5" s="1"/>
  <c r="AG675" i="5"/>
  <c r="V675" i="5"/>
  <c r="U675" i="5"/>
  <c r="T675" i="5"/>
  <c r="S675" i="5"/>
  <c r="R675" i="5"/>
  <c r="Q675" i="5"/>
  <c r="P675" i="5"/>
  <c r="O675" i="5"/>
  <c r="N675" i="5"/>
  <c r="L675" i="5"/>
  <c r="K675" i="5"/>
  <c r="J675" i="5"/>
  <c r="I675" i="5"/>
  <c r="G675" i="5"/>
  <c r="F675" i="5"/>
  <c r="E675" i="5"/>
  <c r="D675" i="5"/>
  <c r="C675" i="5"/>
  <c r="B675" i="5" s="1"/>
  <c r="AG674" i="5"/>
  <c r="V674" i="5"/>
  <c r="U674" i="5"/>
  <c r="T674" i="5"/>
  <c r="S674" i="5"/>
  <c r="R674" i="5"/>
  <c r="Q674" i="5"/>
  <c r="P674" i="5"/>
  <c r="O674" i="5"/>
  <c r="N674" i="5"/>
  <c r="L674" i="5"/>
  <c r="K674" i="5"/>
  <c r="J674" i="5"/>
  <c r="I674" i="5"/>
  <c r="G674" i="5"/>
  <c r="F674" i="5"/>
  <c r="E674" i="5"/>
  <c r="D674" i="5"/>
  <c r="C674" i="5"/>
  <c r="B674" i="5" s="1"/>
  <c r="AG673" i="5"/>
  <c r="V673" i="5"/>
  <c r="U673" i="5"/>
  <c r="T673" i="5"/>
  <c r="S673" i="5"/>
  <c r="R673" i="5"/>
  <c r="Q673" i="5"/>
  <c r="P673" i="5"/>
  <c r="O673" i="5"/>
  <c r="N673" i="5"/>
  <c r="L673" i="5"/>
  <c r="K673" i="5"/>
  <c r="J673" i="5"/>
  <c r="I673" i="5"/>
  <c r="G673" i="5"/>
  <c r="F673" i="5"/>
  <c r="E673" i="5"/>
  <c r="D673" i="5"/>
  <c r="C673" i="5"/>
  <c r="B673" i="5" s="1"/>
  <c r="AG672" i="5"/>
  <c r="V672" i="5"/>
  <c r="U672" i="5"/>
  <c r="T672" i="5"/>
  <c r="S672" i="5"/>
  <c r="R672" i="5"/>
  <c r="Q672" i="5"/>
  <c r="P672" i="5"/>
  <c r="O672" i="5"/>
  <c r="N672" i="5"/>
  <c r="L672" i="5"/>
  <c r="K672" i="5"/>
  <c r="J672" i="5"/>
  <c r="I672" i="5"/>
  <c r="G672" i="5"/>
  <c r="F672" i="5"/>
  <c r="E672" i="5"/>
  <c r="D672" i="5"/>
  <c r="C672" i="5"/>
  <c r="B672" i="5" s="1"/>
  <c r="AG671" i="5"/>
  <c r="V671" i="5"/>
  <c r="U671" i="5"/>
  <c r="T671" i="5"/>
  <c r="S671" i="5"/>
  <c r="R671" i="5"/>
  <c r="Q671" i="5"/>
  <c r="P671" i="5"/>
  <c r="O671" i="5"/>
  <c r="N671" i="5"/>
  <c r="L671" i="5"/>
  <c r="K671" i="5"/>
  <c r="J671" i="5"/>
  <c r="I671" i="5"/>
  <c r="G671" i="5"/>
  <c r="F671" i="5"/>
  <c r="E671" i="5"/>
  <c r="D671" i="5"/>
  <c r="C671" i="5"/>
  <c r="B671" i="5" s="1"/>
  <c r="AG670" i="5"/>
  <c r="V670" i="5"/>
  <c r="U670" i="5"/>
  <c r="T670" i="5"/>
  <c r="S670" i="5"/>
  <c r="R670" i="5"/>
  <c r="Q670" i="5"/>
  <c r="P670" i="5"/>
  <c r="O670" i="5"/>
  <c r="N670" i="5"/>
  <c r="L670" i="5"/>
  <c r="K670" i="5"/>
  <c r="J670" i="5"/>
  <c r="I670" i="5"/>
  <c r="G670" i="5"/>
  <c r="F670" i="5"/>
  <c r="E670" i="5"/>
  <c r="D670" i="5"/>
  <c r="C670" i="5"/>
  <c r="B670" i="5" s="1"/>
  <c r="AG669" i="5"/>
  <c r="V669" i="5"/>
  <c r="U669" i="5"/>
  <c r="T669" i="5"/>
  <c r="S669" i="5"/>
  <c r="R669" i="5"/>
  <c r="Q669" i="5"/>
  <c r="P669" i="5"/>
  <c r="O669" i="5"/>
  <c r="N669" i="5"/>
  <c r="L669" i="5"/>
  <c r="K669" i="5"/>
  <c r="J669" i="5"/>
  <c r="I669" i="5"/>
  <c r="G669" i="5"/>
  <c r="F669" i="5"/>
  <c r="E669" i="5"/>
  <c r="D669" i="5"/>
  <c r="C669" i="5"/>
  <c r="B669" i="5" s="1"/>
  <c r="AG668" i="5"/>
  <c r="V668" i="5"/>
  <c r="U668" i="5"/>
  <c r="T668" i="5"/>
  <c r="S668" i="5"/>
  <c r="R668" i="5"/>
  <c r="Q668" i="5"/>
  <c r="P668" i="5"/>
  <c r="O668" i="5"/>
  <c r="N668" i="5"/>
  <c r="L668" i="5"/>
  <c r="K668" i="5"/>
  <c r="J668" i="5"/>
  <c r="I668" i="5"/>
  <c r="G668" i="5"/>
  <c r="F668" i="5"/>
  <c r="E668" i="5"/>
  <c r="D668" i="5"/>
  <c r="C668" i="5"/>
  <c r="B668" i="5" s="1"/>
  <c r="AG667" i="5"/>
  <c r="V667" i="5"/>
  <c r="U667" i="5"/>
  <c r="T667" i="5"/>
  <c r="S667" i="5"/>
  <c r="R667" i="5"/>
  <c r="Q667" i="5"/>
  <c r="P667" i="5"/>
  <c r="O667" i="5"/>
  <c r="N667" i="5"/>
  <c r="L667" i="5"/>
  <c r="K667" i="5"/>
  <c r="J667" i="5"/>
  <c r="I667" i="5"/>
  <c r="G667" i="5"/>
  <c r="F667" i="5"/>
  <c r="E667" i="5"/>
  <c r="D667" i="5"/>
  <c r="C667" i="5"/>
  <c r="B667" i="5" s="1"/>
  <c r="AG666" i="5"/>
  <c r="V666" i="5"/>
  <c r="U666" i="5"/>
  <c r="T666" i="5"/>
  <c r="S666" i="5"/>
  <c r="R666" i="5"/>
  <c r="Q666" i="5"/>
  <c r="P666" i="5"/>
  <c r="O666" i="5"/>
  <c r="N666" i="5"/>
  <c r="L666" i="5"/>
  <c r="K666" i="5"/>
  <c r="J666" i="5"/>
  <c r="I666" i="5"/>
  <c r="G666" i="5"/>
  <c r="F666" i="5"/>
  <c r="E666" i="5"/>
  <c r="D666" i="5"/>
  <c r="C666" i="5"/>
  <c r="B666" i="5" s="1"/>
  <c r="AG665" i="5"/>
  <c r="V665" i="5"/>
  <c r="U665" i="5"/>
  <c r="T665" i="5"/>
  <c r="S665" i="5"/>
  <c r="R665" i="5"/>
  <c r="Q665" i="5"/>
  <c r="P665" i="5"/>
  <c r="O665" i="5"/>
  <c r="N665" i="5"/>
  <c r="L665" i="5"/>
  <c r="K665" i="5"/>
  <c r="J665" i="5"/>
  <c r="I665" i="5"/>
  <c r="G665" i="5"/>
  <c r="F665" i="5"/>
  <c r="E665" i="5"/>
  <c r="D665" i="5"/>
  <c r="C665" i="5"/>
  <c r="B665" i="5" s="1"/>
  <c r="AG664" i="5"/>
  <c r="V664" i="5"/>
  <c r="U664" i="5"/>
  <c r="T664" i="5"/>
  <c r="S664" i="5"/>
  <c r="R664" i="5"/>
  <c r="Q664" i="5"/>
  <c r="P664" i="5"/>
  <c r="O664" i="5"/>
  <c r="N664" i="5"/>
  <c r="L664" i="5"/>
  <c r="K664" i="5"/>
  <c r="J664" i="5"/>
  <c r="I664" i="5"/>
  <c r="G664" i="5"/>
  <c r="F664" i="5"/>
  <c r="E664" i="5"/>
  <c r="D664" i="5"/>
  <c r="C664" i="5"/>
  <c r="B664" i="5" s="1"/>
  <c r="AG663" i="5"/>
  <c r="V663" i="5"/>
  <c r="U663" i="5"/>
  <c r="T663" i="5"/>
  <c r="S663" i="5"/>
  <c r="R663" i="5"/>
  <c r="Q663" i="5"/>
  <c r="P663" i="5"/>
  <c r="O663" i="5"/>
  <c r="N663" i="5"/>
  <c r="L663" i="5"/>
  <c r="K663" i="5"/>
  <c r="J663" i="5"/>
  <c r="I663" i="5"/>
  <c r="G663" i="5"/>
  <c r="F663" i="5"/>
  <c r="E663" i="5"/>
  <c r="D663" i="5"/>
  <c r="C663" i="5"/>
  <c r="B663" i="5" s="1"/>
  <c r="AG662" i="5"/>
  <c r="V662" i="5"/>
  <c r="U662" i="5"/>
  <c r="T662" i="5"/>
  <c r="S662" i="5"/>
  <c r="R662" i="5"/>
  <c r="Q662" i="5"/>
  <c r="P662" i="5"/>
  <c r="O662" i="5"/>
  <c r="N662" i="5"/>
  <c r="L662" i="5"/>
  <c r="K662" i="5"/>
  <c r="J662" i="5"/>
  <c r="I662" i="5"/>
  <c r="G662" i="5"/>
  <c r="F662" i="5"/>
  <c r="E662" i="5"/>
  <c r="D662" i="5"/>
  <c r="C662" i="5"/>
  <c r="B662" i="5" s="1"/>
  <c r="AG661" i="5"/>
  <c r="V661" i="5"/>
  <c r="U661" i="5"/>
  <c r="T661" i="5"/>
  <c r="S661" i="5"/>
  <c r="R661" i="5"/>
  <c r="Q661" i="5"/>
  <c r="P661" i="5"/>
  <c r="O661" i="5"/>
  <c r="N661" i="5"/>
  <c r="L661" i="5"/>
  <c r="K661" i="5"/>
  <c r="J661" i="5"/>
  <c r="I661" i="5"/>
  <c r="G661" i="5"/>
  <c r="F661" i="5"/>
  <c r="E661" i="5"/>
  <c r="D661" i="5"/>
  <c r="C661" i="5"/>
  <c r="B661" i="5" s="1"/>
  <c r="AG660" i="5"/>
  <c r="V660" i="5"/>
  <c r="U660" i="5"/>
  <c r="T660" i="5"/>
  <c r="S660" i="5"/>
  <c r="R660" i="5"/>
  <c r="Q660" i="5"/>
  <c r="P660" i="5"/>
  <c r="O660" i="5"/>
  <c r="N660" i="5"/>
  <c r="L660" i="5"/>
  <c r="K660" i="5"/>
  <c r="J660" i="5"/>
  <c r="I660" i="5"/>
  <c r="G660" i="5"/>
  <c r="F660" i="5"/>
  <c r="E660" i="5"/>
  <c r="D660" i="5"/>
  <c r="C660" i="5"/>
  <c r="B660" i="5" s="1"/>
  <c r="AG659" i="5"/>
  <c r="V659" i="5"/>
  <c r="U659" i="5"/>
  <c r="T659" i="5"/>
  <c r="S659" i="5"/>
  <c r="R659" i="5"/>
  <c r="Q659" i="5"/>
  <c r="P659" i="5"/>
  <c r="O659" i="5"/>
  <c r="N659" i="5"/>
  <c r="L659" i="5"/>
  <c r="K659" i="5"/>
  <c r="J659" i="5"/>
  <c r="I659" i="5"/>
  <c r="G659" i="5"/>
  <c r="F659" i="5"/>
  <c r="E659" i="5"/>
  <c r="D659" i="5"/>
  <c r="C659" i="5"/>
  <c r="B659" i="5" s="1"/>
  <c r="AG658" i="5"/>
  <c r="V658" i="5"/>
  <c r="U658" i="5"/>
  <c r="T658" i="5"/>
  <c r="S658" i="5"/>
  <c r="R658" i="5"/>
  <c r="Q658" i="5"/>
  <c r="P658" i="5"/>
  <c r="O658" i="5"/>
  <c r="N658" i="5"/>
  <c r="L658" i="5"/>
  <c r="K658" i="5"/>
  <c r="J658" i="5"/>
  <c r="I658" i="5"/>
  <c r="G658" i="5"/>
  <c r="F658" i="5"/>
  <c r="E658" i="5"/>
  <c r="D658" i="5"/>
  <c r="C658" i="5"/>
  <c r="B658" i="5" s="1"/>
  <c r="AG657" i="5"/>
  <c r="V657" i="5"/>
  <c r="U657" i="5"/>
  <c r="T657" i="5"/>
  <c r="S657" i="5"/>
  <c r="R657" i="5"/>
  <c r="Q657" i="5"/>
  <c r="P657" i="5"/>
  <c r="O657" i="5"/>
  <c r="N657" i="5"/>
  <c r="L657" i="5"/>
  <c r="K657" i="5"/>
  <c r="J657" i="5"/>
  <c r="I657" i="5"/>
  <c r="G657" i="5"/>
  <c r="F657" i="5"/>
  <c r="E657" i="5"/>
  <c r="D657" i="5"/>
  <c r="C657" i="5"/>
  <c r="B657" i="5" s="1"/>
  <c r="AG656" i="5"/>
  <c r="V656" i="5"/>
  <c r="U656" i="5"/>
  <c r="T656" i="5"/>
  <c r="S656" i="5"/>
  <c r="R656" i="5"/>
  <c r="Q656" i="5"/>
  <c r="P656" i="5"/>
  <c r="O656" i="5"/>
  <c r="N656" i="5"/>
  <c r="L656" i="5"/>
  <c r="K656" i="5"/>
  <c r="J656" i="5"/>
  <c r="I656" i="5"/>
  <c r="G656" i="5"/>
  <c r="F656" i="5"/>
  <c r="E656" i="5"/>
  <c r="D656" i="5"/>
  <c r="C656" i="5"/>
  <c r="B656" i="5" s="1"/>
  <c r="AG655" i="5"/>
  <c r="V655" i="5"/>
  <c r="U655" i="5"/>
  <c r="T655" i="5"/>
  <c r="S655" i="5"/>
  <c r="R655" i="5"/>
  <c r="Q655" i="5"/>
  <c r="P655" i="5"/>
  <c r="O655" i="5"/>
  <c r="N655" i="5"/>
  <c r="L655" i="5"/>
  <c r="K655" i="5"/>
  <c r="J655" i="5"/>
  <c r="I655" i="5"/>
  <c r="G655" i="5"/>
  <c r="F655" i="5"/>
  <c r="E655" i="5"/>
  <c r="D655" i="5"/>
  <c r="C655" i="5"/>
  <c r="B655" i="5" s="1"/>
  <c r="AG654" i="5"/>
  <c r="V654" i="5"/>
  <c r="U654" i="5"/>
  <c r="T654" i="5"/>
  <c r="S654" i="5"/>
  <c r="R654" i="5"/>
  <c r="Q654" i="5"/>
  <c r="P654" i="5"/>
  <c r="O654" i="5"/>
  <c r="N654" i="5"/>
  <c r="L654" i="5"/>
  <c r="K654" i="5"/>
  <c r="J654" i="5"/>
  <c r="I654" i="5"/>
  <c r="G654" i="5"/>
  <c r="F654" i="5"/>
  <c r="E654" i="5"/>
  <c r="D654" i="5"/>
  <c r="C654" i="5"/>
  <c r="B654" i="5" s="1"/>
  <c r="AG653" i="5"/>
  <c r="V653" i="5"/>
  <c r="U653" i="5"/>
  <c r="T653" i="5"/>
  <c r="S653" i="5"/>
  <c r="R653" i="5"/>
  <c r="Q653" i="5"/>
  <c r="P653" i="5"/>
  <c r="O653" i="5"/>
  <c r="N653" i="5"/>
  <c r="L653" i="5"/>
  <c r="K653" i="5"/>
  <c r="J653" i="5"/>
  <c r="I653" i="5"/>
  <c r="G653" i="5"/>
  <c r="F653" i="5"/>
  <c r="E653" i="5"/>
  <c r="D653" i="5"/>
  <c r="C653" i="5"/>
  <c r="B653" i="5" s="1"/>
  <c r="AG652" i="5"/>
  <c r="V652" i="5"/>
  <c r="U652" i="5"/>
  <c r="T652" i="5"/>
  <c r="S652" i="5"/>
  <c r="R652" i="5"/>
  <c r="Q652" i="5"/>
  <c r="P652" i="5"/>
  <c r="O652" i="5"/>
  <c r="N652" i="5"/>
  <c r="L652" i="5"/>
  <c r="K652" i="5"/>
  <c r="J652" i="5"/>
  <c r="I652" i="5"/>
  <c r="G652" i="5"/>
  <c r="F652" i="5"/>
  <c r="E652" i="5"/>
  <c r="D652" i="5"/>
  <c r="C652" i="5"/>
  <c r="B652" i="5" s="1"/>
  <c r="AG651" i="5"/>
  <c r="V651" i="5"/>
  <c r="U651" i="5"/>
  <c r="T651" i="5"/>
  <c r="S651" i="5"/>
  <c r="R651" i="5"/>
  <c r="Q651" i="5"/>
  <c r="P651" i="5"/>
  <c r="O651" i="5"/>
  <c r="N651" i="5"/>
  <c r="L651" i="5"/>
  <c r="K651" i="5"/>
  <c r="J651" i="5"/>
  <c r="I651" i="5"/>
  <c r="G651" i="5"/>
  <c r="F651" i="5"/>
  <c r="E651" i="5"/>
  <c r="D651" i="5"/>
  <c r="C651" i="5"/>
  <c r="B651" i="5" s="1"/>
  <c r="AG650" i="5"/>
  <c r="V650" i="5"/>
  <c r="U650" i="5"/>
  <c r="T650" i="5"/>
  <c r="S650" i="5"/>
  <c r="R650" i="5"/>
  <c r="Q650" i="5"/>
  <c r="P650" i="5"/>
  <c r="O650" i="5"/>
  <c r="N650" i="5"/>
  <c r="L650" i="5"/>
  <c r="K650" i="5"/>
  <c r="J650" i="5"/>
  <c r="I650" i="5"/>
  <c r="G650" i="5"/>
  <c r="F650" i="5"/>
  <c r="E650" i="5"/>
  <c r="D650" i="5"/>
  <c r="C650" i="5"/>
  <c r="B650" i="5" s="1"/>
  <c r="AG649" i="5"/>
  <c r="V649" i="5"/>
  <c r="U649" i="5"/>
  <c r="T649" i="5"/>
  <c r="S649" i="5"/>
  <c r="R649" i="5"/>
  <c r="Q649" i="5"/>
  <c r="P649" i="5"/>
  <c r="O649" i="5"/>
  <c r="N649" i="5"/>
  <c r="L649" i="5"/>
  <c r="K649" i="5"/>
  <c r="J649" i="5"/>
  <c r="I649" i="5"/>
  <c r="G649" i="5"/>
  <c r="F649" i="5"/>
  <c r="E649" i="5"/>
  <c r="D649" i="5"/>
  <c r="C649" i="5"/>
  <c r="B649" i="5" s="1"/>
  <c r="AG648" i="5"/>
  <c r="V648" i="5"/>
  <c r="U648" i="5"/>
  <c r="T648" i="5"/>
  <c r="S648" i="5"/>
  <c r="R648" i="5"/>
  <c r="Q648" i="5"/>
  <c r="P648" i="5"/>
  <c r="O648" i="5"/>
  <c r="N648" i="5"/>
  <c r="L648" i="5"/>
  <c r="K648" i="5"/>
  <c r="J648" i="5"/>
  <c r="I648" i="5"/>
  <c r="G648" i="5"/>
  <c r="F648" i="5"/>
  <c r="E648" i="5"/>
  <c r="D648" i="5"/>
  <c r="C648" i="5"/>
  <c r="B648" i="5" s="1"/>
  <c r="AG647" i="5"/>
  <c r="V647" i="5"/>
  <c r="U647" i="5"/>
  <c r="T647" i="5"/>
  <c r="S647" i="5"/>
  <c r="R647" i="5"/>
  <c r="Q647" i="5"/>
  <c r="P647" i="5"/>
  <c r="O647" i="5"/>
  <c r="N647" i="5"/>
  <c r="L647" i="5"/>
  <c r="K647" i="5"/>
  <c r="J647" i="5"/>
  <c r="I647" i="5"/>
  <c r="G647" i="5"/>
  <c r="F647" i="5"/>
  <c r="E647" i="5"/>
  <c r="D647" i="5"/>
  <c r="C647" i="5"/>
  <c r="B647" i="5" s="1"/>
  <c r="AG646" i="5"/>
  <c r="V646" i="5"/>
  <c r="U646" i="5"/>
  <c r="T646" i="5"/>
  <c r="S646" i="5"/>
  <c r="R646" i="5"/>
  <c r="Q646" i="5"/>
  <c r="P646" i="5"/>
  <c r="O646" i="5"/>
  <c r="N646" i="5"/>
  <c r="L646" i="5"/>
  <c r="K646" i="5"/>
  <c r="J646" i="5"/>
  <c r="I646" i="5"/>
  <c r="G646" i="5"/>
  <c r="F646" i="5"/>
  <c r="E646" i="5"/>
  <c r="D646" i="5"/>
  <c r="C646" i="5"/>
  <c r="B646" i="5" s="1"/>
  <c r="AG645" i="5"/>
  <c r="V645" i="5"/>
  <c r="U645" i="5"/>
  <c r="T645" i="5"/>
  <c r="S645" i="5"/>
  <c r="R645" i="5"/>
  <c r="Q645" i="5"/>
  <c r="P645" i="5"/>
  <c r="O645" i="5"/>
  <c r="N645" i="5"/>
  <c r="L645" i="5"/>
  <c r="K645" i="5"/>
  <c r="J645" i="5"/>
  <c r="I645" i="5"/>
  <c r="G645" i="5"/>
  <c r="F645" i="5"/>
  <c r="E645" i="5"/>
  <c r="D645" i="5"/>
  <c r="C645" i="5"/>
  <c r="B645" i="5" s="1"/>
  <c r="AG644" i="5"/>
  <c r="V644" i="5"/>
  <c r="U644" i="5"/>
  <c r="T644" i="5"/>
  <c r="S644" i="5"/>
  <c r="R644" i="5"/>
  <c r="Q644" i="5"/>
  <c r="P644" i="5"/>
  <c r="O644" i="5"/>
  <c r="N644" i="5"/>
  <c r="L644" i="5"/>
  <c r="K644" i="5"/>
  <c r="J644" i="5"/>
  <c r="I644" i="5"/>
  <c r="G644" i="5"/>
  <c r="F644" i="5"/>
  <c r="E644" i="5"/>
  <c r="D644" i="5"/>
  <c r="C644" i="5"/>
  <c r="B644" i="5" s="1"/>
  <c r="AG643" i="5"/>
  <c r="V643" i="5"/>
  <c r="U643" i="5"/>
  <c r="T643" i="5"/>
  <c r="S643" i="5"/>
  <c r="R643" i="5"/>
  <c r="Q643" i="5"/>
  <c r="P643" i="5"/>
  <c r="O643" i="5"/>
  <c r="N643" i="5"/>
  <c r="L643" i="5"/>
  <c r="K643" i="5"/>
  <c r="J643" i="5"/>
  <c r="I643" i="5"/>
  <c r="G643" i="5"/>
  <c r="F643" i="5"/>
  <c r="E643" i="5"/>
  <c r="D643" i="5"/>
  <c r="C643" i="5"/>
  <c r="B643" i="5" s="1"/>
  <c r="AG642" i="5"/>
  <c r="V642" i="5"/>
  <c r="U642" i="5"/>
  <c r="T642" i="5"/>
  <c r="S642" i="5"/>
  <c r="R642" i="5"/>
  <c r="Q642" i="5"/>
  <c r="P642" i="5"/>
  <c r="O642" i="5"/>
  <c r="N642" i="5"/>
  <c r="L642" i="5"/>
  <c r="K642" i="5"/>
  <c r="J642" i="5"/>
  <c r="I642" i="5"/>
  <c r="G642" i="5"/>
  <c r="F642" i="5"/>
  <c r="E642" i="5"/>
  <c r="D642" i="5"/>
  <c r="C642" i="5"/>
  <c r="B642" i="5" s="1"/>
  <c r="AG641" i="5"/>
  <c r="V641" i="5"/>
  <c r="U641" i="5"/>
  <c r="T641" i="5"/>
  <c r="S641" i="5"/>
  <c r="R641" i="5"/>
  <c r="Q641" i="5"/>
  <c r="P641" i="5"/>
  <c r="O641" i="5"/>
  <c r="N641" i="5"/>
  <c r="L641" i="5"/>
  <c r="K641" i="5"/>
  <c r="J641" i="5"/>
  <c r="I641" i="5"/>
  <c r="G641" i="5"/>
  <c r="F641" i="5"/>
  <c r="E641" i="5"/>
  <c r="D641" i="5"/>
  <c r="C641" i="5"/>
  <c r="B641" i="5" s="1"/>
  <c r="AG640" i="5"/>
  <c r="V640" i="5"/>
  <c r="U640" i="5"/>
  <c r="T640" i="5"/>
  <c r="S640" i="5"/>
  <c r="R640" i="5"/>
  <c r="Q640" i="5"/>
  <c r="P640" i="5"/>
  <c r="O640" i="5"/>
  <c r="N640" i="5"/>
  <c r="L640" i="5"/>
  <c r="K640" i="5"/>
  <c r="J640" i="5"/>
  <c r="I640" i="5"/>
  <c r="G640" i="5"/>
  <c r="F640" i="5"/>
  <c r="E640" i="5"/>
  <c r="D640" i="5"/>
  <c r="C640" i="5"/>
  <c r="B640" i="5" s="1"/>
  <c r="AG639" i="5"/>
  <c r="V639" i="5"/>
  <c r="U639" i="5"/>
  <c r="T639" i="5"/>
  <c r="S639" i="5"/>
  <c r="R639" i="5"/>
  <c r="Q639" i="5"/>
  <c r="P639" i="5"/>
  <c r="O639" i="5"/>
  <c r="N639" i="5"/>
  <c r="L639" i="5"/>
  <c r="K639" i="5"/>
  <c r="J639" i="5"/>
  <c r="I639" i="5"/>
  <c r="G639" i="5"/>
  <c r="F639" i="5"/>
  <c r="E639" i="5"/>
  <c r="D639" i="5"/>
  <c r="C639" i="5"/>
  <c r="B639" i="5" s="1"/>
  <c r="AG638" i="5"/>
  <c r="V638" i="5"/>
  <c r="U638" i="5"/>
  <c r="T638" i="5"/>
  <c r="S638" i="5"/>
  <c r="R638" i="5"/>
  <c r="Q638" i="5"/>
  <c r="P638" i="5"/>
  <c r="O638" i="5"/>
  <c r="N638" i="5"/>
  <c r="L638" i="5"/>
  <c r="K638" i="5"/>
  <c r="J638" i="5"/>
  <c r="I638" i="5"/>
  <c r="G638" i="5"/>
  <c r="F638" i="5"/>
  <c r="E638" i="5"/>
  <c r="D638" i="5"/>
  <c r="C638" i="5"/>
  <c r="B638" i="5" s="1"/>
  <c r="AG637" i="5"/>
  <c r="V637" i="5"/>
  <c r="U637" i="5"/>
  <c r="T637" i="5"/>
  <c r="S637" i="5"/>
  <c r="R637" i="5"/>
  <c r="Q637" i="5"/>
  <c r="P637" i="5"/>
  <c r="O637" i="5"/>
  <c r="N637" i="5"/>
  <c r="L637" i="5"/>
  <c r="K637" i="5"/>
  <c r="J637" i="5"/>
  <c r="I637" i="5"/>
  <c r="G637" i="5"/>
  <c r="F637" i="5"/>
  <c r="E637" i="5"/>
  <c r="D637" i="5"/>
  <c r="C637" i="5"/>
  <c r="B637" i="5" s="1"/>
  <c r="AG636" i="5"/>
  <c r="V636" i="5"/>
  <c r="U636" i="5"/>
  <c r="T636" i="5"/>
  <c r="S636" i="5"/>
  <c r="R636" i="5"/>
  <c r="Q636" i="5"/>
  <c r="P636" i="5"/>
  <c r="O636" i="5"/>
  <c r="N636" i="5"/>
  <c r="L636" i="5"/>
  <c r="K636" i="5"/>
  <c r="J636" i="5"/>
  <c r="I636" i="5"/>
  <c r="G636" i="5"/>
  <c r="F636" i="5"/>
  <c r="E636" i="5"/>
  <c r="D636" i="5"/>
  <c r="C636" i="5"/>
  <c r="B636" i="5" s="1"/>
  <c r="AG635" i="5"/>
  <c r="V635" i="5"/>
  <c r="U635" i="5"/>
  <c r="T635" i="5"/>
  <c r="S635" i="5"/>
  <c r="R635" i="5"/>
  <c r="Q635" i="5"/>
  <c r="P635" i="5"/>
  <c r="O635" i="5"/>
  <c r="N635" i="5"/>
  <c r="L635" i="5"/>
  <c r="K635" i="5"/>
  <c r="J635" i="5"/>
  <c r="I635" i="5"/>
  <c r="G635" i="5"/>
  <c r="F635" i="5"/>
  <c r="E635" i="5"/>
  <c r="D635" i="5"/>
  <c r="C635" i="5"/>
  <c r="B635" i="5" s="1"/>
  <c r="AG634" i="5"/>
  <c r="V634" i="5"/>
  <c r="U634" i="5"/>
  <c r="T634" i="5"/>
  <c r="S634" i="5"/>
  <c r="R634" i="5"/>
  <c r="Q634" i="5"/>
  <c r="P634" i="5"/>
  <c r="O634" i="5"/>
  <c r="N634" i="5"/>
  <c r="L634" i="5"/>
  <c r="K634" i="5"/>
  <c r="J634" i="5"/>
  <c r="I634" i="5"/>
  <c r="G634" i="5"/>
  <c r="F634" i="5"/>
  <c r="E634" i="5"/>
  <c r="D634" i="5"/>
  <c r="C634" i="5"/>
  <c r="B634" i="5" s="1"/>
  <c r="AG633" i="5"/>
  <c r="V633" i="5"/>
  <c r="U633" i="5"/>
  <c r="T633" i="5"/>
  <c r="S633" i="5"/>
  <c r="R633" i="5"/>
  <c r="Q633" i="5"/>
  <c r="P633" i="5"/>
  <c r="O633" i="5"/>
  <c r="N633" i="5"/>
  <c r="L633" i="5"/>
  <c r="K633" i="5"/>
  <c r="J633" i="5"/>
  <c r="I633" i="5"/>
  <c r="G633" i="5"/>
  <c r="F633" i="5"/>
  <c r="E633" i="5"/>
  <c r="D633" i="5"/>
  <c r="C633" i="5"/>
  <c r="B633" i="5" s="1"/>
  <c r="AG632" i="5"/>
  <c r="V632" i="5"/>
  <c r="U632" i="5"/>
  <c r="T632" i="5"/>
  <c r="S632" i="5"/>
  <c r="R632" i="5"/>
  <c r="Q632" i="5"/>
  <c r="P632" i="5"/>
  <c r="O632" i="5"/>
  <c r="N632" i="5"/>
  <c r="L632" i="5"/>
  <c r="K632" i="5"/>
  <c r="J632" i="5"/>
  <c r="I632" i="5"/>
  <c r="G632" i="5"/>
  <c r="F632" i="5"/>
  <c r="E632" i="5"/>
  <c r="D632" i="5"/>
  <c r="C632" i="5"/>
  <c r="B632" i="5" s="1"/>
  <c r="AG631" i="5"/>
  <c r="V631" i="5"/>
  <c r="U631" i="5"/>
  <c r="T631" i="5"/>
  <c r="S631" i="5"/>
  <c r="R631" i="5"/>
  <c r="Q631" i="5"/>
  <c r="P631" i="5"/>
  <c r="O631" i="5"/>
  <c r="N631" i="5"/>
  <c r="L631" i="5"/>
  <c r="K631" i="5"/>
  <c r="J631" i="5"/>
  <c r="I631" i="5"/>
  <c r="G631" i="5"/>
  <c r="F631" i="5"/>
  <c r="E631" i="5"/>
  <c r="D631" i="5"/>
  <c r="C631" i="5"/>
  <c r="B631" i="5" s="1"/>
  <c r="AG630" i="5"/>
  <c r="V630" i="5"/>
  <c r="U630" i="5"/>
  <c r="T630" i="5"/>
  <c r="S630" i="5"/>
  <c r="R630" i="5"/>
  <c r="Q630" i="5"/>
  <c r="P630" i="5"/>
  <c r="O630" i="5"/>
  <c r="N630" i="5"/>
  <c r="L630" i="5"/>
  <c r="K630" i="5"/>
  <c r="J630" i="5"/>
  <c r="I630" i="5"/>
  <c r="G630" i="5"/>
  <c r="F630" i="5"/>
  <c r="E630" i="5"/>
  <c r="D630" i="5"/>
  <c r="C630" i="5"/>
  <c r="B630" i="5" s="1"/>
  <c r="AG629" i="5"/>
  <c r="V629" i="5"/>
  <c r="U629" i="5"/>
  <c r="T629" i="5"/>
  <c r="S629" i="5"/>
  <c r="R629" i="5"/>
  <c r="Q629" i="5"/>
  <c r="P629" i="5"/>
  <c r="O629" i="5"/>
  <c r="N629" i="5"/>
  <c r="L629" i="5"/>
  <c r="K629" i="5"/>
  <c r="J629" i="5"/>
  <c r="I629" i="5"/>
  <c r="G629" i="5"/>
  <c r="F629" i="5"/>
  <c r="E629" i="5"/>
  <c r="D629" i="5"/>
  <c r="C629" i="5"/>
  <c r="B629" i="5" s="1"/>
  <c r="AG628" i="5"/>
  <c r="V628" i="5"/>
  <c r="U628" i="5"/>
  <c r="T628" i="5"/>
  <c r="S628" i="5"/>
  <c r="R628" i="5"/>
  <c r="Q628" i="5"/>
  <c r="P628" i="5"/>
  <c r="O628" i="5"/>
  <c r="N628" i="5"/>
  <c r="L628" i="5"/>
  <c r="K628" i="5"/>
  <c r="J628" i="5"/>
  <c r="I628" i="5"/>
  <c r="G628" i="5"/>
  <c r="F628" i="5"/>
  <c r="E628" i="5"/>
  <c r="D628" i="5"/>
  <c r="C628" i="5"/>
  <c r="B628" i="5" s="1"/>
  <c r="AG627" i="5"/>
  <c r="V627" i="5"/>
  <c r="U627" i="5"/>
  <c r="T627" i="5"/>
  <c r="S627" i="5"/>
  <c r="R627" i="5"/>
  <c r="Q627" i="5"/>
  <c r="P627" i="5"/>
  <c r="O627" i="5"/>
  <c r="N627" i="5"/>
  <c r="L627" i="5"/>
  <c r="K627" i="5"/>
  <c r="J627" i="5"/>
  <c r="I627" i="5"/>
  <c r="G627" i="5"/>
  <c r="F627" i="5"/>
  <c r="E627" i="5"/>
  <c r="D627" i="5"/>
  <c r="C627" i="5"/>
  <c r="B627" i="5" s="1"/>
  <c r="AG626" i="5"/>
  <c r="V626" i="5"/>
  <c r="U626" i="5"/>
  <c r="T626" i="5"/>
  <c r="S626" i="5"/>
  <c r="R626" i="5"/>
  <c r="Q626" i="5"/>
  <c r="P626" i="5"/>
  <c r="O626" i="5"/>
  <c r="N626" i="5"/>
  <c r="L626" i="5"/>
  <c r="K626" i="5"/>
  <c r="J626" i="5"/>
  <c r="I626" i="5"/>
  <c r="G626" i="5"/>
  <c r="F626" i="5"/>
  <c r="E626" i="5"/>
  <c r="D626" i="5"/>
  <c r="C626" i="5"/>
  <c r="B626" i="5" s="1"/>
  <c r="AG625" i="5"/>
  <c r="V625" i="5"/>
  <c r="U625" i="5"/>
  <c r="T625" i="5"/>
  <c r="S625" i="5"/>
  <c r="R625" i="5"/>
  <c r="Q625" i="5"/>
  <c r="P625" i="5"/>
  <c r="O625" i="5"/>
  <c r="N625" i="5"/>
  <c r="L625" i="5"/>
  <c r="K625" i="5"/>
  <c r="J625" i="5"/>
  <c r="I625" i="5"/>
  <c r="G625" i="5"/>
  <c r="F625" i="5"/>
  <c r="E625" i="5"/>
  <c r="D625" i="5"/>
  <c r="C625" i="5"/>
  <c r="B625" i="5" s="1"/>
  <c r="AG624" i="5"/>
  <c r="V624" i="5"/>
  <c r="U624" i="5"/>
  <c r="T624" i="5"/>
  <c r="S624" i="5"/>
  <c r="R624" i="5"/>
  <c r="Q624" i="5"/>
  <c r="P624" i="5"/>
  <c r="O624" i="5"/>
  <c r="N624" i="5"/>
  <c r="L624" i="5"/>
  <c r="K624" i="5"/>
  <c r="J624" i="5"/>
  <c r="I624" i="5"/>
  <c r="G624" i="5"/>
  <c r="F624" i="5"/>
  <c r="E624" i="5"/>
  <c r="D624" i="5"/>
  <c r="C624" i="5"/>
  <c r="B624" i="5" s="1"/>
  <c r="AG623" i="5"/>
  <c r="V623" i="5"/>
  <c r="U623" i="5"/>
  <c r="T623" i="5"/>
  <c r="S623" i="5"/>
  <c r="R623" i="5"/>
  <c r="Q623" i="5"/>
  <c r="P623" i="5"/>
  <c r="O623" i="5"/>
  <c r="N623" i="5"/>
  <c r="L623" i="5"/>
  <c r="K623" i="5"/>
  <c r="J623" i="5"/>
  <c r="I623" i="5"/>
  <c r="G623" i="5"/>
  <c r="F623" i="5"/>
  <c r="E623" i="5"/>
  <c r="D623" i="5"/>
  <c r="C623" i="5"/>
  <c r="B623" i="5" s="1"/>
  <c r="AG622" i="5"/>
  <c r="V622" i="5"/>
  <c r="U622" i="5"/>
  <c r="T622" i="5"/>
  <c r="S622" i="5"/>
  <c r="R622" i="5"/>
  <c r="Q622" i="5"/>
  <c r="P622" i="5"/>
  <c r="O622" i="5"/>
  <c r="N622" i="5"/>
  <c r="L622" i="5"/>
  <c r="K622" i="5"/>
  <c r="J622" i="5"/>
  <c r="I622" i="5"/>
  <c r="G622" i="5"/>
  <c r="F622" i="5"/>
  <c r="E622" i="5"/>
  <c r="D622" i="5"/>
  <c r="C622" i="5"/>
  <c r="B622" i="5" s="1"/>
  <c r="AG621" i="5"/>
  <c r="V621" i="5"/>
  <c r="U621" i="5"/>
  <c r="T621" i="5"/>
  <c r="S621" i="5"/>
  <c r="R621" i="5"/>
  <c r="Q621" i="5"/>
  <c r="P621" i="5"/>
  <c r="O621" i="5"/>
  <c r="N621" i="5"/>
  <c r="L621" i="5"/>
  <c r="K621" i="5"/>
  <c r="J621" i="5"/>
  <c r="I621" i="5"/>
  <c r="G621" i="5"/>
  <c r="F621" i="5"/>
  <c r="E621" i="5"/>
  <c r="D621" i="5"/>
  <c r="C621" i="5"/>
  <c r="B621" i="5" s="1"/>
  <c r="AG620" i="5"/>
  <c r="V620" i="5"/>
  <c r="U620" i="5"/>
  <c r="T620" i="5"/>
  <c r="S620" i="5"/>
  <c r="R620" i="5"/>
  <c r="Q620" i="5"/>
  <c r="P620" i="5"/>
  <c r="O620" i="5"/>
  <c r="N620" i="5"/>
  <c r="L620" i="5"/>
  <c r="K620" i="5"/>
  <c r="J620" i="5"/>
  <c r="I620" i="5"/>
  <c r="G620" i="5"/>
  <c r="F620" i="5"/>
  <c r="E620" i="5"/>
  <c r="D620" i="5"/>
  <c r="C620" i="5"/>
  <c r="B620" i="5" s="1"/>
  <c r="AG619" i="5"/>
  <c r="V619" i="5"/>
  <c r="U619" i="5"/>
  <c r="T619" i="5"/>
  <c r="S619" i="5"/>
  <c r="R619" i="5"/>
  <c r="Q619" i="5"/>
  <c r="P619" i="5"/>
  <c r="O619" i="5"/>
  <c r="N619" i="5"/>
  <c r="L619" i="5"/>
  <c r="K619" i="5"/>
  <c r="J619" i="5"/>
  <c r="I619" i="5"/>
  <c r="G619" i="5"/>
  <c r="F619" i="5"/>
  <c r="E619" i="5"/>
  <c r="D619" i="5"/>
  <c r="C619" i="5"/>
  <c r="B619" i="5" s="1"/>
  <c r="AG618" i="5"/>
  <c r="V618" i="5"/>
  <c r="U618" i="5"/>
  <c r="T618" i="5"/>
  <c r="S618" i="5"/>
  <c r="R618" i="5"/>
  <c r="Q618" i="5"/>
  <c r="P618" i="5"/>
  <c r="O618" i="5"/>
  <c r="N618" i="5"/>
  <c r="L618" i="5"/>
  <c r="K618" i="5"/>
  <c r="J618" i="5"/>
  <c r="I618" i="5"/>
  <c r="G618" i="5"/>
  <c r="F618" i="5"/>
  <c r="E618" i="5"/>
  <c r="D618" i="5"/>
  <c r="C618" i="5"/>
  <c r="B618" i="5" s="1"/>
  <c r="AG617" i="5"/>
  <c r="V617" i="5"/>
  <c r="U617" i="5"/>
  <c r="T617" i="5"/>
  <c r="S617" i="5"/>
  <c r="R617" i="5"/>
  <c r="Q617" i="5"/>
  <c r="P617" i="5"/>
  <c r="O617" i="5"/>
  <c r="N617" i="5"/>
  <c r="L617" i="5"/>
  <c r="K617" i="5"/>
  <c r="J617" i="5"/>
  <c r="I617" i="5"/>
  <c r="G617" i="5"/>
  <c r="F617" i="5"/>
  <c r="E617" i="5"/>
  <c r="D617" i="5"/>
  <c r="C617" i="5"/>
  <c r="B617" i="5" s="1"/>
  <c r="AG616" i="5"/>
  <c r="V616" i="5"/>
  <c r="U616" i="5"/>
  <c r="T616" i="5"/>
  <c r="S616" i="5"/>
  <c r="R616" i="5"/>
  <c r="Q616" i="5"/>
  <c r="P616" i="5"/>
  <c r="O616" i="5"/>
  <c r="N616" i="5"/>
  <c r="L616" i="5"/>
  <c r="K616" i="5"/>
  <c r="J616" i="5"/>
  <c r="I616" i="5"/>
  <c r="G616" i="5"/>
  <c r="F616" i="5"/>
  <c r="E616" i="5"/>
  <c r="D616" i="5"/>
  <c r="C616" i="5"/>
  <c r="B616" i="5" s="1"/>
  <c r="AG615" i="5"/>
  <c r="V615" i="5"/>
  <c r="U615" i="5"/>
  <c r="T615" i="5"/>
  <c r="S615" i="5"/>
  <c r="R615" i="5"/>
  <c r="Q615" i="5"/>
  <c r="P615" i="5"/>
  <c r="O615" i="5"/>
  <c r="N615" i="5"/>
  <c r="L615" i="5"/>
  <c r="K615" i="5"/>
  <c r="J615" i="5"/>
  <c r="I615" i="5"/>
  <c r="G615" i="5"/>
  <c r="F615" i="5"/>
  <c r="E615" i="5"/>
  <c r="D615" i="5"/>
  <c r="C615" i="5"/>
  <c r="B615" i="5" s="1"/>
  <c r="AG614" i="5"/>
  <c r="V614" i="5"/>
  <c r="U614" i="5"/>
  <c r="T614" i="5"/>
  <c r="S614" i="5"/>
  <c r="R614" i="5"/>
  <c r="Q614" i="5"/>
  <c r="P614" i="5"/>
  <c r="O614" i="5"/>
  <c r="N614" i="5"/>
  <c r="L614" i="5"/>
  <c r="K614" i="5"/>
  <c r="J614" i="5"/>
  <c r="I614" i="5"/>
  <c r="G614" i="5"/>
  <c r="F614" i="5"/>
  <c r="E614" i="5"/>
  <c r="D614" i="5"/>
  <c r="C614" i="5"/>
  <c r="B614" i="5" s="1"/>
  <c r="AG613" i="5"/>
  <c r="V613" i="5"/>
  <c r="U613" i="5"/>
  <c r="T613" i="5"/>
  <c r="S613" i="5"/>
  <c r="R613" i="5"/>
  <c r="Q613" i="5"/>
  <c r="P613" i="5"/>
  <c r="O613" i="5"/>
  <c r="N613" i="5"/>
  <c r="L613" i="5"/>
  <c r="K613" i="5"/>
  <c r="J613" i="5"/>
  <c r="I613" i="5"/>
  <c r="G613" i="5"/>
  <c r="F613" i="5"/>
  <c r="E613" i="5"/>
  <c r="D613" i="5"/>
  <c r="C613" i="5"/>
  <c r="B613" i="5" s="1"/>
  <c r="AG612" i="5"/>
  <c r="V612" i="5"/>
  <c r="U612" i="5"/>
  <c r="T612" i="5"/>
  <c r="S612" i="5"/>
  <c r="R612" i="5"/>
  <c r="Q612" i="5"/>
  <c r="P612" i="5"/>
  <c r="O612" i="5"/>
  <c r="N612" i="5"/>
  <c r="L612" i="5"/>
  <c r="K612" i="5"/>
  <c r="J612" i="5"/>
  <c r="I612" i="5"/>
  <c r="G612" i="5"/>
  <c r="F612" i="5"/>
  <c r="E612" i="5"/>
  <c r="D612" i="5"/>
  <c r="C612" i="5"/>
  <c r="B612" i="5" s="1"/>
  <c r="AG611" i="5"/>
  <c r="V611" i="5"/>
  <c r="U611" i="5"/>
  <c r="T611" i="5"/>
  <c r="S611" i="5"/>
  <c r="R611" i="5"/>
  <c r="Q611" i="5"/>
  <c r="P611" i="5"/>
  <c r="O611" i="5"/>
  <c r="N611" i="5"/>
  <c r="L611" i="5"/>
  <c r="K611" i="5"/>
  <c r="J611" i="5"/>
  <c r="I611" i="5"/>
  <c r="G611" i="5"/>
  <c r="F611" i="5"/>
  <c r="E611" i="5"/>
  <c r="D611" i="5"/>
  <c r="C611" i="5"/>
  <c r="B611" i="5" s="1"/>
  <c r="AG610" i="5"/>
  <c r="V610" i="5"/>
  <c r="U610" i="5"/>
  <c r="T610" i="5"/>
  <c r="S610" i="5"/>
  <c r="R610" i="5"/>
  <c r="Q610" i="5"/>
  <c r="P610" i="5"/>
  <c r="O610" i="5"/>
  <c r="N610" i="5"/>
  <c r="L610" i="5"/>
  <c r="K610" i="5"/>
  <c r="J610" i="5"/>
  <c r="I610" i="5"/>
  <c r="G610" i="5"/>
  <c r="F610" i="5"/>
  <c r="E610" i="5"/>
  <c r="D610" i="5"/>
  <c r="C610" i="5"/>
  <c r="B610" i="5" s="1"/>
  <c r="AG609" i="5"/>
  <c r="V609" i="5"/>
  <c r="U609" i="5"/>
  <c r="T609" i="5"/>
  <c r="S609" i="5"/>
  <c r="R609" i="5"/>
  <c r="Q609" i="5"/>
  <c r="P609" i="5"/>
  <c r="O609" i="5"/>
  <c r="N609" i="5"/>
  <c r="L609" i="5"/>
  <c r="K609" i="5"/>
  <c r="J609" i="5"/>
  <c r="I609" i="5"/>
  <c r="G609" i="5"/>
  <c r="F609" i="5"/>
  <c r="E609" i="5"/>
  <c r="D609" i="5"/>
  <c r="C609" i="5"/>
  <c r="B609" i="5" s="1"/>
  <c r="AG608" i="5"/>
  <c r="V608" i="5"/>
  <c r="U608" i="5"/>
  <c r="T608" i="5"/>
  <c r="S608" i="5"/>
  <c r="R608" i="5"/>
  <c r="Q608" i="5"/>
  <c r="P608" i="5"/>
  <c r="O608" i="5"/>
  <c r="N608" i="5"/>
  <c r="L608" i="5"/>
  <c r="K608" i="5"/>
  <c r="J608" i="5"/>
  <c r="I608" i="5"/>
  <c r="G608" i="5"/>
  <c r="F608" i="5"/>
  <c r="E608" i="5"/>
  <c r="D608" i="5"/>
  <c r="C608" i="5"/>
  <c r="B608" i="5" s="1"/>
  <c r="AG607" i="5"/>
  <c r="V607" i="5"/>
  <c r="U607" i="5"/>
  <c r="T607" i="5"/>
  <c r="S607" i="5"/>
  <c r="R607" i="5"/>
  <c r="Q607" i="5"/>
  <c r="P607" i="5"/>
  <c r="O607" i="5"/>
  <c r="N607" i="5"/>
  <c r="L607" i="5"/>
  <c r="K607" i="5"/>
  <c r="J607" i="5"/>
  <c r="I607" i="5"/>
  <c r="G607" i="5"/>
  <c r="F607" i="5"/>
  <c r="E607" i="5"/>
  <c r="D607" i="5"/>
  <c r="C607" i="5"/>
  <c r="B607" i="5" s="1"/>
  <c r="AG606" i="5"/>
  <c r="V606" i="5"/>
  <c r="U606" i="5"/>
  <c r="T606" i="5"/>
  <c r="S606" i="5"/>
  <c r="R606" i="5"/>
  <c r="Q606" i="5"/>
  <c r="P606" i="5"/>
  <c r="O606" i="5"/>
  <c r="N606" i="5"/>
  <c r="L606" i="5"/>
  <c r="K606" i="5"/>
  <c r="J606" i="5"/>
  <c r="I606" i="5"/>
  <c r="G606" i="5"/>
  <c r="F606" i="5"/>
  <c r="E606" i="5"/>
  <c r="D606" i="5"/>
  <c r="C606" i="5"/>
  <c r="B606" i="5" s="1"/>
  <c r="AG605" i="5"/>
  <c r="V605" i="5"/>
  <c r="U605" i="5"/>
  <c r="T605" i="5"/>
  <c r="S605" i="5"/>
  <c r="R605" i="5"/>
  <c r="Q605" i="5"/>
  <c r="P605" i="5"/>
  <c r="O605" i="5"/>
  <c r="N605" i="5"/>
  <c r="L605" i="5"/>
  <c r="K605" i="5"/>
  <c r="J605" i="5"/>
  <c r="I605" i="5"/>
  <c r="G605" i="5"/>
  <c r="F605" i="5"/>
  <c r="E605" i="5"/>
  <c r="D605" i="5"/>
  <c r="C605" i="5"/>
  <c r="B605" i="5" s="1"/>
  <c r="AG604" i="5"/>
  <c r="V604" i="5"/>
  <c r="U604" i="5"/>
  <c r="T604" i="5"/>
  <c r="S604" i="5"/>
  <c r="R604" i="5"/>
  <c r="Q604" i="5"/>
  <c r="P604" i="5"/>
  <c r="O604" i="5"/>
  <c r="N604" i="5"/>
  <c r="L604" i="5"/>
  <c r="K604" i="5"/>
  <c r="J604" i="5"/>
  <c r="I604" i="5"/>
  <c r="G604" i="5"/>
  <c r="F604" i="5"/>
  <c r="E604" i="5"/>
  <c r="D604" i="5"/>
  <c r="C604" i="5"/>
  <c r="B604" i="5" s="1"/>
  <c r="AG603" i="5"/>
  <c r="V603" i="5"/>
  <c r="U603" i="5"/>
  <c r="T603" i="5"/>
  <c r="S603" i="5"/>
  <c r="R603" i="5"/>
  <c r="Q603" i="5"/>
  <c r="P603" i="5"/>
  <c r="O603" i="5"/>
  <c r="N603" i="5"/>
  <c r="L603" i="5"/>
  <c r="K603" i="5"/>
  <c r="J603" i="5"/>
  <c r="I603" i="5"/>
  <c r="G603" i="5"/>
  <c r="F603" i="5"/>
  <c r="E603" i="5"/>
  <c r="D603" i="5"/>
  <c r="C603" i="5"/>
  <c r="B603" i="5" s="1"/>
  <c r="AG602" i="5"/>
  <c r="V602" i="5"/>
  <c r="U602" i="5"/>
  <c r="T602" i="5"/>
  <c r="S602" i="5"/>
  <c r="R602" i="5"/>
  <c r="Q602" i="5"/>
  <c r="P602" i="5"/>
  <c r="O602" i="5"/>
  <c r="N602" i="5"/>
  <c r="L602" i="5"/>
  <c r="K602" i="5"/>
  <c r="J602" i="5"/>
  <c r="I602" i="5"/>
  <c r="G602" i="5"/>
  <c r="F602" i="5"/>
  <c r="E602" i="5"/>
  <c r="D602" i="5"/>
  <c r="C602" i="5"/>
  <c r="B602" i="5" s="1"/>
  <c r="AG601" i="5"/>
  <c r="V601" i="5"/>
  <c r="U601" i="5"/>
  <c r="T601" i="5"/>
  <c r="S601" i="5"/>
  <c r="R601" i="5"/>
  <c r="Q601" i="5"/>
  <c r="P601" i="5"/>
  <c r="O601" i="5"/>
  <c r="N601" i="5"/>
  <c r="L601" i="5"/>
  <c r="K601" i="5"/>
  <c r="J601" i="5"/>
  <c r="I601" i="5"/>
  <c r="G601" i="5"/>
  <c r="F601" i="5"/>
  <c r="E601" i="5"/>
  <c r="D601" i="5"/>
  <c r="C601" i="5"/>
  <c r="B601" i="5" s="1"/>
  <c r="AG600" i="5"/>
  <c r="V600" i="5"/>
  <c r="U600" i="5"/>
  <c r="T600" i="5"/>
  <c r="S600" i="5"/>
  <c r="R600" i="5"/>
  <c r="Q600" i="5"/>
  <c r="P600" i="5"/>
  <c r="O600" i="5"/>
  <c r="N600" i="5"/>
  <c r="L600" i="5"/>
  <c r="K600" i="5"/>
  <c r="J600" i="5"/>
  <c r="I600" i="5"/>
  <c r="G600" i="5"/>
  <c r="F600" i="5"/>
  <c r="E600" i="5"/>
  <c r="D600" i="5"/>
  <c r="C600" i="5"/>
  <c r="B600" i="5" s="1"/>
  <c r="AG599" i="5"/>
  <c r="V599" i="5"/>
  <c r="U599" i="5"/>
  <c r="T599" i="5"/>
  <c r="S599" i="5"/>
  <c r="R599" i="5"/>
  <c r="Q599" i="5"/>
  <c r="P599" i="5"/>
  <c r="O599" i="5"/>
  <c r="N599" i="5"/>
  <c r="L599" i="5"/>
  <c r="K599" i="5"/>
  <c r="J599" i="5"/>
  <c r="I599" i="5"/>
  <c r="G599" i="5"/>
  <c r="F599" i="5"/>
  <c r="E599" i="5"/>
  <c r="D599" i="5"/>
  <c r="C599" i="5"/>
  <c r="B599" i="5" s="1"/>
  <c r="AG598" i="5"/>
  <c r="V598" i="5"/>
  <c r="U598" i="5"/>
  <c r="T598" i="5"/>
  <c r="S598" i="5"/>
  <c r="R598" i="5"/>
  <c r="Q598" i="5"/>
  <c r="P598" i="5"/>
  <c r="O598" i="5"/>
  <c r="N598" i="5"/>
  <c r="L598" i="5"/>
  <c r="K598" i="5"/>
  <c r="J598" i="5"/>
  <c r="I598" i="5"/>
  <c r="G598" i="5"/>
  <c r="F598" i="5"/>
  <c r="E598" i="5"/>
  <c r="D598" i="5"/>
  <c r="C598" i="5"/>
  <c r="B598" i="5" s="1"/>
  <c r="AG597" i="5"/>
  <c r="V597" i="5"/>
  <c r="U597" i="5"/>
  <c r="T597" i="5"/>
  <c r="S597" i="5"/>
  <c r="R597" i="5"/>
  <c r="Q597" i="5"/>
  <c r="P597" i="5"/>
  <c r="O597" i="5"/>
  <c r="N597" i="5"/>
  <c r="L597" i="5"/>
  <c r="K597" i="5"/>
  <c r="J597" i="5"/>
  <c r="I597" i="5"/>
  <c r="G597" i="5"/>
  <c r="F597" i="5"/>
  <c r="E597" i="5"/>
  <c r="D597" i="5"/>
  <c r="C597" i="5"/>
  <c r="B597" i="5" s="1"/>
  <c r="AG596" i="5"/>
  <c r="V596" i="5"/>
  <c r="U596" i="5"/>
  <c r="T596" i="5"/>
  <c r="S596" i="5"/>
  <c r="R596" i="5"/>
  <c r="Q596" i="5"/>
  <c r="P596" i="5"/>
  <c r="O596" i="5"/>
  <c r="N596" i="5"/>
  <c r="L596" i="5"/>
  <c r="K596" i="5"/>
  <c r="J596" i="5"/>
  <c r="I596" i="5"/>
  <c r="G596" i="5"/>
  <c r="F596" i="5"/>
  <c r="E596" i="5"/>
  <c r="D596" i="5"/>
  <c r="C596" i="5"/>
  <c r="B596" i="5" s="1"/>
  <c r="AG595" i="5"/>
  <c r="V595" i="5"/>
  <c r="U595" i="5"/>
  <c r="T595" i="5"/>
  <c r="S595" i="5"/>
  <c r="R595" i="5"/>
  <c r="Q595" i="5"/>
  <c r="P595" i="5"/>
  <c r="O595" i="5"/>
  <c r="N595" i="5"/>
  <c r="L595" i="5"/>
  <c r="K595" i="5"/>
  <c r="J595" i="5"/>
  <c r="I595" i="5"/>
  <c r="G595" i="5"/>
  <c r="F595" i="5"/>
  <c r="E595" i="5"/>
  <c r="D595" i="5"/>
  <c r="C595" i="5"/>
  <c r="B595" i="5" s="1"/>
  <c r="AG594" i="5"/>
  <c r="V594" i="5"/>
  <c r="U594" i="5"/>
  <c r="T594" i="5"/>
  <c r="S594" i="5"/>
  <c r="R594" i="5"/>
  <c r="Q594" i="5"/>
  <c r="P594" i="5"/>
  <c r="O594" i="5"/>
  <c r="N594" i="5"/>
  <c r="L594" i="5"/>
  <c r="K594" i="5"/>
  <c r="J594" i="5"/>
  <c r="I594" i="5"/>
  <c r="G594" i="5"/>
  <c r="F594" i="5"/>
  <c r="E594" i="5"/>
  <c r="D594" i="5"/>
  <c r="C594" i="5"/>
  <c r="B594" i="5" s="1"/>
  <c r="AG593" i="5"/>
  <c r="V593" i="5"/>
  <c r="U593" i="5"/>
  <c r="T593" i="5"/>
  <c r="S593" i="5"/>
  <c r="R593" i="5"/>
  <c r="Q593" i="5"/>
  <c r="P593" i="5"/>
  <c r="O593" i="5"/>
  <c r="N593" i="5"/>
  <c r="L593" i="5"/>
  <c r="K593" i="5"/>
  <c r="J593" i="5"/>
  <c r="I593" i="5"/>
  <c r="G593" i="5"/>
  <c r="F593" i="5"/>
  <c r="E593" i="5"/>
  <c r="D593" i="5"/>
  <c r="C593" i="5"/>
  <c r="B593" i="5" s="1"/>
  <c r="AG592" i="5"/>
  <c r="V592" i="5"/>
  <c r="U592" i="5"/>
  <c r="T592" i="5"/>
  <c r="S592" i="5"/>
  <c r="R592" i="5"/>
  <c r="Q592" i="5"/>
  <c r="P592" i="5"/>
  <c r="O592" i="5"/>
  <c r="N592" i="5"/>
  <c r="L592" i="5"/>
  <c r="K592" i="5"/>
  <c r="J592" i="5"/>
  <c r="I592" i="5"/>
  <c r="G592" i="5"/>
  <c r="F592" i="5"/>
  <c r="E592" i="5"/>
  <c r="D592" i="5"/>
  <c r="C592" i="5"/>
  <c r="B592" i="5" s="1"/>
  <c r="AG591" i="5"/>
  <c r="V591" i="5"/>
  <c r="U591" i="5"/>
  <c r="T591" i="5"/>
  <c r="S591" i="5"/>
  <c r="R591" i="5"/>
  <c r="Q591" i="5"/>
  <c r="P591" i="5"/>
  <c r="O591" i="5"/>
  <c r="N591" i="5"/>
  <c r="L591" i="5"/>
  <c r="K591" i="5"/>
  <c r="J591" i="5"/>
  <c r="I591" i="5"/>
  <c r="G591" i="5"/>
  <c r="F591" i="5"/>
  <c r="E591" i="5"/>
  <c r="D591" i="5"/>
  <c r="C591" i="5"/>
  <c r="B591" i="5" s="1"/>
  <c r="AG590" i="5"/>
  <c r="V590" i="5"/>
  <c r="U590" i="5"/>
  <c r="T590" i="5"/>
  <c r="S590" i="5"/>
  <c r="R590" i="5"/>
  <c r="Q590" i="5"/>
  <c r="P590" i="5"/>
  <c r="O590" i="5"/>
  <c r="N590" i="5"/>
  <c r="L590" i="5"/>
  <c r="K590" i="5"/>
  <c r="J590" i="5"/>
  <c r="I590" i="5"/>
  <c r="G590" i="5"/>
  <c r="F590" i="5"/>
  <c r="E590" i="5"/>
  <c r="D590" i="5"/>
  <c r="C590" i="5"/>
  <c r="B590" i="5" s="1"/>
  <c r="AG589" i="5"/>
  <c r="V589" i="5"/>
  <c r="U589" i="5"/>
  <c r="T589" i="5"/>
  <c r="S589" i="5"/>
  <c r="R589" i="5"/>
  <c r="Q589" i="5"/>
  <c r="P589" i="5"/>
  <c r="O589" i="5"/>
  <c r="N589" i="5"/>
  <c r="L589" i="5"/>
  <c r="K589" i="5"/>
  <c r="J589" i="5"/>
  <c r="I589" i="5"/>
  <c r="G589" i="5"/>
  <c r="F589" i="5"/>
  <c r="E589" i="5"/>
  <c r="D589" i="5"/>
  <c r="C589" i="5"/>
  <c r="B589" i="5" s="1"/>
  <c r="AG588" i="5"/>
  <c r="V588" i="5"/>
  <c r="U588" i="5"/>
  <c r="T588" i="5"/>
  <c r="S588" i="5"/>
  <c r="R588" i="5"/>
  <c r="Q588" i="5"/>
  <c r="P588" i="5"/>
  <c r="O588" i="5"/>
  <c r="N588" i="5"/>
  <c r="L588" i="5"/>
  <c r="K588" i="5"/>
  <c r="J588" i="5"/>
  <c r="I588" i="5"/>
  <c r="G588" i="5"/>
  <c r="F588" i="5"/>
  <c r="E588" i="5"/>
  <c r="D588" i="5"/>
  <c r="C588" i="5"/>
  <c r="B588" i="5" s="1"/>
  <c r="AG587" i="5"/>
  <c r="V587" i="5"/>
  <c r="U587" i="5"/>
  <c r="T587" i="5"/>
  <c r="S587" i="5"/>
  <c r="R587" i="5"/>
  <c r="Q587" i="5"/>
  <c r="P587" i="5"/>
  <c r="O587" i="5"/>
  <c r="N587" i="5"/>
  <c r="L587" i="5"/>
  <c r="K587" i="5"/>
  <c r="J587" i="5"/>
  <c r="I587" i="5"/>
  <c r="G587" i="5"/>
  <c r="F587" i="5"/>
  <c r="E587" i="5"/>
  <c r="D587" i="5"/>
  <c r="C587" i="5"/>
  <c r="B587" i="5" s="1"/>
  <c r="AG586" i="5"/>
  <c r="V586" i="5"/>
  <c r="U586" i="5"/>
  <c r="T586" i="5"/>
  <c r="S586" i="5"/>
  <c r="R586" i="5"/>
  <c r="Q586" i="5"/>
  <c r="P586" i="5"/>
  <c r="O586" i="5"/>
  <c r="N586" i="5"/>
  <c r="L586" i="5"/>
  <c r="K586" i="5"/>
  <c r="J586" i="5"/>
  <c r="I586" i="5"/>
  <c r="G586" i="5"/>
  <c r="F586" i="5"/>
  <c r="E586" i="5"/>
  <c r="D586" i="5"/>
  <c r="C586" i="5"/>
  <c r="B586" i="5" s="1"/>
  <c r="AG585" i="5"/>
  <c r="V585" i="5"/>
  <c r="U585" i="5"/>
  <c r="T585" i="5"/>
  <c r="S585" i="5"/>
  <c r="R585" i="5"/>
  <c r="Q585" i="5"/>
  <c r="P585" i="5"/>
  <c r="O585" i="5"/>
  <c r="N585" i="5"/>
  <c r="L585" i="5"/>
  <c r="K585" i="5"/>
  <c r="J585" i="5"/>
  <c r="I585" i="5"/>
  <c r="G585" i="5"/>
  <c r="F585" i="5"/>
  <c r="E585" i="5"/>
  <c r="D585" i="5"/>
  <c r="C585" i="5"/>
  <c r="B585" i="5" s="1"/>
  <c r="AG584" i="5"/>
  <c r="V584" i="5"/>
  <c r="U584" i="5"/>
  <c r="T584" i="5"/>
  <c r="S584" i="5"/>
  <c r="R584" i="5"/>
  <c r="Q584" i="5"/>
  <c r="P584" i="5"/>
  <c r="O584" i="5"/>
  <c r="N584" i="5"/>
  <c r="L584" i="5"/>
  <c r="K584" i="5"/>
  <c r="J584" i="5"/>
  <c r="I584" i="5"/>
  <c r="G584" i="5"/>
  <c r="F584" i="5"/>
  <c r="E584" i="5"/>
  <c r="D584" i="5"/>
  <c r="C584" i="5"/>
  <c r="B584" i="5" s="1"/>
  <c r="AG583" i="5"/>
  <c r="V583" i="5"/>
  <c r="U583" i="5"/>
  <c r="T583" i="5"/>
  <c r="S583" i="5"/>
  <c r="R583" i="5"/>
  <c r="Q583" i="5"/>
  <c r="P583" i="5"/>
  <c r="O583" i="5"/>
  <c r="N583" i="5"/>
  <c r="L583" i="5"/>
  <c r="K583" i="5"/>
  <c r="J583" i="5"/>
  <c r="I583" i="5"/>
  <c r="G583" i="5"/>
  <c r="F583" i="5"/>
  <c r="E583" i="5"/>
  <c r="D583" i="5"/>
  <c r="C583" i="5"/>
  <c r="B583" i="5" s="1"/>
  <c r="AG582" i="5"/>
  <c r="V582" i="5"/>
  <c r="U582" i="5"/>
  <c r="T582" i="5"/>
  <c r="S582" i="5"/>
  <c r="R582" i="5"/>
  <c r="Q582" i="5"/>
  <c r="P582" i="5"/>
  <c r="O582" i="5"/>
  <c r="N582" i="5"/>
  <c r="L582" i="5"/>
  <c r="K582" i="5"/>
  <c r="J582" i="5"/>
  <c r="I582" i="5"/>
  <c r="G582" i="5"/>
  <c r="F582" i="5"/>
  <c r="E582" i="5"/>
  <c r="D582" i="5"/>
  <c r="C582" i="5"/>
  <c r="B582" i="5" s="1"/>
  <c r="AG581" i="5"/>
  <c r="V581" i="5"/>
  <c r="U581" i="5"/>
  <c r="T581" i="5"/>
  <c r="S581" i="5"/>
  <c r="R581" i="5"/>
  <c r="Q581" i="5"/>
  <c r="P581" i="5"/>
  <c r="O581" i="5"/>
  <c r="N581" i="5"/>
  <c r="L581" i="5"/>
  <c r="K581" i="5"/>
  <c r="J581" i="5"/>
  <c r="I581" i="5"/>
  <c r="G581" i="5"/>
  <c r="F581" i="5"/>
  <c r="E581" i="5"/>
  <c r="D581" i="5"/>
  <c r="C581" i="5"/>
  <c r="B581" i="5" s="1"/>
  <c r="AG580" i="5"/>
  <c r="V580" i="5"/>
  <c r="U580" i="5"/>
  <c r="T580" i="5"/>
  <c r="S580" i="5"/>
  <c r="R580" i="5"/>
  <c r="Q580" i="5"/>
  <c r="P580" i="5"/>
  <c r="O580" i="5"/>
  <c r="N580" i="5"/>
  <c r="L580" i="5"/>
  <c r="K580" i="5"/>
  <c r="J580" i="5"/>
  <c r="I580" i="5"/>
  <c r="G580" i="5"/>
  <c r="F580" i="5"/>
  <c r="E580" i="5"/>
  <c r="D580" i="5"/>
  <c r="C580" i="5"/>
  <c r="B580" i="5" s="1"/>
  <c r="AG579" i="5"/>
  <c r="V579" i="5"/>
  <c r="U579" i="5"/>
  <c r="T579" i="5"/>
  <c r="S579" i="5"/>
  <c r="R579" i="5"/>
  <c r="Q579" i="5"/>
  <c r="P579" i="5"/>
  <c r="O579" i="5"/>
  <c r="N579" i="5"/>
  <c r="L579" i="5"/>
  <c r="K579" i="5"/>
  <c r="J579" i="5"/>
  <c r="I579" i="5"/>
  <c r="G579" i="5"/>
  <c r="F579" i="5"/>
  <c r="E579" i="5"/>
  <c r="D579" i="5"/>
  <c r="C579" i="5"/>
  <c r="B579" i="5" s="1"/>
  <c r="AG578" i="5"/>
  <c r="V578" i="5"/>
  <c r="U578" i="5"/>
  <c r="T578" i="5"/>
  <c r="S578" i="5"/>
  <c r="R578" i="5"/>
  <c r="Q578" i="5"/>
  <c r="P578" i="5"/>
  <c r="O578" i="5"/>
  <c r="N578" i="5"/>
  <c r="L578" i="5"/>
  <c r="K578" i="5"/>
  <c r="J578" i="5"/>
  <c r="I578" i="5"/>
  <c r="G578" i="5"/>
  <c r="F578" i="5"/>
  <c r="E578" i="5"/>
  <c r="D578" i="5"/>
  <c r="C578" i="5"/>
  <c r="B578" i="5" s="1"/>
  <c r="AG577" i="5"/>
  <c r="V577" i="5"/>
  <c r="U577" i="5"/>
  <c r="T577" i="5"/>
  <c r="S577" i="5"/>
  <c r="R577" i="5"/>
  <c r="Q577" i="5"/>
  <c r="P577" i="5"/>
  <c r="O577" i="5"/>
  <c r="N577" i="5"/>
  <c r="L577" i="5"/>
  <c r="K577" i="5"/>
  <c r="J577" i="5"/>
  <c r="I577" i="5"/>
  <c r="G577" i="5"/>
  <c r="F577" i="5"/>
  <c r="E577" i="5"/>
  <c r="D577" i="5"/>
  <c r="C577" i="5"/>
  <c r="B577" i="5" s="1"/>
  <c r="AG576" i="5"/>
  <c r="V576" i="5"/>
  <c r="U576" i="5"/>
  <c r="T576" i="5"/>
  <c r="S576" i="5"/>
  <c r="R576" i="5"/>
  <c r="Q576" i="5"/>
  <c r="P576" i="5"/>
  <c r="O576" i="5"/>
  <c r="N576" i="5"/>
  <c r="L576" i="5"/>
  <c r="K576" i="5"/>
  <c r="J576" i="5"/>
  <c r="I576" i="5"/>
  <c r="G576" i="5"/>
  <c r="F576" i="5"/>
  <c r="E576" i="5"/>
  <c r="D576" i="5"/>
  <c r="C576" i="5"/>
  <c r="B576" i="5" s="1"/>
  <c r="AG575" i="5"/>
  <c r="V575" i="5"/>
  <c r="U575" i="5"/>
  <c r="T575" i="5"/>
  <c r="S575" i="5"/>
  <c r="R575" i="5"/>
  <c r="Q575" i="5"/>
  <c r="P575" i="5"/>
  <c r="O575" i="5"/>
  <c r="N575" i="5"/>
  <c r="L575" i="5"/>
  <c r="K575" i="5"/>
  <c r="J575" i="5"/>
  <c r="I575" i="5"/>
  <c r="G575" i="5"/>
  <c r="F575" i="5"/>
  <c r="E575" i="5"/>
  <c r="D575" i="5"/>
  <c r="C575" i="5"/>
  <c r="B575" i="5" s="1"/>
  <c r="AG574" i="5"/>
  <c r="V574" i="5"/>
  <c r="U574" i="5"/>
  <c r="T574" i="5"/>
  <c r="S574" i="5"/>
  <c r="R574" i="5"/>
  <c r="Q574" i="5"/>
  <c r="P574" i="5"/>
  <c r="O574" i="5"/>
  <c r="N574" i="5"/>
  <c r="L574" i="5"/>
  <c r="K574" i="5"/>
  <c r="J574" i="5"/>
  <c r="I574" i="5"/>
  <c r="G574" i="5"/>
  <c r="F574" i="5"/>
  <c r="E574" i="5"/>
  <c r="D574" i="5"/>
  <c r="C574" i="5"/>
  <c r="B574" i="5" s="1"/>
  <c r="AG573" i="5"/>
  <c r="V573" i="5"/>
  <c r="U573" i="5"/>
  <c r="T573" i="5"/>
  <c r="S573" i="5"/>
  <c r="R573" i="5"/>
  <c r="Q573" i="5"/>
  <c r="P573" i="5"/>
  <c r="O573" i="5"/>
  <c r="N573" i="5"/>
  <c r="L573" i="5"/>
  <c r="K573" i="5"/>
  <c r="J573" i="5"/>
  <c r="I573" i="5"/>
  <c r="G573" i="5"/>
  <c r="F573" i="5"/>
  <c r="E573" i="5"/>
  <c r="D573" i="5"/>
  <c r="C573" i="5"/>
  <c r="B573" i="5" s="1"/>
  <c r="AG572" i="5"/>
  <c r="V572" i="5"/>
  <c r="U572" i="5"/>
  <c r="T572" i="5"/>
  <c r="S572" i="5"/>
  <c r="R572" i="5"/>
  <c r="Q572" i="5"/>
  <c r="P572" i="5"/>
  <c r="O572" i="5"/>
  <c r="N572" i="5"/>
  <c r="L572" i="5"/>
  <c r="K572" i="5"/>
  <c r="J572" i="5"/>
  <c r="I572" i="5"/>
  <c r="G572" i="5"/>
  <c r="F572" i="5"/>
  <c r="E572" i="5"/>
  <c r="D572" i="5"/>
  <c r="C572" i="5"/>
  <c r="B572" i="5" s="1"/>
  <c r="AG571" i="5"/>
  <c r="V571" i="5"/>
  <c r="U571" i="5"/>
  <c r="T571" i="5"/>
  <c r="S571" i="5"/>
  <c r="R571" i="5"/>
  <c r="Q571" i="5"/>
  <c r="P571" i="5"/>
  <c r="O571" i="5"/>
  <c r="N571" i="5"/>
  <c r="L571" i="5"/>
  <c r="K571" i="5"/>
  <c r="J571" i="5"/>
  <c r="I571" i="5"/>
  <c r="G571" i="5"/>
  <c r="F571" i="5"/>
  <c r="E571" i="5"/>
  <c r="D571" i="5"/>
  <c r="C571" i="5"/>
  <c r="B571" i="5" s="1"/>
  <c r="AG570" i="5"/>
  <c r="V570" i="5"/>
  <c r="U570" i="5"/>
  <c r="T570" i="5"/>
  <c r="S570" i="5"/>
  <c r="R570" i="5"/>
  <c r="Q570" i="5"/>
  <c r="P570" i="5"/>
  <c r="O570" i="5"/>
  <c r="N570" i="5"/>
  <c r="L570" i="5"/>
  <c r="K570" i="5"/>
  <c r="J570" i="5"/>
  <c r="I570" i="5"/>
  <c r="G570" i="5"/>
  <c r="F570" i="5"/>
  <c r="E570" i="5"/>
  <c r="D570" i="5"/>
  <c r="C570" i="5"/>
  <c r="B570" i="5" s="1"/>
  <c r="AG569" i="5"/>
  <c r="V569" i="5"/>
  <c r="U569" i="5"/>
  <c r="T569" i="5"/>
  <c r="S569" i="5"/>
  <c r="R569" i="5"/>
  <c r="Q569" i="5"/>
  <c r="P569" i="5"/>
  <c r="O569" i="5"/>
  <c r="N569" i="5"/>
  <c r="L569" i="5"/>
  <c r="K569" i="5"/>
  <c r="J569" i="5"/>
  <c r="I569" i="5"/>
  <c r="G569" i="5"/>
  <c r="F569" i="5"/>
  <c r="E569" i="5"/>
  <c r="D569" i="5"/>
  <c r="C569" i="5"/>
  <c r="B569" i="5" s="1"/>
  <c r="AG568" i="5"/>
  <c r="V568" i="5"/>
  <c r="U568" i="5"/>
  <c r="T568" i="5"/>
  <c r="S568" i="5"/>
  <c r="R568" i="5"/>
  <c r="Q568" i="5"/>
  <c r="P568" i="5"/>
  <c r="O568" i="5"/>
  <c r="N568" i="5"/>
  <c r="L568" i="5"/>
  <c r="K568" i="5"/>
  <c r="J568" i="5"/>
  <c r="I568" i="5"/>
  <c r="G568" i="5"/>
  <c r="F568" i="5"/>
  <c r="E568" i="5"/>
  <c r="D568" i="5"/>
  <c r="C568" i="5"/>
  <c r="B568" i="5" s="1"/>
  <c r="AG567" i="5"/>
  <c r="V567" i="5"/>
  <c r="U567" i="5"/>
  <c r="T567" i="5"/>
  <c r="S567" i="5"/>
  <c r="R567" i="5"/>
  <c r="Q567" i="5"/>
  <c r="P567" i="5"/>
  <c r="O567" i="5"/>
  <c r="N567" i="5"/>
  <c r="L567" i="5"/>
  <c r="K567" i="5"/>
  <c r="J567" i="5"/>
  <c r="I567" i="5"/>
  <c r="G567" i="5"/>
  <c r="F567" i="5"/>
  <c r="E567" i="5"/>
  <c r="D567" i="5"/>
  <c r="C567" i="5"/>
  <c r="B567" i="5" s="1"/>
  <c r="AG566" i="5"/>
  <c r="V566" i="5"/>
  <c r="U566" i="5"/>
  <c r="T566" i="5"/>
  <c r="S566" i="5"/>
  <c r="R566" i="5"/>
  <c r="Q566" i="5"/>
  <c r="P566" i="5"/>
  <c r="O566" i="5"/>
  <c r="N566" i="5"/>
  <c r="L566" i="5"/>
  <c r="K566" i="5"/>
  <c r="J566" i="5"/>
  <c r="I566" i="5"/>
  <c r="G566" i="5"/>
  <c r="F566" i="5"/>
  <c r="E566" i="5"/>
  <c r="D566" i="5"/>
  <c r="C566" i="5"/>
  <c r="B566" i="5" s="1"/>
  <c r="AG565" i="5"/>
  <c r="V565" i="5"/>
  <c r="U565" i="5"/>
  <c r="T565" i="5"/>
  <c r="S565" i="5"/>
  <c r="R565" i="5"/>
  <c r="Q565" i="5"/>
  <c r="P565" i="5"/>
  <c r="O565" i="5"/>
  <c r="N565" i="5"/>
  <c r="L565" i="5"/>
  <c r="K565" i="5"/>
  <c r="J565" i="5"/>
  <c r="I565" i="5"/>
  <c r="G565" i="5"/>
  <c r="F565" i="5"/>
  <c r="E565" i="5"/>
  <c r="D565" i="5"/>
  <c r="C565" i="5"/>
  <c r="B565" i="5" s="1"/>
  <c r="AG564" i="5"/>
  <c r="V564" i="5"/>
  <c r="U564" i="5"/>
  <c r="T564" i="5"/>
  <c r="S564" i="5"/>
  <c r="R564" i="5"/>
  <c r="Q564" i="5"/>
  <c r="P564" i="5"/>
  <c r="O564" i="5"/>
  <c r="N564" i="5"/>
  <c r="L564" i="5"/>
  <c r="K564" i="5"/>
  <c r="J564" i="5"/>
  <c r="I564" i="5"/>
  <c r="G564" i="5"/>
  <c r="F564" i="5"/>
  <c r="E564" i="5"/>
  <c r="D564" i="5"/>
  <c r="C564" i="5"/>
  <c r="B564" i="5" s="1"/>
  <c r="AG563" i="5"/>
  <c r="V563" i="5"/>
  <c r="U563" i="5"/>
  <c r="T563" i="5"/>
  <c r="S563" i="5"/>
  <c r="R563" i="5"/>
  <c r="Q563" i="5"/>
  <c r="P563" i="5"/>
  <c r="O563" i="5"/>
  <c r="N563" i="5"/>
  <c r="L563" i="5"/>
  <c r="K563" i="5"/>
  <c r="J563" i="5"/>
  <c r="I563" i="5"/>
  <c r="G563" i="5"/>
  <c r="F563" i="5"/>
  <c r="E563" i="5"/>
  <c r="D563" i="5"/>
  <c r="C563" i="5"/>
  <c r="B563" i="5" s="1"/>
  <c r="AG562" i="5"/>
  <c r="V562" i="5"/>
  <c r="U562" i="5"/>
  <c r="T562" i="5"/>
  <c r="S562" i="5"/>
  <c r="R562" i="5"/>
  <c r="Q562" i="5"/>
  <c r="P562" i="5"/>
  <c r="O562" i="5"/>
  <c r="N562" i="5"/>
  <c r="L562" i="5"/>
  <c r="K562" i="5"/>
  <c r="J562" i="5"/>
  <c r="I562" i="5"/>
  <c r="G562" i="5"/>
  <c r="F562" i="5"/>
  <c r="E562" i="5"/>
  <c r="D562" i="5"/>
  <c r="C562" i="5"/>
  <c r="B562" i="5" s="1"/>
  <c r="AG561" i="5"/>
  <c r="V561" i="5"/>
  <c r="U561" i="5"/>
  <c r="T561" i="5"/>
  <c r="S561" i="5"/>
  <c r="R561" i="5"/>
  <c r="Q561" i="5"/>
  <c r="P561" i="5"/>
  <c r="O561" i="5"/>
  <c r="N561" i="5"/>
  <c r="L561" i="5"/>
  <c r="K561" i="5"/>
  <c r="J561" i="5"/>
  <c r="I561" i="5"/>
  <c r="G561" i="5"/>
  <c r="F561" i="5"/>
  <c r="E561" i="5"/>
  <c r="D561" i="5"/>
  <c r="C561" i="5"/>
  <c r="B561" i="5" s="1"/>
  <c r="AG560" i="5"/>
  <c r="V560" i="5"/>
  <c r="U560" i="5"/>
  <c r="T560" i="5"/>
  <c r="S560" i="5"/>
  <c r="R560" i="5"/>
  <c r="Q560" i="5"/>
  <c r="P560" i="5"/>
  <c r="O560" i="5"/>
  <c r="N560" i="5"/>
  <c r="L560" i="5"/>
  <c r="K560" i="5"/>
  <c r="J560" i="5"/>
  <c r="I560" i="5"/>
  <c r="G560" i="5"/>
  <c r="F560" i="5"/>
  <c r="E560" i="5"/>
  <c r="D560" i="5"/>
  <c r="C560" i="5"/>
  <c r="B560" i="5" s="1"/>
  <c r="AG559" i="5"/>
  <c r="V559" i="5"/>
  <c r="U559" i="5"/>
  <c r="T559" i="5"/>
  <c r="S559" i="5"/>
  <c r="R559" i="5"/>
  <c r="Q559" i="5"/>
  <c r="P559" i="5"/>
  <c r="O559" i="5"/>
  <c r="N559" i="5"/>
  <c r="L559" i="5"/>
  <c r="K559" i="5"/>
  <c r="J559" i="5"/>
  <c r="I559" i="5"/>
  <c r="G559" i="5"/>
  <c r="F559" i="5"/>
  <c r="E559" i="5"/>
  <c r="D559" i="5"/>
  <c r="C559" i="5"/>
  <c r="B559" i="5" s="1"/>
  <c r="AG558" i="5"/>
  <c r="V558" i="5"/>
  <c r="U558" i="5"/>
  <c r="T558" i="5"/>
  <c r="S558" i="5"/>
  <c r="R558" i="5"/>
  <c r="Q558" i="5"/>
  <c r="P558" i="5"/>
  <c r="O558" i="5"/>
  <c r="N558" i="5"/>
  <c r="L558" i="5"/>
  <c r="K558" i="5"/>
  <c r="J558" i="5"/>
  <c r="I558" i="5"/>
  <c r="G558" i="5"/>
  <c r="F558" i="5"/>
  <c r="E558" i="5"/>
  <c r="D558" i="5"/>
  <c r="C558" i="5"/>
  <c r="B558" i="5" s="1"/>
  <c r="AG557" i="5"/>
  <c r="V557" i="5"/>
  <c r="U557" i="5"/>
  <c r="T557" i="5"/>
  <c r="S557" i="5"/>
  <c r="R557" i="5"/>
  <c r="Q557" i="5"/>
  <c r="P557" i="5"/>
  <c r="O557" i="5"/>
  <c r="N557" i="5"/>
  <c r="L557" i="5"/>
  <c r="K557" i="5"/>
  <c r="J557" i="5"/>
  <c r="I557" i="5"/>
  <c r="G557" i="5"/>
  <c r="F557" i="5"/>
  <c r="E557" i="5"/>
  <c r="D557" i="5"/>
  <c r="C557" i="5"/>
  <c r="B557" i="5" s="1"/>
  <c r="AG556" i="5"/>
  <c r="V556" i="5"/>
  <c r="U556" i="5"/>
  <c r="T556" i="5"/>
  <c r="S556" i="5"/>
  <c r="R556" i="5"/>
  <c r="Q556" i="5"/>
  <c r="P556" i="5"/>
  <c r="O556" i="5"/>
  <c r="N556" i="5"/>
  <c r="L556" i="5"/>
  <c r="K556" i="5"/>
  <c r="J556" i="5"/>
  <c r="I556" i="5"/>
  <c r="G556" i="5"/>
  <c r="F556" i="5"/>
  <c r="E556" i="5"/>
  <c r="D556" i="5"/>
  <c r="C556" i="5"/>
  <c r="B556" i="5" s="1"/>
  <c r="AG555" i="5"/>
  <c r="V555" i="5"/>
  <c r="U555" i="5"/>
  <c r="T555" i="5"/>
  <c r="S555" i="5"/>
  <c r="R555" i="5"/>
  <c r="Q555" i="5"/>
  <c r="P555" i="5"/>
  <c r="O555" i="5"/>
  <c r="N555" i="5"/>
  <c r="L555" i="5"/>
  <c r="K555" i="5"/>
  <c r="J555" i="5"/>
  <c r="I555" i="5"/>
  <c r="G555" i="5"/>
  <c r="F555" i="5"/>
  <c r="E555" i="5"/>
  <c r="D555" i="5"/>
  <c r="C555" i="5"/>
  <c r="B555" i="5" s="1"/>
  <c r="AG554" i="5"/>
  <c r="V554" i="5"/>
  <c r="U554" i="5"/>
  <c r="T554" i="5"/>
  <c r="S554" i="5"/>
  <c r="R554" i="5"/>
  <c r="Q554" i="5"/>
  <c r="P554" i="5"/>
  <c r="O554" i="5"/>
  <c r="N554" i="5"/>
  <c r="L554" i="5"/>
  <c r="K554" i="5"/>
  <c r="J554" i="5"/>
  <c r="I554" i="5"/>
  <c r="G554" i="5"/>
  <c r="F554" i="5"/>
  <c r="E554" i="5"/>
  <c r="D554" i="5"/>
  <c r="C554" i="5"/>
  <c r="B554" i="5" s="1"/>
  <c r="AG553" i="5"/>
  <c r="V553" i="5"/>
  <c r="U553" i="5"/>
  <c r="T553" i="5"/>
  <c r="S553" i="5"/>
  <c r="R553" i="5"/>
  <c r="Q553" i="5"/>
  <c r="P553" i="5"/>
  <c r="O553" i="5"/>
  <c r="N553" i="5"/>
  <c r="L553" i="5"/>
  <c r="K553" i="5"/>
  <c r="J553" i="5"/>
  <c r="I553" i="5"/>
  <c r="G553" i="5"/>
  <c r="F553" i="5"/>
  <c r="E553" i="5"/>
  <c r="D553" i="5"/>
  <c r="C553" i="5"/>
  <c r="B553" i="5" s="1"/>
  <c r="AG552" i="5"/>
  <c r="V552" i="5"/>
  <c r="U552" i="5"/>
  <c r="T552" i="5"/>
  <c r="S552" i="5"/>
  <c r="R552" i="5"/>
  <c r="Q552" i="5"/>
  <c r="P552" i="5"/>
  <c r="O552" i="5"/>
  <c r="N552" i="5"/>
  <c r="L552" i="5"/>
  <c r="K552" i="5"/>
  <c r="J552" i="5"/>
  <c r="I552" i="5"/>
  <c r="G552" i="5"/>
  <c r="F552" i="5"/>
  <c r="E552" i="5"/>
  <c r="D552" i="5"/>
  <c r="C552" i="5"/>
  <c r="B552" i="5" s="1"/>
  <c r="AG551" i="5"/>
  <c r="V551" i="5"/>
  <c r="U551" i="5"/>
  <c r="T551" i="5"/>
  <c r="S551" i="5"/>
  <c r="R551" i="5"/>
  <c r="Q551" i="5"/>
  <c r="P551" i="5"/>
  <c r="O551" i="5"/>
  <c r="N551" i="5"/>
  <c r="L551" i="5"/>
  <c r="K551" i="5"/>
  <c r="J551" i="5"/>
  <c r="I551" i="5"/>
  <c r="G551" i="5"/>
  <c r="F551" i="5"/>
  <c r="E551" i="5"/>
  <c r="D551" i="5"/>
  <c r="C551" i="5"/>
  <c r="B551" i="5" s="1"/>
  <c r="AG550" i="5"/>
  <c r="V550" i="5"/>
  <c r="U550" i="5"/>
  <c r="T550" i="5"/>
  <c r="S550" i="5"/>
  <c r="R550" i="5"/>
  <c r="Q550" i="5"/>
  <c r="P550" i="5"/>
  <c r="O550" i="5"/>
  <c r="N550" i="5"/>
  <c r="L550" i="5"/>
  <c r="K550" i="5"/>
  <c r="J550" i="5"/>
  <c r="I550" i="5"/>
  <c r="G550" i="5"/>
  <c r="F550" i="5"/>
  <c r="E550" i="5"/>
  <c r="D550" i="5"/>
  <c r="C550" i="5"/>
  <c r="B550" i="5" s="1"/>
  <c r="AG549" i="5"/>
  <c r="V549" i="5"/>
  <c r="U549" i="5"/>
  <c r="T549" i="5"/>
  <c r="S549" i="5"/>
  <c r="R549" i="5"/>
  <c r="Q549" i="5"/>
  <c r="P549" i="5"/>
  <c r="O549" i="5"/>
  <c r="N549" i="5"/>
  <c r="L549" i="5"/>
  <c r="K549" i="5"/>
  <c r="J549" i="5"/>
  <c r="I549" i="5"/>
  <c r="G549" i="5"/>
  <c r="F549" i="5"/>
  <c r="E549" i="5"/>
  <c r="D549" i="5"/>
  <c r="C549" i="5"/>
  <c r="B549" i="5" s="1"/>
  <c r="AG548" i="5"/>
  <c r="V548" i="5"/>
  <c r="U548" i="5"/>
  <c r="T548" i="5"/>
  <c r="S548" i="5"/>
  <c r="R548" i="5"/>
  <c r="Q548" i="5"/>
  <c r="P548" i="5"/>
  <c r="O548" i="5"/>
  <c r="N548" i="5"/>
  <c r="L548" i="5"/>
  <c r="K548" i="5"/>
  <c r="J548" i="5"/>
  <c r="I548" i="5"/>
  <c r="G548" i="5"/>
  <c r="F548" i="5"/>
  <c r="E548" i="5"/>
  <c r="D548" i="5"/>
  <c r="C548" i="5"/>
  <c r="B548" i="5" s="1"/>
  <c r="AG547" i="5"/>
  <c r="V547" i="5"/>
  <c r="U547" i="5"/>
  <c r="T547" i="5"/>
  <c r="S547" i="5"/>
  <c r="R547" i="5"/>
  <c r="Q547" i="5"/>
  <c r="P547" i="5"/>
  <c r="O547" i="5"/>
  <c r="N547" i="5"/>
  <c r="L547" i="5"/>
  <c r="K547" i="5"/>
  <c r="J547" i="5"/>
  <c r="I547" i="5"/>
  <c r="G547" i="5"/>
  <c r="F547" i="5"/>
  <c r="E547" i="5"/>
  <c r="D547" i="5"/>
  <c r="C547" i="5"/>
  <c r="B547" i="5" s="1"/>
  <c r="AG546" i="5"/>
  <c r="V546" i="5"/>
  <c r="U546" i="5"/>
  <c r="T546" i="5"/>
  <c r="S546" i="5"/>
  <c r="R546" i="5"/>
  <c r="Q546" i="5"/>
  <c r="P546" i="5"/>
  <c r="O546" i="5"/>
  <c r="N546" i="5"/>
  <c r="L546" i="5"/>
  <c r="K546" i="5"/>
  <c r="J546" i="5"/>
  <c r="I546" i="5"/>
  <c r="G546" i="5"/>
  <c r="F546" i="5"/>
  <c r="E546" i="5"/>
  <c r="D546" i="5"/>
  <c r="C546" i="5"/>
  <c r="B546" i="5" s="1"/>
  <c r="AG545" i="5"/>
  <c r="V545" i="5"/>
  <c r="U545" i="5"/>
  <c r="T545" i="5"/>
  <c r="S545" i="5"/>
  <c r="R545" i="5"/>
  <c r="Q545" i="5"/>
  <c r="P545" i="5"/>
  <c r="O545" i="5"/>
  <c r="N545" i="5"/>
  <c r="L545" i="5"/>
  <c r="K545" i="5"/>
  <c r="J545" i="5"/>
  <c r="I545" i="5"/>
  <c r="G545" i="5"/>
  <c r="F545" i="5"/>
  <c r="E545" i="5"/>
  <c r="D545" i="5"/>
  <c r="C545" i="5"/>
  <c r="B545" i="5" s="1"/>
  <c r="AG544" i="5"/>
  <c r="V544" i="5"/>
  <c r="U544" i="5"/>
  <c r="T544" i="5"/>
  <c r="S544" i="5"/>
  <c r="R544" i="5"/>
  <c r="Q544" i="5"/>
  <c r="P544" i="5"/>
  <c r="O544" i="5"/>
  <c r="N544" i="5"/>
  <c r="L544" i="5"/>
  <c r="K544" i="5"/>
  <c r="J544" i="5"/>
  <c r="I544" i="5"/>
  <c r="G544" i="5"/>
  <c r="F544" i="5"/>
  <c r="E544" i="5"/>
  <c r="D544" i="5"/>
  <c r="C544" i="5"/>
  <c r="B544" i="5" s="1"/>
  <c r="AG543" i="5"/>
  <c r="V543" i="5"/>
  <c r="U543" i="5"/>
  <c r="T543" i="5"/>
  <c r="S543" i="5"/>
  <c r="R543" i="5"/>
  <c r="Q543" i="5"/>
  <c r="P543" i="5"/>
  <c r="O543" i="5"/>
  <c r="N543" i="5"/>
  <c r="L543" i="5"/>
  <c r="K543" i="5"/>
  <c r="J543" i="5"/>
  <c r="I543" i="5"/>
  <c r="G543" i="5"/>
  <c r="F543" i="5"/>
  <c r="E543" i="5"/>
  <c r="D543" i="5"/>
  <c r="C543" i="5"/>
  <c r="B543" i="5" s="1"/>
  <c r="AG542" i="5"/>
  <c r="V542" i="5"/>
  <c r="U542" i="5"/>
  <c r="T542" i="5"/>
  <c r="S542" i="5"/>
  <c r="R542" i="5"/>
  <c r="Q542" i="5"/>
  <c r="P542" i="5"/>
  <c r="O542" i="5"/>
  <c r="N542" i="5"/>
  <c r="L542" i="5"/>
  <c r="K542" i="5"/>
  <c r="J542" i="5"/>
  <c r="I542" i="5"/>
  <c r="G542" i="5"/>
  <c r="F542" i="5"/>
  <c r="E542" i="5"/>
  <c r="D542" i="5"/>
  <c r="C542" i="5"/>
  <c r="B542" i="5" s="1"/>
  <c r="AG541" i="5"/>
  <c r="V541" i="5"/>
  <c r="U541" i="5"/>
  <c r="T541" i="5"/>
  <c r="S541" i="5"/>
  <c r="R541" i="5"/>
  <c r="Q541" i="5"/>
  <c r="P541" i="5"/>
  <c r="O541" i="5"/>
  <c r="N541" i="5"/>
  <c r="L541" i="5"/>
  <c r="K541" i="5"/>
  <c r="J541" i="5"/>
  <c r="I541" i="5"/>
  <c r="G541" i="5"/>
  <c r="F541" i="5"/>
  <c r="E541" i="5"/>
  <c r="D541" i="5"/>
  <c r="C541" i="5"/>
  <c r="B541" i="5" s="1"/>
  <c r="AG540" i="5"/>
  <c r="V540" i="5"/>
  <c r="U540" i="5"/>
  <c r="T540" i="5"/>
  <c r="S540" i="5"/>
  <c r="R540" i="5"/>
  <c r="Q540" i="5"/>
  <c r="P540" i="5"/>
  <c r="O540" i="5"/>
  <c r="N540" i="5"/>
  <c r="L540" i="5"/>
  <c r="K540" i="5"/>
  <c r="J540" i="5"/>
  <c r="I540" i="5"/>
  <c r="G540" i="5"/>
  <c r="F540" i="5"/>
  <c r="E540" i="5"/>
  <c r="D540" i="5"/>
  <c r="C540" i="5"/>
  <c r="B540" i="5" s="1"/>
  <c r="AG539" i="5"/>
  <c r="V539" i="5"/>
  <c r="U539" i="5"/>
  <c r="T539" i="5"/>
  <c r="S539" i="5"/>
  <c r="R539" i="5"/>
  <c r="Q539" i="5"/>
  <c r="P539" i="5"/>
  <c r="O539" i="5"/>
  <c r="N539" i="5"/>
  <c r="L539" i="5"/>
  <c r="K539" i="5"/>
  <c r="J539" i="5"/>
  <c r="I539" i="5"/>
  <c r="G539" i="5"/>
  <c r="F539" i="5"/>
  <c r="E539" i="5"/>
  <c r="D539" i="5"/>
  <c r="C539" i="5"/>
  <c r="B539" i="5" s="1"/>
  <c r="AG538" i="5"/>
  <c r="V538" i="5"/>
  <c r="U538" i="5"/>
  <c r="T538" i="5"/>
  <c r="S538" i="5"/>
  <c r="R538" i="5"/>
  <c r="Q538" i="5"/>
  <c r="P538" i="5"/>
  <c r="O538" i="5"/>
  <c r="N538" i="5"/>
  <c r="L538" i="5"/>
  <c r="K538" i="5"/>
  <c r="J538" i="5"/>
  <c r="I538" i="5"/>
  <c r="G538" i="5"/>
  <c r="F538" i="5"/>
  <c r="E538" i="5"/>
  <c r="D538" i="5"/>
  <c r="C538" i="5"/>
  <c r="B538" i="5" s="1"/>
  <c r="AG537" i="5"/>
  <c r="V537" i="5"/>
  <c r="U537" i="5"/>
  <c r="T537" i="5"/>
  <c r="S537" i="5"/>
  <c r="R537" i="5"/>
  <c r="Q537" i="5"/>
  <c r="P537" i="5"/>
  <c r="O537" i="5"/>
  <c r="N537" i="5"/>
  <c r="L537" i="5"/>
  <c r="K537" i="5"/>
  <c r="J537" i="5"/>
  <c r="I537" i="5"/>
  <c r="G537" i="5"/>
  <c r="F537" i="5"/>
  <c r="E537" i="5"/>
  <c r="D537" i="5"/>
  <c r="C537" i="5"/>
  <c r="B537" i="5" s="1"/>
  <c r="AG536" i="5"/>
  <c r="V536" i="5"/>
  <c r="U536" i="5"/>
  <c r="T536" i="5"/>
  <c r="S536" i="5"/>
  <c r="R536" i="5"/>
  <c r="Q536" i="5"/>
  <c r="P536" i="5"/>
  <c r="O536" i="5"/>
  <c r="N536" i="5"/>
  <c r="L536" i="5"/>
  <c r="K536" i="5"/>
  <c r="J536" i="5"/>
  <c r="I536" i="5"/>
  <c r="G536" i="5"/>
  <c r="F536" i="5"/>
  <c r="E536" i="5"/>
  <c r="D536" i="5"/>
  <c r="C536" i="5"/>
  <c r="B536" i="5" s="1"/>
  <c r="AG535" i="5"/>
  <c r="V535" i="5"/>
  <c r="U535" i="5"/>
  <c r="T535" i="5"/>
  <c r="S535" i="5"/>
  <c r="R535" i="5"/>
  <c r="Q535" i="5"/>
  <c r="P535" i="5"/>
  <c r="O535" i="5"/>
  <c r="N535" i="5"/>
  <c r="L535" i="5"/>
  <c r="K535" i="5"/>
  <c r="J535" i="5"/>
  <c r="I535" i="5"/>
  <c r="G535" i="5"/>
  <c r="F535" i="5"/>
  <c r="E535" i="5"/>
  <c r="D535" i="5"/>
  <c r="C535" i="5"/>
  <c r="B535" i="5" s="1"/>
  <c r="AG534" i="5"/>
  <c r="V534" i="5"/>
  <c r="U534" i="5"/>
  <c r="T534" i="5"/>
  <c r="S534" i="5"/>
  <c r="R534" i="5"/>
  <c r="Q534" i="5"/>
  <c r="P534" i="5"/>
  <c r="O534" i="5"/>
  <c r="N534" i="5"/>
  <c r="L534" i="5"/>
  <c r="K534" i="5"/>
  <c r="J534" i="5"/>
  <c r="I534" i="5"/>
  <c r="G534" i="5"/>
  <c r="F534" i="5"/>
  <c r="E534" i="5"/>
  <c r="D534" i="5"/>
  <c r="C534" i="5"/>
  <c r="B534" i="5" s="1"/>
  <c r="AG533" i="5"/>
  <c r="V533" i="5"/>
  <c r="U533" i="5"/>
  <c r="T533" i="5"/>
  <c r="S533" i="5"/>
  <c r="R533" i="5"/>
  <c r="Q533" i="5"/>
  <c r="P533" i="5"/>
  <c r="O533" i="5"/>
  <c r="N533" i="5"/>
  <c r="L533" i="5"/>
  <c r="K533" i="5"/>
  <c r="J533" i="5"/>
  <c r="I533" i="5"/>
  <c r="G533" i="5"/>
  <c r="F533" i="5"/>
  <c r="E533" i="5"/>
  <c r="D533" i="5"/>
  <c r="C533" i="5"/>
  <c r="B533" i="5" s="1"/>
  <c r="AG532" i="5"/>
  <c r="V532" i="5"/>
  <c r="U532" i="5"/>
  <c r="T532" i="5"/>
  <c r="S532" i="5"/>
  <c r="R532" i="5"/>
  <c r="Q532" i="5"/>
  <c r="P532" i="5"/>
  <c r="O532" i="5"/>
  <c r="N532" i="5"/>
  <c r="L532" i="5"/>
  <c r="K532" i="5"/>
  <c r="J532" i="5"/>
  <c r="I532" i="5"/>
  <c r="G532" i="5"/>
  <c r="F532" i="5"/>
  <c r="E532" i="5"/>
  <c r="D532" i="5"/>
  <c r="C532" i="5"/>
  <c r="B532" i="5" s="1"/>
  <c r="AG531" i="5"/>
  <c r="V531" i="5"/>
  <c r="U531" i="5"/>
  <c r="T531" i="5"/>
  <c r="S531" i="5"/>
  <c r="R531" i="5"/>
  <c r="Q531" i="5"/>
  <c r="P531" i="5"/>
  <c r="O531" i="5"/>
  <c r="N531" i="5"/>
  <c r="L531" i="5"/>
  <c r="K531" i="5"/>
  <c r="J531" i="5"/>
  <c r="I531" i="5"/>
  <c r="G531" i="5"/>
  <c r="F531" i="5"/>
  <c r="E531" i="5"/>
  <c r="D531" i="5"/>
  <c r="C531" i="5"/>
  <c r="B531" i="5" s="1"/>
  <c r="AG530" i="5"/>
  <c r="V530" i="5"/>
  <c r="U530" i="5"/>
  <c r="T530" i="5"/>
  <c r="S530" i="5"/>
  <c r="R530" i="5"/>
  <c r="Q530" i="5"/>
  <c r="P530" i="5"/>
  <c r="O530" i="5"/>
  <c r="N530" i="5"/>
  <c r="L530" i="5"/>
  <c r="K530" i="5"/>
  <c r="J530" i="5"/>
  <c r="I530" i="5"/>
  <c r="G530" i="5"/>
  <c r="F530" i="5"/>
  <c r="E530" i="5"/>
  <c r="D530" i="5"/>
  <c r="C530" i="5"/>
  <c r="B530" i="5" s="1"/>
  <c r="AG529" i="5"/>
  <c r="V529" i="5"/>
  <c r="U529" i="5"/>
  <c r="T529" i="5"/>
  <c r="S529" i="5"/>
  <c r="R529" i="5"/>
  <c r="Q529" i="5"/>
  <c r="P529" i="5"/>
  <c r="O529" i="5"/>
  <c r="N529" i="5"/>
  <c r="L529" i="5"/>
  <c r="K529" i="5"/>
  <c r="J529" i="5"/>
  <c r="I529" i="5"/>
  <c r="G529" i="5"/>
  <c r="F529" i="5"/>
  <c r="E529" i="5"/>
  <c r="D529" i="5"/>
  <c r="C529" i="5"/>
  <c r="B529" i="5" s="1"/>
  <c r="AG528" i="5"/>
  <c r="V528" i="5"/>
  <c r="U528" i="5"/>
  <c r="T528" i="5"/>
  <c r="S528" i="5"/>
  <c r="R528" i="5"/>
  <c r="Q528" i="5"/>
  <c r="P528" i="5"/>
  <c r="O528" i="5"/>
  <c r="N528" i="5"/>
  <c r="L528" i="5"/>
  <c r="K528" i="5"/>
  <c r="J528" i="5"/>
  <c r="I528" i="5"/>
  <c r="G528" i="5"/>
  <c r="F528" i="5"/>
  <c r="E528" i="5"/>
  <c r="D528" i="5"/>
  <c r="C528" i="5"/>
  <c r="B528" i="5" s="1"/>
  <c r="AG527" i="5"/>
  <c r="V527" i="5"/>
  <c r="U527" i="5"/>
  <c r="T527" i="5"/>
  <c r="S527" i="5"/>
  <c r="R527" i="5"/>
  <c r="Q527" i="5"/>
  <c r="P527" i="5"/>
  <c r="O527" i="5"/>
  <c r="N527" i="5"/>
  <c r="L527" i="5"/>
  <c r="K527" i="5"/>
  <c r="J527" i="5"/>
  <c r="I527" i="5"/>
  <c r="G527" i="5"/>
  <c r="F527" i="5"/>
  <c r="E527" i="5"/>
  <c r="D527" i="5"/>
  <c r="C527" i="5"/>
  <c r="B527" i="5" s="1"/>
  <c r="AG526" i="5"/>
  <c r="V526" i="5"/>
  <c r="U526" i="5"/>
  <c r="T526" i="5"/>
  <c r="S526" i="5"/>
  <c r="R526" i="5"/>
  <c r="Q526" i="5"/>
  <c r="P526" i="5"/>
  <c r="O526" i="5"/>
  <c r="N526" i="5"/>
  <c r="L526" i="5"/>
  <c r="K526" i="5"/>
  <c r="J526" i="5"/>
  <c r="I526" i="5"/>
  <c r="G526" i="5"/>
  <c r="F526" i="5"/>
  <c r="E526" i="5"/>
  <c r="D526" i="5"/>
  <c r="C526" i="5"/>
  <c r="B526" i="5" s="1"/>
  <c r="AG525" i="5"/>
  <c r="V525" i="5"/>
  <c r="U525" i="5"/>
  <c r="T525" i="5"/>
  <c r="S525" i="5"/>
  <c r="R525" i="5"/>
  <c r="Q525" i="5"/>
  <c r="P525" i="5"/>
  <c r="O525" i="5"/>
  <c r="N525" i="5"/>
  <c r="L525" i="5"/>
  <c r="K525" i="5"/>
  <c r="J525" i="5"/>
  <c r="I525" i="5"/>
  <c r="G525" i="5"/>
  <c r="F525" i="5"/>
  <c r="E525" i="5"/>
  <c r="D525" i="5"/>
  <c r="C525" i="5"/>
  <c r="B525" i="5" s="1"/>
  <c r="AG524" i="5"/>
  <c r="V524" i="5"/>
  <c r="U524" i="5"/>
  <c r="T524" i="5"/>
  <c r="S524" i="5"/>
  <c r="R524" i="5"/>
  <c r="Q524" i="5"/>
  <c r="P524" i="5"/>
  <c r="O524" i="5"/>
  <c r="N524" i="5"/>
  <c r="L524" i="5"/>
  <c r="K524" i="5"/>
  <c r="J524" i="5"/>
  <c r="I524" i="5"/>
  <c r="G524" i="5"/>
  <c r="F524" i="5"/>
  <c r="E524" i="5"/>
  <c r="D524" i="5"/>
  <c r="C524" i="5"/>
  <c r="B524" i="5" s="1"/>
  <c r="AG523" i="5"/>
  <c r="V523" i="5"/>
  <c r="U523" i="5"/>
  <c r="T523" i="5"/>
  <c r="S523" i="5"/>
  <c r="R523" i="5"/>
  <c r="Q523" i="5"/>
  <c r="P523" i="5"/>
  <c r="O523" i="5"/>
  <c r="N523" i="5"/>
  <c r="L523" i="5"/>
  <c r="K523" i="5"/>
  <c r="J523" i="5"/>
  <c r="I523" i="5"/>
  <c r="G523" i="5"/>
  <c r="F523" i="5"/>
  <c r="E523" i="5"/>
  <c r="D523" i="5"/>
  <c r="C523" i="5"/>
  <c r="B523" i="5" s="1"/>
  <c r="AG522" i="5"/>
  <c r="V522" i="5"/>
  <c r="U522" i="5"/>
  <c r="T522" i="5"/>
  <c r="S522" i="5"/>
  <c r="R522" i="5"/>
  <c r="Q522" i="5"/>
  <c r="P522" i="5"/>
  <c r="O522" i="5"/>
  <c r="N522" i="5"/>
  <c r="L522" i="5"/>
  <c r="K522" i="5"/>
  <c r="J522" i="5"/>
  <c r="I522" i="5"/>
  <c r="G522" i="5"/>
  <c r="F522" i="5"/>
  <c r="E522" i="5"/>
  <c r="D522" i="5"/>
  <c r="C522" i="5"/>
  <c r="B522" i="5" s="1"/>
  <c r="AG521" i="5"/>
  <c r="V521" i="5"/>
  <c r="U521" i="5"/>
  <c r="T521" i="5"/>
  <c r="S521" i="5"/>
  <c r="R521" i="5"/>
  <c r="Q521" i="5"/>
  <c r="P521" i="5"/>
  <c r="O521" i="5"/>
  <c r="N521" i="5"/>
  <c r="L521" i="5"/>
  <c r="K521" i="5"/>
  <c r="J521" i="5"/>
  <c r="I521" i="5"/>
  <c r="G521" i="5"/>
  <c r="F521" i="5"/>
  <c r="E521" i="5"/>
  <c r="D521" i="5"/>
  <c r="C521" i="5"/>
  <c r="B521" i="5" s="1"/>
  <c r="AG520" i="5"/>
  <c r="V520" i="5"/>
  <c r="U520" i="5"/>
  <c r="T520" i="5"/>
  <c r="S520" i="5"/>
  <c r="R520" i="5"/>
  <c r="Q520" i="5"/>
  <c r="P520" i="5"/>
  <c r="O520" i="5"/>
  <c r="N520" i="5"/>
  <c r="L520" i="5"/>
  <c r="K520" i="5"/>
  <c r="J520" i="5"/>
  <c r="I520" i="5"/>
  <c r="G520" i="5"/>
  <c r="F520" i="5"/>
  <c r="E520" i="5"/>
  <c r="D520" i="5"/>
  <c r="C520" i="5"/>
  <c r="B520" i="5" s="1"/>
  <c r="AG519" i="5"/>
  <c r="V519" i="5"/>
  <c r="U519" i="5"/>
  <c r="T519" i="5"/>
  <c r="S519" i="5"/>
  <c r="R519" i="5"/>
  <c r="Q519" i="5"/>
  <c r="P519" i="5"/>
  <c r="O519" i="5"/>
  <c r="N519" i="5"/>
  <c r="L519" i="5"/>
  <c r="K519" i="5"/>
  <c r="J519" i="5"/>
  <c r="I519" i="5"/>
  <c r="G519" i="5"/>
  <c r="F519" i="5"/>
  <c r="E519" i="5"/>
  <c r="D519" i="5"/>
  <c r="C519" i="5"/>
  <c r="B519" i="5" s="1"/>
  <c r="AG518" i="5"/>
  <c r="V518" i="5"/>
  <c r="U518" i="5"/>
  <c r="T518" i="5"/>
  <c r="S518" i="5"/>
  <c r="R518" i="5"/>
  <c r="Q518" i="5"/>
  <c r="P518" i="5"/>
  <c r="O518" i="5"/>
  <c r="N518" i="5"/>
  <c r="L518" i="5"/>
  <c r="K518" i="5"/>
  <c r="J518" i="5"/>
  <c r="I518" i="5"/>
  <c r="G518" i="5"/>
  <c r="F518" i="5"/>
  <c r="E518" i="5"/>
  <c r="D518" i="5"/>
  <c r="C518" i="5"/>
  <c r="B518" i="5" s="1"/>
  <c r="AG517" i="5"/>
  <c r="V517" i="5"/>
  <c r="U517" i="5"/>
  <c r="T517" i="5"/>
  <c r="S517" i="5"/>
  <c r="R517" i="5"/>
  <c r="Q517" i="5"/>
  <c r="P517" i="5"/>
  <c r="O517" i="5"/>
  <c r="N517" i="5"/>
  <c r="L517" i="5"/>
  <c r="K517" i="5"/>
  <c r="J517" i="5"/>
  <c r="I517" i="5"/>
  <c r="G517" i="5"/>
  <c r="F517" i="5"/>
  <c r="E517" i="5"/>
  <c r="D517" i="5"/>
  <c r="C517" i="5"/>
  <c r="B517" i="5" s="1"/>
  <c r="AG516" i="5"/>
  <c r="V516" i="5"/>
  <c r="U516" i="5"/>
  <c r="T516" i="5"/>
  <c r="S516" i="5"/>
  <c r="R516" i="5"/>
  <c r="Q516" i="5"/>
  <c r="P516" i="5"/>
  <c r="O516" i="5"/>
  <c r="N516" i="5"/>
  <c r="L516" i="5"/>
  <c r="K516" i="5"/>
  <c r="J516" i="5"/>
  <c r="I516" i="5"/>
  <c r="G516" i="5"/>
  <c r="F516" i="5"/>
  <c r="E516" i="5"/>
  <c r="D516" i="5"/>
  <c r="C516" i="5"/>
  <c r="B516" i="5" s="1"/>
  <c r="AG515" i="5"/>
  <c r="V515" i="5"/>
  <c r="U515" i="5"/>
  <c r="T515" i="5"/>
  <c r="S515" i="5"/>
  <c r="R515" i="5"/>
  <c r="Q515" i="5"/>
  <c r="P515" i="5"/>
  <c r="O515" i="5"/>
  <c r="N515" i="5"/>
  <c r="L515" i="5"/>
  <c r="K515" i="5"/>
  <c r="J515" i="5"/>
  <c r="I515" i="5"/>
  <c r="G515" i="5"/>
  <c r="F515" i="5"/>
  <c r="E515" i="5"/>
  <c r="D515" i="5"/>
  <c r="C515" i="5"/>
  <c r="B515" i="5" s="1"/>
  <c r="AG514" i="5"/>
  <c r="V514" i="5"/>
  <c r="U514" i="5"/>
  <c r="T514" i="5"/>
  <c r="S514" i="5"/>
  <c r="R514" i="5"/>
  <c r="Q514" i="5"/>
  <c r="P514" i="5"/>
  <c r="O514" i="5"/>
  <c r="N514" i="5"/>
  <c r="L514" i="5"/>
  <c r="K514" i="5"/>
  <c r="J514" i="5"/>
  <c r="I514" i="5"/>
  <c r="G514" i="5"/>
  <c r="F514" i="5"/>
  <c r="E514" i="5"/>
  <c r="D514" i="5"/>
  <c r="C514" i="5"/>
  <c r="B514" i="5" s="1"/>
  <c r="AG513" i="5"/>
  <c r="V513" i="5"/>
  <c r="U513" i="5"/>
  <c r="T513" i="5"/>
  <c r="S513" i="5"/>
  <c r="R513" i="5"/>
  <c r="Q513" i="5"/>
  <c r="P513" i="5"/>
  <c r="O513" i="5"/>
  <c r="N513" i="5"/>
  <c r="L513" i="5"/>
  <c r="K513" i="5"/>
  <c r="J513" i="5"/>
  <c r="I513" i="5"/>
  <c r="G513" i="5"/>
  <c r="F513" i="5"/>
  <c r="E513" i="5"/>
  <c r="D513" i="5"/>
  <c r="C513" i="5"/>
  <c r="B513" i="5" s="1"/>
  <c r="AG512" i="5"/>
  <c r="V512" i="5"/>
  <c r="U512" i="5"/>
  <c r="T512" i="5"/>
  <c r="S512" i="5"/>
  <c r="R512" i="5"/>
  <c r="Q512" i="5"/>
  <c r="P512" i="5"/>
  <c r="O512" i="5"/>
  <c r="N512" i="5"/>
  <c r="L512" i="5"/>
  <c r="K512" i="5"/>
  <c r="J512" i="5"/>
  <c r="I512" i="5"/>
  <c r="G512" i="5"/>
  <c r="F512" i="5"/>
  <c r="E512" i="5"/>
  <c r="D512" i="5"/>
  <c r="C512" i="5"/>
  <c r="B512" i="5" s="1"/>
  <c r="AG511" i="5"/>
  <c r="V511" i="5"/>
  <c r="U511" i="5"/>
  <c r="T511" i="5"/>
  <c r="S511" i="5"/>
  <c r="R511" i="5"/>
  <c r="Q511" i="5"/>
  <c r="P511" i="5"/>
  <c r="O511" i="5"/>
  <c r="N511" i="5"/>
  <c r="L511" i="5"/>
  <c r="K511" i="5"/>
  <c r="J511" i="5"/>
  <c r="I511" i="5"/>
  <c r="G511" i="5"/>
  <c r="F511" i="5"/>
  <c r="E511" i="5"/>
  <c r="D511" i="5"/>
  <c r="C511" i="5"/>
  <c r="B511" i="5" s="1"/>
  <c r="AG510" i="5"/>
  <c r="V510" i="5"/>
  <c r="U510" i="5"/>
  <c r="T510" i="5"/>
  <c r="S510" i="5"/>
  <c r="R510" i="5"/>
  <c r="Q510" i="5"/>
  <c r="P510" i="5"/>
  <c r="O510" i="5"/>
  <c r="N510" i="5"/>
  <c r="L510" i="5"/>
  <c r="K510" i="5"/>
  <c r="J510" i="5"/>
  <c r="I510" i="5"/>
  <c r="G510" i="5"/>
  <c r="F510" i="5"/>
  <c r="E510" i="5"/>
  <c r="D510" i="5"/>
  <c r="C510" i="5"/>
  <c r="B510" i="5" s="1"/>
  <c r="AG509" i="5"/>
  <c r="V509" i="5"/>
  <c r="U509" i="5"/>
  <c r="T509" i="5"/>
  <c r="S509" i="5"/>
  <c r="R509" i="5"/>
  <c r="Q509" i="5"/>
  <c r="P509" i="5"/>
  <c r="O509" i="5"/>
  <c r="N509" i="5"/>
  <c r="L509" i="5"/>
  <c r="K509" i="5"/>
  <c r="J509" i="5"/>
  <c r="I509" i="5"/>
  <c r="G509" i="5"/>
  <c r="F509" i="5"/>
  <c r="E509" i="5"/>
  <c r="D509" i="5"/>
  <c r="C509" i="5"/>
  <c r="B509" i="5" s="1"/>
  <c r="AG508" i="5"/>
  <c r="V508" i="5"/>
  <c r="U508" i="5"/>
  <c r="T508" i="5"/>
  <c r="S508" i="5"/>
  <c r="R508" i="5"/>
  <c r="Q508" i="5"/>
  <c r="P508" i="5"/>
  <c r="O508" i="5"/>
  <c r="N508" i="5"/>
  <c r="L508" i="5"/>
  <c r="K508" i="5"/>
  <c r="J508" i="5"/>
  <c r="I508" i="5"/>
  <c r="G508" i="5"/>
  <c r="F508" i="5"/>
  <c r="E508" i="5"/>
  <c r="D508" i="5"/>
  <c r="C508" i="5"/>
  <c r="B508" i="5" s="1"/>
  <c r="AG507" i="5"/>
  <c r="V507" i="5"/>
  <c r="U507" i="5"/>
  <c r="T507" i="5"/>
  <c r="S507" i="5"/>
  <c r="R507" i="5"/>
  <c r="Q507" i="5"/>
  <c r="P507" i="5"/>
  <c r="O507" i="5"/>
  <c r="N507" i="5"/>
  <c r="L507" i="5"/>
  <c r="K507" i="5"/>
  <c r="J507" i="5"/>
  <c r="I507" i="5"/>
  <c r="G507" i="5"/>
  <c r="F507" i="5"/>
  <c r="E507" i="5"/>
  <c r="D507" i="5"/>
  <c r="C507" i="5"/>
  <c r="B507" i="5" s="1"/>
  <c r="AG506" i="5"/>
  <c r="V506" i="5"/>
  <c r="U506" i="5"/>
  <c r="T506" i="5"/>
  <c r="S506" i="5"/>
  <c r="R506" i="5"/>
  <c r="Q506" i="5"/>
  <c r="P506" i="5"/>
  <c r="O506" i="5"/>
  <c r="N506" i="5"/>
  <c r="L506" i="5"/>
  <c r="K506" i="5"/>
  <c r="J506" i="5"/>
  <c r="I506" i="5"/>
  <c r="G506" i="5"/>
  <c r="F506" i="5"/>
  <c r="E506" i="5"/>
  <c r="D506" i="5"/>
  <c r="C506" i="5"/>
  <c r="B506" i="5" s="1"/>
  <c r="AG505" i="5"/>
  <c r="V505" i="5"/>
  <c r="U505" i="5"/>
  <c r="T505" i="5"/>
  <c r="S505" i="5"/>
  <c r="R505" i="5"/>
  <c r="Q505" i="5"/>
  <c r="P505" i="5"/>
  <c r="O505" i="5"/>
  <c r="N505" i="5"/>
  <c r="L505" i="5"/>
  <c r="K505" i="5"/>
  <c r="J505" i="5"/>
  <c r="I505" i="5"/>
  <c r="G505" i="5"/>
  <c r="F505" i="5"/>
  <c r="E505" i="5"/>
  <c r="D505" i="5"/>
  <c r="C505" i="5"/>
  <c r="B505" i="5" s="1"/>
  <c r="AG504" i="5"/>
  <c r="V504" i="5"/>
  <c r="U504" i="5"/>
  <c r="T504" i="5"/>
  <c r="S504" i="5"/>
  <c r="R504" i="5"/>
  <c r="Q504" i="5"/>
  <c r="P504" i="5"/>
  <c r="O504" i="5"/>
  <c r="N504" i="5"/>
  <c r="L504" i="5"/>
  <c r="K504" i="5"/>
  <c r="J504" i="5"/>
  <c r="I504" i="5"/>
  <c r="G504" i="5"/>
  <c r="F504" i="5"/>
  <c r="E504" i="5"/>
  <c r="D504" i="5"/>
  <c r="C504" i="5"/>
  <c r="B504" i="5" s="1"/>
  <c r="AG503" i="5"/>
  <c r="V503" i="5"/>
  <c r="U503" i="5"/>
  <c r="T503" i="5"/>
  <c r="S503" i="5"/>
  <c r="R503" i="5"/>
  <c r="Q503" i="5"/>
  <c r="P503" i="5"/>
  <c r="O503" i="5"/>
  <c r="N503" i="5"/>
  <c r="L503" i="5"/>
  <c r="K503" i="5"/>
  <c r="J503" i="5"/>
  <c r="I503" i="5"/>
  <c r="G503" i="5"/>
  <c r="F503" i="5"/>
  <c r="E503" i="5"/>
  <c r="D503" i="5"/>
  <c r="C503" i="5"/>
  <c r="B503" i="5" s="1"/>
  <c r="AG502" i="5"/>
  <c r="V502" i="5"/>
  <c r="U502" i="5"/>
  <c r="T502" i="5"/>
  <c r="S502" i="5"/>
  <c r="R502" i="5"/>
  <c r="Q502" i="5"/>
  <c r="P502" i="5"/>
  <c r="O502" i="5"/>
  <c r="N502" i="5"/>
  <c r="L502" i="5"/>
  <c r="K502" i="5"/>
  <c r="J502" i="5"/>
  <c r="I502" i="5"/>
  <c r="G502" i="5"/>
  <c r="F502" i="5"/>
  <c r="E502" i="5"/>
  <c r="D502" i="5"/>
  <c r="C502" i="5"/>
  <c r="B502" i="5" s="1"/>
  <c r="AG501" i="5"/>
  <c r="V501" i="5"/>
  <c r="U501" i="5"/>
  <c r="T501" i="5"/>
  <c r="S501" i="5"/>
  <c r="R501" i="5"/>
  <c r="Q501" i="5"/>
  <c r="P501" i="5"/>
  <c r="O501" i="5"/>
  <c r="N501" i="5"/>
  <c r="L501" i="5"/>
  <c r="K501" i="5"/>
  <c r="J501" i="5"/>
  <c r="I501" i="5"/>
  <c r="G501" i="5"/>
  <c r="F501" i="5"/>
  <c r="E501" i="5"/>
  <c r="D501" i="5"/>
  <c r="C501" i="5"/>
  <c r="B501" i="5" s="1"/>
  <c r="AG500" i="5"/>
  <c r="V500" i="5"/>
  <c r="U500" i="5"/>
  <c r="T500" i="5"/>
  <c r="S500" i="5"/>
  <c r="R500" i="5"/>
  <c r="Q500" i="5"/>
  <c r="P500" i="5"/>
  <c r="O500" i="5"/>
  <c r="N500" i="5"/>
  <c r="L500" i="5"/>
  <c r="K500" i="5"/>
  <c r="J500" i="5"/>
  <c r="I500" i="5"/>
  <c r="G500" i="5"/>
  <c r="F500" i="5"/>
  <c r="E500" i="5"/>
  <c r="D500" i="5"/>
  <c r="C500" i="5"/>
  <c r="B500" i="5" s="1"/>
  <c r="AG499" i="5"/>
  <c r="V499" i="5"/>
  <c r="U499" i="5"/>
  <c r="T499" i="5"/>
  <c r="S499" i="5"/>
  <c r="R499" i="5"/>
  <c r="Q499" i="5"/>
  <c r="P499" i="5"/>
  <c r="O499" i="5"/>
  <c r="N499" i="5"/>
  <c r="L499" i="5"/>
  <c r="K499" i="5"/>
  <c r="J499" i="5"/>
  <c r="I499" i="5"/>
  <c r="G499" i="5"/>
  <c r="F499" i="5"/>
  <c r="E499" i="5"/>
  <c r="D499" i="5"/>
  <c r="C499" i="5"/>
  <c r="B499" i="5" s="1"/>
  <c r="AG498" i="5"/>
  <c r="V498" i="5"/>
  <c r="U498" i="5"/>
  <c r="T498" i="5"/>
  <c r="S498" i="5"/>
  <c r="R498" i="5"/>
  <c r="Q498" i="5"/>
  <c r="P498" i="5"/>
  <c r="O498" i="5"/>
  <c r="N498" i="5"/>
  <c r="L498" i="5"/>
  <c r="K498" i="5"/>
  <c r="J498" i="5"/>
  <c r="I498" i="5"/>
  <c r="G498" i="5"/>
  <c r="F498" i="5"/>
  <c r="E498" i="5"/>
  <c r="D498" i="5"/>
  <c r="C498" i="5"/>
  <c r="B498" i="5" s="1"/>
  <c r="AG497" i="5"/>
  <c r="V497" i="5"/>
  <c r="U497" i="5"/>
  <c r="T497" i="5"/>
  <c r="S497" i="5"/>
  <c r="R497" i="5"/>
  <c r="Q497" i="5"/>
  <c r="P497" i="5"/>
  <c r="O497" i="5"/>
  <c r="N497" i="5"/>
  <c r="L497" i="5"/>
  <c r="K497" i="5"/>
  <c r="J497" i="5"/>
  <c r="I497" i="5"/>
  <c r="G497" i="5"/>
  <c r="F497" i="5"/>
  <c r="E497" i="5"/>
  <c r="D497" i="5"/>
  <c r="C497" i="5"/>
  <c r="B497" i="5" s="1"/>
  <c r="AG496" i="5"/>
  <c r="V496" i="5"/>
  <c r="U496" i="5"/>
  <c r="T496" i="5"/>
  <c r="S496" i="5"/>
  <c r="R496" i="5"/>
  <c r="Q496" i="5"/>
  <c r="P496" i="5"/>
  <c r="O496" i="5"/>
  <c r="N496" i="5"/>
  <c r="L496" i="5"/>
  <c r="K496" i="5"/>
  <c r="J496" i="5"/>
  <c r="I496" i="5"/>
  <c r="G496" i="5"/>
  <c r="F496" i="5"/>
  <c r="E496" i="5"/>
  <c r="D496" i="5"/>
  <c r="C496" i="5"/>
  <c r="B496" i="5" s="1"/>
  <c r="AG495" i="5"/>
  <c r="V495" i="5"/>
  <c r="U495" i="5"/>
  <c r="T495" i="5"/>
  <c r="S495" i="5"/>
  <c r="R495" i="5"/>
  <c r="Q495" i="5"/>
  <c r="P495" i="5"/>
  <c r="O495" i="5"/>
  <c r="N495" i="5"/>
  <c r="L495" i="5"/>
  <c r="K495" i="5"/>
  <c r="J495" i="5"/>
  <c r="I495" i="5"/>
  <c r="G495" i="5"/>
  <c r="F495" i="5"/>
  <c r="E495" i="5"/>
  <c r="D495" i="5"/>
  <c r="C495" i="5"/>
  <c r="B495" i="5" s="1"/>
  <c r="AG494" i="5"/>
  <c r="V494" i="5"/>
  <c r="U494" i="5"/>
  <c r="T494" i="5"/>
  <c r="S494" i="5"/>
  <c r="R494" i="5"/>
  <c r="Q494" i="5"/>
  <c r="P494" i="5"/>
  <c r="O494" i="5"/>
  <c r="N494" i="5"/>
  <c r="L494" i="5"/>
  <c r="K494" i="5"/>
  <c r="J494" i="5"/>
  <c r="I494" i="5"/>
  <c r="G494" i="5"/>
  <c r="F494" i="5"/>
  <c r="E494" i="5"/>
  <c r="D494" i="5"/>
  <c r="C494" i="5"/>
  <c r="B494" i="5" s="1"/>
  <c r="AG493" i="5"/>
  <c r="V493" i="5"/>
  <c r="U493" i="5"/>
  <c r="T493" i="5"/>
  <c r="S493" i="5"/>
  <c r="R493" i="5"/>
  <c r="Q493" i="5"/>
  <c r="P493" i="5"/>
  <c r="O493" i="5"/>
  <c r="N493" i="5"/>
  <c r="L493" i="5"/>
  <c r="K493" i="5"/>
  <c r="J493" i="5"/>
  <c r="I493" i="5"/>
  <c r="G493" i="5"/>
  <c r="F493" i="5"/>
  <c r="E493" i="5"/>
  <c r="D493" i="5"/>
  <c r="C493" i="5"/>
  <c r="B493" i="5" s="1"/>
  <c r="AG492" i="5"/>
  <c r="V492" i="5"/>
  <c r="U492" i="5"/>
  <c r="T492" i="5"/>
  <c r="S492" i="5"/>
  <c r="R492" i="5"/>
  <c r="Q492" i="5"/>
  <c r="P492" i="5"/>
  <c r="O492" i="5"/>
  <c r="N492" i="5"/>
  <c r="L492" i="5"/>
  <c r="K492" i="5"/>
  <c r="J492" i="5"/>
  <c r="I492" i="5"/>
  <c r="G492" i="5"/>
  <c r="F492" i="5"/>
  <c r="E492" i="5"/>
  <c r="D492" i="5"/>
  <c r="C492" i="5"/>
  <c r="B492" i="5" s="1"/>
  <c r="AG491" i="5"/>
  <c r="V491" i="5"/>
  <c r="U491" i="5"/>
  <c r="T491" i="5"/>
  <c r="S491" i="5"/>
  <c r="R491" i="5"/>
  <c r="Q491" i="5"/>
  <c r="P491" i="5"/>
  <c r="O491" i="5"/>
  <c r="N491" i="5"/>
  <c r="L491" i="5"/>
  <c r="K491" i="5"/>
  <c r="J491" i="5"/>
  <c r="I491" i="5"/>
  <c r="G491" i="5"/>
  <c r="F491" i="5"/>
  <c r="E491" i="5"/>
  <c r="D491" i="5"/>
  <c r="C491" i="5"/>
  <c r="B491" i="5" s="1"/>
  <c r="AG490" i="5"/>
  <c r="V490" i="5"/>
  <c r="U490" i="5"/>
  <c r="T490" i="5"/>
  <c r="S490" i="5"/>
  <c r="R490" i="5"/>
  <c r="Q490" i="5"/>
  <c r="P490" i="5"/>
  <c r="O490" i="5"/>
  <c r="N490" i="5"/>
  <c r="L490" i="5"/>
  <c r="K490" i="5"/>
  <c r="J490" i="5"/>
  <c r="I490" i="5"/>
  <c r="G490" i="5"/>
  <c r="F490" i="5"/>
  <c r="E490" i="5"/>
  <c r="D490" i="5"/>
  <c r="C490" i="5"/>
  <c r="B490" i="5" s="1"/>
  <c r="AG489" i="5"/>
  <c r="V489" i="5"/>
  <c r="U489" i="5"/>
  <c r="T489" i="5"/>
  <c r="S489" i="5"/>
  <c r="R489" i="5"/>
  <c r="Q489" i="5"/>
  <c r="P489" i="5"/>
  <c r="O489" i="5"/>
  <c r="N489" i="5"/>
  <c r="L489" i="5"/>
  <c r="K489" i="5"/>
  <c r="J489" i="5"/>
  <c r="I489" i="5"/>
  <c r="G489" i="5"/>
  <c r="F489" i="5"/>
  <c r="E489" i="5"/>
  <c r="D489" i="5"/>
  <c r="C489" i="5"/>
  <c r="B489" i="5" s="1"/>
  <c r="AG488" i="5"/>
  <c r="V488" i="5"/>
  <c r="U488" i="5"/>
  <c r="T488" i="5"/>
  <c r="S488" i="5"/>
  <c r="R488" i="5"/>
  <c r="Q488" i="5"/>
  <c r="P488" i="5"/>
  <c r="O488" i="5"/>
  <c r="N488" i="5"/>
  <c r="L488" i="5"/>
  <c r="K488" i="5"/>
  <c r="J488" i="5"/>
  <c r="I488" i="5"/>
  <c r="G488" i="5"/>
  <c r="F488" i="5"/>
  <c r="E488" i="5"/>
  <c r="D488" i="5"/>
  <c r="C488" i="5"/>
  <c r="B488" i="5" s="1"/>
  <c r="AG487" i="5"/>
  <c r="V487" i="5"/>
  <c r="U487" i="5"/>
  <c r="T487" i="5"/>
  <c r="S487" i="5"/>
  <c r="R487" i="5"/>
  <c r="Q487" i="5"/>
  <c r="P487" i="5"/>
  <c r="O487" i="5"/>
  <c r="N487" i="5"/>
  <c r="L487" i="5"/>
  <c r="K487" i="5"/>
  <c r="J487" i="5"/>
  <c r="I487" i="5"/>
  <c r="G487" i="5"/>
  <c r="F487" i="5"/>
  <c r="E487" i="5"/>
  <c r="D487" i="5"/>
  <c r="C487" i="5"/>
  <c r="B487" i="5" s="1"/>
  <c r="AG486" i="5"/>
  <c r="V486" i="5"/>
  <c r="U486" i="5"/>
  <c r="T486" i="5"/>
  <c r="S486" i="5"/>
  <c r="R486" i="5"/>
  <c r="Q486" i="5"/>
  <c r="P486" i="5"/>
  <c r="O486" i="5"/>
  <c r="N486" i="5"/>
  <c r="L486" i="5"/>
  <c r="K486" i="5"/>
  <c r="J486" i="5"/>
  <c r="I486" i="5"/>
  <c r="G486" i="5"/>
  <c r="F486" i="5"/>
  <c r="E486" i="5"/>
  <c r="D486" i="5"/>
  <c r="C486" i="5"/>
  <c r="B486" i="5" s="1"/>
  <c r="AG485" i="5"/>
  <c r="V485" i="5"/>
  <c r="U485" i="5"/>
  <c r="T485" i="5"/>
  <c r="S485" i="5"/>
  <c r="R485" i="5"/>
  <c r="Q485" i="5"/>
  <c r="P485" i="5"/>
  <c r="O485" i="5"/>
  <c r="N485" i="5"/>
  <c r="L485" i="5"/>
  <c r="K485" i="5"/>
  <c r="J485" i="5"/>
  <c r="I485" i="5"/>
  <c r="G485" i="5"/>
  <c r="F485" i="5"/>
  <c r="E485" i="5"/>
  <c r="D485" i="5"/>
  <c r="C485" i="5"/>
  <c r="B485" i="5" s="1"/>
  <c r="AG484" i="5"/>
  <c r="V484" i="5"/>
  <c r="U484" i="5"/>
  <c r="T484" i="5"/>
  <c r="S484" i="5"/>
  <c r="R484" i="5"/>
  <c r="Q484" i="5"/>
  <c r="P484" i="5"/>
  <c r="O484" i="5"/>
  <c r="N484" i="5"/>
  <c r="L484" i="5"/>
  <c r="K484" i="5"/>
  <c r="J484" i="5"/>
  <c r="I484" i="5"/>
  <c r="G484" i="5"/>
  <c r="F484" i="5"/>
  <c r="E484" i="5"/>
  <c r="D484" i="5"/>
  <c r="C484" i="5"/>
  <c r="B484" i="5" s="1"/>
  <c r="AG483" i="5"/>
  <c r="V483" i="5"/>
  <c r="U483" i="5"/>
  <c r="T483" i="5"/>
  <c r="S483" i="5"/>
  <c r="R483" i="5"/>
  <c r="Q483" i="5"/>
  <c r="P483" i="5"/>
  <c r="O483" i="5"/>
  <c r="N483" i="5"/>
  <c r="L483" i="5"/>
  <c r="K483" i="5"/>
  <c r="J483" i="5"/>
  <c r="I483" i="5"/>
  <c r="G483" i="5"/>
  <c r="F483" i="5"/>
  <c r="E483" i="5"/>
  <c r="D483" i="5"/>
  <c r="C483" i="5"/>
  <c r="B483" i="5" s="1"/>
  <c r="AG482" i="5"/>
  <c r="V482" i="5"/>
  <c r="U482" i="5"/>
  <c r="T482" i="5"/>
  <c r="S482" i="5"/>
  <c r="R482" i="5"/>
  <c r="Q482" i="5"/>
  <c r="P482" i="5"/>
  <c r="O482" i="5"/>
  <c r="N482" i="5"/>
  <c r="L482" i="5"/>
  <c r="K482" i="5"/>
  <c r="J482" i="5"/>
  <c r="I482" i="5"/>
  <c r="G482" i="5"/>
  <c r="F482" i="5"/>
  <c r="E482" i="5"/>
  <c r="D482" i="5"/>
  <c r="C482" i="5"/>
  <c r="B482" i="5" s="1"/>
  <c r="AG481" i="5"/>
  <c r="V481" i="5"/>
  <c r="U481" i="5"/>
  <c r="T481" i="5"/>
  <c r="S481" i="5"/>
  <c r="R481" i="5"/>
  <c r="Q481" i="5"/>
  <c r="P481" i="5"/>
  <c r="O481" i="5"/>
  <c r="N481" i="5"/>
  <c r="L481" i="5"/>
  <c r="K481" i="5"/>
  <c r="J481" i="5"/>
  <c r="I481" i="5"/>
  <c r="G481" i="5"/>
  <c r="F481" i="5"/>
  <c r="E481" i="5"/>
  <c r="D481" i="5"/>
  <c r="C481" i="5"/>
  <c r="B481" i="5" s="1"/>
  <c r="AG480" i="5"/>
  <c r="V480" i="5"/>
  <c r="U480" i="5"/>
  <c r="T480" i="5"/>
  <c r="S480" i="5"/>
  <c r="R480" i="5"/>
  <c r="Q480" i="5"/>
  <c r="P480" i="5"/>
  <c r="O480" i="5"/>
  <c r="N480" i="5"/>
  <c r="L480" i="5"/>
  <c r="K480" i="5"/>
  <c r="J480" i="5"/>
  <c r="I480" i="5"/>
  <c r="G480" i="5"/>
  <c r="F480" i="5"/>
  <c r="E480" i="5"/>
  <c r="D480" i="5"/>
  <c r="C480" i="5"/>
  <c r="B480" i="5" s="1"/>
  <c r="AG479" i="5"/>
  <c r="V479" i="5"/>
  <c r="U479" i="5"/>
  <c r="T479" i="5"/>
  <c r="S479" i="5"/>
  <c r="R479" i="5"/>
  <c r="Q479" i="5"/>
  <c r="P479" i="5"/>
  <c r="O479" i="5"/>
  <c r="N479" i="5"/>
  <c r="L479" i="5"/>
  <c r="K479" i="5"/>
  <c r="J479" i="5"/>
  <c r="I479" i="5"/>
  <c r="G479" i="5"/>
  <c r="F479" i="5"/>
  <c r="E479" i="5"/>
  <c r="D479" i="5"/>
  <c r="C479" i="5"/>
  <c r="B479" i="5" s="1"/>
  <c r="AG478" i="5"/>
  <c r="V478" i="5"/>
  <c r="U478" i="5"/>
  <c r="T478" i="5"/>
  <c r="S478" i="5"/>
  <c r="R478" i="5"/>
  <c r="Q478" i="5"/>
  <c r="P478" i="5"/>
  <c r="O478" i="5"/>
  <c r="N478" i="5"/>
  <c r="L478" i="5"/>
  <c r="K478" i="5"/>
  <c r="J478" i="5"/>
  <c r="I478" i="5"/>
  <c r="G478" i="5"/>
  <c r="F478" i="5"/>
  <c r="E478" i="5"/>
  <c r="D478" i="5"/>
  <c r="C478" i="5"/>
  <c r="B478" i="5" s="1"/>
  <c r="AG477" i="5"/>
  <c r="V477" i="5"/>
  <c r="U477" i="5"/>
  <c r="T477" i="5"/>
  <c r="S477" i="5"/>
  <c r="R477" i="5"/>
  <c r="Q477" i="5"/>
  <c r="P477" i="5"/>
  <c r="O477" i="5"/>
  <c r="N477" i="5"/>
  <c r="L477" i="5"/>
  <c r="K477" i="5"/>
  <c r="J477" i="5"/>
  <c r="I477" i="5"/>
  <c r="G477" i="5"/>
  <c r="F477" i="5"/>
  <c r="E477" i="5"/>
  <c r="D477" i="5"/>
  <c r="C477" i="5"/>
  <c r="B477" i="5" s="1"/>
  <c r="AG476" i="5"/>
  <c r="V476" i="5"/>
  <c r="U476" i="5"/>
  <c r="T476" i="5"/>
  <c r="S476" i="5"/>
  <c r="R476" i="5"/>
  <c r="Q476" i="5"/>
  <c r="P476" i="5"/>
  <c r="O476" i="5"/>
  <c r="N476" i="5"/>
  <c r="L476" i="5"/>
  <c r="K476" i="5"/>
  <c r="J476" i="5"/>
  <c r="I476" i="5"/>
  <c r="G476" i="5"/>
  <c r="F476" i="5"/>
  <c r="E476" i="5"/>
  <c r="D476" i="5"/>
  <c r="C476" i="5"/>
  <c r="B476" i="5" s="1"/>
  <c r="AG475" i="5"/>
  <c r="V475" i="5"/>
  <c r="U475" i="5"/>
  <c r="T475" i="5"/>
  <c r="S475" i="5"/>
  <c r="R475" i="5"/>
  <c r="Q475" i="5"/>
  <c r="P475" i="5"/>
  <c r="O475" i="5"/>
  <c r="N475" i="5"/>
  <c r="L475" i="5"/>
  <c r="K475" i="5"/>
  <c r="J475" i="5"/>
  <c r="I475" i="5"/>
  <c r="G475" i="5"/>
  <c r="F475" i="5"/>
  <c r="E475" i="5"/>
  <c r="D475" i="5"/>
  <c r="C475" i="5"/>
  <c r="B475" i="5" s="1"/>
  <c r="AG474" i="5"/>
  <c r="V474" i="5"/>
  <c r="U474" i="5"/>
  <c r="T474" i="5"/>
  <c r="S474" i="5"/>
  <c r="R474" i="5"/>
  <c r="Q474" i="5"/>
  <c r="P474" i="5"/>
  <c r="O474" i="5"/>
  <c r="N474" i="5"/>
  <c r="L474" i="5"/>
  <c r="K474" i="5"/>
  <c r="J474" i="5"/>
  <c r="I474" i="5"/>
  <c r="G474" i="5"/>
  <c r="F474" i="5"/>
  <c r="E474" i="5"/>
  <c r="D474" i="5"/>
  <c r="C474" i="5"/>
  <c r="B474" i="5" s="1"/>
  <c r="AG473" i="5"/>
  <c r="V473" i="5"/>
  <c r="U473" i="5"/>
  <c r="T473" i="5"/>
  <c r="S473" i="5"/>
  <c r="R473" i="5"/>
  <c r="Q473" i="5"/>
  <c r="P473" i="5"/>
  <c r="O473" i="5"/>
  <c r="N473" i="5"/>
  <c r="L473" i="5"/>
  <c r="K473" i="5"/>
  <c r="J473" i="5"/>
  <c r="I473" i="5"/>
  <c r="G473" i="5"/>
  <c r="F473" i="5"/>
  <c r="E473" i="5"/>
  <c r="D473" i="5"/>
  <c r="C473" i="5"/>
  <c r="B473" i="5" s="1"/>
  <c r="AG472" i="5"/>
  <c r="V472" i="5"/>
  <c r="U472" i="5"/>
  <c r="T472" i="5"/>
  <c r="S472" i="5"/>
  <c r="R472" i="5"/>
  <c r="Q472" i="5"/>
  <c r="P472" i="5"/>
  <c r="O472" i="5"/>
  <c r="N472" i="5"/>
  <c r="L472" i="5"/>
  <c r="K472" i="5"/>
  <c r="J472" i="5"/>
  <c r="I472" i="5"/>
  <c r="G472" i="5"/>
  <c r="F472" i="5"/>
  <c r="E472" i="5"/>
  <c r="D472" i="5"/>
  <c r="C472" i="5"/>
  <c r="B472" i="5" s="1"/>
  <c r="AG471" i="5"/>
  <c r="V471" i="5"/>
  <c r="U471" i="5"/>
  <c r="T471" i="5"/>
  <c r="S471" i="5"/>
  <c r="R471" i="5"/>
  <c r="Q471" i="5"/>
  <c r="P471" i="5"/>
  <c r="O471" i="5"/>
  <c r="N471" i="5"/>
  <c r="L471" i="5"/>
  <c r="K471" i="5"/>
  <c r="J471" i="5"/>
  <c r="I471" i="5"/>
  <c r="G471" i="5"/>
  <c r="F471" i="5"/>
  <c r="E471" i="5"/>
  <c r="D471" i="5"/>
  <c r="C471" i="5"/>
  <c r="B471" i="5" s="1"/>
  <c r="AG470" i="5"/>
  <c r="V470" i="5"/>
  <c r="U470" i="5"/>
  <c r="T470" i="5"/>
  <c r="S470" i="5"/>
  <c r="R470" i="5"/>
  <c r="Q470" i="5"/>
  <c r="P470" i="5"/>
  <c r="O470" i="5"/>
  <c r="N470" i="5"/>
  <c r="L470" i="5"/>
  <c r="K470" i="5"/>
  <c r="J470" i="5"/>
  <c r="I470" i="5"/>
  <c r="G470" i="5"/>
  <c r="F470" i="5"/>
  <c r="E470" i="5"/>
  <c r="D470" i="5"/>
  <c r="C470" i="5"/>
  <c r="B470" i="5" s="1"/>
  <c r="AG469" i="5"/>
  <c r="V469" i="5"/>
  <c r="U469" i="5"/>
  <c r="T469" i="5"/>
  <c r="S469" i="5"/>
  <c r="R469" i="5"/>
  <c r="Q469" i="5"/>
  <c r="P469" i="5"/>
  <c r="O469" i="5"/>
  <c r="N469" i="5"/>
  <c r="L469" i="5"/>
  <c r="K469" i="5"/>
  <c r="J469" i="5"/>
  <c r="I469" i="5"/>
  <c r="G469" i="5"/>
  <c r="F469" i="5"/>
  <c r="E469" i="5"/>
  <c r="D469" i="5"/>
  <c r="C469" i="5"/>
  <c r="B469" i="5" s="1"/>
  <c r="AG468" i="5"/>
  <c r="V468" i="5"/>
  <c r="U468" i="5"/>
  <c r="T468" i="5"/>
  <c r="S468" i="5"/>
  <c r="R468" i="5"/>
  <c r="Q468" i="5"/>
  <c r="P468" i="5"/>
  <c r="O468" i="5"/>
  <c r="N468" i="5"/>
  <c r="L468" i="5"/>
  <c r="K468" i="5"/>
  <c r="J468" i="5"/>
  <c r="I468" i="5"/>
  <c r="G468" i="5"/>
  <c r="F468" i="5"/>
  <c r="E468" i="5"/>
  <c r="D468" i="5"/>
  <c r="C468" i="5"/>
  <c r="B468" i="5" s="1"/>
  <c r="AG467" i="5"/>
  <c r="V467" i="5"/>
  <c r="U467" i="5"/>
  <c r="T467" i="5"/>
  <c r="S467" i="5"/>
  <c r="R467" i="5"/>
  <c r="Q467" i="5"/>
  <c r="P467" i="5"/>
  <c r="O467" i="5"/>
  <c r="N467" i="5"/>
  <c r="L467" i="5"/>
  <c r="K467" i="5"/>
  <c r="J467" i="5"/>
  <c r="I467" i="5"/>
  <c r="G467" i="5"/>
  <c r="F467" i="5"/>
  <c r="E467" i="5"/>
  <c r="D467" i="5"/>
  <c r="C467" i="5"/>
  <c r="B467" i="5" s="1"/>
  <c r="AG466" i="5"/>
  <c r="V466" i="5"/>
  <c r="U466" i="5"/>
  <c r="T466" i="5"/>
  <c r="S466" i="5"/>
  <c r="R466" i="5"/>
  <c r="Q466" i="5"/>
  <c r="P466" i="5"/>
  <c r="O466" i="5"/>
  <c r="N466" i="5"/>
  <c r="L466" i="5"/>
  <c r="K466" i="5"/>
  <c r="J466" i="5"/>
  <c r="I466" i="5"/>
  <c r="G466" i="5"/>
  <c r="F466" i="5"/>
  <c r="E466" i="5"/>
  <c r="D466" i="5"/>
  <c r="C466" i="5"/>
  <c r="B466" i="5" s="1"/>
  <c r="AG465" i="5"/>
  <c r="V465" i="5"/>
  <c r="U465" i="5"/>
  <c r="T465" i="5"/>
  <c r="S465" i="5"/>
  <c r="R465" i="5"/>
  <c r="Q465" i="5"/>
  <c r="P465" i="5"/>
  <c r="O465" i="5"/>
  <c r="N465" i="5"/>
  <c r="L465" i="5"/>
  <c r="K465" i="5"/>
  <c r="J465" i="5"/>
  <c r="I465" i="5"/>
  <c r="G465" i="5"/>
  <c r="F465" i="5"/>
  <c r="E465" i="5"/>
  <c r="D465" i="5"/>
  <c r="C465" i="5"/>
  <c r="B465" i="5" s="1"/>
  <c r="AG464" i="5"/>
  <c r="V464" i="5"/>
  <c r="U464" i="5"/>
  <c r="T464" i="5"/>
  <c r="S464" i="5"/>
  <c r="R464" i="5"/>
  <c r="Q464" i="5"/>
  <c r="P464" i="5"/>
  <c r="O464" i="5"/>
  <c r="N464" i="5"/>
  <c r="L464" i="5"/>
  <c r="K464" i="5"/>
  <c r="J464" i="5"/>
  <c r="I464" i="5"/>
  <c r="G464" i="5"/>
  <c r="F464" i="5"/>
  <c r="E464" i="5"/>
  <c r="D464" i="5"/>
  <c r="C464" i="5"/>
  <c r="B464" i="5" s="1"/>
  <c r="AG463" i="5"/>
  <c r="V463" i="5"/>
  <c r="U463" i="5"/>
  <c r="T463" i="5"/>
  <c r="S463" i="5"/>
  <c r="R463" i="5"/>
  <c r="Q463" i="5"/>
  <c r="P463" i="5"/>
  <c r="O463" i="5"/>
  <c r="N463" i="5"/>
  <c r="L463" i="5"/>
  <c r="K463" i="5"/>
  <c r="J463" i="5"/>
  <c r="I463" i="5"/>
  <c r="G463" i="5"/>
  <c r="F463" i="5"/>
  <c r="E463" i="5"/>
  <c r="D463" i="5"/>
  <c r="C463" i="5"/>
  <c r="B463" i="5" s="1"/>
  <c r="AG462" i="5"/>
  <c r="V462" i="5"/>
  <c r="U462" i="5"/>
  <c r="T462" i="5"/>
  <c r="S462" i="5"/>
  <c r="R462" i="5"/>
  <c r="Q462" i="5"/>
  <c r="P462" i="5"/>
  <c r="O462" i="5"/>
  <c r="N462" i="5"/>
  <c r="L462" i="5"/>
  <c r="K462" i="5"/>
  <c r="J462" i="5"/>
  <c r="I462" i="5"/>
  <c r="G462" i="5"/>
  <c r="F462" i="5"/>
  <c r="E462" i="5"/>
  <c r="D462" i="5"/>
  <c r="C462" i="5"/>
  <c r="B462" i="5" s="1"/>
  <c r="AG461" i="5"/>
  <c r="V461" i="5"/>
  <c r="U461" i="5"/>
  <c r="T461" i="5"/>
  <c r="S461" i="5"/>
  <c r="R461" i="5"/>
  <c r="Q461" i="5"/>
  <c r="P461" i="5"/>
  <c r="O461" i="5"/>
  <c r="N461" i="5"/>
  <c r="L461" i="5"/>
  <c r="K461" i="5"/>
  <c r="J461" i="5"/>
  <c r="I461" i="5"/>
  <c r="G461" i="5"/>
  <c r="F461" i="5"/>
  <c r="E461" i="5"/>
  <c r="D461" i="5"/>
  <c r="C461" i="5"/>
  <c r="B461" i="5" s="1"/>
  <c r="AG460" i="5"/>
  <c r="V460" i="5"/>
  <c r="U460" i="5"/>
  <c r="T460" i="5"/>
  <c r="S460" i="5"/>
  <c r="R460" i="5"/>
  <c r="Q460" i="5"/>
  <c r="P460" i="5"/>
  <c r="O460" i="5"/>
  <c r="N460" i="5"/>
  <c r="L460" i="5"/>
  <c r="K460" i="5"/>
  <c r="J460" i="5"/>
  <c r="I460" i="5"/>
  <c r="G460" i="5"/>
  <c r="F460" i="5"/>
  <c r="E460" i="5"/>
  <c r="D460" i="5"/>
  <c r="C460" i="5"/>
  <c r="B460" i="5" s="1"/>
  <c r="AG459" i="5"/>
  <c r="V459" i="5"/>
  <c r="U459" i="5"/>
  <c r="T459" i="5"/>
  <c r="S459" i="5"/>
  <c r="R459" i="5"/>
  <c r="Q459" i="5"/>
  <c r="P459" i="5"/>
  <c r="O459" i="5"/>
  <c r="N459" i="5"/>
  <c r="L459" i="5"/>
  <c r="K459" i="5"/>
  <c r="J459" i="5"/>
  <c r="I459" i="5"/>
  <c r="G459" i="5"/>
  <c r="F459" i="5"/>
  <c r="E459" i="5"/>
  <c r="D459" i="5"/>
  <c r="C459" i="5"/>
  <c r="B459" i="5" s="1"/>
  <c r="AG458" i="5"/>
  <c r="V458" i="5"/>
  <c r="U458" i="5"/>
  <c r="T458" i="5"/>
  <c r="S458" i="5"/>
  <c r="R458" i="5"/>
  <c r="Q458" i="5"/>
  <c r="P458" i="5"/>
  <c r="O458" i="5"/>
  <c r="N458" i="5"/>
  <c r="L458" i="5"/>
  <c r="K458" i="5"/>
  <c r="J458" i="5"/>
  <c r="I458" i="5"/>
  <c r="G458" i="5"/>
  <c r="F458" i="5"/>
  <c r="E458" i="5"/>
  <c r="D458" i="5"/>
  <c r="C458" i="5"/>
  <c r="B458" i="5" s="1"/>
  <c r="AG457" i="5"/>
  <c r="V457" i="5"/>
  <c r="U457" i="5"/>
  <c r="T457" i="5"/>
  <c r="S457" i="5"/>
  <c r="R457" i="5"/>
  <c r="Q457" i="5"/>
  <c r="P457" i="5"/>
  <c r="O457" i="5"/>
  <c r="N457" i="5"/>
  <c r="L457" i="5"/>
  <c r="K457" i="5"/>
  <c r="J457" i="5"/>
  <c r="I457" i="5"/>
  <c r="G457" i="5"/>
  <c r="F457" i="5"/>
  <c r="E457" i="5"/>
  <c r="D457" i="5"/>
  <c r="C457" i="5"/>
  <c r="B457" i="5" s="1"/>
  <c r="AG456" i="5"/>
  <c r="V456" i="5"/>
  <c r="U456" i="5"/>
  <c r="T456" i="5"/>
  <c r="S456" i="5"/>
  <c r="R456" i="5"/>
  <c r="Q456" i="5"/>
  <c r="P456" i="5"/>
  <c r="O456" i="5"/>
  <c r="N456" i="5"/>
  <c r="L456" i="5"/>
  <c r="K456" i="5"/>
  <c r="J456" i="5"/>
  <c r="I456" i="5"/>
  <c r="G456" i="5"/>
  <c r="F456" i="5"/>
  <c r="E456" i="5"/>
  <c r="D456" i="5"/>
  <c r="C456" i="5"/>
  <c r="B456" i="5" s="1"/>
  <c r="AG455" i="5"/>
  <c r="V455" i="5"/>
  <c r="U455" i="5"/>
  <c r="T455" i="5"/>
  <c r="S455" i="5"/>
  <c r="R455" i="5"/>
  <c r="Q455" i="5"/>
  <c r="P455" i="5"/>
  <c r="O455" i="5"/>
  <c r="N455" i="5"/>
  <c r="L455" i="5"/>
  <c r="K455" i="5"/>
  <c r="J455" i="5"/>
  <c r="I455" i="5"/>
  <c r="G455" i="5"/>
  <c r="F455" i="5"/>
  <c r="E455" i="5"/>
  <c r="D455" i="5"/>
  <c r="C455" i="5"/>
  <c r="B455" i="5" s="1"/>
  <c r="AG454" i="5"/>
  <c r="V454" i="5"/>
  <c r="U454" i="5"/>
  <c r="T454" i="5"/>
  <c r="S454" i="5"/>
  <c r="R454" i="5"/>
  <c r="Q454" i="5"/>
  <c r="P454" i="5"/>
  <c r="O454" i="5"/>
  <c r="N454" i="5"/>
  <c r="L454" i="5"/>
  <c r="K454" i="5"/>
  <c r="J454" i="5"/>
  <c r="I454" i="5"/>
  <c r="G454" i="5"/>
  <c r="F454" i="5"/>
  <c r="E454" i="5"/>
  <c r="D454" i="5"/>
  <c r="C454" i="5"/>
  <c r="B454" i="5" s="1"/>
  <c r="AG453" i="5"/>
  <c r="V453" i="5"/>
  <c r="U453" i="5"/>
  <c r="T453" i="5"/>
  <c r="S453" i="5"/>
  <c r="R453" i="5"/>
  <c r="Q453" i="5"/>
  <c r="P453" i="5"/>
  <c r="O453" i="5"/>
  <c r="N453" i="5"/>
  <c r="L453" i="5"/>
  <c r="K453" i="5"/>
  <c r="J453" i="5"/>
  <c r="I453" i="5"/>
  <c r="G453" i="5"/>
  <c r="F453" i="5"/>
  <c r="E453" i="5"/>
  <c r="D453" i="5"/>
  <c r="C453" i="5"/>
  <c r="B453" i="5" s="1"/>
  <c r="AG452" i="5"/>
  <c r="V452" i="5"/>
  <c r="U452" i="5"/>
  <c r="T452" i="5"/>
  <c r="S452" i="5"/>
  <c r="R452" i="5"/>
  <c r="Q452" i="5"/>
  <c r="P452" i="5"/>
  <c r="O452" i="5"/>
  <c r="N452" i="5"/>
  <c r="L452" i="5"/>
  <c r="K452" i="5"/>
  <c r="J452" i="5"/>
  <c r="I452" i="5"/>
  <c r="G452" i="5"/>
  <c r="F452" i="5"/>
  <c r="E452" i="5"/>
  <c r="D452" i="5"/>
  <c r="C452" i="5"/>
  <c r="B452" i="5" s="1"/>
  <c r="AG451" i="5"/>
  <c r="V451" i="5"/>
  <c r="U451" i="5"/>
  <c r="T451" i="5"/>
  <c r="S451" i="5"/>
  <c r="R451" i="5"/>
  <c r="Q451" i="5"/>
  <c r="P451" i="5"/>
  <c r="O451" i="5"/>
  <c r="N451" i="5"/>
  <c r="L451" i="5"/>
  <c r="K451" i="5"/>
  <c r="J451" i="5"/>
  <c r="I451" i="5"/>
  <c r="G451" i="5"/>
  <c r="F451" i="5"/>
  <c r="E451" i="5"/>
  <c r="D451" i="5"/>
  <c r="C451" i="5"/>
  <c r="B451" i="5" s="1"/>
  <c r="AG450" i="5"/>
  <c r="V450" i="5"/>
  <c r="U450" i="5"/>
  <c r="T450" i="5"/>
  <c r="S450" i="5"/>
  <c r="R450" i="5"/>
  <c r="Q450" i="5"/>
  <c r="P450" i="5"/>
  <c r="O450" i="5"/>
  <c r="N450" i="5"/>
  <c r="L450" i="5"/>
  <c r="K450" i="5"/>
  <c r="J450" i="5"/>
  <c r="I450" i="5"/>
  <c r="G450" i="5"/>
  <c r="F450" i="5"/>
  <c r="E450" i="5"/>
  <c r="D450" i="5"/>
  <c r="C450" i="5"/>
  <c r="B450" i="5" s="1"/>
  <c r="AG449" i="5"/>
  <c r="V449" i="5"/>
  <c r="U449" i="5"/>
  <c r="T449" i="5"/>
  <c r="S449" i="5"/>
  <c r="R449" i="5"/>
  <c r="Q449" i="5"/>
  <c r="P449" i="5"/>
  <c r="O449" i="5"/>
  <c r="N449" i="5"/>
  <c r="L449" i="5"/>
  <c r="K449" i="5"/>
  <c r="J449" i="5"/>
  <c r="I449" i="5"/>
  <c r="G449" i="5"/>
  <c r="F449" i="5"/>
  <c r="E449" i="5"/>
  <c r="D449" i="5"/>
  <c r="C449" i="5"/>
  <c r="B449" i="5" s="1"/>
  <c r="AG448" i="5"/>
  <c r="V448" i="5"/>
  <c r="U448" i="5"/>
  <c r="T448" i="5"/>
  <c r="S448" i="5"/>
  <c r="R448" i="5"/>
  <c r="Q448" i="5"/>
  <c r="P448" i="5"/>
  <c r="O448" i="5"/>
  <c r="N448" i="5"/>
  <c r="L448" i="5"/>
  <c r="K448" i="5"/>
  <c r="J448" i="5"/>
  <c r="I448" i="5"/>
  <c r="G448" i="5"/>
  <c r="F448" i="5"/>
  <c r="E448" i="5"/>
  <c r="D448" i="5"/>
  <c r="C448" i="5"/>
  <c r="B448" i="5" s="1"/>
  <c r="AG447" i="5"/>
  <c r="V447" i="5"/>
  <c r="U447" i="5"/>
  <c r="T447" i="5"/>
  <c r="S447" i="5"/>
  <c r="R447" i="5"/>
  <c r="Q447" i="5"/>
  <c r="P447" i="5"/>
  <c r="O447" i="5"/>
  <c r="N447" i="5"/>
  <c r="L447" i="5"/>
  <c r="K447" i="5"/>
  <c r="J447" i="5"/>
  <c r="I447" i="5"/>
  <c r="G447" i="5"/>
  <c r="F447" i="5"/>
  <c r="E447" i="5"/>
  <c r="D447" i="5"/>
  <c r="C447" i="5"/>
  <c r="B447" i="5" s="1"/>
  <c r="AG446" i="5"/>
  <c r="V446" i="5"/>
  <c r="U446" i="5"/>
  <c r="T446" i="5"/>
  <c r="S446" i="5"/>
  <c r="R446" i="5"/>
  <c r="Q446" i="5"/>
  <c r="P446" i="5"/>
  <c r="O446" i="5"/>
  <c r="N446" i="5"/>
  <c r="L446" i="5"/>
  <c r="K446" i="5"/>
  <c r="J446" i="5"/>
  <c r="I446" i="5"/>
  <c r="G446" i="5"/>
  <c r="F446" i="5"/>
  <c r="E446" i="5"/>
  <c r="D446" i="5"/>
  <c r="C446" i="5"/>
  <c r="B446" i="5" s="1"/>
  <c r="AG445" i="5"/>
  <c r="V445" i="5"/>
  <c r="U445" i="5"/>
  <c r="T445" i="5"/>
  <c r="S445" i="5"/>
  <c r="R445" i="5"/>
  <c r="Q445" i="5"/>
  <c r="P445" i="5"/>
  <c r="O445" i="5"/>
  <c r="N445" i="5"/>
  <c r="L445" i="5"/>
  <c r="K445" i="5"/>
  <c r="J445" i="5"/>
  <c r="I445" i="5"/>
  <c r="G445" i="5"/>
  <c r="F445" i="5"/>
  <c r="E445" i="5"/>
  <c r="D445" i="5"/>
  <c r="C445" i="5"/>
  <c r="B445" i="5" s="1"/>
  <c r="AG444" i="5"/>
  <c r="V444" i="5"/>
  <c r="U444" i="5"/>
  <c r="T444" i="5"/>
  <c r="S444" i="5"/>
  <c r="R444" i="5"/>
  <c r="Q444" i="5"/>
  <c r="P444" i="5"/>
  <c r="O444" i="5"/>
  <c r="N444" i="5"/>
  <c r="L444" i="5"/>
  <c r="K444" i="5"/>
  <c r="J444" i="5"/>
  <c r="I444" i="5"/>
  <c r="G444" i="5"/>
  <c r="F444" i="5"/>
  <c r="E444" i="5"/>
  <c r="D444" i="5"/>
  <c r="C444" i="5"/>
  <c r="B444" i="5" s="1"/>
  <c r="AG443" i="5"/>
  <c r="V443" i="5"/>
  <c r="U443" i="5"/>
  <c r="T443" i="5"/>
  <c r="S443" i="5"/>
  <c r="R443" i="5"/>
  <c r="Q443" i="5"/>
  <c r="P443" i="5"/>
  <c r="O443" i="5"/>
  <c r="N443" i="5"/>
  <c r="L443" i="5"/>
  <c r="K443" i="5"/>
  <c r="J443" i="5"/>
  <c r="I443" i="5"/>
  <c r="G443" i="5"/>
  <c r="F443" i="5"/>
  <c r="E443" i="5"/>
  <c r="D443" i="5"/>
  <c r="C443" i="5"/>
  <c r="B443" i="5" s="1"/>
  <c r="AG442" i="5"/>
  <c r="V442" i="5"/>
  <c r="U442" i="5"/>
  <c r="T442" i="5"/>
  <c r="S442" i="5"/>
  <c r="R442" i="5"/>
  <c r="Q442" i="5"/>
  <c r="P442" i="5"/>
  <c r="O442" i="5"/>
  <c r="N442" i="5"/>
  <c r="L442" i="5"/>
  <c r="K442" i="5"/>
  <c r="J442" i="5"/>
  <c r="I442" i="5"/>
  <c r="G442" i="5"/>
  <c r="F442" i="5"/>
  <c r="E442" i="5"/>
  <c r="D442" i="5"/>
  <c r="C442" i="5"/>
  <c r="B442" i="5" s="1"/>
  <c r="AG441" i="5"/>
  <c r="V441" i="5"/>
  <c r="U441" i="5"/>
  <c r="T441" i="5"/>
  <c r="S441" i="5"/>
  <c r="R441" i="5"/>
  <c r="Q441" i="5"/>
  <c r="P441" i="5"/>
  <c r="O441" i="5"/>
  <c r="N441" i="5"/>
  <c r="L441" i="5"/>
  <c r="K441" i="5"/>
  <c r="J441" i="5"/>
  <c r="I441" i="5"/>
  <c r="G441" i="5"/>
  <c r="F441" i="5"/>
  <c r="E441" i="5"/>
  <c r="D441" i="5"/>
  <c r="C441" i="5"/>
  <c r="B441" i="5" s="1"/>
  <c r="AG440" i="5"/>
  <c r="V440" i="5"/>
  <c r="U440" i="5"/>
  <c r="T440" i="5"/>
  <c r="S440" i="5"/>
  <c r="R440" i="5"/>
  <c r="Q440" i="5"/>
  <c r="P440" i="5"/>
  <c r="O440" i="5"/>
  <c r="N440" i="5"/>
  <c r="L440" i="5"/>
  <c r="K440" i="5"/>
  <c r="J440" i="5"/>
  <c r="I440" i="5"/>
  <c r="G440" i="5"/>
  <c r="F440" i="5"/>
  <c r="E440" i="5"/>
  <c r="D440" i="5"/>
  <c r="C440" i="5"/>
  <c r="B440" i="5" s="1"/>
  <c r="AG439" i="5"/>
  <c r="V439" i="5"/>
  <c r="U439" i="5"/>
  <c r="T439" i="5"/>
  <c r="S439" i="5"/>
  <c r="R439" i="5"/>
  <c r="Q439" i="5"/>
  <c r="P439" i="5"/>
  <c r="O439" i="5"/>
  <c r="N439" i="5"/>
  <c r="L439" i="5"/>
  <c r="K439" i="5"/>
  <c r="J439" i="5"/>
  <c r="I439" i="5"/>
  <c r="G439" i="5"/>
  <c r="F439" i="5"/>
  <c r="E439" i="5"/>
  <c r="D439" i="5"/>
  <c r="C439" i="5"/>
  <c r="B439" i="5" s="1"/>
  <c r="AG438" i="5"/>
  <c r="V438" i="5"/>
  <c r="U438" i="5"/>
  <c r="T438" i="5"/>
  <c r="S438" i="5"/>
  <c r="R438" i="5"/>
  <c r="Q438" i="5"/>
  <c r="P438" i="5"/>
  <c r="O438" i="5"/>
  <c r="N438" i="5"/>
  <c r="L438" i="5"/>
  <c r="K438" i="5"/>
  <c r="J438" i="5"/>
  <c r="I438" i="5"/>
  <c r="G438" i="5"/>
  <c r="F438" i="5"/>
  <c r="E438" i="5"/>
  <c r="D438" i="5"/>
  <c r="C438" i="5"/>
  <c r="B438" i="5" s="1"/>
  <c r="AG437" i="5"/>
  <c r="V437" i="5"/>
  <c r="U437" i="5"/>
  <c r="T437" i="5"/>
  <c r="S437" i="5"/>
  <c r="R437" i="5"/>
  <c r="Q437" i="5"/>
  <c r="P437" i="5"/>
  <c r="O437" i="5"/>
  <c r="N437" i="5"/>
  <c r="L437" i="5"/>
  <c r="K437" i="5"/>
  <c r="J437" i="5"/>
  <c r="I437" i="5"/>
  <c r="G437" i="5"/>
  <c r="F437" i="5"/>
  <c r="E437" i="5"/>
  <c r="D437" i="5"/>
  <c r="C437" i="5"/>
  <c r="B437" i="5" s="1"/>
  <c r="AG436" i="5"/>
  <c r="V436" i="5"/>
  <c r="U436" i="5"/>
  <c r="T436" i="5"/>
  <c r="S436" i="5"/>
  <c r="R436" i="5"/>
  <c r="Q436" i="5"/>
  <c r="P436" i="5"/>
  <c r="O436" i="5"/>
  <c r="N436" i="5"/>
  <c r="L436" i="5"/>
  <c r="K436" i="5"/>
  <c r="J436" i="5"/>
  <c r="I436" i="5"/>
  <c r="G436" i="5"/>
  <c r="F436" i="5"/>
  <c r="E436" i="5"/>
  <c r="D436" i="5"/>
  <c r="C436" i="5"/>
  <c r="B436" i="5" s="1"/>
  <c r="AG435" i="5"/>
  <c r="V435" i="5"/>
  <c r="U435" i="5"/>
  <c r="T435" i="5"/>
  <c r="S435" i="5"/>
  <c r="R435" i="5"/>
  <c r="Q435" i="5"/>
  <c r="P435" i="5"/>
  <c r="O435" i="5"/>
  <c r="N435" i="5"/>
  <c r="L435" i="5"/>
  <c r="K435" i="5"/>
  <c r="J435" i="5"/>
  <c r="I435" i="5"/>
  <c r="G435" i="5"/>
  <c r="F435" i="5"/>
  <c r="E435" i="5"/>
  <c r="D435" i="5"/>
  <c r="C435" i="5"/>
  <c r="B435" i="5" s="1"/>
  <c r="AG434" i="5"/>
  <c r="V434" i="5"/>
  <c r="U434" i="5"/>
  <c r="T434" i="5"/>
  <c r="S434" i="5"/>
  <c r="R434" i="5"/>
  <c r="Q434" i="5"/>
  <c r="P434" i="5"/>
  <c r="O434" i="5"/>
  <c r="N434" i="5"/>
  <c r="L434" i="5"/>
  <c r="K434" i="5"/>
  <c r="J434" i="5"/>
  <c r="I434" i="5"/>
  <c r="G434" i="5"/>
  <c r="F434" i="5"/>
  <c r="E434" i="5"/>
  <c r="D434" i="5"/>
  <c r="C434" i="5"/>
  <c r="B434" i="5" s="1"/>
  <c r="AG433" i="5"/>
  <c r="V433" i="5"/>
  <c r="U433" i="5"/>
  <c r="T433" i="5"/>
  <c r="S433" i="5"/>
  <c r="R433" i="5"/>
  <c r="Q433" i="5"/>
  <c r="P433" i="5"/>
  <c r="O433" i="5"/>
  <c r="N433" i="5"/>
  <c r="L433" i="5"/>
  <c r="K433" i="5"/>
  <c r="J433" i="5"/>
  <c r="I433" i="5"/>
  <c r="G433" i="5"/>
  <c r="F433" i="5"/>
  <c r="E433" i="5"/>
  <c r="D433" i="5"/>
  <c r="C433" i="5"/>
  <c r="B433" i="5" s="1"/>
  <c r="AG432" i="5"/>
  <c r="V432" i="5"/>
  <c r="U432" i="5"/>
  <c r="T432" i="5"/>
  <c r="S432" i="5"/>
  <c r="R432" i="5"/>
  <c r="Q432" i="5"/>
  <c r="P432" i="5"/>
  <c r="O432" i="5"/>
  <c r="N432" i="5"/>
  <c r="L432" i="5"/>
  <c r="K432" i="5"/>
  <c r="J432" i="5"/>
  <c r="I432" i="5"/>
  <c r="G432" i="5"/>
  <c r="F432" i="5"/>
  <c r="E432" i="5"/>
  <c r="D432" i="5"/>
  <c r="C432" i="5"/>
  <c r="B432" i="5" s="1"/>
  <c r="AG431" i="5"/>
  <c r="V431" i="5"/>
  <c r="U431" i="5"/>
  <c r="T431" i="5"/>
  <c r="S431" i="5"/>
  <c r="R431" i="5"/>
  <c r="Q431" i="5"/>
  <c r="P431" i="5"/>
  <c r="O431" i="5"/>
  <c r="N431" i="5"/>
  <c r="L431" i="5"/>
  <c r="K431" i="5"/>
  <c r="J431" i="5"/>
  <c r="I431" i="5"/>
  <c r="G431" i="5"/>
  <c r="F431" i="5"/>
  <c r="E431" i="5"/>
  <c r="D431" i="5"/>
  <c r="C431" i="5"/>
  <c r="B431" i="5" s="1"/>
  <c r="AG430" i="5"/>
  <c r="V430" i="5"/>
  <c r="U430" i="5"/>
  <c r="T430" i="5"/>
  <c r="S430" i="5"/>
  <c r="R430" i="5"/>
  <c r="Q430" i="5"/>
  <c r="P430" i="5"/>
  <c r="O430" i="5"/>
  <c r="N430" i="5"/>
  <c r="L430" i="5"/>
  <c r="K430" i="5"/>
  <c r="J430" i="5"/>
  <c r="I430" i="5"/>
  <c r="G430" i="5"/>
  <c r="F430" i="5"/>
  <c r="E430" i="5"/>
  <c r="D430" i="5"/>
  <c r="C430" i="5"/>
  <c r="B430" i="5" s="1"/>
  <c r="AG429" i="5"/>
  <c r="V429" i="5"/>
  <c r="U429" i="5"/>
  <c r="T429" i="5"/>
  <c r="S429" i="5"/>
  <c r="R429" i="5"/>
  <c r="Q429" i="5"/>
  <c r="P429" i="5"/>
  <c r="O429" i="5"/>
  <c r="N429" i="5"/>
  <c r="L429" i="5"/>
  <c r="K429" i="5"/>
  <c r="J429" i="5"/>
  <c r="I429" i="5"/>
  <c r="G429" i="5"/>
  <c r="F429" i="5"/>
  <c r="E429" i="5"/>
  <c r="D429" i="5"/>
  <c r="C429" i="5"/>
  <c r="B429" i="5" s="1"/>
  <c r="AG428" i="5"/>
  <c r="V428" i="5"/>
  <c r="U428" i="5"/>
  <c r="T428" i="5"/>
  <c r="S428" i="5"/>
  <c r="R428" i="5"/>
  <c r="Q428" i="5"/>
  <c r="P428" i="5"/>
  <c r="O428" i="5"/>
  <c r="N428" i="5"/>
  <c r="L428" i="5"/>
  <c r="K428" i="5"/>
  <c r="J428" i="5"/>
  <c r="I428" i="5"/>
  <c r="G428" i="5"/>
  <c r="F428" i="5"/>
  <c r="E428" i="5"/>
  <c r="D428" i="5"/>
  <c r="C428" i="5"/>
  <c r="B428" i="5" s="1"/>
  <c r="AG427" i="5"/>
  <c r="V427" i="5"/>
  <c r="U427" i="5"/>
  <c r="T427" i="5"/>
  <c r="S427" i="5"/>
  <c r="R427" i="5"/>
  <c r="Q427" i="5"/>
  <c r="P427" i="5"/>
  <c r="O427" i="5"/>
  <c r="N427" i="5"/>
  <c r="L427" i="5"/>
  <c r="K427" i="5"/>
  <c r="J427" i="5"/>
  <c r="I427" i="5"/>
  <c r="G427" i="5"/>
  <c r="F427" i="5"/>
  <c r="E427" i="5"/>
  <c r="D427" i="5"/>
  <c r="C427" i="5"/>
  <c r="B427" i="5" s="1"/>
  <c r="AG426" i="5"/>
  <c r="V426" i="5"/>
  <c r="U426" i="5"/>
  <c r="T426" i="5"/>
  <c r="S426" i="5"/>
  <c r="R426" i="5"/>
  <c r="Q426" i="5"/>
  <c r="P426" i="5"/>
  <c r="O426" i="5"/>
  <c r="N426" i="5"/>
  <c r="L426" i="5"/>
  <c r="K426" i="5"/>
  <c r="J426" i="5"/>
  <c r="I426" i="5"/>
  <c r="G426" i="5"/>
  <c r="F426" i="5"/>
  <c r="E426" i="5"/>
  <c r="D426" i="5"/>
  <c r="C426" i="5"/>
  <c r="B426" i="5" s="1"/>
  <c r="AG425" i="5"/>
  <c r="V425" i="5"/>
  <c r="U425" i="5"/>
  <c r="T425" i="5"/>
  <c r="S425" i="5"/>
  <c r="R425" i="5"/>
  <c r="Q425" i="5"/>
  <c r="P425" i="5"/>
  <c r="O425" i="5"/>
  <c r="N425" i="5"/>
  <c r="L425" i="5"/>
  <c r="K425" i="5"/>
  <c r="J425" i="5"/>
  <c r="I425" i="5"/>
  <c r="G425" i="5"/>
  <c r="F425" i="5"/>
  <c r="E425" i="5"/>
  <c r="D425" i="5"/>
  <c r="C425" i="5"/>
  <c r="B425" i="5" s="1"/>
  <c r="AG424" i="5"/>
  <c r="V424" i="5"/>
  <c r="U424" i="5"/>
  <c r="T424" i="5"/>
  <c r="S424" i="5"/>
  <c r="R424" i="5"/>
  <c r="Q424" i="5"/>
  <c r="P424" i="5"/>
  <c r="O424" i="5"/>
  <c r="N424" i="5"/>
  <c r="L424" i="5"/>
  <c r="K424" i="5"/>
  <c r="J424" i="5"/>
  <c r="I424" i="5"/>
  <c r="G424" i="5"/>
  <c r="F424" i="5"/>
  <c r="E424" i="5"/>
  <c r="D424" i="5"/>
  <c r="C424" i="5"/>
  <c r="B424" i="5" s="1"/>
  <c r="AG423" i="5"/>
  <c r="V423" i="5"/>
  <c r="U423" i="5"/>
  <c r="T423" i="5"/>
  <c r="S423" i="5"/>
  <c r="R423" i="5"/>
  <c r="Q423" i="5"/>
  <c r="P423" i="5"/>
  <c r="O423" i="5"/>
  <c r="N423" i="5"/>
  <c r="L423" i="5"/>
  <c r="K423" i="5"/>
  <c r="J423" i="5"/>
  <c r="I423" i="5"/>
  <c r="G423" i="5"/>
  <c r="F423" i="5"/>
  <c r="E423" i="5"/>
  <c r="D423" i="5"/>
  <c r="C423" i="5"/>
  <c r="B423" i="5" s="1"/>
  <c r="AG422" i="5"/>
  <c r="V422" i="5"/>
  <c r="U422" i="5"/>
  <c r="T422" i="5"/>
  <c r="S422" i="5"/>
  <c r="R422" i="5"/>
  <c r="Q422" i="5"/>
  <c r="P422" i="5"/>
  <c r="O422" i="5"/>
  <c r="N422" i="5"/>
  <c r="L422" i="5"/>
  <c r="K422" i="5"/>
  <c r="J422" i="5"/>
  <c r="I422" i="5"/>
  <c r="G422" i="5"/>
  <c r="F422" i="5"/>
  <c r="E422" i="5"/>
  <c r="D422" i="5"/>
  <c r="C422" i="5"/>
  <c r="B422" i="5" s="1"/>
  <c r="AG421" i="5"/>
  <c r="V421" i="5"/>
  <c r="U421" i="5"/>
  <c r="T421" i="5"/>
  <c r="S421" i="5"/>
  <c r="R421" i="5"/>
  <c r="Q421" i="5"/>
  <c r="P421" i="5"/>
  <c r="O421" i="5"/>
  <c r="N421" i="5"/>
  <c r="L421" i="5"/>
  <c r="K421" i="5"/>
  <c r="J421" i="5"/>
  <c r="I421" i="5"/>
  <c r="G421" i="5"/>
  <c r="F421" i="5"/>
  <c r="E421" i="5"/>
  <c r="D421" i="5"/>
  <c r="C421" i="5"/>
  <c r="B421" i="5" s="1"/>
  <c r="AG420" i="5"/>
  <c r="V420" i="5"/>
  <c r="U420" i="5"/>
  <c r="T420" i="5"/>
  <c r="S420" i="5"/>
  <c r="R420" i="5"/>
  <c r="Q420" i="5"/>
  <c r="P420" i="5"/>
  <c r="O420" i="5"/>
  <c r="N420" i="5"/>
  <c r="L420" i="5"/>
  <c r="K420" i="5"/>
  <c r="J420" i="5"/>
  <c r="I420" i="5"/>
  <c r="G420" i="5"/>
  <c r="F420" i="5"/>
  <c r="E420" i="5"/>
  <c r="D420" i="5"/>
  <c r="C420" i="5"/>
  <c r="B420" i="5" s="1"/>
  <c r="AG419" i="5"/>
  <c r="V419" i="5"/>
  <c r="U419" i="5"/>
  <c r="T419" i="5"/>
  <c r="S419" i="5"/>
  <c r="R419" i="5"/>
  <c r="Q419" i="5"/>
  <c r="P419" i="5"/>
  <c r="O419" i="5"/>
  <c r="N419" i="5"/>
  <c r="L419" i="5"/>
  <c r="K419" i="5"/>
  <c r="J419" i="5"/>
  <c r="I419" i="5"/>
  <c r="G419" i="5"/>
  <c r="F419" i="5"/>
  <c r="E419" i="5"/>
  <c r="D419" i="5"/>
  <c r="C419" i="5"/>
  <c r="B419" i="5" s="1"/>
  <c r="AG418" i="5"/>
  <c r="V418" i="5"/>
  <c r="U418" i="5"/>
  <c r="T418" i="5"/>
  <c r="S418" i="5"/>
  <c r="R418" i="5"/>
  <c r="Q418" i="5"/>
  <c r="P418" i="5"/>
  <c r="O418" i="5"/>
  <c r="N418" i="5"/>
  <c r="L418" i="5"/>
  <c r="K418" i="5"/>
  <c r="J418" i="5"/>
  <c r="I418" i="5"/>
  <c r="G418" i="5"/>
  <c r="F418" i="5"/>
  <c r="E418" i="5"/>
  <c r="D418" i="5"/>
  <c r="C418" i="5"/>
  <c r="B418" i="5" s="1"/>
  <c r="AG417" i="5"/>
  <c r="V417" i="5"/>
  <c r="U417" i="5"/>
  <c r="T417" i="5"/>
  <c r="S417" i="5"/>
  <c r="R417" i="5"/>
  <c r="Q417" i="5"/>
  <c r="P417" i="5"/>
  <c r="O417" i="5"/>
  <c r="N417" i="5"/>
  <c r="L417" i="5"/>
  <c r="K417" i="5"/>
  <c r="J417" i="5"/>
  <c r="I417" i="5"/>
  <c r="G417" i="5"/>
  <c r="F417" i="5"/>
  <c r="E417" i="5"/>
  <c r="D417" i="5"/>
  <c r="C417" i="5"/>
  <c r="B417" i="5" s="1"/>
  <c r="AG416" i="5"/>
  <c r="V416" i="5"/>
  <c r="U416" i="5"/>
  <c r="T416" i="5"/>
  <c r="S416" i="5"/>
  <c r="R416" i="5"/>
  <c r="Q416" i="5"/>
  <c r="P416" i="5"/>
  <c r="O416" i="5"/>
  <c r="N416" i="5"/>
  <c r="L416" i="5"/>
  <c r="K416" i="5"/>
  <c r="J416" i="5"/>
  <c r="I416" i="5"/>
  <c r="G416" i="5"/>
  <c r="F416" i="5"/>
  <c r="E416" i="5"/>
  <c r="D416" i="5"/>
  <c r="C416" i="5"/>
  <c r="B416" i="5" s="1"/>
  <c r="AG415" i="5"/>
  <c r="V415" i="5"/>
  <c r="U415" i="5"/>
  <c r="T415" i="5"/>
  <c r="S415" i="5"/>
  <c r="R415" i="5"/>
  <c r="Q415" i="5"/>
  <c r="P415" i="5"/>
  <c r="O415" i="5"/>
  <c r="N415" i="5"/>
  <c r="L415" i="5"/>
  <c r="K415" i="5"/>
  <c r="J415" i="5"/>
  <c r="I415" i="5"/>
  <c r="G415" i="5"/>
  <c r="F415" i="5"/>
  <c r="E415" i="5"/>
  <c r="D415" i="5"/>
  <c r="C415" i="5"/>
  <c r="B415" i="5" s="1"/>
  <c r="AG414" i="5"/>
  <c r="V414" i="5"/>
  <c r="U414" i="5"/>
  <c r="T414" i="5"/>
  <c r="S414" i="5"/>
  <c r="R414" i="5"/>
  <c r="Q414" i="5"/>
  <c r="P414" i="5"/>
  <c r="O414" i="5"/>
  <c r="N414" i="5"/>
  <c r="L414" i="5"/>
  <c r="K414" i="5"/>
  <c r="J414" i="5"/>
  <c r="I414" i="5"/>
  <c r="G414" i="5"/>
  <c r="F414" i="5"/>
  <c r="E414" i="5"/>
  <c r="D414" i="5"/>
  <c r="C414" i="5"/>
  <c r="B414" i="5" s="1"/>
  <c r="AG413" i="5"/>
  <c r="V413" i="5"/>
  <c r="U413" i="5"/>
  <c r="T413" i="5"/>
  <c r="S413" i="5"/>
  <c r="R413" i="5"/>
  <c r="Q413" i="5"/>
  <c r="P413" i="5"/>
  <c r="O413" i="5"/>
  <c r="N413" i="5"/>
  <c r="L413" i="5"/>
  <c r="K413" i="5"/>
  <c r="J413" i="5"/>
  <c r="I413" i="5"/>
  <c r="G413" i="5"/>
  <c r="F413" i="5"/>
  <c r="E413" i="5"/>
  <c r="D413" i="5"/>
  <c r="C413" i="5"/>
  <c r="B413" i="5" s="1"/>
  <c r="AG412" i="5"/>
  <c r="V412" i="5"/>
  <c r="U412" i="5"/>
  <c r="T412" i="5"/>
  <c r="S412" i="5"/>
  <c r="R412" i="5"/>
  <c r="Q412" i="5"/>
  <c r="P412" i="5"/>
  <c r="O412" i="5"/>
  <c r="N412" i="5"/>
  <c r="L412" i="5"/>
  <c r="K412" i="5"/>
  <c r="J412" i="5"/>
  <c r="I412" i="5"/>
  <c r="G412" i="5"/>
  <c r="F412" i="5"/>
  <c r="E412" i="5"/>
  <c r="D412" i="5"/>
  <c r="C412" i="5"/>
  <c r="B412" i="5" s="1"/>
  <c r="AG411" i="5"/>
  <c r="V411" i="5"/>
  <c r="U411" i="5"/>
  <c r="T411" i="5"/>
  <c r="S411" i="5"/>
  <c r="R411" i="5"/>
  <c r="Q411" i="5"/>
  <c r="P411" i="5"/>
  <c r="O411" i="5"/>
  <c r="N411" i="5"/>
  <c r="L411" i="5"/>
  <c r="K411" i="5"/>
  <c r="J411" i="5"/>
  <c r="I411" i="5"/>
  <c r="G411" i="5"/>
  <c r="F411" i="5"/>
  <c r="E411" i="5"/>
  <c r="D411" i="5"/>
  <c r="C411" i="5"/>
  <c r="B411" i="5" s="1"/>
  <c r="AG410" i="5"/>
  <c r="V410" i="5"/>
  <c r="U410" i="5"/>
  <c r="T410" i="5"/>
  <c r="S410" i="5"/>
  <c r="R410" i="5"/>
  <c r="Q410" i="5"/>
  <c r="P410" i="5"/>
  <c r="O410" i="5"/>
  <c r="N410" i="5"/>
  <c r="L410" i="5"/>
  <c r="K410" i="5"/>
  <c r="J410" i="5"/>
  <c r="I410" i="5"/>
  <c r="G410" i="5"/>
  <c r="F410" i="5"/>
  <c r="E410" i="5"/>
  <c r="D410" i="5"/>
  <c r="C410" i="5"/>
  <c r="B410" i="5" s="1"/>
  <c r="AG409" i="5"/>
  <c r="V409" i="5"/>
  <c r="U409" i="5"/>
  <c r="T409" i="5"/>
  <c r="S409" i="5"/>
  <c r="R409" i="5"/>
  <c r="Q409" i="5"/>
  <c r="P409" i="5"/>
  <c r="O409" i="5"/>
  <c r="N409" i="5"/>
  <c r="L409" i="5"/>
  <c r="K409" i="5"/>
  <c r="J409" i="5"/>
  <c r="I409" i="5"/>
  <c r="G409" i="5"/>
  <c r="F409" i="5"/>
  <c r="E409" i="5"/>
  <c r="D409" i="5"/>
  <c r="C409" i="5"/>
  <c r="B409" i="5" s="1"/>
  <c r="AG408" i="5"/>
  <c r="V408" i="5"/>
  <c r="U408" i="5"/>
  <c r="T408" i="5"/>
  <c r="S408" i="5"/>
  <c r="R408" i="5"/>
  <c r="Q408" i="5"/>
  <c r="P408" i="5"/>
  <c r="O408" i="5"/>
  <c r="N408" i="5"/>
  <c r="L408" i="5"/>
  <c r="K408" i="5"/>
  <c r="J408" i="5"/>
  <c r="I408" i="5"/>
  <c r="G408" i="5"/>
  <c r="F408" i="5"/>
  <c r="E408" i="5"/>
  <c r="D408" i="5"/>
  <c r="C408" i="5"/>
  <c r="B408" i="5" s="1"/>
  <c r="AG407" i="5"/>
  <c r="V407" i="5"/>
  <c r="U407" i="5"/>
  <c r="T407" i="5"/>
  <c r="S407" i="5"/>
  <c r="R407" i="5"/>
  <c r="Q407" i="5"/>
  <c r="P407" i="5"/>
  <c r="O407" i="5"/>
  <c r="N407" i="5"/>
  <c r="L407" i="5"/>
  <c r="K407" i="5"/>
  <c r="J407" i="5"/>
  <c r="I407" i="5"/>
  <c r="G407" i="5"/>
  <c r="F407" i="5"/>
  <c r="E407" i="5"/>
  <c r="D407" i="5"/>
  <c r="C407" i="5"/>
  <c r="B407" i="5" s="1"/>
  <c r="AG406" i="5"/>
  <c r="V406" i="5"/>
  <c r="U406" i="5"/>
  <c r="T406" i="5"/>
  <c r="S406" i="5"/>
  <c r="R406" i="5"/>
  <c r="Q406" i="5"/>
  <c r="P406" i="5"/>
  <c r="O406" i="5"/>
  <c r="N406" i="5"/>
  <c r="L406" i="5"/>
  <c r="K406" i="5"/>
  <c r="J406" i="5"/>
  <c r="I406" i="5"/>
  <c r="G406" i="5"/>
  <c r="F406" i="5"/>
  <c r="E406" i="5"/>
  <c r="D406" i="5"/>
  <c r="C406" i="5"/>
  <c r="B406" i="5" s="1"/>
  <c r="AG405" i="5"/>
  <c r="V405" i="5"/>
  <c r="U405" i="5"/>
  <c r="T405" i="5"/>
  <c r="S405" i="5"/>
  <c r="R405" i="5"/>
  <c r="Q405" i="5"/>
  <c r="P405" i="5"/>
  <c r="O405" i="5"/>
  <c r="N405" i="5"/>
  <c r="L405" i="5"/>
  <c r="K405" i="5"/>
  <c r="J405" i="5"/>
  <c r="I405" i="5"/>
  <c r="G405" i="5"/>
  <c r="F405" i="5"/>
  <c r="E405" i="5"/>
  <c r="D405" i="5"/>
  <c r="C405" i="5"/>
  <c r="B405" i="5" s="1"/>
  <c r="AG404" i="5"/>
  <c r="V404" i="5"/>
  <c r="U404" i="5"/>
  <c r="T404" i="5"/>
  <c r="S404" i="5"/>
  <c r="R404" i="5"/>
  <c r="Q404" i="5"/>
  <c r="P404" i="5"/>
  <c r="O404" i="5"/>
  <c r="N404" i="5"/>
  <c r="L404" i="5"/>
  <c r="K404" i="5"/>
  <c r="J404" i="5"/>
  <c r="I404" i="5"/>
  <c r="G404" i="5"/>
  <c r="F404" i="5"/>
  <c r="E404" i="5"/>
  <c r="D404" i="5"/>
  <c r="C404" i="5"/>
  <c r="B404" i="5" s="1"/>
  <c r="AG403" i="5"/>
  <c r="V403" i="5"/>
  <c r="U403" i="5"/>
  <c r="T403" i="5"/>
  <c r="S403" i="5"/>
  <c r="R403" i="5"/>
  <c r="Q403" i="5"/>
  <c r="P403" i="5"/>
  <c r="O403" i="5"/>
  <c r="N403" i="5"/>
  <c r="L403" i="5"/>
  <c r="K403" i="5"/>
  <c r="J403" i="5"/>
  <c r="I403" i="5"/>
  <c r="G403" i="5"/>
  <c r="F403" i="5"/>
  <c r="E403" i="5"/>
  <c r="D403" i="5"/>
  <c r="C403" i="5"/>
  <c r="B403" i="5" s="1"/>
  <c r="AG402" i="5"/>
  <c r="V402" i="5"/>
  <c r="U402" i="5"/>
  <c r="T402" i="5"/>
  <c r="S402" i="5"/>
  <c r="R402" i="5"/>
  <c r="Q402" i="5"/>
  <c r="P402" i="5"/>
  <c r="O402" i="5"/>
  <c r="N402" i="5"/>
  <c r="L402" i="5"/>
  <c r="K402" i="5"/>
  <c r="J402" i="5"/>
  <c r="I402" i="5"/>
  <c r="G402" i="5"/>
  <c r="F402" i="5"/>
  <c r="E402" i="5"/>
  <c r="D402" i="5"/>
  <c r="C402" i="5"/>
  <c r="B402" i="5" s="1"/>
  <c r="AG401" i="5"/>
  <c r="V401" i="5"/>
  <c r="U401" i="5"/>
  <c r="T401" i="5"/>
  <c r="S401" i="5"/>
  <c r="R401" i="5"/>
  <c r="Q401" i="5"/>
  <c r="P401" i="5"/>
  <c r="O401" i="5"/>
  <c r="N401" i="5"/>
  <c r="L401" i="5"/>
  <c r="K401" i="5"/>
  <c r="J401" i="5"/>
  <c r="I401" i="5"/>
  <c r="G401" i="5"/>
  <c r="F401" i="5"/>
  <c r="E401" i="5"/>
  <c r="D401" i="5"/>
  <c r="C401" i="5"/>
  <c r="B401" i="5" s="1"/>
  <c r="AG400" i="5"/>
  <c r="V400" i="5"/>
  <c r="U400" i="5"/>
  <c r="T400" i="5"/>
  <c r="S400" i="5"/>
  <c r="R400" i="5"/>
  <c r="Q400" i="5"/>
  <c r="P400" i="5"/>
  <c r="O400" i="5"/>
  <c r="N400" i="5"/>
  <c r="L400" i="5"/>
  <c r="K400" i="5"/>
  <c r="J400" i="5"/>
  <c r="I400" i="5"/>
  <c r="G400" i="5"/>
  <c r="F400" i="5"/>
  <c r="E400" i="5"/>
  <c r="D400" i="5"/>
  <c r="C400" i="5"/>
  <c r="B400" i="5" s="1"/>
  <c r="AG399" i="5"/>
  <c r="V399" i="5"/>
  <c r="U399" i="5"/>
  <c r="T399" i="5"/>
  <c r="S399" i="5"/>
  <c r="R399" i="5"/>
  <c r="Q399" i="5"/>
  <c r="P399" i="5"/>
  <c r="O399" i="5"/>
  <c r="N399" i="5"/>
  <c r="L399" i="5"/>
  <c r="K399" i="5"/>
  <c r="J399" i="5"/>
  <c r="I399" i="5"/>
  <c r="G399" i="5"/>
  <c r="F399" i="5"/>
  <c r="E399" i="5"/>
  <c r="D399" i="5"/>
  <c r="C399" i="5"/>
  <c r="B399" i="5" s="1"/>
  <c r="AG398" i="5"/>
  <c r="V398" i="5"/>
  <c r="U398" i="5"/>
  <c r="T398" i="5"/>
  <c r="S398" i="5"/>
  <c r="R398" i="5"/>
  <c r="Q398" i="5"/>
  <c r="P398" i="5"/>
  <c r="O398" i="5"/>
  <c r="N398" i="5"/>
  <c r="L398" i="5"/>
  <c r="K398" i="5"/>
  <c r="J398" i="5"/>
  <c r="I398" i="5"/>
  <c r="G398" i="5"/>
  <c r="F398" i="5"/>
  <c r="E398" i="5"/>
  <c r="D398" i="5"/>
  <c r="C398" i="5"/>
  <c r="B398" i="5" s="1"/>
  <c r="AG397" i="5"/>
  <c r="V397" i="5"/>
  <c r="U397" i="5"/>
  <c r="T397" i="5"/>
  <c r="S397" i="5"/>
  <c r="R397" i="5"/>
  <c r="Q397" i="5"/>
  <c r="P397" i="5"/>
  <c r="O397" i="5"/>
  <c r="N397" i="5"/>
  <c r="L397" i="5"/>
  <c r="K397" i="5"/>
  <c r="J397" i="5"/>
  <c r="I397" i="5"/>
  <c r="G397" i="5"/>
  <c r="F397" i="5"/>
  <c r="E397" i="5"/>
  <c r="D397" i="5"/>
  <c r="C397" i="5"/>
  <c r="B397" i="5" s="1"/>
  <c r="AG396" i="5"/>
  <c r="V396" i="5"/>
  <c r="U396" i="5"/>
  <c r="T396" i="5"/>
  <c r="S396" i="5"/>
  <c r="R396" i="5"/>
  <c r="Q396" i="5"/>
  <c r="P396" i="5"/>
  <c r="O396" i="5"/>
  <c r="N396" i="5"/>
  <c r="L396" i="5"/>
  <c r="K396" i="5"/>
  <c r="J396" i="5"/>
  <c r="I396" i="5"/>
  <c r="G396" i="5"/>
  <c r="F396" i="5"/>
  <c r="E396" i="5"/>
  <c r="D396" i="5"/>
  <c r="C396" i="5"/>
  <c r="B396" i="5" s="1"/>
  <c r="AG395" i="5"/>
  <c r="V395" i="5"/>
  <c r="U395" i="5"/>
  <c r="T395" i="5"/>
  <c r="S395" i="5"/>
  <c r="R395" i="5"/>
  <c r="Q395" i="5"/>
  <c r="P395" i="5"/>
  <c r="O395" i="5"/>
  <c r="N395" i="5"/>
  <c r="L395" i="5"/>
  <c r="K395" i="5"/>
  <c r="J395" i="5"/>
  <c r="I395" i="5"/>
  <c r="G395" i="5"/>
  <c r="F395" i="5"/>
  <c r="E395" i="5"/>
  <c r="D395" i="5"/>
  <c r="C395" i="5"/>
  <c r="B395" i="5" s="1"/>
  <c r="AG394" i="5"/>
  <c r="V394" i="5"/>
  <c r="U394" i="5"/>
  <c r="T394" i="5"/>
  <c r="S394" i="5"/>
  <c r="R394" i="5"/>
  <c r="Q394" i="5"/>
  <c r="P394" i="5"/>
  <c r="O394" i="5"/>
  <c r="N394" i="5"/>
  <c r="L394" i="5"/>
  <c r="K394" i="5"/>
  <c r="J394" i="5"/>
  <c r="I394" i="5"/>
  <c r="G394" i="5"/>
  <c r="F394" i="5"/>
  <c r="E394" i="5"/>
  <c r="D394" i="5"/>
  <c r="C394" i="5"/>
  <c r="B394" i="5" s="1"/>
  <c r="AG393" i="5"/>
  <c r="V393" i="5"/>
  <c r="U393" i="5"/>
  <c r="T393" i="5"/>
  <c r="S393" i="5"/>
  <c r="R393" i="5"/>
  <c r="Q393" i="5"/>
  <c r="P393" i="5"/>
  <c r="O393" i="5"/>
  <c r="N393" i="5"/>
  <c r="L393" i="5"/>
  <c r="K393" i="5"/>
  <c r="J393" i="5"/>
  <c r="I393" i="5"/>
  <c r="G393" i="5"/>
  <c r="F393" i="5"/>
  <c r="E393" i="5"/>
  <c r="D393" i="5"/>
  <c r="C393" i="5"/>
  <c r="B393" i="5" s="1"/>
  <c r="AG392" i="5"/>
  <c r="V392" i="5"/>
  <c r="U392" i="5"/>
  <c r="T392" i="5"/>
  <c r="S392" i="5"/>
  <c r="R392" i="5"/>
  <c r="Q392" i="5"/>
  <c r="P392" i="5"/>
  <c r="O392" i="5"/>
  <c r="N392" i="5"/>
  <c r="L392" i="5"/>
  <c r="K392" i="5"/>
  <c r="J392" i="5"/>
  <c r="I392" i="5"/>
  <c r="G392" i="5"/>
  <c r="F392" i="5"/>
  <c r="E392" i="5"/>
  <c r="D392" i="5"/>
  <c r="C392" i="5"/>
  <c r="B392" i="5" s="1"/>
  <c r="AG391" i="5"/>
  <c r="V391" i="5"/>
  <c r="U391" i="5"/>
  <c r="T391" i="5"/>
  <c r="S391" i="5"/>
  <c r="R391" i="5"/>
  <c r="Q391" i="5"/>
  <c r="P391" i="5"/>
  <c r="O391" i="5"/>
  <c r="N391" i="5"/>
  <c r="L391" i="5"/>
  <c r="K391" i="5"/>
  <c r="J391" i="5"/>
  <c r="I391" i="5"/>
  <c r="G391" i="5"/>
  <c r="F391" i="5"/>
  <c r="E391" i="5"/>
  <c r="D391" i="5"/>
  <c r="C391" i="5"/>
  <c r="B391" i="5" s="1"/>
  <c r="AG390" i="5"/>
  <c r="V390" i="5"/>
  <c r="U390" i="5"/>
  <c r="T390" i="5"/>
  <c r="S390" i="5"/>
  <c r="R390" i="5"/>
  <c r="Q390" i="5"/>
  <c r="P390" i="5"/>
  <c r="O390" i="5"/>
  <c r="N390" i="5"/>
  <c r="L390" i="5"/>
  <c r="K390" i="5"/>
  <c r="J390" i="5"/>
  <c r="I390" i="5"/>
  <c r="G390" i="5"/>
  <c r="F390" i="5"/>
  <c r="E390" i="5"/>
  <c r="D390" i="5"/>
  <c r="C390" i="5"/>
  <c r="B390" i="5" s="1"/>
  <c r="AG389" i="5"/>
  <c r="V389" i="5"/>
  <c r="U389" i="5"/>
  <c r="T389" i="5"/>
  <c r="S389" i="5"/>
  <c r="R389" i="5"/>
  <c r="Q389" i="5"/>
  <c r="P389" i="5"/>
  <c r="O389" i="5"/>
  <c r="N389" i="5"/>
  <c r="L389" i="5"/>
  <c r="K389" i="5"/>
  <c r="J389" i="5"/>
  <c r="I389" i="5"/>
  <c r="G389" i="5"/>
  <c r="F389" i="5"/>
  <c r="E389" i="5"/>
  <c r="D389" i="5"/>
  <c r="C389" i="5"/>
  <c r="B389" i="5" s="1"/>
  <c r="AG388" i="5"/>
  <c r="V388" i="5"/>
  <c r="U388" i="5"/>
  <c r="T388" i="5"/>
  <c r="S388" i="5"/>
  <c r="R388" i="5"/>
  <c r="Q388" i="5"/>
  <c r="P388" i="5"/>
  <c r="O388" i="5"/>
  <c r="N388" i="5"/>
  <c r="L388" i="5"/>
  <c r="K388" i="5"/>
  <c r="J388" i="5"/>
  <c r="I388" i="5"/>
  <c r="G388" i="5"/>
  <c r="F388" i="5"/>
  <c r="E388" i="5"/>
  <c r="D388" i="5"/>
  <c r="C388" i="5"/>
  <c r="B388" i="5" s="1"/>
  <c r="AG387" i="5"/>
  <c r="V387" i="5"/>
  <c r="U387" i="5"/>
  <c r="T387" i="5"/>
  <c r="S387" i="5"/>
  <c r="R387" i="5"/>
  <c r="Q387" i="5"/>
  <c r="P387" i="5"/>
  <c r="O387" i="5"/>
  <c r="N387" i="5"/>
  <c r="L387" i="5"/>
  <c r="K387" i="5"/>
  <c r="J387" i="5"/>
  <c r="I387" i="5"/>
  <c r="G387" i="5"/>
  <c r="F387" i="5"/>
  <c r="E387" i="5"/>
  <c r="D387" i="5"/>
  <c r="C387" i="5"/>
  <c r="B387" i="5" s="1"/>
  <c r="AG386" i="5"/>
  <c r="V386" i="5"/>
  <c r="U386" i="5"/>
  <c r="T386" i="5"/>
  <c r="S386" i="5"/>
  <c r="R386" i="5"/>
  <c r="Q386" i="5"/>
  <c r="P386" i="5"/>
  <c r="O386" i="5"/>
  <c r="N386" i="5"/>
  <c r="L386" i="5"/>
  <c r="K386" i="5"/>
  <c r="J386" i="5"/>
  <c r="I386" i="5"/>
  <c r="G386" i="5"/>
  <c r="F386" i="5"/>
  <c r="E386" i="5"/>
  <c r="D386" i="5"/>
  <c r="C386" i="5"/>
  <c r="B386" i="5" s="1"/>
  <c r="AG385" i="5"/>
  <c r="V385" i="5"/>
  <c r="U385" i="5"/>
  <c r="T385" i="5"/>
  <c r="S385" i="5"/>
  <c r="R385" i="5"/>
  <c r="Q385" i="5"/>
  <c r="P385" i="5"/>
  <c r="O385" i="5"/>
  <c r="N385" i="5"/>
  <c r="L385" i="5"/>
  <c r="K385" i="5"/>
  <c r="J385" i="5"/>
  <c r="I385" i="5"/>
  <c r="G385" i="5"/>
  <c r="F385" i="5"/>
  <c r="E385" i="5"/>
  <c r="D385" i="5"/>
  <c r="C385" i="5"/>
  <c r="B385" i="5" s="1"/>
  <c r="AG384" i="5"/>
  <c r="V384" i="5"/>
  <c r="U384" i="5"/>
  <c r="T384" i="5"/>
  <c r="S384" i="5"/>
  <c r="R384" i="5"/>
  <c r="Q384" i="5"/>
  <c r="P384" i="5"/>
  <c r="O384" i="5"/>
  <c r="N384" i="5"/>
  <c r="L384" i="5"/>
  <c r="K384" i="5"/>
  <c r="J384" i="5"/>
  <c r="I384" i="5"/>
  <c r="G384" i="5"/>
  <c r="F384" i="5"/>
  <c r="E384" i="5"/>
  <c r="D384" i="5"/>
  <c r="C384" i="5"/>
  <c r="B384" i="5" s="1"/>
  <c r="AG383" i="5"/>
  <c r="V383" i="5"/>
  <c r="U383" i="5"/>
  <c r="T383" i="5"/>
  <c r="S383" i="5"/>
  <c r="R383" i="5"/>
  <c r="Q383" i="5"/>
  <c r="P383" i="5"/>
  <c r="O383" i="5"/>
  <c r="N383" i="5"/>
  <c r="L383" i="5"/>
  <c r="K383" i="5"/>
  <c r="J383" i="5"/>
  <c r="I383" i="5"/>
  <c r="G383" i="5"/>
  <c r="F383" i="5"/>
  <c r="E383" i="5"/>
  <c r="D383" i="5"/>
  <c r="C383" i="5"/>
  <c r="B383" i="5" s="1"/>
  <c r="AG382" i="5"/>
  <c r="V382" i="5"/>
  <c r="U382" i="5"/>
  <c r="T382" i="5"/>
  <c r="S382" i="5"/>
  <c r="R382" i="5"/>
  <c r="Q382" i="5"/>
  <c r="P382" i="5"/>
  <c r="O382" i="5"/>
  <c r="N382" i="5"/>
  <c r="L382" i="5"/>
  <c r="K382" i="5"/>
  <c r="J382" i="5"/>
  <c r="I382" i="5"/>
  <c r="G382" i="5"/>
  <c r="F382" i="5"/>
  <c r="E382" i="5"/>
  <c r="D382" i="5"/>
  <c r="C382" i="5"/>
  <c r="B382" i="5" s="1"/>
  <c r="AG381" i="5"/>
  <c r="V381" i="5"/>
  <c r="U381" i="5"/>
  <c r="T381" i="5"/>
  <c r="S381" i="5"/>
  <c r="R381" i="5"/>
  <c r="Q381" i="5"/>
  <c r="P381" i="5"/>
  <c r="O381" i="5"/>
  <c r="N381" i="5"/>
  <c r="L381" i="5"/>
  <c r="K381" i="5"/>
  <c r="J381" i="5"/>
  <c r="I381" i="5"/>
  <c r="G381" i="5"/>
  <c r="F381" i="5"/>
  <c r="E381" i="5"/>
  <c r="D381" i="5"/>
  <c r="C381" i="5"/>
  <c r="B381" i="5" s="1"/>
  <c r="AG380" i="5"/>
  <c r="V380" i="5"/>
  <c r="U380" i="5"/>
  <c r="T380" i="5"/>
  <c r="S380" i="5"/>
  <c r="R380" i="5"/>
  <c r="Q380" i="5"/>
  <c r="P380" i="5"/>
  <c r="O380" i="5"/>
  <c r="N380" i="5"/>
  <c r="L380" i="5"/>
  <c r="K380" i="5"/>
  <c r="J380" i="5"/>
  <c r="I380" i="5"/>
  <c r="G380" i="5"/>
  <c r="F380" i="5"/>
  <c r="E380" i="5"/>
  <c r="D380" i="5"/>
  <c r="C380" i="5"/>
  <c r="B380" i="5" s="1"/>
  <c r="AG379" i="5"/>
  <c r="V379" i="5"/>
  <c r="U379" i="5"/>
  <c r="T379" i="5"/>
  <c r="S379" i="5"/>
  <c r="R379" i="5"/>
  <c r="Q379" i="5"/>
  <c r="P379" i="5"/>
  <c r="O379" i="5"/>
  <c r="N379" i="5"/>
  <c r="L379" i="5"/>
  <c r="K379" i="5"/>
  <c r="J379" i="5"/>
  <c r="I379" i="5"/>
  <c r="G379" i="5"/>
  <c r="F379" i="5"/>
  <c r="E379" i="5"/>
  <c r="D379" i="5"/>
  <c r="C379" i="5"/>
  <c r="B379" i="5" s="1"/>
  <c r="AG378" i="5"/>
  <c r="V378" i="5"/>
  <c r="U378" i="5"/>
  <c r="T378" i="5"/>
  <c r="S378" i="5"/>
  <c r="R378" i="5"/>
  <c r="Q378" i="5"/>
  <c r="P378" i="5"/>
  <c r="O378" i="5"/>
  <c r="N378" i="5"/>
  <c r="L378" i="5"/>
  <c r="K378" i="5"/>
  <c r="J378" i="5"/>
  <c r="I378" i="5"/>
  <c r="G378" i="5"/>
  <c r="F378" i="5"/>
  <c r="E378" i="5"/>
  <c r="D378" i="5"/>
  <c r="C378" i="5"/>
  <c r="B378" i="5" s="1"/>
  <c r="AG377" i="5"/>
  <c r="V377" i="5"/>
  <c r="U377" i="5"/>
  <c r="T377" i="5"/>
  <c r="S377" i="5"/>
  <c r="R377" i="5"/>
  <c r="Q377" i="5"/>
  <c r="P377" i="5"/>
  <c r="O377" i="5"/>
  <c r="N377" i="5"/>
  <c r="L377" i="5"/>
  <c r="K377" i="5"/>
  <c r="J377" i="5"/>
  <c r="I377" i="5"/>
  <c r="G377" i="5"/>
  <c r="F377" i="5"/>
  <c r="E377" i="5"/>
  <c r="D377" i="5"/>
  <c r="C377" i="5"/>
  <c r="B377" i="5" s="1"/>
  <c r="AG376" i="5"/>
  <c r="V376" i="5"/>
  <c r="U376" i="5"/>
  <c r="T376" i="5"/>
  <c r="S376" i="5"/>
  <c r="R376" i="5"/>
  <c r="Q376" i="5"/>
  <c r="P376" i="5"/>
  <c r="O376" i="5"/>
  <c r="N376" i="5"/>
  <c r="L376" i="5"/>
  <c r="K376" i="5"/>
  <c r="J376" i="5"/>
  <c r="I376" i="5"/>
  <c r="G376" i="5"/>
  <c r="F376" i="5"/>
  <c r="E376" i="5"/>
  <c r="D376" i="5"/>
  <c r="C376" i="5"/>
  <c r="B376" i="5" s="1"/>
  <c r="AG375" i="5"/>
  <c r="V375" i="5"/>
  <c r="U375" i="5"/>
  <c r="T375" i="5"/>
  <c r="S375" i="5"/>
  <c r="R375" i="5"/>
  <c r="Q375" i="5"/>
  <c r="P375" i="5"/>
  <c r="O375" i="5"/>
  <c r="N375" i="5"/>
  <c r="L375" i="5"/>
  <c r="K375" i="5"/>
  <c r="J375" i="5"/>
  <c r="I375" i="5"/>
  <c r="G375" i="5"/>
  <c r="F375" i="5"/>
  <c r="E375" i="5"/>
  <c r="D375" i="5"/>
  <c r="C375" i="5"/>
  <c r="B375" i="5" s="1"/>
  <c r="AG374" i="5"/>
  <c r="V374" i="5"/>
  <c r="U374" i="5"/>
  <c r="T374" i="5"/>
  <c r="S374" i="5"/>
  <c r="R374" i="5"/>
  <c r="Q374" i="5"/>
  <c r="P374" i="5"/>
  <c r="O374" i="5"/>
  <c r="N374" i="5"/>
  <c r="L374" i="5"/>
  <c r="K374" i="5"/>
  <c r="J374" i="5"/>
  <c r="I374" i="5"/>
  <c r="G374" i="5"/>
  <c r="F374" i="5"/>
  <c r="E374" i="5"/>
  <c r="D374" i="5"/>
  <c r="C374" i="5"/>
  <c r="B374" i="5" s="1"/>
  <c r="AG373" i="5"/>
  <c r="V373" i="5"/>
  <c r="U373" i="5"/>
  <c r="T373" i="5"/>
  <c r="S373" i="5"/>
  <c r="R373" i="5"/>
  <c r="Q373" i="5"/>
  <c r="P373" i="5"/>
  <c r="O373" i="5"/>
  <c r="N373" i="5"/>
  <c r="L373" i="5"/>
  <c r="K373" i="5"/>
  <c r="J373" i="5"/>
  <c r="I373" i="5"/>
  <c r="G373" i="5"/>
  <c r="F373" i="5"/>
  <c r="E373" i="5"/>
  <c r="D373" i="5"/>
  <c r="C373" i="5"/>
  <c r="B373" i="5" s="1"/>
  <c r="AG372" i="5"/>
  <c r="V372" i="5"/>
  <c r="U372" i="5"/>
  <c r="T372" i="5"/>
  <c r="S372" i="5"/>
  <c r="R372" i="5"/>
  <c r="Q372" i="5"/>
  <c r="P372" i="5"/>
  <c r="O372" i="5"/>
  <c r="N372" i="5"/>
  <c r="L372" i="5"/>
  <c r="K372" i="5"/>
  <c r="J372" i="5"/>
  <c r="I372" i="5"/>
  <c r="G372" i="5"/>
  <c r="F372" i="5"/>
  <c r="E372" i="5"/>
  <c r="D372" i="5"/>
  <c r="C372" i="5"/>
  <c r="B372" i="5" s="1"/>
  <c r="AG371" i="5"/>
  <c r="V371" i="5"/>
  <c r="U371" i="5"/>
  <c r="T371" i="5"/>
  <c r="S371" i="5"/>
  <c r="R371" i="5"/>
  <c r="Q371" i="5"/>
  <c r="P371" i="5"/>
  <c r="O371" i="5"/>
  <c r="N371" i="5"/>
  <c r="L371" i="5"/>
  <c r="K371" i="5"/>
  <c r="J371" i="5"/>
  <c r="I371" i="5"/>
  <c r="G371" i="5"/>
  <c r="F371" i="5"/>
  <c r="E371" i="5"/>
  <c r="D371" i="5"/>
  <c r="C371" i="5"/>
  <c r="B371" i="5" s="1"/>
  <c r="AG370" i="5"/>
  <c r="V370" i="5"/>
  <c r="U370" i="5"/>
  <c r="T370" i="5"/>
  <c r="S370" i="5"/>
  <c r="R370" i="5"/>
  <c r="Q370" i="5"/>
  <c r="P370" i="5"/>
  <c r="O370" i="5"/>
  <c r="N370" i="5"/>
  <c r="L370" i="5"/>
  <c r="K370" i="5"/>
  <c r="J370" i="5"/>
  <c r="I370" i="5"/>
  <c r="G370" i="5"/>
  <c r="F370" i="5"/>
  <c r="E370" i="5"/>
  <c r="D370" i="5"/>
  <c r="C370" i="5"/>
  <c r="B370" i="5" s="1"/>
  <c r="AG369" i="5"/>
  <c r="V369" i="5"/>
  <c r="U369" i="5"/>
  <c r="T369" i="5"/>
  <c r="S369" i="5"/>
  <c r="R369" i="5"/>
  <c r="Q369" i="5"/>
  <c r="P369" i="5"/>
  <c r="O369" i="5"/>
  <c r="N369" i="5"/>
  <c r="L369" i="5"/>
  <c r="K369" i="5"/>
  <c r="J369" i="5"/>
  <c r="I369" i="5"/>
  <c r="G369" i="5"/>
  <c r="F369" i="5"/>
  <c r="E369" i="5"/>
  <c r="D369" i="5"/>
  <c r="C369" i="5"/>
  <c r="B369" i="5" s="1"/>
  <c r="AG368" i="5"/>
  <c r="V368" i="5"/>
  <c r="U368" i="5"/>
  <c r="T368" i="5"/>
  <c r="S368" i="5"/>
  <c r="R368" i="5"/>
  <c r="Q368" i="5"/>
  <c r="P368" i="5"/>
  <c r="O368" i="5"/>
  <c r="N368" i="5"/>
  <c r="L368" i="5"/>
  <c r="K368" i="5"/>
  <c r="J368" i="5"/>
  <c r="I368" i="5"/>
  <c r="G368" i="5"/>
  <c r="F368" i="5"/>
  <c r="E368" i="5"/>
  <c r="D368" i="5"/>
  <c r="C368" i="5"/>
  <c r="B368" i="5" s="1"/>
  <c r="AG367" i="5"/>
  <c r="V367" i="5"/>
  <c r="U367" i="5"/>
  <c r="T367" i="5"/>
  <c r="S367" i="5"/>
  <c r="R367" i="5"/>
  <c r="Q367" i="5"/>
  <c r="P367" i="5"/>
  <c r="O367" i="5"/>
  <c r="N367" i="5"/>
  <c r="L367" i="5"/>
  <c r="K367" i="5"/>
  <c r="J367" i="5"/>
  <c r="I367" i="5"/>
  <c r="G367" i="5"/>
  <c r="F367" i="5"/>
  <c r="E367" i="5"/>
  <c r="D367" i="5"/>
  <c r="C367" i="5"/>
  <c r="B367" i="5" s="1"/>
  <c r="AG366" i="5"/>
  <c r="V366" i="5"/>
  <c r="U366" i="5"/>
  <c r="T366" i="5"/>
  <c r="S366" i="5"/>
  <c r="R366" i="5"/>
  <c r="Q366" i="5"/>
  <c r="P366" i="5"/>
  <c r="O366" i="5"/>
  <c r="N366" i="5"/>
  <c r="L366" i="5"/>
  <c r="K366" i="5"/>
  <c r="J366" i="5"/>
  <c r="I366" i="5"/>
  <c r="G366" i="5"/>
  <c r="F366" i="5"/>
  <c r="E366" i="5"/>
  <c r="D366" i="5"/>
  <c r="C366" i="5"/>
  <c r="B366" i="5" s="1"/>
  <c r="AG365" i="5"/>
  <c r="V365" i="5"/>
  <c r="U365" i="5"/>
  <c r="T365" i="5"/>
  <c r="S365" i="5"/>
  <c r="R365" i="5"/>
  <c r="Q365" i="5"/>
  <c r="P365" i="5"/>
  <c r="O365" i="5"/>
  <c r="N365" i="5"/>
  <c r="L365" i="5"/>
  <c r="K365" i="5"/>
  <c r="J365" i="5"/>
  <c r="I365" i="5"/>
  <c r="G365" i="5"/>
  <c r="F365" i="5"/>
  <c r="E365" i="5"/>
  <c r="D365" i="5"/>
  <c r="C365" i="5"/>
  <c r="B365" i="5" s="1"/>
  <c r="AG364" i="5"/>
  <c r="V364" i="5"/>
  <c r="U364" i="5"/>
  <c r="T364" i="5"/>
  <c r="S364" i="5"/>
  <c r="R364" i="5"/>
  <c r="Q364" i="5"/>
  <c r="P364" i="5"/>
  <c r="O364" i="5"/>
  <c r="N364" i="5"/>
  <c r="L364" i="5"/>
  <c r="K364" i="5"/>
  <c r="J364" i="5"/>
  <c r="I364" i="5"/>
  <c r="G364" i="5"/>
  <c r="F364" i="5"/>
  <c r="E364" i="5"/>
  <c r="D364" i="5"/>
  <c r="C364" i="5"/>
  <c r="B364" i="5" s="1"/>
  <c r="AG363" i="5"/>
  <c r="V363" i="5"/>
  <c r="U363" i="5"/>
  <c r="T363" i="5"/>
  <c r="S363" i="5"/>
  <c r="R363" i="5"/>
  <c r="Q363" i="5"/>
  <c r="P363" i="5"/>
  <c r="O363" i="5"/>
  <c r="N363" i="5"/>
  <c r="L363" i="5"/>
  <c r="K363" i="5"/>
  <c r="J363" i="5"/>
  <c r="I363" i="5"/>
  <c r="G363" i="5"/>
  <c r="F363" i="5"/>
  <c r="E363" i="5"/>
  <c r="D363" i="5"/>
  <c r="C363" i="5"/>
  <c r="B363" i="5" s="1"/>
  <c r="AG362" i="5"/>
  <c r="V362" i="5"/>
  <c r="U362" i="5"/>
  <c r="T362" i="5"/>
  <c r="S362" i="5"/>
  <c r="R362" i="5"/>
  <c r="Q362" i="5"/>
  <c r="P362" i="5"/>
  <c r="O362" i="5"/>
  <c r="N362" i="5"/>
  <c r="L362" i="5"/>
  <c r="K362" i="5"/>
  <c r="J362" i="5"/>
  <c r="I362" i="5"/>
  <c r="G362" i="5"/>
  <c r="F362" i="5"/>
  <c r="E362" i="5"/>
  <c r="D362" i="5"/>
  <c r="C362" i="5"/>
  <c r="B362" i="5" s="1"/>
  <c r="AG361" i="5"/>
  <c r="V361" i="5"/>
  <c r="U361" i="5"/>
  <c r="T361" i="5"/>
  <c r="S361" i="5"/>
  <c r="R361" i="5"/>
  <c r="Q361" i="5"/>
  <c r="P361" i="5"/>
  <c r="O361" i="5"/>
  <c r="N361" i="5"/>
  <c r="L361" i="5"/>
  <c r="K361" i="5"/>
  <c r="J361" i="5"/>
  <c r="I361" i="5"/>
  <c r="G361" i="5"/>
  <c r="F361" i="5"/>
  <c r="E361" i="5"/>
  <c r="D361" i="5"/>
  <c r="C361" i="5"/>
  <c r="B361" i="5" s="1"/>
  <c r="AG360" i="5"/>
  <c r="V360" i="5"/>
  <c r="U360" i="5"/>
  <c r="T360" i="5"/>
  <c r="S360" i="5"/>
  <c r="R360" i="5"/>
  <c r="Q360" i="5"/>
  <c r="P360" i="5"/>
  <c r="O360" i="5"/>
  <c r="N360" i="5"/>
  <c r="L360" i="5"/>
  <c r="K360" i="5"/>
  <c r="J360" i="5"/>
  <c r="I360" i="5"/>
  <c r="G360" i="5"/>
  <c r="F360" i="5"/>
  <c r="E360" i="5"/>
  <c r="D360" i="5"/>
  <c r="C360" i="5"/>
  <c r="B360" i="5" s="1"/>
  <c r="AG359" i="5"/>
  <c r="V359" i="5"/>
  <c r="U359" i="5"/>
  <c r="T359" i="5"/>
  <c r="S359" i="5"/>
  <c r="R359" i="5"/>
  <c r="Q359" i="5"/>
  <c r="P359" i="5"/>
  <c r="O359" i="5"/>
  <c r="N359" i="5"/>
  <c r="L359" i="5"/>
  <c r="K359" i="5"/>
  <c r="J359" i="5"/>
  <c r="I359" i="5"/>
  <c r="G359" i="5"/>
  <c r="F359" i="5"/>
  <c r="E359" i="5"/>
  <c r="D359" i="5"/>
  <c r="C359" i="5"/>
  <c r="B359" i="5" s="1"/>
  <c r="AG358" i="5"/>
  <c r="V358" i="5"/>
  <c r="U358" i="5"/>
  <c r="T358" i="5"/>
  <c r="S358" i="5"/>
  <c r="R358" i="5"/>
  <c r="Q358" i="5"/>
  <c r="P358" i="5"/>
  <c r="O358" i="5"/>
  <c r="N358" i="5"/>
  <c r="L358" i="5"/>
  <c r="K358" i="5"/>
  <c r="J358" i="5"/>
  <c r="I358" i="5"/>
  <c r="G358" i="5"/>
  <c r="F358" i="5"/>
  <c r="E358" i="5"/>
  <c r="D358" i="5"/>
  <c r="C358" i="5"/>
  <c r="B358" i="5" s="1"/>
  <c r="AG357" i="5"/>
  <c r="V357" i="5"/>
  <c r="U357" i="5"/>
  <c r="T357" i="5"/>
  <c r="S357" i="5"/>
  <c r="R357" i="5"/>
  <c r="Q357" i="5"/>
  <c r="P357" i="5"/>
  <c r="O357" i="5"/>
  <c r="N357" i="5"/>
  <c r="L357" i="5"/>
  <c r="K357" i="5"/>
  <c r="J357" i="5"/>
  <c r="I357" i="5"/>
  <c r="G357" i="5"/>
  <c r="F357" i="5"/>
  <c r="E357" i="5"/>
  <c r="D357" i="5"/>
  <c r="C357" i="5"/>
  <c r="B357" i="5" s="1"/>
  <c r="AG356" i="5"/>
  <c r="V356" i="5"/>
  <c r="U356" i="5"/>
  <c r="T356" i="5"/>
  <c r="S356" i="5"/>
  <c r="R356" i="5"/>
  <c r="Q356" i="5"/>
  <c r="P356" i="5"/>
  <c r="O356" i="5"/>
  <c r="N356" i="5"/>
  <c r="L356" i="5"/>
  <c r="K356" i="5"/>
  <c r="J356" i="5"/>
  <c r="I356" i="5"/>
  <c r="G356" i="5"/>
  <c r="F356" i="5"/>
  <c r="E356" i="5"/>
  <c r="D356" i="5"/>
  <c r="C356" i="5"/>
  <c r="B356" i="5" s="1"/>
  <c r="AG355" i="5"/>
  <c r="V355" i="5"/>
  <c r="U355" i="5"/>
  <c r="T355" i="5"/>
  <c r="S355" i="5"/>
  <c r="R355" i="5"/>
  <c r="Q355" i="5"/>
  <c r="P355" i="5"/>
  <c r="O355" i="5"/>
  <c r="N355" i="5"/>
  <c r="L355" i="5"/>
  <c r="K355" i="5"/>
  <c r="J355" i="5"/>
  <c r="I355" i="5"/>
  <c r="G355" i="5"/>
  <c r="F355" i="5"/>
  <c r="E355" i="5"/>
  <c r="D355" i="5"/>
  <c r="C355" i="5"/>
  <c r="B355" i="5" s="1"/>
  <c r="AG354" i="5"/>
  <c r="V354" i="5"/>
  <c r="U354" i="5"/>
  <c r="T354" i="5"/>
  <c r="S354" i="5"/>
  <c r="R354" i="5"/>
  <c r="Q354" i="5"/>
  <c r="P354" i="5"/>
  <c r="O354" i="5"/>
  <c r="N354" i="5"/>
  <c r="L354" i="5"/>
  <c r="K354" i="5"/>
  <c r="J354" i="5"/>
  <c r="I354" i="5"/>
  <c r="G354" i="5"/>
  <c r="F354" i="5"/>
  <c r="E354" i="5"/>
  <c r="D354" i="5"/>
  <c r="C354" i="5"/>
  <c r="B354" i="5" s="1"/>
  <c r="AG353" i="5"/>
  <c r="V353" i="5"/>
  <c r="U353" i="5"/>
  <c r="T353" i="5"/>
  <c r="S353" i="5"/>
  <c r="R353" i="5"/>
  <c r="Q353" i="5"/>
  <c r="P353" i="5"/>
  <c r="O353" i="5"/>
  <c r="N353" i="5"/>
  <c r="L353" i="5"/>
  <c r="K353" i="5"/>
  <c r="J353" i="5"/>
  <c r="I353" i="5"/>
  <c r="G353" i="5"/>
  <c r="F353" i="5"/>
  <c r="E353" i="5"/>
  <c r="D353" i="5"/>
  <c r="C353" i="5"/>
  <c r="B353" i="5" s="1"/>
  <c r="AG352" i="5"/>
  <c r="V352" i="5"/>
  <c r="U352" i="5"/>
  <c r="T352" i="5"/>
  <c r="S352" i="5"/>
  <c r="R352" i="5"/>
  <c r="Q352" i="5"/>
  <c r="P352" i="5"/>
  <c r="O352" i="5"/>
  <c r="N352" i="5"/>
  <c r="L352" i="5"/>
  <c r="K352" i="5"/>
  <c r="J352" i="5"/>
  <c r="I352" i="5"/>
  <c r="G352" i="5"/>
  <c r="F352" i="5"/>
  <c r="E352" i="5"/>
  <c r="D352" i="5"/>
  <c r="C352" i="5"/>
  <c r="B352" i="5" s="1"/>
  <c r="AG351" i="5"/>
  <c r="V351" i="5"/>
  <c r="U351" i="5"/>
  <c r="T351" i="5"/>
  <c r="S351" i="5"/>
  <c r="R351" i="5"/>
  <c r="Q351" i="5"/>
  <c r="P351" i="5"/>
  <c r="O351" i="5"/>
  <c r="N351" i="5"/>
  <c r="L351" i="5"/>
  <c r="K351" i="5"/>
  <c r="J351" i="5"/>
  <c r="I351" i="5"/>
  <c r="G351" i="5"/>
  <c r="F351" i="5"/>
  <c r="E351" i="5"/>
  <c r="D351" i="5"/>
  <c r="C351" i="5"/>
  <c r="B351" i="5" s="1"/>
  <c r="AG350" i="5"/>
  <c r="V350" i="5"/>
  <c r="U350" i="5"/>
  <c r="T350" i="5"/>
  <c r="S350" i="5"/>
  <c r="R350" i="5"/>
  <c r="Q350" i="5"/>
  <c r="P350" i="5"/>
  <c r="O350" i="5"/>
  <c r="N350" i="5"/>
  <c r="L350" i="5"/>
  <c r="K350" i="5"/>
  <c r="J350" i="5"/>
  <c r="I350" i="5"/>
  <c r="G350" i="5"/>
  <c r="F350" i="5"/>
  <c r="E350" i="5"/>
  <c r="D350" i="5"/>
  <c r="C350" i="5"/>
  <c r="B350" i="5" s="1"/>
  <c r="AG349" i="5"/>
  <c r="V349" i="5"/>
  <c r="U349" i="5"/>
  <c r="T349" i="5"/>
  <c r="S349" i="5"/>
  <c r="R349" i="5"/>
  <c r="Q349" i="5"/>
  <c r="P349" i="5"/>
  <c r="O349" i="5"/>
  <c r="N349" i="5"/>
  <c r="L349" i="5"/>
  <c r="K349" i="5"/>
  <c r="J349" i="5"/>
  <c r="I349" i="5"/>
  <c r="G349" i="5"/>
  <c r="F349" i="5"/>
  <c r="E349" i="5"/>
  <c r="D349" i="5"/>
  <c r="C349" i="5"/>
  <c r="B349" i="5" s="1"/>
  <c r="AG348" i="5"/>
  <c r="V348" i="5"/>
  <c r="U348" i="5"/>
  <c r="T348" i="5"/>
  <c r="S348" i="5"/>
  <c r="R348" i="5"/>
  <c r="Q348" i="5"/>
  <c r="P348" i="5"/>
  <c r="O348" i="5"/>
  <c r="N348" i="5"/>
  <c r="L348" i="5"/>
  <c r="K348" i="5"/>
  <c r="J348" i="5"/>
  <c r="I348" i="5"/>
  <c r="G348" i="5"/>
  <c r="F348" i="5"/>
  <c r="E348" i="5"/>
  <c r="D348" i="5"/>
  <c r="C348" i="5"/>
  <c r="B348" i="5" s="1"/>
  <c r="AG347" i="5"/>
  <c r="V347" i="5"/>
  <c r="U347" i="5"/>
  <c r="T347" i="5"/>
  <c r="S347" i="5"/>
  <c r="R347" i="5"/>
  <c r="Q347" i="5"/>
  <c r="P347" i="5"/>
  <c r="O347" i="5"/>
  <c r="N347" i="5"/>
  <c r="L347" i="5"/>
  <c r="K347" i="5"/>
  <c r="J347" i="5"/>
  <c r="I347" i="5"/>
  <c r="G347" i="5"/>
  <c r="F347" i="5"/>
  <c r="E347" i="5"/>
  <c r="D347" i="5"/>
  <c r="C347" i="5"/>
  <c r="B347" i="5" s="1"/>
  <c r="AG346" i="5"/>
  <c r="V346" i="5"/>
  <c r="U346" i="5"/>
  <c r="T346" i="5"/>
  <c r="S346" i="5"/>
  <c r="R346" i="5"/>
  <c r="Q346" i="5"/>
  <c r="P346" i="5"/>
  <c r="O346" i="5"/>
  <c r="N346" i="5"/>
  <c r="L346" i="5"/>
  <c r="K346" i="5"/>
  <c r="J346" i="5"/>
  <c r="I346" i="5"/>
  <c r="G346" i="5"/>
  <c r="F346" i="5"/>
  <c r="E346" i="5"/>
  <c r="D346" i="5"/>
  <c r="C346" i="5"/>
  <c r="B346" i="5" s="1"/>
  <c r="AG345" i="5"/>
  <c r="V345" i="5"/>
  <c r="U345" i="5"/>
  <c r="T345" i="5"/>
  <c r="S345" i="5"/>
  <c r="R345" i="5"/>
  <c r="Q345" i="5"/>
  <c r="P345" i="5"/>
  <c r="O345" i="5"/>
  <c r="N345" i="5"/>
  <c r="L345" i="5"/>
  <c r="K345" i="5"/>
  <c r="J345" i="5"/>
  <c r="I345" i="5"/>
  <c r="G345" i="5"/>
  <c r="F345" i="5"/>
  <c r="E345" i="5"/>
  <c r="D345" i="5"/>
  <c r="C345" i="5"/>
  <c r="B345" i="5" s="1"/>
  <c r="AG344" i="5"/>
  <c r="V344" i="5"/>
  <c r="U344" i="5"/>
  <c r="T344" i="5"/>
  <c r="S344" i="5"/>
  <c r="R344" i="5"/>
  <c r="Q344" i="5"/>
  <c r="P344" i="5"/>
  <c r="O344" i="5"/>
  <c r="N344" i="5"/>
  <c r="L344" i="5"/>
  <c r="K344" i="5"/>
  <c r="J344" i="5"/>
  <c r="I344" i="5"/>
  <c r="G344" i="5"/>
  <c r="F344" i="5"/>
  <c r="E344" i="5"/>
  <c r="D344" i="5"/>
  <c r="C344" i="5"/>
  <c r="B344" i="5" s="1"/>
  <c r="AG343" i="5"/>
  <c r="V343" i="5"/>
  <c r="U343" i="5"/>
  <c r="T343" i="5"/>
  <c r="S343" i="5"/>
  <c r="R343" i="5"/>
  <c r="Q343" i="5"/>
  <c r="P343" i="5"/>
  <c r="O343" i="5"/>
  <c r="N343" i="5"/>
  <c r="L343" i="5"/>
  <c r="K343" i="5"/>
  <c r="J343" i="5"/>
  <c r="I343" i="5"/>
  <c r="G343" i="5"/>
  <c r="F343" i="5"/>
  <c r="E343" i="5"/>
  <c r="D343" i="5"/>
  <c r="C343" i="5"/>
  <c r="B343" i="5" s="1"/>
  <c r="AG342" i="5"/>
  <c r="V342" i="5"/>
  <c r="U342" i="5"/>
  <c r="T342" i="5"/>
  <c r="S342" i="5"/>
  <c r="R342" i="5"/>
  <c r="Q342" i="5"/>
  <c r="P342" i="5"/>
  <c r="O342" i="5"/>
  <c r="N342" i="5"/>
  <c r="L342" i="5"/>
  <c r="K342" i="5"/>
  <c r="J342" i="5"/>
  <c r="I342" i="5"/>
  <c r="G342" i="5"/>
  <c r="F342" i="5"/>
  <c r="E342" i="5"/>
  <c r="D342" i="5"/>
  <c r="C342" i="5"/>
  <c r="B342" i="5" s="1"/>
  <c r="AG341" i="5"/>
  <c r="V341" i="5"/>
  <c r="U341" i="5"/>
  <c r="T341" i="5"/>
  <c r="S341" i="5"/>
  <c r="R341" i="5"/>
  <c r="Q341" i="5"/>
  <c r="P341" i="5"/>
  <c r="O341" i="5"/>
  <c r="N341" i="5"/>
  <c r="L341" i="5"/>
  <c r="K341" i="5"/>
  <c r="J341" i="5"/>
  <c r="I341" i="5"/>
  <c r="G341" i="5"/>
  <c r="F341" i="5"/>
  <c r="E341" i="5"/>
  <c r="D341" i="5"/>
  <c r="C341" i="5"/>
  <c r="B341" i="5" s="1"/>
  <c r="AG340" i="5"/>
  <c r="V340" i="5"/>
  <c r="U340" i="5"/>
  <c r="T340" i="5"/>
  <c r="S340" i="5"/>
  <c r="R340" i="5"/>
  <c r="Q340" i="5"/>
  <c r="P340" i="5"/>
  <c r="O340" i="5"/>
  <c r="N340" i="5"/>
  <c r="L340" i="5"/>
  <c r="K340" i="5"/>
  <c r="J340" i="5"/>
  <c r="I340" i="5"/>
  <c r="G340" i="5"/>
  <c r="F340" i="5"/>
  <c r="E340" i="5"/>
  <c r="D340" i="5"/>
  <c r="C340" i="5"/>
  <c r="B340" i="5" s="1"/>
  <c r="AG339" i="5"/>
  <c r="V339" i="5"/>
  <c r="U339" i="5"/>
  <c r="T339" i="5"/>
  <c r="S339" i="5"/>
  <c r="R339" i="5"/>
  <c r="Q339" i="5"/>
  <c r="P339" i="5"/>
  <c r="O339" i="5"/>
  <c r="N339" i="5"/>
  <c r="L339" i="5"/>
  <c r="K339" i="5"/>
  <c r="J339" i="5"/>
  <c r="I339" i="5"/>
  <c r="G339" i="5"/>
  <c r="F339" i="5"/>
  <c r="E339" i="5"/>
  <c r="D339" i="5"/>
  <c r="C339" i="5"/>
  <c r="B339" i="5" s="1"/>
  <c r="AG338" i="5"/>
  <c r="V338" i="5"/>
  <c r="U338" i="5"/>
  <c r="T338" i="5"/>
  <c r="S338" i="5"/>
  <c r="R338" i="5"/>
  <c r="Q338" i="5"/>
  <c r="P338" i="5"/>
  <c r="O338" i="5"/>
  <c r="N338" i="5"/>
  <c r="L338" i="5"/>
  <c r="K338" i="5"/>
  <c r="J338" i="5"/>
  <c r="I338" i="5"/>
  <c r="G338" i="5"/>
  <c r="F338" i="5"/>
  <c r="E338" i="5"/>
  <c r="D338" i="5"/>
  <c r="C338" i="5"/>
  <c r="B338" i="5" s="1"/>
  <c r="AG337" i="5"/>
  <c r="V337" i="5"/>
  <c r="U337" i="5"/>
  <c r="T337" i="5"/>
  <c r="S337" i="5"/>
  <c r="R337" i="5"/>
  <c r="Q337" i="5"/>
  <c r="P337" i="5"/>
  <c r="O337" i="5"/>
  <c r="N337" i="5"/>
  <c r="L337" i="5"/>
  <c r="K337" i="5"/>
  <c r="J337" i="5"/>
  <c r="I337" i="5"/>
  <c r="G337" i="5"/>
  <c r="F337" i="5"/>
  <c r="E337" i="5"/>
  <c r="D337" i="5"/>
  <c r="C337" i="5"/>
  <c r="B337" i="5" s="1"/>
  <c r="AG336" i="5"/>
  <c r="V336" i="5"/>
  <c r="U336" i="5"/>
  <c r="T336" i="5"/>
  <c r="S336" i="5"/>
  <c r="R336" i="5"/>
  <c r="Q336" i="5"/>
  <c r="P336" i="5"/>
  <c r="O336" i="5"/>
  <c r="N336" i="5"/>
  <c r="L336" i="5"/>
  <c r="K336" i="5"/>
  <c r="J336" i="5"/>
  <c r="I336" i="5"/>
  <c r="G336" i="5"/>
  <c r="F336" i="5"/>
  <c r="E336" i="5"/>
  <c r="D336" i="5"/>
  <c r="C336" i="5"/>
  <c r="B336" i="5" s="1"/>
  <c r="AG335" i="5"/>
  <c r="V335" i="5"/>
  <c r="U335" i="5"/>
  <c r="T335" i="5"/>
  <c r="S335" i="5"/>
  <c r="R335" i="5"/>
  <c r="Q335" i="5"/>
  <c r="P335" i="5"/>
  <c r="O335" i="5"/>
  <c r="N335" i="5"/>
  <c r="L335" i="5"/>
  <c r="K335" i="5"/>
  <c r="J335" i="5"/>
  <c r="I335" i="5"/>
  <c r="G335" i="5"/>
  <c r="F335" i="5"/>
  <c r="E335" i="5"/>
  <c r="D335" i="5"/>
  <c r="C335" i="5"/>
  <c r="B335" i="5" s="1"/>
  <c r="AG334" i="5"/>
  <c r="V334" i="5"/>
  <c r="U334" i="5"/>
  <c r="T334" i="5"/>
  <c r="S334" i="5"/>
  <c r="R334" i="5"/>
  <c r="Q334" i="5"/>
  <c r="P334" i="5"/>
  <c r="O334" i="5"/>
  <c r="N334" i="5"/>
  <c r="L334" i="5"/>
  <c r="K334" i="5"/>
  <c r="J334" i="5"/>
  <c r="I334" i="5"/>
  <c r="G334" i="5"/>
  <c r="F334" i="5"/>
  <c r="E334" i="5"/>
  <c r="D334" i="5"/>
  <c r="C334" i="5"/>
  <c r="B334" i="5" s="1"/>
  <c r="AG333" i="5"/>
  <c r="V333" i="5"/>
  <c r="U333" i="5"/>
  <c r="T333" i="5"/>
  <c r="S333" i="5"/>
  <c r="R333" i="5"/>
  <c r="Q333" i="5"/>
  <c r="P333" i="5"/>
  <c r="O333" i="5"/>
  <c r="N333" i="5"/>
  <c r="L333" i="5"/>
  <c r="K333" i="5"/>
  <c r="J333" i="5"/>
  <c r="I333" i="5"/>
  <c r="G333" i="5"/>
  <c r="F333" i="5"/>
  <c r="E333" i="5"/>
  <c r="D333" i="5"/>
  <c r="C333" i="5"/>
  <c r="B333" i="5" s="1"/>
  <c r="AG332" i="5"/>
  <c r="V332" i="5"/>
  <c r="U332" i="5"/>
  <c r="T332" i="5"/>
  <c r="S332" i="5"/>
  <c r="R332" i="5"/>
  <c r="Q332" i="5"/>
  <c r="P332" i="5"/>
  <c r="O332" i="5"/>
  <c r="N332" i="5"/>
  <c r="L332" i="5"/>
  <c r="K332" i="5"/>
  <c r="J332" i="5"/>
  <c r="I332" i="5"/>
  <c r="G332" i="5"/>
  <c r="F332" i="5"/>
  <c r="E332" i="5"/>
  <c r="D332" i="5"/>
  <c r="C332" i="5"/>
  <c r="B332" i="5" s="1"/>
  <c r="AG331" i="5"/>
  <c r="V331" i="5"/>
  <c r="U331" i="5"/>
  <c r="T331" i="5"/>
  <c r="S331" i="5"/>
  <c r="R331" i="5"/>
  <c r="Q331" i="5"/>
  <c r="P331" i="5"/>
  <c r="O331" i="5"/>
  <c r="N331" i="5"/>
  <c r="L331" i="5"/>
  <c r="K331" i="5"/>
  <c r="J331" i="5"/>
  <c r="I331" i="5"/>
  <c r="G331" i="5"/>
  <c r="F331" i="5"/>
  <c r="E331" i="5"/>
  <c r="D331" i="5"/>
  <c r="C331" i="5"/>
  <c r="B331" i="5" s="1"/>
  <c r="AG330" i="5"/>
  <c r="V330" i="5"/>
  <c r="U330" i="5"/>
  <c r="T330" i="5"/>
  <c r="S330" i="5"/>
  <c r="R330" i="5"/>
  <c r="Q330" i="5"/>
  <c r="P330" i="5"/>
  <c r="O330" i="5"/>
  <c r="N330" i="5"/>
  <c r="L330" i="5"/>
  <c r="K330" i="5"/>
  <c r="J330" i="5"/>
  <c r="I330" i="5"/>
  <c r="G330" i="5"/>
  <c r="F330" i="5"/>
  <c r="E330" i="5"/>
  <c r="D330" i="5"/>
  <c r="C330" i="5"/>
  <c r="B330" i="5" s="1"/>
  <c r="AG329" i="5"/>
  <c r="V329" i="5"/>
  <c r="U329" i="5"/>
  <c r="T329" i="5"/>
  <c r="S329" i="5"/>
  <c r="R329" i="5"/>
  <c r="Q329" i="5"/>
  <c r="P329" i="5"/>
  <c r="O329" i="5"/>
  <c r="N329" i="5"/>
  <c r="L329" i="5"/>
  <c r="K329" i="5"/>
  <c r="J329" i="5"/>
  <c r="I329" i="5"/>
  <c r="G329" i="5"/>
  <c r="F329" i="5"/>
  <c r="E329" i="5"/>
  <c r="D329" i="5"/>
  <c r="C329" i="5"/>
  <c r="B329" i="5" s="1"/>
  <c r="AG328" i="5"/>
  <c r="V328" i="5"/>
  <c r="U328" i="5"/>
  <c r="T328" i="5"/>
  <c r="S328" i="5"/>
  <c r="R328" i="5"/>
  <c r="Q328" i="5"/>
  <c r="P328" i="5"/>
  <c r="O328" i="5"/>
  <c r="N328" i="5"/>
  <c r="L328" i="5"/>
  <c r="K328" i="5"/>
  <c r="J328" i="5"/>
  <c r="I328" i="5"/>
  <c r="G328" i="5"/>
  <c r="F328" i="5"/>
  <c r="E328" i="5"/>
  <c r="D328" i="5"/>
  <c r="C328" i="5"/>
  <c r="B328" i="5" s="1"/>
  <c r="AG327" i="5"/>
  <c r="V327" i="5"/>
  <c r="U327" i="5"/>
  <c r="T327" i="5"/>
  <c r="S327" i="5"/>
  <c r="R327" i="5"/>
  <c r="Q327" i="5"/>
  <c r="P327" i="5"/>
  <c r="O327" i="5"/>
  <c r="N327" i="5"/>
  <c r="L327" i="5"/>
  <c r="K327" i="5"/>
  <c r="J327" i="5"/>
  <c r="I327" i="5"/>
  <c r="G327" i="5"/>
  <c r="F327" i="5"/>
  <c r="E327" i="5"/>
  <c r="D327" i="5"/>
  <c r="C327" i="5"/>
  <c r="B327" i="5" s="1"/>
  <c r="AG326" i="5"/>
  <c r="V326" i="5"/>
  <c r="U326" i="5"/>
  <c r="T326" i="5"/>
  <c r="S326" i="5"/>
  <c r="R326" i="5"/>
  <c r="Q326" i="5"/>
  <c r="P326" i="5"/>
  <c r="O326" i="5"/>
  <c r="N326" i="5"/>
  <c r="L326" i="5"/>
  <c r="K326" i="5"/>
  <c r="J326" i="5"/>
  <c r="I326" i="5"/>
  <c r="G326" i="5"/>
  <c r="F326" i="5"/>
  <c r="E326" i="5"/>
  <c r="D326" i="5"/>
  <c r="C326" i="5"/>
  <c r="B326" i="5" s="1"/>
  <c r="AG325" i="5"/>
  <c r="V325" i="5"/>
  <c r="U325" i="5"/>
  <c r="T325" i="5"/>
  <c r="S325" i="5"/>
  <c r="R325" i="5"/>
  <c r="Q325" i="5"/>
  <c r="P325" i="5"/>
  <c r="O325" i="5"/>
  <c r="N325" i="5"/>
  <c r="L325" i="5"/>
  <c r="K325" i="5"/>
  <c r="J325" i="5"/>
  <c r="I325" i="5"/>
  <c r="G325" i="5"/>
  <c r="F325" i="5"/>
  <c r="E325" i="5"/>
  <c r="D325" i="5"/>
  <c r="C325" i="5"/>
  <c r="B325" i="5" s="1"/>
  <c r="AG324" i="5"/>
  <c r="V324" i="5"/>
  <c r="U324" i="5"/>
  <c r="T324" i="5"/>
  <c r="S324" i="5"/>
  <c r="R324" i="5"/>
  <c r="Q324" i="5"/>
  <c r="P324" i="5"/>
  <c r="O324" i="5"/>
  <c r="N324" i="5"/>
  <c r="L324" i="5"/>
  <c r="K324" i="5"/>
  <c r="J324" i="5"/>
  <c r="I324" i="5"/>
  <c r="G324" i="5"/>
  <c r="F324" i="5"/>
  <c r="E324" i="5"/>
  <c r="D324" i="5"/>
  <c r="C324" i="5"/>
  <c r="B324" i="5" s="1"/>
  <c r="AG323" i="5"/>
  <c r="V323" i="5"/>
  <c r="U323" i="5"/>
  <c r="T323" i="5"/>
  <c r="S323" i="5"/>
  <c r="R323" i="5"/>
  <c r="Q323" i="5"/>
  <c r="P323" i="5"/>
  <c r="O323" i="5"/>
  <c r="N323" i="5"/>
  <c r="L323" i="5"/>
  <c r="K323" i="5"/>
  <c r="J323" i="5"/>
  <c r="I323" i="5"/>
  <c r="G323" i="5"/>
  <c r="F323" i="5"/>
  <c r="E323" i="5"/>
  <c r="D323" i="5"/>
  <c r="C323" i="5"/>
  <c r="B323" i="5" s="1"/>
  <c r="AG322" i="5"/>
  <c r="V322" i="5"/>
  <c r="U322" i="5"/>
  <c r="T322" i="5"/>
  <c r="S322" i="5"/>
  <c r="R322" i="5"/>
  <c r="Q322" i="5"/>
  <c r="P322" i="5"/>
  <c r="O322" i="5"/>
  <c r="N322" i="5"/>
  <c r="L322" i="5"/>
  <c r="K322" i="5"/>
  <c r="J322" i="5"/>
  <c r="I322" i="5"/>
  <c r="G322" i="5"/>
  <c r="F322" i="5"/>
  <c r="E322" i="5"/>
  <c r="D322" i="5"/>
  <c r="C322" i="5"/>
  <c r="B322" i="5" s="1"/>
  <c r="AG321" i="5"/>
  <c r="V321" i="5"/>
  <c r="U321" i="5"/>
  <c r="T321" i="5"/>
  <c r="S321" i="5"/>
  <c r="R321" i="5"/>
  <c r="Q321" i="5"/>
  <c r="P321" i="5"/>
  <c r="O321" i="5"/>
  <c r="N321" i="5"/>
  <c r="L321" i="5"/>
  <c r="K321" i="5"/>
  <c r="J321" i="5"/>
  <c r="I321" i="5"/>
  <c r="G321" i="5"/>
  <c r="F321" i="5"/>
  <c r="E321" i="5"/>
  <c r="D321" i="5"/>
  <c r="C321" i="5"/>
  <c r="B321" i="5" s="1"/>
  <c r="AG320" i="5"/>
  <c r="V320" i="5"/>
  <c r="U320" i="5"/>
  <c r="T320" i="5"/>
  <c r="S320" i="5"/>
  <c r="R320" i="5"/>
  <c r="Q320" i="5"/>
  <c r="P320" i="5"/>
  <c r="O320" i="5"/>
  <c r="N320" i="5"/>
  <c r="L320" i="5"/>
  <c r="K320" i="5"/>
  <c r="J320" i="5"/>
  <c r="I320" i="5"/>
  <c r="G320" i="5"/>
  <c r="F320" i="5"/>
  <c r="E320" i="5"/>
  <c r="D320" i="5"/>
  <c r="C320" i="5"/>
  <c r="B320" i="5" s="1"/>
  <c r="AG319" i="5"/>
  <c r="V319" i="5"/>
  <c r="U319" i="5"/>
  <c r="T319" i="5"/>
  <c r="S319" i="5"/>
  <c r="R319" i="5"/>
  <c r="Q319" i="5"/>
  <c r="P319" i="5"/>
  <c r="O319" i="5"/>
  <c r="N319" i="5"/>
  <c r="L319" i="5"/>
  <c r="K319" i="5"/>
  <c r="J319" i="5"/>
  <c r="I319" i="5"/>
  <c r="G319" i="5"/>
  <c r="F319" i="5"/>
  <c r="E319" i="5"/>
  <c r="D319" i="5"/>
  <c r="C319" i="5"/>
  <c r="B319" i="5" s="1"/>
  <c r="AG318" i="5"/>
  <c r="V318" i="5"/>
  <c r="U318" i="5"/>
  <c r="T318" i="5"/>
  <c r="S318" i="5"/>
  <c r="R318" i="5"/>
  <c r="Q318" i="5"/>
  <c r="P318" i="5"/>
  <c r="O318" i="5"/>
  <c r="N318" i="5"/>
  <c r="L318" i="5"/>
  <c r="K318" i="5"/>
  <c r="J318" i="5"/>
  <c r="I318" i="5"/>
  <c r="G318" i="5"/>
  <c r="F318" i="5"/>
  <c r="E318" i="5"/>
  <c r="D318" i="5"/>
  <c r="C318" i="5"/>
  <c r="B318" i="5" s="1"/>
  <c r="AG317" i="5"/>
  <c r="V317" i="5"/>
  <c r="U317" i="5"/>
  <c r="T317" i="5"/>
  <c r="S317" i="5"/>
  <c r="R317" i="5"/>
  <c r="Q317" i="5"/>
  <c r="P317" i="5"/>
  <c r="O317" i="5"/>
  <c r="N317" i="5"/>
  <c r="L317" i="5"/>
  <c r="K317" i="5"/>
  <c r="J317" i="5"/>
  <c r="I317" i="5"/>
  <c r="G317" i="5"/>
  <c r="F317" i="5"/>
  <c r="E317" i="5"/>
  <c r="D317" i="5"/>
  <c r="C317" i="5"/>
  <c r="B317" i="5" s="1"/>
  <c r="AG316" i="5"/>
  <c r="V316" i="5"/>
  <c r="U316" i="5"/>
  <c r="T316" i="5"/>
  <c r="S316" i="5"/>
  <c r="R316" i="5"/>
  <c r="Q316" i="5"/>
  <c r="P316" i="5"/>
  <c r="O316" i="5"/>
  <c r="N316" i="5"/>
  <c r="L316" i="5"/>
  <c r="K316" i="5"/>
  <c r="J316" i="5"/>
  <c r="I316" i="5"/>
  <c r="G316" i="5"/>
  <c r="F316" i="5"/>
  <c r="E316" i="5"/>
  <c r="D316" i="5"/>
  <c r="C316" i="5"/>
  <c r="B316" i="5" s="1"/>
  <c r="AG315" i="5"/>
  <c r="V315" i="5"/>
  <c r="U315" i="5"/>
  <c r="T315" i="5"/>
  <c r="S315" i="5"/>
  <c r="R315" i="5"/>
  <c r="Q315" i="5"/>
  <c r="P315" i="5"/>
  <c r="O315" i="5"/>
  <c r="N315" i="5"/>
  <c r="L315" i="5"/>
  <c r="K315" i="5"/>
  <c r="J315" i="5"/>
  <c r="I315" i="5"/>
  <c r="G315" i="5"/>
  <c r="F315" i="5"/>
  <c r="E315" i="5"/>
  <c r="D315" i="5"/>
  <c r="C315" i="5"/>
  <c r="B315" i="5" s="1"/>
  <c r="AG314" i="5"/>
  <c r="V314" i="5"/>
  <c r="U314" i="5"/>
  <c r="T314" i="5"/>
  <c r="S314" i="5"/>
  <c r="R314" i="5"/>
  <c r="Q314" i="5"/>
  <c r="P314" i="5"/>
  <c r="O314" i="5"/>
  <c r="N314" i="5"/>
  <c r="L314" i="5"/>
  <c r="K314" i="5"/>
  <c r="J314" i="5"/>
  <c r="I314" i="5"/>
  <c r="G314" i="5"/>
  <c r="F314" i="5"/>
  <c r="E314" i="5"/>
  <c r="D314" i="5"/>
  <c r="C314" i="5"/>
  <c r="B314" i="5" s="1"/>
  <c r="AG313" i="5"/>
  <c r="V313" i="5"/>
  <c r="U313" i="5"/>
  <c r="T313" i="5"/>
  <c r="S313" i="5"/>
  <c r="R313" i="5"/>
  <c r="Q313" i="5"/>
  <c r="P313" i="5"/>
  <c r="O313" i="5"/>
  <c r="N313" i="5"/>
  <c r="L313" i="5"/>
  <c r="K313" i="5"/>
  <c r="J313" i="5"/>
  <c r="I313" i="5"/>
  <c r="G313" i="5"/>
  <c r="F313" i="5"/>
  <c r="E313" i="5"/>
  <c r="D313" i="5"/>
  <c r="C313" i="5"/>
  <c r="B313" i="5" s="1"/>
  <c r="AG312" i="5"/>
  <c r="V312" i="5"/>
  <c r="U312" i="5"/>
  <c r="T312" i="5"/>
  <c r="S312" i="5"/>
  <c r="R312" i="5"/>
  <c r="Q312" i="5"/>
  <c r="P312" i="5"/>
  <c r="O312" i="5"/>
  <c r="N312" i="5"/>
  <c r="L312" i="5"/>
  <c r="K312" i="5"/>
  <c r="J312" i="5"/>
  <c r="I312" i="5"/>
  <c r="G312" i="5"/>
  <c r="F312" i="5"/>
  <c r="E312" i="5"/>
  <c r="D312" i="5"/>
  <c r="C312" i="5"/>
  <c r="B312" i="5" s="1"/>
  <c r="AG311" i="5"/>
  <c r="V311" i="5"/>
  <c r="U311" i="5"/>
  <c r="T311" i="5"/>
  <c r="S311" i="5"/>
  <c r="R311" i="5"/>
  <c r="Q311" i="5"/>
  <c r="P311" i="5"/>
  <c r="O311" i="5"/>
  <c r="N311" i="5"/>
  <c r="L311" i="5"/>
  <c r="K311" i="5"/>
  <c r="J311" i="5"/>
  <c r="I311" i="5"/>
  <c r="G311" i="5"/>
  <c r="F311" i="5"/>
  <c r="E311" i="5"/>
  <c r="D311" i="5"/>
  <c r="C311" i="5"/>
  <c r="B311" i="5" s="1"/>
  <c r="AG310" i="5"/>
  <c r="V310" i="5"/>
  <c r="U310" i="5"/>
  <c r="T310" i="5"/>
  <c r="S310" i="5"/>
  <c r="R310" i="5"/>
  <c r="Q310" i="5"/>
  <c r="P310" i="5"/>
  <c r="O310" i="5"/>
  <c r="N310" i="5"/>
  <c r="L310" i="5"/>
  <c r="K310" i="5"/>
  <c r="J310" i="5"/>
  <c r="I310" i="5"/>
  <c r="G310" i="5"/>
  <c r="F310" i="5"/>
  <c r="E310" i="5"/>
  <c r="D310" i="5"/>
  <c r="C310" i="5"/>
  <c r="B310" i="5" s="1"/>
  <c r="AG309" i="5"/>
  <c r="V309" i="5"/>
  <c r="U309" i="5"/>
  <c r="T309" i="5"/>
  <c r="S309" i="5"/>
  <c r="R309" i="5"/>
  <c r="Q309" i="5"/>
  <c r="P309" i="5"/>
  <c r="O309" i="5"/>
  <c r="N309" i="5"/>
  <c r="L309" i="5"/>
  <c r="K309" i="5"/>
  <c r="J309" i="5"/>
  <c r="I309" i="5"/>
  <c r="G309" i="5"/>
  <c r="F309" i="5"/>
  <c r="E309" i="5"/>
  <c r="D309" i="5"/>
  <c r="C309" i="5"/>
  <c r="B309" i="5" s="1"/>
  <c r="AG308" i="5"/>
  <c r="V308" i="5"/>
  <c r="U308" i="5"/>
  <c r="T308" i="5"/>
  <c r="S308" i="5"/>
  <c r="R308" i="5"/>
  <c r="Q308" i="5"/>
  <c r="P308" i="5"/>
  <c r="O308" i="5"/>
  <c r="N308" i="5"/>
  <c r="L308" i="5"/>
  <c r="K308" i="5"/>
  <c r="J308" i="5"/>
  <c r="I308" i="5"/>
  <c r="G308" i="5"/>
  <c r="F308" i="5"/>
  <c r="E308" i="5"/>
  <c r="D308" i="5"/>
  <c r="C308" i="5"/>
  <c r="B308" i="5" s="1"/>
  <c r="AG307" i="5"/>
  <c r="V307" i="5"/>
  <c r="U307" i="5"/>
  <c r="T307" i="5"/>
  <c r="S307" i="5"/>
  <c r="R307" i="5"/>
  <c r="Q307" i="5"/>
  <c r="P307" i="5"/>
  <c r="O307" i="5"/>
  <c r="N307" i="5"/>
  <c r="L307" i="5"/>
  <c r="K307" i="5"/>
  <c r="J307" i="5"/>
  <c r="I307" i="5"/>
  <c r="G307" i="5"/>
  <c r="F307" i="5"/>
  <c r="E307" i="5"/>
  <c r="D307" i="5"/>
  <c r="C307" i="5"/>
  <c r="B307" i="5" s="1"/>
  <c r="AG306" i="5"/>
  <c r="V306" i="5"/>
  <c r="U306" i="5"/>
  <c r="T306" i="5"/>
  <c r="S306" i="5"/>
  <c r="R306" i="5"/>
  <c r="Q306" i="5"/>
  <c r="P306" i="5"/>
  <c r="O306" i="5"/>
  <c r="N306" i="5"/>
  <c r="L306" i="5"/>
  <c r="K306" i="5"/>
  <c r="J306" i="5"/>
  <c r="I306" i="5"/>
  <c r="G306" i="5"/>
  <c r="F306" i="5"/>
  <c r="E306" i="5"/>
  <c r="D306" i="5"/>
  <c r="C306" i="5"/>
  <c r="B306" i="5" s="1"/>
  <c r="AG305" i="5"/>
  <c r="V305" i="5"/>
  <c r="U305" i="5"/>
  <c r="T305" i="5"/>
  <c r="S305" i="5"/>
  <c r="R305" i="5"/>
  <c r="Q305" i="5"/>
  <c r="P305" i="5"/>
  <c r="O305" i="5"/>
  <c r="N305" i="5"/>
  <c r="L305" i="5"/>
  <c r="K305" i="5"/>
  <c r="J305" i="5"/>
  <c r="I305" i="5"/>
  <c r="G305" i="5"/>
  <c r="F305" i="5"/>
  <c r="E305" i="5"/>
  <c r="D305" i="5"/>
  <c r="C305" i="5"/>
  <c r="B305" i="5" s="1"/>
  <c r="AG304" i="5"/>
  <c r="V304" i="5"/>
  <c r="U304" i="5"/>
  <c r="T304" i="5"/>
  <c r="S304" i="5"/>
  <c r="R304" i="5"/>
  <c r="Q304" i="5"/>
  <c r="P304" i="5"/>
  <c r="O304" i="5"/>
  <c r="N304" i="5"/>
  <c r="L304" i="5"/>
  <c r="K304" i="5"/>
  <c r="J304" i="5"/>
  <c r="I304" i="5"/>
  <c r="G304" i="5"/>
  <c r="F304" i="5"/>
  <c r="E304" i="5"/>
  <c r="D304" i="5"/>
  <c r="C304" i="5"/>
  <c r="B304" i="5" s="1"/>
  <c r="AG303" i="5"/>
  <c r="V303" i="5"/>
  <c r="U303" i="5"/>
  <c r="T303" i="5"/>
  <c r="S303" i="5"/>
  <c r="R303" i="5"/>
  <c r="Q303" i="5"/>
  <c r="P303" i="5"/>
  <c r="O303" i="5"/>
  <c r="N303" i="5"/>
  <c r="L303" i="5"/>
  <c r="K303" i="5"/>
  <c r="J303" i="5"/>
  <c r="I303" i="5"/>
  <c r="G303" i="5"/>
  <c r="F303" i="5"/>
  <c r="E303" i="5"/>
  <c r="D303" i="5"/>
  <c r="C303" i="5"/>
  <c r="B303" i="5" s="1"/>
  <c r="AG302" i="5"/>
  <c r="V302" i="5"/>
  <c r="U302" i="5"/>
  <c r="T302" i="5"/>
  <c r="S302" i="5"/>
  <c r="R302" i="5"/>
  <c r="Q302" i="5"/>
  <c r="P302" i="5"/>
  <c r="O302" i="5"/>
  <c r="N302" i="5"/>
  <c r="L302" i="5"/>
  <c r="K302" i="5"/>
  <c r="J302" i="5"/>
  <c r="I302" i="5"/>
  <c r="G302" i="5"/>
  <c r="F302" i="5"/>
  <c r="E302" i="5"/>
  <c r="D302" i="5"/>
  <c r="C302" i="5"/>
  <c r="B302" i="5" s="1"/>
  <c r="AG301" i="5"/>
  <c r="V301" i="5"/>
  <c r="U301" i="5"/>
  <c r="T301" i="5"/>
  <c r="S301" i="5"/>
  <c r="R301" i="5"/>
  <c r="Q301" i="5"/>
  <c r="P301" i="5"/>
  <c r="O301" i="5"/>
  <c r="N301" i="5"/>
  <c r="L301" i="5"/>
  <c r="K301" i="5"/>
  <c r="J301" i="5"/>
  <c r="I301" i="5"/>
  <c r="G301" i="5"/>
  <c r="F301" i="5"/>
  <c r="E301" i="5"/>
  <c r="D301" i="5"/>
  <c r="C301" i="5"/>
  <c r="B301" i="5" s="1"/>
  <c r="AG300" i="5"/>
  <c r="V300" i="5"/>
  <c r="U300" i="5"/>
  <c r="T300" i="5"/>
  <c r="S300" i="5"/>
  <c r="R300" i="5"/>
  <c r="Q300" i="5"/>
  <c r="P300" i="5"/>
  <c r="O300" i="5"/>
  <c r="N300" i="5"/>
  <c r="L300" i="5"/>
  <c r="K300" i="5"/>
  <c r="J300" i="5"/>
  <c r="I300" i="5"/>
  <c r="G300" i="5"/>
  <c r="F300" i="5"/>
  <c r="E300" i="5"/>
  <c r="D300" i="5"/>
  <c r="C300" i="5"/>
  <c r="B300" i="5" s="1"/>
  <c r="AG299" i="5"/>
  <c r="V299" i="5"/>
  <c r="U299" i="5"/>
  <c r="T299" i="5"/>
  <c r="S299" i="5"/>
  <c r="R299" i="5"/>
  <c r="Q299" i="5"/>
  <c r="P299" i="5"/>
  <c r="O299" i="5"/>
  <c r="N299" i="5"/>
  <c r="L299" i="5"/>
  <c r="K299" i="5"/>
  <c r="J299" i="5"/>
  <c r="I299" i="5"/>
  <c r="G299" i="5"/>
  <c r="F299" i="5"/>
  <c r="E299" i="5"/>
  <c r="D299" i="5"/>
  <c r="C299" i="5"/>
  <c r="B299" i="5" s="1"/>
  <c r="AG298" i="5"/>
  <c r="V298" i="5"/>
  <c r="U298" i="5"/>
  <c r="T298" i="5"/>
  <c r="S298" i="5"/>
  <c r="R298" i="5"/>
  <c r="Q298" i="5"/>
  <c r="P298" i="5"/>
  <c r="O298" i="5"/>
  <c r="N298" i="5"/>
  <c r="L298" i="5"/>
  <c r="K298" i="5"/>
  <c r="J298" i="5"/>
  <c r="I298" i="5"/>
  <c r="G298" i="5"/>
  <c r="F298" i="5"/>
  <c r="E298" i="5"/>
  <c r="D298" i="5"/>
  <c r="C298" i="5"/>
  <c r="B298" i="5" s="1"/>
  <c r="AG297" i="5"/>
  <c r="V297" i="5"/>
  <c r="U297" i="5"/>
  <c r="T297" i="5"/>
  <c r="S297" i="5"/>
  <c r="R297" i="5"/>
  <c r="Q297" i="5"/>
  <c r="P297" i="5"/>
  <c r="O297" i="5"/>
  <c r="N297" i="5"/>
  <c r="L297" i="5"/>
  <c r="K297" i="5"/>
  <c r="J297" i="5"/>
  <c r="I297" i="5"/>
  <c r="G297" i="5"/>
  <c r="F297" i="5"/>
  <c r="E297" i="5"/>
  <c r="D297" i="5"/>
  <c r="C297" i="5"/>
  <c r="B297" i="5" s="1"/>
  <c r="AG296" i="5"/>
  <c r="V296" i="5"/>
  <c r="U296" i="5"/>
  <c r="T296" i="5"/>
  <c r="S296" i="5"/>
  <c r="R296" i="5"/>
  <c r="Q296" i="5"/>
  <c r="P296" i="5"/>
  <c r="O296" i="5"/>
  <c r="N296" i="5"/>
  <c r="L296" i="5"/>
  <c r="K296" i="5"/>
  <c r="J296" i="5"/>
  <c r="I296" i="5"/>
  <c r="G296" i="5"/>
  <c r="F296" i="5"/>
  <c r="E296" i="5"/>
  <c r="D296" i="5"/>
  <c r="C296" i="5"/>
  <c r="B296" i="5" s="1"/>
  <c r="AG295" i="5"/>
  <c r="V295" i="5"/>
  <c r="U295" i="5"/>
  <c r="T295" i="5"/>
  <c r="S295" i="5"/>
  <c r="R295" i="5"/>
  <c r="Q295" i="5"/>
  <c r="P295" i="5"/>
  <c r="O295" i="5"/>
  <c r="N295" i="5"/>
  <c r="L295" i="5"/>
  <c r="K295" i="5"/>
  <c r="J295" i="5"/>
  <c r="I295" i="5"/>
  <c r="G295" i="5"/>
  <c r="F295" i="5"/>
  <c r="E295" i="5"/>
  <c r="D295" i="5"/>
  <c r="C295" i="5"/>
  <c r="B295" i="5" s="1"/>
  <c r="AG294" i="5"/>
  <c r="V294" i="5"/>
  <c r="U294" i="5"/>
  <c r="T294" i="5"/>
  <c r="S294" i="5"/>
  <c r="R294" i="5"/>
  <c r="Q294" i="5"/>
  <c r="P294" i="5"/>
  <c r="O294" i="5"/>
  <c r="N294" i="5"/>
  <c r="L294" i="5"/>
  <c r="K294" i="5"/>
  <c r="J294" i="5"/>
  <c r="I294" i="5"/>
  <c r="G294" i="5"/>
  <c r="F294" i="5"/>
  <c r="E294" i="5"/>
  <c r="D294" i="5"/>
  <c r="C294" i="5"/>
  <c r="B294" i="5" s="1"/>
  <c r="AG293" i="5"/>
  <c r="V293" i="5"/>
  <c r="U293" i="5"/>
  <c r="T293" i="5"/>
  <c r="S293" i="5"/>
  <c r="R293" i="5"/>
  <c r="Q293" i="5"/>
  <c r="P293" i="5"/>
  <c r="O293" i="5"/>
  <c r="N293" i="5"/>
  <c r="L293" i="5"/>
  <c r="K293" i="5"/>
  <c r="J293" i="5"/>
  <c r="I293" i="5"/>
  <c r="G293" i="5"/>
  <c r="F293" i="5"/>
  <c r="E293" i="5"/>
  <c r="D293" i="5"/>
  <c r="C293" i="5"/>
  <c r="B293" i="5" s="1"/>
  <c r="AG292" i="5"/>
  <c r="V292" i="5"/>
  <c r="U292" i="5"/>
  <c r="T292" i="5"/>
  <c r="S292" i="5"/>
  <c r="R292" i="5"/>
  <c r="Q292" i="5"/>
  <c r="P292" i="5"/>
  <c r="O292" i="5"/>
  <c r="N292" i="5"/>
  <c r="L292" i="5"/>
  <c r="K292" i="5"/>
  <c r="J292" i="5"/>
  <c r="I292" i="5"/>
  <c r="G292" i="5"/>
  <c r="F292" i="5"/>
  <c r="E292" i="5"/>
  <c r="D292" i="5"/>
  <c r="C292" i="5"/>
  <c r="B292" i="5" s="1"/>
  <c r="AG291" i="5"/>
  <c r="V291" i="5"/>
  <c r="U291" i="5"/>
  <c r="T291" i="5"/>
  <c r="S291" i="5"/>
  <c r="R291" i="5"/>
  <c r="Q291" i="5"/>
  <c r="P291" i="5"/>
  <c r="O291" i="5"/>
  <c r="N291" i="5"/>
  <c r="L291" i="5"/>
  <c r="K291" i="5"/>
  <c r="J291" i="5"/>
  <c r="I291" i="5"/>
  <c r="G291" i="5"/>
  <c r="F291" i="5"/>
  <c r="E291" i="5"/>
  <c r="D291" i="5"/>
  <c r="C291" i="5"/>
  <c r="B291" i="5" s="1"/>
  <c r="AG290" i="5"/>
  <c r="V290" i="5"/>
  <c r="U290" i="5"/>
  <c r="T290" i="5"/>
  <c r="S290" i="5"/>
  <c r="R290" i="5"/>
  <c r="Q290" i="5"/>
  <c r="P290" i="5"/>
  <c r="O290" i="5"/>
  <c r="N290" i="5"/>
  <c r="L290" i="5"/>
  <c r="K290" i="5"/>
  <c r="J290" i="5"/>
  <c r="I290" i="5"/>
  <c r="G290" i="5"/>
  <c r="F290" i="5"/>
  <c r="E290" i="5"/>
  <c r="D290" i="5"/>
  <c r="C290" i="5"/>
  <c r="B290" i="5" s="1"/>
  <c r="AG289" i="5"/>
  <c r="V289" i="5"/>
  <c r="U289" i="5"/>
  <c r="T289" i="5"/>
  <c r="S289" i="5"/>
  <c r="R289" i="5"/>
  <c r="Q289" i="5"/>
  <c r="P289" i="5"/>
  <c r="O289" i="5"/>
  <c r="N289" i="5"/>
  <c r="L289" i="5"/>
  <c r="K289" i="5"/>
  <c r="J289" i="5"/>
  <c r="I289" i="5"/>
  <c r="G289" i="5"/>
  <c r="F289" i="5"/>
  <c r="E289" i="5"/>
  <c r="D289" i="5"/>
  <c r="C289" i="5"/>
  <c r="B289" i="5" s="1"/>
  <c r="AG288" i="5"/>
  <c r="V288" i="5"/>
  <c r="U288" i="5"/>
  <c r="T288" i="5"/>
  <c r="S288" i="5"/>
  <c r="R288" i="5"/>
  <c r="Q288" i="5"/>
  <c r="P288" i="5"/>
  <c r="O288" i="5"/>
  <c r="N288" i="5"/>
  <c r="L288" i="5"/>
  <c r="K288" i="5"/>
  <c r="J288" i="5"/>
  <c r="I288" i="5"/>
  <c r="G288" i="5"/>
  <c r="F288" i="5"/>
  <c r="E288" i="5"/>
  <c r="D288" i="5"/>
  <c r="C288" i="5"/>
  <c r="B288" i="5" s="1"/>
  <c r="AG287" i="5"/>
  <c r="V287" i="5"/>
  <c r="U287" i="5"/>
  <c r="T287" i="5"/>
  <c r="S287" i="5"/>
  <c r="R287" i="5"/>
  <c r="Q287" i="5"/>
  <c r="P287" i="5"/>
  <c r="O287" i="5"/>
  <c r="N287" i="5"/>
  <c r="L287" i="5"/>
  <c r="K287" i="5"/>
  <c r="J287" i="5"/>
  <c r="I287" i="5"/>
  <c r="G287" i="5"/>
  <c r="F287" i="5"/>
  <c r="E287" i="5"/>
  <c r="D287" i="5"/>
  <c r="C287" i="5"/>
  <c r="B287" i="5" s="1"/>
  <c r="AG286" i="5"/>
  <c r="V286" i="5"/>
  <c r="U286" i="5"/>
  <c r="T286" i="5"/>
  <c r="S286" i="5"/>
  <c r="R286" i="5"/>
  <c r="Q286" i="5"/>
  <c r="P286" i="5"/>
  <c r="O286" i="5"/>
  <c r="N286" i="5"/>
  <c r="L286" i="5"/>
  <c r="K286" i="5"/>
  <c r="J286" i="5"/>
  <c r="I286" i="5"/>
  <c r="G286" i="5"/>
  <c r="F286" i="5"/>
  <c r="E286" i="5"/>
  <c r="D286" i="5"/>
  <c r="C286" i="5"/>
  <c r="B286" i="5" s="1"/>
  <c r="AG285" i="5"/>
  <c r="V285" i="5"/>
  <c r="U285" i="5"/>
  <c r="T285" i="5"/>
  <c r="S285" i="5"/>
  <c r="R285" i="5"/>
  <c r="Q285" i="5"/>
  <c r="P285" i="5"/>
  <c r="O285" i="5"/>
  <c r="N285" i="5"/>
  <c r="L285" i="5"/>
  <c r="K285" i="5"/>
  <c r="J285" i="5"/>
  <c r="I285" i="5"/>
  <c r="G285" i="5"/>
  <c r="F285" i="5"/>
  <c r="E285" i="5"/>
  <c r="D285" i="5"/>
  <c r="C285" i="5"/>
  <c r="B285" i="5" s="1"/>
  <c r="AG284" i="5"/>
  <c r="V284" i="5"/>
  <c r="U284" i="5"/>
  <c r="T284" i="5"/>
  <c r="S284" i="5"/>
  <c r="R284" i="5"/>
  <c r="Q284" i="5"/>
  <c r="P284" i="5"/>
  <c r="O284" i="5"/>
  <c r="N284" i="5"/>
  <c r="L284" i="5"/>
  <c r="K284" i="5"/>
  <c r="J284" i="5"/>
  <c r="I284" i="5"/>
  <c r="G284" i="5"/>
  <c r="F284" i="5"/>
  <c r="E284" i="5"/>
  <c r="D284" i="5"/>
  <c r="C284" i="5"/>
  <c r="B284" i="5" s="1"/>
  <c r="AG283" i="5"/>
  <c r="V283" i="5"/>
  <c r="U283" i="5"/>
  <c r="T283" i="5"/>
  <c r="S283" i="5"/>
  <c r="R283" i="5"/>
  <c r="Q283" i="5"/>
  <c r="P283" i="5"/>
  <c r="O283" i="5"/>
  <c r="N283" i="5"/>
  <c r="L283" i="5"/>
  <c r="K283" i="5"/>
  <c r="J283" i="5"/>
  <c r="I283" i="5"/>
  <c r="G283" i="5"/>
  <c r="F283" i="5"/>
  <c r="E283" i="5"/>
  <c r="D283" i="5"/>
  <c r="C283" i="5"/>
  <c r="B283" i="5" s="1"/>
  <c r="AG282" i="5"/>
  <c r="V282" i="5"/>
  <c r="U282" i="5"/>
  <c r="T282" i="5"/>
  <c r="S282" i="5"/>
  <c r="R282" i="5"/>
  <c r="Q282" i="5"/>
  <c r="P282" i="5"/>
  <c r="O282" i="5"/>
  <c r="N282" i="5"/>
  <c r="L282" i="5"/>
  <c r="K282" i="5"/>
  <c r="J282" i="5"/>
  <c r="I282" i="5"/>
  <c r="G282" i="5"/>
  <c r="F282" i="5"/>
  <c r="E282" i="5"/>
  <c r="D282" i="5"/>
  <c r="C282" i="5"/>
  <c r="B282" i="5" s="1"/>
  <c r="AG281" i="5"/>
  <c r="V281" i="5"/>
  <c r="U281" i="5"/>
  <c r="T281" i="5"/>
  <c r="S281" i="5"/>
  <c r="R281" i="5"/>
  <c r="Q281" i="5"/>
  <c r="P281" i="5"/>
  <c r="O281" i="5"/>
  <c r="N281" i="5"/>
  <c r="L281" i="5"/>
  <c r="K281" i="5"/>
  <c r="J281" i="5"/>
  <c r="I281" i="5"/>
  <c r="G281" i="5"/>
  <c r="F281" i="5"/>
  <c r="E281" i="5"/>
  <c r="D281" i="5"/>
  <c r="C281" i="5"/>
  <c r="B281" i="5" s="1"/>
  <c r="AG280" i="5"/>
  <c r="V280" i="5"/>
  <c r="U280" i="5"/>
  <c r="T280" i="5"/>
  <c r="S280" i="5"/>
  <c r="R280" i="5"/>
  <c r="Q280" i="5"/>
  <c r="P280" i="5"/>
  <c r="O280" i="5"/>
  <c r="N280" i="5"/>
  <c r="L280" i="5"/>
  <c r="K280" i="5"/>
  <c r="J280" i="5"/>
  <c r="I280" i="5"/>
  <c r="G280" i="5"/>
  <c r="F280" i="5"/>
  <c r="E280" i="5"/>
  <c r="D280" i="5"/>
  <c r="C280" i="5"/>
  <c r="B280" i="5" s="1"/>
  <c r="AG279" i="5"/>
  <c r="V279" i="5"/>
  <c r="U279" i="5"/>
  <c r="T279" i="5"/>
  <c r="S279" i="5"/>
  <c r="R279" i="5"/>
  <c r="Q279" i="5"/>
  <c r="P279" i="5"/>
  <c r="O279" i="5"/>
  <c r="N279" i="5"/>
  <c r="L279" i="5"/>
  <c r="K279" i="5"/>
  <c r="J279" i="5"/>
  <c r="I279" i="5"/>
  <c r="G279" i="5"/>
  <c r="F279" i="5"/>
  <c r="E279" i="5"/>
  <c r="D279" i="5"/>
  <c r="C279" i="5"/>
  <c r="B279" i="5" s="1"/>
  <c r="AG278" i="5"/>
  <c r="V278" i="5"/>
  <c r="U278" i="5"/>
  <c r="T278" i="5"/>
  <c r="S278" i="5"/>
  <c r="R278" i="5"/>
  <c r="Q278" i="5"/>
  <c r="P278" i="5"/>
  <c r="O278" i="5"/>
  <c r="N278" i="5"/>
  <c r="L278" i="5"/>
  <c r="K278" i="5"/>
  <c r="J278" i="5"/>
  <c r="I278" i="5"/>
  <c r="G278" i="5"/>
  <c r="F278" i="5"/>
  <c r="E278" i="5"/>
  <c r="D278" i="5"/>
  <c r="C278" i="5"/>
  <c r="B278" i="5" s="1"/>
  <c r="AG277" i="5"/>
  <c r="V277" i="5"/>
  <c r="U277" i="5"/>
  <c r="T277" i="5"/>
  <c r="S277" i="5"/>
  <c r="R277" i="5"/>
  <c r="Q277" i="5"/>
  <c r="P277" i="5"/>
  <c r="O277" i="5"/>
  <c r="N277" i="5"/>
  <c r="L277" i="5"/>
  <c r="K277" i="5"/>
  <c r="J277" i="5"/>
  <c r="I277" i="5"/>
  <c r="G277" i="5"/>
  <c r="F277" i="5"/>
  <c r="E277" i="5"/>
  <c r="D277" i="5"/>
  <c r="C277" i="5"/>
  <c r="B277" i="5" s="1"/>
  <c r="AG276" i="5"/>
  <c r="V276" i="5"/>
  <c r="U276" i="5"/>
  <c r="T276" i="5"/>
  <c r="S276" i="5"/>
  <c r="R276" i="5"/>
  <c r="Q276" i="5"/>
  <c r="P276" i="5"/>
  <c r="O276" i="5"/>
  <c r="N276" i="5"/>
  <c r="L276" i="5"/>
  <c r="K276" i="5"/>
  <c r="J276" i="5"/>
  <c r="I276" i="5"/>
  <c r="G276" i="5"/>
  <c r="F276" i="5"/>
  <c r="E276" i="5"/>
  <c r="D276" i="5"/>
  <c r="C276" i="5"/>
  <c r="B276" i="5" s="1"/>
  <c r="AG275" i="5"/>
  <c r="V275" i="5"/>
  <c r="U275" i="5"/>
  <c r="T275" i="5"/>
  <c r="S275" i="5"/>
  <c r="R275" i="5"/>
  <c r="Q275" i="5"/>
  <c r="P275" i="5"/>
  <c r="O275" i="5"/>
  <c r="N275" i="5"/>
  <c r="L275" i="5"/>
  <c r="K275" i="5"/>
  <c r="J275" i="5"/>
  <c r="I275" i="5"/>
  <c r="G275" i="5"/>
  <c r="F275" i="5"/>
  <c r="E275" i="5"/>
  <c r="D275" i="5"/>
  <c r="C275" i="5"/>
  <c r="B275" i="5" s="1"/>
  <c r="AG274" i="5"/>
  <c r="V274" i="5"/>
  <c r="U274" i="5"/>
  <c r="T274" i="5"/>
  <c r="S274" i="5"/>
  <c r="R274" i="5"/>
  <c r="Q274" i="5"/>
  <c r="P274" i="5"/>
  <c r="O274" i="5"/>
  <c r="N274" i="5"/>
  <c r="L274" i="5"/>
  <c r="K274" i="5"/>
  <c r="J274" i="5"/>
  <c r="I274" i="5"/>
  <c r="G274" i="5"/>
  <c r="F274" i="5"/>
  <c r="E274" i="5"/>
  <c r="D274" i="5"/>
  <c r="C274" i="5"/>
  <c r="B274" i="5" s="1"/>
  <c r="AG273" i="5"/>
  <c r="V273" i="5"/>
  <c r="U273" i="5"/>
  <c r="T273" i="5"/>
  <c r="S273" i="5"/>
  <c r="R273" i="5"/>
  <c r="Q273" i="5"/>
  <c r="P273" i="5"/>
  <c r="O273" i="5"/>
  <c r="N273" i="5"/>
  <c r="L273" i="5"/>
  <c r="K273" i="5"/>
  <c r="J273" i="5"/>
  <c r="I273" i="5"/>
  <c r="G273" i="5"/>
  <c r="F273" i="5"/>
  <c r="E273" i="5"/>
  <c r="D273" i="5"/>
  <c r="C273" i="5"/>
  <c r="B273" i="5" s="1"/>
  <c r="AG272" i="5"/>
  <c r="V272" i="5"/>
  <c r="U272" i="5"/>
  <c r="T272" i="5"/>
  <c r="S272" i="5"/>
  <c r="R272" i="5"/>
  <c r="Q272" i="5"/>
  <c r="P272" i="5"/>
  <c r="O272" i="5"/>
  <c r="N272" i="5"/>
  <c r="L272" i="5"/>
  <c r="K272" i="5"/>
  <c r="J272" i="5"/>
  <c r="I272" i="5"/>
  <c r="G272" i="5"/>
  <c r="F272" i="5"/>
  <c r="E272" i="5"/>
  <c r="D272" i="5"/>
  <c r="C272" i="5"/>
  <c r="B272" i="5" s="1"/>
  <c r="AG271" i="5"/>
  <c r="V271" i="5"/>
  <c r="U271" i="5"/>
  <c r="T271" i="5"/>
  <c r="S271" i="5"/>
  <c r="R271" i="5"/>
  <c r="Q271" i="5"/>
  <c r="P271" i="5"/>
  <c r="O271" i="5"/>
  <c r="N271" i="5"/>
  <c r="L271" i="5"/>
  <c r="K271" i="5"/>
  <c r="J271" i="5"/>
  <c r="I271" i="5"/>
  <c r="G271" i="5"/>
  <c r="F271" i="5"/>
  <c r="E271" i="5"/>
  <c r="D271" i="5"/>
  <c r="C271" i="5"/>
  <c r="B271" i="5" s="1"/>
  <c r="AG270" i="5"/>
  <c r="V270" i="5"/>
  <c r="U270" i="5"/>
  <c r="T270" i="5"/>
  <c r="S270" i="5"/>
  <c r="R270" i="5"/>
  <c r="Q270" i="5"/>
  <c r="P270" i="5"/>
  <c r="O270" i="5"/>
  <c r="N270" i="5"/>
  <c r="L270" i="5"/>
  <c r="K270" i="5"/>
  <c r="J270" i="5"/>
  <c r="I270" i="5"/>
  <c r="G270" i="5"/>
  <c r="F270" i="5"/>
  <c r="E270" i="5"/>
  <c r="D270" i="5"/>
  <c r="C270" i="5"/>
  <c r="B270" i="5" s="1"/>
  <c r="AG269" i="5"/>
  <c r="V269" i="5"/>
  <c r="U269" i="5"/>
  <c r="T269" i="5"/>
  <c r="S269" i="5"/>
  <c r="R269" i="5"/>
  <c r="Q269" i="5"/>
  <c r="P269" i="5"/>
  <c r="O269" i="5"/>
  <c r="N269" i="5"/>
  <c r="L269" i="5"/>
  <c r="K269" i="5"/>
  <c r="J269" i="5"/>
  <c r="I269" i="5"/>
  <c r="G269" i="5"/>
  <c r="F269" i="5"/>
  <c r="E269" i="5"/>
  <c r="D269" i="5"/>
  <c r="C269" i="5"/>
  <c r="B269" i="5" s="1"/>
  <c r="AG268" i="5"/>
  <c r="V268" i="5"/>
  <c r="U268" i="5"/>
  <c r="T268" i="5"/>
  <c r="S268" i="5"/>
  <c r="R268" i="5"/>
  <c r="Q268" i="5"/>
  <c r="P268" i="5"/>
  <c r="O268" i="5"/>
  <c r="N268" i="5"/>
  <c r="L268" i="5"/>
  <c r="K268" i="5"/>
  <c r="J268" i="5"/>
  <c r="I268" i="5"/>
  <c r="G268" i="5"/>
  <c r="F268" i="5"/>
  <c r="E268" i="5"/>
  <c r="D268" i="5"/>
  <c r="C268" i="5"/>
  <c r="B268" i="5" s="1"/>
  <c r="AG267" i="5"/>
  <c r="V267" i="5"/>
  <c r="U267" i="5"/>
  <c r="T267" i="5"/>
  <c r="S267" i="5"/>
  <c r="R267" i="5"/>
  <c r="Q267" i="5"/>
  <c r="P267" i="5"/>
  <c r="O267" i="5"/>
  <c r="N267" i="5"/>
  <c r="L267" i="5"/>
  <c r="K267" i="5"/>
  <c r="J267" i="5"/>
  <c r="I267" i="5"/>
  <c r="G267" i="5"/>
  <c r="F267" i="5"/>
  <c r="E267" i="5"/>
  <c r="D267" i="5"/>
  <c r="C267" i="5"/>
  <c r="B267" i="5" s="1"/>
  <c r="AG266" i="5"/>
  <c r="V266" i="5"/>
  <c r="U266" i="5"/>
  <c r="T266" i="5"/>
  <c r="S266" i="5"/>
  <c r="R266" i="5"/>
  <c r="Q266" i="5"/>
  <c r="P266" i="5"/>
  <c r="O266" i="5"/>
  <c r="N266" i="5"/>
  <c r="L266" i="5"/>
  <c r="K266" i="5"/>
  <c r="J266" i="5"/>
  <c r="I266" i="5"/>
  <c r="G266" i="5"/>
  <c r="F266" i="5"/>
  <c r="E266" i="5"/>
  <c r="D266" i="5"/>
  <c r="C266" i="5"/>
  <c r="B266" i="5" s="1"/>
  <c r="AG265" i="5"/>
  <c r="V265" i="5"/>
  <c r="U265" i="5"/>
  <c r="T265" i="5"/>
  <c r="S265" i="5"/>
  <c r="R265" i="5"/>
  <c r="Q265" i="5"/>
  <c r="P265" i="5"/>
  <c r="O265" i="5"/>
  <c r="N265" i="5"/>
  <c r="L265" i="5"/>
  <c r="K265" i="5"/>
  <c r="J265" i="5"/>
  <c r="I265" i="5"/>
  <c r="G265" i="5"/>
  <c r="F265" i="5"/>
  <c r="E265" i="5"/>
  <c r="D265" i="5"/>
  <c r="C265" i="5"/>
  <c r="B265" i="5" s="1"/>
  <c r="AG264" i="5"/>
  <c r="V264" i="5"/>
  <c r="U264" i="5"/>
  <c r="T264" i="5"/>
  <c r="S264" i="5"/>
  <c r="R264" i="5"/>
  <c r="Q264" i="5"/>
  <c r="P264" i="5"/>
  <c r="O264" i="5"/>
  <c r="N264" i="5"/>
  <c r="L264" i="5"/>
  <c r="K264" i="5"/>
  <c r="J264" i="5"/>
  <c r="I264" i="5"/>
  <c r="G264" i="5"/>
  <c r="F264" i="5"/>
  <c r="E264" i="5"/>
  <c r="D264" i="5"/>
  <c r="C264" i="5"/>
  <c r="B264" i="5" s="1"/>
  <c r="AG263" i="5"/>
  <c r="V263" i="5"/>
  <c r="U263" i="5"/>
  <c r="T263" i="5"/>
  <c r="S263" i="5"/>
  <c r="R263" i="5"/>
  <c r="Q263" i="5"/>
  <c r="P263" i="5"/>
  <c r="O263" i="5"/>
  <c r="N263" i="5"/>
  <c r="L263" i="5"/>
  <c r="K263" i="5"/>
  <c r="J263" i="5"/>
  <c r="I263" i="5"/>
  <c r="G263" i="5"/>
  <c r="F263" i="5"/>
  <c r="E263" i="5"/>
  <c r="D263" i="5"/>
  <c r="C263" i="5"/>
  <c r="B263" i="5" s="1"/>
  <c r="AG262" i="5"/>
  <c r="V262" i="5"/>
  <c r="U262" i="5"/>
  <c r="T262" i="5"/>
  <c r="S262" i="5"/>
  <c r="R262" i="5"/>
  <c r="Q262" i="5"/>
  <c r="P262" i="5"/>
  <c r="O262" i="5"/>
  <c r="N262" i="5"/>
  <c r="L262" i="5"/>
  <c r="K262" i="5"/>
  <c r="J262" i="5"/>
  <c r="I262" i="5"/>
  <c r="G262" i="5"/>
  <c r="F262" i="5"/>
  <c r="E262" i="5"/>
  <c r="D262" i="5"/>
  <c r="C262" i="5"/>
  <c r="B262" i="5" s="1"/>
  <c r="AG261" i="5"/>
  <c r="V261" i="5"/>
  <c r="U261" i="5"/>
  <c r="T261" i="5"/>
  <c r="S261" i="5"/>
  <c r="R261" i="5"/>
  <c r="Q261" i="5"/>
  <c r="P261" i="5"/>
  <c r="O261" i="5"/>
  <c r="N261" i="5"/>
  <c r="L261" i="5"/>
  <c r="K261" i="5"/>
  <c r="J261" i="5"/>
  <c r="I261" i="5"/>
  <c r="G261" i="5"/>
  <c r="F261" i="5"/>
  <c r="E261" i="5"/>
  <c r="D261" i="5"/>
  <c r="C261" i="5"/>
  <c r="B261" i="5" s="1"/>
  <c r="AG260" i="5"/>
  <c r="V260" i="5"/>
  <c r="U260" i="5"/>
  <c r="T260" i="5"/>
  <c r="S260" i="5"/>
  <c r="R260" i="5"/>
  <c r="Q260" i="5"/>
  <c r="P260" i="5"/>
  <c r="O260" i="5"/>
  <c r="N260" i="5"/>
  <c r="L260" i="5"/>
  <c r="K260" i="5"/>
  <c r="J260" i="5"/>
  <c r="I260" i="5"/>
  <c r="G260" i="5"/>
  <c r="F260" i="5"/>
  <c r="E260" i="5"/>
  <c r="D260" i="5"/>
  <c r="C260" i="5"/>
  <c r="B260" i="5" s="1"/>
  <c r="AG259" i="5"/>
  <c r="V259" i="5"/>
  <c r="U259" i="5"/>
  <c r="T259" i="5"/>
  <c r="S259" i="5"/>
  <c r="R259" i="5"/>
  <c r="Q259" i="5"/>
  <c r="P259" i="5"/>
  <c r="O259" i="5"/>
  <c r="N259" i="5"/>
  <c r="L259" i="5"/>
  <c r="K259" i="5"/>
  <c r="J259" i="5"/>
  <c r="I259" i="5"/>
  <c r="G259" i="5"/>
  <c r="F259" i="5"/>
  <c r="E259" i="5"/>
  <c r="D259" i="5"/>
  <c r="C259" i="5"/>
  <c r="B259" i="5" s="1"/>
  <c r="AG258" i="5"/>
  <c r="V258" i="5"/>
  <c r="U258" i="5"/>
  <c r="T258" i="5"/>
  <c r="S258" i="5"/>
  <c r="R258" i="5"/>
  <c r="Q258" i="5"/>
  <c r="P258" i="5"/>
  <c r="O258" i="5"/>
  <c r="N258" i="5"/>
  <c r="L258" i="5"/>
  <c r="K258" i="5"/>
  <c r="J258" i="5"/>
  <c r="I258" i="5"/>
  <c r="G258" i="5"/>
  <c r="F258" i="5"/>
  <c r="E258" i="5"/>
  <c r="D258" i="5"/>
  <c r="C258" i="5"/>
  <c r="B258" i="5" s="1"/>
  <c r="AG257" i="5"/>
  <c r="V257" i="5"/>
  <c r="U257" i="5"/>
  <c r="T257" i="5"/>
  <c r="S257" i="5"/>
  <c r="R257" i="5"/>
  <c r="Q257" i="5"/>
  <c r="P257" i="5"/>
  <c r="O257" i="5"/>
  <c r="N257" i="5"/>
  <c r="L257" i="5"/>
  <c r="K257" i="5"/>
  <c r="J257" i="5"/>
  <c r="I257" i="5"/>
  <c r="G257" i="5"/>
  <c r="F257" i="5"/>
  <c r="E257" i="5"/>
  <c r="D257" i="5"/>
  <c r="C257" i="5"/>
  <c r="B257" i="5" s="1"/>
  <c r="AG256" i="5"/>
  <c r="V256" i="5"/>
  <c r="U256" i="5"/>
  <c r="T256" i="5"/>
  <c r="S256" i="5"/>
  <c r="R256" i="5"/>
  <c r="Q256" i="5"/>
  <c r="P256" i="5"/>
  <c r="O256" i="5"/>
  <c r="N256" i="5"/>
  <c r="L256" i="5"/>
  <c r="K256" i="5"/>
  <c r="J256" i="5"/>
  <c r="I256" i="5"/>
  <c r="G256" i="5"/>
  <c r="F256" i="5"/>
  <c r="E256" i="5"/>
  <c r="D256" i="5"/>
  <c r="C256" i="5"/>
  <c r="B256" i="5" s="1"/>
  <c r="AG255" i="5"/>
  <c r="V255" i="5"/>
  <c r="U255" i="5"/>
  <c r="T255" i="5"/>
  <c r="S255" i="5"/>
  <c r="R255" i="5"/>
  <c r="Q255" i="5"/>
  <c r="P255" i="5"/>
  <c r="O255" i="5"/>
  <c r="N255" i="5"/>
  <c r="L255" i="5"/>
  <c r="K255" i="5"/>
  <c r="J255" i="5"/>
  <c r="I255" i="5"/>
  <c r="G255" i="5"/>
  <c r="F255" i="5"/>
  <c r="E255" i="5"/>
  <c r="D255" i="5"/>
  <c r="C255" i="5"/>
  <c r="B255" i="5" s="1"/>
  <c r="AG254" i="5"/>
  <c r="V254" i="5"/>
  <c r="U254" i="5"/>
  <c r="T254" i="5"/>
  <c r="S254" i="5"/>
  <c r="R254" i="5"/>
  <c r="Q254" i="5"/>
  <c r="P254" i="5"/>
  <c r="O254" i="5"/>
  <c r="N254" i="5"/>
  <c r="L254" i="5"/>
  <c r="K254" i="5"/>
  <c r="J254" i="5"/>
  <c r="I254" i="5"/>
  <c r="G254" i="5"/>
  <c r="F254" i="5"/>
  <c r="E254" i="5"/>
  <c r="D254" i="5"/>
  <c r="C254" i="5"/>
  <c r="B254" i="5" s="1"/>
  <c r="AG253" i="5"/>
  <c r="V253" i="5"/>
  <c r="U253" i="5"/>
  <c r="T253" i="5"/>
  <c r="S253" i="5"/>
  <c r="R253" i="5"/>
  <c r="Q253" i="5"/>
  <c r="P253" i="5"/>
  <c r="O253" i="5"/>
  <c r="N253" i="5"/>
  <c r="L253" i="5"/>
  <c r="K253" i="5"/>
  <c r="J253" i="5"/>
  <c r="I253" i="5"/>
  <c r="G253" i="5"/>
  <c r="F253" i="5"/>
  <c r="E253" i="5"/>
  <c r="D253" i="5"/>
  <c r="C253" i="5"/>
  <c r="B253" i="5" s="1"/>
  <c r="AG252" i="5"/>
  <c r="V252" i="5"/>
  <c r="U252" i="5"/>
  <c r="T252" i="5"/>
  <c r="S252" i="5"/>
  <c r="R252" i="5"/>
  <c r="Q252" i="5"/>
  <c r="P252" i="5"/>
  <c r="O252" i="5"/>
  <c r="N252" i="5"/>
  <c r="L252" i="5"/>
  <c r="K252" i="5"/>
  <c r="J252" i="5"/>
  <c r="I252" i="5"/>
  <c r="G252" i="5"/>
  <c r="F252" i="5"/>
  <c r="E252" i="5"/>
  <c r="D252" i="5"/>
  <c r="C252" i="5"/>
  <c r="B252" i="5" s="1"/>
  <c r="AG251" i="5"/>
  <c r="V251" i="5"/>
  <c r="U251" i="5"/>
  <c r="T251" i="5"/>
  <c r="S251" i="5"/>
  <c r="R251" i="5"/>
  <c r="Q251" i="5"/>
  <c r="P251" i="5"/>
  <c r="O251" i="5"/>
  <c r="N251" i="5"/>
  <c r="L251" i="5"/>
  <c r="K251" i="5"/>
  <c r="J251" i="5"/>
  <c r="I251" i="5"/>
  <c r="G251" i="5"/>
  <c r="F251" i="5"/>
  <c r="E251" i="5"/>
  <c r="D251" i="5"/>
  <c r="C251" i="5"/>
  <c r="B251" i="5" s="1"/>
  <c r="AG250" i="5"/>
  <c r="V250" i="5"/>
  <c r="U250" i="5"/>
  <c r="T250" i="5"/>
  <c r="S250" i="5"/>
  <c r="R250" i="5"/>
  <c r="Q250" i="5"/>
  <c r="P250" i="5"/>
  <c r="O250" i="5"/>
  <c r="N250" i="5"/>
  <c r="L250" i="5"/>
  <c r="K250" i="5"/>
  <c r="J250" i="5"/>
  <c r="I250" i="5"/>
  <c r="G250" i="5"/>
  <c r="F250" i="5"/>
  <c r="E250" i="5"/>
  <c r="D250" i="5"/>
  <c r="C250" i="5"/>
  <c r="B250" i="5" s="1"/>
  <c r="AG249" i="5"/>
  <c r="V249" i="5"/>
  <c r="U249" i="5"/>
  <c r="T249" i="5"/>
  <c r="S249" i="5"/>
  <c r="R249" i="5"/>
  <c r="Q249" i="5"/>
  <c r="P249" i="5"/>
  <c r="O249" i="5"/>
  <c r="N249" i="5"/>
  <c r="L249" i="5"/>
  <c r="K249" i="5"/>
  <c r="J249" i="5"/>
  <c r="I249" i="5"/>
  <c r="G249" i="5"/>
  <c r="F249" i="5"/>
  <c r="E249" i="5"/>
  <c r="D249" i="5"/>
  <c r="C249" i="5"/>
  <c r="B249" i="5" s="1"/>
  <c r="AG248" i="5"/>
  <c r="V248" i="5"/>
  <c r="U248" i="5"/>
  <c r="T248" i="5"/>
  <c r="S248" i="5"/>
  <c r="R248" i="5"/>
  <c r="Q248" i="5"/>
  <c r="P248" i="5"/>
  <c r="O248" i="5"/>
  <c r="N248" i="5"/>
  <c r="L248" i="5"/>
  <c r="K248" i="5"/>
  <c r="J248" i="5"/>
  <c r="I248" i="5"/>
  <c r="G248" i="5"/>
  <c r="F248" i="5"/>
  <c r="E248" i="5"/>
  <c r="D248" i="5"/>
  <c r="C248" i="5"/>
  <c r="B248" i="5" s="1"/>
  <c r="AG247" i="5"/>
  <c r="V247" i="5"/>
  <c r="U247" i="5"/>
  <c r="T247" i="5"/>
  <c r="S247" i="5"/>
  <c r="R247" i="5"/>
  <c r="Q247" i="5"/>
  <c r="P247" i="5"/>
  <c r="O247" i="5"/>
  <c r="N247" i="5"/>
  <c r="L247" i="5"/>
  <c r="K247" i="5"/>
  <c r="J247" i="5"/>
  <c r="I247" i="5"/>
  <c r="G247" i="5"/>
  <c r="F247" i="5"/>
  <c r="E247" i="5"/>
  <c r="D247" i="5"/>
  <c r="C247" i="5"/>
  <c r="B247" i="5" s="1"/>
  <c r="AG246" i="5"/>
  <c r="V246" i="5"/>
  <c r="U246" i="5"/>
  <c r="T246" i="5"/>
  <c r="S246" i="5"/>
  <c r="R246" i="5"/>
  <c r="Q246" i="5"/>
  <c r="P246" i="5"/>
  <c r="O246" i="5"/>
  <c r="N246" i="5"/>
  <c r="L246" i="5"/>
  <c r="K246" i="5"/>
  <c r="J246" i="5"/>
  <c r="I246" i="5"/>
  <c r="G246" i="5"/>
  <c r="F246" i="5"/>
  <c r="E246" i="5"/>
  <c r="D246" i="5"/>
  <c r="C246" i="5"/>
  <c r="B246" i="5" s="1"/>
  <c r="AG245" i="5"/>
  <c r="V245" i="5"/>
  <c r="U245" i="5"/>
  <c r="T245" i="5"/>
  <c r="S245" i="5"/>
  <c r="R245" i="5"/>
  <c r="Q245" i="5"/>
  <c r="P245" i="5"/>
  <c r="O245" i="5"/>
  <c r="N245" i="5"/>
  <c r="L245" i="5"/>
  <c r="K245" i="5"/>
  <c r="J245" i="5"/>
  <c r="I245" i="5"/>
  <c r="G245" i="5"/>
  <c r="F245" i="5"/>
  <c r="E245" i="5"/>
  <c r="D245" i="5"/>
  <c r="C245" i="5"/>
  <c r="B245" i="5" s="1"/>
  <c r="AG244" i="5"/>
  <c r="V244" i="5"/>
  <c r="U244" i="5"/>
  <c r="T244" i="5"/>
  <c r="S244" i="5"/>
  <c r="R244" i="5"/>
  <c r="Q244" i="5"/>
  <c r="P244" i="5"/>
  <c r="O244" i="5"/>
  <c r="N244" i="5"/>
  <c r="L244" i="5"/>
  <c r="K244" i="5"/>
  <c r="J244" i="5"/>
  <c r="I244" i="5"/>
  <c r="G244" i="5"/>
  <c r="F244" i="5"/>
  <c r="E244" i="5"/>
  <c r="D244" i="5"/>
  <c r="C244" i="5"/>
  <c r="B244" i="5" s="1"/>
  <c r="AG243" i="5"/>
  <c r="V243" i="5"/>
  <c r="U243" i="5"/>
  <c r="T243" i="5"/>
  <c r="S243" i="5"/>
  <c r="R243" i="5"/>
  <c r="Q243" i="5"/>
  <c r="P243" i="5"/>
  <c r="O243" i="5"/>
  <c r="N243" i="5"/>
  <c r="L243" i="5"/>
  <c r="K243" i="5"/>
  <c r="J243" i="5"/>
  <c r="I243" i="5"/>
  <c r="G243" i="5"/>
  <c r="F243" i="5"/>
  <c r="E243" i="5"/>
  <c r="D243" i="5"/>
  <c r="C243" i="5"/>
  <c r="B243" i="5" s="1"/>
  <c r="AG242" i="5"/>
  <c r="V242" i="5"/>
  <c r="U242" i="5"/>
  <c r="T242" i="5"/>
  <c r="S242" i="5"/>
  <c r="R242" i="5"/>
  <c r="Q242" i="5"/>
  <c r="P242" i="5"/>
  <c r="O242" i="5"/>
  <c r="N242" i="5"/>
  <c r="L242" i="5"/>
  <c r="K242" i="5"/>
  <c r="J242" i="5"/>
  <c r="I242" i="5"/>
  <c r="G242" i="5"/>
  <c r="F242" i="5"/>
  <c r="E242" i="5"/>
  <c r="D242" i="5"/>
  <c r="C242" i="5"/>
  <c r="B242" i="5" s="1"/>
  <c r="AG241" i="5"/>
  <c r="V241" i="5"/>
  <c r="U241" i="5"/>
  <c r="T241" i="5"/>
  <c r="S241" i="5"/>
  <c r="R241" i="5"/>
  <c r="Q241" i="5"/>
  <c r="P241" i="5"/>
  <c r="O241" i="5"/>
  <c r="N241" i="5"/>
  <c r="L241" i="5"/>
  <c r="K241" i="5"/>
  <c r="J241" i="5"/>
  <c r="I241" i="5"/>
  <c r="G241" i="5"/>
  <c r="F241" i="5"/>
  <c r="E241" i="5"/>
  <c r="D241" i="5"/>
  <c r="C241" i="5"/>
  <c r="B241" i="5" s="1"/>
  <c r="AG240" i="5"/>
  <c r="V240" i="5"/>
  <c r="U240" i="5"/>
  <c r="T240" i="5"/>
  <c r="S240" i="5"/>
  <c r="R240" i="5"/>
  <c r="Q240" i="5"/>
  <c r="P240" i="5"/>
  <c r="O240" i="5"/>
  <c r="N240" i="5"/>
  <c r="L240" i="5"/>
  <c r="K240" i="5"/>
  <c r="J240" i="5"/>
  <c r="I240" i="5"/>
  <c r="G240" i="5"/>
  <c r="F240" i="5"/>
  <c r="E240" i="5"/>
  <c r="D240" i="5"/>
  <c r="C240" i="5"/>
  <c r="B240" i="5" s="1"/>
  <c r="AG239" i="5"/>
  <c r="V239" i="5"/>
  <c r="U239" i="5"/>
  <c r="T239" i="5"/>
  <c r="S239" i="5"/>
  <c r="R239" i="5"/>
  <c r="Q239" i="5"/>
  <c r="P239" i="5"/>
  <c r="O239" i="5"/>
  <c r="N239" i="5"/>
  <c r="L239" i="5"/>
  <c r="K239" i="5"/>
  <c r="J239" i="5"/>
  <c r="I239" i="5"/>
  <c r="G239" i="5"/>
  <c r="F239" i="5"/>
  <c r="E239" i="5"/>
  <c r="D239" i="5"/>
  <c r="C239" i="5"/>
  <c r="B239" i="5" s="1"/>
  <c r="AG238" i="5"/>
  <c r="V238" i="5"/>
  <c r="U238" i="5"/>
  <c r="T238" i="5"/>
  <c r="S238" i="5"/>
  <c r="R238" i="5"/>
  <c r="Q238" i="5"/>
  <c r="P238" i="5"/>
  <c r="O238" i="5"/>
  <c r="N238" i="5"/>
  <c r="L238" i="5"/>
  <c r="K238" i="5"/>
  <c r="J238" i="5"/>
  <c r="I238" i="5"/>
  <c r="G238" i="5"/>
  <c r="F238" i="5"/>
  <c r="E238" i="5"/>
  <c r="D238" i="5"/>
  <c r="C238" i="5"/>
  <c r="B238" i="5" s="1"/>
  <c r="AG237" i="5"/>
  <c r="V237" i="5"/>
  <c r="U237" i="5"/>
  <c r="T237" i="5"/>
  <c r="S237" i="5"/>
  <c r="R237" i="5"/>
  <c r="Q237" i="5"/>
  <c r="P237" i="5"/>
  <c r="O237" i="5"/>
  <c r="N237" i="5"/>
  <c r="L237" i="5"/>
  <c r="K237" i="5"/>
  <c r="J237" i="5"/>
  <c r="I237" i="5"/>
  <c r="G237" i="5"/>
  <c r="F237" i="5"/>
  <c r="E237" i="5"/>
  <c r="D237" i="5"/>
  <c r="C237" i="5"/>
  <c r="B237" i="5" s="1"/>
  <c r="AG236" i="5"/>
  <c r="V236" i="5"/>
  <c r="U236" i="5"/>
  <c r="T236" i="5"/>
  <c r="S236" i="5"/>
  <c r="R236" i="5"/>
  <c r="Q236" i="5"/>
  <c r="P236" i="5"/>
  <c r="O236" i="5"/>
  <c r="N236" i="5"/>
  <c r="L236" i="5"/>
  <c r="K236" i="5"/>
  <c r="J236" i="5"/>
  <c r="I236" i="5"/>
  <c r="G236" i="5"/>
  <c r="F236" i="5"/>
  <c r="E236" i="5"/>
  <c r="D236" i="5"/>
  <c r="C236" i="5"/>
  <c r="B236" i="5" s="1"/>
  <c r="AG235" i="5"/>
  <c r="V235" i="5"/>
  <c r="U235" i="5"/>
  <c r="T235" i="5"/>
  <c r="S235" i="5"/>
  <c r="R235" i="5"/>
  <c r="Q235" i="5"/>
  <c r="P235" i="5"/>
  <c r="O235" i="5"/>
  <c r="N235" i="5"/>
  <c r="L235" i="5"/>
  <c r="K235" i="5"/>
  <c r="J235" i="5"/>
  <c r="I235" i="5"/>
  <c r="G235" i="5"/>
  <c r="F235" i="5"/>
  <c r="E235" i="5"/>
  <c r="D235" i="5"/>
  <c r="C235" i="5"/>
  <c r="B235" i="5" s="1"/>
  <c r="AG234" i="5"/>
  <c r="V234" i="5"/>
  <c r="U234" i="5"/>
  <c r="T234" i="5"/>
  <c r="S234" i="5"/>
  <c r="R234" i="5"/>
  <c r="Q234" i="5"/>
  <c r="P234" i="5"/>
  <c r="O234" i="5"/>
  <c r="N234" i="5"/>
  <c r="L234" i="5"/>
  <c r="K234" i="5"/>
  <c r="J234" i="5"/>
  <c r="I234" i="5"/>
  <c r="G234" i="5"/>
  <c r="F234" i="5"/>
  <c r="E234" i="5"/>
  <c r="D234" i="5"/>
  <c r="C234" i="5"/>
  <c r="B234" i="5" s="1"/>
  <c r="AG233" i="5"/>
  <c r="V233" i="5"/>
  <c r="U233" i="5"/>
  <c r="T233" i="5"/>
  <c r="S233" i="5"/>
  <c r="R233" i="5"/>
  <c r="Q233" i="5"/>
  <c r="P233" i="5"/>
  <c r="O233" i="5"/>
  <c r="N233" i="5"/>
  <c r="L233" i="5"/>
  <c r="K233" i="5"/>
  <c r="J233" i="5"/>
  <c r="I233" i="5"/>
  <c r="G233" i="5"/>
  <c r="F233" i="5"/>
  <c r="E233" i="5"/>
  <c r="D233" i="5"/>
  <c r="C233" i="5"/>
  <c r="B233" i="5" s="1"/>
  <c r="AG232" i="5"/>
  <c r="V232" i="5"/>
  <c r="U232" i="5"/>
  <c r="T232" i="5"/>
  <c r="S232" i="5"/>
  <c r="R232" i="5"/>
  <c r="Q232" i="5"/>
  <c r="P232" i="5"/>
  <c r="O232" i="5"/>
  <c r="N232" i="5"/>
  <c r="L232" i="5"/>
  <c r="K232" i="5"/>
  <c r="J232" i="5"/>
  <c r="I232" i="5"/>
  <c r="G232" i="5"/>
  <c r="F232" i="5"/>
  <c r="E232" i="5"/>
  <c r="D232" i="5"/>
  <c r="C232" i="5"/>
  <c r="B232" i="5" s="1"/>
  <c r="AG231" i="5"/>
  <c r="V231" i="5"/>
  <c r="U231" i="5"/>
  <c r="T231" i="5"/>
  <c r="S231" i="5"/>
  <c r="R231" i="5"/>
  <c r="Q231" i="5"/>
  <c r="P231" i="5"/>
  <c r="O231" i="5"/>
  <c r="N231" i="5"/>
  <c r="L231" i="5"/>
  <c r="K231" i="5"/>
  <c r="J231" i="5"/>
  <c r="I231" i="5"/>
  <c r="G231" i="5"/>
  <c r="F231" i="5"/>
  <c r="E231" i="5"/>
  <c r="D231" i="5"/>
  <c r="C231" i="5"/>
  <c r="B231" i="5" s="1"/>
  <c r="AG230" i="5"/>
  <c r="V230" i="5"/>
  <c r="U230" i="5"/>
  <c r="T230" i="5"/>
  <c r="S230" i="5"/>
  <c r="R230" i="5"/>
  <c r="Q230" i="5"/>
  <c r="P230" i="5"/>
  <c r="O230" i="5"/>
  <c r="N230" i="5"/>
  <c r="L230" i="5"/>
  <c r="K230" i="5"/>
  <c r="J230" i="5"/>
  <c r="I230" i="5"/>
  <c r="G230" i="5"/>
  <c r="F230" i="5"/>
  <c r="E230" i="5"/>
  <c r="D230" i="5"/>
  <c r="C230" i="5"/>
  <c r="B230" i="5" s="1"/>
  <c r="AG229" i="5"/>
  <c r="V229" i="5"/>
  <c r="U229" i="5"/>
  <c r="T229" i="5"/>
  <c r="S229" i="5"/>
  <c r="R229" i="5"/>
  <c r="Q229" i="5"/>
  <c r="P229" i="5"/>
  <c r="O229" i="5"/>
  <c r="N229" i="5"/>
  <c r="L229" i="5"/>
  <c r="K229" i="5"/>
  <c r="J229" i="5"/>
  <c r="I229" i="5"/>
  <c r="G229" i="5"/>
  <c r="F229" i="5"/>
  <c r="E229" i="5"/>
  <c r="D229" i="5"/>
  <c r="C229" i="5"/>
  <c r="B229" i="5" s="1"/>
  <c r="AG228" i="5"/>
  <c r="V228" i="5"/>
  <c r="U228" i="5"/>
  <c r="T228" i="5"/>
  <c r="S228" i="5"/>
  <c r="R228" i="5"/>
  <c r="Q228" i="5"/>
  <c r="P228" i="5"/>
  <c r="O228" i="5"/>
  <c r="N228" i="5"/>
  <c r="L228" i="5"/>
  <c r="K228" i="5"/>
  <c r="J228" i="5"/>
  <c r="I228" i="5"/>
  <c r="G228" i="5"/>
  <c r="F228" i="5"/>
  <c r="E228" i="5"/>
  <c r="D228" i="5"/>
  <c r="C228" i="5"/>
  <c r="B228" i="5" s="1"/>
  <c r="AG227" i="5"/>
  <c r="V227" i="5"/>
  <c r="U227" i="5"/>
  <c r="T227" i="5"/>
  <c r="S227" i="5"/>
  <c r="R227" i="5"/>
  <c r="Q227" i="5"/>
  <c r="P227" i="5"/>
  <c r="O227" i="5"/>
  <c r="N227" i="5"/>
  <c r="L227" i="5"/>
  <c r="K227" i="5"/>
  <c r="J227" i="5"/>
  <c r="I227" i="5"/>
  <c r="G227" i="5"/>
  <c r="F227" i="5"/>
  <c r="E227" i="5"/>
  <c r="D227" i="5"/>
  <c r="C227" i="5"/>
  <c r="B227" i="5" s="1"/>
  <c r="AG226" i="5"/>
  <c r="V226" i="5"/>
  <c r="U226" i="5"/>
  <c r="T226" i="5"/>
  <c r="S226" i="5"/>
  <c r="R226" i="5"/>
  <c r="Q226" i="5"/>
  <c r="P226" i="5"/>
  <c r="O226" i="5"/>
  <c r="N226" i="5"/>
  <c r="L226" i="5"/>
  <c r="K226" i="5"/>
  <c r="J226" i="5"/>
  <c r="I226" i="5"/>
  <c r="G226" i="5"/>
  <c r="F226" i="5"/>
  <c r="E226" i="5"/>
  <c r="D226" i="5"/>
  <c r="C226" i="5"/>
  <c r="B226" i="5" s="1"/>
  <c r="AG225" i="5"/>
  <c r="V225" i="5"/>
  <c r="U225" i="5"/>
  <c r="T225" i="5"/>
  <c r="S225" i="5"/>
  <c r="R225" i="5"/>
  <c r="Q225" i="5"/>
  <c r="P225" i="5"/>
  <c r="O225" i="5"/>
  <c r="N225" i="5"/>
  <c r="L225" i="5"/>
  <c r="K225" i="5"/>
  <c r="J225" i="5"/>
  <c r="I225" i="5"/>
  <c r="G225" i="5"/>
  <c r="F225" i="5"/>
  <c r="E225" i="5"/>
  <c r="D225" i="5"/>
  <c r="C225" i="5"/>
  <c r="B225" i="5" s="1"/>
  <c r="AG224" i="5"/>
  <c r="V224" i="5"/>
  <c r="U224" i="5"/>
  <c r="T224" i="5"/>
  <c r="S224" i="5"/>
  <c r="R224" i="5"/>
  <c r="Q224" i="5"/>
  <c r="P224" i="5"/>
  <c r="O224" i="5"/>
  <c r="N224" i="5"/>
  <c r="L224" i="5"/>
  <c r="K224" i="5"/>
  <c r="J224" i="5"/>
  <c r="I224" i="5"/>
  <c r="G224" i="5"/>
  <c r="F224" i="5"/>
  <c r="E224" i="5"/>
  <c r="D224" i="5"/>
  <c r="C224" i="5"/>
  <c r="B224" i="5" s="1"/>
  <c r="AG223" i="5"/>
  <c r="V223" i="5"/>
  <c r="U223" i="5"/>
  <c r="T223" i="5"/>
  <c r="S223" i="5"/>
  <c r="R223" i="5"/>
  <c r="Q223" i="5"/>
  <c r="P223" i="5"/>
  <c r="O223" i="5"/>
  <c r="N223" i="5"/>
  <c r="L223" i="5"/>
  <c r="K223" i="5"/>
  <c r="J223" i="5"/>
  <c r="I223" i="5"/>
  <c r="G223" i="5"/>
  <c r="F223" i="5"/>
  <c r="E223" i="5"/>
  <c r="D223" i="5"/>
  <c r="C223" i="5"/>
  <c r="B223" i="5" s="1"/>
  <c r="AG222" i="5"/>
  <c r="V222" i="5"/>
  <c r="U222" i="5"/>
  <c r="T222" i="5"/>
  <c r="S222" i="5"/>
  <c r="R222" i="5"/>
  <c r="Q222" i="5"/>
  <c r="P222" i="5"/>
  <c r="O222" i="5"/>
  <c r="N222" i="5"/>
  <c r="L222" i="5"/>
  <c r="K222" i="5"/>
  <c r="J222" i="5"/>
  <c r="I222" i="5"/>
  <c r="G222" i="5"/>
  <c r="F222" i="5"/>
  <c r="E222" i="5"/>
  <c r="D222" i="5"/>
  <c r="C222" i="5"/>
  <c r="B222" i="5" s="1"/>
  <c r="AG221" i="5"/>
  <c r="V221" i="5"/>
  <c r="U221" i="5"/>
  <c r="T221" i="5"/>
  <c r="S221" i="5"/>
  <c r="R221" i="5"/>
  <c r="Q221" i="5"/>
  <c r="P221" i="5"/>
  <c r="O221" i="5"/>
  <c r="N221" i="5"/>
  <c r="L221" i="5"/>
  <c r="K221" i="5"/>
  <c r="J221" i="5"/>
  <c r="I221" i="5"/>
  <c r="G221" i="5"/>
  <c r="F221" i="5"/>
  <c r="E221" i="5"/>
  <c r="D221" i="5"/>
  <c r="C221" i="5"/>
  <c r="B221" i="5" s="1"/>
  <c r="AG220" i="5"/>
  <c r="V220" i="5"/>
  <c r="U220" i="5"/>
  <c r="T220" i="5"/>
  <c r="S220" i="5"/>
  <c r="R220" i="5"/>
  <c r="Q220" i="5"/>
  <c r="P220" i="5"/>
  <c r="O220" i="5"/>
  <c r="N220" i="5"/>
  <c r="L220" i="5"/>
  <c r="K220" i="5"/>
  <c r="J220" i="5"/>
  <c r="I220" i="5"/>
  <c r="G220" i="5"/>
  <c r="F220" i="5"/>
  <c r="E220" i="5"/>
  <c r="D220" i="5"/>
  <c r="C220" i="5"/>
  <c r="B220" i="5" s="1"/>
  <c r="AG219" i="5"/>
  <c r="V219" i="5"/>
  <c r="U219" i="5"/>
  <c r="T219" i="5"/>
  <c r="S219" i="5"/>
  <c r="R219" i="5"/>
  <c r="Q219" i="5"/>
  <c r="P219" i="5"/>
  <c r="O219" i="5"/>
  <c r="N219" i="5"/>
  <c r="L219" i="5"/>
  <c r="K219" i="5"/>
  <c r="J219" i="5"/>
  <c r="I219" i="5"/>
  <c r="G219" i="5"/>
  <c r="F219" i="5"/>
  <c r="E219" i="5"/>
  <c r="D219" i="5"/>
  <c r="C219" i="5"/>
  <c r="B219" i="5" s="1"/>
  <c r="AG218" i="5"/>
  <c r="V218" i="5"/>
  <c r="U218" i="5"/>
  <c r="T218" i="5"/>
  <c r="S218" i="5"/>
  <c r="R218" i="5"/>
  <c r="Q218" i="5"/>
  <c r="P218" i="5"/>
  <c r="O218" i="5"/>
  <c r="N218" i="5"/>
  <c r="L218" i="5"/>
  <c r="K218" i="5"/>
  <c r="J218" i="5"/>
  <c r="I218" i="5"/>
  <c r="G218" i="5"/>
  <c r="F218" i="5"/>
  <c r="E218" i="5"/>
  <c r="D218" i="5"/>
  <c r="C218" i="5"/>
  <c r="B218" i="5" s="1"/>
  <c r="AG217" i="5"/>
  <c r="V217" i="5"/>
  <c r="U217" i="5"/>
  <c r="T217" i="5"/>
  <c r="S217" i="5"/>
  <c r="R217" i="5"/>
  <c r="Q217" i="5"/>
  <c r="P217" i="5"/>
  <c r="O217" i="5"/>
  <c r="N217" i="5"/>
  <c r="L217" i="5"/>
  <c r="K217" i="5"/>
  <c r="J217" i="5"/>
  <c r="I217" i="5"/>
  <c r="G217" i="5"/>
  <c r="F217" i="5"/>
  <c r="E217" i="5"/>
  <c r="D217" i="5"/>
  <c r="C217" i="5"/>
  <c r="B217" i="5" s="1"/>
  <c r="AG216" i="5"/>
  <c r="V216" i="5"/>
  <c r="U216" i="5"/>
  <c r="T216" i="5"/>
  <c r="S216" i="5"/>
  <c r="R216" i="5"/>
  <c r="Q216" i="5"/>
  <c r="P216" i="5"/>
  <c r="O216" i="5"/>
  <c r="N216" i="5"/>
  <c r="L216" i="5"/>
  <c r="K216" i="5"/>
  <c r="J216" i="5"/>
  <c r="I216" i="5"/>
  <c r="G216" i="5"/>
  <c r="F216" i="5"/>
  <c r="E216" i="5"/>
  <c r="D216" i="5"/>
  <c r="C216" i="5"/>
  <c r="B216" i="5" s="1"/>
  <c r="AG215" i="5"/>
  <c r="V215" i="5"/>
  <c r="U215" i="5"/>
  <c r="T215" i="5"/>
  <c r="S215" i="5"/>
  <c r="R215" i="5"/>
  <c r="Q215" i="5"/>
  <c r="P215" i="5"/>
  <c r="O215" i="5"/>
  <c r="N215" i="5"/>
  <c r="L215" i="5"/>
  <c r="K215" i="5"/>
  <c r="J215" i="5"/>
  <c r="I215" i="5"/>
  <c r="G215" i="5"/>
  <c r="F215" i="5"/>
  <c r="E215" i="5"/>
  <c r="D215" i="5"/>
  <c r="C215" i="5"/>
  <c r="B215" i="5" s="1"/>
  <c r="AG214" i="5"/>
  <c r="V214" i="5"/>
  <c r="U214" i="5"/>
  <c r="T214" i="5"/>
  <c r="S214" i="5"/>
  <c r="R214" i="5"/>
  <c r="Q214" i="5"/>
  <c r="P214" i="5"/>
  <c r="O214" i="5"/>
  <c r="N214" i="5"/>
  <c r="L214" i="5"/>
  <c r="K214" i="5"/>
  <c r="J214" i="5"/>
  <c r="I214" i="5"/>
  <c r="G214" i="5"/>
  <c r="F214" i="5"/>
  <c r="E214" i="5"/>
  <c r="D214" i="5"/>
  <c r="C214" i="5"/>
  <c r="B214" i="5" s="1"/>
  <c r="AG213" i="5"/>
  <c r="V213" i="5"/>
  <c r="U213" i="5"/>
  <c r="T213" i="5"/>
  <c r="S213" i="5"/>
  <c r="R213" i="5"/>
  <c r="Q213" i="5"/>
  <c r="P213" i="5"/>
  <c r="O213" i="5"/>
  <c r="N213" i="5"/>
  <c r="L213" i="5"/>
  <c r="K213" i="5"/>
  <c r="J213" i="5"/>
  <c r="I213" i="5"/>
  <c r="G213" i="5"/>
  <c r="F213" i="5"/>
  <c r="E213" i="5"/>
  <c r="D213" i="5"/>
  <c r="C213" i="5"/>
  <c r="B213" i="5" s="1"/>
  <c r="AG212" i="5"/>
  <c r="V212" i="5"/>
  <c r="U212" i="5"/>
  <c r="T212" i="5"/>
  <c r="S212" i="5"/>
  <c r="R212" i="5"/>
  <c r="Q212" i="5"/>
  <c r="P212" i="5"/>
  <c r="O212" i="5"/>
  <c r="N212" i="5"/>
  <c r="L212" i="5"/>
  <c r="K212" i="5"/>
  <c r="J212" i="5"/>
  <c r="I212" i="5"/>
  <c r="G212" i="5"/>
  <c r="F212" i="5"/>
  <c r="E212" i="5"/>
  <c r="D212" i="5"/>
  <c r="C212" i="5"/>
  <c r="B212" i="5" s="1"/>
  <c r="AG211" i="5"/>
  <c r="V211" i="5"/>
  <c r="U211" i="5"/>
  <c r="T211" i="5"/>
  <c r="S211" i="5"/>
  <c r="R211" i="5"/>
  <c r="Q211" i="5"/>
  <c r="P211" i="5"/>
  <c r="O211" i="5"/>
  <c r="N211" i="5"/>
  <c r="L211" i="5"/>
  <c r="K211" i="5"/>
  <c r="J211" i="5"/>
  <c r="I211" i="5"/>
  <c r="G211" i="5"/>
  <c r="F211" i="5"/>
  <c r="E211" i="5"/>
  <c r="D211" i="5"/>
  <c r="C211" i="5"/>
  <c r="B211" i="5" s="1"/>
  <c r="AG210" i="5"/>
  <c r="V210" i="5"/>
  <c r="U210" i="5"/>
  <c r="T210" i="5"/>
  <c r="S210" i="5"/>
  <c r="R210" i="5"/>
  <c r="Q210" i="5"/>
  <c r="P210" i="5"/>
  <c r="O210" i="5"/>
  <c r="N210" i="5"/>
  <c r="L210" i="5"/>
  <c r="K210" i="5"/>
  <c r="J210" i="5"/>
  <c r="I210" i="5"/>
  <c r="G210" i="5"/>
  <c r="F210" i="5"/>
  <c r="E210" i="5"/>
  <c r="D210" i="5"/>
  <c r="C210" i="5"/>
  <c r="B210" i="5" s="1"/>
  <c r="AG209" i="5"/>
  <c r="V209" i="5"/>
  <c r="U209" i="5"/>
  <c r="T209" i="5"/>
  <c r="S209" i="5"/>
  <c r="R209" i="5"/>
  <c r="Q209" i="5"/>
  <c r="P209" i="5"/>
  <c r="O209" i="5"/>
  <c r="N209" i="5"/>
  <c r="L209" i="5"/>
  <c r="K209" i="5"/>
  <c r="J209" i="5"/>
  <c r="I209" i="5"/>
  <c r="G209" i="5"/>
  <c r="F209" i="5"/>
  <c r="E209" i="5"/>
  <c r="D209" i="5"/>
  <c r="C209" i="5"/>
  <c r="B209" i="5" s="1"/>
  <c r="AG208" i="5"/>
  <c r="V208" i="5"/>
  <c r="U208" i="5"/>
  <c r="T208" i="5"/>
  <c r="S208" i="5"/>
  <c r="R208" i="5"/>
  <c r="Q208" i="5"/>
  <c r="P208" i="5"/>
  <c r="O208" i="5"/>
  <c r="N208" i="5"/>
  <c r="L208" i="5"/>
  <c r="K208" i="5"/>
  <c r="J208" i="5"/>
  <c r="I208" i="5"/>
  <c r="G208" i="5"/>
  <c r="F208" i="5"/>
  <c r="E208" i="5"/>
  <c r="D208" i="5"/>
  <c r="C208" i="5"/>
  <c r="B208" i="5" s="1"/>
  <c r="AG207" i="5"/>
  <c r="V207" i="5"/>
  <c r="U207" i="5"/>
  <c r="T207" i="5"/>
  <c r="S207" i="5"/>
  <c r="R207" i="5"/>
  <c r="Q207" i="5"/>
  <c r="P207" i="5"/>
  <c r="O207" i="5"/>
  <c r="N207" i="5"/>
  <c r="L207" i="5"/>
  <c r="K207" i="5"/>
  <c r="J207" i="5"/>
  <c r="I207" i="5"/>
  <c r="G207" i="5"/>
  <c r="F207" i="5"/>
  <c r="E207" i="5"/>
  <c r="D207" i="5"/>
  <c r="C207" i="5"/>
  <c r="B207" i="5" s="1"/>
  <c r="AG206" i="5"/>
  <c r="V206" i="5"/>
  <c r="U206" i="5"/>
  <c r="T206" i="5"/>
  <c r="S206" i="5"/>
  <c r="R206" i="5"/>
  <c r="Q206" i="5"/>
  <c r="P206" i="5"/>
  <c r="O206" i="5"/>
  <c r="N206" i="5"/>
  <c r="L206" i="5"/>
  <c r="K206" i="5"/>
  <c r="J206" i="5"/>
  <c r="I206" i="5"/>
  <c r="G206" i="5"/>
  <c r="F206" i="5"/>
  <c r="E206" i="5"/>
  <c r="D206" i="5"/>
  <c r="C206" i="5"/>
  <c r="B206" i="5" s="1"/>
  <c r="AG205" i="5"/>
  <c r="V205" i="5"/>
  <c r="U205" i="5"/>
  <c r="T205" i="5"/>
  <c r="S205" i="5"/>
  <c r="R205" i="5"/>
  <c r="Q205" i="5"/>
  <c r="P205" i="5"/>
  <c r="O205" i="5"/>
  <c r="N205" i="5"/>
  <c r="L205" i="5"/>
  <c r="K205" i="5"/>
  <c r="J205" i="5"/>
  <c r="I205" i="5"/>
  <c r="G205" i="5"/>
  <c r="F205" i="5"/>
  <c r="E205" i="5"/>
  <c r="D205" i="5"/>
  <c r="C205" i="5"/>
  <c r="B205" i="5" s="1"/>
  <c r="AG204" i="5"/>
  <c r="V204" i="5"/>
  <c r="U204" i="5"/>
  <c r="T204" i="5"/>
  <c r="S204" i="5"/>
  <c r="R204" i="5"/>
  <c r="Q204" i="5"/>
  <c r="P204" i="5"/>
  <c r="O204" i="5"/>
  <c r="N204" i="5"/>
  <c r="L204" i="5"/>
  <c r="K204" i="5"/>
  <c r="J204" i="5"/>
  <c r="I204" i="5"/>
  <c r="G204" i="5"/>
  <c r="F204" i="5"/>
  <c r="E204" i="5"/>
  <c r="D204" i="5"/>
  <c r="C204" i="5"/>
  <c r="B204" i="5" s="1"/>
  <c r="AG203" i="5"/>
  <c r="V203" i="5"/>
  <c r="U203" i="5"/>
  <c r="T203" i="5"/>
  <c r="S203" i="5"/>
  <c r="R203" i="5"/>
  <c r="Q203" i="5"/>
  <c r="P203" i="5"/>
  <c r="O203" i="5"/>
  <c r="N203" i="5"/>
  <c r="L203" i="5"/>
  <c r="K203" i="5"/>
  <c r="J203" i="5"/>
  <c r="I203" i="5"/>
  <c r="G203" i="5"/>
  <c r="F203" i="5"/>
  <c r="E203" i="5"/>
  <c r="D203" i="5"/>
  <c r="C203" i="5"/>
  <c r="B203" i="5" s="1"/>
  <c r="AG202" i="5"/>
  <c r="V202" i="5"/>
  <c r="U202" i="5"/>
  <c r="T202" i="5"/>
  <c r="S202" i="5"/>
  <c r="R202" i="5"/>
  <c r="Q202" i="5"/>
  <c r="P202" i="5"/>
  <c r="O202" i="5"/>
  <c r="N202" i="5"/>
  <c r="L202" i="5"/>
  <c r="K202" i="5"/>
  <c r="J202" i="5"/>
  <c r="I202" i="5"/>
  <c r="G202" i="5"/>
  <c r="F202" i="5"/>
  <c r="E202" i="5"/>
  <c r="D202" i="5"/>
  <c r="C202" i="5"/>
  <c r="B202" i="5" s="1"/>
  <c r="AG201" i="5"/>
  <c r="V201" i="5"/>
  <c r="U201" i="5"/>
  <c r="T201" i="5"/>
  <c r="S201" i="5"/>
  <c r="R201" i="5"/>
  <c r="Q201" i="5"/>
  <c r="P201" i="5"/>
  <c r="O201" i="5"/>
  <c r="N201" i="5"/>
  <c r="L201" i="5"/>
  <c r="K201" i="5"/>
  <c r="J201" i="5"/>
  <c r="I201" i="5"/>
  <c r="G201" i="5"/>
  <c r="F201" i="5"/>
  <c r="E201" i="5"/>
  <c r="D201" i="5"/>
  <c r="C201" i="5"/>
  <c r="B201" i="5" s="1"/>
  <c r="AG200" i="5"/>
  <c r="V200" i="5"/>
  <c r="U200" i="5"/>
  <c r="T200" i="5"/>
  <c r="S200" i="5"/>
  <c r="R200" i="5"/>
  <c r="Q200" i="5"/>
  <c r="P200" i="5"/>
  <c r="O200" i="5"/>
  <c r="N200" i="5"/>
  <c r="L200" i="5"/>
  <c r="K200" i="5"/>
  <c r="J200" i="5"/>
  <c r="I200" i="5"/>
  <c r="G200" i="5"/>
  <c r="F200" i="5"/>
  <c r="E200" i="5"/>
  <c r="D200" i="5"/>
  <c r="C200" i="5"/>
  <c r="B200" i="5" s="1"/>
  <c r="AG199" i="5"/>
  <c r="V199" i="5"/>
  <c r="U199" i="5"/>
  <c r="T199" i="5"/>
  <c r="S199" i="5"/>
  <c r="R199" i="5"/>
  <c r="Q199" i="5"/>
  <c r="P199" i="5"/>
  <c r="O199" i="5"/>
  <c r="N199" i="5"/>
  <c r="L199" i="5"/>
  <c r="K199" i="5"/>
  <c r="J199" i="5"/>
  <c r="I199" i="5"/>
  <c r="G199" i="5"/>
  <c r="F199" i="5"/>
  <c r="E199" i="5"/>
  <c r="D199" i="5"/>
  <c r="C199" i="5"/>
  <c r="B199" i="5" s="1"/>
  <c r="AG198" i="5"/>
  <c r="V198" i="5"/>
  <c r="U198" i="5"/>
  <c r="T198" i="5"/>
  <c r="S198" i="5"/>
  <c r="R198" i="5"/>
  <c r="Q198" i="5"/>
  <c r="P198" i="5"/>
  <c r="O198" i="5"/>
  <c r="N198" i="5"/>
  <c r="L198" i="5"/>
  <c r="K198" i="5"/>
  <c r="J198" i="5"/>
  <c r="I198" i="5"/>
  <c r="G198" i="5"/>
  <c r="F198" i="5"/>
  <c r="E198" i="5"/>
  <c r="D198" i="5"/>
  <c r="C198" i="5"/>
  <c r="B198" i="5" s="1"/>
  <c r="AG197" i="5"/>
  <c r="V197" i="5"/>
  <c r="U197" i="5"/>
  <c r="T197" i="5"/>
  <c r="S197" i="5"/>
  <c r="R197" i="5"/>
  <c r="Q197" i="5"/>
  <c r="P197" i="5"/>
  <c r="O197" i="5"/>
  <c r="N197" i="5"/>
  <c r="L197" i="5"/>
  <c r="K197" i="5"/>
  <c r="J197" i="5"/>
  <c r="I197" i="5"/>
  <c r="G197" i="5"/>
  <c r="F197" i="5"/>
  <c r="E197" i="5"/>
  <c r="D197" i="5"/>
  <c r="C197" i="5"/>
  <c r="B197" i="5" s="1"/>
  <c r="AG196" i="5"/>
  <c r="V196" i="5"/>
  <c r="U196" i="5"/>
  <c r="T196" i="5"/>
  <c r="S196" i="5"/>
  <c r="R196" i="5"/>
  <c r="Q196" i="5"/>
  <c r="P196" i="5"/>
  <c r="O196" i="5"/>
  <c r="N196" i="5"/>
  <c r="L196" i="5"/>
  <c r="K196" i="5"/>
  <c r="J196" i="5"/>
  <c r="I196" i="5"/>
  <c r="G196" i="5"/>
  <c r="F196" i="5"/>
  <c r="E196" i="5"/>
  <c r="D196" i="5"/>
  <c r="C196" i="5"/>
  <c r="B196" i="5" s="1"/>
  <c r="AG195" i="5"/>
  <c r="V195" i="5"/>
  <c r="U195" i="5"/>
  <c r="T195" i="5"/>
  <c r="S195" i="5"/>
  <c r="R195" i="5"/>
  <c r="Q195" i="5"/>
  <c r="P195" i="5"/>
  <c r="O195" i="5"/>
  <c r="N195" i="5"/>
  <c r="L195" i="5"/>
  <c r="K195" i="5"/>
  <c r="J195" i="5"/>
  <c r="I195" i="5"/>
  <c r="G195" i="5"/>
  <c r="F195" i="5"/>
  <c r="E195" i="5"/>
  <c r="D195" i="5"/>
  <c r="C195" i="5"/>
  <c r="B195" i="5" s="1"/>
  <c r="AG194" i="5"/>
  <c r="V194" i="5"/>
  <c r="U194" i="5"/>
  <c r="T194" i="5"/>
  <c r="S194" i="5"/>
  <c r="R194" i="5"/>
  <c r="Q194" i="5"/>
  <c r="P194" i="5"/>
  <c r="O194" i="5"/>
  <c r="N194" i="5"/>
  <c r="L194" i="5"/>
  <c r="K194" i="5"/>
  <c r="J194" i="5"/>
  <c r="I194" i="5"/>
  <c r="G194" i="5"/>
  <c r="F194" i="5"/>
  <c r="E194" i="5"/>
  <c r="D194" i="5"/>
  <c r="C194" i="5"/>
  <c r="B194" i="5" s="1"/>
  <c r="AG193" i="5"/>
  <c r="V193" i="5"/>
  <c r="U193" i="5"/>
  <c r="T193" i="5"/>
  <c r="S193" i="5"/>
  <c r="R193" i="5"/>
  <c r="Q193" i="5"/>
  <c r="P193" i="5"/>
  <c r="O193" i="5"/>
  <c r="N193" i="5"/>
  <c r="L193" i="5"/>
  <c r="K193" i="5"/>
  <c r="J193" i="5"/>
  <c r="I193" i="5"/>
  <c r="G193" i="5"/>
  <c r="F193" i="5"/>
  <c r="E193" i="5"/>
  <c r="D193" i="5"/>
  <c r="C193" i="5"/>
  <c r="B193" i="5" s="1"/>
  <c r="AG192" i="5"/>
  <c r="V192" i="5"/>
  <c r="U192" i="5"/>
  <c r="T192" i="5"/>
  <c r="S192" i="5"/>
  <c r="R192" i="5"/>
  <c r="Q192" i="5"/>
  <c r="P192" i="5"/>
  <c r="O192" i="5"/>
  <c r="N192" i="5"/>
  <c r="L192" i="5"/>
  <c r="K192" i="5"/>
  <c r="J192" i="5"/>
  <c r="I192" i="5"/>
  <c r="G192" i="5"/>
  <c r="F192" i="5"/>
  <c r="E192" i="5"/>
  <c r="D192" i="5"/>
  <c r="C192" i="5"/>
  <c r="B192" i="5" s="1"/>
  <c r="AG191" i="5"/>
  <c r="V191" i="5"/>
  <c r="U191" i="5"/>
  <c r="T191" i="5"/>
  <c r="S191" i="5"/>
  <c r="R191" i="5"/>
  <c r="Q191" i="5"/>
  <c r="P191" i="5"/>
  <c r="O191" i="5"/>
  <c r="N191" i="5"/>
  <c r="L191" i="5"/>
  <c r="K191" i="5"/>
  <c r="J191" i="5"/>
  <c r="I191" i="5"/>
  <c r="G191" i="5"/>
  <c r="F191" i="5"/>
  <c r="E191" i="5"/>
  <c r="D191" i="5"/>
  <c r="C191" i="5"/>
  <c r="B191" i="5" s="1"/>
  <c r="AG190" i="5"/>
  <c r="V190" i="5"/>
  <c r="U190" i="5"/>
  <c r="T190" i="5"/>
  <c r="S190" i="5"/>
  <c r="R190" i="5"/>
  <c r="Q190" i="5"/>
  <c r="P190" i="5"/>
  <c r="O190" i="5"/>
  <c r="N190" i="5"/>
  <c r="L190" i="5"/>
  <c r="K190" i="5"/>
  <c r="J190" i="5"/>
  <c r="I190" i="5"/>
  <c r="G190" i="5"/>
  <c r="F190" i="5"/>
  <c r="E190" i="5"/>
  <c r="D190" i="5"/>
  <c r="C190" i="5"/>
  <c r="B190" i="5" s="1"/>
  <c r="AG189" i="5"/>
  <c r="V189" i="5"/>
  <c r="U189" i="5"/>
  <c r="T189" i="5"/>
  <c r="S189" i="5"/>
  <c r="R189" i="5"/>
  <c r="Q189" i="5"/>
  <c r="P189" i="5"/>
  <c r="O189" i="5"/>
  <c r="N189" i="5"/>
  <c r="L189" i="5"/>
  <c r="K189" i="5"/>
  <c r="J189" i="5"/>
  <c r="I189" i="5"/>
  <c r="G189" i="5"/>
  <c r="F189" i="5"/>
  <c r="E189" i="5"/>
  <c r="D189" i="5"/>
  <c r="C189" i="5"/>
  <c r="B189" i="5" s="1"/>
  <c r="AG188" i="5"/>
  <c r="V188" i="5"/>
  <c r="U188" i="5"/>
  <c r="T188" i="5"/>
  <c r="S188" i="5"/>
  <c r="R188" i="5"/>
  <c r="Q188" i="5"/>
  <c r="P188" i="5"/>
  <c r="O188" i="5"/>
  <c r="N188" i="5"/>
  <c r="L188" i="5"/>
  <c r="K188" i="5"/>
  <c r="J188" i="5"/>
  <c r="I188" i="5"/>
  <c r="G188" i="5"/>
  <c r="F188" i="5"/>
  <c r="E188" i="5"/>
  <c r="D188" i="5"/>
  <c r="C188" i="5"/>
  <c r="B188" i="5" s="1"/>
  <c r="AG187" i="5"/>
  <c r="V187" i="5"/>
  <c r="U187" i="5"/>
  <c r="T187" i="5"/>
  <c r="S187" i="5"/>
  <c r="R187" i="5"/>
  <c r="Q187" i="5"/>
  <c r="P187" i="5"/>
  <c r="O187" i="5"/>
  <c r="N187" i="5"/>
  <c r="L187" i="5"/>
  <c r="K187" i="5"/>
  <c r="J187" i="5"/>
  <c r="I187" i="5"/>
  <c r="G187" i="5"/>
  <c r="F187" i="5"/>
  <c r="E187" i="5"/>
  <c r="D187" i="5"/>
  <c r="C187" i="5"/>
  <c r="B187" i="5" s="1"/>
  <c r="AG186" i="5"/>
  <c r="V186" i="5"/>
  <c r="U186" i="5"/>
  <c r="T186" i="5"/>
  <c r="S186" i="5"/>
  <c r="R186" i="5"/>
  <c r="Q186" i="5"/>
  <c r="P186" i="5"/>
  <c r="O186" i="5"/>
  <c r="N186" i="5"/>
  <c r="L186" i="5"/>
  <c r="K186" i="5"/>
  <c r="J186" i="5"/>
  <c r="I186" i="5"/>
  <c r="G186" i="5"/>
  <c r="F186" i="5"/>
  <c r="E186" i="5"/>
  <c r="D186" i="5"/>
  <c r="C186" i="5"/>
  <c r="B186" i="5" s="1"/>
  <c r="AG185" i="5"/>
  <c r="V185" i="5"/>
  <c r="U185" i="5"/>
  <c r="T185" i="5"/>
  <c r="S185" i="5"/>
  <c r="R185" i="5"/>
  <c r="Q185" i="5"/>
  <c r="P185" i="5"/>
  <c r="O185" i="5"/>
  <c r="N185" i="5"/>
  <c r="L185" i="5"/>
  <c r="K185" i="5"/>
  <c r="J185" i="5"/>
  <c r="I185" i="5"/>
  <c r="G185" i="5"/>
  <c r="F185" i="5"/>
  <c r="E185" i="5"/>
  <c r="D185" i="5"/>
  <c r="C185" i="5"/>
  <c r="B185" i="5" s="1"/>
  <c r="AG184" i="5"/>
  <c r="V184" i="5"/>
  <c r="U184" i="5"/>
  <c r="T184" i="5"/>
  <c r="S184" i="5"/>
  <c r="R184" i="5"/>
  <c r="Q184" i="5"/>
  <c r="P184" i="5"/>
  <c r="O184" i="5"/>
  <c r="N184" i="5"/>
  <c r="L184" i="5"/>
  <c r="K184" i="5"/>
  <c r="J184" i="5"/>
  <c r="I184" i="5"/>
  <c r="G184" i="5"/>
  <c r="F184" i="5"/>
  <c r="E184" i="5"/>
  <c r="D184" i="5"/>
  <c r="C184" i="5"/>
  <c r="B184" i="5" s="1"/>
  <c r="AG183" i="5"/>
  <c r="V183" i="5"/>
  <c r="U183" i="5"/>
  <c r="T183" i="5"/>
  <c r="S183" i="5"/>
  <c r="R183" i="5"/>
  <c r="Q183" i="5"/>
  <c r="P183" i="5"/>
  <c r="O183" i="5"/>
  <c r="N183" i="5"/>
  <c r="L183" i="5"/>
  <c r="K183" i="5"/>
  <c r="J183" i="5"/>
  <c r="I183" i="5"/>
  <c r="G183" i="5"/>
  <c r="F183" i="5"/>
  <c r="E183" i="5"/>
  <c r="D183" i="5"/>
  <c r="C183" i="5"/>
  <c r="B183" i="5" s="1"/>
  <c r="AG182" i="5"/>
  <c r="V182" i="5"/>
  <c r="U182" i="5"/>
  <c r="T182" i="5"/>
  <c r="S182" i="5"/>
  <c r="R182" i="5"/>
  <c r="Q182" i="5"/>
  <c r="P182" i="5"/>
  <c r="O182" i="5"/>
  <c r="N182" i="5"/>
  <c r="L182" i="5"/>
  <c r="K182" i="5"/>
  <c r="J182" i="5"/>
  <c r="I182" i="5"/>
  <c r="G182" i="5"/>
  <c r="F182" i="5"/>
  <c r="E182" i="5"/>
  <c r="D182" i="5"/>
  <c r="C182" i="5"/>
  <c r="B182" i="5" s="1"/>
  <c r="AG181" i="5"/>
  <c r="V181" i="5"/>
  <c r="U181" i="5"/>
  <c r="T181" i="5"/>
  <c r="S181" i="5"/>
  <c r="R181" i="5"/>
  <c r="Q181" i="5"/>
  <c r="P181" i="5"/>
  <c r="O181" i="5"/>
  <c r="N181" i="5"/>
  <c r="L181" i="5"/>
  <c r="K181" i="5"/>
  <c r="J181" i="5"/>
  <c r="I181" i="5"/>
  <c r="G181" i="5"/>
  <c r="F181" i="5"/>
  <c r="E181" i="5"/>
  <c r="D181" i="5"/>
  <c r="C181" i="5"/>
  <c r="B181" i="5" s="1"/>
  <c r="AG180" i="5"/>
  <c r="V180" i="5"/>
  <c r="U180" i="5"/>
  <c r="T180" i="5"/>
  <c r="S180" i="5"/>
  <c r="R180" i="5"/>
  <c r="Q180" i="5"/>
  <c r="P180" i="5"/>
  <c r="O180" i="5"/>
  <c r="N180" i="5"/>
  <c r="L180" i="5"/>
  <c r="K180" i="5"/>
  <c r="J180" i="5"/>
  <c r="I180" i="5"/>
  <c r="G180" i="5"/>
  <c r="F180" i="5"/>
  <c r="E180" i="5"/>
  <c r="D180" i="5"/>
  <c r="C180" i="5"/>
  <c r="B180" i="5" s="1"/>
  <c r="AG179" i="5"/>
  <c r="V179" i="5"/>
  <c r="U179" i="5"/>
  <c r="T179" i="5"/>
  <c r="S179" i="5"/>
  <c r="R179" i="5"/>
  <c r="Q179" i="5"/>
  <c r="P179" i="5"/>
  <c r="O179" i="5"/>
  <c r="N179" i="5"/>
  <c r="L179" i="5"/>
  <c r="K179" i="5"/>
  <c r="J179" i="5"/>
  <c r="I179" i="5"/>
  <c r="G179" i="5"/>
  <c r="F179" i="5"/>
  <c r="E179" i="5"/>
  <c r="D179" i="5"/>
  <c r="C179" i="5"/>
  <c r="B179" i="5" s="1"/>
  <c r="AG178" i="5"/>
  <c r="V178" i="5"/>
  <c r="U178" i="5"/>
  <c r="T178" i="5"/>
  <c r="S178" i="5"/>
  <c r="R178" i="5"/>
  <c r="Q178" i="5"/>
  <c r="P178" i="5"/>
  <c r="O178" i="5"/>
  <c r="N178" i="5"/>
  <c r="L178" i="5"/>
  <c r="K178" i="5"/>
  <c r="J178" i="5"/>
  <c r="I178" i="5"/>
  <c r="G178" i="5"/>
  <c r="F178" i="5"/>
  <c r="E178" i="5"/>
  <c r="D178" i="5"/>
  <c r="C178" i="5"/>
  <c r="B178" i="5" s="1"/>
  <c r="AG177" i="5"/>
  <c r="V177" i="5"/>
  <c r="U177" i="5"/>
  <c r="T177" i="5"/>
  <c r="S177" i="5"/>
  <c r="R177" i="5"/>
  <c r="Q177" i="5"/>
  <c r="P177" i="5"/>
  <c r="O177" i="5"/>
  <c r="N177" i="5"/>
  <c r="L177" i="5"/>
  <c r="K177" i="5"/>
  <c r="J177" i="5"/>
  <c r="I177" i="5"/>
  <c r="G177" i="5"/>
  <c r="F177" i="5"/>
  <c r="E177" i="5"/>
  <c r="D177" i="5"/>
  <c r="C177" i="5"/>
  <c r="B177" i="5" s="1"/>
  <c r="AG176" i="5"/>
  <c r="V176" i="5"/>
  <c r="U176" i="5"/>
  <c r="T176" i="5"/>
  <c r="S176" i="5"/>
  <c r="R176" i="5"/>
  <c r="Q176" i="5"/>
  <c r="P176" i="5"/>
  <c r="O176" i="5"/>
  <c r="N176" i="5"/>
  <c r="L176" i="5"/>
  <c r="K176" i="5"/>
  <c r="J176" i="5"/>
  <c r="I176" i="5"/>
  <c r="G176" i="5"/>
  <c r="F176" i="5"/>
  <c r="E176" i="5"/>
  <c r="D176" i="5"/>
  <c r="C176" i="5"/>
  <c r="B176" i="5" s="1"/>
  <c r="AG175" i="5"/>
  <c r="V175" i="5"/>
  <c r="U175" i="5"/>
  <c r="T175" i="5"/>
  <c r="S175" i="5"/>
  <c r="R175" i="5"/>
  <c r="Q175" i="5"/>
  <c r="P175" i="5"/>
  <c r="O175" i="5"/>
  <c r="N175" i="5"/>
  <c r="L175" i="5"/>
  <c r="K175" i="5"/>
  <c r="J175" i="5"/>
  <c r="I175" i="5"/>
  <c r="G175" i="5"/>
  <c r="F175" i="5"/>
  <c r="E175" i="5"/>
  <c r="D175" i="5"/>
  <c r="C175" i="5"/>
  <c r="B175" i="5" s="1"/>
  <c r="AG174" i="5"/>
  <c r="V174" i="5"/>
  <c r="U174" i="5"/>
  <c r="T174" i="5"/>
  <c r="S174" i="5"/>
  <c r="R174" i="5"/>
  <c r="Q174" i="5"/>
  <c r="P174" i="5"/>
  <c r="O174" i="5"/>
  <c r="N174" i="5"/>
  <c r="L174" i="5"/>
  <c r="K174" i="5"/>
  <c r="J174" i="5"/>
  <c r="I174" i="5"/>
  <c r="G174" i="5"/>
  <c r="F174" i="5"/>
  <c r="E174" i="5"/>
  <c r="D174" i="5"/>
  <c r="C174" i="5"/>
  <c r="B174" i="5" s="1"/>
  <c r="AG173" i="5"/>
  <c r="V173" i="5"/>
  <c r="U173" i="5"/>
  <c r="T173" i="5"/>
  <c r="S173" i="5"/>
  <c r="R173" i="5"/>
  <c r="Q173" i="5"/>
  <c r="P173" i="5"/>
  <c r="O173" i="5"/>
  <c r="N173" i="5"/>
  <c r="L173" i="5"/>
  <c r="K173" i="5"/>
  <c r="J173" i="5"/>
  <c r="I173" i="5"/>
  <c r="G173" i="5"/>
  <c r="F173" i="5"/>
  <c r="E173" i="5"/>
  <c r="D173" i="5"/>
  <c r="C173" i="5"/>
  <c r="B173" i="5" s="1"/>
  <c r="AG172" i="5"/>
  <c r="V172" i="5"/>
  <c r="U172" i="5"/>
  <c r="T172" i="5"/>
  <c r="S172" i="5"/>
  <c r="R172" i="5"/>
  <c r="Q172" i="5"/>
  <c r="P172" i="5"/>
  <c r="O172" i="5"/>
  <c r="N172" i="5"/>
  <c r="L172" i="5"/>
  <c r="K172" i="5"/>
  <c r="J172" i="5"/>
  <c r="I172" i="5"/>
  <c r="G172" i="5"/>
  <c r="F172" i="5"/>
  <c r="E172" i="5"/>
  <c r="D172" i="5"/>
  <c r="C172" i="5"/>
  <c r="B172" i="5" s="1"/>
  <c r="AG171" i="5"/>
  <c r="V171" i="5"/>
  <c r="U171" i="5"/>
  <c r="T171" i="5"/>
  <c r="S171" i="5"/>
  <c r="R171" i="5"/>
  <c r="Q171" i="5"/>
  <c r="P171" i="5"/>
  <c r="O171" i="5"/>
  <c r="N171" i="5"/>
  <c r="L171" i="5"/>
  <c r="K171" i="5"/>
  <c r="J171" i="5"/>
  <c r="I171" i="5"/>
  <c r="G171" i="5"/>
  <c r="F171" i="5"/>
  <c r="E171" i="5"/>
  <c r="D171" i="5"/>
  <c r="C171" i="5"/>
  <c r="B171" i="5" s="1"/>
  <c r="AG170" i="5"/>
  <c r="V170" i="5"/>
  <c r="U170" i="5"/>
  <c r="T170" i="5"/>
  <c r="S170" i="5"/>
  <c r="R170" i="5"/>
  <c r="Q170" i="5"/>
  <c r="P170" i="5"/>
  <c r="O170" i="5"/>
  <c r="N170" i="5"/>
  <c r="L170" i="5"/>
  <c r="K170" i="5"/>
  <c r="J170" i="5"/>
  <c r="I170" i="5"/>
  <c r="G170" i="5"/>
  <c r="F170" i="5"/>
  <c r="E170" i="5"/>
  <c r="D170" i="5"/>
  <c r="C170" i="5"/>
  <c r="B170" i="5" s="1"/>
  <c r="AG169" i="5"/>
  <c r="V169" i="5"/>
  <c r="U169" i="5"/>
  <c r="T169" i="5"/>
  <c r="S169" i="5"/>
  <c r="R169" i="5"/>
  <c r="Q169" i="5"/>
  <c r="P169" i="5"/>
  <c r="O169" i="5"/>
  <c r="N169" i="5"/>
  <c r="L169" i="5"/>
  <c r="K169" i="5"/>
  <c r="J169" i="5"/>
  <c r="I169" i="5"/>
  <c r="G169" i="5"/>
  <c r="F169" i="5"/>
  <c r="E169" i="5"/>
  <c r="D169" i="5"/>
  <c r="C169" i="5"/>
  <c r="B169" i="5" s="1"/>
  <c r="AG168" i="5"/>
  <c r="V168" i="5"/>
  <c r="U168" i="5"/>
  <c r="T168" i="5"/>
  <c r="S168" i="5"/>
  <c r="R168" i="5"/>
  <c r="Q168" i="5"/>
  <c r="P168" i="5"/>
  <c r="O168" i="5"/>
  <c r="N168" i="5"/>
  <c r="L168" i="5"/>
  <c r="K168" i="5"/>
  <c r="J168" i="5"/>
  <c r="I168" i="5"/>
  <c r="G168" i="5"/>
  <c r="F168" i="5"/>
  <c r="E168" i="5"/>
  <c r="D168" i="5"/>
  <c r="C168" i="5"/>
  <c r="B168" i="5" s="1"/>
  <c r="AG167" i="5"/>
  <c r="V167" i="5"/>
  <c r="U167" i="5"/>
  <c r="T167" i="5"/>
  <c r="S167" i="5"/>
  <c r="R167" i="5"/>
  <c r="Q167" i="5"/>
  <c r="P167" i="5"/>
  <c r="O167" i="5"/>
  <c r="N167" i="5"/>
  <c r="L167" i="5"/>
  <c r="K167" i="5"/>
  <c r="J167" i="5"/>
  <c r="I167" i="5"/>
  <c r="G167" i="5"/>
  <c r="F167" i="5"/>
  <c r="E167" i="5"/>
  <c r="D167" i="5"/>
  <c r="C167" i="5"/>
  <c r="B167" i="5" s="1"/>
  <c r="AG166" i="5"/>
  <c r="V166" i="5"/>
  <c r="U166" i="5"/>
  <c r="T166" i="5"/>
  <c r="S166" i="5"/>
  <c r="R166" i="5"/>
  <c r="Q166" i="5"/>
  <c r="P166" i="5"/>
  <c r="O166" i="5"/>
  <c r="N166" i="5"/>
  <c r="L166" i="5"/>
  <c r="K166" i="5"/>
  <c r="J166" i="5"/>
  <c r="I166" i="5"/>
  <c r="G166" i="5"/>
  <c r="F166" i="5"/>
  <c r="E166" i="5"/>
  <c r="D166" i="5"/>
  <c r="C166" i="5"/>
  <c r="B166" i="5" s="1"/>
  <c r="AG165" i="5"/>
  <c r="V165" i="5"/>
  <c r="U165" i="5"/>
  <c r="T165" i="5"/>
  <c r="S165" i="5"/>
  <c r="R165" i="5"/>
  <c r="Q165" i="5"/>
  <c r="P165" i="5"/>
  <c r="O165" i="5"/>
  <c r="N165" i="5"/>
  <c r="L165" i="5"/>
  <c r="K165" i="5"/>
  <c r="J165" i="5"/>
  <c r="I165" i="5"/>
  <c r="G165" i="5"/>
  <c r="F165" i="5"/>
  <c r="E165" i="5"/>
  <c r="D165" i="5"/>
  <c r="C165" i="5"/>
  <c r="B165" i="5" s="1"/>
  <c r="AG164" i="5"/>
  <c r="V164" i="5"/>
  <c r="U164" i="5"/>
  <c r="T164" i="5"/>
  <c r="S164" i="5"/>
  <c r="R164" i="5"/>
  <c r="Q164" i="5"/>
  <c r="P164" i="5"/>
  <c r="O164" i="5"/>
  <c r="N164" i="5"/>
  <c r="L164" i="5"/>
  <c r="K164" i="5"/>
  <c r="J164" i="5"/>
  <c r="I164" i="5"/>
  <c r="G164" i="5"/>
  <c r="F164" i="5"/>
  <c r="E164" i="5"/>
  <c r="D164" i="5"/>
  <c r="C164" i="5"/>
  <c r="B164" i="5" s="1"/>
  <c r="AG163" i="5"/>
  <c r="V163" i="5"/>
  <c r="U163" i="5"/>
  <c r="T163" i="5"/>
  <c r="S163" i="5"/>
  <c r="R163" i="5"/>
  <c r="Q163" i="5"/>
  <c r="P163" i="5"/>
  <c r="O163" i="5"/>
  <c r="N163" i="5"/>
  <c r="L163" i="5"/>
  <c r="K163" i="5"/>
  <c r="J163" i="5"/>
  <c r="I163" i="5"/>
  <c r="G163" i="5"/>
  <c r="F163" i="5"/>
  <c r="E163" i="5"/>
  <c r="D163" i="5"/>
  <c r="C163" i="5"/>
  <c r="B163" i="5" s="1"/>
  <c r="AG162" i="5"/>
  <c r="V162" i="5"/>
  <c r="U162" i="5"/>
  <c r="T162" i="5"/>
  <c r="S162" i="5"/>
  <c r="R162" i="5"/>
  <c r="Q162" i="5"/>
  <c r="P162" i="5"/>
  <c r="O162" i="5"/>
  <c r="N162" i="5"/>
  <c r="L162" i="5"/>
  <c r="K162" i="5"/>
  <c r="J162" i="5"/>
  <c r="I162" i="5"/>
  <c r="G162" i="5"/>
  <c r="F162" i="5"/>
  <c r="E162" i="5"/>
  <c r="D162" i="5"/>
  <c r="C162" i="5"/>
  <c r="B162" i="5" s="1"/>
  <c r="AG161" i="5"/>
  <c r="V161" i="5"/>
  <c r="U161" i="5"/>
  <c r="T161" i="5"/>
  <c r="S161" i="5"/>
  <c r="R161" i="5"/>
  <c r="Q161" i="5"/>
  <c r="P161" i="5"/>
  <c r="O161" i="5"/>
  <c r="N161" i="5"/>
  <c r="L161" i="5"/>
  <c r="K161" i="5"/>
  <c r="J161" i="5"/>
  <c r="I161" i="5"/>
  <c r="G161" i="5"/>
  <c r="F161" i="5"/>
  <c r="E161" i="5"/>
  <c r="D161" i="5"/>
  <c r="C161" i="5"/>
  <c r="B161" i="5" s="1"/>
  <c r="AG160" i="5"/>
  <c r="V160" i="5"/>
  <c r="U160" i="5"/>
  <c r="T160" i="5"/>
  <c r="S160" i="5"/>
  <c r="R160" i="5"/>
  <c r="Q160" i="5"/>
  <c r="P160" i="5"/>
  <c r="O160" i="5"/>
  <c r="N160" i="5"/>
  <c r="L160" i="5"/>
  <c r="K160" i="5"/>
  <c r="J160" i="5"/>
  <c r="I160" i="5"/>
  <c r="G160" i="5"/>
  <c r="F160" i="5"/>
  <c r="E160" i="5"/>
  <c r="D160" i="5"/>
  <c r="C160" i="5"/>
  <c r="B160" i="5" s="1"/>
  <c r="AG159" i="5"/>
  <c r="V159" i="5"/>
  <c r="U159" i="5"/>
  <c r="T159" i="5"/>
  <c r="S159" i="5"/>
  <c r="R159" i="5"/>
  <c r="Q159" i="5"/>
  <c r="P159" i="5"/>
  <c r="O159" i="5"/>
  <c r="N159" i="5"/>
  <c r="L159" i="5"/>
  <c r="K159" i="5"/>
  <c r="J159" i="5"/>
  <c r="I159" i="5"/>
  <c r="G159" i="5"/>
  <c r="F159" i="5"/>
  <c r="E159" i="5"/>
  <c r="D159" i="5"/>
  <c r="C159" i="5"/>
  <c r="B159" i="5" s="1"/>
  <c r="AG158" i="5"/>
  <c r="V158" i="5"/>
  <c r="U158" i="5"/>
  <c r="T158" i="5"/>
  <c r="S158" i="5"/>
  <c r="R158" i="5"/>
  <c r="Q158" i="5"/>
  <c r="P158" i="5"/>
  <c r="O158" i="5"/>
  <c r="N158" i="5"/>
  <c r="L158" i="5"/>
  <c r="K158" i="5"/>
  <c r="J158" i="5"/>
  <c r="I158" i="5"/>
  <c r="G158" i="5"/>
  <c r="F158" i="5"/>
  <c r="E158" i="5"/>
  <c r="D158" i="5"/>
  <c r="C158" i="5"/>
  <c r="B158" i="5" s="1"/>
  <c r="AG157" i="5"/>
  <c r="V157" i="5"/>
  <c r="U157" i="5"/>
  <c r="T157" i="5"/>
  <c r="S157" i="5"/>
  <c r="R157" i="5"/>
  <c r="Q157" i="5"/>
  <c r="P157" i="5"/>
  <c r="O157" i="5"/>
  <c r="N157" i="5"/>
  <c r="L157" i="5"/>
  <c r="K157" i="5"/>
  <c r="J157" i="5"/>
  <c r="I157" i="5"/>
  <c r="G157" i="5"/>
  <c r="F157" i="5"/>
  <c r="E157" i="5"/>
  <c r="D157" i="5"/>
  <c r="C157" i="5"/>
  <c r="B157" i="5" s="1"/>
  <c r="AG156" i="5"/>
  <c r="V156" i="5"/>
  <c r="U156" i="5"/>
  <c r="T156" i="5"/>
  <c r="S156" i="5"/>
  <c r="R156" i="5"/>
  <c r="Q156" i="5"/>
  <c r="P156" i="5"/>
  <c r="O156" i="5"/>
  <c r="N156" i="5"/>
  <c r="L156" i="5"/>
  <c r="K156" i="5"/>
  <c r="J156" i="5"/>
  <c r="I156" i="5"/>
  <c r="G156" i="5"/>
  <c r="F156" i="5"/>
  <c r="E156" i="5"/>
  <c r="D156" i="5"/>
  <c r="C156" i="5"/>
  <c r="B156" i="5" s="1"/>
  <c r="AG155" i="5"/>
  <c r="V155" i="5"/>
  <c r="U155" i="5"/>
  <c r="T155" i="5"/>
  <c r="S155" i="5"/>
  <c r="R155" i="5"/>
  <c r="Q155" i="5"/>
  <c r="P155" i="5"/>
  <c r="O155" i="5"/>
  <c r="N155" i="5"/>
  <c r="L155" i="5"/>
  <c r="K155" i="5"/>
  <c r="J155" i="5"/>
  <c r="I155" i="5"/>
  <c r="G155" i="5"/>
  <c r="F155" i="5"/>
  <c r="E155" i="5"/>
  <c r="D155" i="5"/>
  <c r="C155" i="5"/>
  <c r="B155" i="5" s="1"/>
  <c r="AG154" i="5"/>
  <c r="V154" i="5"/>
  <c r="U154" i="5"/>
  <c r="T154" i="5"/>
  <c r="S154" i="5"/>
  <c r="R154" i="5"/>
  <c r="Q154" i="5"/>
  <c r="P154" i="5"/>
  <c r="O154" i="5"/>
  <c r="N154" i="5"/>
  <c r="L154" i="5"/>
  <c r="K154" i="5"/>
  <c r="J154" i="5"/>
  <c r="I154" i="5"/>
  <c r="G154" i="5"/>
  <c r="F154" i="5"/>
  <c r="E154" i="5"/>
  <c r="D154" i="5"/>
  <c r="C154" i="5"/>
  <c r="B154" i="5" s="1"/>
  <c r="AG153" i="5"/>
  <c r="V153" i="5"/>
  <c r="U153" i="5"/>
  <c r="T153" i="5"/>
  <c r="S153" i="5"/>
  <c r="R153" i="5"/>
  <c r="Q153" i="5"/>
  <c r="P153" i="5"/>
  <c r="O153" i="5"/>
  <c r="N153" i="5"/>
  <c r="L153" i="5"/>
  <c r="K153" i="5"/>
  <c r="J153" i="5"/>
  <c r="I153" i="5"/>
  <c r="G153" i="5"/>
  <c r="F153" i="5"/>
  <c r="E153" i="5"/>
  <c r="D153" i="5"/>
  <c r="C153" i="5"/>
  <c r="B153" i="5" s="1"/>
  <c r="AG152" i="5"/>
  <c r="V152" i="5"/>
  <c r="U152" i="5"/>
  <c r="T152" i="5"/>
  <c r="S152" i="5"/>
  <c r="R152" i="5"/>
  <c r="Q152" i="5"/>
  <c r="P152" i="5"/>
  <c r="O152" i="5"/>
  <c r="N152" i="5"/>
  <c r="L152" i="5"/>
  <c r="K152" i="5"/>
  <c r="J152" i="5"/>
  <c r="I152" i="5"/>
  <c r="G152" i="5"/>
  <c r="F152" i="5"/>
  <c r="E152" i="5"/>
  <c r="D152" i="5"/>
  <c r="C152" i="5"/>
  <c r="B152" i="5" s="1"/>
  <c r="AG151" i="5"/>
  <c r="V151" i="5"/>
  <c r="U151" i="5"/>
  <c r="T151" i="5"/>
  <c r="S151" i="5"/>
  <c r="R151" i="5"/>
  <c r="Q151" i="5"/>
  <c r="P151" i="5"/>
  <c r="O151" i="5"/>
  <c r="N151" i="5"/>
  <c r="L151" i="5"/>
  <c r="K151" i="5"/>
  <c r="J151" i="5"/>
  <c r="I151" i="5"/>
  <c r="G151" i="5"/>
  <c r="F151" i="5"/>
  <c r="E151" i="5"/>
  <c r="D151" i="5"/>
  <c r="C151" i="5"/>
  <c r="B151" i="5" s="1"/>
  <c r="AG150" i="5"/>
  <c r="V150" i="5"/>
  <c r="U150" i="5"/>
  <c r="T150" i="5"/>
  <c r="S150" i="5"/>
  <c r="R150" i="5"/>
  <c r="Q150" i="5"/>
  <c r="P150" i="5"/>
  <c r="O150" i="5"/>
  <c r="N150" i="5"/>
  <c r="L150" i="5"/>
  <c r="K150" i="5"/>
  <c r="J150" i="5"/>
  <c r="I150" i="5"/>
  <c r="G150" i="5"/>
  <c r="F150" i="5"/>
  <c r="E150" i="5"/>
  <c r="D150" i="5"/>
  <c r="C150" i="5"/>
  <c r="B150" i="5" s="1"/>
  <c r="AG149" i="5"/>
  <c r="V149" i="5"/>
  <c r="U149" i="5"/>
  <c r="T149" i="5"/>
  <c r="S149" i="5"/>
  <c r="R149" i="5"/>
  <c r="Q149" i="5"/>
  <c r="P149" i="5"/>
  <c r="O149" i="5"/>
  <c r="N149" i="5"/>
  <c r="L149" i="5"/>
  <c r="K149" i="5"/>
  <c r="J149" i="5"/>
  <c r="I149" i="5"/>
  <c r="G149" i="5"/>
  <c r="F149" i="5"/>
  <c r="E149" i="5"/>
  <c r="D149" i="5"/>
  <c r="C149" i="5"/>
  <c r="B149" i="5" s="1"/>
  <c r="AG148" i="5"/>
  <c r="V148" i="5"/>
  <c r="U148" i="5"/>
  <c r="T148" i="5"/>
  <c r="S148" i="5"/>
  <c r="R148" i="5"/>
  <c r="Q148" i="5"/>
  <c r="P148" i="5"/>
  <c r="O148" i="5"/>
  <c r="N148" i="5"/>
  <c r="L148" i="5"/>
  <c r="K148" i="5"/>
  <c r="J148" i="5"/>
  <c r="I148" i="5"/>
  <c r="G148" i="5"/>
  <c r="F148" i="5"/>
  <c r="E148" i="5"/>
  <c r="D148" i="5"/>
  <c r="C148" i="5"/>
  <c r="B148" i="5" s="1"/>
  <c r="AG147" i="5"/>
  <c r="V147" i="5"/>
  <c r="U147" i="5"/>
  <c r="T147" i="5"/>
  <c r="S147" i="5"/>
  <c r="R147" i="5"/>
  <c r="Q147" i="5"/>
  <c r="P147" i="5"/>
  <c r="O147" i="5"/>
  <c r="N147" i="5"/>
  <c r="L147" i="5"/>
  <c r="K147" i="5"/>
  <c r="J147" i="5"/>
  <c r="I147" i="5"/>
  <c r="G147" i="5"/>
  <c r="F147" i="5"/>
  <c r="E147" i="5"/>
  <c r="D147" i="5"/>
  <c r="C147" i="5"/>
  <c r="B147" i="5" s="1"/>
  <c r="AG146" i="5"/>
  <c r="V146" i="5"/>
  <c r="U146" i="5"/>
  <c r="T146" i="5"/>
  <c r="S146" i="5"/>
  <c r="R146" i="5"/>
  <c r="Q146" i="5"/>
  <c r="P146" i="5"/>
  <c r="O146" i="5"/>
  <c r="N146" i="5"/>
  <c r="L146" i="5"/>
  <c r="K146" i="5"/>
  <c r="J146" i="5"/>
  <c r="I146" i="5"/>
  <c r="G146" i="5"/>
  <c r="F146" i="5"/>
  <c r="E146" i="5"/>
  <c r="D146" i="5"/>
  <c r="C146" i="5"/>
  <c r="B146" i="5" s="1"/>
  <c r="AG145" i="5"/>
  <c r="V145" i="5"/>
  <c r="U145" i="5"/>
  <c r="T145" i="5"/>
  <c r="S145" i="5"/>
  <c r="R145" i="5"/>
  <c r="Q145" i="5"/>
  <c r="P145" i="5"/>
  <c r="O145" i="5"/>
  <c r="N145" i="5"/>
  <c r="L145" i="5"/>
  <c r="K145" i="5"/>
  <c r="J145" i="5"/>
  <c r="I145" i="5"/>
  <c r="G145" i="5"/>
  <c r="F145" i="5"/>
  <c r="E145" i="5"/>
  <c r="D145" i="5"/>
  <c r="C145" i="5"/>
  <c r="B145" i="5" s="1"/>
  <c r="AG144" i="5"/>
  <c r="V144" i="5"/>
  <c r="U144" i="5"/>
  <c r="T144" i="5"/>
  <c r="S144" i="5"/>
  <c r="R144" i="5"/>
  <c r="Q144" i="5"/>
  <c r="P144" i="5"/>
  <c r="O144" i="5"/>
  <c r="N144" i="5"/>
  <c r="L144" i="5"/>
  <c r="K144" i="5"/>
  <c r="J144" i="5"/>
  <c r="I144" i="5"/>
  <c r="G144" i="5"/>
  <c r="F144" i="5"/>
  <c r="E144" i="5"/>
  <c r="D144" i="5"/>
  <c r="C144" i="5"/>
  <c r="B144" i="5" s="1"/>
  <c r="AG143" i="5"/>
  <c r="V143" i="5"/>
  <c r="U143" i="5"/>
  <c r="T143" i="5"/>
  <c r="S143" i="5"/>
  <c r="R143" i="5"/>
  <c r="Q143" i="5"/>
  <c r="P143" i="5"/>
  <c r="O143" i="5"/>
  <c r="N143" i="5"/>
  <c r="L143" i="5"/>
  <c r="K143" i="5"/>
  <c r="J143" i="5"/>
  <c r="I143" i="5"/>
  <c r="G143" i="5"/>
  <c r="F143" i="5"/>
  <c r="E143" i="5"/>
  <c r="D143" i="5"/>
  <c r="C143" i="5"/>
  <c r="B143" i="5" s="1"/>
  <c r="AG142" i="5"/>
  <c r="V142" i="5"/>
  <c r="U142" i="5"/>
  <c r="T142" i="5"/>
  <c r="S142" i="5"/>
  <c r="R142" i="5"/>
  <c r="Q142" i="5"/>
  <c r="P142" i="5"/>
  <c r="O142" i="5"/>
  <c r="N142" i="5"/>
  <c r="L142" i="5"/>
  <c r="K142" i="5"/>
  <c r="J142" i="5"/>
  <c r="I142" i="5"/>
  <c r="G142" i="5"/>
  <c r="F142" i="5"/>
  <c r="E142" i="5"/>
  <c r="D142" i="5"/>
  <c r="C142" i="5"/>
  <c r="B142" i="5" s="1"/>
  <c r="AG141" i="5"/>
  <c r="V141" i="5"/>
  <c r="U141" i="5"/>
  <c r="T141" i="5"/>
  <c r="S141" i="5"/>
  <c r="R141" i="5"/>
  <c r="Q141" i="5"/>
  <c r="P141" i="5"/>
  <c r="O141" i="5"/>
  <c r="N141" i="5"/>
  <c r="L141" i="5"/>
  <c r="K141" i="5"/>
  <c r="J141" i="5"/>
  <c r="I141" i="5"/>
  <c r="G141" i="5"/>
  <c r="F141" i="5"/>
  <c r="E141" i="5"/>
  <c r="D141" i="5"/>
  <c r="C141" i="5"/>
  <c r="B141" i="5" s="1"/>
  <c r="AG140" i="5"/>
  <c r="V140" i="5"/>
  <c r="U140" i="5"/>
  <c r="T140" i="5"/>
  <c r="S140" i="5"/>
  <c r="R140" i="5"/>
  <c r="Q140" i="5"/>
  <c r="P140" i="5"/>
  <c r="O140" i="5"/>
  <c r="N140" i="5"/>
  <c r="L140" i="5"/>
  <c r="K140" i="5"/>
  <c r="J140" i="5"/>
  <c r="I140" i="5"/>
  <c r="G140" i="5"/>
  <c r="F140" i="5"/>
  <c r="E140" i="5"/>
  <c r="D140" i="5"/>
  <c r="C140" i="5"/>
  <c r="B140" i="5" s="1"/>
  <c r="AG139" i="5"/>
  <c r="V139" i="5"/>
  <c r="U139" i="5"/>
  <c r="T139" i="5"/>
  <c r="S139" i="5"/>
  <c r="R139" i="5"/>
  <c r="Q139" i="5"/>
  <c r="P139" i="5"/>
  <c r="O139" i="5"/>
  <c r="N139" i="5"/>
  <c r="L139" i="5"/>
  <c r="K139" i="5"/>
  <c r="J139" i="5"/>
  <c r="I139" i="5"/>
  <c r="G139" i="5"/>
  <c r="F139" i="5"/>
  <c r="E139" i="5"/>
  <c r="D139" i="5"/>
  <c r="C139" i="5"/>
  <c r="B139" i="5" s="1"/>
  <c r="AG138" i="5"/>
  <c r="V138" i="5"/>
  <c r="U138" i="5"/>
  <c r="T138" i="5"/>
  <c r="S138" i="5"/>
  <c r="R138" i="5"/>
  <c r="Q138" i="5"/>
  <c r="P138" i="5"/>
  <c r="O138" i="5"/>
  <c r="N138" i="5"/>
  <c r="L138" i="5"/>
  <c r="K138" i="5"/>
  <c r="J138" i="5"/>
  <c r="I138" i="5"/>
  <c r="G138" i="5"/>
  <c r="F138" i="5"/>
  <c r="E138" i="5"/>
  <c r="D138" i="5"/>
  <c r="C138" i="5"/>
  <c r="B138" i="5" s="1"/>
  <c r="AG137" i="5"/>
  <c r="V137" i="5"/>
  <c r="U137" i="5"/>
  <c r="T137" i="5"/>
  <c r="S137" i="5"/>
  <c r="R137" i="5"/>
  <c r="Q137" i="5"/>
  <c r="P137" i="5"/>
  <c r="O137" i="5"/>
  <c r="N137" i="5"/>
  <c r="L137" i="5"/>
  <c r="K137" i="5"/>
  <c r="J137" i="5"/>
  <c r="I137" i="5"/>
  <c r="G137" i="5"/>
  <c r="F137" i="5"/>
  <c r="E137" i="5"/>
  <c r="D137" i="5"/>
  <c r="C137" i="5"/>
  <c r="B137" i="5" s="1"/>
  <c r="AG136" i="5"/>
  <c r="V136" i="5"/>
  <c r="U136" i="5"/>
  <c r="T136" i="5"/>
  <c r="S136" i="5"/>
  <c r="R136" i="5"/>
  <c r="Q136" i="5"/>
  <c r="P136" i="5"/>
  <c r="O136" i="5"/>
  <c r="N136" i="5"/>
  <c r="L136" i="5"/>
  <c r="K136" i="5"/>
  <c r="J136" i="5"/>
  <c r="I136" i="5"/>
  <c r="G136" i="5"/>
  <c r="F136" i="5"/>
  <c r="E136" i="5"/>
  <c r="D136" i="5"/>
  <c r="C136" i="5"/>
  <c r="B136" i="5" s="1"/>
  <c r="AG135" i="5"/>
  <c r="V135" i="5"/>
  <c r="U135" i="5"/>
  <c r="T135" i="5"/>
  <c r="S135" i="5"/>
  <c r="R135" i="5"/>
  <c r="Q135" i="5"/>
  <c r="P135" i="5"/>
  <c r="O135" i="5"/>
  <c r="N135" i="5"/>
  <c r="L135" i="5"/>
  <c r="K135" i="5"/>
  <c r="J135" i="5"/>
  <c r="I135" i="5"/>
  <c r="G135" i="5"/>
  <c r="F135" i="5"/>
  <c r="E135" i="5"/>
  <c r="D135" i="5"/>
  <c r="C135" i="5"/>
  <c r="B135" i="5" s="1"/>
  <c r="AG134" i="5"/>
  <c r="V134" i="5"/>
  <c r="U134" i="5"/>
  <c r="T134" i="5"/>
  <c r="S134" i="5"/>
  <c r="R134" i="5"/>
  <c r="Q134" i="5"/>
  <c r="P134" i="5"/>
  <c r="O134" i="5"/>
  <c r="N134" i="5"/>
  <c r="L134" i="5"/>
  <c r="K134" i="5"/>
  <c r="J134" i="5"/>
  <c r="I134" i="5"/>
  <c r="G134" i="5"/>
  <c r="F134" i="5"/>
  <c r="E134" i="5"/>
  <c r="D134" i="5"/>
  <c r="C134" i="5"/>
  <c r="B134" i="5" s="1"/>
  <c r="AG133" i="5"/>
  <c r="V133" i="5"/>
  <c r="U133" i="5"/>
  <c r="T133" i="5"/>
  <c r="S133" i="5"/>
  <c r="R133" i="5"/>
  <c r="Q133" i="5"/>
  <c r="P133" i="5"/>
  <c r="O133" i="5"/>
  <c r="N133" i="5"/>
  <c r="L133" i="5"/>
  <c r="K133" i="5"/>
  <c r="J133" i="5"/>
  <c r="I133" i="5"/>
  <c r="G133" i="5"/>
  <c r="F133" i="5"/>
  <c r="E133" i="5"/>
  <c r="D133" i="5"/>
  <c r="C133" i="5"/>
  <c r="B133" i="5" s="1"/>
  <c r="AG132" i="5"/>
  <c r="V132" i="5"/>
  <c r="U132" i="5"/>
  <c r="T132" i="5"/>
  <c r="S132" i="5"/>
  <c r="R132" i="5"/>
  <c r="Q132" i="5"/>
  <c r="P132" i="5"/>
  <c r="O132" i="5"/>
  <c r="N132" i="5"/>
  <c r="L132" i="5"/>
  <c r="K132" i="5"/>
  <c r="J132" i="5"/>
  <c r="I132" i="5"/>
  <c r="G132" i="5"/>
  <c r="F132" i="5"/>
  <c r="E132" i="5"/>
  <c r="D132" i="5"/>
  <c r="C132" i="5"/>
  <c r="B132" i="5" s="1"/>
  <c r="AG131" i="5"/>
  <c r="V131" i="5"/>
  <c r="U131" i="5"/>
  <c r="T131" i="5"/>
  <c r="S131" i="5"/>
  <c r="R131" i="5"/>
  <c r="Q131" i="5"/>
  <c r="P131" i="5"/>
  <c r="O131" i="5"/>
  <c r="N131" i="5"/>
  <c r="L131" i="5"/>
  <c r="K131" i="5"/>
  <c r="J131" i="5"/>
  <c r="I131" i="5"/>
  <c r="G131" i="5"/>
  <c r="F131" i="5"/>
  <c r="E131" i="5"/>
  <c r="D131" i="5"/>
  <c r="C131" i="5"/>
  <c r="B131" i="5" s="1"/>
  <c r="AG130" i="5"/>
  <c r="V130" i="5"/>
  <c r="U130" i="5"/>
  <c r="T130" i="5"/>
  <c r="S130" i="5"/>
  <c r="R130" i="5"/>
  <c r="Q130" i="5"/>
  <c r="P130" i="5"/>
  <c r="O130" i="5"/>
  <c r="N130" i="5"/>
  <c r="L130" i="5"/>
  <c r="K130" i="5"/>
  <c r="J130" i="5"/>
  <c r="I130" i="5"/>
  <c r="G130" i="5"/>
  <c r="F130" i="5"/>
  <c r="E130" i="5"/>
  <c r="D130" i="5"/>
  <c r="C130" i="5"/>
  <c r="B130" i="5" s="1"/>
  <c r="AG129" i="5"/>
  <c r="V129" i="5"/>
  <c r="U129" i="5"/>
  <c r="T129" i="5"/>
  <c r="S129" i="5"/>
  <c r="R129" i="5"/>
  <c r="Q129" i="5"/>
  <c r="P129" i="5"/>
  <c r="O129" i="5"/>
  <c r="N129" i="5"/>
  <c r="L129" i="5"/>
  <c r="K129" i="5"/>
  <c r="J129" i="5"/>
  <c r="I129" i="5"/>
  <c r="G129" i="5"/>
  <c r="F129" i="5"/>
  <c r="E129" i="5"/>
  <c r="D129" i="5"/>
  <c r="C129" i="5"/>
  <c r="B129" i="5" s="1"/>
  <c r="AG128" i="5"/>
  <c r="V128" i="5"/>
  <c r="U128" i="5"/>
  <c r="T128" i="5"/>
  <c r="S128" i="5"/>
  <c r="R128" i="5"/>
  <c r="Q128" i="5"/>
  <c r="P128" i="5"/>
  <c r="O128" i="5"/>
  <c r="N128" i="5"/>
  <c r="L128" i="5"/>
  <c r="K128" i="5"/>
  <c r="J128" i="5"/>
  <c r="I128" i="5"/>
  <c r="G128" i="5"/>
  <c r="F128" i="5"/>
  <c r="E128" i="5"/>
  <c r="D128" i="5"/>
  <c r="C128" i="5"/>
  <c r="B128" i="5" s="1"/>
  <c r="AG127" i="5"/>
  <c r="V127" i="5"/>
  <c r="U127" i="5"/>
  <c r="T127" i="5"/>
  <c r="S127" i="5"/>
  <c r="R127" i="5"/>
  <c r="Q127" i="5"/>
  <c r="P127" i="5"/>
  <c r="O127" i="5"/>
  <c r="N127" i="5"/>
  <c r="L127" i="5"/>
  <c r="K127" i="5"/>
  <c r="J127" i="5"/>
  <c r="I127" i="5"/>
  <c r="G127" i="5"/>
  <c r="F127" i="5"/>
  <c r="E127" i="5"/>
  <c r="D127" i="5"/>
  <c r="C127" i="5"/>
  <c r="B127" i="5" s="1"/>
  <c r="AG126" i="5"/>
  <c r="V126" i="5"/>
  <c r="U126" i="5"/>
  <c r="T126" i="5"/>
  <c r="S126" i="5"/>
  <c r="R126" i="5"/>
  <c r="Q126" i="5"/>
  <c r="P126" i="5"/>
  <c r="O126" i="5"/>
  <c r="N126" i="5"/>
  <c r="L126" i="5"/>
  <c r="K126" i="5"/>
  <c r="J126" i="5"/>
  <c r="I126" i="5"/>
  <c r="G126" i="5"/>
  <c r="F126" i="5"/>
  <c r="E126" i="5"/>
  <c r="D126" i="5"/>
  <c r="C126" i="5"/>
  <c r="B126" i="5" s="1"/>
  <c r="AG125" i="5"/>
  <c r="V125" i="5"/>
  <c r="U125" i="5"/>
  <c r="T125" i="5"/>
  <c r="S125" i="5"/>
  <c r="R125" i="5"/>
  <c r="Q125" i="5"/>
  <c r="P125" i="5"/>
  <c r="O125" i="5"/>
  <c r="N125" i="5"/>
  <c r="L125" i="5"/>
  <c r="K125" i="5"/>
  <c r="J125" i="5"/>
  <c r="I125" i="5"/>
  <c r="G125" i="5"/>
  <c r="F125" i="5"/>
  <c r="E125" i="5"/>
  <c r="D125" i="5"/>
  <c r="C125" i="5"/>
  <c r="B125" i="5" s="1"/>
  <c r="AG124" i="5"/>
  <c r="V124" i="5"/>
  <c r="U124" i="5"/>
  <c r="T124" i="5"/>
  <c r="S124" i="5"/>
  <c r="R124" i="5"/>
  <c r="Q124" i="5"/>
  <c r="P124" i="5"/>
  <c r="O124" i="5"/>
  <c r="N124" i="5"/>
  <c r="L124" i="5"/>
  <c r="K124" i="5"/>
  <c r="J124" i="5"/>
  <c r="I124" i="5"/>
  <c r="G124" i="5"/>
  <c r="F124" i="5"/>
  <c r="E124" i="5"/>
  <c r="D124" i="5"/>
  <c r="C124" i="5"/>
  <c r="B124" i="5" s="1"/>
  <c r="AG123" i="5"/>
  <c r="V123" i="5"/>
  <c r="U123" i="5"/>
  <c r="T123" i="5"/>
  <c r="S123" i="5"/>
  <c r="R123" i="5"/>
  <c r="Q123" i="5"/>
  <c r="P123" i="5"/>
  <c r="O123" i="5"/>
  <c r="N123" i="5"/>
  <c r="L123" i="5"/>
  <c r="K123" i="5"/>
  <c r="J123" i="5"/>
  <c r="I123" i="5"/>
  <c r="G123" i="5"/>
  <c r="F123" i="5"/>
  <c r="E123" i="5"/>
  <c r="D123" i="5"/>
  <c r="C123" i="5"/>
  <c r="B123" i="5" s="1"/>
  <c r="AG122" i="5"/>
  <c r="V122" i="5"/>
  <c r="U122" i="5"/>
  <c r="T122" i="5"/>
  <c r="S122" i="5"/>
  <c r="R122" i="5"/>
  <c r="Q122" i="5"/>
  <c r="P122" i="5"/>
  <c r="O122" i="5"/>
  <c r="N122" i="5"/>
  <c r="L122" i="5"/>
  <c r="K122" i="5"/>
  <c r="J122" i="5"/>
  <c r="I122" i="5"/>
  <c r="G122" i="5"/>
  <c r="F122" i="5"/>
  <c r="E122" i="5"/>
  <c r="D122" i="5"/>
  <c r="C122" i="5"/>
  <c r="B122" i="5" s="1"/>
  <c r="AG121" i="5"/>
  <c r="V121" i="5"/>
  <c r="U121" i="5"/>
  <c r="T121" i="5"/>
  <c r="S121" i="5"/>
  <c r="R121" i="5"/>
  <c r="Q121" i="5"/>
  <c r="P121" i="5"/>
  <c r="O121" i="5"/>
  <c r="N121" i="5"/>
  <c r="L121" i="5"/>
  <c r="K121" i="5"/>
  <c r="J121" i="5"/>
  <c r="I121" i="5"/>
  <c r="G121" i="5"/>
  <c r="F121" i="5"/>
  <c r="E121" i="5"/>
  <c r="D121" i="5"/>
  <c r="C121" i="5"/>
  <c r="B121" i="5" s="1"/>
  <c r="AG120" i="5"/>
  <c r="V120" i="5"/>
  <c r="U120" i="5"/>
  <c r="T120" i="5"/>
  <c r="S120" i="5"/>
  <c r="R120" i="5"/>
  <c r="Q120" i="5"/>
  <c r="P120" i="5"/>
  <c r="O120" i="5"/>
  <c r="N120" i="5"/>
  <c r="L120" i="5"/>
  <c r="K120" i="5"/>
  <c r="J120" i="5"/>
  <c r="I120" i="5"/>
  <c r="G120" i="5"/>
  <c r="F120" i="5"/>
  <c r="E120" i="5"/>
  <c r="D120" i="5"/>
  <c r="C120" i="5"/>
  <c r="B120" i="5" s="1"/>
  <c r="AG119" i="5"/>
  <c r="V119" i="5"/>
  <c r="U119" i="5"/>
  <c r="T119" i="5"/>
  <c r="S119" i="5"/>
  <c r="R119" i="5"/>
  <c r="Q119" i="5"/>
  <c r="P119" i="5"/>
  <c r="O119" i="5"/>
  <c r="N119" i="5"/>
  <c r="L119" i="5"/>
  <c r="K119" i="5"/>
  <c r="J119" i="5"/>
  <c r="I119" i="5"/>
  <c r="G119" i="5"/>
  <c r="F119" i="5"/>
  <c r="E119" i="5"/>
  <c r="D119" i="5"/>
  <c r="C119" i="5"/>
  <c r="B119" i="5" s="1"/>
  <c r="AG118" i="5"/>
  <c r="V118" i="5"/>
  <c r="U118" i="5"/>
  <c r="T118" i="5"/>
  <c r="S118" i="5"/>
  <c r="R118" i="5"/>
  <c r="Q118" i="5"/>
  <c r="P118" i="5"/>
  <c r="O118" i="5"/>
  <c r="N118" i="5"/>
  <c r="L118" i="5"/>
  <c r="K118" i="5"/>
  <c r="J118" i="5"/>
  <c r="I118" i="5"/>
  <c r="G118" i="5"/>
  <c r="F118" i="5"/>
  <c r="E118" i="5"/>
  <c r="D118" i="5"/>
  <c r="C118" i="5"/>
  <c r="B118" i="5" s="1"/>
  <c r="AG117" i="5"/>
  <c r="V117" i="5"/>
  <c r="U117" i="5"/>
  <c r="T117" i="5"/>
  <c r="S117" i="5"/>
  <c r="R117" i="5"/>
  <c r="Q117" i="5"/>
  <c r="P117" i="5"/>
  <c r="O117" i="5"/>
  <c r="N117" i="5"/>
  <c r="L117" i="5"/>
  <c r="K117" i="5"/>
  <c r="J117" i="5"/>
  <c r="I117" i="5"/>
  <c r="G117" i="5"/>
  <c r="F117" i="5"/>
  <c r="E117" i="5"/>
  <c r="D117" i="5"/>
  <c r="C117" i="5"/>
  <c r="B117" i="5" s="1"/>
  <c r="AG116" i="5"/>
  <c r="V116" i="5"/>
  <c r="U116" i="5"/>
  <c r="T116" i="5"/>
  <c r="S116" i="5"/>
  <c r="R116" i="5"/>
  <c r="Q116" i="5"/>
  <c r="P116" i="5"/>
  <c r="O116" i="5"/>
  <c r="N116" i="5"/>
  <c r="L116" i="5"/>
  <c r="K116" i="5"/>
  <c r="J116" i="5"/>
  <c r="I116" i="5"/>
  <c r="G116" i="5"/>
  <c r="F116" i="5"/>
  <c r="E116" i="5"/>
  <c r="D116" i="5"/>
  <c r="C116" i="5"/>
  <c r="B116" i="5" s="1"/>
  <c r="AG115" i="5"/>
  <c r="V115" i="5"/>
  <c r="U115" i="5"/>
  <c r="T115" i="5"/>
  <c r="S115" i="5"/>
  <c r="R115" i="5"/>
  <c r="Q115" i="5"/>
  <c r="P115" i="5"/>
  <c r="O115" i="5"/>
  <c r="N115" i="5"/>
  <c r="L115" i="5"/>
  <c r="K115" i="5"/>
  <c r="J115" i="5"/>
  <c r="I115" i="5"/>
  <c r="G115" i="5"/>
  <c r="F115" i="5"/>
  <c r="E115" i="5"/>
  <c r="D115" i="5"/>
  <c r="C115" i="5"/>
  <c r="B115" i="5" s="1"/>
  <c r="AG114" i="5"/>
  <c r="V114" i="5"/>
  <c r="U114" i="5"/>
  <c r="T114" i="5"/>
  <c r="S114" i="5"/>
  <c r="R114" i="5"/>
  <c r="Q114" i="5"/>
  <c r="P114" i="5"/>
  <c r="O114" i="5"/>
  <c r="N114" i="5"/>
  <c r="L114" i="5"/>
  <c r="K114" i="5"/>
  <c r="J114" i="5"/>
  <c r="I114" i="5"/>
  <c r="G114" i="5"/>
  <c r="F114" i="5"/>
  <c r="E114" i="5"/>
  <c r="D114" i="5"/>
  <c r="C114" i="5"/>
  <c r="B114" i="5" s="1"/>
  <c r="AG113" i="5"/>
  <c r="V113" i="5"/>
  <c r="U113" i="5"/>
  <c r="T113" i="5"/>
  <c r="S113" i="5"/>
  <c r="R113" i="5"/>
  <c r="Q113" i="5"/>
  <c r="P113" i="5"/>
  <c r="O113" i="5"/>
  <c r="N113" i="5"/>
  <c r="L113" i="5"/>
  <c r="K113" i="5"/>
  <c r="J113" i="5"/>
  <c r="I113" i="5"/>
  <c r="G113" i="5"/>
  <c r="F113" i="5"/>
  <c r="E113" i="5"/>
  <c r="D113" i="5"/>
  <c r="C113" i="5"/>
  <c r="B113" i="5" s="1"/>
  <c r="AG112" i="5"/>
  <c r="V112" i="5"/>
  <c r="U112" i="5"/>
  <c r="T112" i="5"/>
  <c r="S112" i="5"/>
  <c r="R112" i="5"/>
  <c r="Q112" i="5"/>
  <c r="P112" i="5"/>
  <c r="O112" i="5"/>
  <c r="N112" i="5"/>
  <c r="L112" i="5"/>
  <c r="K112" i="5"/>
  <c r="J112" i="5"/>
  <c r="I112" i="5"/>
  <c r="G112" i="5"/>
  <c r="F112" i="5"/>
  <c r="E112" i="5"/>
  <c r="D112" i="5"/>
  <c r="C112" i="5"/>
  <c r="B112" i="5" s="1"/>
  <c r="AG111" i="5"/>
  <c r="V111" i="5"/>
  <c r="U111" i="5"/>
  <c r="T111" i="5"/>
  <c r="S111" i="5"/>
  <c r="R111" i="5"/>
  <c r="Q111" i="5"/>
  <c r="P111" i="5"/>
  <c r="O111" i="5"/>
  <c r="N111" i="5"/>
  <c r="L111" i="5"/>
  <c r="K111" i="5"/>
  <c r="J111" i="5"/>
  <c r="I111" i="5"/>
  <c r="G111" i="5"/>
  <c r="F111" i="5"/>
  <c r="E111" i="5"/>
  <c r="D111" i="5"/>
  <c r="C111" i="5"/>
  <c r="B111" i="5" s="1"/>
  <c r="AG110" i="5"/>
  <c r="V110" i="5"/>
  <c r="U110" i="5"/>
  <c r="T110" i="5"/>
  <c r="S110" i="5"/>
  <c r="R110" i="5"/>
  <c r="Q110" i="5"/>
  <c r="P110" i="5"/>
  <c r="O110" i="5"/>
  <c r="N110" i="5"/>
  <c r="L110" i="5"/>
  <c r="K110" i="5"/>
  <c r="J110" i="5"/>
  <c r="I110" i="5"/>
  <c r="G110" i="5"/>
  <c r="F110" i="5"/>
  <c r="E110" i="5"/>
  <c r="D110" i="5"/>
  <c r="C110" i="5"/>
  <c r="B110" i="5" s="1"/>
  <c r="AG109" i="5"/>
  <c r="V109" i="5"/>
  <c r="U109" i="5"/>
  <c r="T109" i="5"/>
  <c r="S109" i="5"/>
  <c r="R109" i="5"/>
  <c r="Q109" i="5"/>
  <c r="P109" i="5"/>
  <c r="O109" i="5"/>
  <c r="N109" i="5"/>
  <c r="L109" i="5"/>
  <c r="K109" i="5"/>
  <c r="J109" i="5"/>
  <c r="I109" i="5"/>
  <c r="G109" i="5"/>
  <c r="F109" i="5"/>
  <c r="E109" i="5"/>
  <c r="D109" i="5"/>
  <c r="C109" i="5"/>
  <c r="B109" i="5" s="1"/>
  <c r="AG108" i="5"/>
  <c r="V108" i="5"/>
  <c r="U108" i="5"/>
  <c r="T108" i="5"/>
  <c r="S108" i="5"/>
  <c r="R108" i="5"/>
  <c r="Q108" i="5"/>
  <c r="P108" i="5"/>
  <c r="O108" i="5"/>
  <c r="N108" i="5"/>
  <c r="L108" i="5"/>
  <c r="K108" i="5"/>
  <c r="J108" i="5"/>
  <c r="I108" i="5"/>
  <c r="G108" i="5"/>
  <c r="F108" i="5"/>
  <c r="E108" i="5"/>
  <c r="D108" i="5"/>
  <c r="C108" i="5"/>
  <c r="B108" i="5" s="1"/>
  <c r="AG107" i="5"/>
  <c r="V107" i="5"/>
  <c r="U107" i="5"/>
  <c r="T107" i="5"/>
  <c r="S107" i="5"/>
  <c r="R107" i="5"/>
  <c r="Q107" i="5"/>
  <c r="P107" i="5"/>
  <c r="O107" i="5"/>
  <c r="N107" i="5"/>
  <c r="L107" i="5"/>
  <c r="K107" i="5"/>
  <c r="J107" i="5"/>
  <c r="I107" i="5"/>
  <c r="G107" i="5"/>
  <c r="F107" i="5"/>
  <c r="E107" i="5"/>
  <c r="D107" i="5"/>
  <c r="C107" i="5"/>
  <c r="B107" i="5" s="1"/>
  <c r="AG106" i="5"/>
  <c r="V106" i="5"/>
  <c r="U106" i="5"/>
  <c r="T106" i="5"/>
  <c r="S106" i="5"/>
  <c r="R106" i="5"/>
  <c r="Q106" i="5"/>
  <c r="P106" i="5"/>
  <c r="O106" i="5"/>
  <c r="N106" i="5"/>
  <c r="L106" i="5"/>
  <c r="K106" i="5"/>
  <c r="J106" i="5"/>
  <c r="I106" i="5"/>
  <c r="G106" i="5"/>
  <c r="F106" i="5"/>
  <c r="E106" i="5"/>
  <c r="D106" i="5"/>
  <c r="C106" i="5"/>
  <c r="B106" i="5" s="1"/>
  <c r="AG105" i="5"/>
  <c r="V105" i="5"/>
  <c r="U105" i="5"/>
  <c r="T105" i="5"/>
  <c r="S105" i="5"/>
  <c r="R105" i="5"/>
  <c r="Q105" i="5"/>
  <c r="P105" i="5"/>
  <c r="O105" i="5"/>
  <c r="N105" i="5"/>
  <c r="L105" i="5"/>
  <c r="K105" i="5"/>
  <c r="J105" i="5"/>
  <c r="I105" i="5"/>
  <c r="G105" i="5"/>
  <c r="F105" i="5"/>
  <c r="E105" i="5"/>
  <c r="D105" i="5"/>
  <c r="C105" i="5"/>
  <c r="B105" i="5" s="1"/>
  <c r="AG104" i="5"/>
  <c r="V104" i="5"/>
  <c r="U104" i="5"/>
  <c r="T104" i="5"/>
  <c r="S104" i="5"/>
  <c r="R104" i="5"/>
  <c r="Q104" i="5"/>
  <c r="P104" i="5"/>
  <c r="O104" i="5"/>
  <c r="N104" i="5"/>
  <c r="L104" i="5"/>
  <c r="K104" i="5"/>
  <c r="J104" i="5"/>
  <c r="I104" i="5"/>
  <c r="G104" i="5"/>
  <c r="F104" i="5"/>
  <c r="E104" i="5"/>
  <c r="D104" i="5"/>
  <c r="C104" i="5"/>
  <c r="B104" i="5" s="1"/>
  <c r="AG103" i="5"/>
  <c r="V103" i="5"/>
  <c r="U103" i="5"/>
  <c r="T103" i="5"/>
  <c r="S103" i="5"/>
  <c r="R103" i="5"/>
  <c r="Q103" i="5"/>
  <c r="P103" i="5"/>
  <c r="O103" i="5"/>
  <c r="N103" i="5"/>
  <c r="L103" i="5"/>
  <c r="K103" i="5"/>
  <c r="J103" i="5"/>
  <c r="I103" i="5"/>
  <c r="G103" i="5"/>
  <c r="F103" i="5"/>
  <c r="E103" i="5"/>
  <c r="D103" i="5"/>
  <c r="C103" i="5"/>
  <c r="B103" i="5" s="1"/>
  <c r="AG102" i="5"/>
  <c r="V102" i="5"/>
  <c r="U102" i="5"/>
  <c r="T102" i="5"/>
  <c r="S102" i="5"/>
  <c r="R102" i="5"/>
  <c r="Q102" i="5"/>
  <c r="P102" i="5"/>
  <c r="O102" i="5"/>
  <c r="N102" i="5"/>
  <c r="L102" i="5"/>
  <c r="K102" i="5"/>
  <c r="J102" i="5"/>
  <c r="I102" i="5"/>
  <c r="G102" i="5"/>
  <c r="F102" i="5"/>
  <c r="E102" i="5"/>
  <c r="D102" i="5"/>
  <c r="C102" i="5"/>
  <c r="B102" i="5" s="1"/>
  <c r="AG101" i="5"/>
  <c r="V101" i="5"/>
  <c r="U101" i="5"/>
  <c r="T101" i="5"/>
  <c r="S101" i="5"/>
  <c r="R101" i="5"/>
  <c r="Q101" i="5"/>
  <c r="P101" i="5"/>
  <c r="O101" i="5"/>
  <c r="N101" i="5"/>
  <c r="L101" i="5"/>
  <c r="K101" i="5"/>
  <c r="J101" i="5"/>
  <c r="I101" i="5"/>
  <c r="G101" i="5"/>
  <c r="F101" i="5"/>
  <c r="E101" i="5"/>
  <c r="D101" i="5"/>
  <c r="C101" i="5"/>
  <c r="B101" i="5" s="1"/>
  <c r="AG100" i="5"/>
  <c r="V100" i="5"/>
  <c r="U100" i="5"/>
  <c r="T100" i="5"/>
  <c r="S100" i="5"/>
  <c r="R100" i="5"/>
  <c r="Q100" i="5"/>
  <c r="P100" i="5"/>
  <c r="O100" i="5"/>
  <c r="N100" i="5"/>
  <c r="L100" i="5"/>
  <c r="K100" i="5"/>
  <c r="J100" i="5"/>
  <c r="I100" i="5"/>
  <c r="G100" i="5"/>
  <c r="F100" i="5"/>
  <c r="E100" i="5"/>
  <c r="D100" i="5"/>
  <c r="C100" i="5"/>
  <c r="B100" i="5" s="1"/>
  <c r="AG99" i="5"/>
  <c r="V99" i="5"/>
  <c r="U99" i="5"/>
  <c r="T99" i="5"/>
  <c r="S99" i="5"/>
  <c r="R99" i="5"/>
  <c r="Q99" i="5"/>
  <c r="P99" i="5"/>
  <c r="O99" i="5"/>
  <c r="N99" i="5"/>
  <c r="L99" i="5"/>
  <c r="K99" i="5"/>
  <c r="J99" i="5"/>
  <c r="I99" i="5"/>
  <c r="G99" i="5"/>
  <c r="F99" i="5"/>
  <c r="E99" i="5"/>
  <c r="D99" i="5"/>
  <c r="C99" i="5"/>
  <c r="B99" i="5" s="1"/>
  <c r="AG98" i="5"/>
  <c r="V98" i="5"/>
  <c r="U98" i="5"/>
  <c r="T98" i="5"/>
  <c r="S98" i="5"/>
  <c r="R98" i="5"/>
  <c r="Q98" i="5"/>
  <c r="P98" i="5"/>
  <c r="O98" i="5"/>
  <c r="N98" i="5"/>
  <c r="L98" i="5"/>
  <c r="K98" i="5"/>
  <c r="J98" i="5"/>
  <c r="I98" i="5"/>
  <c r="G98" i="5"/>
  <c r="F98" i="5"/>
  <c r="E98" i="5"/>
  <c r="D98" i="5"/>
  <c r="C98" i="5"/>
  <c r="B98" i="5" s="1"/>
  <c r="AG97" i="5"/>
  <c r="V97" i="5"/>
  <c r="U97" i="5"/>
  <c r="T97" i="5"/>
  <c r="S97" i="5"/>
  <c r="R97" i="5"/>
  <c r="Q97" i="5"/>
  <c r="P97" i="5"/>
  <c r="O97" i="5"/>
  <c r="N97" i="5"/>
  <c r="L97" i="5"/>
  <c r="K97" i="5"/>
  <c r="J97" i="5"/>
  <c r="I97" i="5"/>
  <c r="G97" i="5"/>
  <c r="F97" i="5"/>
  <c r="E97" i="5"/>
  <c r="D97" i="5"/>
  <c r="C97" i="5"/>
  <c r="B97" i="5" s="1"/>
  <c r="AG96" i="5"/>
  <c r="V96" i="5"/>
  <c r="U96" i="5"/>
  <c r="T96" i="5"/>
  <c r="S96" i="5"/>
  <c r="R96" i="5"/>
  <c r="Q96" i="5"/>
  <c r="P96" i="5"/>
  <c r="O96" i="5"/>
  <c r="N96" i="5"/>
  <c r="L96" i="5"/>
  <c r="K96" i="5"/>
  <c r="J96" i="5"/>
  <c r="I96" i="5"/>
  <c r="G96" i="5"/>
  <c r="F96" i="5"/>
  <c r="E96" i="5"/>
  <c r="D96" i="5"/>
  <c r="C96" i="5"/>
  <c r="B96" i="5" s="1"/>
  <c r="AG95" i="5"/>
  <c r="V95" i="5"/>
  <c r="U95" i="5"/>
  <c r="T95" i="5"/>
  <c r="S95" i="5"/>
  <c r="R95" i="5"/>
  <c r="Q95" i="5"/>
  <c r="P95" i="5"/>
  <c r="O95" i="5"/>
  <c r="N95" i="5"/>
  <c r="L95" i="5"/>
  <c r="K95" i="5"/>
  <c r="J95" i="5"/>
  <c r="I95" i="5"/>
  <c r="G95" i="5"/>
  <c r="F95" i="5"/>
  <c r="E95" i="5"/>
  <c r="D95" i="5"/>
  <c r="C95" i="5"/>
  <c r="B95" i="5" s="1"/>
  <c r="AG94" i="5"/>
  <c r="V94" i="5"/>
  <c r="U94" i="5"/>
  <c r="T94" i="5"/>
  <c r="S94" i="5"/>
  <c r="R94" i="5"/>
  <c r="Q94" i="5"/>
  <c r="P94" i="5"/>
  <c r="O94" i="5"/>
  <c r="N94" i="5"/>
  <c r="L94" i="5"/>
  <c r="K94" i="5"/>
  <c r="J94" i="5"/>
  <c r="I94" i="5"/>
  <c r="G94" i="5"/>
  <c r="F94" i="5"/>
  <c r="E94" i="5"/>
  <c r="D94" i="5"/>
  <c r="C94" i="5"/>
  <c r="B94" i="5" s="1"/>
  <c r="AG93" i="5"/>
  <c r="V93" i="5"/>
  <c r="U93" i="5"/>
  <c r="T93" i="5"/>
  <c r="S93" i="5"/>
  <c r="R93" i="5"/>
  <c r="Q93" i="5"/>
  <c r="P93" i="5"/>
  <c r="O93" i="5"/>
  <c r="N93" i="5"/>
  <c r="L93" i="5"/>
  <c r="K93" i="5"/>
  <c r="J93" i="5"/>
  <c r="I93" i="5"/>
  <c r="G93" i="5"/>
  <c r="F93" i="5"/>
  <c r="E93" i="5"/>
  <c r="D93" i="5"/>
  <c r="C93" i="5"/>
  <c r="B93" i="5" s="1"/>
  <c r="AG92" i="5"/>
  <c r="V92" i="5"/>
  <c r="U92" i="5"/>
  <c r="T92" i="5"/>
  <c r="S92" i="5"/>
  <c r="R92" i="5"/>
  <c r="Q92" i="5"/>
  <c r="P92" i="5"/>
  <c r="O92" i="5"/>
  <c r="N92" i="5"/>
  <c r="L92" i="5"/>
  <c r="K92" i="5"/>
  <c r="J92" i="5"/>
  <c r="I92" i="5"/>
  <c r="G92" i="5"/>
  <c r="F92" i="5"/>
  <c r="E92" i="5"/>
  <c r="D92" i="5"/>
  <c r="C92" i="5"/>
  <c r="B92" i="5" s="1"/>
  <c r="AG91" i="5"/>
  <c r="V91" i="5"/>
  <c r="U91" i="5"/>
  <c r="T91" i="5"/>
  <c r="S91" i="5"/>
  <c r="R91" i="5"/>
  <c r="Q91" i="5"/>
  <c r="P91" i="5"/>
  <c r="O91" i="5"/>
  <c r="N91" i="5"/>
  <c r="L91" i="5"/>
  <c r="K91" i="5"/>
  <c r="J91" i="5"/>
  <c r="I91" i="5"/>
  <c r="G91" i="5"/>
  <c r="F91" i="5"/>
  <c r="E91" i="5"/>
  <c r="D91" i="5"/>
  <c r="C91" i="5"/>
  <c r="B91" i="5" s="1"/>
  <c r="AG90" i="5"/>
  <c r="V90" i="5"/>
  <c r="U90" i="5"/>
  <c r="T90" i="5"/>
  <c r="S90" i="5"/>
  <c r="R90" i="5"/>
  <c r="Q90" i="5"/>
  <c r="P90" i="5"/>
  <c r="O90" i="5"/>
  <c r="N90" i="5"/>
  <c r="L90" i="5"/>
  <c r="K90" i="5"/>
  <c r="J90" i="5"/>
  <c r="I90" i="5"/>
  <c r="G90" i="5"/>
  <c r="F90" i="5"/>
  <c r="E90" i="5"/>
  <c r="D90" i="5"/>
  <c r="C90" i="5"/>
  <c r="B90" i="5" s="1"/>
  <c r="AG89" i="5"/>
  <c r="V89" i="5"/>
  <c r="U89" i="5"/>
  <c r="T89" i="5"/>
  <c r="S89" i="5"/>
  <c r="R89" i="5"/>
  <c r="Q89" i="5"/>
  <c r="P89" i="5"/>
  <c r="O89" i="5"/>
  <c r="N89" i="5"/>
  <c r="L89" i="5"/>
  <c r="K89" i="5"/>
  <c r="J89" i="5"/>
  <c r="I89" i="5"/>
  <c r="G89" i="5"/>
  <c r="F89" i="5"/>
  <c r="E89" i="5"/>
  <c r="D89" i="5"/>
  <c r="C89" i="5"/>
  <c r="B89" i="5" s="1"/>
  <c r="AG88" i="5"/>
  <c r="V88" i="5"/>
  <c r="U88" i="5"/>
  <c r="T88" i="5"/>
  <c r="S88" i="5"/>
  <c r="R88" i="5"/>
  <c r="Q88" i="5"/>
  <c r="P88" i="5"/>
  <c r="O88" i="5"/>
  <c r="N88" i="5"/>
  <c r="L88" i="5"/>
  <c r="K88" i="5"/>
  <c r="J88" i="5"/>
  <c r="I88" i="5"/>
  <c r="G88" i="5"/>
  <c r="F88" i="5"/>
  <c r="E88" i="5"/>
  <c r="D88" i="5"/>
  <c r="C88" i="5"/>
  <c r="B88" i="5" s="1"/>
  <c r="AG87" i="5"/>
  <c r="V87" i="5"/>
  <c r="U87" i="5"/>
  <c r="T87" i="5"/>
  <c r="S87" i="5"/>
  <c r="R87" i="5"/>
  <c r="Q87" i="5"/>
  <c r="P87" i="5"/>
  <c r="O87" i="5"/>
  <c r="N87" i="5"/>
  <c r="L87" i="5"/>
  <c r="K87" i="5"/>
  <c r="J87" i="5"/>
  <c r="I87" i="5"/>
  <c r="G87" i="5"/>
  <c r="F87" i="5"/>
  <c r="E87" i="5"/>
  <c r="D87" i="5"/>
  <c r="C87" i="5"/>
  <c r="B87" i="5" s="1"/>
  <c r="AG86" i="5"/>
  <c r="V86" i="5"/>
  <c r="U86" i="5"/>
  <c r="T86" i="5"/>
  <c r="S86" i="5"/>
  <c r="R86" i="5"/>
  <c r="Q86" i="5"/>
  <c r="P86" i="5"/>
  <c r="O86" i="5"/>
  <c r="N86" i="5"/>
  <c r="L86" i="5"/>
  <c r="K86" i="5"/>
  <c r="J86" i="5"/>
  <c r="I86" i="5"/>
  <c r="G86" i="5"/>
  <c r="F86" i="5"/>
  <c r="E86" i="5"/>
  <c r="D86" i="5"/>
  <c r="C86" i="5"/>
  <c r="B86" i="5" s="1"/>
  <c r="AG85" i="5"/>
  <c r="V85" i="5"/>
  <c r="U85" i="5"/>
  <c r="T85" i="5"/>
  <c r="S85" i="5"/>
  <c r="R85" i="5"/>
  <c r="Q85" i="5"/>
  <c r="P85" i="5"/>
  <c r="O85" i="5"/>
  <c r="N85" i="5"/>
  <c r="L85" i="5"/>
  <c r="K85" i="5"/>
  <c r="J85" i="5"/>
  <c r="I85" i="5"/>
  <c r="G85" i="5"/>
  <c r="F85" i="5"/>
  <c r="E85" i="5"/>
  <c r="D85" i="5"/>
  <c r="C85" i="5"/>
  <c r="B85" i="5" s="1"/>
  <c r="AG84" i="5"/>
  <c r="V84" i="5"/>
  <c r="U84" i="5"/>
  <c r="T84" i="5"/>
  <c r="S84" i="5"/>
  <c r="R84" i="5"/>
  <c r="Q84" i="5"/>
  <c r="P84" i="5"/>
  <c r="O84" i="5"/>
  <c r="N84" i="5"/>
  <c r="L84" i="5"/>
  <c r="K84" i="5"/>
  <c r="J84" i="5"/>
  <c r="I84" i="5"/>
  <c r="G84" i="5"/>
  <c r="F84" i="5"/>
  <c r="E84" i="5"/>
  <c r="D84" i="5"/>
  <c r="C84" i="5"/>
  <c r="B84" i="5" s="1"/>
  <c r="AG83" i="5"/>
  <c r="V83" i="5"/>
  <c r="U83" i="5"/>
  <c r="T83" i="5"/>
  <c r="S83" i="5"/>
  <c r="R83" i="5"/>
  <c r="Q83" i="5"/>
  <c r="P83" i="5"/>
  <c r="O83" i="5"/>
  <c r="N83" i="5"/>
  <c r="L83" i="5"/>
  <c r="K83" i="5"/>
  <c r="J83" i="5"/>
  <c r="I83" i="5"/>
  <c r="G83" i="5"/>
  <c r="F83" i="5"/>
  <c r="E83" i="5"/>
  <c r="D83" i="5"/>
  <c r="C83" i="5"/>
  <c r="B83" i="5" s="1"/>
  <c r="AG82" i="5"/>
  <c r="V82" i="5"/>
  <c r="U82" i="5"/>
  <c r="T82" i="5"/>
  <c r="S82" i="5"/>
  <c r="R82" i="5"/>
  <c r="Q82" i="5"/>
  <c r="P82" i="5"/>
  <c r="O82" i="5"/>
  <c r="N82" i="5"/>
  <c r="L82" i="5"/>
  <c r="K82" i="5"/>
  <c r="J82" i="5"/>
  <c r="I82" i="5"/>
  <c r="G82" i="5"/>
  <c r="F82" i="5"/>
  <c r="E82" i="5"/>
  <c r="D82" i="5"/>
  <c r="C82" i="5"/>
  <c r="B82" i="5" s="1"/>
  <c r="AG81" i="5"/>
  <c r="V81" i="5"/>
  <c r="U81" i="5"/>
  <c r="T81" i="5"/>
  <c r="S81" i="5"/>
  <c r="R81" i="5"/>
  <c r="Q81" i="5"/>
  <c r="P81" i="5"/>
  <c r="O81" i="5"/>
  <c r="N81" i="5"/>
  <c r="L81" i="5"/>
  <c r="K81" i="5"/>
  <c r="J81" i="5"/>
  <c r="I81" i="5"/>
  <c r="G81" i="5"/>
  <c r="F81" i="5"/>
  <c r="E81" i="5"/>
  <c r="D81" i="5"/>
  <c r="C81" i="5"/>
  <c r="B81" i="5" s="1"/>
  <c r="AG80" i="5"/>
  <c r="V80" i="5"/>
  <c r="U80" i="5"/>
  <c r="T80" i="5"/>
  <c r="S80" i="5"/>
  <c r="R80" i="5"/>
  <c r="Q80" i="5"/>
  <c r="P80" i="5"/>
  <c r="O80" i="5"/>
  <c r="N80" i="5"/>
  <c r="L80" i="5"/>
  <c r="K80" i="5"/>
  <c r="J80" i="5"/>
  <c r="I80" i="5"/>
  <c r="G80" i="5"/>
  <c r="F80" i="5"/>
  <c r="E80" i="5"/>
  <c r="D80" i="5"/>
  <c r="C80" i="5"/>
  <c r="B80" i="5" s="1"/>
  <c r="AG79" i="5"/>
  <c r="V79" i="5"/>
  <c r="U79" i="5"/>
  <c r="T79" i="5"/>
  <c r="S79" i="5"/>
  <c r="R79" i="5"/>
  <c r="Q79" i="5"/>
  <c r="P79" i="5"/>
  <c r="O79" i="5"/>
  <c r="N79" i="5"/>
  <c r="L79" i="5"/>
  <c r="K79" i="5"/>
  <c r="J79" i="5"/>
  <c r="I79" i="5"/>
  <c r="G79" i="5"/>
  <c r="F79" i="5"/>
  <c r="E79" i="5"/>
  <c r="D79" i="5"/>
  <c r="C79" i="5"/>
  <c r="B79" i="5" s="1"/>
  <c r="AG78" i="5"/>
  <c r="V78" i="5"/>
  <c r="U78" i="5"/>
  <c r="T78" i="5"/>
  <c r="S78" i="5"/>
  <c r="R78" i="5"/>
  <c r="Q78" i="5"/>
  <c r="P78" i="5"/>
  <c r="O78" i="5"/>
  <c r="N78" i="5"/>
  <c r="L78" i="5"/>
  <c r="K78" i="5"/>
  <c r="J78" i="5"/>
  <c r="I78" i="5"/>
  <c r="G78" i="5"/>
  <c r="F78" i="5"/>
  <c r="E78" i="5"/>
  <c r="D78" i="5"/>
  <c r="C78" i="5"/>
  <c r="B78" i="5" s="1"/>
  <c r="AG77" i="5"/>
  <c r="V77" i="5"/>
  <c r="U77" i="5"/>
  <c r="T77" i="5"/>
  <c r="S77" i="5"/>
  <c r="R77" i="5"/>
  <c r="Q77" i="5"/>
  <c r="P77" i="5"/>
  <c r="O77" i="5"/>
  <c r="N77" i="5"/>
  <c r="L77" i="5"/>
  <c r="K77" i="5"/>
  <c r="J77" i="5"/>
  <c r="I77" i="5"/>
  <c r="G77" i="5"/>
  <c r="F77" i="5"/>
  <c r="E77" i="5"/>
  <c r="D77" i="5"/>
  <c r="C77" i="5"/>
  <c r="B77" i="5" s="1"/>
  <c r="AG76" i="5"/>
  <c r="V76" i="5"/>
  <c r="U76" i="5"/>
  <c r="T76" i="5"/>
  <c r="S76" i="5"/>
  <c r="R76" i="5"/>
  <c r="Q76" i="5"/>
  <c r="P76" i="5"/>
  <c r="O76" i="5"/>
  <c r="N76" i="5"/>
  <c r="L76" i="5"/>
  <c r="K76" i="5"/>
  <c r="J76" i="5"/>
  <c r="I76" i="5"/>
  <c r="G76" i="5"/>
  <c r="F76" i="5"/>
  <c r="E76" i="5"/>
  <c r="D76" i="5"/>
  <c r="C76" i="5"/>
  <c r="B76" i="5" s="1"/>
  <c r="AG75" i="5"/>
  <c r="V75" i="5"/>
  <c r="U75" i="5"/>
  <c r="T75" i="5"/>
  <c r="S75" i="5"/>
  <c r="R75" i="5"/>
  <c r="Q75" i="5"/>
  <c r="P75" i="5"/>
  <c r="O75" i="5"/>
  <c r="N75" i="5"/>
  <c r="L75" i="5"/>
  <c r="K75" i="5"/>
  <c r="J75" i="5"/>
  <c r="I75" i="5"/>
  <c r="G75" i="5"/>
  <c r="F75" i="5"/>
  <c r="E75" i="5"/>
  <c r="D75" i="5"/>
  <c r="C75" i="5"/>
  <c r="B75" i="5" s="1"/>
  <c r="AG74" i="5"/>
  <c r="V74" i="5"/>
  <c r="U74" i="5"/>
  <c r="T74" i="5"/>
  <c r="S74" i="5"/>
  <c r="R74" i="5"/>
  <c r="Q74" i="5"/>
  <c r="P74" i="5"/>
  <c r="O74" i="5"/>
  <c r="N74" i="5"/>
  <c r="L74" i="5"/>
  <c r="K74" i="5"/>
  <c r="J74" i="5"/>
  <c r="I74" i="5"/>
  <c r="G74" i="5"/>
  <c r="F74" i="5"/>
  <c r="E74" i="5"/>
  <c r="D74" i="5"/>
  <c r="C74" i="5"/>
  <c r="B74" i="5" s="1"/>
  <c r="AG73" i="5"/>
  <c r="V73" i="5"/>
  <c r="U73" i="5"/>
  <c r="T73" i="5"/>
  <c r="S73" i="5"/>
  <c r="R73" i="5"/>
  <c r="Q73" i="5"/>
  <c r="P73" i="5"/>
  <c r="O73" i="5"/>
  <c r="N73" i="5"/>
  <c r="L73" i="5"/>
  <c r="K73" i="5"/>
  <c r="J73" i="5"/>
  <c r="I73" i="5"/>
  <c r="G73" i="5"/>
  <c r="F73" i="5"/>
  <c r="E73" i="5"/>
  <c r="D73" i="5"/>
  <c r="C73" i="5"/>
  <c r="B73" i="5" s="1"/>
  <c r="AG72" i="5"/>
  <c r="V72" i="5"/>
  <c r="U72" i="5"/>
  <c r="T72" i="5"/>
  <c r="S72" i="5"/>
  <c r="R72" i="5"/>
  <c r="Q72" i="5"/>
  <c r="P72" i="5"/>
  <c r="O72" i="5"/>
  <c r="N72" i="5"/>
  <c r="L72" i="5"/>
  <c r="K72" i="5"/>
  <c r="J72" i="5"/>
  <c r="I72" i="5"/>
  <c r="G72" i="5"/>
  <c r="F72" i="5"/>
  <c r="E72" i="5"/>
  <c r="D72" i="5"/>
  <c r="C72" i="5"/>
  <c r="B72" i="5" s="1"/>
  <c r="AG71" i="5"/>
  <c r="V71" i="5"/>
  <c r="U71" i="5"/>
  <c r="T71" i="5"/>
  <c r="S71" i="5"/>
  <c r="R71" i="5"/>
  <c r="Q71" i="5"/>
  <c r="P71" i="5"/>
  <c r="O71" i="5"/>
  <c r="N71" i="5"/>
  <c r="L71" i="5"/>
  <c r="K71" i="5"/>
  <c r="J71" i="5"/>
  <c r="I71" i="5"/>
  <c r="G71" i="5"/>
  <c r="F71" i="5"/>
  <c r="E71" i="5"/>
  <c r="D71" i="5"/>
  <c r="C71" i="5"/>
  <c r="B71" i="5" s="1"/>
  <c r="AG70" i="5"/>
  <c r="V70" i="5"/>
  <c r="U70" i="5"/>
  <c r="T70" i="5"/>
  <c r="S70" i="5"/>
  <c r="R70" i="5"/>
  <c r="Q70" i="5"/>
  <c r="P70" i="5"/>
  <c r="O70" i="5"/>
  <c r="N70" i="5"/>
  <c r="L70" i="5"/>
  <c r="K70" i="5"/>
  <c r="J70" i="5"/>
  <c r="I70" i="5"/>
  <c r="G70" i="5"/>
  <c r="F70" i="5"/>
  <c r="E70" i="5"/>
  <c r="D70" i="5"/>
  <c r="C70" i="5"/>
  <c r="B70" i="5" s="1"/>
  <c r="AG69" i="5"/>
  <c r="V69" i="5"/>
  <c r="U69" i="5"/>
  <c r="T69" i="5"/>
  <c r="S69" i="5"/>
  <c r="R69" i="5"/>
  <c r="Q69" i="5"/>
  <c r="P69" i="5"/>
  <c r="O69" i="5"/>
  <c r="N69" i="5"/>
  <c r="L69" i="5"/>
  <c r="K69" i="5"/>
  <c r="J69" i="5"/>
  <c r="I69" i="5"/>
  <c r="G69" i="5"/>
  <c r="F69" i="5"/>
  <c r="E69" i="5"/>
  <c r="D69" i="5"/>
  <c r="C69" i="5"/>
  <c r="B69" i="5" s="1"/>
  <c r="AG68" i="5"/>
  <c r="V68" i="5"/>
  <c r="U68" i="5"/>
  <c r="T68" i="5"/>
  <c r="S68" i="5"/>
  <c r="R68" i="5"/>
  <c r="Q68" i="5"/>
  <c r="P68" i="5"/>
  <c r="O68" i="5"/>
  <c r="N68" i="5"/>
  <c r="L68" i="5"/>
  <c r="K68" i="5"/>
  <c r="J68" i="5"/>
  <c r="I68" i="5"/>
  <c r="G68" i="5"/>
  <c r="F68" i="5"/>
  <c r="E68" i="5"/>
  <c r="D68" i="5"/>
  <c r="C68" i="5"/>
  <c r="B68" i="5" s="1"/>
  <c r="AG67" i="5"/>
  <c r="V67" i="5"/>
  <c r="U67" i="5"/>
  <c r="T67" i="5"/>
  <c r="S67" i="5"/>
  <c r="R67" i="5"/>
  <c r="Q67" i="5"/>
  <c r="P67" i="5"/>
  <c r="O67" i="5"/>
  <c r="N67" i="5"/>
  <c r="L67" i="5"/>
  <c r="K67" i="5"/>
  <c r="J67" i="5"/>
  <c r="I67" i="5"/>
  <c r="G67" i="5"/>
  <c r="F67" i="5"/>
  <c r="E67" i="5"/>
  <c r="D67" i="5"/>
  <c r="C67" i="5"/>
  <c r="B67" i="5" s="1"/>
  <c r="AG66" i="5"/>
  <c r="V66" i="5"/>
  <c r="U66" i="5"/>
  <c r="T66" i="5"/>
  <c r="S66" i="5"/>
  <c r="R66" i="5"/>
  <c r="Q66" i="5"/>
  <c r="P66" i="5"/>
  <c r="O66" i="5"/>
  <c r="N66" i="5"/>
  <c r="L66" i="5"/>
  <c r="K66" i="5"/>
  <c r="J66" i="5"/>
  <c r="I66" i="5"/>
  <c r="G66" i="5"/>
  <c r="F66" i="5"/>
  <c r="E66" i="5"/>
  <c r="D66" i="5"/>
  <c r="C66" i="5"/>
  <c r="B66" i="5" s="1"/>
  <c r="AG65" i="5"/>
  <c r="V65" i="5"/>
  <c r="U65" i="5"/>
  <c r="T65" i="5"/>
  <c r="S65" i="5"/>
  <c r="R65" i="5"/>
  <c r="Q65" i="5"/>
  <c r="P65" i="5"/>
  <c r="O65" i="5"/>
  <c r="N65" i="5"/>
  <c r="L65" i="5"/>
  <c r="K65" i="5"/>
  <c r="J65" i="5"/>
  <c r="I65" i="5"/>
  <c r="G65" i="5"/>
  <c r="F65" i="5"/>
  <c r="E65" i="5"/>
  <c r="D65" i="5"/>
  <c r="C65" i="5"/>
  <c r="B65" i="5" s="1"/>
  <c r="AG64" i="5"/>
  <c r="V64" i="5"/>
  <c r="U64" i="5"/>
  <c r="T64" i="5"/>
  <c r="S64" i="5"/>
  <c r="R64" i="5"/>
  <c r="Q64" i="5"/>
  <c r="P64" i="5"/>
  <c r="O64" i="5"/>
  <c r="N64" i="5"/>
  <c r="L64" i="5"/>
  <c r="K64" i="5"/>
  <c r="J64" i="5"/>
  <c r="I64" i="5"/>
  <c r="G64" i="5"/>
  <c r="F64" i="5"/>
  <c r="E64" i="5"/>
  <c r="D64" i="5"/>
  <c r="C64" i="5"/>
  <c r="B64" i="5" s="1"/>
  <c r="AG63" i="5"/>
  <c r="V63" i="5"/>
  <c r="U63" i="5"/>
  <c r="T63" i="5"/>
  <c r="S63" i="5"/>
  <c r="R63" i="5"/>
  <c r="Q63" i="5"/>
  <c r="P63" i="5"/>
  <c r="O63" i="5"/>
  <c r="N63" i="5"/>
  <c r="L63" i="5"/>
  <c r="K63" i="5"/>
  <c r="J63" i="5"/>
  <c r="I63" i="5"/>
  <c r="G63" i="5"/>
  <c r="F63" i="5"/>
  <c r="E63" i="5"/>
  <c r="D63" i="5"/>
  <c r="C63" i="5"/>
  <c r="B63" i="5" s="1"/>
  <c r="AG62" i="5"/>
  <c r="V62" i="5"/>
  <c r="U62" i="5"/>
  <c r="T62" i="5"/>
  <c r="S62" i="5"/>
  <c r="R62" i="5"/>
  <c r="Q62" i="5"/>
  <c r="P62" i="5"/>
  <c r="O62" i="5"/>
  <c r="N62" i="5"/>
  <c r="L62" i="5"/>
  <c r="K62" i="5"/>
  <c r="J62" i="5"/>
  <c r="I62" i="5"/>
  <c r="G62" i="5"/>
  <c r="F62" i="5"/>
  <c r="E62" i="5"/>
  <c r="D62" i="5"/>
  <c r="C62" i="5"/>
  <c r="B62" i="5" s="1"/>
  <c r="AG61" i="5"/>
  <c r="V61" i="5"/>
  <c r="U61" i="5"/>
  <c r="T61" i="5"/>
  <c r="S61" i="5"/>
  <c r="R61" i="5"/>
  <c r="Q61" i="5"/>
  <c r="P61" i="5"/>
  <c r="O61" i="5"/>
  <c r="N61" i="5"/>
  <c r="L61" i="5"/>
  <c r="K61" i="5"/>
  <c r="J61" i="5"/>
  <c r="I61" i="5"/>
  <c r="G61" i="5"/>
  <c r="F61" i="5"/>
  <c r="E61" i="5"/>
  <c r="D61" i="5"/>
  <c r="C61" i="5"/>
  <c r="B61" i="5" s="1"/>
  <c r="AG60" i="5"/>
  <c r="V60" i="5"/>
  <c r="U60" i="5"/>
  <c r="T60" i="5"/>
  <c r="S60" i="5"/>
  <c r="R60" i="5"/>
  <c r="Q60" i="5"/>
  <c r="P60" i="5"/>
  <c r="O60" i="5"/>
  <c r="N60" i="5"/>
  <c r="L60" i="5"/>
  <c r="K60" i="5"/>
  <c r="J60" i="5"/>
  <c r="I60" i="5"/>
  <c r="G60" i="5"/>
  <c r="F60" i="5"/>
  <c r="E60" i="5"/>
  <c r="D60" i="5"/>
  <c r="C60" i="5"/>
  <c r="B60" i="5" s="1"/>
  <c r="AG59" i="5"/>
  <c r="V59" i="5"/>
  <c r="U59" i="5"/>
  <c r="T59" i="5"/>
  <c r="S59" i="5"/>
  <c r="R59" i="5"/>
  <c r="Q59" i="5"/>
  <c r="P59" i="5"/>
  <c r="O59" i="5"/>
  <c r="N59" i="5"/>
  <c r="L59" i="5"/>
  <c r="K59" i="5"/>
  <c r="J59" i="5"/>
  <c r="I59" i="5"/>
  <c r="G59" i="5"/>
  <c r="F59" i="5"/>
  <c r="E59" i="5"/>
  <c r="D59" i="5"/>
  <c r="C59" i="5"/>
  <c r="B59" i="5" s="1"/>
  <c r="AG58" i="5"/>
  <c r="V58" i="5"/>
  <c r="U58" i="5"/>
  <c r="T58" i="5"/>
  <c r="S58" i="5"/>
  <c r="R58" i="5"/>
  <c r="Q58" i="5"/>
  <c r="P58" i="5"/>
  <c r="O58" i="5"/>
  <c r="N58" i="5"/>
  <c r="L58" i="5"/>
  <c r="K58" i="5"/>
  <c r="J58" i="5"/>
  <c r="I58" i="5"/>
  <c r="G58" i="5"/>
  <c r="F58" i="5"/>
  <c r="E58" i="5"/>
  <c r="D58" i="5"/>
  <c r="C58" i="5"/>
  <c r="B58" i="5" s="1"/>
  <c r="AG57" i="5"/>
  <c r="V57" i="5"/>
  <c r="U57" i="5"/>
  <c r="T57" i="5"/>
  <c r="S57" i="5"/>
  <c r="R57" i="5"/>
  <c r="Q57" i="5"/>
  <c r="P57" i="5"/>
  <c r="O57" i="5"/>
  <c r="N57" i="5"/>
  <c r="L57" i="5"/>
  <c r="K57" i="5"/>
  <c r="J57" i="5"/>
  <c r="I57" i="5"/>
  <c r="G57" i="5"/>
  <c r="F57" i="5"/>
  <c r="E57" i="5"/>
  <c r="D57" i="5"/>
  <c r="C57" i="5"/>
  <c r="B57" i="5" s="1"/>
  <c r="AG56" i="5"/>
  <c r="V56" i="5"/>
  <c r="U56" i="5"/>
  <c r="T56" i="5"/>
  <c r="S56" i="5"/>
  <c r="R56" i="5"/>
  <c r="Q56" i="5"/>
  <c r="P56" i="5"/>
  <c r="O56" i="5"/>
  <c r="N56" i="5"/>
  <c r="L56" i="5"/>
  <c r="K56" i="5"/>
  <c r="J56" i="5"/>
  <c r="I56" i="5"/>
  <c r="G56" i="5"/>
  <c r="F56" i="5"/>
  <c r="E56" i="5"/>
  <c r="D56" i="5"/>
  <c r="C56" i="5"/>
  <c r="B56" i="5" s="1"/>
  <c r="AG55" i="5"/>
  <c r="V55" i="5"/>
  <c r="U55" i="5"/>
  <c r="T55" i="5"/>
  <c r="S55" i="5"/>
  <c r="R55" i="5"/>
  <c r="Q55" i="5"/>
  <c r="P55" i="5"/>
  <c r="O55" i="5"/>
  <c r="N55" i="5"/>
  <c r="L55" i="5"/>
  <c r="K55" i="5"/>
  <c r="J55" i="5"/>
  <c r="I55" i="5"/>
  <c r="G55" i="5"/>
  <c r="F55" i="5"/>
  <c r="E55" i="5"/>
  <c r="D55" i="5"/>
  <c r="C55" i="5"/>
  <c r="B55" i="5" s="1"/>
  <c r="AG54" i="5"/>
  <c r="V54" i="5"/>
  <c r="U54" i="5"/>
  <c r="T54" i="5"/>
  <c r="S54" i="5"/>
  <c r="R54" i="5"/>
  <c r="Q54" i="5"/>
  <c r="P54" i="5"/>
  <c r="O54" i="5"/>
  <c r="N54" i="5"/>
  <c r="L54" i="5"/>
  <c r="K54" i="5"/>
  <c r="J54" i="5"/>
  <c r="I54" i="5"/>
  <c r="G54" i="5"/>
  <c r="F54" i="5"/>
  <c r="E54" i="5"/>
  <c r="D54" i="5"/>
  <c r="C54" i="5"/>
  <c r="B54" i="5" s="1"/>
  <c r="AG53" i="5"/>
  <c r="V53" i="5"/>
  <c r="U53" i="5"/>
  <c r="T53" i="5"/>
  <c r="S53" i="5"/>
  <c r="R53" i="5"/>
  <c r="Q53" i="5"/>
  <c r="P53" i="5"/>
  <c r="O53" i="5"/>
  <c r="N53" i="5"/>
  <c r="L53" i="5"/>
  <c r="K53" i="5"/>
  <c r="J53" i="5"/>
  <c r="I53" i="5"/>
  <c r="G53" i="5"/>
  <c r="F53" i="5"/>
  <c r="E53" i="5"/>
  <c r="D53" i="5"/>
  <c r="C53" i="5"/>
  <c r="B53" i="5" s="1"/>
  <c r="AG52" i="5"/>
  <c r="V52" i="5"/>
  <c r="U52" i="5"/>
  <c r="T52" i="5"/>
  <c r="S52" i="5"/>
  <c r="R52" i="5"/>
  <c r="Q52" i="5"/>
  <c r="P52" i="5"/>
  <c r="O52" i="5"/>
  <c r="N52" i="5"/>
  <c r="L52" i="5"/>
  <c r="K52" i="5"/>
  <c r="J52" i="5"/>
  <c r="I52" i="5"/>
  <c r="G52" i="5"/>
  <c r="F52" i="5"/>
  <c r="E52" i="5"/>
  <c r="D52" i="5"/>
  <c r="C52" i="5"/>
  <c r="B52" i="5" s="1"/>
  <c r="AG51" i="5"/>
  <c r="V51" i="5"/>
  <c r="U51" i="5"/>
  <c r="T51" i="5"/>
  <c r="S51" i="5"/>
  <c r="R51" i="5"/>
  <c r="Q51" i="5"/>
  <c r="P51" i="5"/>
  <c r="O51" i="5"/>
  <c r="N51" i="5"/>
  <c r="L51" i="5"/>
  <c r="K51" i="5"/>
  <c r="J51" i="5"/>
  <c r="I51" i="5"/>
  <c r="G51" i="5"/>
  <c r="F51" i="5"/>
  <c r="E51" i="5"/>
  <c r="D51" i="5"/>
  <c r="C51" i="5"/>
  <c r="B51" i="5" s="1"/>
  <c r="AG50" i="5"/>
  <c r="V50" i="5"/>
  <c r="U50" i="5"/>
  <c r="T50" i="5"/>
  <c r="S50" i="5"/>
  <c r="R50" i="5"/>
  <c r="Q50" i="5"/>
  <c r="P50" i="5"/>
  <c r="O50" i="5"/>
  <c r="N50" i="5"/>
  <c r="L50" i="5"/>
  <c r="K50" i="5"/>
  <c r="J50" i="5"/>
  <c r="I50" i="5"/>
  <c r="G50" i="5"/>
  <c r="F50" i="5"/>
  <c r="E50" i="5"/>
  <c r="D50" i="5"/>
  <c r="C50" i="5"/>
  <c r="B50" i="5" s="1"/>
  <c r="AG49" i="5"/>
  <c r="V49" i="5"/>
  <c r="U49" i="5"/>
  <c r="T49" i="5"/>
  <c r="S49" i="5"/>
  <c r="R49" i="5"/>
  <c r="Q49" i="5"/>
  <c r="P49" i="5"/>
  <c r="O49" i="5"/>
  <c r="N49" i="5"/>
  <c r="L49" i="5"/>
  <c r="K49" i="5"/>
  <c r="J49" i="5"/>
  <c r="I49" i="5"/>
  <c r="G49" i="5"/>
  <c r="F49" i="5"/>
  <c r="E49" i="5"/>
  <c r="D49" i="5"/>
  <c r="C49" i="5"/>
  <c r="B49" i="5" s="1"/>
  <c r="AG48" i="5"/>
  <c r="V48" i="5"/>
  <c r="U48" i="5"/>
  <c r="T48" i="5"/>
  <c r="S48" i="5"/>
  <c r="R48" i="5"/>
  <c r="Q48" i="5"/>
  <c r="P48" i="5"/>
  <c r="O48" i="5"/>
  <c r="N48" i="5"/>
  <c r="L48" i="5"/>
  <c r="K48" i="5"/>
  <c r="J48" i="5"/>
  <c r="I48" i="5"/>
  <c r="G48" i="5"/>
  <c r="F48" i="5"/>
  <c r="E48" i="5"/>
  <c r="D48" i="5"/>
  <c r="C48" i="5"/>
  <c r="B48" i="5" s="1"/>
  <c r="AG47" i="5"/>
  <c r="V47" i="5"/>
  <c r="U47" i="5"/>
  <c r="T47" i="5"/>
  <c r="S47" i="5"/>
  <c r="R47" i="5"/>
  <c r="Q47" i="5"/>
  <c r="P47" i="5"/>
  <c r="O47" i="5"/>
  <c r="N47" i="5"/>
  <c r="L47" i="5"/>
  <c r="K47" i="5"/>
  <c r="J47" i="5"/>
  <c r="I47" i="5"/>
  <c r="G47" i="5"/>
  <c r="F47" i="5"/>
  <c r="E47" i="5"/>
  <c r="D47" i="5"/>
  <c r="C47" i="5"/>
  <c r="B47" i="5" s="1"/>
  <c r="AG46" i="5"/>
  <c r="V46" i="5"/>
  <c r="U46" i="5"/>
  <c r="T46" i="5"/>
  <c r="S46" i="5"/>
  <c r="R46" i="5"/>
  <c r="Q46" i="5"/>
  <c r="P46" i="5"/>
  <c r="O46" i="5"/>
  <c r="N46" i="5"/>
  <c r="L46" i="5"/>
  <c r="K46" i="5"/>
  <c r="J46" i="5"/>
  <c r="I46" i="5"/>
  <c r="G46" i="5"/>
  <c r="F46" i="5"/>
  <c r="E46" i="5"/>
  <c r="D46" i="5"/>
  <c r="C46" i="5"/>
  <c r="B46" i="5" s="1"/>
  <c r="AG45" i="5"/>
  <c r="V45" i="5"/>
  <c r="U45" i="5"/>
  <c r="T45" i="5"/>
  <c r="S45" i="5"/>
  <c r="R45" i="5"/>
  <c r="Q45" i="5"/>
  <c r="P45" i="5"/>
  <c r="O45" i="5"/>
  <c r="N45" i="5"/>
  <c r="L45" i="5"/>
  <c r="K45" i="5"/>
  <c r="J45" i="5"/>
  <c r="I45" i="5"/>
  <c r="G45" i="5"/>
  <c r="F45" i="5"/>
  <c r="E45" i="5"/>
  <c r="D45" i="5"/>
  <c r="C45" i="5"/>
  <c r="B45" i="5" s="1"/>
  <c r="AG44" i="5"/>
  <c r="V44" i="5"/>
  <c r="U44" i="5"/>
  <c r="T44" i="5"/>
  <c r="S44" i="5"/>
  <c r="R44" i="5"/>
  <c r="Q44" i="5"/>
  <c r="P44" i="5"/>
  <c r="O44" i="5"/>
  <c r="N44" i="5"/>
  <c r="L44" i="5"/>
  <c r="K44" i="5"/>
  <c r="J44" i="5"/>
  <c r="I44" i="5"/>
  <c r="G44" i="5"/>
  <c r="F44" i="5"/>
  <c r="E44" i="5"/>
  <c r="D44" i="5"/>
  <c r="C44" i="5"/>
  <c r="B44" i="5" s="1"/>
  <c r="AG43" i="5"/>
  <c r="V43" i="5"/>
  <c r="U43" i="5"/>
  <c r="T43" i="5"/>
  <c r="S43" i="5"/>
  <c r="R43" i="5"/>
  <c r="Q43" i="5"/>
  <c r="P43" i="5"/>
  <c r="O43" i="5"/>
  <c r="N43" i="5"/>
  <c r="L43" i="5"/>
  <c r="K43" i="5"/>
  <c r="J43" i="5"/>
  <c r="I43" i="5"/>
  <c r="G43" i="5"/>
  <c r="F43" i="5"/>
  <c r="E43" i="5"/>
  <c r="D43" i="5"/>
  <c r="C43" i="5"/>
  <c r="B43" i="5" s="1"/>
  <c r="AG42" i="5"/>
  <c r="V42" i="5"/>
  <c r="U42" i="5"/>
  <c r="T42" i="5"/>
  <c r="S42" i="5"/>
  <c r="R42" i="5"/>
  <c r="Q42" i="5"/>
  <c r="P42" i="5"/>
  <c r="O42" i="5"/>
  <c r="N42" i="5"/>
  <c r="L42" i="5"/>
  <c r="K42" i="5"/>
  <c r="J42" i="5"/>
  <c r="I42" i="5"/>
  <c r="G42" i="5"/>
  <c r="F42" i="5"/>
  <c r="E42" i="5"/>
  <c r="D42" i="5"/>
  <c r="C42" i="5"/>
  <c r="B42" i="5" s="1"/>
  <c r="AG41" i="5"/>
  <c r="V41" i="5"/>
  <c r="U41" i="5"/>
  <c r="T41" i="5"/>
  <c r="S41" i="5"/>
  <c r="R41" i="5"/>
  <c r="Q41" i="5"/>
  <c r="P41" i="5"/>
  <c r="O41" i="5"/>
  <c r="N41" i="5"/>
  <c r="L41" i="5"/>
  <c r="K41" i="5"/>
  <c r="J41" i="5"/>
  <c r="I41" i="5"/>
  <c r="G41" i="5"/>
  <c r="F41" i="5"/>
  <c r="E41" i="5"/>
  <c r="D41" i="5"/>
  <c r="C41" i="5"/>
  <c r="B41" i="5" s="1"/>
  <c r="AG40" i="5"/>
  <c r="V40" i="5"/>
  <c r="U40" i="5"/>
  <c r="T40" i="5"/>
  <c r="S40" i="5"/>
  <c r="R40" i="5"/>
  <c r="Q40" i="5"/>
  <c r="P40" i="5"/>
  <c r="O40" i="5"/>
  <c r="N40" i="5"/>
  <c r="L40" i="5"/>
  <c r="K40" i="5"/>
  <c r="J40" i="5"/>
  <c r="I40" i="5"/>
  <c r="G40" i="5"/>
  <c r="F40" i="5"/>
  <c r="E40" i="5"/>
  <c r="D40" i="5"/>
  <c r="C40" i="5"/>
  <c r="B40" i="5" s="1"/>
  <c r="AG39" i="5"/>
  <c r="V39" i="5"/>
  <c r="U39" i="5"/>
  <c r="T39" i="5"/>
  <c r="S39" i="5"/>
  <c r="R39" i="5"/>
  <c r="Q39" i="5"/>
  <c r="P39" i="5"/>
  <c r="O39" i="5"/>
  <c r="N39" i="5"/>
  <c r="L39" i="5"/>
  <c r="K39" i="5"/>
  <c r="J39" i="5"/>
  <c r="I39" i="5"/>
  <c r="G39" i="5"/>
  <c r="F39" i="5"/>
  <c r="E39" i="5"/>
  <c r="D39" i="5"/>
  <c r="C39" i="5"/>
  <c r="B39" i="5" s="1"/>
  <c r="AG38" i="5"/>
  <c r="V38" i="5"/>
  <c r="U38" i="5"/>
  <c r="T38" i="5"/>
  <c r="S38" i="5"/>
  <c r="R38" i="5"/>
  <c r="Q38" i="5"/>
  <c r="P38" i="5"/>
  <c r="O38" i="5"/>
  <c r="N38" i="5"/>
  <c r="L38" i="5"/>
  <c r="K38" i="5"/>
  <c r="J38" i="5"/>
  <c r="I38" i="5"/>
  <c r="G38" i="5"/>
  <c r="F38" i="5"/>
  <c r="E38" i="5"/>
  <c r="D38" i="5"/>
  <c r="C38" i="5"/>
  <c r="B38" i="5" s="1"/>
  <c r="AG37" i="5"/>
  <c r="V37" i="5"/>
  <c r="U37" i="5"/>
  <c r="T37" i="5"/>
  <c r="S37" i="5"/>
  <c r="R37" i="5"/>
  <c r="Q37" i="5"/>
  <c r="P37" i="5"/>
  <c r="O37" i="5"/>
  <c r="N37" i="5"/>
  <c r="L37" i="5"/>
  <c r="K37" i="5"/>
  <c r="J37" i="5"/>
  <c r="I37" i="5"/>
  <c r="G37" i="5"/>
  <c r="F37" i="5"/>
  <c r="E37" i="5"/>
  <c r="D37" i="5"/>
  <c r="C37" i="5"/>
  <c r="B37" i="5" s="1"/>
  <c r="AG36" i="5"/>
  <c r="V36" i="5"/>
  <c r="U36" i="5"/>
  <c r="T36" i="5"/>
  <c r="S36" i="5"/>
  <c r="R36" i="5"/>
  <c r="Q36" i="5"/>
  <c r="P36" i="5"/>
  <c r="O36" i="5"/>
  <c r="N36" i="5"/>
  <c r="L36" i="5"/>
  <c r="K36" i="5"/>
  <c r="J36" i="5"/>
  <c r="I36" i="5"/>
  <c r="G36" i="5"/>
  <c r="F36" i="5"/>
  <c r="E36" i="5"/>
  <c r="D36" i="5"/>
  <c r="C36" i="5"/>
  <c r="B36" i="5" s="1"/>
  <c r="AG35" i="5"/>
  <c r="V35" i="5"/>
  <c r="U35" i="5"/>
  <c r="T35" i="5"/>
  <c r="S35" i="5"/>
  <c r="R35" i="5"/>
  <c r="Q35" i="5"/>
  <c r="P35" i="5"/>
  <c r="O35" i="5"/>
  <c r="N35" i="5"/>
  <c r="L35" i="5"/>
  <c r="K35" i="5"/>
  <c r="J35" i="5"/>
  <c r="I35" i="5"/>
  <c r="G35" i="5"/>
  <c r="F35" i="5"/>
  <c r="E35" i="5"/>
  <c r="D35" i="5"/>
  <c r="C35" i="5"/>
  <c r="B35" i="5" s="1"/>
  <c r="AG34" i="5"/>
  <c r="V34" i="5"/>
  <c r="U34" i="5"/>
  <c r="T34" i="5"/>
  <c r="S34" i="5"/>
  <c r="R34" i="5"/>
  <c r="Q34" i="5"/>
  <c r="P34" i="5"/>
  <c r="O34" i="5"/>
  <c r="N34" i="5"/>
  <c r="L34" i="5"/>
  <c r="K34" i="5"/>
  <c r="J34" i="5"/>
  <c r="I34" i="5"/>
  <c r="G34" i="5"/>
  <c r="F34" i="5"/>
  <c r="E34" i="5"/>
  <c r="D34" i="5"/>
  <c r="C34" i="5"/>
  <c r="B34" i="5" s="1"/>
  <c r="AG33" i="5"/>
  <c r="V33" i="5"/>
  <c r="U33" i="5"/>
  <c r="T33" i="5"/>
  <c r="S33" i="5"/>
  <c r="R33" i="5"/>
  <c r="Q33" i="5"/>
  <c r="P33" i="5"/>
  <c r="O33" i="5"/>
  <c r="N33" i="5"/>
  <c r="L33" i="5"/>
  <c r="K33" i="5"/>
  <c r="J33" i="5"/>
  <c r="I33" i="5"/>
  <c r="G33" i="5"/>
  <c r="F33" i="5"/>
  <c r="E33" i="5"/>
  <c r="D33" i="5"/>
  <c r="C33" i="5"/>
  <c r="B33" i="5" s="1"/>
  <c r="AG32" i="5"/>
  <c r="V32" i="5"/>
  <c r="U32" i="5"/>
  <c r="T32" i="5"/>
  <c r="S32" i="5"/>
  <c r="R32" i="5"/>
  <c r="Q32" i="5"/>
  <c r="P32" i="5"/>
  <c r="O32" i="5"/>
  <c r="N32" i="5"/>
  <c r="L32" i="5"/>
  <c r="K32" i="5"/>
  <c r="J32" i="5"/>
  <c r="I32" i="5"/>
  <c r="G32" i="5"/>
  <c r="F32" i="5"/>
  <c r="E32" i="5"/>
  <c r="D32" i="5"/>
  <c r="C32" i="5"/>
  <c r="B32" i="5" s="1"/>
  <c r="AG31" i="5"/>
  <c r="V31" i="5"/>
  <c r="U31" i="5"/>
  <c r="T31" i="5"/>
  <c r="S31" i="5"/>
  <c r="R31" i="5"/>
  <c r="Q31" i="5"/>
  <c r="P31" i="5"/>
  <c r="O31" i="5"/>
  <c r="N31" i="5"/>
  <c r="L31" i="5"/>
  <c r="K31" i="5"/>
  <c r="J31" i="5"/>
  <c r="I31" i="5"/>
  <c r="G31" i="5"/>
  <c r="F31" i="5"/>
  <c r="E31" i="5"/>
  <c r="D31" i="5"/>
  <c r="C31" i="5"/>
  <c r="B31" i="5" s="1"/>
  <c r="AG30" i="5"/>
  <c r="V30" i="5"/>
  <c r="U30" i="5"/>
  <c r="T30" i="5"/>
  <c r="S30" i="5"/>
  <c r="R30" i="5"/>
  <c r="Q30" i="5"/>
  <c r="P30" i="5"/>
  <c r="O30" i="5"/>
  <c r="N30" i="5"/>
  <c r="L30" i="5"/>
  <c r="K30" i="5"/>
  <c r="J30" i="5"/>
  <c r="I30" i="5"/>
  <c r="G30" i="5"/>
  <c r="F30" i="5"/>
  <c r="E30" i="5"/>
  <c r="D30" i="5"/>
  <c r="C30" i="5"/>
  <c r="B30" i="5" s="1"/>
  <c r="AG29" i="5"/>
  <c r="V29" i="5"/>
  <c r="U29" i="5"/>
  <c r="T29" i="5"/>
  <c r="S29" i="5"/>
  <c r="R29" i="5"/>
  <c r="Q29" i="5"/>
  <c r="P29" i="5"/>
  <c r="O29" i="5"/>
  <c r="N29" i="5"/>
  <c r="L29" i="5"/>
  <c r="K29" i="5"/>
  <c r="J29" i="5"/>
  <c r="I29" i="5"/>
  <c r="G29" i="5"/>
  <c r="F29" i="5"/>
  <c r="E29" i="5"/>
  <c r="D29" i="5"/>
  <c r="C29" i="5"/>
  <c r="B29" i="5" s="1"/>
  <c r="AG28" i="5"/>
  <c r="V28" i="5"/>
  <c r="U28" i="5"/>
  <c r="T28" i="5"/>
  <c r="S28" i="5"/>
  <c r="R28" i="5"/>
  <c r="Q28" i="5"/>
  <c r="P28" i="5"/>
  <c r="O28" i="5"/>
  <c r="N28" i="5"/>
  <c r="L28" i="5"/>
  <c r="K28" i="5"/>
  <c r="J28" i="5"/>
  <c r="I28" i="5"/>
  <c r="G28" i="5"/>
  <c r="F28" i="5"/>
  <c r="E28" i="5"/>
  <c r="D28" i="5"/>
  <c r="C28" i="5"/>
  <c r="B28" i="5" s="1"/>
  <c r="AG27" i="5"/>
  <c r="V27" i="5"/>
  <c r="U27" i="5"/>
  <c r="T27" i="5"/>
  <c r="S27" i="5"/>
  <c r="R27" i="5"/>
  <c r="Q27" i="5"/>
  <c r="P27" i="5"/>
  <c r="O27" i="5"/>
  <c r="N27" i="5"/>
  <c r="L27" i="5"/>
  <c r="K27" i="5"/>
  <c r="J27" i="5"/>
  <c r="I27" i="5"/>
  <c r="G27" i="5"/>
  <c r="F27" i="5"/>
  <c r="E27" i="5"/>
  <c r="D27" i="5"/>
  <c r="C27" i="5"/>
  <c r="B27" i="5" s="1"/>
  <c r="AG26" i="5"/>
  <c r="V26" i="5"/>
  <c r="U26" i="5"/>
  <c r="T26" i="5"/>
  <c r="S26" i="5"/>
  <c r="R26" i="5"/>
  <c r="Q26" i="5"/>
  <c r="P26" i="5"/>
  <c r="O26" i="5"/>
  <c r="N26" i="5"/>
  <c r="L26" i="5"/>
  <c r="K26" i="5"/>
  <c r="J26" i="5"/>
  <c r="I26" i="5"/>
  <c r="G26" i="5"/>
  <c r="F26" i="5"/>
  <c r="E26" i="5"/>
  <c r="D26" i="5"/>
  <c r="C26" i="5"/>
  <c r="B26" i="5" s="1"/>
  <c r="AG25" i="5"/>
  <c r="V25" i="5"/>
  <c r="U25" i="5"/>
  <c r="T25" i="5"/>
  <c r="S25" i="5"/>
  <c r="R25" i="5"/>
  <c r="Q25" i="5"/>
  <c r="P25" i="5"/>
  <c r="O25" i="5"/>
  <c r="N25" i="5"/>
  <c r="L25" i="5"/>
  <c r="K25" i="5"/>
  <c r="J25" i="5"/>
  <c r="I25" i="5"/>
  <c r="G25" i="5"/>
  <c r="F25" i="5"/>
  <c r="E25" i="5"/>
  <c r="D25" i="5"/>
  <c r="C25" i="5"/>
  <c r="B25" i="5" s="1"/>
  <c r="AG24" i="5"/>
  <c r="V24" i="5"/>
  <c r="U24" i="5"/>
  <c r="T24" i="5"/>
  <c r="S24" i="5"/>
  <c r="R24" i="5"/>
  <c r="Q24" i="5"/>
  <c r="P24" i="5"/>
  <c r="O24" i="5"/>
  <c r="N24" i="5"/>
  <c r="L24" i="5"/>
  <c r="K24" i="5"/>
  <c r="J24" i="5"/>
  <c r="I24" i="5"/>
  <c r="G24" i="5"/>
  <c r="F24" i="5"/>
  <c r="E24" i="5"/>
  <c r="D24" i="5"/>
  <c r="C24" i="5"/>
  <c r="B24" i="5" s="1"/>
  <c r="AG23" i="5"/>
  <c r="V23" i="5"/>
  <c r="U23" i="5"/>
  <c r="T23" i="5"/>
  <c r="S23" i="5"/>
  <c r="R23" i="5"/>
  <c r="Q23" i="5"/>
  <c r="P23" i="5"/>
  <c r="O23" i="5"/>
  <c r="N23" i="5"/>
  <c r="L23" i="5"/>
  <c r="K23" i="5"/>
  <c r="J23" i="5"/>
  <c r="I23" i="5"/>
  <c r="G23" i="5"/>
  <c r="F23" i="5"/>
  <c r="E23" i="5"/>
  <c r="D23" i="5"/>
  <c r="C23" i="5"/>
  <c r="B23" i="5" s="1"/>
  <c r="AG22" i="5"/>
  <c r="V22" i="5"/>
  <c r="U22" i="5"/>
  <c r="T22" i="5"/>
  <c r="S22" i="5"/>
  <c r="R22" i="5"/>
  <c r="Q22" i="5"/>
  <c r="P22" i="5"/>
  <c r="O22" i="5"/>
  <c r="N22" i="5"/>
  <c r="L22" i="5"/>
  <c r="K22" i="5"/>
  <c r="J22" i="5"/>
  <c r="I22" i="5"/>
  <c r="G22" i="5"/>
  <c r="F22" i="5"/>
  <c r="E22" i="5"/>
  <c r="D22" i="5"/>
  <c r="C22" i="5"/>
  <c r="B22" i="5" s="1"/>
  <c r="AG21" i="5"/>
  <c r="V21" i="5"/>
  <c r="U21" i="5"/>
  <c r="T21" i="5"/>
  <c r="S21" i="5"/>
  <c r="R21" i="5"/>
  <c r="Q21" i="5"/>
  <c r="P21" i="5"/>
  <c r="O21" i="5"/>
  <c r="N21" i="5"/>
  <c r="L21" i="5"/>
  <c r="K21" i="5"/>
  <c r="J21" i="5"/>
  <c r="I21" i="5"/>
  <c r="G21" i="5"/>
  <c r="F21" i="5"/>
  <c r="E21" i="5"/>
  <c r="D21" i="5"/>
  <c r="C21" i="5"/>
  <c r="B21" i="5" s="1"/>
  <c r="AG20" i="5"/>
  <c r="V20" i="5"/>
  <c r="U20" i="5"/>
  <c r="T20" i="5"/>
  <c r="S20" i="5"/>
  <c r="R20" i="5"/>
  <c r="Q20" i="5"/>
  <c r="P20" i="5"/>
  <c r="O20" i="5"/>
  <c r="N20" i="5"/>
  <c r="L20" i="5"/>
  <c r="K20" i="5"/>
  <c r="J20" i="5"/>
  <c r="I20" i="5"/>
  <c r="G20" i="5"/>
  <c r="F20" i="5"/>
  <c r="E20" i="5"/>
  <c r="D20" i="5"/>
  <c r="C20" i="5"/>
  <c r="B20" i="5" s="1"/>
  <c r="AG19" i="5"/>
  <c r="V19" i="5"/>
  <c r="U19" i="5"/>
  <c r="T19" i="5"/>
  <c r="S19" i="5"/>
  <c r="R19" i="5"/>
  <c r="Q19" i="5"/>
  <c r="P19" i="5"/>
  <c r="O19" i="5"/>
  <c r="N19" i="5"/>
  <c r="L19" i="5"/>
  <c r="K19" i="5"/>
  <c r="J19" i="5"/>
  <c r="I19" i="5"/>
  <c r="G19" i="5"/>
  <c r="F19" i="5"/>
  <c r="E19" i="5"/>
  <c r="D19" i="5"/>
  <c r="C19" i="5"/>
  <c r="B19" i="5" s="1"/>
  <c r="AG18" i="5"/>
  <c r="V18" i="5"/>
  <c r="U18" i="5"/>
  <c r="T18" i="5"/>
  <c r="S18" i="5"/>
  <c r="R18" i="5"/>
  <c r="Q18" i="5"/>
  <c r="P18" i="5"/>
  <c r="O18" i="5"/>
  <c r="N18" i="5"/>
  <c r="L18" i="5"/>
  <c r="K18" i="5"/>
  <c r="J18" i="5"/>
  <c r="I18" i="5"/>
  <c r="G18" i="5"/>
  <c r="F18" i="5"/>
  <c r="E18" i="5"/>
  <c r="D18" i="5"/>
  <c r="C18" i="5"/>
  <c r="B18" i="5" s="1"/>
  <c r="AG17" i="5"/>
  <c r="V17" i="5"/>
  <c r="U17" i="5"/>
  <c r="T17" i="5"/>
  <c r="S17" i="5"/>
  <c r="R17" i="5"/>
  <c r="Q17" i="5"/>
  <c r="P17" i="5"/>
  <c r="O17" i="5"/>
  <c r="N17" i="5"/>
  <c r="L17" i="5"/>
  <c r="K17" i="5"/>
  <c r="J17" i="5"/>
  <c r="I17" i="5"/>
  <c r="G17" i="5"/>
  <c r="F17" i="5"/>
  <c r="E17" i="5"/>
  <c r="D17" i="5"/>
  <c r="C17" i="5"/>
  <c r="B17" i="5" s="1"/>
  <c r="AG16" i="5"/>
  <c r="V16" i="5"/>
  <c r="U16" i="5"/>
  <c r="T16" i="5"/>
  <c r="S16" i="5"/>
  <c r="R16" i="5"/>
  <c r="Q16" i="5"/>
  <c r="P16" i="5"/>
  <c r="O16" i="5"/>
  <c r="N16" i="5"/>
  <c r="L16" i="5"/>
  <c r="K16" i="5"/>
  <c r="J16" i="5"/>
  <c r="I16" i="5"/>
  <c r="G16" i="5"/>
  <c r="F16" i="5"/>
  <c r="E16" i="5"/>
  <c r="D16" i="5"/>
  <c r="C16" i="5"/>
  <c r="B16" i="5" s="1"/>
  <c r="AG15" i="5"/>
  <c r="V15" i="5"/>
  <c r="U15" i="5"/>
  <c r="T15" i="5"/>
  <c r="S15" i="5"/>
  <c r="R15" i="5"/>
  <c r="Q15" i="5"/>
  <c r="P15" i="5"/>
  <c r="O15" i="5"/>
  <c r="N15" i="5"/>
  <c r="L15" i="5"/>
  <c r="K15" i="5"/>
  <c r="J15" i="5"/>
  <c r="I15" i="5"/>
  <c r="G15" i="5"/>
  <c r="F15" i="5"/>
  <c r="E15" i="5"/>
  <c r="D15" i="5"/>
  <c r="C15" i="5"/>
  <c r="B15" i="5" s="1"/>
  <c r="AG14" i="5"/>
  <c r="V14" i="5"/>
  <c r="U14" i="5"/>
  <c r="T14" i="5"/>
  <c r="S14" i="5"/>
  <c r="R14" i="5"/>
  <c r="Q14" i="5"/>
  <c r="P14" i="5"/>
  <c r="O14" i="5"/>
  <c r="N14" i="5"/>
  <c r="L14" i="5"/>
  <c r="K14" i="5"/>
  <c r="J14" i="5"/>
  <c r="I14" i="5"/>
  <c r="G14" i="5"/>
  <c r="F14" i="5"/>
  <c r="E14" i="5"/>
  <c r="D14" i="5"/>
  <c r="C14" i="5"/>
  <c r="B14" i="5" s="1"/>
  <c r="AG13" i="5"/>
  <c r="V13" i="5"/>
  <c r="U13" i="5"/>
  <c r="T13" i="5"/>
  <c r="S13" i="5"/>
  <c r="R13" i="5"/>
  <c r="Q13" i="5"/>
  <c r="P13" i="5"/>
  <c r="O13" i="5"/>
  <c r="N13" i="5"/>
  <c r="L13" i="5"/>
  <c r="K13" i="5"/>
  <c r="J13" i="5"/>
  <c r="I13" i="5"/>
  <c r="G13" i="5"/>
  <c r="F13" i="5"/>
  <c r="E13" i="5"/>
  <c r="D13" i="5"/>
  <c r="C13" i="5"/>
  <c r="B13" i="5" s="1"/>
  <c r="E8" i="5"/>
  <c r="D8" i="5"/>
  <c r="E5" i="5"/>
  <c r="E4" i="5"/>
  <c r="D4" i="5"/>
  <c r="E3" i="5"/>
  <c r="D3" i="5"/>
  <c r="E2" i="5"/>
  <c r="D2" i="5"/>
  <c r="BJ1327" i="3"/>
  <c r="BH1327" i="3"/>
  <c r="BJ1326" i="3"/>
  <c r="BH1326" i="3"/>
  <c r="BJ1325" i="3"/>
  <c r="BH1325" i="3"/>
  <c r="BJ1324" i="3"/>
  <c r="BH1324" i="3"/>
  <c r="BJ1323" i="3"/>
  <c r="BH1323" i="3"/>
  <c r="BJ1322" i="3"/>
  <c r="BH1322" i="3"/>
  <c r="BJ1321" i="3"/>
  <c r="BH1321" i="3"/>
  <c r="BJ1320" i="3"/>
  <c r="BH1320" i="3"/>
  <c r="BJ1319" i="3"/>
  <c r="BH1319" i="3"/>
  <c r="BJ1318" i="3"/>
  <c r="BH1318" i="3"/>
  <c r="BJ1317" i="3"/>
  <c r="BH1317" i="3"/>
  <c r="BJ1316" i="3"/>
  <c r="BH1316" i="3"/>
  <c r="BJ1315" i="3"/>
  <c r="BH1315" i="3"/>
  <c r="BJ1314" i="3"/>
  <c r="BH1314" i="3"/>
  <c r="BJ1313" i="3"/>
  <c r="BH1313" i="3"/>
  <c r="BJ1312" i="3"/>
  <c r="BH1312" i="3"/>
  <c r="BJ1311" i="3"/>
  <c r="BH1311" i="3"/>
  <c r="BJ1310" i="3"/>
  <c r="BH1310" i="3"/>
  <c r="BJ1309" i="3"/>
  <c r="BH1309" i="3"/>
  <c r="BJ1308" i="3"/>
  <c r="BH1308" i="3"/>
  <c r="BJ1307" i="3"/>
  <c r="BH1307" i="3"/>
  <c r="BJ1306" i="3"/>
  <c r="BH1306" i="3"/>
  <c r="BJ1305" i="3"/>
  <c r="BH1305" i="3"/>
  <c r="BJ1304" i="3"/>
  <c r="BH1304" i="3"/>
  <c r="BJ1303" i="3"/>
  <c r="BH1303" i="3"/>
  <c r="BJ1302" i="3"/>
  <c r="BH1302" i="3"/>
  <c r="BJ1301" i="3"/>
  <c r="BH1301" i="3"/>
  <c r="BJ1300" i="3"/>
  <c r="BH1300" i="3"/>
  <c r="BJ1299" i="3"/>
  <c r="BH1299" i="3"/>
  <c r="BJ1298" i="3"/>
  <c r="BH1298" i="3"/>
  <c r="BJ1297" i="3"/>
  <c r="BH1297" i="3"/>
  <c r="BJ1296" i="3"/>
  <c r="BH1296" i="3"/>
  <c r="BJ1295" i="3"/>
  <c r="BH1295" i="3"/>
  <c r="BJ1294" i="3"/>
  <c r="BH1294" i="3"/>
  <c r="BJ1293" i="3"/>
  <c r="BH1293" i="3"/>
  <c r="BJ1292" i="3"/>
  <c r="BH1292" i="3"/>
  <c r="BJ1291" i="3"/>
  <c r="BH1291" i="3"/>
  <c r="BJ1290" i="3"/>
  <c r="BH1290" i="3"/>
  <c r="BJ1289" i="3"/>
  <c r="BH1289" i="3"/>
  <c r="BJ1288" i="3"/>
  <c r="BH1288" i="3"/>
  <c r="BJ1287" i="3"/>
  <c r="BH1287" i="3"/>
  <c r="BJ1286" i="3"/>
  <c r="BH1286" i="3"/>
  <c r="BJ1285" i="3"/>
  <c r="BH1285" i="3"/>
  <c r="BJ1284" i="3"/>
  <c r="BH1284" i="3"/>
  <c r="BJ1283" i="3"/>
  <c r="BH1283" i="3"/>
  <c r="BJ1282" i="3"/>
  <c r="BH1282" i="3"/>
  <c r="BJ1281" i="3"/>
  <c r="BH1281" i="3"/>
  <c r="BJ1277" i="3"/>
  <c r="BH1277" i="3"/>
  <c r="BJ1276" i="3"/>
  <c r="BH1276" i="3"/>
  <c r="BJ1275" i="3"/>
  <c r="BH1275" i="3"/>
  <c r="BJ1274" i="3"/>
  <c r="BH1274" i="3"/>
  <c r="BJ1273" i="3"/>
  <c r="BH1273" i="3"/>
  <c r="BJ1272" i="3"/>
  <c r="BH1272" i="3"/>
  <c r="BJ1271" i="3"/>
  <c r="BH1271" i="3"/>
  <c r="BJ1270" i="3"/>
  <c r="BH1270" i="3"/>
  <c r="BJ1269" i="3"/>
  <c r="BH1269" i="3"/>
  <c r="BJ1268" i="3"/>
  <c r="BH1268" i="3"/>
  <c r="BJ1267" i="3"/>
  <c r="BH1267" i="3"/>
  <c r="BJ1266" i="3"/>
  <c r="BH1266" i="3"/>
  <c r="BJ1265" i="3"/>
  <c r="BH1265" i="3"/>
  <c r="BJ1264" i="3"/>
  <c r="BH1264" i="3"/>
  <c r="BJ1263" i="3"/>
  <c r="BH1263" i="3"/>
  <c r="BJ1262" i="3"/>
  <c r="BH1262" i="3"/>
  <c r="BJ1261" i="3"/>
  <c r="BH1261" i="3"/>
  <c r="BJ1260" i="3"/>
  <c r="BH1260" i="3"/>
  <c r="BJ1259" i="3"/>
  <c r="BH1259" i="3"/>
  <c r="BJ1258" i="3"/>
  <c r="BH1258" i="3"/>
  <c r="BJ1257" i="3"/>
  <c r="BH1257" i="3"/>
  <c r="BJ1256" i="3"/>
  <c r="BH1256" i="3"/>
  <c r="BJ1255" i="3"/>
  <c r="BH1255" i="3"/>
  <c r="BJ1254" i="3"/>
  <c r="BH1254" i="3"/>
  <c r="BJ1253" i="3"/>
  <c r="BH1253" i="3"/>
  <c r="BJ1252" i="3"/>
  <c r="BH1252" i="3"/>
  <c r="BJ1251" i="3"/>
  <c r="BH1251" i="3"/>
  <c r="BJ1250" i="3"/>
  <c r="BH1250" i="3"/>
  <c r="BJ1249" i="3"/>
  <c r="BH1249" i="3"/>
  <c r="BJ1248" i="3"/>
  <c r="BH1248" i="3"/>
  <c r="BJ1247" i="3"/>
  <c r="BH1247" i="3"/>
  <c r="BJ1246" i="3"/>
  <c r="BH1246" i="3"/>
  <c r="BJ1245" i="3"/>
  <c r="BH1245" i="3"/>
  <c r="BJ1244" i="3"/>
  <c r="BH1244" i="3"/>
  <c r="BJ1243" i="3"/>
  <c r="BH1243" i="3"/>
  <c r="BJ1242" i="3"/>
  <c r="BH1242" i="3"/>
  <c r="BJ1241" i="3"/>
  <c r="BH1241" i="3"/>
  <c r="BJ1240" i="3"/>
  <c r="BH1240" i="3"/>
  <c r="BJ1239" i="3"/>
  <c r="BH1239" i="3"/>
  <c r="BJ1238" i="3"/>
  <c r="BH1238" i="3"/>
  <c r="BJ1237" i="3"/>
  <c r="BH1237" i="3"/>
  <c r="BJ1236" i="3"/>
  <c r="BH1236" i="3"/>
  <c r="BJ1235" i="3"/>
  <c r="BH1235" i="3"/>
  <c r="BJ1234" i="3"/>
  <c r="BH1234" i="3"/>
  <c r="BJ1233" i="3"/>
  <c r="BH1233" i="3"/>
  <c r="BJ1232" i="3"/>
  <c r="BH1232" i="3"/>
  <c r="BJ1231" i="3"/>
  <c r="BH1231" i="3"/>
  <c r="BJ1230" i="3"/>
  <c r="BH1230" i="3"/>
  <c r="BJ1229" i="3"/>
  <c r="BH1229" i="3"/>
  <c r="BJ1228" i="3"/>
  <c r="BH1228" i="3"/>
  <c r="BJ1227" i="3"/>
  <c r="BH1227" i="3"/>
  <c r="BJ1226" i="3"/>
  <c r="BH1226" i="3"/>
  <c r="BJ1225" i="3"/>
  <c r="BH1225" i="3"/>
  <c r="BJ1224" i="3"/>
  <c r="BH1224" i="3"/>
  <c r="BJ1223" i="3"/>
  <c r="BH1223" i="3"/>
  <c r="BJ1222" i="3"/>
  <c r="BH1222" i="3"/>
  <c r="BJ1221" i="3"/>
  <c r="BH1221" i="3"/>
  <c r="BJ1220" i="3"/>
  <c r="BH1220" i="3"/>
  <c r="BJ1219" i="3"/>
  <c r="BH1219" i="3"/>
  <c r="BJ1218" i="3"/>
  <c r="BH1218" i="3"/>
  <c r="BJ1217" i="3"/>
  <c r="BH1217" i="3"/>
  <c r="BJ1216" i="3"/>
  <c r="BH1216" i="3"/>
  <c r="BJ1215" i="3"/>
  <c r="BH1215" i="3"/>
  <c r="BJ1214" i="3"/>
  <c r="BH1214" i="3"/>
  <c r="BJ1213" i="3"/>
  <c r="BH1213" i="3"/>
  <c r="BJ1212" i="3"/>
  <c r="BH1212" i="3"/>
  <c r="BJ1211" i="3"/>
  <c r="BH1211" i="3"/>
  <c r="BJ1210" i="3"/>
  <c r="BH1210" i="3"/>
  <c r="BJ1209" i="3"/>
  <c r="BH1209" i="3"/>
  <c r="BJ1208" i="3"/>
  <c r="BH1208" i="3"/>
  <c r="BJ1207" i="3"/>
  <c r="BH1207" i="3"/>
  <c r="BJ1206" i="3"/>
  <c r="BH1206" i="3"/>
  <c r="BJ1205" i="3"/>
  <c r="BH1205" i="3"/>
  <c r="BJ1204" i="3"/>
  <c r="BH1204" i="3"/>
  <c r="BJ1203" i="3"/>
  <c r="BH1203" i="3"/>
  <c r="BJ1202" i="3"/>
  <c r="BH1202" i="3"/>
  <c r="BJ1201" i="3"/>
  <c r="BH1201" i="3"/>
  <c r="BJ1200" i="3"/>
  <c r="BH1200" i="3"/>
  <c r="BJ1199" i="3"/>
  <c r="BH1199" i="3"/>
  <c r="BJ1198" i="3"/>
  <c r="BH1198" i="3"/>
  <c r="BJ1197" i="3"/>
  <c r="BH1197" i="3"/>
  <c r="BJ1196" i="3"/>
  <c r="BH1196" i="3"/>
  <c r="BJ1195" i="3"/>
  <c r="BH1195" i="3"/>
  <c r="BJ1194" i="3"/>
  <c r="BH1194" i="3"/>
  <c r="BJ1193" i="3"/>
  <c r="BH1193" i="3"/>
  <c r="BJ1192" i="3"/>
  <c r="BH1192" i="3"/>
  <c r="BJ1191" i="3"/>
  <c r="BH1191" i="3"/>
  <c r="BJ1190" i="3"/>
  <c r="BH1190" i="3"/>
  <c r="BJ1189" i="3"/>
  <c r="BH1189" i="3"/>
  <c r="BJ1188" i="3"/>
  <c r="BH1188" i="3"/>
  <c r="BJ1187" i="3"/>
  <c r="BH1187" i="3"/>
  <c r="BJ1186" i="3"/>
  <c r="BH1186" i="3"/>
  <c r="BJ1185" i="3"/>
  <c r="BH1185" i="3"/>
  <c r="BJ1184" i="3"/>
  <c r="BH1184" i="3"/>
  <c r="BJ1183" i="3"/>
  <c r="BH1183" i="3"/>
  <c r="BJ1182" i="3"/>
  <c r="BH1182" i="3"/>
  <c r="BJ1181" i="3"/>
  <c r="BH1181" i="3"/>
  <c r="BJ1180" i="3"/>
  <c r="BH1180" i="3"/>
  <c r="BJ1179" i="3"/>
  <c r="BH1179" i="3"/>
  <c r="BJ1178" i="3"/>
  <c r="BH1178" i="3"/>
  <c r="BJ1177" i="3"/>
  <c r="BH1177" i="3"/>
  <c r="BJ1176" i="3"/>
  <c r="BH1176" i="3"/>
  <c r="BJ1175" i="3"/>
  <c r="BH1175" i="3"/>
  <c r="BJ1174" i="3"/>
  <c r="BH1174" i="3"/>
  <c r="BJ1173" i="3"/>
  <c r="BH1173" i="3"/>
  <c r="BJ1172" i="3"/>
  <c r="BH1172" i="3"/>
  <c r="BJ1171" i="3"/>
  <c r="BH1171" i="3"/>
  <c r="BJ1170" i="3"/>
  <c r="BH1170" i="3"/>
  <c r="BJ1169" i="3"/>
  <c r="BH1169" i="3"/>
  <c r="BJ1168" i="3"/>
  <c r="BH1168" i="3"/>
  <c r="BJ1167" i="3"/>
  <c r="BH1167" i="3"/>
  <c r="BJ1166" i="3"/>
  <c r="BH1166" i="3"/>
  <c r="BJ1165" i="3"/>
  <c r="BH1165" i="3"/>
  <c r="BJ1164" i="3"/>
  <c r="BH1164" i="3"/>
  <c r="BJ1163" i="3"/>
  <c r="BH1163" i="3"/>
  <c r="BJ1162" i="3"/>
  <c r="BH1162" i="3"/>
  <c r="BJ1161" i="3"/>
  <c r="BH1161" i="3"/>
  <c r="BJ1160" i="3"/>
  <c r="BH1160" i="3"/>
  <c r="BJ1159" i="3"/>
  <c r="BH1159" i="3"/>
  <c r="BJ1158" i="3"/>
  <c r="BH1158" i="3"/>
  <c r="BJ1157" i="3"/>
  <c r="BH1157" i="3"/>
  <c r="BJ1156" i="3"/>
  <c r="BH1156" i="3"/>
  <c r="BJ1155" i="3"/>
  <c r="BH1155" i="3"/>
  <c r="BJ1154" i="3"/>
  <c r="BH1154" i="3"/>
  <c r="BJ1153" i="3"/>
  <c r="BH1153" i="3"/>
  <c r="BJ1152" i="3"/>
  <c r="BH1152" i="3"/>
  <c r="BJ1151" i="3"/>
  <c r="BH1151" i="3"/>
  <c r="BJ1150" i="3"/>
  <c r="BH1150" i="3"/>
  <c r="BJ1149" i="3"/>
  <c r="BH1149" i="3"/>
  <c r="BJ1148" i="3"/>
  <c r="BH1148" i="3"/>
  <c r="BJ1147" i="3"/>
  <c r="BH1147" i="3"/>
  <c r="BJ1146" i="3"/>
  <c r="BH1146" i="3"/>
  <c r="BJ1145" i="3"/>
  <c r="BH1145" i="3"/>
  <c r="BJ1144" i="3"/>
  <c r="BH1144" i="3"/>
  <c r="BJ1143" i="3"/>
  <c r="BH1143" i="3"/>
  <c r="BJ1142" i="3"/>
  <c r="BH1142" i="3"/>
  <c r="BJ1141" i="3"/>
  <c r="BH1141" i="3"/>
  <c r="BJ1140" i="3"/>
  <c r="BH1140" i="3"/>
  <c r="BJ1139" i="3"/>
  <c r="BH1139" i="3"/>
  <c r="BJ1138" i="3"/>
  <c r="BH1138" i="3"/>
  <c r="BJ1137" i="3"/>
  <c r="BH1137" i="3"/>
  <c r="BJ1136" i="3"/>
  <c r="BH1136" i="3"/>
  <c r="BJ1135" i="3"/>
  <c r="BH1135" i="3"/>
  <c r="BJ1134" i="3"/>
  <c r="BH1134" i="3"/>
  <c r="BJ1133" i="3"/>
  <c r="BH1133" i="3"/>
  <c r="BJ1132" i="3"/>
  <c r="BH1132" i="3"/>
  <c r="BJ1131" i="3"/>
  <c r="BH1131" i="3"/>
  <c r="BJ1130" i="3"/>
  <c r="BH1130" i="3"/>
  <c r="BJ1129" i="3"/>
  <c r="BH1129" i="3"/>
  <c r="BJ1128" i="3"/>
  <c r="BH1128" i="3"/>
  <c r="BJ827" i="3"/>
  <c r="BH827" i="3"/>
  <c r="BJ826" i="3"/>
  <c r="BH826" i="3"/>
  <c r="BJ825" i="3"/>
  <c r="BH825" i="3"/>
  <c r="BJ824" i="3"/>
  <c r="BH824" i="3"/>
  <c r="BJ823" i="3"/>
  <c r="BH823" i="3"/>
  <c r="BJ822" i="3"/>
  <c r="BH822" i="3"/>
  <c r="BJ821" i="3"/>
  <c r="BH821" i="3"/>
  <c r="BJ820" i="3"/>
  <c r="BH820" i="3"/>
  <c r="BJ819" i="3"/>
  <c r="BH819" i="3"/>
  <c r="BJ818" i="3"/>
  <c r="BH818" i="3"/>
  <c r="BJ817" i="3"/>
  <c r="BH817" i="3"/>
  <c r="BJ816" i="3"/>
  <c r="BH816" i="3"/>
  <c r="BJ815" i="3"/>
  <c r="BH815" i="3"/>
  <c r="BJ814" i="3"/>
  <c r="BH814" i="3"/>
  <c r="BJ813" i="3"/>
  <c r="BH813" i="3"/>
  <c r="BJ812" i="3"/>
  <c r="BH812" i="3"/>
  <c r="BJ811" i="3"/>
  <c r="BH811" i="3"/>
  <c r="BJ810" i="3"/>
  <c r="BH810" i="3"/>
  <c r="BJ809" i="3"/>
  <c r="BH809" i="3"/>
  <c r="BJ808" i="3"/>
  <c r="BH808" i="3"/>
  <c r="BJ807" i="3"/>
  <c r="BH807" i="3"/>
  <c r="BJ806" i="3"/>
  <c r="BH806" i="3"/>
  <c r="BJ805" i="3"/>
  <c r="BH805" i="3"/>
  <c r="BJ804" i="3"/>
  <c r="BH804" i="3"/>
  <c r="BJ803" i="3"/>
  <c r="BH803" i="3"/>
  <c r="BJ802" i="3"/>
  <c r="BH802" i="3"/>
  <c r="BJ801" i="3"/>
  <c r="BH801" i="3"/>
  <c r="BJ800" i="3"/>
  <c r="BH800" i="3"/>
  <c r="BJ799" i="3"/>
  <c r="BH799" i="3"/>
  <c r="BJ798" i="3"/>
  <c r="BH798" i="3"/>
  <c r="BJ797" i="3"/>
  <c r="BH797" i="3"/>
  <c r="BJ796" i="3"/>
  <c r="BH796" i="3"/>
  <c r="BJ795" i="3"/>
  <c r="BH795" i="3"/>
  <c r="BJ794" i="3"/>
  <c r="BH794" i="3"/>
  <c r="BJ793" i="3"/>
  <c r="BH793" i="3"/>
  <c r="BJ792" i="3"/>
  <c r="BH792" i="3"/>
  <c r="BJ791" i="3"/>
  <c r="BH791" i="3"/>
  <c r="BJ790" i="3"/>
  <c r="BH790" i="3"/>
  <c r="BJ789" i="3"/>
  <c r="BH789" i="3"/>
  <c r="BJ788" i="3"/>
  <c r="BH788" i="3"/>
  <c r="BJ787" i="3"/>
  <c r="BH787" i="3"/>
  <c r="BJ786" i="3"/>
  <c r="BH786" i="3"/>
  <c r="BJ785" i="3"/>
  <c r="BH785" i="3"/>
  <c r="BJ784" i="3"/>
  <c r="BH784" i="3"/>
  <c r="BJ783" i="3"/>
  <c r="BH783" i="3"/>
  <c r="BJ782" i="3"/>
  <c r="BH782" i="3"/>
  <c r="BJ781" i="3"/>
  <c r="BH781" i="3"/>
  <c r="BJ780" i="3"/>
  <c r="BH780" i="3"/>
  <c r="BJ779" i="3"/>
  <c r="BH779" i="3"/>
  <c r="BJ778" i="3"/>
  <c r="BH778" i="3"/>
  <c r="BJ777" i="3"/>
  <c r="BH777" i="3"/>
  <c r="BJ776" i="3"/>
  <c r="BH776" i="3"/>
  <c r="BJ775" i="3"/>
  <c r="BH775" i="3"/>
  <c r="BJ774" i="3"/>
  <c r="BH774" i="3"/>
  <c r="BJ773" i="3"/>
  <c r="BH773" i="3"/>
  <c r="BJ772" i="3"/>
  <c r="BH772" i="3"/>
  <c r="BJ771" i="3"/>
  <c r="BH771" i="3"/>
  <c r="BJ770" i="3"/>
  <c r="BH770" i="3"/>
  <c r="BJ769" i="3"/>
  <c r="BH769" i="3"/>
  <c r="BJ768" i="3"/>
  <c r="BH768" i="3"/>
  <c r="BJ767" i="3"/>
  <c r="BH767" i="3"/>
  <c r="BJ766" i="3"/>
  <c r="BH766" i="3"/>
  <c r="BJ765" i="3"/>
  <c r="BH765" i="3"/>
  <c r="BJ764" i="3"/>
  <c r="BH764" i="3"/>
  <c r="BJ763" i="3"/>
  <c r="BH763" i="3"/>
  <c r="BJ762" i="3"/>
  <c r="BH762" i="3"/>
  <c r="BJ761" i="3"/>
  <c r="BH761" i="3"/>
  <c r="BJ760" i="3"/>
  <c r="BH760" i="3"/>
  <c r="BJ759" i="3"/>
  <c r="BH759" i="3"/>
  <c r="BJ758" i="3"/>
  <c r="BH758" i="3"/>
  <c r="BJ757" i="3"/>
  <c r="BH757" i="3"/>
  <c r="BJ756" i="3"/>
  <c r="BH756" i="3"/>
  <c r="BJ755" i="3"/>
  <c r="BH755" i="3"/>
  <c r="BJ754" i="3"/>
  <c r="BH754" i="3"/>
  <c r="BJ753" i="3"/>
  <c r="BH753" i="3"/>
  <c r="BJ1127" i="3"/>
  <c r="BH1127" i="3"/>
  <c r="BJ1126" i="3"/>
  <c r="BH1126" i="3"/>
  <c r="BJ1125" i="3"/>
  <c r="BH1125" i="3"/>
  <c r="BJ1124" i="3"/>
  <c r="BH1124" i="3"/>
  <c r="BJ1123" i="3"/>
  <c r="BH1123" i="3"/>
  <c r="BJ1122" i="3"/>
  <c r="BH1122" i="3"/>
  <c r="BJ1121" i="3"/>
  <c r="BH1121" i="3"/>
  <c r="BJ1120" i="3"/>
  <c r="BH1120" i="3"/>
  <c r="BJ1119" i="3"/>
  <c r="BH1119" i="3"/>
  <c r="BJ1118" i="3"/>
  <c r="BH1118" i="3"/>
  <c r="BJ1117" i="3"/>
  <c r="BH1117" i="3"/>
  <c r="BJ1116" i="3"/>
  <c r="BH1116" i="3"/>
  <c r="BJ1115" i="3"/>
  <c r="BH1115" i="3"/>
  <c r="BJ1114" i="3"/>
  <c r="BH1114" i="3"/>
  <c r="BJ1113" i="3"/>
  <c r="BH1113" i="3"/>
  <c r="BJ1112" i="3"/>
  <c r="BH1112" i="3"/>
  <c r="BJ1111" i="3"/>
  <c r="BH1111" i="3"/>
  <c r="BJ1110" i="3"/>
  <c r="BH1110" i="3"/>
  <c r="BJ1109" i="3"/>
  <c r="BH1109" i="3"/>
  <c r="BJ1108" i="3"/>
  <c r="BH1108" i="3"/>
  <c r="BJ1107" i="3"/>
  <c r="BH1107" i="3"/>
  <c r="BJ1106" i="3"/>
  <c r="BH1106" i="3"/>
  <c r="BJ1105" i="3"/>
  <c r="BH1105" i="3"/>
  <c r="BJ1104" i="3"/>
  <c r="BH1104" i="3"/>
  <c r="BJ1103" i="3"/>
  <c r="BH1103" i="3"/>
  <c r="BJ1102" i="3"/>
  <c r="BH1102" i="3"/>
  <c r="BJ1101" i="3"/>
  <c r="BH1101" i="3"/>
  <c r="BJ1100" i="3"/>
  <c r="BH1100" i="3"/>
  <c r="BJ1099" i="3"/>
  <c r="BH1099" i="3"/>
  <c r="BJ1098" i="3"/>
  <c r="BH1098" i="3"/>
  <c r="BJ1097" i="3"/>
  <c r="BH1097" i="3"/>
  <c r="BJ1096" i="3"/>
  <c r="BH1096" i="3"/>
  <c r="BJ1095" i="3"/>
  <c r="BH1095" i="3"/>
  <c r="BJ1094" i="3"/>
  <c r="BH1094" i="3"/>
  <c r="BJ1093" i="3"/>
  <c r="BH1093" i="3"/>
  <c r="BJ1092" i="3"/>
  <c r="BH1092" i="3"/>
  <c r="BJ1091" i="3"/>
  <c r="BH1091" i="3"/>
  <c r="BJ1090" i="3"/>
  <c r="BH1090" i="3"/>
  <c r="BJ1089" i="3"/>
  <c r="BH1089" i="3"/>
  <c r="BJ1088" i="3"/>
  <c r="BH1088" i="3"/>
  <c r="BJ1087" i="3"/>
  <c r="BH1087" i="3"/>
  <c r="BJ1086" i="3"/>
  <c r="BH1086" i="3"/>
  <c r="BJ1085" i="3"/>
  <c r="BH1085" i="3"/>
  <c r="BJ1084" i="3"/>
  <c r="BH1084" i="3"/>
  <c r="BJ1083" i="3"/>
  <c r="BH1083" i="3"/>
  <c r="BJ1082" i="3"/>
  <c r="BH1082" i="3"/>
  <c r="BJ1081" i="3"/>
  <c r="BH1081" i="3"/>
  <c r="BJ1080" i="3"/>
  <c r="BH1080" i="3"/>
  <c r="BJ1079" i="3"/>
  <c r="BH1079" i="3"/>
  <c r="BJ1078" i="3"/>
  <c r="BH1078" i="3"/>
  <c r="BJ1077" i="3"/>
  <c r="BH1077" i="3"/>
  <c r="BJ1076" i="3"/>
  <c r="BH1076" i="3"/>
  <c r="BJ1075" i="3"/>
  <c r="BH1075" i="3"/>
  <c r="BJ1074" i="3"/>
  <c r="BH1074" i="3"/>
  <c r="BJ1073" i="3"/>
  <c r="BH1073" i="3"/>
  <c r="BJ1072" i="3"/>
  <c r="BH1072" i="3"/>
  <c r="BJ1071" i="3"/>
  <c r="BH1071" i="3"/>
  <c r="BJ1070" i="3"/>
  <c r="BH1070" i="3"/>
  <c r="BJ1069" i="3"/>
  <c r="BH1069" i="3"/>
  <c r="BJ1068" i="3"/>
  <c r="BH1068" i="3"/>
  <c r="BJ1067" i="3"/>
  <c r="BH1067" i="3"/>
  <c r="BJ1066" i="3"/>
  <c r="BH1066" i="3"/>
  <c r="BJ1065" i="3"/>
  <c r="BH1065" i="3"/>
  <c r="BJ1064" i="3"/>
  <c r="BH1064" i="3"/>
  <c r="BJ1063" i="3"/>
  <c r="BH1063" i="3"/>
  <c r="BJ1062" i="3"/>
  <c r="BH1062" i="3"/>
  <c r="BJ1061" i="3"/>
  <c r="BH1061" i="3"/>
  <c r="BJ1060" i="3"/>
  <c r="BH1060" i="3"/>
  <c r="BJ1059" i="3"/>
  <c r="BH1059" i="3"/>
  <c r="BJ1058" i="3"/>
  <c r="BH1058" i="3"/>
  <c r="BJ1057" i="3"/>
  <c r="BH1057" i="3"/>
  <c r="BJ1056" i="3"/>
  <c r="BH1056" i="3"/>
  <c r="BJ1055" i="3"/>
  <c r="BH1055" i="3"/>
  <c r="BJ1054" i="3"/>
  <c r="BH1054" i="3"/>
  <c r="BJ1053" i="3"/>
  <c r="BH1053" i="3"/>
  <c r="BJ1052" i="3"/>
  <c r="BH1052" i="3"/>
  <c r="BJ1051" i="3"/>
  <c r="BH1051" i="3"/>
  <c r="BJ1050" i="3"/>
  <c r="BH1050" i="3"/>
  <c r="BJ1049" i="3"/>
  <c r="BH1049" i="3"/>
  <c r="BJ1048" i="3"/>
  <c r="BH1048" i="3"/>
  <c r="BJ1047" i="3"/>
  <c r="BH1047" i="3"/>
  <c r="BJ1046" i="3"/>
  <c r="BH1046" i="3"/>
  <c r="BJ1045" i="3"/>
  <c r="BH1045" i="3"/>
  <c r="BJ1044" i="3"/>
  <c r="BH1044" i="3"/>
  <c r="BJ1043" i="3"/>
  <c r="BH1043" i="3"/>
  <c r="BJ1042" i="3"/>
  <c r="BH1042" i="3"/>
  <c r="BJ1041" i="3"/>
  <c r="BH1041" i="3"/>
  <c r="BJ1040" i="3"/>
  <c r="BH1040" i="3"/>
  <c r="BJ1039" i="3"/>
  <c r="BH1039" i="3"/>
  <c r="BJ1038" i="3"/>
  <c r="BH1038" i="3"/>
  <c r="BJ1037" i="3"/>
  <c r="BH1037" i="3"/>
  <c r="BJ1036" i="3"/>
  <c r="BH1036" i="3"/>
  <c r="BJ1035" i="3"/>
  <c r="BH1035" i="3"/>
  <c r="BJ1034" i="3"/>
  <c r="BH1034" i="3"/>
  <c r="BJ1033" i="3"/>
  <c r="BH1033" i="3"/>
  <c r="BJ1032" i="3"/>
  <c r="BH1032" i="3"/>
  <c r="BJ1031" i="3"/>
  <c r="BH1031" i="3"/>
  <c r="BJ1030" i="3"/>
  <c r="BH1030" i="3"/>
  <c r="BJ1029" i="3"/>
  <c r="BH1029" i="3"/>
  <c r="BJ1028" i="3"/>
  <c r="BH1028" i="3"/>
  <c r="BJ1027" i="3"/>
  <c r="BH1027" i="3"/>
  <c r="BJ1026" i="3"/>
  <c r="BH1026" i="3"/>
  <c r="BJ1025" i="3"/>
  <c r="BH1025" i="3"/>
  <c r="BJ1024" i="3"/>
  <c r="BH1024" i="3"/>
  <c r="BJ1023" i="3"/>
  <c r="BH1023" i="3"/>
  <c r="BJ1022" i="3"/>
  <c r="BH1022" i="3"/>
  <c r="BJ1021" i="3"/>
  <c r="BH1021" i="3"/>
  <c r="BJ1020" i="3"/>
  <c r="BH1020" i="3"/>
  <c r="BJ1019" i="3"/>
  <c r="BH1019" i="3"/>
  <c r="BJ1018" i="3"/>
  <c r="BH1018" i="3"/>
  <c r="BJ1017" i="3"/>
  <c r="BH1017" i="3"/>
  <c r="BJ1016" i="3"/>
  <c r="BH1016" i="3"/>
  <c r="BJ1015" i="3"/>
  <c r="BH1015" i="3"/>
  <c r="BJ1014" i="3"/>
  <c r="BH1014" i="3"/>
  <c r="BJ1013" i="3"/>
  <c r="BH1013" i="3"/>
  <c r="BJ1012" i="3"/>
  <c r="BH1012" i="3"/>
  <c r="BJ1011" i="3"/>
  <c r="BH1011" i="3"/>
  <c r="BJ1010" i="3"/>
  <c r="BH1010" i="3"/>
  <c r="BJ1009" i="3"/>
  <c r="BH1009" i="3"/>
  <c r="BJ1008" i="3"/>
  <c r="BH1008" i="3"/>
  <c r="BJ1007" i="3"/>
  <c r="BH1007" i="3"/>
  <c r="BJ1006" i="3"/>
  <c r="BH1006" i="3"/>
  <c r="BJ1005" i="3"/>
  <c r="BH1005" i="3"/>
  <c r="BJ1004" i="3"/>
  <c r="BH1004" i="3"/>
  <c r="BJ1003" i="3"/>
  <c r="BH1003" i="3"/>
  <c r="BJ1002" i="3"/>
  <c r="BH1002" i="3"/>
  <c r="BJ1001" i="3"/>
  <c r="BH1001" i="3"/>
  <c r="BJ1000" i="3"/>
  <c r="BH1000" i="3"/>
  <c r="BJ999" i="3"/>
  <c r="BH999" i="3"/>
  <c r="BJ998" i="3"/>
  <c r="BH998" i="3"/>
  <c r="BJ997" i="3"/>
  <c r="BH997" i="3"/>
  <c r="BJ996" i="3"/>
  <c r="BH996" i="3"/>
  <c r="BJ995" i="3"/>
  <c r="BH995" i="3"/>
  <c r="BJ994" i="3"/>
  <c r="BH994" i="3"/>
  <c r="BJ993" i="3"/>
  <c r="BH993" i="3"/>
  <c r="BJ992" i="3"/>
  <c r="BH992" i="3"/>
  <c r="BJ991" i="3"/>
  <c r="BH991" i="3"/>
  <c r="BJ990" i="3"/>
  <c r="BH990" i="3"/>
  <c r="BJ989" i="3"/>
  <c r="BH989" i="3"/>
  <c r="BJ988" i="3"/>
  <c r="BH988" i="3"/>
  <c r="BJ987" i="3"/>
  <c r="BH987" i="3"/>
  <c r="BJ986" i="3"/>
  <c r="BH986" i="3"/>
  <c r="BJ985" i="3"/>
  <c r="BH985" i="3"/>
  <c r="BJ984" i="3"/>
  <c r="BH984" i="3"/>
  <c r="BJ983" i="3"/>
  <c r="BH983" i="3"/>
  <c r="BJ982" i="3"/>
  <c r="BH982" i="3"/>
  <c r="BJ981" i="3"/>
  <c r="BH981" i="3"/>
  <c r="BJ980" i="3"/>
  <c r="BH980" i="3"/>
  <c r="BJ979" i="3"/>
  <c r="BH979" i="3"/>
  <c r="BJ978" i="3"/>
  <c r="BH978" i="3"/>
  <c r="BJ977" i="3"/>
  <c r="BH977" i="3"/>
  <c r="BJ976" i="3"/>
  <c r="BH976" i="3"/>
  <c r="BJ975" i="3"/>
  <c r="BH975" i="3"/>
  <c r="BJ974" i="3"/>
  <c r="BH974" i="3"/>
  <c r="BJ973" i="3"/>
  <c r="BH973" i="3"/>
  <c r="BJ972" i="3"/>
  <c r="BH972" i="3"/>
  <c r="BJ971" i="3"/>
  <c r="BH971" i="3"/>
  <c r="BJ970" i="3"/>
  <c r="BH970" i="3"/>
  <c r="BJ969" i="3"/>
  <c r="BH969" i="3"/>
  <c r="BJ968" i="3"/>
  <c r="BH968" i="3"/>
  <c r="BJ967" i="3"/>
  <c r="BH967" i="3"/>
  <c r="BJ966" i="3"/>
  <c r="BH966" i="3"/>
  <c r="BJ965" i="3"/>
  <c r="BH965" i="3"/>
  <c r="BJ964" i="3"/>
  <c r="BH964" i="3"/>
  <c r="BJ963" i="3"/>
  <c r="BH963" i="3"/>
  <c r="BJ962" i="3"/>
  <c r="BH962" i="3"/>
  <c r="BJ961" i="3"/>
  <c r="BH961" i="3"/>
  <c r="BJ960" i="3"/>
  <c r="BH960" i="3"/>
  <c r="BJ959" i="3"/>
  <c r="BH959" i="3"/>
  <c r="BJ958" i="3"/>
  <c r="BH958" i="3"/>
  <c r="BJ957" i="3"/>
  <c r="BH957" i="3"/>
  <c r="BJ956" i="3"/>
  <c r="BH956" i="3"/>
  <c r="BJ955" i="3"/>
  <c r="BH955" i="3"/>
  <c r="BJ954" i="3"/>
  <c r="BH954" i="3"/>
  <c r="BJ953" i="3"/>
  <c r="BH953" i="3"/>
  <c r="BJ952" i="3"/>
  <c r="BH952" i="3"/>
  <c r="BJ951" i="3"/>
  <c r="BH951" i="3"/>
  <c r="BJ950" i="3"/>
  <c r="BH950" i="3"/>
  <c r="BJ949" i="3"/>
  <c r="BH949" i="3"/>
  <c r="BJ948" i="3"/>
  <c r="BH948" i="3"/>
  <c r="BJ947" i="3"/>
  <c r="BH947" i="3"/>
  <c r="BJ946" i="3"/>
  <c r="BH946" i="3"/>
  <c r="BJ945" i="3"/>
  <c r="BH945" i="3"/>
  <c r="BJ944" i="3"/>
  <c r="BH944" i="3"/>
  <c r="BJ943" i="3"/>
  <c r="BH943" i="3"/>
  <c r="BJ942" i="3"/>
  <c r="BH942" i="3"/>
  <c r="BJ941" i="3"/>
  <c r="BH941" i="3"/>
  <c r="BJ940" i="3"/>
  <c r="BH940" i="3"/>
  <c r="BJ939" i="3"/>
  <c r="BH939" i="3"/>
  <c r="BJ938" i="3"/>
  <c r="BH938" i="3"/>
  <c r="BJ937" i="3"/>
  <c r="BH937" i="3"/>
  <c r="BJ936" i="3"/>
  <c r="BH936" i="3"/>
  <c r="BJ935" i="3"/>
  <c r="BH935" i="3"/>
  <c r="BJ934" i="3"/>
  <c r="BH934" i="3"/>
  <c r="BJ933" i="3"/>
  <c r="BH933" i="3"/>
  <c r="BJ932" i="3"/>
  <c r="BH932" i="3"/>
  <c r="BJ931" i="3"/>
  <c r="BH931" i="3"/>
  <c r="BJ930" i="3"/>
  <c r="BH930" i="3"/>
  <c r="BJ929" i="3"/>
  <c r="BH929" i="3"/>
  <c r="BJ928" i="3"/>
  <c r="BH928" i="3"/>
  <c r="BJ927" i="3"/>
  <c r="BH927" i="3"/>
  <c r="BJ926" i="3"/>
  <c r="BH926" i="3"/>
  <c r="BJ925" i="3"/>
  <c r="BH925" i="3"/>
  <c r="BJ924" i="3"/>
  <c r="BH924" i="3"/>
  <c r="BJ923" i="3"/>
  <c r="BH923" i="3"/>
  <c r="BJ922" i="3"/>
  <c r="BH922" i="3"/>
  <c r="BJ921" i="3"/>
  <c r="BH921" i="3"/>
  <c r="BJ920" i="3"/>
  <c r="BH920" i="3"/>
  <c r="BJ919" i="3"/>
  <c r="BH919" i="3"/>
  <c r="BJ918" i="3"/>
  <c r="BH918" i="3"/>
  <c r="BJ917" i="3"/>
  <c r="BH917" i="3"/>
  <c r="BJ916" i="3"/>
  <c r="BH916" i="3"/>
  <c r="BJ915" i="3"/>
  <c r="BH915" i="3"/>
  <c r="BJ914" i="3"/>
  <c r="BH914" i="3"/>
  <c r="BJ913" i="3"/>
  <c r="BH913" i="3"/>
  <c r="BJ912" i="3"/>
  <c r="BH912" i="3"/>
  <c r="BJ911" i="3"/>
  <c r="BH911" i="3"/>
  <c r="BJ910" i="3"/>
  <c r="BH910" i="3"/>
  <c r="BJ909" i="3"/>
  <c r="BH909" i="3"/>
  <c r="BJ908" i="3"/>
  <c r="BH908" i="3"/>
  <c r="BJ907" i="3"/>
  <c r="BH907" i="3"/>
  <c r="BJ906" i="3"/>
  <c r="BH906" i="3"/>
  <c r="BJ905" i="3"/>
  <c r="BH905" i="3"/>
  <c r="BJ904" i="3"/>
  <c r="BH904" i="3"/>
  <c r="BJ903" i="3"/>
  <c r="BH903" i="3"/>
  <c r="BJ902" i="3"/>
  <c r="BH902" i="3"/>
  <c r="BJ901" i="3"/>
  <c r="BH901" i="3"/>
  <c r="BJ900" i="3"/>
  <c r="BH900" i="3"/>
  <c r="BJ899" i="3"/>
  <c r="BH899" i="3"/>
  <c r="BJ898" i="3"/>
  <c r="BH898" i="3"/>
  <c r="BJ897" i="3"/>
  <c r="BH897" i="3"/>
  <c r="BJ896" i="3"/>
  <c r="BH896" i="3"/>
  <c r="BJ895" i="3"/>
  <c r="BH895" i="3"/>
  <c r="BJ894" i="3"/>
  <c r="BH894" i="3"/>
  <c r="BJ893" i="3"/>
  <c r="BH893" i="3"/>
  <c r="BJ892" i="3"/>
  <c r="BH892" i="3"/>
  <c r="BJ891" i="3"/>
  <c r="BH891" i="3"/>
  <c r="BJ890" i="3"/>
  <c r="BH890" i="3"/>
  <c r="BJ889" i="3"/>
  <c r="BH889" i="3"/>
  <c r="BJ888" i="3"/>
  <c r="BH888" i="3"/>
  <c r="BJ887" i="3"/>
  <c r="BH887" i="3"/>
  <c r="BJ886" i="3"/>
  <c r="BH886" i="3"/>
  <c r="BJ885" i="3"/>
  <c r="BH885" i="3"/>
  <c r="BJ884" i="3"/>
  <c r="BH884" i="3"/>
  <c r="BJ883" i="3"/>
  <c r="BH883" i="3"/>
  <c r="BJ882" i="3"/>
  <c r="BH882" i="3"/>
  <c r="BJ881" i="3"/>
  <c r="BH881" i="3"/>
  <c r="BJ880" i="3"/>
  <c r="BH880" i="3"/>
  <c r="BJ879" i="3"/>
  <c r="BH879" i="3"/>
  <c r="BJ878" i="3"/>
  <c r="BH878" i="3"/>
  <c r="BJ877" i="3"/>
  <c r="BH877" i="3"/>
  <c r="BJ876" i="3"/>
  <c r="BH876" i="3"/>
  <c r="BJ875" i="3"/>
  <c r="BH875" i="3"/>
  <c r="BJ874" i="3"/>
  <c r="BH874" i="3"/>
  <c r="BJ873" i="3"/>
  <c r="BH873" i="3"/>
  <c r="BJ872" i="3"/>
  <c r="BH872" i="3"/>
  <c r="BJ871" i="3"/>
  <c r="BH871" i="3"/>
  <c r="BJ870" i="3"/>
  <c r="BH870" i="3"/>
  <c r="BJ869" i="3"/>
  <c r="BH869" i="3"/>
  <c r="BJ868" i="3"/>
  <c r="BH868" i="3"/>
  <c r="BJ867" i="3"/>
  <c r="BH867" i="3"/>
  <c r="BJ866" i="3"/>
  <c r="BH866" i="3"/>
  <c r="BJ865" i="3"/>
  <c r="BH865" i="3"/>
  <c r="BJ864" i="3"/>
  <c r="BH864" i="3"/>
  <c r="BJ863" i="3"/>
  <c r="BH863" i="3"/>
  <c r="BJ862" i="3"/>
  <c r="BH862" i="3"/>
  <c r="BJ861" i="3"/>
  <c r="BH861" i="3"/>
  <c r="BJ860" i="3"/>
  <c r="BH860" i="3"/>
  <c r="BJ859" i="3"/>
  <c r="BH859" i="3"/>
  <c r="BJ858" i="3"/>
  <c r="BH858" i="3"/>
  <c r="BJ857" i="3"/>
  <c r="BH857" i="3"/>
  <c r="BJ856" i="3"/>
  <c r="BH856" i="3"/>
  <c r="BJ855" i="3"/>
  <c r="BH855" i="3"/>
  <c r="BJ854" i="3"/>
  <c r="BH854" i="3"/>
  <c r="BJ853" i="3"/>
  <c r="BH853" i="3"/>
  <c r="BJ852" i="3"/>
  <c r="BH852" i="3"/>
  <c r="BJ851" i="3"/>
  <c r="BH851" i="3"/>
  <c r="BJ850" i="3"/>
  <c r="BH850" i="3"/>
  <c r="BJ849" i="3"/>
  <c r="BH849" i="3"/>
  <c r="BJ848" i="3"/>
  <c r="BH848" i="3"/>
  <c r="BJ847" i="3"/>
  <c r="BH847" i="3"/>
  <c r="BJ846" i="3"/>
  <c r="BH846" i="3"/>
  <c r="BJ845" i="3"/>
  <c r="BH845" i="3"/>
  <c r="BJ844" i="3"/>
  <c r="BH844" i="3"/>
  <c r="BJ843" i="3"/>
  <c r="BH843" i="3"/>
  <c r="BJ842" i="3"/>
  <c r="BH842" i="3"/>
  <c r="BJ841" i="3"/>
  <c r="BH841" i="3"/>
  <c r="BJ840" i="3"/>
  <c r="BH840" i="3"/>
  <c r="BJ839" i="3"/>
  <c r="BH839" i="3"/>
  <c r="BJ838" i="3"/>
  <c r="BH838" i="3"/>
  <c r="BJ837" i="3"/>
  <c r="BH837" i="3"/>
  <c r="BJ836" i="3"/>
  <c r="BH836" i="3"/>
  <c r="BJ835" i="3"/>
  <c r="BH835" i="3"/>
  <c r="BJ834" i="3"/>
  <c r="BH834" i="3"/>
  <c r="BJ833" i="3"/>
  <c r="BH833" i="3"/>
  <c r="BJ832" i="3"/>
  <c r="BH832" i="3"/>
  <c r="BJ831" i="3"/>
  <c r="BH831" i="3"/>
  <c r="BJ830" i="3"/>
  <c r="BH830" i="3"/>
  <c r="BJ829" i="3"/>
  <c r="BH829" i="3"/>
  <c r="BJ828" i="3"/>
  <c r="BH828" i="3"/>
  <c r="BJ752" i="3"/>
  <c r="BH752" i="3"/>
  <c r="BJ751" i="3"/>
  <c r="BH751" i="3"/>
  <c r="BJ750" i="3"/>
  <c r="BH750" i="3"/>
  <c r="BJ749" i="3"/>
  <c r="BH749" i="3"/>
  <c r="BJ748" i="3"/>
  <c r="BH748" i="3"/>
  <c r="BJ747" i="3"/>
  <c r="BH747" i="3"/>
  <c r="BJ746" i="3"/>
  <c r="BH746" i="3"/>
  <c r="BJ745" i="3"/>
  <c r="BH745" i="3"/>
  <c r="BJ744" i="3"/>
  <c r="BH744" i="3"/>
  <c r="BJ743" i="3"/>
  <c r="BH743" i="3"/>
  <c r="BJ742" i="3"/>
  <c r="BH742" i="3"/>
  <c r="BJ741" i="3"/>
  <c r="BH741" i="3"/>
  <c r="BJ740" i="3"/>
  <c r="BH740" i="3"/>
  <c r="BJ739" i="3"/>
  <c r="BH739" i="3"/>
  <c r="BJ738" i="3"/>
  <c r="BH738" i="3"/>
  <c r="BJ737" i="3"/>
  <c r="BH737" i="3"/>
  <c r="BJ736" i="3"/>
  <c r="BH736" i="3"/>
  <c r="BJ735" i="3"/>
  <c r="BH735" i="3"/>
  <c r="BJ734" i="3"/>
  <c r="BH734" i="3"/>
  <c r="BJ733" i="3"/>
  <c r="BH733" i="3"/>
  <c r="BJ732" i="3"/>
  <c r="BH732" i="3"/>
  <c r="BJ731" i="3"/>
  <c r="BH731" i="3"/>
  <c r="BJ730" i="3"/>
  <c r="BH730" i="3"/>
  <c r="BJ729" i="3"/>
  <c r="BH729" i="3"/>
  <c r="BJ728" i="3"/>
  <c r="BH728" i="3"/>
  <c r="BJ727" i="3"/>
  <c r="BH727" i="3"/>
  <c r="BJ726" i="3"/>
  <c r="BH726" i="3"/>
  <c r="BJ725" i="3"/>
  <c r="BH725" i="3"/>
  <c r="BJ724" i="3"/>
  <c r="BH724" i="3"/>
  <c r="BJ723" i="3"/>
  <c r="BH723" i="3"/>
  <c r="BJ722" i="3"/>
  <c r="BH722" i="3"/>
  <c r="BJ721" i="3"/>
  <c r="BH721" i="3"/>
  <c r="BJ720" i="3"/>
  <c r="BH720" i="3"/>
  <c r="BJ719" i="3"/>
  <c r="BH719" i="3"/>
  <c r="BJ718" i="3"/>
  <c r="BH718" i="3"/>
  <c r="BJ717" i="3"/>
  <c r="BH717" i="3"/>
  <c r="BJ716" i="3"/>
  <c r="BH716" i="3"/>
  <c r="BJ715" i="3"/>
  <c r="BH715" i="3"/>
  <c r="BJ714" i="3"/>
  <c r="BH714" i="3"/>
  <c r="BJ713" i="3"/>
  <c r="BH713" i="3"/>
  <c r="BJ712" i="3"/>
  <c r="BH712" i="3"/>
  <c r="BJ711" i="3"/>
  <c r="BH711" i="3"/>
  <c r="BJ710" i="3"/>
  <c r="BH710" i="3"/>
  <c r="BJ709" i="3"/>
  <c r="BH709" i="3"/>
  <c r="BJ708" i="3"/>
  <c r="BH708" i="3"/>
  <c r="BJ707" i="3"/>
  <c r="BH707" i="3"/>
  <c r="BJ706" i="3"/>
  <c r="BH706" i="3"/>
  <c r="BJ705" i="3"/>
  <c r="BH705" i="3"/>
  <c r="BJ704" i="3"/>
  <c r="BH704" i="3"/>
  <c r="BJ703" i="3"/>
  <c r="BH703" i="3"/>
  <c r="BJ702" i="3"/>
  <c r="BH702" i="3"/>
  <c r="BJ701" i="3"/>
  <c r="BH701" i="3"/>
  <c r="BJ700" i="3"/>
  <c r="BH700" i="3"/>
  <c r="BJ699" i="3"/>
  <c r="BH699" i="3"/>
  <c r="BJ698" i="3"/>
  <c r="BH698" i="3"/>
  <c r="BJ697" i="3"/>
  <c r="BH697" i="3"/>
  <c r="BJ696" i="3"/>
  <c r="BH696" i="3"/>
  <c r="BJ695" i="3"/>
  <c r="BH695" i="3"/>
  <c r="BJ694" i="3"/>
  <c r="BH694" i="3"/>
  <c r="BJ693" i="3"/>
  <c r="BH693" i="3"/>
  <c r="BJ692" i="3"/>
  <c r="BH692" i="3"/>
  <c r="BJ691" i="3"/>
  <c r="BH691" i="3"/>
  <c r="BJ690" i="3"/>
  <c r="BH690" i="3"/>
  <c r="BJ689" i="3"/>
  <c r="BH689" i="3"/>
  <c r="BJ688" i="3"/>
  <c r="BH688" i="3"/>
  <c r="BJ687" i="3"/>
  <c r="BH687" i="3"/>
  <c r="BJ686" i="3"/>
  <c r="BH686" i="3"/>
  <c r="BJ685" i="3"/>
  <c r="BH685" i="3"/>
  <c r="BJ684" i="3"/>
  <c r="BH684" i="3"/>
  <c r="BJ683" i="3"/>
  <c r="BH683" i="3"/>
  <c r="BJ682" i="3"/>
  <c r="BH682" i="3"/>
  <c r="BJ681" i="3"/>
  <c r="BH681" i="3"/>
  <c r="BJ680" i="3"/>
  <c r="BH680" i="3"/>
  <c r="BJ679" i="3"/>
  <c r="BH679" i="3"/>
  <c r="BJ678" i="3"/>
  <c r="BH678" i="3"/>
  <c r="BJ677" i="3"/>
  <c r="BH677" i="3"/>
  <c r="BJ676" i="3"/>
  <c r="BH676" i="3"/>
  <c r="BJ675" i="3"/>
  <c r="BH675" i="3"/>
  <c r="BJ674" i="3"/>
  <c r="BH674" i="3"/>
  <c r="BJ673" i="3"/>
  <c r="BH673" i="3"/>
  <c r="BJ672" i="3"/>
  <c r="BH672" i="3"/>
  <c r="BJ671" i="3"/>
  <c r="BH671" i="3"/>
  <c r="BJ670" i="3"/>
  <c r="BH670" i="3"/>
  <c r="BJ669" i="3"/>
  <c r="BH669" i="3"/>
  <c r="BJ668" i="3"/>
  <c r="BH668" i="3"/>
  <c r="BJ667" i="3"/>
  <c r="BH667" i="3"/>
  <c r="BJ666" i="3"/>
  <c r="BH666" i="3"/>
  <c r="BJ665" i="3"/>
  <c r="BH665" i="3"/>
  <c r="BJ664" i="3"/>
  <c r="BH664" i="3"/>
  <c r="BJ663" i="3"/>
  <c r="BH663" i="3"/>
  <c r="BJ662" i="3"/>
  <c r="BH662" i="3"/>
  <c r="BJ661" i="3"/>
  <c r="BH661" i="3"/>
  <c r="BJ660" i="3"/>
  <c r="BH660" i="3"/>
  <c r="BJ659" i="3"/>
  <c r="BH659" i="3"/>
  <c r="BJ658" i="3"/>
  <c r="BH658" i="3"/>
  <c r="BJ657" i="3"/>
  <c r="BH657" i="3"/>
  <c r="BJ656" i="3"/>
  <c r="BH656" i="3"/>
  <c r="BJ655" i="3"/>
  <c r="BH655" i="3"/>
  <c r="BJ654" i="3"/>
  <c r="BH654" i="3"/>
  <c r="BJ653" i="3"/>
  <c r="BH653" i="3"/>
  <c r="BJ652" i="3"/>
  <c r="BH652" i="3"/>
  <c r="BJ651" i="3"/>
  <c r="BH651" i="3"/>
  <c r="BJ650" i="3"/>
  <c r="BH650" i="3"/>
  <c r="BJ649" i="3"/>
  <c r="BH649" i="3"/>
  <c r="BJ648" i="3"/>
  <c r="BH648" i="3"/>
  <c r="BJ647" i="3"/>
  <c r="BH647" i="3"/>
  <c r="BJ646" i="3"/>
  <c r="BH646" i="3"/>
  <c r="BJ645" i="3"/>
  <c r="BH645" i="3"/>
  <c r="BJ644" i="3"/>
  <c r="BH644" i="3"/>
  <c r="BJ643" i="3"/>
  <c r="BH643" i="3"/>
  <c r="BJ642" i="3"/>
  <c r="BH642" i="3"/>
  <c r="BJ641" i="3"/>
  <c r="BH641" i="3"/>
  <c r="BJ640" i="3"/>
  <c r="BH640" i="3"/>
  <c r="BJ639" i="3"/>
  <c r="BH639" i="3"/>
  <c r="BJ638" i="3"/>
  <c r="BH638" i="3"/>
  <c r="BJ637" i="3"/>
  <c r="BH637" i="3"/>
  <c r="BJ636" i="3"/>
  <c r="BH636" i="3"/>
  <c r="BJ635" i="3"/>
  <c r="BH635" i="3"/>
  <c r="BJ634" i="3"/>
  <c r="BH634" i="3"/>
  <c r="BJ633" i="3"/>
  <c r="BH633" i="3"/>
  <c r="BJ632" i="3"/>
  <c r="BH632" i="3"/>
  <c r="BJ631" i="3"/>
  <c r="BH631" i="3"/>
  <c r="BJ630" i="3"/>
  <c r="BH630" i="3"/>
  <c r="BJ629" i="3"/>
  <c r="BH629" i="3"/>
  <c r="BJ628" i="3"/>
  <c r="BH628" i="3"/>
  <c r="BJ627" i="3"/>
  <c r="BH627" i="3"/>
  <c r="BJ626" i="3"/>
  <c r="BH626" i="3"/>
  <c r="BJ625" i="3"/>
  <c r="BH625" i="3"/>
  <c r="BJ624" i="3"/>
  <c r="BH624" i="3"/>
  <c r="BJ623" i="3"/>
  <c r="BH623" i="3"/>
  <c r="BJ622" i="3"/>
  <c r="BH622" i="3"/>
  <c r="BJ621" i="3"/>
  <c r="BH621" i="3"/>
  <c r="BJ620" i="3"/>
  <c r="BH620" i="3"/>
  <c r="BJ619" i="3"/>
  <c r="BH619" i="3"/>
  <c r="BJ618" i="3"/>
  <c r="BH618" i="3"/>
  <c r="BJ617" i="3"/>
  <c r="BH617" i="3"/>
  <c r="BJ616" i="3"/>
  <c r="BH616" i="3"/>
  <c r="BJ615" i="3"/>
  <c r="BH615" i="3"/>
  <c r="BJ614" i="3"/>
  <c r="BH614" i="3"/>
  <c r="BJ613" i="3"/>
  <c r="BH613" i="3"/>
  <c r="BJ612" i="3"/>
  <c r="BH612" i="3"/>
  <c r="BJ611" i="3"/>
  <c r="BH611" i="3"/>
  <c r="BJ610" i="3"/>
  <c r="BH610" i="3"/>
  <c r="BJ609" i="3"/>
  <c r="BH609" i="3"/>
  <c r="BJ608" i="3"/>
  <c r="BH608" i="3"/>
  <c r="BJ607" i="3"/>
  <c r="BH607" i="3"/>
  <c r="BJ606" i="3"/>
  <c r="BH606" i="3"/>
  <c r="BJ605" i="3"/>
  <c r="BH605" i="3"/>
  <c r="BJ604" i="3"/>
  <c r="BH604" i="3"/>
  <c r="BJ603" i="3"/>
  <c r="BH603" i="3"/>
  <c r="BJ602" i="3"/>
  <c r="BH602" i="3"/>
  <c r="BJ601" i="3"/>
  <c r="BH601" i="3"/>
  <c r="BJ600" i="3"/>
  <c r="BH600" i="3"/>
  <c r="BJ599" i="3"/>
  <c r="BH599" i="3"/>
  <c r="BJ598" i="3"/>
  <c r="BH598" i="3"/>
  <c r="BJ597" i="3"/>
  <c r="BH597" i="3"/>
  <c r="BJ596" i="3"/>
  <c r="BH596" i="3"/>
  <c r="BJ595" i="3"/>
  <c r="BH595" i="3"/>
  <c r="BJ594" i="3"/>
  <c r="BH594" i="3"/>
  <c r="BJ593" i="3"/>
  <c r="BH593" i="3"/>
  <c r="BJ592" i="3"/>
  <c r="BH592" i="3"/>
  <c r="BJ591" i="3"/>
  <c r="BH591" i="3"/>
  <c r="BJ590" i="3"/>
  <c r="BH590" i="3"/>
  <c r="BJ589" i="3"/>
  <c r="BH589" i="3"/>
  <c r="BJ588" i="3"/>
  <c r="BH588" i="3"/>
  <c r="BJ587" i="3"/>
  <c r="BH587" i="3"/>
  <c r="BJ586" i="3"/>
  <c r="BH586" i="3"/>
  <c r="BJ585" i="3"/>
  <c r="BH585" i="3"/>
  <c r="BJ584" i="3"/>
  <c r="BH584" i="3"/>
  <c r="BJ583" i="3"/>
  <c r="BH583" i="3"/>
  <c r="BJ582" i="3"/>
  <c r="BH582" i="3"/>
  <c r="BJ581" i="3"/>
  <c r="BH581" i="3"/>
  <c r="BJ580" i="3"/>
  <c r="BH580" i="3"/>
  <c r="BJ579" i="3"/>
  <c r="BH579" i="3"/>
  <c r="BJ578" i="3"/>
  <c r="BH578" i="3"/>
  <c r="BJ577" i="3"/>
  <c r="BH577" i="3"/>
  <c r="BJ576" i="3"/>
  <c r="BH576" i="3"/>
  <c r="BJ575" i="3"/>
  <c r="BH575" i="3"/>
  <c r="BJ574" i="3"/>
  <c r="BH574" i="3"/>
  <c r="BJ573" i="3"/>
  <c r="BH573" i="3"/>
  <c r="BJ572" i="3"/>
  <c r="BH572" i="3"/>
  <c r="BJ571" i="3"/>
  <c r="BH571" i="3"/>
  <c r="BJ570" i="3"/>
  <c r="BH570" i="3"/>
  <c r="BJ569" i="3"/>
  <c r="BH569" i="3"/>
  <c r="BJ568" i="3"/>
  <c r="BH568" i="3"/>
  <c r="BJ567" i="3"/>
  <c r="BH567" i="3"/>
  <c r="BJ566" i="3"/>
  <c r="BH566" i="3"/>
  <c r="BJ565" i="3"/>
  <c r="BH565" i="3"/>
  <c r="BJ564" i="3"/>
  <c r="BH564" i="3"/>
  <c r="BJ563" i="3"/>
  <c r="BH563" i="3"/>
  <c r="BJ562" i="3"/>
  <c r="BH562" i="3"/>
  <c r="BJ561" i="3"/>
  <c r="BH561" i="3"/>
  <c r="BJ560" i="3"/>
  <c r="BH560" i="3"/>
  <c r="BJ559" i="3"/>
  <c r="BH559" i="3"/>
  <c r="BJ558" i="3"/>
  <c r="BH558" i="3"/>
  <c r="BJ557" i="3"/>
  <c r="BH557" i="3"/>
  <c r="BJ556" i="3"/>
  <c r="BH556" i="3"/>
  <c r="BJ555" i="3"/>
  <c r="BH555" i="3"/>
  <c r="BJ554" i="3"/>
  <c r="BH554" i="3"/>
  <c r="BJ553" i="3"/>
  <c r="BH553" i="3"/>
  <c r="BJ552" i="3"/>
  <c r="BH552" i="3"/>
  <c r="BJ551" i="3"/>
  <c r="BH551" i="3"/>
  <c r="BJ550" i="3"/>
  <c r="BH550" i="3"/>
  <c r="BJ549" i="3"/>
  <c r="BH549" i="3"/>
  <c r="BJ548" i="3"/>
  <c r="BH548" i="3"/>
  <c r="BJ547" i="3"/>
  <c r="BH547" i="3"/>
  <c r="BJ546" i="3"/>
  <c r="BH546" i="3"/>
  <c r="BJ545" i="3"/>
  <c r="BH545" i="3"/>
  <c r="BJ544" i="3"/>
  <c r="BH544" i="3"/>
  <c r="BJ543" i="3"/>
  <c r="BH543" i="3"/>
  <c r="BJ542" i="3"/>
  <c r="BH542" i="3"/>
  <c r="BJ541" i="3"/>
  <c r="BH541" i="3"/>
  <c r="BJ540" i="3"/>
  <c r="BH540" i="3"/>
  <c r="BJ539" i="3"/>
  <c r="BH539" i="3"/>
  <c r="BJ538" i="3"/>
  <c r="BH538" i="3"/>
  <c r="BJ537" i="3"/>
  <c r="BH537" i="3"/>
  <c r="BJ536" i="3"/>
  <c r="BH536" i="3"/>
  <c r="BJ535" i="3"/>
  <c r="BH535" i="3"/>
  <c r="BJ534" i="3"/>
  <c r="BH534" i="3"/>
  <c r="BJ533" i="3"/>
  <c r="BH533" i="3"/>
  <c r="BJ532" i="3"/>
  <c r="BH532" i="3"/>
  <c r="BJ531" i="3"/>
  <c r="BH531" i="3"/>
  <c r="BJ530" i="3"/>
  <c r="BH530" i="3"/>
  <c r="BJ529" i="3"/>
  <c r="BH529" i="3"/>
  <c r="BJ528" i="3"/>
  <c r="BH528" i="3"/>
  <c r="BJ527" i="3"/>
  <c r="BH527" i="3"/>
  <c r="BJ526" i="3"/>
  <c r="BH526" i="3"/>
  <c r="BJ525" i="3"/>
  <c r="BH525" i="3"/>
  <c r="BJ524" i="3"/>
  <c r="BH524" i="3"/>
  <c r="BJ523" i="3"/>
  <c r="BH523" i="3"/>
  <c r="BJ522" i="3"/>
  <c r="BH522" i="3"/>
  <c r="BJ521" i="3"/>
  <c r="BH521" i="3"/>
  <c r="BJ520" i="3"/>
  <c r="BH520" i="3"/>
  <c r="BJ519" i="3"/>
  <c r="BH519" i="3"/>
  <c r="BJ518" i="3"/>
  <c r="BH518" i="3"/>
  <c r="BJ517" i="3"/>
  <c r="BH517" i="3"/>
  <c r="BJ516" i="3"/>
  <c r="BH516" i="3"/>
  <c r="BJ515" i="3"/>
  <c r="BH515" i="3"/>
  <c r="BJ514" i="3"/>
  <c r="BH514" i="3"/>
  <c r="BJ513" i="3"/>
  <c r="BH513" i="3"/>
  <c r="BJ512" i="3"/>
  <c r="BH512" i="3"/>
  <c r="BJ511" i="3"/>
  <c r="BH511" i="3"/>
  <c r="BJ510" i="3"/>
  <c r="BH510" i="3"/>
  <c r="BJ509" i="3"/>
  <c r="BH509" i="3"/>
  <c r="BJ508" i="3"/>
  <c r="BH508" i="3"/>
  <c r="BJ507" i="3"/>
  <c r="BH507" i="3"/>
  <c r="BJ506" i="3"/>
  <c r="BH506" i="3"/>
  <c r="BJ505" i="3"/>
  <c r="BH505" i="3"/>
  <c r="BJ504" i="3"/>
  <c r="BH504" i="3"/>
  <c r="BJ503" i="3"/>
  <c r="BH503" i="3"/>
  <c r="BJ502" i="3"/>
  <c r="BH502" i="3"/>
  <c r="BJ501" i="3"/>
  <c r="BH501" i="3"/>
  <c r="BJ500" i="3"/>
  <c r="BH500" i="3"/>
  <c r="BJ499" i="3"/>
  <c r="BH499" i="3"/>
  <c r="BJ498" i="3"/>
  <c r="BH498" i="3"/>
  <c r="BJ497" i="3"/>
  <c r="BH497" i="3"/>
  <c r="BJ496" i="3"/>
  <c r="BH496" i="3"/>
  <c r="BJ495" i="3"/>
  <c r="BH495" i="3"/>
  <c r="BJ494" i="3"/>
  <c r="BH494" i="3"/>
  <c r="BJ493" i="3"/>
  <c r="BH493" i="3"/>
  <c r="BJ492" i="3"/>
  <c r="BH492" i="3"/>
  <c r="BJ491" i="3"/>
  <c r="BH491" i="3"/>
  <c r="BJ490" i="3"/>
  <c r="BH490" i="3"/>
  <c r="BJ489" i="3"/>
  <c r="BH489" i="3"/>
  <c r="BJ488" i="3"/>
  <c r="BH488" i="3"/>
  <c r="BJ487" i="3"/>
  <c r="BH487" i="3"/>
  <c r="BJ486" i="3"/>
  <c r="BH486" i="3"/>
  <c r="BJ485" i="3"/>
  <c r="BH485" i="3"/>
  <c r="BJ484" i="3"/>
  <c r="BH484" i="3"/>
  <c r="BJ483" i="3"/>
  <c r="BH483" i="3"/>
  <c r="BJ482" i="3"/>
  <c r="BH482" i="3"/>
  <c r="BJ481" i="3"/>
  <c r="BH481" i="3"/>
  <c r="BJ480" i="3"/>
  <c r="BH480" i="3"/>
  <c r="BJ479" i="3"/>
  <c r="BH479" i="3"/>
  <c r="BJ478" i="3"/>
  <c r="BH478" i="3"/>
  <c r="BJ477" i="3"/>
  <c r="BH477" i="3"/>
  <c r="BJ476" i="3"/>
  <c r="BH476" i="3"/>
  <c r="BJ475" i="3"/>
  <c r="BH475" i="3"/>
  <c r="BJ474" i="3"/>
  <c r="BH474" i="3"/>
  <c r="BJ473" i="3"/>
  <c r="BH473" i="3"/>
  <c r="BJ472" i="3"/>
  <c r="BH472" i="3"/>
  <c r="BJ471" i="3"/>
  <c r="BH471" i="3"/>
  <c r="BJ470" i="3"/>
  <c r="BH470" i="3"/>
  <c r="BJ469" i="3"/>
  <c r="BH469" i="3"/>
  <c r="BJ468" i="3"/>
  <c r="BH468" i="3"/>
  <c r="BJ467" i="3"/>
  <c r="BH467" i="3"/>
  <c r="BJ466" i="3"/>
  <c r="BH466" i="3"/>
  <c r="BJ465" i="3"/>
  <c r="BH465" i="3"/>
  <c r="BJ464" i="3"/>
  <c r="BH464" i="3"/>
  <c r="BJ463" i="3"/>
  <c r="BH463" i="3"/>
  <c r="BJ462" i="3"/>
  <c r="BH462" i="3"/>
  <c r="BJ461" i="3"/>
  <c r="BH461" i="3"/>
  <c r="BJ460" i="3"/>
  <c r="BH460" i="3"/>
  <c r="BJ459" i="3"/>
  <c r="BH459" i="3"/>
  <c r="BJ458" i="3"/>
  <c r="BH458" i="3"/>
  <c r="BJ457" i="3"/>
  <c r="BH457" i="3"/>
  <c r="BJ456" i="3"/>
  <c r="BH456" i="3"/>
  <c r="BJ455" i="3"/>
  <c r="BH455" i="3"/>
  <c r="BJ454" i="3"/>
  <c r="BH454" i="3"/>
  <c r="BJ453" i="3"/>
  <c r="BH453" i="3"/>
  <c r="BJ452" i="3"/>
  <c r="BH452" i="3"/>
  <c r="BJ451" i="3"/>
  <c r="BH451" i="3"/>
  <c r="BJ450" i="3"/>
  <c r="BH450" i="3"/>
  <c r="BJ449" i="3"/>
  <c r="BH449" i="3"/>
  <c r="BJ448" i="3"/>
  <c r="BH448" i="3"/>
  <c r="BJ447" i="3"/>
  <c r="BH447" i="3"/>
  <c r="BJ446" i="3"/>
  <c r="BH446" i="3"/>
  <c r="BJ445" i="3"/>
  <c r="BH445" i="3"/>
  <c r="BJ444" i="3"/>
  <c r="BH444" i="3"/>
  <c r="BJ443" i="3"/>
  <c r="BH443" i="3"/>
  <c r="BJ442" i="3"/>
  <c r="BH442" i="3"/>
  <c r="BJ441" i="3"/>
  <c r="BH441" i="3"/>
  <c r="BJ440" i="3"/>
  <c r="BH440" i="3"/>
  <c r="BJ439" i="3"/>
  <c r="BH439" i="3"/>
  <c r="BJ438" i="3"/>
  <c r="BH438" i="3"/>
  <c r="BJ437" i="3"/>
  <c r="BH437" i="3"/>
  <c r="BJ436" i="3"/>
  <c r="BH436" i="3"/>
  <c r="BJ435" i="3"/>
  <c r="BH435" i="3"/>
  <c r="BJ434" i="3"/>
  <c r="BH434" i="3"/>
  <c r="BJ433" i="3"/>
  <c r="BH433" i="3"/>
  <c r="BJ432" i="3"/>
  <c r="BH432" i="3"/>
  <c r="BJ431" i="3"/>
  <c r="BH431" i="3"/>
  <c r="BJ430" i="3"/>
  <c r="BH430" i="3"/>
  <c r="BJ429" i="3"/>
  <c r="BH429" i="3"/>
  <c r="BJ428" i="3"/>
  <c r="BH428" i="3"/>
  <c r="BJ427" i="3"/>
  <c r="BH427" i="3"/>
  <c r="BJ426" i="3"/>
  <c r="BH426" i="3"/>
  <c r="BJ425" i="3"/>
  <c r="BH425" i="3"/>
  <c r="BJ424" i="3"/>
  <c r="BH424" i="3"/>
  <c r="BJ423" i="3"/>
  <c r="BH423" i="3"/>
  <c r="BJ422" i="3"/>
  <c r="BH422" i="3"/>
  <c r="BJ421" i="3"/>
  <c r="BH421" i="3"/>
  <c r="BJ420" i="3"/>
  <c r="BH420" i="3"/>
  <c r="BJ419" i="3"/>
  <c r="BH419" i="3"/>
  <c r="BJ418" i="3"/>
  <c r="BH418" i="3"/>
  <c r="BJ417" i="3"/>
  <c r="BH417" i="3"/>
  <c r="BJ416" i="3"/>
  <c r="BH416" i="3"/>
  <c r="BJ415" i="3"/>
  <c r="BH415" i="3"/>
  <c r="BJ414" i="3"/>
  <c r="BH414" i="3"/>
  <c r="BJ413" i="3"/>
  <c r="BH413" i="3"/>
  <c r="BJ412" i="3"/>
  <c r="BH412" i="3"/>
  <c r="BJ411" i="3"/>
  <c r="BH411" i="3"/>
  <c r="BJ410" i="3"/>
  <c r="BH410" i="3"/>
  <c r="BJ409" i="3"/>
  <c r="BH409" i="3"/>
  <c r="BJ408" i="3"/>
  <c r="BH408" i="3"/>
  <c r="BJ407" i="3"/>
  <c r="BH407" i="3"/>
  <c r="BJ406" i="3"/>
  <c r="BH406" i="3"/>
  <c r="BJ405" i="3"/>
  <c r="BH405" i="3"/>
  <c r="BJ404" i="3"/>
  <c r="BH404" i="3"/>
  <c r="BJ403" i="3"/>
  <c r="BH403" i="3"/>
  <c r="BJ402" i="3"/>
  <c r="BH402" i="3"/>
  <c r="BJ401" i="3"/>
  <c r="BH401" i="3"/>
  <c r="BJ400" i="3"/>
  <c r="BH400" i="3"/>
  <c r="BJ399" i="3"/>
  <c r="BH399" i="3"/>
  <c r="BJ398" i="3"/>
  <c r="BH398" i="3"/>
  <c r="BJ397" i="3"/>
  <c r="BH397" i="3"/>
  <c r="BJ396" i="3"/>
  <c r="BH396" i="3"/>
  <c r="BJ395" i="3"/>
  <c r="BH395" i="3"/>
  <c r="BJ394" i="3"/>
  <c r="BH394" i="3"/>
  <c r="BJ393" i="3"/>
  <c r="BH393" i="3"/>
  <c r="BJ392" i="3"/>
  <c r="BH392" i="3"/>
  <c r="BJ391" i="3"/>
  <c r="BH391" i="3"/>
  <c r="BJ390" i="3"/>
  <c r="BH390" i="3"/>
  <c r="BJ389" i="3"/>
  <c r="BH389" i="3"/>
  <c r="BJ388" i="3"/>
  <c r="BH388" i="3"/>
  <c r="BJ387" i="3"/>
  <c r="BH387" i="3"/>
  <c r="BJ386" i="3"/>
  <c r="BH386" i="3"/>
  <c r="BJ385" i="3"/>
  <c r="BH385" i="3"/>
  <c r="BJ384" i="3"/>
  <c r="BH384" i="3"/>
  <c r="BJ383" i="3"/>
  <c r="BH383" i="3"/>
  <c r="BJ382" i="3"/>
  <c r="BH382" i="3"/>
  <c r="BJ381" i="3"/>
  <c r="BH381" i="3"/>
  <c r="BJ380" i="3"/>
  <c r="BH380" i="3"/>
  <c r="BJ379" i="3"/>
  <c r="BH379" i="3"/>
  <c r="BJ378" i="3"/>
  <c r="BH378" i="3"/>
  <c r="BJ377" i="3"/>
  <c r="BH377" i="3"/>
  <c r="BJ376" i="3"/>
  <c r="BH376" i="3"/>
  <c r="BJ375" i="3"/>
  <c r="BH375" i="3"/>
  <c r="BJ374" i="3"/>
  <c r="BH374" i="3"/>
  <c r="BJ373" i="3"/>
  <c r="BH373" i="3"/>
  <c r="BJ372" i="3"/>
  <c r="BH372" i="3"/>
  <c r="BJ371" i="3"/>
  <c r="BH371" i="3"/>
  <c r="BJ370" i="3"/>
  <c r="BH370" i="3"/>
  <c r="BJ369" i="3"/>
  <c r="BH369" i="3"/>
  <c r="BJ368" i="3"/>
  <c r="BH368" i="3"/>
  <c r="BJ367" i="3"/>
  <c r="BH367" i="3"/>
  <c r="BJ366" i="3"/>
  <c r="BH366" i="3"/>
  <c r="BJ365" i="3"/>
  <c r="BH365" i="3"/>
  <c r="BJ364" i="3"/>
  <c r="BH364" i="3"/>
  <c r="BJ363" i="3"/>
  <c r="BH363" i="3"/>
  <c r="BJ362" i="3"/>
  <c r="BH362" i="3"/>
  <c r="BJ361" i="3"/>
  <c r="BH361" i="3"/>
  <c r="BJ360" i="3"/>
  <c r="BH360" i="3"/>
  <c r="BJ359" i="3"/>
  <c r="BH359" i="3"/>
  <c r="BJ358" i="3"/>
  <c r="BH358" i="3"/>
  <c r="BJ357" i="3"/>
  <c r="BH357" i="3"/>
  <c r="BJ356" i="3"/>
  <c r="BH356" i="3"/>
  <c r="BJ355" i="3"/>
  <c r="BH355" i="3"/>
  <c r="BJ354" i="3"/>
  <c r="BH354" i="3"/>
  <c r="BJ353" i="3"/>
  <c r="BH353" i="3"/>
  <c r="BJ352" i="3"/>
  <c r="BH352" i="3"/>
  <c r="BJ351" i="3"/>
  <c r="BH351" i="3"/>
  <c r="BJ350" i="3"/>
  <c r="BH350" i="3"/>
  <c r="BJ349" i="3"/>
  <c r="BH349" i="3"/>
  <c r="BJ348" i="3"/>
  <c r="BH348" i="3"/>
  <c r="BJ347" i="3"/>
  <c r="BH347" i="3"/>
  <c r="BJ346" i="3"/>
  <c r="BH346" i="3"/>
  <c r="BJ345" i="3"/>
  <c r="BH345" i="3"/>
  <c r="BJ344" i="3"/>
  <c r="BH344" i="3"/>
  <c r="BJ343" i="3"/>
  <c r="BH343" i="3"/>
  <c r="BJ342" i="3"/>
  <c r="BH342" i="3"/>
  <c r="BJ341" i="3"/>
  <c r="BH341" i="3"/>
  <c r="BJ340" i="3"/>
  <c r="BH340" i="3"/>
  <c r="BJ339" i="3"/>
  <c r="BH339" i="3"/>
  <c r="BJ338" i="3"/>
  <c r="BH338" i="3"/>
  <c r="BJ337" i="3"/>
  <c r="BH337" i="3"/>
  <c r="BJ336" i="3"/>
  <c r="BH336" i="3"/>
  <c r="BJ335" i="3"/>
  <c r="BH335" i="3"/>
  <c r="BJ334" i="3"/>
  <c r="BH334" i="3"/>
  <c r="BJ333" i="3"/>
  <c r="BH333" i="3"/>
  <c r="BJ332" i="3"/>
  <c r="BH332" i="3"/>
  <c r="BJ331" i="3"/>
  <c r="BH331" i="3"/>
  <c r="BJ330" i="3"/>
  <c r="BH330" i="3"/>
  <c r="BJ329" i="3"/>
  <c r="BH329" i="3"/>
  <c r="BJ328" i="3"/>
  <c r="BH328" i="3"/>
  <c r="BJ327" i="3"/>
  <c r="BH327" i="3"/>
  <c r="BJ326" i="3"/>
  <c r="BH326" i="3"/>
  <c r="BJ325" i="3"/>
  <c r="BH325" i="3"/>
  <c r="BJ324" i="3"/>
  <c r="BH324" i="3"/>
  <c r="BJ323" i="3"/>
  <c r="BH323" i="3"/>
  <c r="BJ322" i="3"/>
  <c r="BH322" i="3"/>
  <c r="BJ321" i="3"/>
  <c r="BH321" i="3"/>
  <c r="BJ320" i="3"/>
  <c r="BH320" i="3"/>
  <c r="BJ319" i="3"/>
  <c r="BH319" i="3"/>
  <c r="BJ318" i="3"/>
  <c r="BH318" i="3"/>
  <c r="BJ317" i="3"/>
  <c r="BH317" i="3"/>
  <c r="BJ316" i="3"/>
  <c r="BH316" i="3"/>
  <c r="BJ315" i="3"/>
  <c r="BH315" i="3"/>
  <c r="BJ314" i="3"/>
  <c r="BH314" i="3"/>
  <c r="BJ313" i="3"/>
  <c r="BH313" i="3"/>
  <c r="BJ312" i="3"/>
  <c r="BH312" i="3"/>
  <c r="BJ311" i="3"/>
  <c r="BH311" i="3"/>
  <c r="BJ310" i="3"/>
  <c r="BH310" i="3"/>
  <c r="BJ309" i="3"/>
  <c r="BH309" i="3"/>
  <c r="BJ308" i="3"/>
  <c r="BH308" i="3"/>
  <c r="BJ307" i="3"/>
  <c r="BH307" i="3"/>
  <c r="BJ306" i="3"/>
  <c r="BH306" i="3"/>
  <c r="BJ305" i="3"/>
  <c r="BH305" i="3"/>
  <c r="BJ304" i="3"/>
  <c r="BH304" i="3"/>
  <c r="BJ303" i="3"/>
  <c r="BH303" i="3"/>
  <c r="BJ302" i="3"/>
  <c r="BH302" i="3"/>
  <c r="BJ301" i="3"/>
  <c r="BH301" i="3"/>
  <c r="BJ300" i="3"/>
  <c r="BH300" i="3"/>
  <c r="BJ299" i="3"/>
  <c r="BH299" i="3"/>
  <c r="BJ298" i="3"/>
  <c r="BH298" i="3"/>
  <c r="BJ297" i="3"/>
  <c r="BH297" i="3"/>
  <c r="BJ296" i="3"/>
  <c r="BH296" i="3"/>
  <c r="BJ295" i="3"/>
  <c r="BH295" i="3"/>
  <c r="BJ294" i="3"/>
  <c r="BH294" i="3"/>
  <c r="BJ293" i="3"/>
  <c r="BH293" i="3"/>
  <c r="BJ292" i="3"/>
  <c r="BH292" i="3"/>
  <c r="BJ291" i="3"/>
  <c r="BH291" i="3"/>
  <c r="BJ290" i="3"/>
  <c r="BH290" i="3"/>
  <c r="BJ289" i="3"/>
  <c r="BH289" i="3"/>
  <c r="BJ288" i="3"/>
  <c r="BH288" i="3"/>
  <c r="BJ287" i="3"/>
  <c r="BH287" i="3"/>
  <c r="BJ286" i="3"/>
  <c r="BH286" i="3"/>
  <c r="BJ285" i="3"/>
  <c r="BH285" i="3"/>
  <c r="BJ284" i="3"/>
  <c r="BH284" i="3"/>
  <c r="BJ283" i="3"/>
  <c r="BH283" i="3"/>
  <c r="BJ282" i="3"/>
  <c r="BH282" i="3"/>
  <c r="BJ281" i="3"/>
  <c r="BH281" i="3"/>
  <c r="BJ280" i="3"/>
  <c r="BH280" i="3"/>
  <c r="BJ279" i="3"/>
  <c r="BH279" i="3"/>
  <c r="BJ278" i="3"/>
  <c r="BH278" i="3"/>
  <c r="BJ277" i="3"/>
  <c r="BH277" i="3"/>
  <c r="BJ276" i="3"/>
  <c r="BH276" i="3"/>
  <c r="BJ275" i="3"/>
  <c r="BH275" i="3"/>
  <c r="BJ274" i="3"/>
  <c r="BH274" i="3"/>
  <c r="BJ273" i="3"/>
  <c r="BH273" i="3"/>
  <c r="BJ272" i="3"/>
  <c r="BH272" i="3"/>
  <c r="BJ271" i="3"/>
  <c r="BH271" i="3"/>
  <c r="BJ270" i="3"/>
  <c r="BH270" i="3"/>
  <c r="BJ269" i="3"/>
  <c r="BH269" i="3"/>
  <c r="BJ268" i="3"/>
  <c r="BH268" i="3"/>
  <c r="BJ267" i="3"/>
  <c r="BH267" i="3"/>
  <c r="BJ266" i="3"/>
  <c r="BH266" i="3"/>
  <c r="BJ265" i="3"/>
  <c r="BH265" i="3"/>
  <c r="BJ264" i="3"/>
  <c r="BH264" i="3"/>
  <c r="BJ263" i="3"/>
  <c r="BH263" i="3"/>
  <c r="BJ262" i="3"/>
  <c r="BH262" i="3"/>
  <c r="BJ261" i="3"/>
  <c r="BH261" i="3"/>
  <c r="BJ260" i="3"/>
  <c r="BH260" i="3"/>
  <c r="BJ259" i="3"/>
  <c r="BH259" i="3"/>
  <c r="BJ258" i="3"/>
  <c r="BH258" i="3"/>
  <c r="BJ257" i="3"/>
  <c r="BH257" i="3"/>
  <c r="BJ256" i="3"/>
  <c r="BH256" i="3"/>
  <c r="BJ255" i="3"/>
  <c r="BH255" i="3"/>
  <c r="BJ254" i="3"/>
  <c r="BH254" i="3"/>
  <c r="BJ253" i="3"/>
  <c r="BH253" i="3"/>
  <c r="BJ252" i="3"/>
  <c r="BH252" i="3"/>
  <c r="BJ251" i="3"/>
  <c r="BH251" i="3"/>
  <c r="BJ250" i="3"/>
  <c r="BH250" i="3"/>
  <c r="BJ249" i="3"/>
  <c r="BH249" i="3"/>
  <c r="BJ248" i="3"/>
  <c r="BH248" i="3"/>
  <c r="BJ247" i="3"/>
  <c r="BH247" i="3"/>
  <c r="BJ246" i="3"/>
  <c r="BH246" i="3"/>
  <c r="BJ245" i="3"/>
  <c r="BH245" i="3"/>
  <c r="BJ244" i="3"/>
  <c r="BH244" i="3"/>
  <c r="BJ243" i="3"/>
  <c r="BH243" i="3"/>
  <c r="BJ242" i="3"/>
  <c r="BH242" i="3"/>
  <c r="BJ241" i="3"/>
  <c r="BH241" i="3"/>
  <c r="BJ240" i="3"/>
  <c r="BH240" i="3"/>
  <c r="BJ239" i="3"/>
  <c r="BH239" i="3"/>
  <c r="BJ238" i="3"/>
  <c r="BH238" i="3"/>
  <c r="BJ237" i="3"/>
  <c r="BH237" i="3"/>
  <c r="BJ236" i="3"/>
  <c r="BH236" i="3"/>
  <c r="BJ235" i="3"/>
  <c r="BH235" i="3"/>
  <c r="BJ234" i="3"/>
  <c r="BH234" i="3"/>
  <c r="BJ233" i="3"/>
  <c r="BH233" i="3"/>
  <c r="BJ232" i="3"/>
  <c r="BH232" i="3"/>
  <c r="BJ231" i="3"/>
  <c r="BH231" i="3"/>
  <c r="BJ230" i="3"/>
  <c r="BH230" i="3"/>
  <c r="BJ229" i="3"/>
  <c r="BH229" i="3"/>
  <c r="BJ228" i="3"/>
  <c r="BH228" i="3"/>
  <c r="BJ227" i="3"/>
  <c r="BH227" i="3"/>
  <c r="BJ226" i="3"/>
  <c r="BH226" i="3"/>
  <c r="BJ225" i="3"/>
  <c r="BH225" i="3"/>
  <c r="BJ224" i="3"/>
  <c r="BH224" i="3"/>
  <c r="BJ223" i="3"/>
  <c r="BH223" i="3"/>
  <c r="BJ222" i="3"/>
  <c r="BH222" i="3"/>
  <c r="BJ221" i="3"/>
  <c r="BH221" i="3"/>
  <c r="BJ220" i="3"/>
  <c r="BH220" i="3"/>
  <c r="BJ219" i="3"/>
  <c r="BH219" i="3"/>
  <c r="BJ218" i="3"/>
  <c r="BH218" i="3"/>
  <c r="BJ217" i="3"/>
  <c r="BH217" i="3"/>
  <c r="BJ216" i="3"/>
  <c r="BH216" i="3"/>
  <c r="BJ215" i="3"/>
  <c r="BH215" i="3"/>
  <c r="BJ214" i="3"/>
  <c r="BH214" i="3"/>
  <c r="BJ213" i="3"/>
  <c r="BH213" i="3"/>
  <c r="BJ212" i="3"/>
  <c r="BH212" i="3"/>
  <c r="BJ211" i="3"/>
  <c r="BH211" i="3"/>
  <c r="BJ210" i="3"/>
  <c r="BH210" i="3"/>
  <c r="BJ209" i="3"/>
  <c r="BH209" i="3"/>
  <c r="BJ208" i="3"/>
  <c r="BH208" i="3"/>
  <c r="BJ207" i="3"/>
  <c r="BH207" i="3"/>
  <c r="BJ206" i="3"/>
  <c r="BH206" i="3"/>
  <c r="BJ205" i="3"/>
  <c r="BH205" i="3"/>
  <c r="BJ204" i="3"/>
  <c r="BH204" i="3"/>
  <c r="BJ203" i="3"/>
  <c r="BH203" i="3"/>
  <c r="BJ202" i="3"/>
  <c r="BH202" i="3"/>
  <c r="BJ201" i="3"/>
  <c r="BH201" i="3"/>
  <c r="BJ200" i="3"/>
  <c r="BH200" i="3"/>
  <c r="BJ199" i="3"/>
  <c r="BH199" i="3"/>
  <c r="BJ198" i="3"/>
  <c r="BH198" i="3"/>
  <c r="BJ197" i="3"/>
  <c r="BH197" i="3"/>
  <c r="BJ196" i="3"/>
  <c r="BH196" i="3"/>
  <c r="BJ195" i="3"/>
  <c r="BH195" i="3"/>
  <c r="BJ194" i="3"/>
  <c r="BH194" i="3"/>
  <c r="BJ193" i="3"/>
  <c r="BH193" i="3"/>
  <c r="BJ192" i="3"/>
  <c r="BH192" i="3"/>
  <c r="BJ191" i="3"/>
  <c r="BH191" i="3"/>
  <c r="BJ190" i="3"/>
  <c r="BH190" i="3"/>
  <c r="BJ189" i="3"/>
  <c r="BH189" i="3"/>
  <c r="BJ188" i="3"/>
  <c r="BH188" i="3"/>
  <c r="BJ187" i="3"/>
  <c r="BH187" i="3"/>
  <c r="BJ186" i="3"/>
  <c r="BH186" i="3"/>
  <c r="BJ185" i="3"/>
  <c r="BH185" i="3"/>
  <c r="BJ184" i="3"/>
  <c r="BH184" i="3"/>
  <c r="BJ183" i="3"/>
  <c r="BH183" i="3"/>
  <c r="BJ182" i="3"/>
  <c r="BH182" i="3"/>
  <c r="BJ181" i="3"/>
  <c r="BH181" i="3"/>
  <c r="BJ180" i="3"/>
  <c r="BH180" i="3"/>
  <c r="BJ179" i="3"/>
  <c r="BH179" i="3"/>
  <c r="BJ178" i="3"/>
  <c r="BH178" i="3"/>
  <c r="BJ177" i="3"/>
  <c r="BH177" i="3"/>
  <c r="BJ176" i="3"/>
  <c r="BH176" i="3"/>
  <c r="BJ175" i="3"/>
  <c r="BH175" i="3"/>
  <c r="BJ174" i="3"/>
  <c r="BH174" i="3"/>
  <c r="BJ173" i="3"/>
  <c r="BH173" i="3"/>
  <c r="BJ172" i="3"/>
  <c r="BH172" i="3"/>
  <c r="BJ171" i="3"/>
  <c r="BH171" i="3"/>
  <c r="BJ170" i="3"/>
  <c r="BH170" i="3"/>
  <c r="BJ169" i="3"/>
  <c r="BH169" i="3"/>
  <c r="BJ168" i="3"/>
  <c r="BH168" i="3"/>
  <c r="BJ167" i="3"/>
  <c r="BH167" i="3"/>
  <c r="BJ166" i="3"/>
  <c r="BH166" i="3"/>
  <c r="BJ165" i="3"/>
  <c r="BH165" i="3"/>
  <c r="BJ164" i="3"/>
  <c r="BH164" i="3"/>
  <c r="BJ163" i="3"/>
  <c r="BH163" i="3"/>
  <c r="BJ162" i="3"/>
  <c r="BH162" i="3"/>
  <c r="BJ161" i="3"/>
  <c r="BH161" i="3"/>
  <c r="BJ160" i="3"/>
  <c r="BH160" i="3"/>
  <c r="BJ159" i="3"/>
  <c r="BH159" i="3"/>
  <c r="BJ158" i="3"/>
  <c r="BH158" i="3"/>
  <c r="BJ157" i="3"/>
  <c r="BH157" i="3"/>
  <c r="BJ156" i="3"/>
  <c r="BH156" i="3"/>
  <c r="BH155" i="3"/>
  <c r="BH154" i="3"/>
  <c r="BH153" i="3"/>
  <c r="A1" i="3"/>
  <c r="BD603" i="3" l="1"/>
  <c r="R603" i="3" s="1"/>
  <c r="BD604" i="3"/>
  <c r="BD605" i="3"/>
  <c r="R605" i="3" s="1"/>
  <c r="BD606" i="3"/>
  <c r="R606" i="3" s="1"/>
  <c r="BD607" i="3"/>
  <c r="R607" i="3" s="1"/>
  <c r="BD608" i="3"/>
  <c r="R608" i="3" s="1"/>
  <c r="BD609" i="3"/>
  <c r="R609" i="3" s="1"/>
  <c r="BD610" i="3"/>
  <c r="R610" i="3" s="1"/>
  <c r="BD611" i="3"/>
  <c r="R611" i="3" s="1"/>
  <c r="BD612" i="3"/>
  <c r="R612" i="3" s="1"/>
  <c r="BD613" i="3"/>
  <c r="R613" i="3" s="1"/>
  <c r="BD614" i="3"/>
  <c r="R614" i="3" s="1"/>
  <c r="BD615" i="3"/>
  <c r="R615" i="3" s="1"/>
  <c r="R604" i="3"/>
  <c r="BD303" i="3"/>
  <c r="BD304" i="3"/>
  <c r="BD305" i="3"/>
  <c r="BD306" i="3"/>
  <c r="BD307" i="3"/>
  <c r="BD308" i="3"/>
  <c r="BD309" i="3"/>
  <c r="BD310" i="3"/>
  <c r="BD311" i="3"/>
  <c r="BD312" i="3"/>
  <c r="BD313" i="3"/>
  <c r="BD314" i="3"/>
  <c r="BD315" i="3"/>
  <c r="BD316" i="3"/>
  <c r="BD317" i="3"/>
  <c r="BD318" i="3"/>
  <c r="BD319" i="3"/>
  <c r="BD320" i="3"/>
  <c r="BD321" i="3"/>
  <c r="BD322" i="3"/>
  <c r="BD323" i="3"/>
  <c r="BD324" i="3"/>
  <c r="BD154" i="3"/>
  <c r="O50" i="2"/>
  <c r="P50" i="2" s="1"/>
  <c r="Q50" i="2" s="1"/>
  <c r="K50" i="2"/>
  <c r="O49" i="2"/>
  <c r="P49" i="2" s="1"/>
  <c r="Q49" i="2" s="1"/>
  <c r="K49" i="2"/>
  <c r="O48" i="2"/>
  <c r="P48" i="2" s="1"/>
  <c r="Q48" i="2" s="1"/>
  <c r="K48" i="2"/>
  <c r="O46" i="2"/>
  <c r="P46" i="2" s="1"/>
  <c r="Q46" i="2" s="1"/>
  <c r="K46" i="2"/>
  <c r="O41" i="2"/>
  <c r="P41" i="2" s="1"/>
  <c r="Q41" i="2" s="1"/>
  <c r="K41" i="2"/>
  <c r="O40" i="2"/>
  <c r="P40" i="2" s="1"/>
  <c r="Q40" i="2" s="1"/>
  <c r="K40" i="2"/>
  <c r="O39" i="2"/>
  <c r="P39" i="2" s="1"/>
  <c r="Q39" i="2" s="1"/>
  <c r="K39" i="2"/>
  <c r="O38" i="2"/>
  <c r="P38" i="2" s="1"/>
  <c r="Q38" i="2" s="1"/>
  <c r="K38" i="2"/>
  <c r="BE153" i="3"/>
  <c r="BK1327" i="3"/>
  <c r="BD1327" i="3"/>
  <c r="BA1327" i="3"/>
  <c r="Q1327" i="3"/>
  <c r="X1327" i="3"/>
  <c r="U1327" i="3"/>
  <c r="T1327" i="3"/>
  <c r="C1327" i="3"/>
  <c r="BK1326" i="3"/>
  <c r="BD1326" i="3"/>
  <c r="BA1326" i="3"/>
  <c r="Q1326" i="3"/>
  <c r="X1326" i="3"/>
  <c r="U1326" i="3"/>
  <c r="T1326" i="3"/>
  <c r="C1326" i="3"/>
  <c r="BK1325" i="3"/>
  <c r="BD1325" i="3"/>
  <c r="BA1325" i="3"/>
  <c r="Q1325" i="3"/>
  <c r="X1325" i="3"/>
  <c r="U1325" i="3"/>
  <c r="T1325" i="3"/>
  <c r="C1325" i="3"/>
  <c r="BK1324" i="3"/>
  <c r="BD1324" i="3"/>
  <c r="BA1324" i="3"/>
  <c r="Q1324" i="3"/>
  <c r="X1324" i="3"/>
  <c r="U1324" i="3"/>
  <c r="T1324" i="3"/>
  <c r="C1324" i="3"/>
  <c r="BK1323" i="3"/>
  <c r="BD1323" i="3"/>
  <c r="BA1323" i="3"/>
  <c r="Q1323" i="3"/>
  <c r="X1323" i="3"/>
  <c r="U1323" i="3"/>
  <c r="T1323" i="3"/>
  <c r="C1323" i="3"/>
  <c r="BK1322" i="3"/>
  <c r="BD1322" i="3"/>
  <c r="BA1322" i="3"/>
  <c r="Q1322" i="3"/>
  <c r="X1322" i="3"/>
  <c r="U1322" i="3"/>
  <c r="T1322" i="3"/>
  <c r="C1322" i="3"/>
  <c r="BK1321" i="3"/>
  <c r="BD1321" i="3"/>
  <c r="BA1321" i="3"/>
  <c r="Q1321" i="3"/>
  <c r="X1321" i="3"/>
  <c r="U1321" i="3"/>
  <c r="T1321" i="3"/>
  <c r="C1321" i="3"/>
  <c r="BK1320" i="3"/>
  <c r="BD1320" i="3"/>
  <c r="BA1320" i="3"/>
  <c r="Q1320" i="3"/>
  <c r="X1320" i="3"/>
  <c r="U1320" i="3"/>
  <c r="T1320" i="3"/>
  <c r="C1320" i="3"/>
  <c r="BK1319" i="3"/>
  <c r="BD1319" i="3"/>
  <c r="BA1319" i="3"/>
  <c r="Q1319" i="3"/>
  <c r="X1319" i="3"/>
  <c r="U1319" i="3"/>
  <c r="T1319" i="3"/>
  <c r="C1319" i="3"/>
  <c r="BK1318" i="3"/>
  <c r="BD1318" i="3"/>
  <c r="BA1318" i="3"/>
  <c r="Q1318" i="3"/>
  <c r="X1318" i="3"/>
  <c r="U1318" i="3"/>
  <c r="T1318" i="3"/>
  <c r="C1318" i="3"/>
  <c r="BK1317" i="3"/>
  <c r="BD1317" i="3"/>
  <c r="BA1317" i="3"/>
  <c r="Q1317" i="3"/>
  <c r="X1317" i="3"/>
  <c r="U1317" i="3"/>
  <c r="T1317" i="3"/>
  <c r="C1317" i="3"/>
  <c r="BK1316" i="3"/>
  <c r="BD1316" i="3"/>
  <c r="BA1316" i="3"/>
  <c r="Q1316" i="3"/>
  <c r="X1316" i="3"/>
  <c r="U1316" i="3"/>
  <c r="T1316" i="3"/>
  <c r="C1316" i="3"/>
  <c r="BK1315" i="3"/>
  <c r="BD1315" i="3"/>
  <c r="BA1315" i="3"/>
  <c r="Q1315" i="3"/>
  <c r="X1315" i="3"/>
  <c r="U1315" i="3"/>
  <c r="T1315" i="3"/>
  <c r="C1315" i="3"/>
  <c r="BK1314" i="3"/>
  <c r="BD1314" i="3"/>
  <c r="BA1314" i="3"/>
  <c r="Q1314" i="3"/>
  <c r="X1314" i="3"/>
  <c r="U1314" i="3"/>
  <c r="T1314" i="3"/>
  <c r="C1314" i="3"/>
  <c r="BK1313" i="3"/>
  <c r="BD1313" i="3"/>
  <c r="BA1313" i="3"/>
  <c r="Q1313" i="3"/>
  <c r="X1313" i="3"/>
  <c r="U1313" i="3"/>
  <c r="T1313" i="3"/>
  <c r="C1313" i="3"/>
  <c r="BK1312" i="3"/>
  <c r="BD1312" i="3"/>
  <c r="BA1312" i="3"/>
  <c r="Q1312" i="3"/>
  <c r="X1312" i="3"/>
  <c r="U1312" i="3"/>
  <c r="T1312" i="3"/>
  <c r="C1312" i="3"/>
  <c r="BK1311" i="3"/>
  <c r="BD1311" i="3"/>
  <c r="BA1311" i="3"/>
  <c r="Q1311" i="3"/>
  <c r="X1311" i="3"/>
  <c r="U1311" i="3"/>
  <c r="T1311" i="3"/>
  <c r="C1311" i="3"/>
  <c r="BK1310" i="3"/>
  <c r="BD1310" i="3"/>
  <c r="BA1310" i="3"/>
  <c r="Q1310" i="3"/>
  <c r="X1310" i="3"/>
  <c r="U1310" i="3"/>
  <c r="T1310" i="3"/>
  <c r="C1310" i="3"/>
  <c r="BK1309" i="3"/>
  <c r="BD1309" i="3"/>
  <c r="BA1309" i="3"/>
  <c r="Q1309" i="3"/>
  <c r="X1309" i="3"/>
  <c r="U1309" i="3"/>
  <c r="T1309" i="3"/>
  <c r="C1309" i="3"/>
  <c r="BK1308" i="3"/>
  <c r="BD1308" i="3"/>
  <c r="BA1308" i="3"/>
  <c r="Q1308" i="3"/>
  <c r="X1308" i="3"/>
  <c r="U1308" i="3"/>
  <c r="T1308" i="3"/>
  <c r="C1308" i="3"/>
  <c r="BK1307" i="3"/>
  <c r="BD1307" i="3"/>
  <c r="BA1307" i="3"/>
  <c r="Q1307" i="3"/>
  <c r="X1307" i="3"/>
  <c r="U1307" i="3"/>
  <c r="T1307" i="3"/>
  <c r="C1307" i="3"/>
  <c r="BK1306" i="3"/>
  <c r="BD1306" i="3"/>
  <c r="BA1306" i="3"/>
  <c r="Q1306" i="3"/>
  <c r="X1306" i="3"/>
  <c r="U1306" i="3"/>
  <c r="T1306" i="3"/>
  <c r="C1306" i="3"/>
  <c r="BK1305" i="3"/>
  <c r="BD1305" i="3"/>
  <c r="BA1305" i="3"/>
  <c r="Q1305" i="3"/>
  <c r="X1305" i="3"/>
  <c r="U1305" i="3"/>
  <c r="T1305" i="3"/>
  <c r="C1305" i="3"/>
  <c r="BK1304" i="3"/>
  <c r="BD1304" i="3"/>
  <c r="BA1304" i="3"/>
  <c r="Q1304" i="3"/>
  <c r="X1304" i="3"/>
  <c r="U1304" i="3"/>
  <c r="T1304" i="3"/>
  <c r="C1304" i="3"/>
  <c r="BK1303" i="3"/>
  <c r="BD1303" i="3"/>
  <c r="BA1303" i="3"/>
  <c r="Q1303" i="3"/>
  <c r="X1303" i="3"/>
  <c r="U1303" i="3"/>
  <c r="T1303" i="3"/>
  <c r="C1303" i="3"/>
  <c r="BK1302" i="3"/>
  <c r="BD1302" i="3"/>
  <c r="BA1302" i="3"/>
  <c r="Q1302" i="3"/>
  <c r="X1302" i="3"/>
  <c r="U1302" i="3"/>
  <c r="T1302" i="3"/>
  <c r="C1302" i="3"/>
  <c r="BK1301" i="3"/>
  <c r="BD1301" i="3"/>
  <c r="BA1301" i="3"/>
  <c r="Q1301" i="3"/>
  <c r="X1301" i="3"/>
  <c r="U1301" i="3"/>
  <c r="T1301" i="3"/>
  <c r="C1301" i="3"/>
  <c r="BK1300" i="3"/>
  <c r="BD1300" i="3"/>
  <c r="BA1300" i="3"/>
  <c r="Q1300" i="3"/>
  <c r="X1300" i="3"/>
  <c r="U1300" i="3"/>
  <c r="T1300" i="3"/>
  <c r="C1300" i="3"/>
  <c r="BK1299" i="3"/>
  <c r="BD1299" i="3"/>
  <c r="BA1299" i="3"/>
  <c r="Q1299" i="3"/>
  <c r="X1299" i="3"/>
  <c r="U1299" i="3"/>
  <c r="T1299" i="3"/>
  <c r="C1299" i="3"/>
  <c r="BK1298" i="3"/>
  <c r="BD1298" i="3"/>
  <c r="BA1298" i="3"/>
  <c r="Q1298" i="3"/>
  <c r="X1298" i="3"/>
  <c r="U1298" i="3"/>
  <c r="T1298" i="3"/>
  <c r="C1298" i="3"/>
  <c r="BK1297" i="3"/>
  <c r="BD1297" i="3"/>
  <c r="BA1297" i="3"/>
  <c r="Q1297" i="3"/>
  <c r="X1297" i="3"/>
  <c r="U1297" i="3"/>
  <c r="T1297" i="3"/>
  <c r="C1297" i="3"/>
  <c r="BK1296" i="3"/>
  <c r="BD1296" i="3"/>
  <c r="BA1296" i="3"/>
  <c r="Q1296" i="3"/>
  <c r="X1296" i="3"/>
  <c r="U1296" i="3"/>
  <c r="T1296" i="3"/>
  <c r="C1296" i="3"/>
  <c r="BK1295" i="3"/>
  <c r="BD1295" i="3"/>
  <c r="BA1295" i="3"/>
  <c r="Q1295" i="3"/>
  <c r="X1295" i="3"/>
  <c r="U1295" i="3"/>
  <c r="T1295" i="3"/>
  <c r="C1295" i="3"/>
  <c r="BK1294" i="3"/>
  <c r="BD1294" i="3"/>
  <c r="BA1294" i="3"/>
  <c r="Q1294" i="3"/>
  <c r="X1294" i="3"/>
  <c r="U1294" i="3"/>
  <c r="T1294" i="3"/>
  <c r="C1294" i="3"/>
  <c r="BK1293" i="3"/>
  <c r="BD1293" i="3"/>
  <c r="BA1293" i="3"/>
  <c r="Q1293" i="3"/>
  <c r="X1293" i="3"/>
  <c r="U1293" i="3"/>
  <c r="T1293" i="3"/>
  <c r="C1293" i="3"/>
  <c r="BK1292" i="3"/>
  <c r="BD1292" i="3"/>
  <c r="BA1292" i="3"/>
  <c r="Q1292" i="3"/>
  <c r="X1292" i="3"/>
  <c r="U1292" i="3"/>
  <c r="T1292" i="3"/>
  <c r="C1292" i="3"/>
  <c r="BK1291" i="3"/>
  <c r="BD1291" i="3"/>
  <c r="BA1291" i="3"/>
  <c r="Q1291" i="3"/>
  <c r="X1291" i="3"/>
  <c r="U1291" i="3"/>
  <c r="T1291" i="3"/>
  <c r="C1291" i="3"/>
  <c r="BK1290" i="3"/>
  <c r="BD1290" i="3"/>
  <c r="BA1290" i="3"/>
  <c r="Q1290" i="3"/>
  <c r="X1290" i="3"/>
  <c r="U1290" i="3"/>
  <c r="T1290" i="3"/>
  <c r="C1290" i="3"/>
  <c r="BK1289" i="3"/>
  <c r="BD1289" i="3"/>
  <c r="BA1289" i="3"/>
  <c r="Q1289" i="3"/>
  <c r="X1289" i="3"/>
  <c r="U1289" i="3"/>
  <c r="T1289" i="3"/>
  <c r="C1289" i="3"/>
  <c r="BK1288" i="3"/>
  <c r="BD1288" i="3"/>
  <c r="BA1288" i="3"/>
  <c r="Q1288" i="3"/>
  <c r="X1288" i="3"/>
  <c r="U1288" i="3"/>
  <c r="T1288" i="3"/>
  <c r="C1288" i="3"/>
  <c r="BK1287" i="3"/>
  <c r="BD1287" i="3"/>
  <c r="BA1287" i="3"/>
  <c r="Q1287" i="3"/>
  <c r="X1287" i="3"/>
  <c r="U1287" i="3"/>
  <c r="T1287" i="3"/>
  <c r="C1287" i="3"/>
  <c r="BK1286" i="3"/>
  <c r="BD1286" i="3"/>
  <c r="BA1286" i="3"/>
  <c r="Q1286" i="3"/>
  <c r="X1286" i="3"/>
  <c r="U1286" i="3"/>
  <c r="T1286" i="3"/>
  <c r="C1286" i="3"/>
  <c r="BK1285" i="3"/>
  <c r="BD1285" i="3"/>
  <c r="BA1285" i="3"/>
  <c r="Q1285" i="3"/>
  <c r="X1285" i="3"/>
  <c r="U1285" i="3"/>
  <c r="T1285" i="3"/>
  <c r="C1285" i="3"/>
  <c r="BK1284" i="3"/>
  <c r="BD1284" i="3"/>
  <c r="BA1284" i="3"/>
  <c r="Q1284" i="3"/>
  <c r="X1284" i="3"/>
  <c r="U1284" i="3"/>
  <c r="T1284" i="3"/>
  <c r="C1284" i="3"/>
  <c r="BK1283" i="3"/>
  <c r="BD1283" i="3"/>
  <c r="BA1283" i="3"/>
  <c r="Q1283" i="3"/>
  <c r="X1283" i="3"/>
  <c r="U1283" i="3"/>
  <c r="T1283" i="3"/>
  <c r="C1283" i="3"/>
  <c r="BK1282" i="3"/>
  <c r="BD1282" i="3"/>
  <c r="BA1282" i="3"/>
  <c r="Q1282" i="3"/>
  <c r="X1282" i="3"/>
  <c r="U1282" i="3"/>
  <c r="T1282" i="3"/>
  <c r="C1282" i="3"/>
  <c r="BK1281" i="3"/>
  <c r="BD1281" i="3"/>
  <c r="BA1281" i="3"/>
  <c r="Q1281" i="3"/>
  <c r="X1281" i="3"/>
  <c r="U1281" i="3"/>
  <c r="T1281" i="3"/>
  <c r="C1281" i="3"/>
  <c r="BK1277" i="3"/>
  <c r="BD1277" i="3"/>
  <c r="BA1277" i="3"/>
  <c r="Q1277" i="3"/>
  <c r="X1277" i="3"/>
  <c r="U1277" i="3"/>
  <c r="T1277" i="3"/>
  <c r="C1277" i="3"/>
  <c r="BK1276" i="3"/>
  <c r="BD1276" i="3"/>
  <c r="BA1276" i="3"/>
  <c r="Q1276" i="3"/>
  <c r="X1276" i="3"/>
  <c r="U1276" i="3"/>
  <c r="T1276" i="3"/>
  <c r="C1276" i="3"/>
  <c r="BK1275" i="3"/>
  <c r="BD1275" i="3"/>
  <c r="BA1275" i="3"/>
  <c r="Q1275" i="3"/>
  <c r="X1275" i="3"/>
  <c r="U1275" i="3"/>
  <c r="T1275" i="3"/>
  <c r="C1275" i="3"/>
  <c r="BK1274" i="3"/>
  <c r="BD1274" i="3"/>
  <c r="BA1274" i="3"/>
  <c r="Q1274" i="3"/>
  <c r="X1274" i="3"/>
  <c r="U1274" i="3"/>
  <c r="T1274" i="3"/>
  <c r="C1274" i="3"/>
  <c r="BK1273" i="3"/>
  <c r="BD1273" i="3"/>
  <c r="BA1273" i="3"/>
  <c r="Q1273" i="3"/>
  <c r="X1273" i="3"/>
  <c r="U1273" i="3"/>
  <c r="T1273" i="3"/>
  <c r="C1273" i="3"/>
  <c r="BK1272" i="3"/>
  <c r="BD1272" i="3"/>
  <c r="BA1272" i="3"/>
  <c r="Q1272" i="3"/>
  <c r="X1272" i="3"/>
  <c r="U1272" i="3"/>
  <c r="T1272" i="3"/>
  <c r="C1272" i="3"/>
  <c r="BK1271" i="3"/>
  <c r="BD1271" i="3"/>
  <c r="BA1271" i="3"/>
  <c r="Q1271" i="3"/>
  <c r="X1271" i="3"/>
  <c r="U1271" i="3"/>
  <c r="T1271" i="3"/>
  <c r="C1271" i="3"/>
  <c r="BK1270" i="3"/>
  <c r="BD1270" i="3"/>
  <c r="BA1270" i="3"/>
  <c r="Q1270" i="3"/>
  <c r="X1270" i="3"/>
  <c r="U1270" i="3"/>
  <c r="T1270" i="3"/>
  <c r="C1270" i="3"/>
  <c r="BK1269" i="3"/>
  <c r="BD1269" i="3"/>
  <c r="BA1269" i="3"/>
  <c r="Q1269" i="3"/>
  <c r="X1269" i="3"/>
  <c r="U1269" i="3"/>
  <c r="T1269" i="3"/>
  <c r="C1269" i="3"/>
  <c r="BK1268" i="3"/>
  <c r="BD1268" i="3"/>
  <c r="BA1268" i="3"/>
  <c r="Q1268" i="3"/>
  <c r="X1268" i="3"/>
  <c r="U1268" i="3"/>
  <c r="T1268" i="3"/>
  <c r="C1268" i="3"/>
  <c r="BK1267" i="3"/>
  <c r="BD1267" i="3"/>
  <c r="BA1267" i="3"/>
  <c r="Q1267" i="3"/>
  <c r="X1267" i="3"/>
  <c r="U1267" i="3"/>
  <c r="T1267" i="3"/>
  <c r="C1267" i="3"/>
  <c r="BK1266" i="3"/>
  <c r="BD1266" i="3"/>
  <c r="BA1266" i="3"/>
  <c r="Q1266" i="3"/>
  <c r="X1266" i="3"/>
  <c r="U1266" i="3"/>
  <c r="T1266" i="3"/>
  <c r="C1266" i="3"/>
  <c r="BK1265" i="3"/>
  <c r="BD1265" i="3"/>
  <c r="BA1265" i="3"/>
  <c r="Q1265" i="3"/>
  <c r="X1265" i="3"/>
  <c r="U1265" i="3"/>
  <c r="T1265" i="3"/>
  <c r="C1265" i="3"/>
  <c r="BK1264" i="3"/>
  <c r="BD1264" i="3"/>
  <c r="BA1264" i="3"/>
  <c r="Q1264" i="3"/>
  <c r="X1264" i="3"/>
  <c r="U1264" i="3"/>
  <c r="T1264" i="3"/>
  <c r="C1264" i="3"/>
  <c r="BK1263" i="3"/>
  <c r="BD1263" i="3"/>
  <c r="BA1263" i="3"/>
  <c r="Q1263" i="3"/>
  <c r="X1263" i="3"/>
  <c r="U1263" i="3"/>
  <c r="T1263" i="3"/>
  <c r="C1263" i="3"/>
  <c r="BK1262" i="3"/>
  <c r="BD1262" i="3"/>
  <c r="BA1262" i="3"/>
  <c r="Q1262" i="3"/>
  <c r="X1262" i="3"/>
  <c r="U1262" i="3"/>
  <c r="T1262" i="3"/>
  <c r="C1262" i="3"/>
  <c r="BK1261" i="3"/>
  <c r="BD1261" i="3"/>
  <c r="BA1261" i="3"/>
  <c r="Q1261" i="3"/>
  <c r="X1261" i="3"/>
  <c r="U1261" i="3"/>
  <c r="T1261" i="3"/>
  <c r="C1261" i="3"/>
  <c r="BK1260" i="3"/>
  <c r="BD1260" i="3"/>
  <c r="BA1260" i="3"/>
  <c r="Q1260" i="3"/>
  <c r="X1260" i="3"/>
  <c r="U1260" i="3"/>
  <c r="T1260" i="3"/>
  <c r="C1260" i="3"/>
  <c r="BK1259" i="3"/>
  <c r="BD1259" i="3"/>
  <c r="BA1259" i="3"/>
  <c r="Q1259" i="3"/>
  <c r="X1259" i="3"/>
  <c r="U1259" i="3"/>
  <c r="T1259" i="3"/>
  <c r="C1259" i="3"/>
  <c r="BK1258" i="3"/>
  <c r="BD1258" i="3"/>
  <c r="BA1258" i="3"/>
  <c r="Q1258" i="3"/>
  <c r="X1258" i="3"/>
  <c r="U1258" i="3"/>
  <c r="T1258" i="3"/>
  <c r="C1258" i="3"/>
  <c r="BK1257" i="3"/>
  <c r="BD1257" i="3"/>
  <c r="BA1257" i="3"/>
  <c r="Q1257" i="3"/>
  <c r="X1257" i="3"/>
  <c r="U1257" i="3"/>
  <c r="T1257" i="3"/>
  <c r="C1257" i="3"/>
  <c r="BK1256" i="3"/>
  <c r="BD1256" i="3"/>
  <c r="BA1256" i="3"/>
  <c r="Q1256" i="3"/>
  <c r="X1256" i="3"/>
  <c r="U1256" i="3"/>
  <c r="T1256" i="3"/>
  <c r="C1256" i="3"/>
  <c r="BK1255" i="3"/>
  <c r="BD1255" i="3"/>
  <c r="BA1255" i="3"/>
  <c r="Q1255" i="3"/>
  <c r="X1255" i="3"/>
  <c r="U1255" i="3"/>
  <c r="T1255" i="3"/>
  <c r="C1255" i="3"/>
  <c r="BK1254" i="3"/>
  <c r="BD1254" i="3"/>
  <c r="BA1254" i="3"/>
  <c r="Q1254" i="3"/>
  <c r="X1254" i="3"/>
  <c r="U1254" i="3"/>
  <c r="T1254" i="3"/>
  <c r="C1254" i="3"/>
  <c r="BK1253" i="3"/>
  <c r="BD1253" i="3"/>
  <c r="BA1253" i="3"/>
  <c r="Q1253" i="3"/>
  <c r="X1253" i="3"/>
  <c r="U1253" i="3"/>
  <c r="T1253" i="3"/>
  <c r="C1253" i="3"/>
  <c r="BK1252" i="3"/>
  <c r="BD1252" i="3"/>
  <c r="BA1252" i="3"/>
  <c r="Q1252" i="3"/>
  <c r="X1252" i="3"/>
  <c r="U1252" i="3"/>
  <c r="T1252" i="3"/>
  <c r="C1252" i="3"/>
  <c r="BK1251" i="3"/>
  <c r="BD1251" i="3"/>
  <c r="BA1251" i="3"/>
  <c r="Q1251" i="3"/>
  <c r="X1251" i="3"/>
  <c r="U1251" i="3"/>
  <c r="T1251" i="3"/>
  <c r="C1251" i="3"/>
  <c r="BK1250" i="3"/>
  <c r="BD1250" i="3"/>
  <c r="BA1250" i="3"/>
  <c r="Q1250" i="3"/>
  <c r="X1250" i="3"/>
  <c r="U1250" i="3"/>
  <c r="T1250" i="3"/>
  <c r="C1250" i="3"/>
  <c r="BK1249" i="3"/>
  <c r="BD1249" i="3"/>
  <c r="BA1249" i="3"/>
  <c r="Q1249" i="3"/>
  <c r="X1249" i="3"/>
  <c r="U1249" i="3"/>
  <c r="T1249" i="3"/>
  <c r="C1249" i="3"/>
  <c r="BK1248" i="3"/>
  <c r="BD1248" i="3"/>
  <c r="BA1248" i="3"/>
  <c r="Q1248" i="3"/>
  <c r="X1248" i="3"/>
  <c r="U1248" i="3"/>
  <c r="T1248" i="3"/>
  <c r="C1248" i="3"/>
  <c r="BK1247" i="3"/>
  <c r="BD1247" i="3"/>
  <c r="BA1247" i="3"/>
  <c r="Q1247" i="3"/>
  <c r="X1247" i="3"/>
  <c r="U1247" i="3"/>
  <c r="T1247" i="3"/>
  <c r="C1247" i="3"/>
  <c r="BK1246" i="3"/>
  <c r="BD1246" i="3"/>
  <c r="BA1246" i="3"/>
  <c r="Q1246" i="3"/>
  <c r="X1246" i="3"/>
  <c r="U1246" i="3"/>
  <c r="T1246" i="3"/>
  <c r="C1246" i="3"/>
  <c r="BK1245" i="3"/>
  <c r="BD1245" i="3"/>
  <c r="BA1245" i="3"/>
  <c r="Q1245" i="3"/>
  <c r="X1245" i="3"/>
  <c r="U1245" i="3"/>
  <c r="T1245" i="3"/>
  <c r="C1245" i="3"/>
  <c r="BK1244" i="3"/>
  <c r="BD1244" i="3"/>
  <c r="BA1244" i="3"/>
  <c r="Q1244" i="3"/>
  <c r="X1244" i="3"/>
  <c r="U1244" i="3"/>
  <c r="T1244" i="3"/>
  <c r="C1244" i="3"/>
  <c r="BK1243" i="3"/>
  <c r="BD1243" i="3"/>
  <c r="BA1243" i="3"/>
  <c r="Q1243" i="3"/>
  <c r="X1243" i="3"/>
  <c r="U1243" i="3"/>
  <c r="T1243" i="3"/>
  <c r="C1243" i="3"/>
  <c r="BK1242" i="3"/>
  <c r="BD1242" i="3"/>
  <c r="BA1242" i="3"/>
  <c r="Q1242" i="3"/>
  <c r="X1242" i="3"/>
  <c r="U1242" i="3"/>
  <c r="T1242" i="3"/>
  <c r="C1242" i="3"/>
  <c r="BK1241" i="3"/>
  <c r="BD1241" i="3"/>
  <c r="BA1241" i="3"/>
  <c r="Q1241" i="3"/>
  <c r="X1241" i="3"/>
  <c r="U1241" i="3"/>
  <c r="T1241" i="3"/>
  <c r="C1241" i="3"/>
  <c r="BK1240" i="3"/>
  <c r="BD1240" i="3"/>
  <c r="BA1240" i="3"/>
  <c r="Q1240" i="3"/>
  <c r="X1240" i="3"/>
  <c r="U1240" i="3"/>
  <c r="T1240" i="3"/>
  <c r="C1240" i="3"/>
  <c r="BK1239" i="3"/>
  <c r="BD1239" i="3"/>
  <c r="BA1239" i="3"/>
  <c r="Q1239" i="3"/>
  <c r="X1239" i="3"/>
  <c r="U1239" i="3"/>
  <c r="T1239" i="3"/>
  <c r="C1239" i="3"/>
  <c r="BK1238" i="3"/>
  <c r="BD1238" i="3"/>
  <c r="BA1238" i="3"/>
  <c r="Q1238" i="3"/>
  <c r="X1238" i="3"/>
  <c r="U1238" i="3"/>
  <c r="T1238" i="3"/>
  <c r="C1238" i="3"/>
  <c r="BK1237" i="3"/>
  <c r="BD1237" i="3"/>
  <c r="BA1237" i="3"/>
  <c r="Q1237" i="3"/>
  <c r="X1237" i="3"/>
  <c r="U1237" i="3"/>
  <c r="T1237" i="3"/>
  <c r="C1237" i="3"/>
  <c r="BK1236" i="3"/>
  <c r="BD1236" i="3"/>
  <c r="BA1236" i="3"/>
  <c r="Q1236" i="3"/>
  <c r="X1236" i="3"/>
  <c r="U1236" i="3"/>
  <c r="T1236" i="3"/>
  <c r="C1236" i="3"/>
  <c r="BK1235" i="3"/>
  <c r="BD1235" i="3"/>
  <c r="BA1235" i="3"/>
  <c r="Q1235" i="3"/>
  <c r="X1235" i="3"/>
  <c r="U1235" i="3"/>
  <c r="T1235" i="3"/>
  <c r="C1235" i="3"/>
  <c r="BK1234" i="3"/>
  <c r="BD1234" i="3"/>
  <c r="BA1234" i="3"/>
  <c r="Q1234" i="3"/>
  <c r="X1234" i="3"/>
  <c r="U1234" i="3"/>
  <c r="T1234" i="3"/>
  <c r="C1234" i="3"/>
  <c r="BK1233" i="3"/>
  <c r="BD1233" i="3"/>
  <c r="BA1233" i="3"/>
  <c r="Q1233" i="3"/>
  <c r="X1233" i="3"/>
  <c r="U1233" i="3"/>
  <c r="T1233" i="3"/>
  <c r="C1233" i="3"/>
  <c r="BK1232" i="3"/>
  <c r="BD1232" i="3"/>
  <c r="BA1232" i="3"/>
  <c r="Q1232" i="3"/>
  <c r="X1232" i="3"/>
  <c r="U1232" i="3"/>
  <c r="T1232" i="3"/>
  <c r="C1232" i="3"/>
  <c r="BK1231" i="3"/>
  <c r="BD1231" i="3"/>
  <c r="BA1231" i="3"/>
  <c r="Q1231" i="3"/>
  <c r="X1231" i="3"/>
  <c r="U1231" i="3"/>
  <c r="T1231" i="3"/>
  <c r="C1231" i="3"/>
  <c r="BK1230" i="3"/>
  <c r="BD1230" i="3"/>
  <c r="BA1230" i="3"/>
  <c r="Q1230" i="3"/>
  <c r="X1230" i="3"/>
  <c r="U1230" i="3"/>
  <c r="T1230" i="3"/>
  <c r="C1230" i="3"/>
  <c r="BK1229" i="3"/>
  <c r="BD1229" i="3"/>
  <c r="BA1229" i="3"/>
  <c r="Q1229" i="3"/>
  <c r="X1229" i="3"/>
  <c r="U1229" i="3"/>
  <c r="T1229" i="3"/>
  <c r="C1229" i="3"/>
  <c r="BK1228" i="3"/>
  <c r="BD1228" i="3"/>
  <c r="BA1228" i="3"/>
  <c r="Q1228" i="3"/>
  <c r="X1228" i="3"/>
  <c r="U1228" i="3"/>
  <c r="T1228" i="3"/>
  <c r="C1228" i="3"/>
  <c r="BK1227" i="3"/>
  <c r="BD1227" i="3"/>
  <c r="BA1227" i="3"/>
  <c r="Q1227" i="3"/>
  <c r="X1227" i="3"/>
  <c r="U1227" i="3"/>
  <c r="T1227" i="3"/>
  <c r="C1227" i="3"/>
  <c r="BK1226" i="3"/>
  <c r="BD1226" i="3"/>
  <c r="BA1226" i="3"/>
  <c r="Q1226" i="3"/>
  <c r="X1226" i="3"/>
  <c r="U1226" i="3"/>
  <c r="T1226" i="3"/>
  <c r="C1226" i="3"/>
  <c r="BK1225" i="3"/>
  <c r="BD1225" i="3"/>
  <c r="BA1225" i="3"/>
  <c r="Q1225" i="3"/>
  <c r="X1225" i="3"/>
  <c r="U1225" i="3"/>
  <c r="T1225" i="3"/>
  <c r="C1225" i="3"/>
  <c r="BK1224" i="3"/>
  <c r="BD1224" i="3"/>
  <c r="BA1224" i="3"/>
  <c r="Q1224" i="3"/>
  <c r="X1224" i="3"/>
  <c r="U1224" i="3"/>
  <c r="T1224" i="3"/>
  <c r="C1224" i="3"/>
  <c r="BK1223" i="3"/>
  <c r="BD1223" i="3"/>
  <c r="BA1223" i="3"/>
  <c r="Q1223" i="3"/>
  <c r="X1223" i="3"/>
  <c r="U1223" i="3"/>
  <c r="T1223" i="3"/>
  <c r="C1223" i="3"/>
  <c r="BK1222" i="3"/>
  <c r="BD1222" i="3"/>
  <c r="BA1222" i="3"/>
  <c r="Q1222" i="3"/>
  <c r="X1222" i="3"/>
  <c r="U1222" i="3"/>
  <c r="T1222" i="3"/>
  <c r="C1222" i="3"/>
  <c r="BK1221" i="3"/>
  <c r="BD1221" i="3"/>
  <c r="BA1221" i="3"/>
  <c r="Q1221" i="3"/>
  <c r="X1221" i="3"/>
  <c r="U1221" i="3"/>
  <c r="T1221" i="3"/>
  <c r="C1221" i="3"/>
  <c r="BK1220" i="3"/>
  <c r="BD1220" i="3"/>
  <c r="BA1220" i="3"/>
  <c r="Q1220" i="3"/>
  <c r="X1220" i="3"/>
  <c r="U1220" i="3"/>
  <c r="T1220" i="3"/>
  <c r="C1220" i="3"/>
  <c r="BK1219" i="3"/>
  <c r="BD1219" i="3"/>
  <c r="BA1219" i="3"/>
  <c r="Q1219" i="3"/>
  <c r="X1219" i="3"/>
  <c r="U1219" i="3"/>
  <c r="T1219" i="3"/>
  <c r="C1219" i="3"/>
  <c r="BK1218" i="3"/>
  <c r="BD1218" i="3"/>
  <c r="BA1218" i="3"/>
  <c r="Q1218" i="3"/>
  <c r="X1218" i="3"/>
  <c r="U1218" i="3"/>
  <c r="T1218" i="3"/>
  <c r="C1218" i="3"/>
  <c r="BK1217" i="3"/>
  <c r="BD1217" i="3"/>
  <c r="BA1217" i="3"/>
  <c r="Q1217" i="3"/>
  <c r="X1217" i="3"/>
  <c r="U1217" i="3"/>
  <c r="T1217" i="3"/>
  <c r="C1217" i="3"/>
  <c r="BK1216" i="3"/>
  <c r="BD1216" i="3"/>
  <c r="BA1216" i="3"/>
  <c r="Q1216" i="3"/>
  <c r="X1216" i="3"/>
  <c r="U1216" i="3"/>
  <c r="T1216" i="3"/>
  <c r="C1216" i="3"/>
  <c r="BK1215" i="3"/>
  <c r="BD1215" i="3"/>
  <c r="BA1215" i="3"/>
  <c r="Q1215" i="3"/>
  <c r="X1215" i="3"/>
  <c r="U1215" i="3"/>
  <c r="T1215" i="3"/>
  <c r="C1215" i="3"/>
  <c r="BK1214" i="3"/>
  <c r="BD1214" i="3"/>
  <c r="BA1214" i="3"/>
  <c r="Q1214" i="3"/>
  <c r="X1214" i="3"/>
  <c r="U1214" i="3"/>
  <c r="T1214" i="3"/>
  <c r="C1214" i="3"/>
  <c r="BK1213" i="3"/>
  <c r="BD1213" i="3"/>
  <c r="BA1213" i="3"/>
  <c r="Q1213" i="3"/>
  <c r="X1213" i="3"/>
  <c r="U1213" i="3"/>
  <c r="T1213" i="3"/>
  <c r="C1213" i="3"/>
  <c r="BK1212" i="3"/>
  <c r="BD1212" i="3"/>
  <c r="BA1212" i="3"/>
  <c r="Q1212" i="3"/>
  <c r="X1212" i="3"/>
  <c r="U1212" i="3"/>
  <c r="T1212" i="3"/>
  <c r="C1212" i="3"/>
  <c r="BK1211" i="3"/>
  <c r="BD1211" i="3"/>
  <c r="BA1211" i="3"/>
  <c r="Q1211" i="3"/>
  <c r="X1211" i="3"/>
  <c r="U1211" i="3"/>
  <c r="T1211" i="3"/>
  <c r="C1211" i="3"/>
  <c r="BK1210" i="3"/>
  <c r="BD1210" i="3"/>
  <c r="BA1210" i="3"/>
  <c r="Q1210" i="3"/>
  <c r="X1210" i="3"/>
  <c r="U1210" i="3"/>
  <c r="T1210" i="3"/>
  <c r="C1210" i="3"/>
  <c r="BK1209" i="3"/>
  <c r="BD1209" i="3"/>
  <c r="R1209" i="3" s="1"/>
  <c r="BA1209" i="3"/>
  <c r="Q1209" i="3"/>
  <c r="X1209" i="3"/>
  <c r="U1209" i="3"/>
  <c r="T1209" i="3"/>
  <c r="C1209" i="3"/>
  <c r="BK1208" i="3"/>
  <c r="BD1208" i="3"/>
  <c r="BA1208" i="3"/>
  <c r="Q1208" i="3"/>
  <c r="X1208" i="3"/>
  <c r="U1208" i="3"/>
  <c r="T1208" i="3"/>
  <c r="C1208" i="3"/>
  <c r="BK1207" i="3"/>
  <c r="BD1207" i="3"/>
  <c r="BA1207" i="3"/>
  <c r="Q1207" i="3"/>
  <c r="X1207" i="3"/>
  <c r="U1207" i="3"/>
  <c r="T1207" i="3"/>
  <c r="C1207" i="3"/>
  <c r="BK1206" i="3"/>
  <c r="BD1206" i="3"/>
  <c r="BA1206" i="3"/>
  <c r="Q1206" i="3"/>
  <c r="X1206" i="3"/>
  <c r="U1206" i="3"/>
  <c r="T1206" i="3"/>
  <c r="C1206" i="3"/>
  <c r="BK1205" i="3"/>
  <c r="BD1205" i="3"/>
  <c r="R1205" i="3" s="1"/>
  <c r="BA1205" i="3"/>
  <c r="Q1205" i="3"/>
  <c r="X1205" i="3"/>
  <c r="U1205" i="3"/>
  <c r="T1205" i="3"/>
  <c r="C1205" i="3"/>
  <c r="BK1204" i="3"/>
  <c r="BD1204" i="3"/>
  <c r="BA1204" i="3"/>
  <c r="Q1204" i="3"/>
  <c r="X1204" i="3"/>
  <c r="U1204" i="3"/>
  <c r="T1204" i="3"/>
  <c r="C1204" i="3"/>
  <c r="BK1203" i="3"/>
  <c r="BD1203" i="3"/>
  <c r="BA1203" i="3"/>
  <c r="Q1203" i="3"/>
  <c r="X1203" i="3"/>
  <c r="U1203" i="3"/>
  <c r="T1203" i="3"/>
  <c r="C1203" i="3"/>
  <c r="BK1202" i="3"/>
  <c r="BD1202" i="3"/>
  <c r="BA1202" i="3"/>
  <c r="Q1202" i="3"/>
  <c r="X1202" i="3"/>
  <c r="U1202" i="3"/>
  <c r="T1202" i="3"/>
  <c r="C1202" i="3"/>
  <c r="BK1201" i="3"/>
  <c r="BD1201" i="3"/>
  <c r="BA1201" i="3"/>
  <c r="Q1201" i="3"/>
  <c r="X1201" i="3"/>
  <c r="U1201" i="3"/>
  <c r="T1201" i="3"/>
  <c r="C1201" i="3"/>
  <c r="BK1200" i="3"/>
  <c r="BD1200" i="3"/>
  <c r="BA1200" i="3"/>
  <c r="Q1200" i="3"/>
  <c r="X1200" i="3"/>
  <c r="U1200" i="3"/>
  <c r="T1200" i="3"/>
  <c r="C1200" i="3"/>
  <c r="BK1199" i="3"/>
  <c r="BD1199" i="3"/>
  <c r="BA1199" i="3"/>
  <c r="Q1199" i="3"/>
  <c r="X1199" i="3"/>
  <c r="U1199" i="3"/>
  <c r="T1199" i="3"/>
  <c r="C1199" i="3"/>
  <c r="BK1198" i="3"/>
  <c r="BD1198" i="3"/>
  <c r="BA1198" i="3"/>
  <c r="Q1198" i="3"/>
  <c r="X1198" i="3"/>
  <c r="U1198" i="3"/>
  <c r="T1198" i="3"/>
  <c r="C1198" i="3"/>
  <c r="BK1197" i="3"/>
  <c r="BD1197" i="3"/>
  <c r="BA1197" i="3"/>
  <c r="Q1197" i="3"/>
  <c r="X1197" i="3"/>
  <c r="U1197" i="3"/>
  <c r="T1197" i="3"/>
  <c r="C1197" i="3"/>
  <c r="BK1196" i="3"/>
  <c r="BD1196" i="3"/>
  <c r="BA1196" i="3"/>
  <c r="Q1196" i="3"/>
  <c r="X1196" i="3"/>
  <c r="U1196" i="3"/>
  <c r="T1196" i="3"/>
  <c r="C1196" i="3"/>
  <c r="BK1195" i="3"/>
  <c r="BD1195" i="3"/>
  <c r="BA1195" i="3"/>
  <c r="Q1195" i="3"/>
  <c r="X1195" i="3"/>
  <c r="U1195" i="3"/>
  <c r="T1195" i="3"/>
  <c r="C1195" i="3"/>
  <c r="BK1194" i="3"/>
  <c r="BD1194" i="3"/>
  <c r="BA1194" i="3"/>
  <c r="Q1194" i="3"/>
  <c r="X1194" i="3"/>
  <c r="U1194" i="3"/>
  <c r="T1194" i="3"/>
  <c r="C1194" i="3"/>
  <c r="BK1193" i="3"/>
  <c r="BD1193" i="3"/>
  <c r="BA1193" i="3"/>
  <c r="Q1193" i="3"/>
  <c r="X1193" i="3"/>
  <c r="U1193" i="3"/>
  <c r="T1193" i="3"/>
  <c r="C1193" i="3"/>
  <c r="BK1192" i="3"/>
  <c r="BD1192" i="3"/>
  <c r="BA1192" i="3"/>
  <c r="Q1192" i="3"/>
  <c r="X1192" i="3"/>
  <c r="U1192" i="3"/>
  <c r="T1192" i="3"/>
  <c r="C1192" i="3"/>
  <c r="BK1191" i="3"/>
  <c r="BD1191" i="3"/>
  <c r="BA1191" i="3"/>
  <c r="Q1191" i="3"/>
  <c r="X1191" i="3"/>
  <c r="U1191" i="3"/>
  <c r="T1191" i="3"/>
  <c r="C1191" i="3"/>
  <c r="BK1190" i="3"/>
  <c r="BD1190" i="3"/>
  <c r="BA1190" i="3"/>
  <c r="Q1190" i="3"/>
  <c r="X1190" i="3"/>
  <c r="U1190" i="3"/>
  <c r="T1190" i="3"/>
  <c r="C1190" i="3"/>
  <c r="BK1189" i="3"/>
  <c r="BD1189" i="3"/>
  <c r="BA1189" i="3"/>
  <c r="Q1189" i="3"/>
  <c r="X1189" i="3"/>
  <c r="U1189" i="3"/>
  <c r="T1189" i="3"/>
  <c r="C1189" i="3"/>
  <c r="BK1188" i="3"/>
  <c r="BD1188" i="3"/>
  <c r="BA1188" i="3"/>
  <c r="Q1188" i="3"/>
  <c r="X1188" i="3"/>
  <c r="U1188" i="3"/>
  <c r="T1188" i="3"/>
  <c r="C1188" i="3"/>
  <c r="BK1187" i="3"/>
  <c r="BD1187" i="3"/>
  <c r="BA1187" i="3"/>
  <c r="Q1187" i="3"/>
  <c r="X1187" i="3"/>
  <c r="U1187" i="3"/>
  <c r="T1187" i="3"/>
  <c r="C1187" i="3"/>
  <c r="BK1186" i="3"/>
  <c r="BD1186" i="3"/>
  <c r="BA1186" i="3"/>
  <c r="Q1186" i="3"/>
  <c r="X1186" i="3"/>
  <c r="U1186" i="3"/>
  <c r="T1186" i="3"/>
  <c r="C1186" i="3"/>
  <c r="BK1185" i="3"/>
  <c r="BD1185" i="3"/>
  <c r="BA1185" i="3"/>
  <c r="Q1185" i="3"/>
  <c r="X1185" i="3"/>
  <c r="U1185" i="3"/>
  <c r="T1185" i="3"/>
  <c r="C1185" i="3"/>
  <c r="BK1184" i="3"/>
  <c r="BD1184" i="3"/>
  <c r="BA1184" i="3"/>
  <c r="Q1184" i="3"/>
  <c r="X1184" i="3"/>
  <c r="U1184" i="3"/>
  <c r="T1184" i="3"/>
  <c r="C1184" i="3"/>
  <c r="BK1183" i="3"/>
  <c r="BD1183" i="3"/>
  <c r="BA1183" i="3"/>
  <c r="Q1183" i="3"/>
  <c r="X1183" i="3"/>
  <c r="U1183" i="3"/>
  <c r="T1183" i="3"/>
  <c r="C1183" i="3"/>
  <c r="BK1182" i="3"/>
  <c r="BD1182" i="3"/>
  <c r="BA1182" i="3"/>
  <c r="Q1182" i="3"/>
  <c r="X1182" i="3"/>
  <c r="U1182" i="3"/>
  <c r="T1182" i="3"/>
  <c r="C1182" i="3"/>
  <c r="BK1181" i="3"/>
  <c r="BD1181" i="3"/>
  <c r="BA1181" i="3"/>
  <c r="Q1181" i="3"/>
  <c r="X1181" i="3"/>
  <c r="U1181" i="3"/>
  <c r="T1181" i="3"/>
  <c r="C1181" i="3"/>
  <c r="BK1180" i="3"/>
  <c r="BD1180" i="3"/>
  <c r="BA1180" i="3"/>
  <c r="Q1180" i="3"/>
  <c r="X1180" i="3"/>
  <c r="U1180" i="3"/>
  <c r="T1180" i="3"/>
  <c r="C1180" i="3"/>
  <c r="BK1179" i="3"/>
  <c r="BD1179" i="3"/>
  <c r="BA1179" i="3"/>
  <c r="Q1179" i="3"/>
  <c r="X1179" i="3"/>
  <c r="U1179" i="3"/>
  <c r="T1179" i="3"/>
  <c r="C1179" i="3"/>
  <c r="BK1178" i="3"/>
  <c r="BD1178" i="3"/>
  <c r="BA1178" i="3"/>
  <c r="Q1178" i="3"/>
  <c r="X1178" i="3"/>
  <c r="U1178" i="3"/>
  <c r="T1178" i="3"/>
  <c r="C1178" i="3"/>
  <c r="BK1177" i="3"/>
  <c r="BD1177" i="3"/>
  <c r="BA1177" i="3"/>
  <c r="Q1177" i="3"/>
  <c r="X1177" i="3"/>
  <c r="U1177" i="3"/>
  <c r="T1177" i="3"/>
  <c r="C1177" i="3"/>
  <c r="BK1176" i="3"/>
  <c r="BD1176" i="3"/>
  <c r="BA1176" i="3"/>
  <c r="Q1176" i="3"/>
  <c r="X1176" i="3"/>
  <c r="U1176" i="3"/>
  <c r="T1176" i="3"/>
  <c r="C1176" i="3"/>
  <c r="BK1175" i="3"/>
  <c r="BD1175" i="3"/>
  <c r="BA1175" i="3"/>
  <c r="Q1175" i="3"/>
  <c r="X1175" i="3"/>
  <c r="U1175" i="3"/>
  <c r="T1175" i="3"/>
  <c r="C1175" i="3"/>
  <c r="BK1174" i="3"/>
  <c r="BD1174" i="3"/>
  <c r="BA1174" i="3"/>
  <c r="Q1174" i="3"/>
  <c r="X1174" i="3"/>
  <c r="U1174" i="3"/>
  <c r="T1174" i="3"/>
  <c r="C1174" i="3"/>
  <c r="BK1173" i="3"/>
  <c r="BD1173" i="3"/>
  <c r="BA1173" i="3"/>
  <c r="Q1173" i="3"/>
  <c r="X1173" i="3"/>
  <c r="U1173" i="3"/>
  <c r="T1173" i="3"/>
  <c r="C1173" i="3"/>
  <c r="BK1172" i="3"/>
  <c r="BD1172" i="3"/>
  <c r="BA1172" i="3"/>
  <c r="Q1172" i="3"/>
  <c r="X1172" i="3"/>
  <c r="U1172" i="3"/>
  <c r="T1172" i="3"/>
  <c r="C1172" i="3"/>
  <c r="BK1171" i="3"/>
  <c r="BD1171" i="3"/>
  <c r="BA1171" i="3"/>
  <c r="Q1171" i="3"/>
  <c r="X1171" i="3"/>
  <c r="U1171" i="3"/>
  <c r="T1171" i="3"/>
  <c r="C1171" i="3"/>
  <c r="BK1170" i="3"/>
  <c r="BD1170" i="3"/>
  <c r="BA1170" i="3"/>
  <c r="Q1170" i="3"/>
  <c r="X1170" i="3"/>
  <c r="U1170" i="3"/>
  <c r="T1170" i="3"/>
  <c r="C1170" i="3"/>
  <c r="BK1169" i="3"/>
  <c r="BD1169" i="3"/>
  <c r="BA1169" i="3"/>
  <c r="Q1169" i="3"/>
  <c r="X1169" i="3"/>
  <c r="U1169" i="3"/>
  <c r="T1169" i="3"/>
  <c r="C1169" i="3"/>
  <c r="BK1168" i="3"/>
  <c r="BD1168" i="3"/>
  <c r="BA1168" i="3"/>
  <c r="Q1168" i="3"/>
  <c r="X1168" i="3"/>
  <c r="U1168" i="3"/>
  <c r="T1168" i="3"/>
  <c r="C1168" i="3"/>
  <c r="BK1167" i="3"/>
  <c r="BD1167" i="3"/>
  <c r="BA1167" i="3"/>
  <c r="Q1167" i="3"/>
  <c r="X1167" i="3"/>
  <c r="U1167" i="3"/>
  <c r="T1167" i="3"/>
  <c r="C1167" i="3"/>
  <c r="BK1166" i="3"/>
  <c r="BD1166" i="3"/>
  <c r="BA1166" i="3"/>
  <c r="Q1166" i="3"/>
  <c r="X1166" i="3"/>
  <c r="U1166" i="3"/>
  <c r="T1166" i="3"/>
  <c r="C1166" i="3"/>
  <c r="BK1165" i="3"/>
  <c r="BD1165" i="3"/>
  <c r="BA1165" i="3"/>
  <c r="Q1165" i="3"/>
  <c r="X1165" i="3"/>
  <c r="U1165" i="3"/>
  <c r="T1165" i="3"/>
  <c r="C1165" i="3"/>
  <c r="BK1164" i="3"/>
  <c r="BD1164" i="3"/>
  <c r="BA1164" i="3"/>
  <c r="Q1164" i="3"/>
  <c r="X1164" i="3"/>
  <c r="U1164" i="3"/>
  <c r="T1164" i="3"/>
  <c r="C1164" i="3"/>
  <c r="BK1163" i="3"/>
  <c r="BD1163" i="3"/>
  <c r="BA1163" i="3"/>
  <c r="Q1163" i="3"/>
  <c r="X1163" i="3"/>
  <c r="U1163" i="3"/>
  <c r="T1163" i="3"/>
  <c r="C1163" i="3"/>
  <c r="BK1162" i="3"/>
  <c r="BD1162" i="3"/>
  <c r="BA1162" i="3"/>
  <c r="Q1162" i="3"/>
  <c r="X1162" i="3"/>
  <c r="U1162" i="3"/>
  <c r="T1162" i="3"/>
  <c r="C1162" i="3"/>
  <c r="BK1161" i="3"/>
  <c r="BD1161" i="3"/>
  <c r="BA1161" i="3"/>
  <c r="Q1161" i="3"/>
  <c r="X1161" i="3"/>
  <c r="U1161" i="3"/>
  <c r="T1161" i="3"/>
  <c r="C1161" i="3"/>
  <c r="BK1160" i="3"/>
  <c r="BD1160" i="3"/>
  <c r="BA1160" i="3"/>
  <c r="Q1160" i="3"/>
  <c r="X1160" i="3"/>
  <c r="U1160" i="3"/>
  <c r="T1160" i="3"/>
  <c r="C1160" i="3"/>
  <c r="BK1159" i="3"/>
  <c r="BD1159" i="3"/>
  <c r="BA1159" i="3"/>
  <c r="Q1159" i="3"/>
  <c r="X1159" i="3"/>
  <c r="U1159" i="3"/>
  <c r="T1159" i="3"/>
  <c r="C1159" i="3"/>
  <c r="BK1158" i="3"/>
  <c r="BD1158" i="3"/>
  <c r="BA1158" i="3"/>
  <c r="Q1158" i="3"/>
  <c r="X1158" i="3"/>
  <c r="U1158" i="3"/>
  <c r="T1158" i="3"/>
  <c r="C1158" i="3"/>
  <c r="BK1157" i="3"/>
  <c r="BD1157" i="3"/>
  <c r="BA1157" i="3"/>
  <c r="Q1157" i="3"/>
  <c r="X1157" i="3"/>
  <c r="U1157" i="3"/>
  <c r="T1157" i="3"/>
  <c r="C1157" i="3"/>
  <c r="BK1156" i="3"/>
  <c r="BD1156" i="3"/>
  <c r="BA1156" i="3"/>
  <c r="Q1156" i="3"/>
  <c r="X1156" i="3"/>
  <c r="U1156" i="3"/>
  <c r="T1156" i="3"/>
  <c r="C1156" i="3"/>
  <c r="BK1155" i="3"/>
  <c r="BD1155" i="3"/>
  <c r="BA1155" i="3"/>
  <c r="Q1155" i="3"/>
  <c r="X1155" i="3"/>
  <c r="U1155" i="3"/>
  <c r="T1155" i="3"/>
  <c r="C1155" i="3"/>
  <c r="BK1154" i="3"/>
  <c r="BD1154" i="3"/>
  <c r="BA1154" i="3"/>
  <c r="Q1154" i="3"/>
  <c r="X1154" i="3"/>
  <c r="U1154" i="3"/>
  <c r="T1154" i="3"/>
  <c r="C1154" i="3"/>
  <c r="BK1153" i="3"/>
  <c r="BD1153" i="3"/>
  <c r="BA1153" i="3"/>
  <c r="Q1153" i="3"/>
  <c r="X1153" i="3"/>
  <c r="U1153" i="3"/>
  <c r="T1153" i="3"/>
  <c r="C1153" i="3"/>
  <c r="BK1152" i="3"/>
  <c r="BD1152" i="3"/>
  <c r="BA1152" i="3"/>
  <c r="Q1152" i="3"/>
  <c r="X1152" i="3"/>
  <c r="U1152" i="3"/>
  <c r="T1152" i="3"/>
  <c r="C1152" i="3"/>
  <c r="BK1151" i="3"/>
  <c r="BD1151" i="3"/>
  <c r="BA1151" i="3"/>
  <c r="Q1151" i="3"/>
  <c r="X1151" i="3"/>
  <c r="U1151" i="3"/>
  <c r="T1151" i="3"/>
  <c r="C1151" i="3"/>
  <c r="BK1150" i="3"/>
  <c r="BD1150" i="3"/>
  <c r="BA1150" i="3"/>
  <c r="Q1150" i="3"/>
  <c r="X1150" i="3"/>
  <c r="U1150" i="3"/>
  <c r="T1150" i="3"/>
  <c r="C1150" i="3"/>
  <c r="BK1149" i="3"/>
  <c r="BD1149" i="3"/>
  <c r="BA1149" i="3"/>
  <c r="Q1149" i="3"/>
  <c r="X1149" i="3"/>
  <c r="U1149" i="3"/>
  <c r="T1149" i="3"/>
  <c r="C1149" i="3"/>
  <c r="BK1148" i="3"/>
  <c r="BD1148" i="3"/>
  <c r="BA1148" i="3"/>
  <c r="Q1148" i="3"/>
  <c r="X1148" i="3"/>
  <c r="U1148" i="3"/>
  <c r="T1148" i="3"/>
  <c r="C1148" i="3"/>
  <c r="BK1147" i="3"/>
  <c r="BD1147" i="3"/>
  <c r="BA1147" i="3"/>
  <c r="Q1147" i="3"/>
  <c r="X1147" i="3"/>
  <c r="U1147" i="3"/>
  <c r="T1147" i="3"/>
  <c r="C1147" i="3"/>
  <c r="BK1146" i="3"/>
  <c r="BD1146" i="3"/>
  <c r="BA1146" i="3"/>
  <c r="Q1146" i="3"/>
  <c r="X1146" i="3"/>
  <c r="U1146" i="3"/>
  <c r="T1146" i="3"/>
  <c r="C1146" i="3"/>
  <c r="BK1145" i="3"/>
  <c r="BD1145" i="3"/>
  <c r="BA1145" i="3"/>
  <c r="Q1145" i="3"/>
  <c r="X1145" i="3"/>
  <c r="U1145" i="3"/>
  <c r="T1145" i="3"/>
  <c r="C1145" i="3"/>
  <c r="BK1144" i="3"/>
  <c r="BD1144" i="3"/>
  <c r="BA1144" i="3"/>
  <c r="Q1144" i="3"/>
  <c r="X1144" i="3"/>
  <c r="U1144" i="3"/>
  <c r="T1144" i="3"/>
  <c r="C1144" i="3"/>
  <c r="BK1143" i="3"/>
  <c r="BD1143" i="3"/>
  <c r="BA1143" i="3"/>
  <c r="Q1143" i="3"/>
  <c r="X1143" i="3"/>
  <c r="U1143" i="3"/>
  <c r="T1143" i="3"/>
  <c r="C1143" i="3"/>
  <c r="BK1142" i="3"/>
  <c r="BD1142" i="3"/>
  <c r="BA1142" i="3"/>
  <c r="Q1142" i="3"/>
  <c r="X1142" i="3"/>
  <c r="U1142" i="3"/>
  <c r="T1142" i="3"/>
  <c r="C1142" i="3"/>
  <c r="BK1141" i="3"/>
  <c r="BD1141" i="3"/>
  <c r="BA1141" i="3"/>
  <c r="Q1141" i="3"/>
  <c r="X1141" i="3"/>
  <c r="U1141" i="3"/>
  <c r="T1141" i="3"/>
  <c r="C1141" i="3"/>
  <c r="BK1140" i="3"/>
  <c r="BD1140" i="3"/>
  <c r="BA1140" i="3"/>
  <c r="Q1140" i="3"/>
  <c r="X1140" i="3"/>
  <c r="U1140" i="3"/>
  <c r="T1140" i="3"/>
  <c r="C1140" i="3"/>
  <c r="BK1139" i="3"/>
  <c r="BD1139" i="3"/>
  <c r="BA1139" i="3"/>
  <c r="Q1139" i="3"/>
  <c r="X1139" i="3"/>
  <c r="U1139" i="3"/>
  <c r="T1139" i="3"/>
  <c r="C1139" i="3"/>
  <c r="BK1138" i="3"/>
  <c r="BD1138" i="3"/>
  <c r="BA1138" i="3"/>
  <c r="Q1138" i="3"/>
  <c r="X1138" i="3"/>
  <c r="U1138" i="3"/>
  <c r="T1138" i="3"/>
  <c r="C1138" i="3"/>
  <c r="BK1137" i="3"/>
  <c r="BD1137" i="3"/>
  <c r="BA1137" i="3"/>
  <c r="Q1137" i="3"/>
  <c r="X1137" i="3"/>
  <c r="U1137" i="3"/>
  <c r="T1137" i="3"/>
  <c r="C1137" i="3"/>
  <c r="BK1136" i="3"/>
  <c r="BD1136" i="3"/>
  <c r="BA1136" i="3"/>
  <c r="Q1136" i="3"/>
  <c r="X1136" i="3"/>
  <c r="U1136" i="3"/>
  <c r="T1136" i="3"/>
  <c r="C1136" i="3"/>
  <c r="BK1135" i="3"/>
  <c r="BD1135" i="3"/>
  <c r="BA1135" i="3"/>
  <c r="Q1135" i="3"/>
  <c r="X1135" i="3"/>
  <c r="U1135" i="3"/>
  <c r="T1135" i="3"/>
  <c r="C1135" i="3"/>
  <c r="BK1134" i="3"/>
  <c r="BD1134" i="3"/>
  <c r="BA1134" i="3"/>
  <c r="Q1134" i="3"/>
  <c r="X1134" i="3"/>
  <c r="U1134" i="3"/>
  <c r="T1134" i="3"/>
  <c r="C1134" i="3"/>
  <c r="BK1133" i="3"/>
  <c r="BD1133" i="3"/>
  <c r="BA1133" i="3"/>
  <c r="Q1133" i="3"/>
  <c r="X1133" i="3"/>
  <c r="U1133" i="3"/>
  <c r="T1133" i="3"/>
  <c r="C1133" i="3"/>
  <c r="BK1132" i="3"/>
  <c r="BD1132" i="3"/>
  <c r="BA1132" i="3"/>
  <c r="Q1132" i="3"/>
  <c r="X1132" i="3"/>
  <c r="U1132" i="3"/>
  <c r="T1132" i="3"/>
  <c r="C1132" i="3"/>
  <c r="BK1131" i="3"/>
  <c r="BD1131" i="3"/>
  <c r="BA1131" i="3"/>
  <c r="Q1131" i="3"/>
  <c r="X1131" i="3"/>
  <c r="U1131" i="3"/>
  <c r="T1131" i="3"/>
  <c r="C1131" i="3"/>
  <c r="BK1130" i="3"/>
  <c r="BD1130" i="3"/>
  <c r="BA1130" i="3"/>
  <c r="Q1130" i="3"/>
  <c r="X1130" i="3"/>
  <c r="U1130" i="3"/>
  <c r="T1130" i="3"/>
  <c r="C1130" i="3"/>
  <c r="BK1129" i="3"/>
  <c r="BD1129" i="3"/>
  <c r="BA1129" i="3"/>
  <c r="Q1129" i="3"/>
  <c r="X1129" i="3"/>
  <c r="U1129" i="3"/>
  <c r="T1129" i="3"/>
  <c r="C1129" i="3"/>
  <c r="BK1128" i="3"/>
  <c r="BD1128" i="3"/>
  <c r="BA1128" i="3"/>
  <c r="Q1128" i="3"/>
  <c r="X1128" i="3"/>
  <c r="U1128" i="3"/>
  <c r="T1128" i="3"/>
  <c r="C1128" i="3"/>
  <c r="BK827" i="3"/>
  <c r="BD827" i="3"/>
  <c r="BA827" i="3"/>
  <c r="Q827" i="3"/>
  <c r="X827" i="3"/>
  <c r="U827" i="3"/>
  <c r="T827" i="3"/>
  <c r="BK826" i="3"/>
  <c r="BD826" i="3"/>
  <c r="BA826" i="3"/>
  <c r="Q826" i="3"/>
  <c r="X826" i="3"/>
  <c r="U826" i="3"/>
  <c r="T826" i="3"/>
  <c r="BK825" i="3"/>
  <c r="BD825" i="3"/>
  <c r="BA825" i="3"/>
  <c r="Q825" i="3"/>
  <c r="X825" i="3"/>
  <c r="U825" i="3"/>
  <c r="T825" i="3"/>
  <c r="BK824" i="3"/>
  <c r="BD824" i="3"/>
  <c r="BA824" i="3"/>
  <c r="Q824" i="3"/>
  <c r="X824" i="3"/>
  <c r="U824" i="3"/>
  <c r="T824" i="3"/>
  <c r="BK823" i="3"/>
  <c r="BD823" i="3"/>
  <c r="BA823" i="3"/>
  <c r="Q823" i="3"/>
  <c r="X823" i="3"/>
  <c r="U823" i="3"/>
  <c r="T823" i="3"/>
  <c r="BK822" i="3"/>
  <c r="BD822" i="3"/>
  <c r="BA822" i="3"/>
  <c r="Q822" i="3"/>
  <c r="X822" i="3"/>
  <c r="U822" i="3"/>
  <c r="T822" i="3"/>
  <c r="BK821" i="3"/>
  <c r="BD821" i="3"/>
  <c r="BA821" i="3"/>
  <c r="Q821" i="3"/>
  <c r="X821" i="3"/>
  <c r="U821" i="3"/>
  <c r="T821" i="3"/>
  <c r="BK820" i="3"/>
  <c r="BD820" i="3"/>
  <c r="BA820" i="3"/>
  <c r="Q820" i="3"/>
  <c r="X820" i="3"/>
  <c r="U820" i="3"/>
  <c r="T820" i="3"/>
  <c r="BK819" i="3"/>
  <c r="BD819" i="3"/>
  <c r="BA819" i="3"/>
  <c r="Q819" i="3"/>
  <c r="X819" i="3"/>
  <c r="U819" i="3"/>
  <c r="T819" i="3"/>
  <c r="BK818" i="3"/>
  <c r="BD818" i="3"/>
  <c r="BA818" i="3"/>
  <c r="Q818" i="3"/>
  <c r="X818" i="3"/>
  <c r="U818" i="3"/>
  <c r="T818" i="3"/>
  <c r="BK817" i="3"/>
  <c r="BD817" i="3"/>
  <c r="BA817" i="3"/>
  <c r="Q817" i="3"/>
  <c r="X817" i="3"/>
  <c r="U817" i="3"/>
  <c r="T817" i="3"/>
  <c r="BK816" i="3"/>
  <c r="BD816" i="3"/>
  <c r="BA816" i="3"/>
  <c r="Q816" i="3"/>
  <c r="X816" i="3"/>
  <c r="U816" i="3"/>
  <c r="T816" i="3"/>
  <c r="BK815" i="3"/>
  <c r="BD815" i="3"/>
  <c r="BA815" i="3"/>
  <c r="Q815" i="3"/>
  <c r="X815" i="3"/>
  <c r="U815" i="3"/>
  <c r="T815" i="3"/>
  <c r="BK814" i="3"/>
  <c r="BD814" i="3"/>
  <c r="BA814" i="3"/>
  <c r="Q814" i="3"/>
  <c r="X814" i="3"/>
  <c r="U814" i="3"/>
  <c r="T814" i="3"/>
  <c r="BK813" i="3"/>
  <c r="BD813" i="3"/>
  <c r="BA813" i="3"/>
  <c r="Q813" i="3"/>
  <c r="X813" i="3"/>
  <c r="U813" i="3"/>
  <c r="T813" i="3"/>
  <c r="BK812" i="3"/>
  <c r="BD812" i="3"/>
  <c r="BA812" i="3"/>
  <c r="Q812" i="3"/>
  <c r="X812" i="3"/>
  <c r="U812" i="3"/>
  <c r="T812" i="3"/>
  <c r="BK811" i="3"/>
  <c r="BD811" i="3"/>
  <c r="BA811" i="3"/>
  <c r="Q811" i="3"/>
  <c r="X811" i="3"/>
  <c r="U811" i="3"/>
  <c r="T811" i="3"/>
  <c r="BK810" i="3"/>
  <c r="BD810" i="3"/>
  <c r="BA810" i="3"/>
  <c r="Q810" i="3"/>
  <c r="X810" i="3"/>
  <c r="U810" i="3"/>
  <c r="T810" i="3"/>
  <c r="BK809" i="3"/>
  <c r="BD809" i="3"/>
  <c r="BA809" i="3"/>
  <c r="Q809" i="3"/>
  <c r="X809" i="3"/>
  <c r="U809" i="3"/>
  <c r="T809" i="3"/>
  <c r="BK808" i="3"/>
  <c r="BD808" i="3"/>
  <c r="BA808" i="3"/>
  <c r="Q808" i="3"/>
  <c r="X808" i="3"/>
  <c r="U808" i="3"/>
  <c r="T808" i="3"/>
  <c r="BK807" i="3"/>
  <c r="BD807" i="3"/>
  <c r="BA807" i="3"/>
  <c r="Q807" i="3"/>
  <c r="X807" i="3"/>
  <c r="U807" i="3"/>
  <c r="T807" i="3"/>
  <c r="BK806" i="3"/>
  <c r="BD806" i="3"/>
  <c r="BA806" i="3"/>
  <c r="Q806" i="3"/>
  <c r="X806" i="3"/>
  <c r="U806" i="3"/>
  <c r="T806" i="3"/>
  <c r="BK805" i="3"/>
  <c r="BD805" i="3"/>
  <c r="BA805" i="3"/>
  <c r="Q805" i="3"/>
  <c r="X805" i="3"/>
  <c r="U805" i="3"/>
  <c r="T805" i="3"/>
  <c r="BK804" i="3"/>
  <c r="BD804" i="3"/>
  <c r="BA804" i="3"/>
  <c r="Q804" i="3"/>
  <c r="X804" i="3"/>
  <c r="U804" i="3"/>
  <c r="T804" i="3"/>
  <c r="BK803" i="3"/>
  <c r="BD803" i="3"/>
  <c r="BA803" i="3"/>
  <c r="Q803" i="3"/>
  <c r="X803" i="3"/>
  <c r="U803" i="3"/>
  <c r="T803" i="3"/>
  <c r="BK802" i="3"/>
  <c r="BD802" i="3"/>
  <c r="BA802" i="3"/>
  <c r="Q802" i="3"/>
  <c r="X802" i="3"/>
  <c r="U802" i="3"/>
  <c r="T802" i="3"/>
  <c r="BK801" i="3"/>
  <c r="BD801" i="3"/>
  <c r="BA801" i="3"/>
  <c r="Q801" i="3"/>
  <c r="X801" i="3"/>
  <c r="U801" i="3"/>
  <c r="T801" i="3"/>
  <c r="BK800" i="3"/>
  <c r="BD800" i="3"/>
  <c r="BA800" i="3"/>
  <c r="Q800" i="3"/>
  <c r="X800" i="3"/>
  <c r="U800" i="3"/>
  <c r="T800" i="3"/>
  <c r="BK799" i="3"/>
  <c r="BD799" i="3"/>
  <c r="BA799" i="3"/>
  <c r="Q799" i="3"/>
  <c r="X799" i="3"/>
  <c r="U799" i="3"/>
  <c r="T799" i="3"/>
  <c r="BK798" i="3"/>
  <c r="BD798" i="3"/>
  <c r="BA798" i="3"/>
  <c r="Q798" i="3"/>
  <c r="X798" i="3"/>
  <c r="U798" i="3"/>
  <c r="T798" i="3"/>
  <c r="BK797" i="3"/>
  <c r="BD797" i="3"/>
  <c r="BA797" i="3"/>
  <c r="Q797" i="3"/>
  <c r="X797" i="3"/>
  <c r="U797" i="3"/>
  <c r="T797" i="3"/>
  <c r="BK796" i="3"/>
  <c r="BD796" i="3"/>
  <c r="BA796" i="3"/>
  <c r="Q796" i="3"/>
  <c r="X796" i="3"/>
  <c r="U796" i="3"/>
  <c r="T796" i="3"/>
  <c r="BK795" i="3"/>
  <c r="BD795" i="3"/>
  <c r="BA795" i="3"/>
  <c r="Q795" i="3"/>
  <c r="X795" i="3"/>
  <c r="U795" i="3"/>
  <c r="T795" i="3"/>
  <c r="BK794" i="3"/>
  <c r="BD794" i="3"/>
  <c r="BA794" i="3"/>
  <c r="Q794" i="3"/>
  <c r="X794" i="3"/>
  <c r="U794" i="3"/>
  <c r="T794" i="3"/>
  <c r="BK793" i="3"/>
  <c r="BD793" i="3"/>
  <c r="BA793" i="3"/>
  <c r="Q793" i="3"/>
  <c r="X793" i="3"/>
  <c r="U793" i="3"/>
  <c r="T793" i="3"/>
  <c r="BK792" i="3"/>
  <c r="BD792" i="3"/>
  <c r="BA792" i="3"/>
  <c r="Q792" i="3"/>
  <c r="X792" i="3"/>
  <c r="U792" i="3"/>
  <c r="T792" i="3"/>
  <c r="BK791" i="3"/>
  <c r="BD791" i="3"/>
  <c r="BA791" i="3"/>
  <c r="Q791" i="3"/>
  <c r="X791" i="3"/>
  <c r="U791" i="3"/>
  <c r="T791" i="3"/>
  <c r="BK790" i="3"/>
  <c r="BD790" i="3"/>
  <c r="BA790" i="3"/>
  <c r="Q790" i="3"/>
  <c r="X790" i="3"/>
  <c r="U790" i="3"/>
  <c r="T790" i="3"/>
  <c r="BK789" i="3"/>
  <c r="BD789" i="3"/>
  <c r="BA789" i="3"/>
  <c r="Q789" i="3"/>
  <c r="X789" i="3"/>
  <c r="U789" i="3"/>
  <c r="T789" i="3"/>
  <c r="BK788" i="3"/>
  <c r="BD788" i="3"/>
  <c r="BA788" i="3"/>
  <c r="Q788" i="3"/>
  <c r="X788" i="3"/>
  <c r="U788" i="3"/>
  <c r="T788" i="3"/>
  <c r="BK787" i="3"/>
  <c r="BD787" i="3"/>
  <c r="BA787" i="3"/>
  <c r="Q787" i="3"/>
  <c r="X787" i="3"/>
  <c r="U787" i="3"/>
  <c r="T787" i="3"/>
  <c r="BK786" i="3"/>
  <c r="BD786" i="3"/>
  <c r="BA786" i="3"/>
  <c r="Q786" i="3"/>
  <c r="X786" i="3"/>
  <c r="U786" i="3"/>
  <c r="T786" i="3"/>
  <c r="BK785" i="3"/>
  <c r="BD785" i="3"/>
  <c r="BA785" i="3"/>
  <c r="Q785" i="3"/>
  <c r="X785" i="3"/>
  <c r="U785" i="3"/>
  <c r="T785" i="3"/>
  <c r="BK784" i="3"/>
  <c r="BD784" i="3"/>
  <c r="BA784" i="3"/>
  <c r="Q784" i="3"/>
  <c r="X784" i="3"/>
  <c r="U784" i="3"/>
  <c r="T784" i="3"/>
  <c r="BK783" i="3"/>
  <c r="BD783" i="3"/>
  <c r="BA783" i="3"/>
  <c r="Q783" i="3"/>
  <c r="X783" i="3"/>
  <c r="U783" i="3"/>
  <c r="T783" i="3"/>
  <c r="BK782" i="3"/>
  <c r="BD782" i="3"/>
  <c r="BA782" i="3"/>
  <c r="Q782" i="3"/>
  <c r="X782" i="3"/>
  <c r="U782" i="3"/>
  <c r="T782" i="3"/>
  <c r="BK781" i="3"/>
  <c r="BD781" i="3"/>
  <c r="BA781" i="3"/>
  <c r="Q781" i="3"/>
  <c r="X781" i="3"/>
  <c r="U781" i="3"/>
  <c r="T781" i="3"/>
  <c r="BK780" i="3"/>
  <c r="BD780" i="3"/>
  <c r="BA780" i="3"/>
  <c r="Q780" i="3"/>
  <c r="X780" i="3"/>
  <c r="U780" i="3"/>
  <c r="T780" i="3"/>
  <c r="BK779" i="3"/>
  <c r="BD779" i="3"/>
  <c r="BA779" i="3"/>
  <c r="Q779" i="3"/>
  <c r="X779" i="3"/>
  <c r="U779" i="3"/>
  <c r="T779" i="3"/>
  <c r="BK778" i="3"/>
  <c r="BD778" i="3"/>
  <c r="BA778" i="3"/>
  <c r="Q778" i="3"/>
  <c r="X778" i="3"/>
  <c r="U778" i="3"/>
  <c r="T778" i="3"/>
  <c r="BK777" i="3"/>
  <c r="BD777" i="3"/>
  <c r="BA777" i="3"/>
  <c r="Q777" i="3"/>
  <c r="X777" i="3"/>
  <c r="U777" i="3"/>
  <c r="T777" i="3"/>
  <c r="BK776" i="3"/>
  <c r="BD776" i="3"/>
  <c r="BA776" i="3"/>
  <c r="Q776" i="3"/>
  <c r="X776" i="3"/>
  <c r="U776" i="3"/>
  <c r="T776" i="3"/>
  <c r="BK775" i="3"/>
  <c r="BD775" i="3"/>
  <c r="BA775" i="3"/>
  <c r="Q775" i="3"/>
  <c r="X775" i="3"/>
  <c r="U775" i="3"/>
  <c r="T775" i="3"/>
  <c r="BK774" i="3"/>
  <c r="BD774" i="3"/>
  <c r="BA774" i="3"/>
  <c r="Q774" i="3"/>
  <c r="X774" i="3"/>
  <c r="U774" i="3"/>
  <c r="T774" i="3"/>
  <c r="BK773" i="3"/>
  <c r="BD773" i="3"/>
  <c r="BA773" i="3"/>
  <c r="Q773" i="3"/>
  <c r="X773" i="3"/>
  <c r="U773" i="3"/>
  <c r="T773" i="3"/>
  <c r="BK772" i="3"/>
  <c r="BD772" i="3"/>
  <c r="BA772" i="3"/>
  <c r="Q772" i="3"/>
  <c r="X772" i="3"/>
  <c r="U772" i="3"/>
  <c r="T772" i="3"/>
  <c r="BK771" i="3"/>
  <c r="BD771" i="3"/>
  <c r="BA771" i="3"/>
  <c r="Q771" i="3"/>
  <c r="X771" i="3"/>
  <c r="U771" i="3"/>
  <c r="T771" i="3"/>
  <c r="BK770" i="3"/>
  <c r="BD770" i="3"/>
  <c r="BA770" i="3"/>
  <c r="Q770" i="3"/>
  <c r="X770" i="3"/>
  <c r="U770" i="3"/>
  <c r="T770" i="3"/>
  <c r="BK769" i="3"/>
  <c r="BD769" i="3"/>
  <c r="BA769" i="3"/>
  <c r="Q769" i="3"/>
  <c r="X769" i="3"/>
  <c r="U769" i="3"/>
  <c r="T769" i="3"/>
  <c r="BK768" i="3"/>
  <c r="BD768" i="3"/>
  <c r="BA768" i="3"/>
  <c r="Q768" i="3"/>
  <c r="X768" i="3"/>
  <c r="U768" i="3"/>
  <c r="T768" i="3"/>
  <c r="BK767" i="3"/>
  <c r="BD767" i="3"/>
  <c r="BA767" i="3"/>
  <c r="Q767" i="3"/>
  <c r="X767" i="3"/>
  <c r="U767" i="3"/>
  <c r="T767" i="3"/>
  <c r="BK766" i="3"/>
  <c r="BD766" i="3"/>
  <c r="BA766" i="3"/>
  <c r="Q766" i="3"/>
  <c r="X766" i="3"/>
  <c r="U766" i="3"/>
  <c r="T766" i="3"/>
  <c r="BK765" i="3"/>
  <c r="BD765" i="3"/>
  <c r="BA765" i="3"/>
  <c r="Q765" i="3"/>
  <c r="X765" i="3"/>
  <c r="U765" i="3"/>
  <c r="T765" i="3"/>
  <c r="BK764" i="3"/>
  <c r="BD764" i="3"/>
  <c r="BA764" i="3"/>
  <c r="Q764" i="3"/>
  <c r="X764" i="3"/>
  <c r="U764" i="3"/>
  <c r="T764" i="3"/>
  <c r="BK763" i="3"/>
  <c r="BD763" i="3"/>
  <c r="BA763" i="3"/>
  <c r="Q763" i="3"/>
  <c r="X763" i="3"/>
  <c r="U763" i="3"/>
  <c r="T763" i="3"/>
  <c r="BK762" i="3"/>
  <c r="BD762" i="3"/>
  <c r="BA762" i="3"/>
  <c r="Q762" i="3"/>
  <c r="X762" i="3"/>
  <c r="U762" i="3"/>
  <c r="T762" i="3"/>
  <c r="BK761" i="3"/>
  <c r="BD761" i="3"/>
  <c r="BA761" i="3"/>
  <c r="Q761" i="3"/>
  <c r="X761" i="3"/>
  <c r="U761" i="3"/>
  <c r="T761" i="3"/>
  <c r="BK760" i="3"/>
  <c r="BD760" i="3"/>
  <c r="BA760" i="3"/>
  <c r="Q760" i="3"/>
  <c r="X760" i="3"/>
  <c r="U760" i="3"/>
  <c r="T760" i="3"/>
  <c r="BK759" i="3"/>
  <c r="BD759" i="3"/>
  <c r="BA759" i="3"/>
  <c r="Q759" i="3"/>
  <c r="X759" i="3"/>
  <c r="U759" i="3"/>
  <c r="T759" i="3"/>
  <c r="BK758" i="3"/>
  <c r="BD758" i="3"/>
  <c r="BA758" i="3"/>
  <c r="Q758" i="3"/>
  <c r="X758" i="3"/>
  <c r="U758" i="3"/>
  <c r="T758" i="3"/>
  <c r="BK757" i="3"/>
  <c r="BD757" i="3"/>
  <c r="BA757" i="3"/>
  <c r="Q757" i="3"/>
  <c r="X757" i="3"/>
  <c r="U757" i="3"/>
  <c r="T757" i="3"/>
  <c r="BK756" i="3"/>
  <c r="BD756" i="3"/>
  <c r="BA756" i="3"/>
  <c r="Q756" i="3"/>
  <c r="X756" i="3"/>
  <c r="U756" i="3"/>
  <c r="T756" i="3"/>
  <c r="BK755" i="3"/>
  <c r="BD755" i="3"/>
  <c r="BA755" i="3"/>
  <c r="Q755" i="3"/>
  <c r="X755" i="3"/>
  <c r="U755" i="3"/>
  <c r="T755" i="3"/>
  <c r="BK754" i="3"/>
  <c r="BD754" i="3"/>
  <c r="BA754" i="3"/>
  <c r="Q754" i="3"/>
  <c r="X754" i="3"/>
  <c r="U754" i="3"/>
  <c r="T754" i="3"/>
  <c r="BK753" i="3"/>
  <c r="BD753" i="3"/>
  <c r="BA753" i="3"/>
  <c r="Q753" i="3"/>
  <c r="X753" i="3"/>
  <c r="U753" i="3"/>
  <c r="T753" i="3"/>
  <c r="BK1127" i="3"/>
  <c r="BD1127" i="3"/>
  <c r="BA1127" i="3"/>
  <c r="Q1127" i="3"/>
  <c r="X1127" i="3"/>
  <c r="U1127" i="3"/>
  <c r="T1127" i="3"/>
  <c r="C1127" i="3"/>
  <c r="BK1126" i="3"/>
  <c r="BD1126" i="3"/>
  <c r="BA1126" i="3"/>
  <c r="Q1126" i="3"/>
  <c r="X1126" i="3"/>
  <c r="U1126" i="3"/>
  <c r="T1126" i="3"/>
  <c r="C1126" i="3"/>
  <c r="BK1125" i="3"/>
  <c r="BD1125" i="3"/>
  <c r="BA1125" i="3"/>
  <c r="Q1125" i="3"/>
  <c r="X1125" i="3"/>
  <c r="U1125" i="3"/>
  <c r="T1125" i="3"/>
  <c r="C1125" i="3"/>
  <c r="BK1124" i="3"/>
  <c r="BD1124" i="3"/>
  <c r="BA1124" i="3"/>
  <c r="Q1124" i="3"/>
  <c r="X1124" i="3"/>
  <c r="U1124" i="3"/>
  <c r="T1124" i="3"/>
  <c r="C1124" i="3"/>
  <c r="BK1123" i="3"/>
  <c r="BD1123" i="3"/>
  <c r="BA1123" i="3"/>
  <c r="Q1123" i="3"/>
  <c r="X1123" i="3"/>
  <c r="U1123" i="3"/>
  <c r="T1123" i="3"/>
  <c r="C1123" i="3"/>
  <c r="BK1122" i="3"/>
  <c r="BD1122" i="3"/>
  <c r="BA1122" i="3"/>
  <c r="Q1122" i="3"/>
  <c r="X1122" i="3"/>
  <c r="U1122" i="3"/>
  <c r="T1122" i="3"/>
  <c r="C1122" i="3"/>
  <c r="BK1121" i="3"/>
  <c r="BD1121" i="3"/>
  <c r="BA1121" i="3"/>
  <c r="Q1121" i="3"/>
  <c r="X1121" i="3"/>
  <c r="U1121" i="3"/>
  <c r="T1121" i="3"/>
  <c r="C1121" i="3"/>
  <c r="BK1120" i="3"/>
  <c r="BD1120" i="3"/>
  <c r="BA1120" i="3"/>
  <c r="Q1120" i="3"/>
  <c r="X1120" i="3"/>
  <c r="U1120" i="3"/>
  <c r="T1120" i="3"/>
  <c r="C1120" i="3"/>
  <c r="BK1119" i="3"/>
  <c r="BD1119" i="3"/>
  <c r="BA1119" i="3"/>
  <c r="Q1119" i="3"/>
  <c r="X1119" i="3"/>
  <c r="U1119" i="3"/>
  <c r="T1119" i="3"/>
  <c r="C1119" i="3"/>
  <c r="BK1118" i="3"/>
  <c r="BD1118" i="3"/>
  <c r="BA1118" i="3"/>
  <c r="Q1118" i="3"/>
  <c r="X1118" i="3"/>
  <c r="U1118" i="3"/>
  <c r="T1118" i="3"/>
  <c r="C1118" i="3"/>
  <c r="BK1117" i="3"/>
  <c r="BD1117" i="3"/>
  <c r="BA1117" i="3"/>
  <c r="Q1117" i="3"/>
  <c r="X1117" i="3"/>
  <c r="U1117" i="3"/>
  <c r="T1117" i="3"/>
  <c r="C1117" i="3"/>
  <c r="BK1116" i="3"/>
  <c r="BD1116" i="3"/>
  <c r="BA1116" i="3"/>
  <c r="Q1116" i="3"/>
  <c r="X1116" i="3"/>
  <c r="U1116" i="3"/>
  <c r="T1116" i="3"/>
  <c r="C1116" i="3"/>
  <c r="BK1115" i="3"/>
  <c r="BD1115" i="3"/>
  <c r="BA1115" i="3"/>
  <c r="Q1115" i="3"/>
  <c r="X1115" i="3"/>
  <c r="U1115" i="3"/>
  <c r="T1115" i="3"/>
  <c r="C1115" i="3"/>
  <c r="BK1114" i="3"/>
  <c r="BD1114" i="3"/>
  <c r="BA1114" i="3"/>
  <c r="Q1114" i="3"/>
  <c r="X1114" i="3"/>
  <c r="U1114" i="3"/>
  <c r="T1114" i="3"/>
  <c r="C1114" i="3"/>
  <c r="BK1113" i="3"/>
  <c r="BD1113" i="3"/>
  <c r="BA1113" i="3"/>
  <c r="Q1113" i="3"/>
  <c r="X1113" i="3"/>
  <c r="U1113" i="3"/>
  <c r="T1113" i="3"/>
  <c r="C1113" i="3"/>
  <c r="BK1112" i="3"/>
  <c r="BD1112" i="3"/>
  <c r="BA1112" i="3"/>
  <c r="Q1112" i="3"/>
  <c r="X1112" i="3"/>
  <c r="U1112" i="3"/>
  <c r="T1112" i="3"/>
  <c r="C1112" i="3"/>
  <c r="BK1111" i="3"/>
  <c r="BD1111" i="3"/>
  <c r="BA1111" i="3"/>
  <c r="Q1111" i="3"/>
  <c r="X1111" i="3"/>
  <c r="U1111" i="3"/>
  <c r="T1111" i="3"/>
  <c r="C1111" i="3"/>
  <c r="BK1110" i="3"/>
  <c r="BD1110" i="3"/>
  <c r="BA1110" i="3"/>
  <c r="Q1110" i="3"/>
  <c r="X1110" i="3"/>
  <c r="U1110" i="3"/>
  <c r="T1110" i="3"/>
  <c r="C1110" i="3"/>
  <c r="BK1109" i="3"/>
  <c r="BD1109" i="3"/>
  <c r="BA1109" i="3"/>
  <c r="Q1109" i="3"/>
  <c r="X1109" i="3"/>
  <c r="U1109" i="3"/>
  <c r="T1109" i="3"/>
  <c r="C1109" i="3"/>
  <c r="BK1108" i="3"/>
  <c r="BD1108" i="3"/>
  <c r="BA1108" i="3"/>
  <c r="Q1108" i="3"/>
  <c r="X1108" i="3"/>
  <c r="U1108" i="3"/>
  <c r="T1108" i="3"/>
  <c r="C1108" i="3"/>
  <c r="BK1107" i="3"/>
  <c r="BD1107" i="3"/>
  <c r="BA1107" i="3"/>
  <c r="Q1107" i="3"/>
  <c r="X1107" i="3"/>
  <c r="U1107" i="3"/>
  <c r="T1107" i="3"/>
  <c r="C1107" i="3"/>
  <c r="BK1106" i="3"/>
  <c r="BD1106" i="3"/>
  <c r="BA1106" i="3"/>
  <c r="Q1106" i="3"/>
  <c r="X1106" i="3"/>
  <c r="U1106" i="3"/>
  <c r="T1106" i="3"/>
  <c r="C1106" i="3"/>
  <c r="BK1105" i="3"/>
  <c r="BD1105" i="3"/>
  <c r="BA1105" i="3"/>
  <c r="Q1105" i="3"/>
  <c r="X1105" i="3"/>
  <c r="U1105" i="3"/>
  <c r="T1105" i="3"/>
  <c r="C1105" i="3"/>
  <c r="BK1104" i="3"/>
  <c r="BD1104" i="3"/>
  <c r="BA1104" i="3"/>
  <c r="Q1104" i="3"/>
  <c r="X1104" i="3"/>
  <c r="U1104" i="3"/>
  <c r="T1104" i="3"/>
  <c r="C1104" i="3"/>
  <c r="BK1103" i="3"/>
  <c r="BD1103" i="3"/>
  <c r="BA1103" i="3"/>
  <c r="Q1103" i="3"/>
  <c r="X1103" i="3"/>
  <c r="U1103" i="3"/>
  <c r="T1103" i="3"/>
  <c r="C1103" i="3"/>
  <c r="BK1102" i="3"/>
  <c r="BD1102" i="3"/>
  <c r="BA1102" i="3"/>
  <c r="Q1102" i="3"/>
  <c r="X1102" i="3"/>
  <c r="U1102" i="3"/>
  <c r="T1102" i="3"/>
  <c r="C1102" i="3"/>
  <c r="BK1101" i="3"/>
  <c r="BD1101" i="3"/>
  <c r="BA1101" i="3"/>
  <c r="Q1101" i="3"/>
  <c r="X1101" i="3"/>
  <c r="U1101" i="3"/>
  <c r="T1101" i="3"/>
  <c r="C1101" i="3"/>
  <c r="BK1100" i="3"/>
  <c r="BD1100" i="3"/>
  <c r="BA1100" i="3"/>
  <c r="Q1100" i="3"/>
  <c r="X1100" i="3"/>
  <c r="U1100" i="3"/>
  <c r="T1100" i="3"/>
  <c r="C1100" i="3"/>
  <c r="BK1099" i="3"/>
  <c r="BD1099" i="3"/>
  <c r="BA1099" i="3"/>
  <c r="Q1099" i="3"/>
  <c r="X1099" i="3"/>
  <c r="U1099" i="3"/>
  <c r="T1099" i="3"/>
  <c r="C1099" i="3"/>
  <c r="BK1098" i="3"/>
  <c r="BD1098" i="3"/>
  <c r="BA1098" i="3"/>
  <c r="Q1098" i="3"/>
  <c r="X1098" i="3"/>
  <c r="U1098" i="3"/>
  <c r="T1098" i="3"/>
  <c r="C1098" i="3"/>
  <c r="BK1097" i="3"/>
  <c r="BD1097" i="3"/>
  <c r="BA1097" i="3"/>
  <c r="Q1097" i="3"/>
  <c r="X1097" i="3"/>
  <c r="U1097" i="3"/>
  <c r="T1097" i="3"/>
  <c r="C1097" i="3"/>
  <c r="BK1096" i="3"/>
  <c r="BD1096" i="3"/>
  <c r="BA1096" i="3"/>
  <c r="Q1096" i="3"/>
  <c r="X1096" i="3"/>
  <c r="U1096" i="3"/>
  <c r="T1096" i="3"/>
  <c r="C1096" i="3"/>
  <c r="BK1095" i="3"/>
  <c r="BD1095" i="3"/>
  <c r="BA1095" i="3"/>
  <c r="Q1095" i="3"/>
  <c r="X1095" i="3"/>
  <c r="U1095" i="3"/>
  <c r="T1095" i="3"/>
  <c r="C1095" i="3"/>
  <c r="BK1094" i="3"/>
  <c r="BD1094" i="3"/>
  <c r="BA1094" i="3"/>
  <c r="Q1094" i="3"/>
  <c r="X1094" i="3"/>
  <c r="U1094" i="3"/>
  <c r="T1094" i="3"/>
  <c r="C1094" i="3"/>
  <c r="BK1093" i="3"/>
  <c r="BD1093" i="3"/>
  <c r="BA1093" i="3"/>
  <c r="Q1093" i="3"/>
  <c r="X1093" i="3"/>
  <c r="U1093" i="3"/>
  <c r="T1093" i="3"/>
  <c r="C1093" i="3"/>
  <c r="BK1092" i="3"/>
  <c r="BD1092" i="3"/>
  <c r="BA1092" i="3"/>
  <c r="Q1092" i="3"/>
  <c r="X1092" i="3"/>
  <c r="U1092" i="3"/>
  <c r="T1092" i="3"/>
  <c r="C1092" i="3"/>
  <c r="BK1091" i="3"/>
  <c r="BD1091" i="3"/>
  <c r="BA1091" i="3"/>
  <c r="Q1091" i="3"/>
  <c r="X1091" i="3"/>
  <c r="U1091" i="3"/>
  <c r="T1091" i="3"/>
  <c r="C1091" i="3"/>
  <c r="BK1090" i="3"/>
  <c r="BD1090" i="3"/>
  <c r="BA1090" i="3"/>
  <c r="Q1090" i="3"/>
  <c r="X1090" i="3"/>
  <c r="U1090" i="3"/>
  <c r="T1090" i="3"/>
  <c r="C1090" i="3"/>
  <c r="BK1089" i="3"/>
  <c r="BD1089" i="3"/>
  <c r="BA1089" i="3"/>
  <c r="Q1089" i="3"/>
  <c r="X1089" i="3"/>
  <c r="U1089" i="3"/>
  <c r="T1089" i="3"/>
  <c r="C1089" i="3"/>
  <c r="BK1088" i="3"/>
  <c r="BD1088" i="3"/>
  <c r="BA1088" i="3"/>
  <c r="Q1088" i="3"/>
  <c r="X1088" i="3"/>
  <c r="U1088" i="3"/>
  <c r="T1088" i="3"/>
  <c r="C1088" i="3"/>
  <c r="BK1087" i="3"/>
  <c r="BD1087" i="3"/>
  <c r="BA1087" i="3"/>
  <c r="Q1087" i="3"/>
  <c r="X1087" i="3"/>
  <c r="U1087" i="3"/>
  <c r="T1087" i="3"/>
  <c r="C1087" i="3"/>
  <c r="BK1086" i="3"/>
  <c r="BD1086" i="3"/>
  <c r="BA1086" i="3"/>
  <c r="Q1086" i="3"/>
  <c r="X1086" i="3"/>
  <c r="U1086" i="3"/>
  <c r="T1086" i="3"/>
  <c r="C1086" i="3"/>
  <c r="BK1085" i="3"/>
  <c r="BD1085" i="3"/>
  <c r="BA1085" i="3"/>
  <c r="Q1085" i="3"/>
  <c r="X1085" i="3"/>
  <c r="U1085" i="3"/>
  <c r="T1085" i="3"/>
  <c r="C1085" i="3"/>
  <c r="BK1084" i="3"/>
  <c r="BD1084" i="3"/>
  <c r="BA1084" i="3"/>
  <c r="Q1084" i="3"/>
  <c r="X1084" i="3"/>
  <c r="U1084" i="3"/>
  <c r="T1084" i="3"/>
  <c r="C1084" i="3"/>
  <c r="BK1083" i="3"/>
  <c r="BD1083" i="3"/>
  <c r="BA1083" i="3"/>
  <c r="Q1083" i="3"/>
  <c r="X1083" i="3"/>
  <c r="U1083" i="3"/>
  <c r="T1083" i="3"/>
  <c r="C1083" i="3"/>
  <c r="BK1082" i="3"/>
  <c r="BD1082" i="3"/>
  <c r="BA1082" i="3"/>
  <c r="Q1082" i="3"/>
  <c r="X1082" i="3"/>
  <c r="U1082" i="3"/>
  <c r="T1082" i="3"/>
  <c r="C1082" i="3"/>
  <c r="BK1081" i="3"/>
  <c r="BD1081" i="3"/>
  <c r="BA1081" i="3"/>
  <c r="Q1081" i="3"/>
  <c r="X1081" i="3"/>
  <c r="U1081" i="3"/>
  <c r="T1081" i="3"/>
  <c r="C1081" i="3"/>
  <c r="BK1080" i="3"/>
  <c r="BD1080" i="3"/>
  <c r="BA1080" i="3"/>
  <c r="Q1080" i="3"/>
  <c r="X1080" i="3"/>
  <c r="U1080" i="3"/>
  <c r="T1080" i="3"/>
  <c r="C1080" i="3"/>
  <c r="BK1079" i="3"/>
  <c r="BD1079" i="3"/>
  <c r="BA1079" i="3"/>
  <c r="Q1079" i="3"/>
  <c r="X1079" i="3"/>
  <c r="U1079" i="3"/>
  <c r="T1079" i="3"/>
  <c r="C1079" i="3"/>
  <c r="BK1078" i="3"/>
  <c r="BD1078" i="3"/>
  <c r="BA1078" i="3"/>
  <c r="Q1078" i="3"/>
  <c r="X1078" i="3"/>
  <c r="U1078" i="3"/>
  <c r="T1078" i="3"/>
  <c r="C1078" i="3"/>
  <c r="BK1077" i="3"/>
  <c r="BD1077" i="3"/>
  <c r="BA1077" i="3"/>
  <c r="Q1077" i="3"/>
  <c r="X1077" i="3"/>
  <c r="U1077" i="3"/>
  <c r="T1077" i="3"/>
  <c r="C1077" i="3"/>
  <c r="BK1076" i="3"/>
  <c r="BD1076" i="3"/>
  <c r="BA1076" i="3"/>
  <c r="Q1076" i="3"/>
  <c r="X1076" i="3"/>
  <c r="U1076" i="3"/>
  <c r="T1076" i="3"/>
  <c r="C1076" i="3"/>
  <c r="BK1075" i="3"/>
  <c r="BD1075" i="3"/>
  <c r="BA1075" i="3"/>
  <c r="Q1075" i="3"/>
  <c r="X1075" i="3"/>
  <c r="U1075" i="3"/>
  <c r="T1075" i="3"/>
  <c r="C1075" i="3"/>
  <c r="BK1074" i="3"/>
  <c r="BD1074" i="3"/>
  <c r="BA1074" i="3"/>
  <c r="Q1074" i="3"/>
  <c r="X1074" i="3"/>
  <c r="U1074" i="3"/>
  <c r="T1074" i="3"/>
  <c r="C1074" i="3"/>
  <c r="BK1073" i="3"/>
  <c r="BD1073" i="3"/>
  <c r="BA1073" i="3"/>
  <c r="Q1073" i="3"/>
  <c r="X1073" i="3"/>
  <c r="U1073" i="3"/>
  <c r="T1073" i="3"/>
  <c r="C1073" i="3"/>
  <c r="BK1072" i="3"/>
  <c r="BD1072" i="3"/>
  <c r="BA1072" i="3"/>
  <c r="Q1072" i="3"/>
  <c r="X1072" i="3"/>
  <c r="U1072" i="3"/>
  <c r="T1072" i="3"/>
  <c r="C1072" i="3"/>
  <c r="BK1071" i="3"/>
  <c r="BD1071" i="3"/>
  <c r="BA1071" i="3"/>
  <c r="Q1071" i="3"/>
  <c r="X1071" i="3"/>
  <c r="U1071" i="3"/>
  <c r="T1071" i="3"/>
  <c r="C1071" i="3"/>
  <c r="BK1070" i="3"/>
  <c r="BD1070" i="3"/>
  <c r="BA1070" i="3"/>
  <c r="Q1070" i="3"/>
  <c r="X1070" i="3"/>
  <c r="U1070" i="3"/>
  <c r="T1070" i="3"/>
  <c r="C1070" i="3"/>
  <c r="BK1069" i="3"/>
  <c r="BD1069" i="3"/>
  <c r="BA1069" i="3"/>
  <c r="Q1069" i="3"/>
  <c r="X1069" i="3"/>
  <c r="U1069" i="3"/>
  <c r="T1069" i="3"/>
  <c r="C1069" i="3"/>
  <c r="BK1068" i="3"/>
  <c r="BD1068" i="3"/>
  <c r="BA1068" i="3"/>
  <c r="Q1068" i="3"/>
  <c r="X1068" i="3"/>
  <c r="U1068" i="3"/>
  <c r="T1068" i="3"/>
  <c r="C1068" i="3"/>
  <c r="BK1067" i="3"/>
  <c r="BD1067" i="3"/>
  <c r="BA1067" i="3"/>
  <c r="Q1067" i="3"/>
  <c r="X1067" i="3"/>
  <c r="U1067" i="3"/>
  <c r="T1067" i="3"/>
  <c r="C1067" i="3"/>
  <c r="BK1066" i="3"/>
  <c r="BD1066" i="3"/>
  <c r="BA1066" i="3"/>
  <c r="Q1066" i="3"/>
  <c r="X1066" i="3"/>
  <c r="U1066" i="3"/>
  <c r="T1066" i="3"/>
  <c r="C1066" i="3"/>
  <c r="BK1065" i="3"/>
  <c r="BD1065" i="3"/>
  <c r="BA1065" i="3"/>
  <c r="Q1065" i="3"/>
  <c r="X1065" i="3"/>
  <c r="U1065" i="3"/>
  <c r="T1065" i="3"/>
  <c r="C1065" i="3"/>
  <c r="BK1064" i="3"/>
  <c r="BD1064" i="3"/>
  <c r="BA1064" i="3"/>
  <c r="Q1064" i="3"/>
  <c r="X1064" i="3"/>
  <c r="U1064" i="3"/>
  <c r="T1064" i="3"/>
  <c r="C1064" i="3"/>
  <c r="BK1063" i="3"/>
  <c r="BD1063" i="3"/>
  <c r="BA1063" i="3"/>
  <c r="Q1063" i="3"/>
  <c r="X1063" i="3"/>
  <c r="U1063" i="3"/>
  <c r="T1063" i="3"/>
  <c r="C1063" i="3"/>
  <c r="BK1062" i="3"/>
  <c r="BD1062" i="3"/>
  <c r="BA1062" i="3"/>
  <c r="Q1062" i="3"/>
  <c r="X1062" i="3"/>
  <c r="U1062" i="3"/>
  <c r="T1062" i="3"/>
  <c r="C1062" i="3"/>
  <c r="BK1061" i="3"/>
  <c r="BD1061" i="3"/>
  <c r="BA1061" i="3"/>
  <c r="Q1061" i="3"/>
  <c r="X1061" i="3"/>
  <c r="U1061" i="3"/>
  <c r="T1061" i="3"/>
  <c r="C1061" i="3"/>
  <c r="BK1060" i="3"/>
  <c r="BD1060" i="3"/>
  <c r="BA1060" i="3"/>
  <c r="Q1060" i="3"/>
  <c r="X1060" i="3"/>
  <c r="U1060" i="3"/>
  <c r="T1060" i="3"/>
  <c r="C1060" i="3"/>
  <c r="BK1059" i="3"/>
  <c r="BD1059" i="3"/>
  <c r="BA1059" i="3"/>
  <c r="Q1059" i="3"/>
  <c r="X1059" i="3"/>
  <c r="U1059" i="3"/>
  <c r="T1059" i="3"/>
  <c r="C1059" i="3"/>
  <c r="BK1058" i="3"/>
  <c r="BD1058" i="3"/>
  <c r="BA1058" i="3"/>
  <c r="Q1058" i="3"/>
  <c r="X1058" i="3"/>
  <c r="U1058" i="3"/>
  <c r="T1058" i="3"/>
  <c r="C1058" i="3"/>
  <c r="BK1057" i="3"/>
  <c r="BD1057" i="3"/>
  <c r="BA1057" i="3"/>
  <c r="Q1057" i="3"/>
  <c r="X1057" i="3"/>
  <c r="U1057" i="3"/>
  <c r="T1057" i="3"/>
  <c r="C1057" i="3"/>
  <c r="BK1056" i="3"/>
  <c r="BD1056" i="3"/>
  <c r="BA1056" i="3"/>
  <c r="Q1056" i="3"/>
  <c r="X1056" i="3"/>
  <c r="U1056" i="3"/>
  <c r="T1056" i="3"/>
  <c r="C1056" i="3"/>
  <c r="BK1055" i="3"/>
  <c r="BD1055" i="3"/>
  <c r="BA1055" i="3"/>
  <c r="Q1055" i="3"/>
  <c r="X1055" i="3"/>
  <c r="U1055" i="3"/>
  <c r="T1055" i="3"/>
  <c r="C1055" i="3"/>
  <c r="BK1054" i="3"/>
  <c r="BD1054" i="3"/>
  <c r="BA1054" i="3"/>
  <c r="Q1054" i="3"/>
  <c r="X1054" i="3"/>
  <c r="U1054" i="3"/>
  <c r="T1054" i="3"/>
  <c r="C1054" i="3"/>
  <c r="BK1053" i="3"/>
  <c r="BD1053" i="3"/>
  <c r="BA1053" i="3"/>
  <c r="Q1053" i="3"/>
  <c r="X1053" i="3"/>
  <c r="U1053" i="3"/>
  <c r="T1053" i="3"/>
  <c r="C1053" i="3"/>
  <c r="BK1052" i="3"/>
  <c r="BD1052" i="3"/>
  <c r="BA1052" i="3"/>
  <c r="Q1052" i="3"/>
  <c r="X1052" i="3"/>
  <c r="U1052" i="3"/>
  <c r="T1052" i="3"/>
  <c r="C1052" i="3"/>
  <c r="BK1051" i="3"/>
  <c r="BD1051" i="3"/>
  <c r="BA1051" i="3"/>
  <c r="Q1051" i="3"/>
  <c r="X1051" i="3"/>
  <c r="U1051" i="3"/>
  <c r="T1051" i="3"/>
  <c r="C1051" i="3"/>
  <c r="BK1050" i="3"/>
  <c r="BD1050" i="3"/>
  <c r="BA1050" i="3"/>
  <c r="Q1050" i="3"/>
  <c r="X1050" i="3"/>
  <c r="U1050" i="3"/>
  <c r="T1050" i="3"/>
  <c r="C1050" i="3"/>
  <c r="BK1049" i="3"/>
  <c r="BD1049" i="3"/>
  <c r="BA1049" i="3"/>
  <c r="Q1049" i="3"/>
  <c r="X1049" i="3"/>
  <c r="U1049" i="3"/>
  <c r="T1049" i="3"/>
  <c r="C1049" i="3"/>
  <c r="BK1048" i="3"/>
  <c r="BD1048" i="3"/>
  <c r="BA1048" i="3"/>
  <c r="Q1048" i="3"/>
  <c r="X1048" i="3"/>
  <c r="U1048" i="3"/>
  <c r="T1048" i="3"/>
  <c r="C1048" i="3"/>
  <c r="BK1047" i="3"/>
  <c r="BD1047" i="3"/>
  <c r="BA1047" i="3"/>
  <c r="Q1047" i="3"/>
  <c r="X1047" i="3"/>
  <c r="U1047" i="3"/>
  <c r="T1047" i="3"/>
  <c r="C1047" i="3"/>
  <c r="BK1046" i="3"/>
  <c r="BD1046" i="3"/>
  <c r="BA1046" i="3"/>
  <c r="Q1046" i="3"/>
  <c r="X1046" i="3"/>
  <c r="U1046" i="3"/>
  <c r="T1046" i="3"/>
  <c r="C1046" i="3"/>
  <c r="BK1045" i="3"/>
  <c r="BD1045" i="3"/>
  <c r="BA1045" i="3"/>
  <c r="Q1045" i="3"/>
  <c r="X1045" i="3"/>
  <c r="U1045" i="3"/>
  <c r="T1045" i="3"/>
  <c r="C1045" i="3"/>
  <c r="BK1044" i="3"/>
  <c r="BD1044" i="3"/>
  <c r="BA1044" i="3"/>
  <c r="Q1044" i="3"/>
  <c r="X1044" i="3"/>
  <c r="U1044" i="3"/>
  <c r="T1044" i="3"/>
  <c r="C1044" i="3"/>
  <c r="BK1043" i="3"/>
  <c r="BD1043" i="3"/>
  <c r="BA1043" i="3"/>
  <c r="Q1043" i="3"/>
  <c r="X1043" i="3"/>
  <c r="U1043" i="3"/>
  <c r="T1043" i="3"/>
  <c r="C1043" i="3"/>
  <c r="BK1042" i="3"/>
  <c r="BD1042" i="3"/>
  <c r="BA1042" i="3"/>
  <c r="Q1042" i="3"/>
  <c r="X1042" i="3"/>
  <c r="U1042" i="3"/>
  <c r="T1042" i="3"/>
  <c r="C1042" i="3"/>
  <c r="BK1041" i="3"/>
  <c r="BD1041" i="3"/>
  <c r="BA1041" i="3"/>
  <c r="Q1041" i="3"/>
  <c r="X1041" i="3"/>
  <c r="U1041" i="3"/>
  <c r="T1041" i="3"/>
  <c r="C1041" i="3"/>
  <c r="BK1040" i="3"/>
  <c r="BD1040" i="3"/>
  <c r="BA1040" i="3"/>
  <c r="Q1040" i="3"/>
  <c r="X1040" i="3"/>
  <c r="U1040" i="3"/>
  <c r="T1040" i="3"/>
  <c r="C1040" i="3"/>
  <c r="BK1039" i="3"/>
  <c r="BD1039" i="3"/>
  <c r="BA1039" i="3"/>
  <c r="Q1039" i="3"/>
  <c r="X1039" i="3"/>
  <c r="U1039" i="3"/>
  <c r="T1039" i="3"/>
  <c r="C1039" i="3"/>
  <c r="BK1038" i="3"/>
  <c r="BD1038" i="3"/>
  <c r="BA1038" i="3"/>
  <c r="Q1038" i="3"/>
  <c r="X1038" i="3"/>
  <c r="U1038" i="3"/>
  <c r="T1038" i="3"/>
  <c r="C1038" i="3"/>
  <c r="BK1037" i="3"/>
  <c r="BD1037" i="3"/>
  <c r="BA1037" i="3"/>
  <c r="Q1037" i="3"/>
  <c r="X1037" i="3"/>
  <c r="U1037" i="3"/>
  <c r="T1037" i="3"/>
  <c r="C1037" i="3"/>
  <c r="BK1036" i="3"/>
  <c r="BD1036" i="3"/>
  <c r="BA1036" i="3"/>
  <c r="Q1036" i="3"/>
  <c r="X1036" i="3"/>
  <c r="U1036" i="3"/>
  <c r="T1036" i="3"/>
  <c r="C1036" i="3"/>
  <c r="BK1035" i="3"/>
  <c r="BD1035" i="3"/>
  <c r="BA1035" i="3"/>
  <c r="Q1035" i="3"/>
  <c r="X1035" i="3"/>
  <c r="U1035" i="3"/>
  <c r="T1035" i="3"/>
  <c r="C1035" i="3"/>
  <c r="BK1034" i="3"/>
  <c r="BD1034" i="3"/>
  <c r="BA1034" i="3"/>
  <c r="Q1034" i="3"/>
  <c r="X1034" i="3"/>
  <c r="U1034" i="3"/>
  <c r="T1034" i="3"/>
  <c r="C1034" i="3"/>
  <c r="BK1033" i="3"/>
  <c r="BD1033" i="3"/>
  <c r="BA1033" i="3"/>
  <c r="Q1033" i="3"/>
  <c r="X1033" i="3"/>
  <c r="U1033" i="3"/>
  <c r="T1033" i="3"/>
  <c r="C1033" i="3"/>
  <c r="BK1032" i="3"/>
  <c r="BD1032" i="3"/>
  <c r="BA1032" i="3"/>
  <c r="Q1032" i="3"/>
  <c r="X1032" i="3"/>
  <c r="U1032" i="3"/>
  <c r="T1032" i="3"/>
  <c r="C1032" i="3"/>
  <c r="BK1031" i="3"/>
  <c r="BD1031" i="3"/>
  <c r="BA1031" i="3"/>
  <c r="Q1031" i="3"/>
  <c r="X1031" i="3"/>
  <c r="U1031" i="3"/>
  <c r="T1031" i="3"/>
  <c r="C1031" i="3"/>
  <c r="BK1030" i="3"/>
  <c r="BD1030" i="3"/>
  <c r="BA1030" i="3"/>
  <c r="Q1030" i="3"/>
  <c r="X1030" i="3"/>
  <c r="U1030" i="3"/>
  <c r="T1030" i="3"/>
  <c r="C1030" i="3"/>
  <c r="BK1029" i="3"/>
  <c r="BD1029" i="3"/>
  <c r="BA1029" i="3"/>
  <c r="Q1029" i="3"/>
  <c r="X1029" i="3"/>
  <c r="U1029" i="3"/>
  <c r="T1029" i="3"/>
  <c r="C1029" i="3"/>
  <c r="BK1028" i="3"/>
  <c r="BD1028" i="3"/>
  <c r="BA1028" i="3"/>
  <c r="Q1028" i="3"/>
  <c r="X1028" i="3"/>
  <c r="U1028" i="3"/>
  <c r="T1028" i="3"/>
  <c r="C1028" i="3"/>
  <c r="BK1027" i="3"/>
  <c r="BD1027" i="3"/>
  <c r="BA1027" i="3"/>
  <c r="Q1027" i="3"/>
  <c r="X1027" i="3"/>
  <c r="U1027" i="3"/>
  <c r="T1027" i="3"/>
  <c r="C1027" i="3"/>
  <c r="BK1026" i="3"/>
  <c r="BD1026" i="3"/>
  <c r="BA1026" i="3"/>
  <c r="Q1026" i="3"/>
  <c r="X1026" i="3"/>
  <c r="U1026" i="3"/>
  <c r="T1026" i="3"/>
  <c r="C1026" i="3"/>
  <c r="BK1025" i="3"/>
  <c r="BD1025" i="3"/>
  <c r="BA1025" i="3"/>
  <c r="Q1025" i="3"/>
  <c r="X1025" i="3"/>
  <c r="U1025" i="3"/>
  <c r="T1025" i="3"/>
  <c r="C1025" i="3"/>
  <c r="BK1024" i="3"/>
  <c r="BD1024" i="3"/>
  <c r="BA1024" i="3"/>
  <c r="Q1024" i="3"/>
  <c r="X1024" i="3"/>
  <c r="U1024" i="3"/>
  <c r="T1024" i="3"/>
  <c r="C1024" i="3"/>
  <c r="BK1023" i="3"/>
  <c r="BD1023" i="3"/>
  <c r="BA1023" i="3"/>
  <c r="Q1023" i="3"/>
  <c r="X1023" i="3"/>
  <c r="U1023" i="3"/>
  <c r="T1023" i="3"/>
  <c r="C1023" i="3"/>
  <c r="BK1022" i="3"/>
  <c r="BD1022" i="3"/>
  <c r="BA1022" i="3"/>
  <c r="Q1022" i="3"/>
  <c r="X1022" i="3"/>
  <c r="U1022" i="3"/>
  <c r="T1022" i="3"/>
  <c r="C1022" i="3"/>
  <c r="BK1021" i="3"/>
  <c r="BD1021" i="3"/>
  <c r="BA1021" i="3"/>
  <c r="Q1021" i="3"/>
  <c r="X1021" i="3"/>
  <c r="U1021" i="3"/>
  <c r="T1021" i="3"/>
  <c r="C1021" i="3"/>
  <c r="BK1020" i="3"/>
  <c r="BD1020" i="3"/>
  <c r="BA1020" i="3"/>
  <c r="Q1020" i="3"/>
  <c r="X1020" i="3"/>
  <c r="U1020" i="3"/>
  <c r="T1020" i="3"/>
  <c r="C1020" i="3"/>
  <c r="BK1019" i="3"/>
  <c r="BD1019" i="3"/>
  <c r="BA1019" i="3"/>
  <c r="Q1019" i="3"/>
  <c r="X1019" i="3"/>
  <c r="U1019" i="3"/>
  <c r="T1019" i="3"/>
  <c r="C1019" i="3"/>
  <c r="BK1018" i="3"/>
  <c r="BD1018" i="3"/>
  <c r="BA1018" i="3"/>
  <c r="Q1018" i="3"/>
  <c r="X1018" i="3"/>
  <c r="U1018" i="3"/>
  <c r="T1018" i="3"/>
  <c r="C1018" i="3"/>
  <c r="BK1017" i="3"/>
  <c r="BD1017" i="3"/>
  <c r="BA1017" i="3"/>
  <c r="Q1017" i="3"/>
  <c r="X1017" i="3"/>
  <c r="U1017" i="3"/>
  <c r="T1017" i="3"/>
  <c r="C1017" i="3"/>
  <c r="BK1016" i="3"/>
  <c r="BD1016" i="3"/>
  <c r="BA1016" i="3"/>
  <c r="Q1016" i="3"/>
  <c r="X1016" i="3"/>
  <c r="U1016" i="3"/>
  <c r="T1016" i="3"/>
  <c r="C1016" i="3"/>
  <c r="BK1015" i="3"/>
  <c r="BD1015" i="3"/>
  <c r="BA1015" i="3"/>
  <c r="Q1015" i="3"/>
  <c r="X1015" i="3"/>
  <c r="U1015" i="3"/>
  <c r="T1015" i="3"/>
  <c r="C1015" i="3"/>
  <c r="BK1014" i="3"/>
  <c r="BD1014" i="3"/>
  <c r="BA1014" i="3"/>
  <c r="Q1014" i="3"/>
  <c r="X1014" i="3"/>
  <c r="U1014" i="3"/>
  <c r="T1014" i="3"/>
  <c r="C1014" i="3"/>
  <c r="BK1013" i="3"/>
  <c r="BD1013" i="3"/>
  <c r="BA1013" i="3"/>
  <c r="Q1013" i="3"/>
  <c r="X1013" i="3"/>
  <c r="U1013" i="3"/>
  <c r="T1013" i="3"/>
  <c r="C1013" i="3"/>
  <c r="BK1012" i="3"/>
  <c r="BD1012" i="3"/>
  <c r="BA1012" i="3"/>
  <c r="Q1012" i="3"/>
  <c r="X1012" i="3"/>
  <c r="U1012" i="3"/>
  <c r="T1012" i="3"/>
  <c r="C1012" i="3"/>
  <c r="BK1011" i="3"/>
  <c r="BD1011" i="3"/>
  <c r="BA1011" i="3"/>
  <c r="Q1011" i="3"/>
  <c r="X1011" i="3"/>
  <c r="U1011" i="3"/>
  <c r="T1011" i="3"/>
  <c r="C1011" i="3"/>
  <c r="BK1010" i="3"/>
  <c r="BD1010" i="3"/>
  <c r="BA1010" i="3"/>
  <c r="Q1010" i="3"/>
  <c r="X1010" i="3"/>
  <c r="U1010" i="3"/>
  <c r="T1010" i="3"/>
  <c r="C1010" i="3"/>
  <c r="BK1009" i="3"/>
  <c r="BD1009" i="3"/>
  <c r="BA1009" i="3"/>
  <c r="Q1009" i="3"/>
  <c r="X1009" i="3"/>
  <c r="U1009" i="3"/>
  <c r="T1009" i="3"/>
  <c r="C1009" i="3"/>
  <c r="BK1008" i="3"/>
  <c r="BD1008" i="3"/>
  <c r="BA1008" i="3"/>
  <c r="Q1008" i="3"/>
  <c r="X1008" i="3"/>
  <c r="U1008" i="3"/>
  <c r="T1008" i="3"/>
  <c r="C1008" i="3"/>
  <c r="BK1007" i="3"/>
  <c r="BD1007" i="3"/>
  <c r="BA1007" i="3"/>
  <c r="Q1007" i="3"/>
  <c r="X1007" i="3"/>
  <c r="U1007" i="3"/>
  <c r="T1007" i="3"/>
  <c r="C1007" i="3"/>
  <c r="BK1006" i="3"/>
  <c r="BD1006" i="3"/>
  <c r="BA1006" i="3"/>
  <c r="Q1006" i="3"/>
  <c r="X1006" i="3"/>
  <c r="U1006" i="3"/>
  <c r="T1006" i="3"/>
  <c r="C1006" i="3"/>
  <c r="BK1005" i="3"/>
  <c r="BD1005" i="3"/>
  <c r="BA1005" i="3"/>
  <c r="Q1005" i="3"/>
  <c r="X1005" i="3"/>
  <c r="U1005" i="3"/>
  <c r="T1005" i="3"/>
  <c r="C1005" i="3"/>
  <c r="BK1004" i="3"/>
  <c r="BD1004" i="3"/>
  <c r="BA1004" i="3"/>
  <c r="Q1004" i="3"/>
  <c r="X1004" i="3"/>
  <c r="U1004" i="3"/>
  <c r="T1004" i="3"/>
  <c r="C1004" i="3"/>
  <c r="BK1003" i="3"/>
  <c r="BD1003" i="3"/>
  <c r="BA1003" i="3"/>
  <c r="Q1003" i="3"/>
  <c r="X1003" i="3"/>
  <c r="U1003" i="3"/>
  <c r="T1003" i="3"/>
  <c r="C1003" i="3"/>
  <c r="BK1002" i="3"/>
  <c r="BD1002" i="3"/>
  <c r="BA1002" i="3"/>
  <c r="Q1002" i="3"/>
  <c r="X1002" i="3"/>
  <c r="U1002" i="3"/>
  <c r="T1002" i="3"/>
  <c r="C1002" i="3"/>
  <c r="BK1001" i="3"/>
  <c r="BD1001" i="3"/>
  <c r="BA1001" i="3"/>
  <c r="Q1001" i="3"/>
  <c r="X1001" i="3"/>
  <c r="U1001" i="3"/>
  <c r="T1001" i="3"/>
  <c r="C1001" i="3"/>
  <c r="BK1000" i="3"/>
  <c r="BD1000" i="3"/>
  <c r="BA1000" i="3"/>
  <c r="Q1000" i="3"/>
  <c r="X1000" i="3"/>
  <c r="U1000" i="3"/>
  <c r="T1000" i="3"/>
  <c r="C1000" i="3"/>
  <c r="BK999" i="3"/>
  <c r="BD999" i="3"/>
  <c r="BA999" i="3"/>
  <c r="Q999" i="3"/>
  <c r="X999" i="3"/>
  <c r="U999" i="3"/>
  <c r="T999" i="3"/>
  <c r="C999" i="3"/>
  <c r="BK998" i="3"/>
  <c r="BD998" i="3"/>
  <c r="BA998" i="3"/>
  <c r="Q998" i="3"/>
  <c r="X998" i="3"/>
  <c r="U998" i="3"/>
  <c r="T998" i="3"/>
  <c r="C998" i="3"/>
  <c r="BK997" i="3"/>
  <c r="BD997" i="3"/>
  <c r="BA997" i="3"/>
  <c r="Q997" i="3"/>
  <c r="X997" i="3"/>
  <c r="U997" i="3"/>
  <c r="T997" i="3"/>
  <c r="C997" i="3"/>
  <c r="BK996" i="3"/>
  <c r="BD996" i="3"/>
  <c r="BA996" i="3"/>
  <c r="Q996" i="3"/>
  <c r="X996" i="3"/>
  <c r="U996" i="3"/>
  <c r="T996" i="3"/>
  <c r="C996" i="3"/>
  <c r="BK995" i="3"/>
  <c r="BD995" i="3"/>
  <c r="BA995" i="3"/>
  <c r="Q995" i="3"/>
  <c r="X995" i="3"/>
  <c r="U995" i="3"/>
  <c r="T995" i="3"/>
  <c r="C995" i="3"/>
  <c r="BK994" i="3"/>
  <c r="BD994" i="3"/>
  <c r="BA994" i="3"/>
  <c r="Q994" i="3"/>
  <c r="X994" i="3"/>
  <c r="U994" i="3"/>
  <c r="T994" i="3"/>
  <c r="C994" i="3"/>
  <c r="BK993" i="3"/>
  <c r="BD993" i="3"/>
  <c r="BA993" i="3"/>
  <c r="Q993" i="3"/>
  <c r="X993" i="3"/>
  <c r="U993" i="3"/>
  <c r="T993" i="3"/>
  <c r="C993" i="3"/>
  <c r="BK992" i="3"/>
  <c r="BD992" i="3"/>
  <c r="BA992" i="3"/>
  <c r="Q992" i="3"/>
  <c r="X992" i="3"/>
  <c r="U992" i="3"/>
  <c r="T992" i="3"/>
  <c r="C992" i="3"/>
  <c r="BK991" i="3"/>
  <c r="BD991" i="3"/>
  <c r="BA991" i="3"/>
  <c r="Q991" i="3"/>
  <c r="X991" i="3"/>
  <c r="U991" i="3"/>
  <c r="T991" i="3"/>
  <c r="C991" i="3"/>
  <c r="BK990" i="3"/>
  <c r="BD990" i="3"/>
  <c r="BA990" i="3"/>
  <c r="Q990" i="3"/>
  <c r="X990" i="3"/>
  <c r="U990" i="3"/>
  <c r="T990" i="3"/>
  <c r="C990" i="3"/>
  <c r="BK989" i="3"/>
  <c r="BD989" i="3"/>
  <c r="BA989" i="3"/>
  <c r="Q989" i="3"/>
  <c r="X989" i="3"/>
  <c r="U989" i="3"/>
  <c r="T989" i="3"/>
  <c r="C989" i="3"/>
  <c r="BK988" i="3"/>
  <c r="BD988" i="3"/>
  <c r="BA988" i="3"/>
  <c r="Q988" i="3"/>
  <c r="X988" i="3"/>
  <c r="U988" i="3"/>
  <c r="T988" i="3"/>
  <c r="C988" i="3"/>
  <c r="BK987" i="3"/>
  <c r="BD987" i="3"/>
  <c r="BA987" i="3"/>
  <c r="Q987" i="3"/>
  <c r="X987" i="3"/>
  <c r="U987" i="3"/>
  <c r="T987" i="3"/>
  <c r="C987" i="3"/>
  <c r="BK986" i="3"/>
  <c r="BD986" i="3"/>
  <c r="BA986" i="3"/>
  <c r="Q986" i="3"/>
  <c r="X986" i="3"/>
  <c r="U986" i="3"/>
  <c r="T986" i="3"/>
  <c r="C986" i="3"/>
  <c r="BK985" i="3"/>
  <c r="BD985" i="3"/>
  <c r="BA985" i="3"/>
  <c r="Q985" i="3"/>
  <c r="X985" i="3"/>
  <c r="U985" i="3"/>
  <c r="T985" i="3"/>
  <c r="C985" i="3"/>
  <c r="BK984" i="3"/>
  <c r="BD984" i="3"/>
  <c r="BA984" i="3"/>
  <c r="Q984" i="3"/>
  <c r="X984" i="3"/>
  <c r="U984" i="3"/>
  <c r="T984" i="3"/>
  <c r="C984" i="3"/>
  <c r="BK983" i="3"/>
  <c r="BD983" i="3"/>
  <c r="BA983" i="3"/>
  <c r="Q983" i="3"/>
  <c r="X983" i="3"/>
  <c r="U983" i="3"/>
  <c r="T983" i="3"/>
  <c r="C983" i="3"/>
  <c r="BK982" i="3"/>
  <c r="BD982" i="3"/>
  <c r="BA982" i="3"/>
  <c r="Q982" i="3"/>
  <c r="X982" i="3"/>
  <c r="U982" i="3"/>
  <c r="T982" i="3"/>
  <c r="C982" i="3"/>
  <c r="BK981" i="3"/>
  <c r="BD981" i="3"/>
  <c r="BA981" i="3"/>
  <c r="Q981" i="3"/>
  <c r="X981" i="3"/>
  <c r="U981" i="3"/>
  <c r="T981" i="3"/>
  <c r="C981" i="3"/>
  <c r="BK980" i="3"/>
  <c r="BD980" i="3"/>
  <c r="BA980" i="3"/>
  <c r="Q980" i="3"/>
  <c r="X980" i="3"/>
  <c r="U980" i="3"/>
  <c r="T980" i="3"/>
  <c r="C980" i="3"/>
  <c r="BK979" i="3"/>
  <c r="BD979" i="3"/>
  <c r="BA979" i="3"/>
  <c r="Q979" i="3"/>
  <c r="X979" i="3"/>
  <c r="U979" i="3"/>
  <c r="T979" i="3"/>
  <c r="C979" i="3"/>
  <c r="BK978" i="3"/>
  <c r="BD978" i="3"/>
  <c r="BA978" i="3"/>
  <c r="Q978" i="3"/>
  <c r="X978" i="3"/>
  <c r="U978" i="3"/>
  <c r="T978" i="3"/>
  <c r="C978" i="3"/>
  <c r="BK977" i="3"/>
  <c r="BD977" i="3"/>
  <c r="BA977" i="3"/>
  <c r="Q977" i="3"/>
  <c r="X977" i="3"/>
  <c r="U977" i="3"/>
  <c r="T977" i="3"/>
  <c r="C977" i="3"/>
  <c r="BK976" i="3"/>
  <c r="BD976" i="3"/>
  <c r="BA976" i="3"/>
  <c r="Q976" i="3"/>
  <c r="X976" i="3"/>
  <c r="U976" i="3"/>
  <c r="T976" i="3"/>
  <c r="C976" i="3"/>
  <c r="BK975" i="3"/>
  <c r="BD975" i="3"/>
  <c r="BA975" i="3"/>
  <c r="Q975" i="3"/>
  <c r="X975" i="3"/>
  <c r="U975" i="3"/>
  <c r="T975" i="3"/>
  <c r="C975" i="3"/>
  <c r="BK974" i="3"/>
  <c r="BD974" i="3"/>
  <c r="BA974" i="3"/>
  <c r="Q974" i="3"/>
  <c r="X974" i="3"/>
  <c r="U974" i="3"/>
  <c r="T974" i="3"/>
  <c r="C974" i="3"/>
  <c r="BK973" i="3"/>
  <c r="BD973" i="3"/>
  <c r="BA973" i="3"/>
  <c r="Q973" i="3"/>
  <c r="X973" i="3"/>
  <c r="U973" i="3"/>
  <c r="T973" i="3"/>
  <c r="C973" i="3"/>
  <c r="BK972" i="3"/>
  <c r="BD972" i="3"/>
  <c r="BA972" i="3"/>
  <c r="Q972" i="3"/>
  <c r="X972" i="3"/>
  <c r="U972" i="3"/>
  <c r="T972" i="3"/>
  <c r="C972" i="3"/>
  <c r="BK971" i="3"/>
  <c r="BD971" i="3"/>
  <c r="BA971" i="3"/>
  <c r="Q971" i="3"/>
  <c r="X971" i="3"/>
  <c r="U971" i="3"/>
  <c r="T971" i="3"/>
  <c r="C971" i="3"/>
  <c r="BK970" i="3"/>
  <c r="BD970" i="3"/>
  <c r="BA970" i="3"/>
  <c r="Q970" i="3"/>
  <c r="X970" i="3"/>
  <c r="U970" i="3"/>
  <c r="T970" i="3"/>
  <c r="C970" i="3"/>
  <c r="BK969" i="3"/>
  <c r="BD969" i="3"/>
  <c r="BA969" i="3"/>
  <c r="Q969" i="3"/>
  <c r="X969" i="3"/>
  <c r="U969" i="3"/>
  <c r="T969" i="3"/>
  <c r="C969" i="3"/>
  <c r="BK968" i="3"/>
  <c r="BD968" i="3"/>
  <c r="BA968" i="3"/>
  <c r="Q968" i="3"/>
  <c r="X968" i="3"/>
  <c r="U968" i="3"/>
  <c r="T968" i="3"/>
  <c r="C968" i="3"/>
  <c r="BK967" i="3"/>
  <c r="BD967" i="3"/>
  <c r="BA967" i="3"/>
  <c r="Q967" i="3"/>
  <c r="X967" i="3"/>
  <c r="U967" i="3"/>
  <c r="T967" i="3"/>
  <c r="C967" i="3"/>
  <c r="BK966" i="3"/>
  <c r="BD966" i="3"/>
  <c r="BA966" i="3"/>
  <c r="Q966" i="3"/>
  <c r="X966" i="3"/>
  <c r="U966" i="3"/>
  <c r="T966" i="3"/>
  <c r="C966" i="3"/>
  <c r="BK965" i="3"/>
  <c r="BD965" i="3"/>
  <c r="BA965" i="3"/>
  <c r="Q965" i="3"/>
  <c r="X965" i="3"/>
  <c r="U965" i="3"/>
  <c r="T965" i="3"/>
  <c r="C965" i="3"/>
  <c r="BK964" i="3"/>
  <c r="BD964" i="3"/>
  <c r="R964" i="3" s="1"/>
  <c r="BA964" i="3"/>
  <c r="Q964" i="3"/>
  <c r="X964" i="3"/>
  <c r="U964" i="3"/>
  <c r="T964" i="3"/>
  <c r="C964" i="3"/>
  <c r="BK963" i="3"/>
  <c r="BD963" i="3"/>
  <c r="BA963" i="3"/>
  <c r="Q963" i="3"/>
  <c r="X963" i="3"/>
  <c r="U963" i="3"/>
  <c r="T963" i="3"/>
  <c r="C963" i="3"/>
  <c r="BK962" i="3"/>
  <c r="BD962" i="3"/>
  <c r="BA962" i="3"/>
  <c r="Q962" i="3"/>
  <c r="X962" i="3"/>
  <c r="U962" i="3"/>
  <c r="T962" i="3"/>
  <c r="C962" i="3"/>
  <c r="BK961" i="3"/>
  <c r="BD961" i="3"/>
  <c r="BA961" i="3"/>
  <c r="Q961" i="3"/>
  <c r="X961" i="3"/>
  <c r="U961" i="3"/>
  <c r="T961" i="3"/>
  <c r="C961" i="3"/>
  <c r="BK960" i="3"/>
  <c r="BD960" i="3"/>
  <c r="BA960" i="3"/>
  <c r="Q960" i="3"/>
  <c r="X960" i="3"/>
  <c r="U960" i="3"/>
  <c r="T960" i="3"/>
  <c r="C960" i="3"/>
  <c r="BK959" i="3"/>
  <c r="BD959" i="3"/>
  <c r="BA959" i="3"/>
  <c r="Q959" i="3"/>
  <c r="X959" i="3"/>
  <c r="U959" i="3"/>
  <c r="T959" i="3"/>
  <c r="C959" i="3"/>
  <c r="BK958" i="3"/>
  <c r="BD958" i="3"/>
  <c r="BA958" i="3"/>
  <c r="Q958" i="3"/>
  <c r="X958" i="3"/>
  <c r="U958" i="3"/>
  <c r="T958" i="3"/>
  <c r="C958" i="3"/>
  <c r="BK957" i="3"/>
  <c r="BD957" i="3"/>
  <c r="BA957" i="3"/>
  <c r="Q957" i="3"/>
  <c r="X957" i="3"/>
  <c r="U957" i="3"/>
  <c r="T957" i="3"/>
  <c r="C957" i="3"/>
  <c r="BK956" i="3"/>
  <c r="BD956" i="3"/>
  <c r="BA956" i="3"/>
  <c r="Q956" i="3"/>
  <c r="X956" i="3"/>
  <c r="U956" i="3"/>
  <c r="T956" i="3"/>
  <c r="C956" i="3"/>
  <c r="BK955" i="3"/>
  <c r="BD955" i="3"/>
  <c r="BA955" i="3"/>
  <c r="Q955" i="3"/>
  <c r="X955" i="3"/>
  <c r="U955" i="3"/>
  <c r="T955" i="3"/>
  <c r="C955" i="3"/>
  <c r="BK954" i="3"/>
  <c r="BD954" i="3"/>
  <c r="BA954" i="3"/>
  <c r="Q954" i="3"/>
  <c r="X954" i="3"/>
  <c r="U954" i="3"/>
  <c r="T954" i="3"/>
  <c r="C954" i="3"/>
  <c r="BK953" i="3"/>
  <c r="BD953" i="3"/>
  <c r="BA953" i="3"/>
  <c r="Q953" i="3"/>
  <c r="X953" i="3"/>
  <c r="U953" i="3"/>
  <c r="T953" i="3"/>
  <c r="C953" i="3"/>
  <c r="BK952" i="3"/>
  <c r="BD952" i="3"/>
  <c r="BA952" i="3"/>
  <c r="Q952" i="3"/>
  <c r="X952" i="3"/>
  <c r="U952" i="3"/>
  <c r="T952" i="3"/>
  <c r="C952" i="3"/>
  <c r="BK951" i="3"/>
  <c r="BD951" i="3"/>
  <c r="BA951" i="3"/>
  <c r="Q951" i="3"/>
  <c r="X951" i="3"/>
  <c r="U951" i="3"/>
  <c r="T951" i="3"/>
  <c r="C951" i="3"/>
  <c r="BK950" i="3"/>
  <c r="BD950" i="3"/>
  <c r="BA950" i="3"/>
  <c r="Q950" i="3"/>
  <c r="X950" i="3"/>
  <c r="U950" i="3"/>
  <c r="T950" i="3"/>
  <c r="C950" i="3"/>
  <c r="BK949" i="3"/>
  <c r="BD949" i="3"/>
  <c r="BA949" i="3"/>
  <c r="Q949" i="3"/>
  <c r="X949" i="3"/>
  <c r="U949" i="3"/>
  <c r="T949" i="3"/>
  <c r="C949" i="3"/>
  <c r="BK948" i="3"/>
  <c r="BD948" i="3"/>
  <c r="BA948" i="3"/>
  <c r="Q948" i="3"/>
  <c r="X948" i="3"/>
  <c r="U948" i="3"/>
  <c r="T948" i="3"/>
  <c r="C948" i="3"/>
  <c r="BK947" i="3"/>
  <c r="BD947" i="3"/>
  <c r="BA947" i="3"/>
  <c r="Q947" i="3"/>
  <c r="X947" i="3"/>
  <c r="U947" i="3"/>
  <c r="T947" i="3"/>
  <c r="C947" i="3"/>
  <c r="BK946" i="3"/>
  <c r="BD946" i="3"/>
  <c r="BA946" i="3"/>
  <c r="Q946" i="3"/>
  <c r="X946" i="3"/>
  <c r="U946" i="3"/>
  <c r="T946" i="3"/>
  <c r="C946" i="3"/>
  <c r="BK945" i="3"/>
  <c r="BD945" i="3"/>
  <c r="BA945" i="3"/>
  <c r="Q945" i="3"/>
  <c r="X945" i="3"/>
  <c r="U945" i="3"/>
  <c r="T945" i="3"/>
  <c r="C945" i="3"/>
  <c r="BK944" i="3"/>
  <c r="BD944" i="3"/>
  <c r="BA944" i="3"/>
  <c r="Q944" i="3"/>
  <c r="X944" i="3"/>
  <c r="U944" i="3"/>
  <c r="T944" i="3"/>
  <c r="C944" i="3"/>
  <c r="BK943" i="3"/>
  <c r="BD943" i="3"/>
  <c r="BA943" i="3"/>
  <c r="Q943" i="3"/>
  <c r="X943" i="3"/>
  <c r="U943" i="3"/>
  <c r="T943" i="3"/>
  <c r="C943" i="3"/>
  <c r="BK942" i="3"/>
  <c r="BD942" i="3"/>
  <c r="BA942" i="3"/>
  <c r="Q942" i="3"/>
  <c r="X942" i="3"/>
  <c r="U942" i="3"/>
  <c r="T942" i="3"/>
  <c r="C942" i="3"/>
  <c r="BK941" i="3"/>
  <c r="BD941" i="3"/>
  <c r="BA941" i="3"/>
  <c r="Q941" i="3"/>
  <c r="X941" i="3"/>
  <c r="U941" i="3"/>
  <c r="T941" i="3"/>
  <c r="C941" i="3"/>
  <c r="BK940" i="3"/>
  <c r="BD940" i="3"/>
  <c r="BA940" i="3"/>
  <c r="Q940" i="3"/>
  <c r="X940" i="3"/>
  <c r="U940" i="3"/>
  <c r="T940" i="3"/>
  <c r="C940" i="3"/>
  <c r="BK939" i="3"/>
  <c r="BD939" i="3"/>
  <c r="BA939" i="3"/>
  <c r="Q939" i="3"/>
  <c r="X939" i="3"/>
  <c r="U939" i="3"/>
  <c r="T939" i="3"/>
  <c r="C939" i="3"/>
  <c r="BK938" i="3"/>
  <c r="BD938" i="3"/>
  <c r="BA938" i="3"/>
  <c r="Q938" i="3"/>
  <c r="X938" i="3"/>
  <c r="U938" i="3"/>
  <c r="T938" i="3"/>
  <c r="C938" i="3"/>
  <c r="BK937" i="3"/>
  <c r="BD937" i="3"/>
  <c r="BA937" i="3"/>
  <c r="Q937" i="3"/>
  <c r="X937" i="3"/>
  <c r="U937" i="3"/>
  <c r="T937" i="3"/>
  <c r="C937" i="3"/>
  <c r="BK936" i="3"/>
  <c r="BD936" i="3"/>
  <c r="BA936" i="3"/>
  <c r="Q936" i="3"/>
  <c r="X936" i="3"/>
  <c r="U936" i="3"/>
  <c r="T936" i="3"/>
  <c r="C936" i="3"/>
  <c r="BK935" i="3"/>
  <c r="BD935" i="3"/>
  <c r="BA935" i="3"/>
  <c r="Q935" i="3"/>
  <c r="X935" i="3"/>
  <c r="U935" i="3"/>
  <c r="T935" i="3"/>
  <c r="C935" i="3"/>
  <c r="BK934" i="3"/>
  <c r="BD934" i="3"/>
  <c r="BA934" i="3"/>
  <c r="Q934" i="3"/>
  <c r="X934" i="3"/>
  <c r="U934" i="3"/>
  <c r="T934" i="3"/>
  <c r="C934" i="3"/>
  <c r="BK933" i="3"/>
  <c r="BD933" i="3"/>
  <c r="BA933" i="3"/>
  <c r="Q933" i="3"/>
  <c r="X933" i="3"/>
  <c r="U933" i="3"/>
  <c r="T933" i="3"/>
  <c r="C933" i="3"/>
  <c r="BK932" i="3"/>
  <c r="BD932" i="3"/>
  <c r="BA932" i="3"/>
  <c r="Q932" i="3"/>
  <c r="X932" i="3"/>
  <c r="U932" i="3"/>
  <c r="T932" i="3"/>
  <c r="C932" i="3"/>
  <c r="BK931" i="3"/>
  <c r="BD931" i="3"/>
  <c r="BA931" i="3"/>
  <c r="Q931" i="3"/>
  <c r="X931" i="3"/>
  <c r="U931" i="3"/>
  <c r="T931" i="3"/>
  <c r="C931" i="3"/>
  <c r="BK930" i="3"/>
  <c r="BD930" i="3"/>
  <c r="BA930" i="3"/>
  <c r="Q930" i="3"/>
  <c r="X930" i="3"/>
  <c r="U930" i="3"/>
  <c r="T930" i="3"/>
  <c r="C930" i="3"/>
  <c r="BK929" i="3"/>
  <c r="BD929" i="3"/>
  <c r="BA929" i="3"/>
  <c r="Q929" i="3"/>
  <c r="X929" i="3"/>
  <c r="U929" i="3"/>
  <c r="T929" i="3"/>
  <c r="C929" i="3"/>
  <c r="BK928" i="3"/>
  <c r="BD928" i="3"/>
  <c r="BA928" i="3"/>
  <c r="Q928" i="3"/>
  <c r="X928" i="3"/>
  <c r="U928" i="3"/>
  <c r="T928" i="3"/>
  <c r="C928" i="3"/>
  <c r="BK927" i="3"/>
  <c r="BD927" i="3"/>
  <c r="BA927" i="3"/>
  <c r="Q927" i="3"/>
  <c r="X927" i="3"/>
  <c r="U927" i="3"/>
  <c r="T927" i="3"/>
  <c r="C927" i="3"/>
  <c r="BK926" i="3"/>
  <c r="BD926" i="3"/>
  <c r="BA926" i="3"/>
  <c r="Q926" i="3"/>
  <c r="X926" i="3"/>
  <c r="U926" i="3"/>
  <c r="T926" i="3"/>
  <c r="C926" i="3"/>
  <c r="BK925" i="3"/>
  <c r="BD925" i="3"/>
  <c r="BA925" i="3"/>
  <c r="Q925" i="3"/>
  <c r="X925" i="3"/>
  <c r="U925" i="3"/>
  <c r="T925" i="3"/>
  <c r="C925" i="3"/>
  <c r="BK924" i="3"/>
  <c r="BD924" i="3"/>
  <c r="BA924" i="3"/>
  <c r="Q924" i="3"/>
  <c r="X924" i="3"/>
  <c r="U924" i="3"/>
  <c r="T924" i="3"/>
  <c r="C924" i="3"/>
  <c r="BK923" i="3"/>
  <c r="BD923" i="3"/>
  <c r="BA923" i="3"/>
  <c r="Q923" i="3"/>
  <c r="X923" i="3"/>
  <c r="U923" i="3"/>
  <c r="T923" i="3"/>
  <c r="C923" i="3"/>
  <c r="BK922" i="3"/>
  <c r="BD922" i="3"/>
  <c r="BA922" i="3"/>
  <c r="Q922" i="3"/>
  <c r="X922" i="3"/>
  <c r="U922" i="3"/>
  <c r="T922" i="3"/>
  <c r="C922" i="3"/>
  <c r="BK921" i="3"/>
  <c r="BD921" i="3"/>
  <c r="BA921" i="3"/>
  <c r="Q921" i="3"/>
  <c r="X921" i="3"/>
  <c r="U921" i="3"/>
  <c r="T921" i="3"/>
  <c r="C921" i="3"/>
  <c r="BK920" i="3"/>
  <c r="BD920" i="3"/>
  <c r="BA920" i="3"/>
  <c r="Q920" i="3"/>
  <c r="X920" i="3"/>
  <c r="U920" i="3"/>
  <c r="T920" i="3"/>
  <c r="C920" i="3"/>
  <c r="BK919" i="3"/>
  <c r="BD919" i="3"/>
  <c r="BA919" i="3"/>
  <c r="Q919" i="3"/>
  <c r="X919" i="3"/>
  <c r="U919" i="3"/>
  <c r="T919" i="3"/>
  <c r="C919" i="3"/>
  <c r="BK918" i="3"/>
  <c r="BD918" i="3"/>
  <c r="BA918" i="3"/>
  <c r="Q918" i="3"/>
  <c r="X918" i="3"/>
  <c r="U918" i="3"/>
  <c r="T918" i="3"/>
  <c r="C918" i="3"/>
  <c r="BK917" i="3"/>
  <c r="BD917" i="3"/>
  <c r="BA917" i="3"/>
  <c r="Q917" i="3"/>
  <c r="X917" i="3"/>
  <c r="U917" i="3"/>
  <c r="T917" i="3"/>
  <c r="C917" i="3"/>
  <c r="BK916" i="3"/>
  <c r="BD916" i="3"/>
  <c r="BA916" i="3"/>
  <c r="Q916" i="3"/>
  <c r="X916" i="3"/>
  <c r="U916" i="3"/>
  <c r="T916" i="3"/>
  <c r="C916" i="3"/>
  <c r="BK915" i="3"/>
  <c r="BD915" i="3"/>
  <c r="BA915" i="3"/>
  <c r="Q915" i="3"/>
  <c r="X915" i="3"/>
  <c r="U915" i="3"/>
  <c r="T915" i="3"/>
  <c r="C915" i="3"/>
  <c r="BK914" i="3"/>
  <c r="BD914" i="3"/>
  <c r="BA914" i="3"/>
  <c r="Q914" i="3"/>
  <c r="X914" i="3"/>
  <c r="U914" i="3"/>
  <c r="T914" i="3"/>
  <c r="C914" i="3"/>
  <c r="BK913" i="3"/>
  <c r="BD913" i="3"/>
  <c r="BA913" i="3"/>
  <c r="Q913" i="3"/>
  <c r="X913" i="3"/>
  <c r="U913" i="3"/>
  <c r="T913" i="3"/>
  <c r="C913" i="3"/>
  <c r="BK912" i="3"/>
  <c r="BD912" i="3"/>
  <c r="BA912" i="3"/>
  <c r="Q912" i="3"/>
  <c r="X912" i="3"/>
  <c r="U912" i="3"/>
  <c r="T912" i="3"/>
  <c r="C912" i="3"/>
  <c r="BK911" i="3"/>
  <c r="BD911" i="3"/>
  <c r="BA911" i="3"/>
  <c r="Q911" i="3"/>
  <c r="X911" i="3"/>
  <c r="U911" i="3"/>
  <c r="T911" i="3"/>
  <c r="C911" i="3"/>
  <c r="BK910" i="3"/>
  <c r="BD910" i="3"/>
  <c r="BA910" i="3"/>
  <c r="Q910" i="3"/>
  <c r="X910" i="3"/>
  <c r="U910" i="3"/>
  <c r="T910" i="3"/>
  <c r="C910" i="3"/>
  <c r="BK909" i="3"/>
  <c r="BD909" i="3"/>
  <c r="BA909" i="3"/>
  <c r="Q909" i="3"/>
  <c r="X909" i="3"/>
  <c r="U909" i="3"/>
  <c r="T909" i="3"/>
  <c r="C909" i="3"/>
  <c r="BK908" i="3"/>
  <c r="BD908" i="3"/>
  <c r="BA908" i="3"/>
  <c r="Q908" i="3"/>
  <c r="X908" i="3"/>
  <c r="U908" i="3"/>
  <c r="T908" i="3"/>
  <c r="C908" i="3"/>
  <c r="BK907" i="3"/>
  <c r="BD907" i="3"/>
  <c r="BA907" i="3"/>
  <c r="Q907" i="3"/>
  <c r="X907" i="3"/>
  <c r="U907" i="3"/>
  <c r="T907" i="3"/>
  <c r="C907" i="3"/>
  <c r="BK906" i="3"/>
  <c r="BD906" i="3"/>
  <c r="BA906" i="3"/>
  <c r="Q906" i="3"/>
  <c r="X906" i="3"/>
  <c r="U906" i="3"/>
  <c r="T906" i="3"/>
  <c r="C906" i="3"/>
  <c r="BK905" i="3"/>
  <c r="BD905" i="3"/>
  <c r="BA905" i="3"/>
  <c r="Q905" i="3"/>
  <c r="X905" i="3"/>
  <c r="U905" i="3"/>
  <c r="T905" i="3"/>
  <c r="C905" i="3"/>
  <c r="BK904" i="3"/>
  <c r="BD904" i="3"/>
  <c r="BA904" i="3"/>
  <c r="Q904" i="3"/>
  <c r="X904" i="3"/>
  <c r="U904" i="3"/>
  <c r="T904" i="3"/>
  <c r="C904" i="3"/>
  <c r="BK903" i="3"/>
  <c r="BD903" i="3"/>
  <c r="BA903" i="3"/>
  <c r="Q903" i="3"/>
  <c r="X903" i="3"/>
  <c r="U903" i="3"/>
  <c r="T903" i="3"/>
  <c r="C903" i="3"/>
  <c r="BK902" i="3"/>
  <c r="BD902" i="3"/>
  <c r="BA902" i="3"/>
  <c r="Q902" i="3"/>
  <c r="X902" i="3"/>
  <c r="U902" i="3"/>
  <c r="T902" i="3"/>
  <c r="C902" i="3"/>
  <c r="BK901" i="3"/>
  <c r="BD901" i="3"/>
  <c r="BA901" i="3"/>
  <c r="Q901" i="3"/>
  <c r="X901" i="3"/>
  <c r="U901" i="3"/>
  <c r="T901" i="3"/>
  <c r="C901" i="3"/>
  <c r="BK900" i="3"/>
  <c r="BD900" i="3"/>
  <c r="BA900" i="3"/>
  <c r="Q900" i="3"/>
  <c r="X900" i="3"/>
  <c r="U900" i="3"/>
  <c r="T900" i="3"/>
  <c r="C900" i="3"/>
  <c r="BK899" i="3"/>
  <c r="BD899" i="3"/>
  <c r="BA899" i="3"/>
  <c r="Q899" i="3"/>
  <c r="X899" i="3"/>
  <c r="U899" i="3"/>
  <c r="T899" i="3"/>
  <c r="C899" i="3"/>
  <c r="BK898" i="3"/>
  <c r="BD898" i="3"/>
  <c r="BA898" i="3"/>
  <c r="Q898" i="3"/>
  <c r="X898" i="3"/>
  <c r="U898" i="3"/>
  <c r="T898" i="3"/>
  <c r="C898" i="3"/>
  <c r="BK897" i="3"/>
  <c r="BD897" i="3"/>
  <c r="BA897" i="3"/>
  <c r="Q897" i="3"/>
  <c r="X897" i="3"/>
  <c r="U897" i="3"/>
  <c r="T897" i="3"/>
  <c r="C897" i="3"/>
  <c r="BK896" i="3"/>
  <c r="BD896" i="3"/>
  <c r="BA896" i="3"/>
  <c r="Q896" i="3"/>
  <c r="X896" i="3"/>
  <c r="U896" i="3"/>
  <c r="T896" i="3"/>
  <c r="C896" i="3"/>
  <c r="BK895" i="3"/>
  <c r="BD895" i="3"/>
  <c r="BA895" i="3"/>
  <c r="Q895" i="3"/>
  <c r="X895" i="3"/>
  <c r="U895" i="3"/>
  <c r="T895" i="3"/>
  <c r="C895" i="3"/>
  <c r="BK894" i="3"/>
  <c r="BD894" i="3"/>
  <c r="BA894" i="3"/>
  <c r="Q894" i="3"/>
  <c r="X894" i="3"/>
  <c r="U894" i="3"/>
  <c r="T894" i="3"/>
  <c r="C894" i="3"/>
  <c r="BK893" i="3"/>
  <c r="BD893" i="3"/>
  <c r="BA893" i="3"/>
  <c r="Q893" i="3"/>
  <c r="X893" i="3"/>
  <c r="U893" i="3"/>
  <c r="T893" i="3"/>
  <c r="C893" i="3"/>
  <c r="BK892" i="3"/>
  <c r="BD892" i="3"/>
  <c r="BA892" i="3"/>
  <c r="Q892" i="3"/>
  <c r="X892" i="3"/>
  <c r="U892" i="3"/>
  <c r="T892" i="3"/>
  <c r="C892" i="3"/>
  <c r="BK891" i="3"/>
  <c r="BD891" i="3"/>
  <c r="BA891" i="3"/>
  <c r="Q891" i="3"/>
  <c r="X891" i="3"/>
  <c r="U891" i="3"/>
  <c r="T891" i="3"/>
  <c r="C891" i="3"/>
  <c r="BK890" i="3"/>
  <c r="BD890" i="3"/>
  <c r="BA890" i="3"/>
  <c r="Q890" i="3"/>
  <c r="X890" i="3"/>
  <c r="U890" i="3"/>
  <c r="T890" i="3"/>
  <c r="C890" i="3"/>
  <c r="BK889" i="3"/>
  <c r="BD889" i="3"/>
  <c r="BA889" i="3"/>
  <c r="Q889" i="3"/>
  <c r="X889" i="3"/>
  <c r="U889" i="3"/>
  <c r="T889" i="3"/>
  <c r="C889" i="3"/>
  <c r="BK888" i="3"/>
  <c r="BD888" i="3"/>
  <c r="BA888" i="3"/>
  <c r="Q888" i="3"/>
  <c r="X888" i="3"/>
  <c r="U888" i="3"/>
  <c r="T888" i="3"/>
  <c r="C888" i="3"/>
  <c r="BK887" i="3"/>
  <c r="BD887" i="3"/>
  <c r="BA887" i="3"/>
  <c r="Q887" i="3"/>
  <c r="X887" i="3"/>
  <c r="U887" i="3"/>
  <c r="T887" i="3"/>
  <c r="C887" i="3"/>
  <c r="BK886" i="3"/>
  <c r="BD886" i="3"/>
  <c r="BA886" i="3"/>
  <c r="Q886" i="3"/>
  <c r="X886" i="3"/>
  <c r="U886" i="3"/>
  <c r="T886" i="3"/>
  <c r="C886" i="3"/>
  <c r="BK885" i="3"/>
  <c r="BD885" i="3"/>
  <c r="BA885" i="3"/>
  <c r="Q885" i="3"/>
  <c r="X885" i="3"/>
  <c r="U885" i="3"/>
  <c r="T885" i="3"/>
  <c r="C885" i="3"/>
  <c r="BK884" i="3"/>
  <c r="BD884" i="3"/>
  <c r="BA884" i="3"/>
  <c r="Q884" i="3"/>
  <c r="X884" i="3"/>
  <c r="U884" i="3"/>
  <c r="T884" i="3"/>
  <c r="C884" i="3"/>
  <c r="BK883" i="3"/>
  <c r="BD883" i="3"/>
  <c r="BA883" i="3"/>
  <c r="Q883" i="3"/>
  <c r="X883" i="3"/>
  <c r="U883" i="3"/>
  <c r="T883" i="3"/>
  <c r="C883" i="3"/>
  <c r="BK882" i="3"/>
  <c r="BD882" i="3"/>
  <c r="BA882" i="3"/>
  <c r="Q882" i="3"/>
  <c r="X882" i="3"/>
  <c r="U882" i="3"/>
  <c r="T882" i="3"/>
  <c r="C882" i="3"/>
  <c r="BK881" i="3"/>
  <c r="BD881" i="3"/>
  <c r="BA881" i="3"/>
  <c r="Q881" i="3"/>
  <c r="X881" i="3"/>
  <c r="U881" i="3"/>
  <c r="T881" i="3"/>
  <c r="C881" i="3"/>
  <c r="BK880" i="3"/>
  <c r="BD880" i="3"/>
  <c r="BA880" i="3"/>
  <c r="Q880" i="3"/>
  <c r="X880" i="3"/>
  <c r="U880" i="3"/>
  <c r="T880" i="3"/>
  <c r="C880" i="3"/>
  <c r="BK879" i="3"/>
  <c r="BD879" i="3"/>
  <c r="BA879" i="3"/>
  <c r="Q879" i="3"/>
  <c r="X879" i="3"/>
  <c r="U879" i="3"/>
  <c r="T879" i="3"/>
  <c r="C879" i="3"/>
  <c r="BK878" i="3"/>
  <c r="BD878" i="3"/>
  <c r="BA878" i="3"/>
  <c r="Q878" i="3"/>
  <c r="X878" i="3"/>
  <c r="U878" i="3"/>
  <c r="T878" i="3"/>
  <c r="C878" i="3"/>
  <c r="BK877" i="3"/>
  <c r="BD877" i="3"/>
  <c r="BA877" i="3"/>
  <c r="Q877" i="3"/>
  <c r="X877" i="3"/>
  <c r="U877" i="3"/>
  <c r="T877" i="3"/>
  <c r="C877" i="3"/>
  <c r="BK876" i="3"/>
  <c r="BD876" i="3"/>
  <c r="BA876" i="3"/>
  <c r="Q876" i="3"/>
  <c r="X876" i="3"/>
  <c r="U876" i="3"/>
  <c r="T876" i="3"/>
  <c r="C876" i="3"/>
  <c r="BK875" i="3"/>
  <c r="BD875" i="3"/>
  <c r="BA875" i="3"/>
  <c r="Q875" i="3"/>
  <c r="X875" i="3"/>
  <c r="U875" i="3"/>
  <c r="T875" i="3"/>
  <c r="C875" i="3"/>
  <c r="BK874" i="3"/>
  <c r="BD874" i="3"/>
  <c r="BA874" i="3"/>
  <c r="Q874" i="3"/>
  <c r="X874" i="3"/>
  <c r="U874" i="3"/>
  <c r="T874" i="3"/>
  <c r="C874" i="3"/>
  <c r="BK873" i="3"/>
  <c r="BD873" i="3"/>
  <c r="BA873" i="3"/>
  <c r="Q873" i="3"/>
  <c r="X873" i="3"/>
  <c r="U873" i="3"/>
  <c r="T873" i="3"/>
  <c r="C873" i="3"/>
  <c r="BK872" i="3"/>
  <c r="BD872" i="3"/>
  <c r="BA872" i="3"/>
  <c r="Q872" i="3"/>
  <c r="X872" i="3"/>
  <c r="U872" i="3"/>
  <c r="T872" i="3"/>
  <c r="C872" i="3"/>
  <c r="BK871" i="3"/>
  <c r="BD871" i="3"/>
  <c r="BA871" i="3"/>
  <c r="Q871" i="3"/>
  <c r="X871" i="3"/>
  <c r="U871" i="3"/>
  <c r="T871" i="3"/>
  <c r="C871" i="3"/>
  <c r="BK870" i="3"/>
  <c r="BD870" i="3"/>
  <c r="BA870" i="3"/>
  <c r="Q870" i="3"/>
  <c r="X870" i="3"/>
  <c r="U870" i="3"/>
  <c r="T870" i="3"/>
  <c r="C870" i="3"/>
  <c r="BK869" i="3"/>
  <c r="BD869" i="3"/>
  <c r="BA869" i="3"/>
  <c r="Q869" i="3"/>
  <c r="X869" i="3"/>
  <c r="U869" i="3"/>
  <c r="T869" i="3"/>
  <c r="C869" i="3"/>
  <c r="BK868" i="3"/>
  <c r="BD868" i="3"/>
  <c r="BA868" i="3"/>
  <c r="Q868" i="3"/>
  <c r="X868" i="3"/>
  <c r="U868" i="3"/>
  <c r="T868" i="3"/>
  <c r="C868" i="3"/>
  <c r="BK867" i="3"/>
  <c r="BD867" i="3"/>
  <c r="BA867" i="3"/>
  <c r="Q867" i="3"/>
  <c r="X867" i="3"/>
  <c r="U867" i="3"/>
  <c r="T867" i="3"/>
  <c r="C867" i="3"/>
  <c r="BK866" i="3"/>
  <c r="BD866" i="3"/>
  <c r="BA866" i="3"/>
  <c r="Q866" i="3"/>
  <c r="X866" i="3"/>
  <c r="U866" i="3"/>
  <c r="T866" i="3"/>
  <c r="C866" i="3"/>
  <c r="BK865" i="3"/>
  <c r="BD865" i="3"/>
  <c r="BA865" i="3"/>
  <c r="Q865" i="3"/>
  <c r="X865" i="3"/>
  <c r="U865" i="3"/>
  <c r="T865" i="3"/>
  <c r="C865" i="3"/>
  <c r="BK864" i="3"/>
  <c r="BD864" i="3"/>
  <c r="BA864" i="3"/>
  <c r="Q864" i="3"/>
  <c r="X864" i="3"/>
  <c r="U864" i="3"/>
  <c r="T864" i="3"/>
  <c r="C864" i="3"/>
  <c r="BK863" i="3"/>
  <c r="BD863" i="3"/>
  <c r="BA863" i="3"/>
  <c r="Q863" i="3"/>
  <c r="X863" i="3"/>
  <c r="U863" i="3"/>
  <c r="T863" i="3"/>
  <c r="C863" i="3"/>
  <c r="BK862" i="3"/>
  <c r="BD862" i="3"/>
  <c r="BA862" i="3"/>
  <c r="Q862" i="3"/>
  <c r="X862" i="3"/>
  <c r="U862" i="3"/>
  <c r="T862" i="3"/>
  <c r="C862" i="3"/>
  <c r="BK861" i="3"/>
  <c r="BD861" i="3"/>
  <c r="BA861" i="3"/>
  <c r="Q861" i="3"/>
  <c r="X861" i="3"/>
  <c r="U861" i="3"/>
  <c r="T861" i="3"/>
  <c r="C861" i="3"/>
  <c r="BK860" i="3"/>
  <c r="BD860" i="3"/>
  <c r="BA860" i="3"/>
  <c r="Q860" i="3"/>
  <c r="X860" i="3"/>
  <c r="U860" i="3"/>
  <c r="T860" i="3"/>
  <c r="C860" i="3"/>
  <c r="BK859" i="3"/>
  <c r="BD859" i="3"/>
  <c r="BA859" i="3"/>
  <c r="Q859" i="3"/>
  <c r="X859" i="3"/>
  <c r="U859" i="3"/>
  <c r="T859" i="3"/>
  <c r="C859" i="3"/>
  <c r="BK858" i="3"/>
  <c r="BD858" i="3"/>
  <c r="BA858" i="3"/>
  <c r="Q858" i="3"/>
  <c r="X858" i="3"/>
  <c r="U858" i="3"/>
  <c r="T858" i="3"/>
  <c r="C858" i="3"/>
  <c r="BK857" i="3"/>
  <c r="BD857" i="3"/>
  <c r="BA857" i="3"/>
  <c r="Q857" i="3"/>
  <c r="X857" i="3"/>
  <c r="U857" i="3"/>
  <c r="T857" i="3"/>
  <c r="C857" i="3"/>
  <c r="BK856" i="3"/>
  <c r="BD856" i="3"/>
  <c r="BA856" i="3"/>
  <c r="Q856" i="3"/>
  <c r="X856" i="3"/>
  <c r="U856" i="3"/>
  <c r="T856" i="3"/>
  <c r="C856" i="3"/>
  <c r="BK855" i="3"/>
  <c r="BD855" i="3"/>
  <c r="BA855" i="3"/>
  <c r="Q855" i="3"/>
  <c r="X855" i="3"/>
  <c r="U855" i="3"/>
  <c r="T855" i="3"/>
  <c r="C855" i="3"/>
  <c r="BK854" i="3"/>
  <c r="BD854" i="3"/>
  <c r="BA854" i="3"/>
  <c r="Q854" i="3"/>
  <c r="X854" i="3"/>
  <c r="U854" i="3"/>
  <c r="T854" i="3"/>
  <c r="C854" i="3"/>
  <c r="BK853" i="3"/>
  <c r="BD853" i="3"/>
  <c r="BA853" i="3"/>
  <c r="Q853" i="3"/>
  <c r="X853" i="3"/>
  <c r="U853" i="3"/>
  <c r="T853" i="3"/>
  <c r="C853" i="3"/>
  <c r="BK852" i="3"/>
  <c r="BD852" i="3"/>
  <c r="BA852" i="3"/>
  <c r="Q852" i="3"/>
  <c r="X852" i="3"/>
  <c r="U852" i="3"/>
  <c r="T852" i="3"/>
  <c r="C852" i="3"/>
  <c r="BK851" i="3"/>
  <c r="BD851" i="3"/>
  <c r="BA851" i="3"/>
  <c r="Q851" i="3"/>
  <c r="X851" i="3"/>
  <c r="U851" i="3"/>
  <c r="T851" i="3"/>
  <c r="C851" i="3"/>
  <c r="BK850" i="3"/>
  <c r="BD850" i="3"/>
  <c r="BA850" i="3"/>
  <c r="Q850" i="3"/>
  <c r="X850" i="3"/>
  <c r="U850" i="3"/>
  <c r="T850" i="3"/>
  <c r="C850" i="3"/>
  <c r="BK849" i="3"/>
  <c r="BD849" i="3"/>
  <c r="BA849" i="3"/>
  <c r="Q849" i="3"/>
  <c r="X849" i="3"/>
  <c r="U849" i="3"/>
  <c r="T849" i="3"/>
  <c r="C849" i="3"/>
  <c r="BK848" i="3"/>
  <c r="BD848" i="3"/>
  <c r="BA848" i="3"/>
  <c r="Q848" i="3"/>
  <c r="X848" i="3"/>
  <c r="U848" i="3"/>
  <c r="T848" i="3"/>
  <c r="C848" i="3"/>
  <c r="BK847" i="3"/>
  <c r="BD847" i="3"/>
  <c r="BA847" i="3"/>
  <c r="Q847" i="3"/>
  <c r="X847" i="3"/>
  <c r="U847" i="3"/>
  <c r="T847" i="3"/>
  <c r="C847" i="3"/>
  <c r="BK846" i="3"/>
  <c r="BD846" i="3"/>
  <c r="BA846" i="3"/>
  <c r="Q846" i="3"/>
  <c r="X846" i="3"/>
  <c r="U846" i="3"/>
  <c r="T846" i="3"/>
  <c r="C846" i="3"/>
  <c r="BK845" i="3"/>
  <c r="BD845" i="3"/>
  <c r="BA845" i="3"/>
  <c r="Q845" i="3"/>
  <c r="X845" i="3"/>
  <c r="U845" i="3"/>
  <c r="T845" i="3"/>
  <c r="C845" i="3"/>
  <c r="BK844" i="3"/>
  <c r="BD844" i="3"/>
  <c r="BA844" i="3"/>
  <c r="Q844" i="3"/>
  <c r="X844" i="3"/>
  <c r="U844" i="3"/>
  <c r="T844" i="3"/>
  <c r="C844" i="3"/>
  <c r="BK843" i="3"/>
  <c r="BD843" i="3"/>
  <c r="BA843" i="3"/>
  <c r="Q843" i="3"/>
  <c r="X843" i="3"/>
  <c r="U843" i="3"/>
  <c r="T843" i="3"/>
  <c r="C843" i="3"/>
  <c r="BK842" i="3"/>
  <c r="BD842" i="3"/>
  <c r="BA842" i="3"/>
  <c r="Q842" i="3"/>
  <c r="X842" i="3"/>
  <c r="U842" i="3"/>
  <c r="T842" i="3"/>
  <c r="C842" i="3"/>
  <c r="BK841" i="3"/>
  <c r="BD841" i="3"/>
  <c r="BA841" i="3"/>
  <c r="Q841" i="3"/>
  <c r="X841" i="3"/>
  <c r="U841" i="3"/>
  <c r="T841" i="3"/>
  <c r="C841" i="3"/>
  <c r="BK840" i="3"/>
  <c r="BD840" i="3"/>
  <c r="BA840" i="3"/>
  <c r="Q840" i="3"/>
  <c r="X840" i="3"/>
  <c r="U840" i="3"/>
  <c r="T840" i="3"/>
  <c r="C840" i="3"/>
  <c r="BK839" i="3"/>
  <c r="BD839" i="3"/>
  <c r="BA839" i="3"/>
  <c r="Q839" i="3"/>
  <c r="X839" i="3"/>
  <c r="U839" i="3"/>
  <c r="T839" i="3"/>
  <c r="C839" i="3"/>
  <c r="BK838" i="3"/>
  <c r="BD838" i="3"/>
  <c r="BA838" i="3"/>
  <c r="Q838" i="3"/>
  <c r="X838" i="3"/>
  <c r="U838" i="3"/>
  <c r="T838" i="3"/>
  <c r="C838" i="3"/>
  <c r="BK837" i="3"/>
  <c r="BD837" i="3"/>
  <c r="BA837" i="3"/>
  <c r="Q837" i="3"/>
  <c r="X837" i="3"/>
  <c r="U837" i="3"/>
  <c r="T837" i="3"/>
  <c r="C837" i="3"/>
  <c r="BK836" i="3"/>
  <c r="BD836" i="3"/>
  <c r="BA836" i="3"/>
  <c r="Q836" i="3"/>
  <c r="X836" i="3"/>
  <c r="U836" i="3"/>
  <c r="T836" i="3"/>
  <c r="C836" i="3"/>
  <c r="BK835" i="3"/>
  <c r="BD835" i="3"/>
  <c r="BA835" i="3"/>
  <c r="Q835" i="3"/>
  <c r="X835" i="3"/>
  <c r="U835" i="3"/>
  <c r="T835" i="3"/>
  <c r="C835" i="3"/>
  <c r="BK834" i="3"/>
  <c r="BD834" i="3"/>
  <c r="BA834" i="3"/>
  <c r="Q834" i="3"/>
  <c r="X834" i="3"/>
  <c r="U834" i="3"/>
  <c r="T834" i="3"/>
  <c r="C834" i="3"/>
  <c r="BK833" i="3"/>
  <c r="BD833" i="3"/>
  <c r="R833" i="3" s="1"/>
  <c r="BA833" i="3"/>
  <c r="Q833" i="3"/>
  <c r="X833" i="3"/>
  <c r="U833" i="3"/>
  <c r="T833" i="3"/>
  <c r="C833" i="3"/>
  <c r="BK832" i="3"/>
  <c r="BD832" i="3"/>
  <c r="BA832" i="3"/>
  <c r="Q832" i="3"/>
  <c r="X832" i="3"/>
  <c r="U832" i="3"/>
  <c r="T832" i="3"/>
  <c r="C832" i="3"/>
  <c r="BK831" i="3"/>
  <c r="BD831" i="3"/>
  <c r="BA831" i="3"/>
  <c r="Q831" i="3"/>
  <c r="X831" i="3"/>
  <c r="U831" i="3"/>
  <c r="T831" i="3"/>
  <c r="C831" i="3"/>
  <c r="BK830" i="3"/>
  <c r="BD830" i="3"/>
  <c r="BA830" i="3"/>
  <c r="Q830" i="3"/>
  <c r="X830" i="3"/>
  <c r="U830" i="3"/>
  <c r="T830" i="3"/>
  <c r="C830" i="3"/>
  <c r="BK829" i="3"/>
  <c r="BD829" i="3"/>
  <c r="BA829" i="3"/>
  <c r="Q829" i="3"/>
  <c r="X829" i="3"/>
  <c r="U829" i="3"/>
  <c r="T829" i="3"/>
  <c r="C829" i="3"/>
  <c r="BK828" i="3"/>
  <c r="BD828" i="3"/>
  <c r="BA828" i="3"/>
  <c r="Q828" i="3"/>
  <c r="X828" i="3"/>
  <c r="U828" i="3"/>
  <c r="T828" i="3"/>
  <c r="C828" i="3"/>
  <c r="BK752" i="3"/>
  <c r="BD752" i="3"/>
  <c r="BA752" i="3"/>
  <c r="Q752" i="3"/>
  <c r="X752" i="3"/>
  <c r="U752" i="3"/>
  <c r="T752" i="3"/>
  <c r="C752" i="3"/>
  <c r="BK751" i="3"/>
  <c r="BD751" i="3"/>
  <c r="BA751" i="3"/>
  <c r="Q751" i="3"/>
  <c r="X751" i="3"/>
  <c r="U751" i="3"/>
  <c r="T751" i="3"/>
  <c r="C751" i="3"/>
  <c r="BK750" i="3"/>
  <c r="BD750" i="3"/>
  <c r="BA750" i="3"/>
  <c r="Q750" i="3"/>
  <c r="X750" i="3"/>
  <c r="U750" i="3"/>
  <c r="T750" i="3"/>
  <c r="C750" i="3"/>
  <c r="BK749" i="3"/>
  <c r="BD749" i="3"/>
  <c r="BA749" i="3"/>
  <c r="Q749" i="3"/>
  <c r="X749" i="3"/>
  <c r="U749" i="3"/>
  <c r="T749" i="3"/>
  <c r="C749" i="3"/>
  <c r="BK748" i="3"/>
  <c r="BD748" i="3"/>
  <c r="BA748" i="3"/>
  <c r="Q748" i="3"/>
  <c r="X748" i="3"/>
  <c r="U748" i="3"/>
  <c r="T748" i="3"/>
  <c r="C748" i="3"/>
  <c r="BK747" i="3"/>
  <c r="BD747" i="3"/>
  <c r="BA747" i="3"/>
  <c r="Q747" i="3"/>
  <c r="X747" i="3"/>
  <c r="U747" i="3"/>
  <c r="T747" i="3"/>
  <c r="C747" i="3"/>
  <c r="BK746" i="3"/>
  <c r="BD746" i="3"/>
  <c r="BA746" i="3"/>
  <c r="Q746" i="3"/>
  <c r="X746" i="3"/>
  <c r="U746" i="3"/>
  <c r="T746" i="3"/>
  <c r="C746" i="3"/>
  <c r="BK745" i="3"/>
  <c r="BD745" i="3"/>
  <c r="BA745" i="3"/>
  <c r="Q745" i="3"/>
  <c r="X745" i="3"/>
  <c r="U745" i="3"/>
  <c r="T745" i="3"/>
  <c r="C745" i="3"/>
  <c r="BK744" i="3"/>
  <c r="BD744" i="3"/>
  <c r="BA744" i="3"/>
  <c r="Q744" i="3"/>
  <c r="X744" i="3"/>
  <c r="U744" i="3"/>
  <c r="T744" i="3"/>
  <c r="C744" i="3"/>
  <c r="BK743" i="3"/>
  <c r="BD743" i="3"/>
  <c r="BA743" i="3"/>
  <c r="Q743" i="3"/>
  <c r="X743" i="3"/>
  <c r="U743" i="3"/>
  <c r="T743" i="3"/>
  <c r="C743" i="3"/>
  <c r="BK742" i="3"/>
  <c r="BD742" i="3"/>
  <c r="BA742" i="3"/>
  <c r="Q742" i="3"/>
  <c r="X742" i="3"/>
  <c r="U742" i="3"/>
  <c r="T742" i="3"/>
  <c r="C742" i="3"/>
  <c r="BK741" i="3"/>
  <c r="BD741" i="3"/>
  <c r="BA741" i="3"/>
  <c r="Q741" i="3"/>
  <c r="X741" i="3"/>
  <c r="U741" i="3"/>
  <c r="T741" i="3"/>
  <c r="C741" i="3"/>
  <c r="BK740" i="3"/>
  <c r="BD740" i="3"/>
  <c r="BA740" i="3"/>
  <c r="Q740" i="3"/>
  <c r="X740" i="3"/>
  <c r="U740" i="3"/>
  <c r="T740" i="3"/>
  <c r="C740" i="3"/>
  <c r="BK739" i="3"/>
  <c r="BD739" i="3"/>
  <c r="BA739" i="3"/>
  <c r="Q739" i="3"/>
  <c r="X739" i="3"/>
  <c r="U739" i="3"/>
  <c r="T739" i="3"/>
  <c r="C739" i="3"/>
  <c r="BK738" i="3"/>
  <c r="BD738" i="3"/>
  <c r="BA738" i="3"/>
  <c r="Q738" i="3"/>
  <c r="X738" i="3"/>
  <c r="U738" i="3"/>
  <c r="T738" i="3"/>
  <c r="C738" i="3"/>
  <c r="BK737" i="3"/>
  <c r="BD737" i="3"/>
  <c r="BA737" i="3"/>
  <c r="Q737" i="3"/>
  <c r="X737" i="3"/>
  <c r="U737" i="3"/>
  <c r="T737" i="3"/>
  <c r="C737" i="3"/>
  <c r="BK736" i="3"/>
  <c r="BD736" i="3"/>
  <c r="BA736" i="3"/>
  <c r="Q736" i="3"/>
  <c r="X736" i="3"/>
  <c r="U736" i="3"/>
  <c r="T736" i="3"/>
  <c r="C736" i="3"/>
  <c r="BK735" i="3"/>
  <c r="BD735" i="3"/>
  <c r="BA735" i="3"/>
  <c r="Q735" i="3"/>
  <c r="X735" i="3"/>
  <c r="U735" i="3"/>
  <c r="T735" i="3"/>
  <c r="C735" i="3"/>
  <c r="BK734" i="3"/>
  <c r="BD734" i="3"/>
  <c r="BA734" i="3"/>
  <c r="Q734" i="3"/>
  <c r="X734" i="3"/>
  <c r="U734" i="3"/>
  <c r="T734" i="3"/>
  <c r="C734" i="3"/>
  <c r="BK733" i="3"/>
  <c r="BD733" i="3"/>
  <c r="BA733" i="3"/>
  <c r="Q733" i="3"/>
  <c r="X733" i="3"/>
  <c r="U733" i="3"/>
  <c r="T733" i="3"/>
  <c r="C733" i="3"/>
  <c r="BK732" i="3"/>
  <c r="BD732" i="3"/>
  <c r="BA732" i="3"/>
  <c r="Q732" i="3"/>
  <c r="X732" i="3"/>
  <c r="U732" i="3"/>
  <c r="T732" i="3"/>
  <c r="C732" i="3"/>
  <c r="BK731" i="3"/>
  <c r="BD731" i="3"/>
  <c r="BA731" i="3"/>
  <c r="Q731" i="3"/>
  <c r="X731" i="3"/>
  <c r="U731" i="3"/>
  <c r="T731" i="3"/>
  <c r="C731" i="3"/>
  <c r="BK730" i="3"/>
  <c r="BD730" i="3"/>
  <c r="BA730" i="3"/>
  <c r="Q730" i="3"/>
  <c r="X730" i="3"/>
  <c r="U730" i="3"/>
  <c r="T730" i="3"/>
  <c r="C730" i="3"/>
  <c r="BK729" i="3"/>
  <c r="BD729" i="3"/>
  <c r="BA729" i="3"/>
  <c r="Q729" i="3"/>
  <c r="X729" i="3"/>
  <c r="U729" i="3"/>
  <c r="T729" i="3"/>
  <c r="C729" i="3"/>
  <c r="BK728" i="3"/>
  <c r="BD728" i="3"/>
  <c r="BA728" i="3"/>
  <c r="Q728" i="3"/>
  <c r="X728" i="3"/>
  <c r="U728" i="3"/>
  <c r="T728" i="3"/>
  <c r="C728" i="3"/>
  <c r="BK727" i="3"/>
  <c r="BD727" i="3"/>
  <c r="BA727" i="3"/>
  <c r="Q727" i="3"/>
  <c r="X727" i="3"/>
  <c r="U727" i="3"/>
  <c r="T727" i="3"/>
  <c r="C727" i="3"/>
  <c r="BK726" i="3"/>
  <c r="BD726" i="3"/>
  <c r="BA726" i="3"/>
  <c r="Q726" i="3"/>
  <c r="X726" i="3"/>
  <c r="U726" i="3"/>
  <c r="T726" i="3"/>
  <c r="C726" i="3"/>
  <c r="BK725" i="3"/>
  <c r="BD725" i="3"/>
  <c r="BA725" i="3"/>
  <c r="Q725" i="3"/>
  <c r="X725" i="3"/>
  <c r="U725" i="3"/>
  <c r="T725" i="3"/>
  <c r="C725" i="3"/>
  <c r="BK724" i="3"/>
  <c r="BD724" i="3"/>
  <c r="BA724" i="3"/>
  <c r="Q724" i="3"/>
  <c r="X724" i="3"/>
  <c r="U724" i="3"/>
  <c r="T724" i="3"/>
  <c r="C724" i="3"/>
  <c r="BK723" i="3"/>
  <c r="BD723" i="3"/>
  <c r="BA723" i="3"/>
  <c r="Q723" i="3"/>
  <c r="X723" i="3"/>
  <c r="U723" i="3"/>
  <c r="T723" i="3"/>
  <c r="C723" i="3"/>
  <c r="BK722" i="3"/>
  <c r="BD722" i="3"/>
  <c r="BA722" i="3"/>
  <c r="Q722" i="3"/>
  <c r="X722" i="3"/>
  <c r="U722" i="3"/>
  <c r="T722" i="3"/>
  <c r="C722" i="3"/>
  <c r="BK721" i="3"/>
  <c r="BD721" i="3"/>
  <c r="BA721" i="3"/>
  <c r="Q721" i="3"/>
  <c r="X721" i="3"/>
  <c r="U721" i="3"/>
  <c r="T721" i="3"/>
  <c r="C721" i="3"/>
  <c r="BK720" i="3"/>
  <c r="BD720" i="3"/>
  <c r="BA720" i="3"/>
  <c r="Q720" i="3"/>
  <c r="X720" i="3"/>
  <c r="U720" i="3"/>
  <c r="T720" i="3"/>
  <c r="C720" i="3"/>
  <c r="BK719" i="3"/>
  <c r="BD719" i="3"/>
  <c r="BA719" i="3"/>
  <c r="Q719" i="3"/>
  <c r="X719" i="3"/>
  <c r="U719" i="3"/>
  <c r="T719" i="3"/>
  <c r="C719" i="3"/>
  <c r="BK718" i="3"/>
  <c r="BD718" i="3"/>
  <c r="BA718" i="3"/>
  <c r="Q718" i="3"/>
  <c r="X718" i="3"/>
  <c r="U718" i="3"/>
  <c r="T718" i="3"/>
  <c r="C718" i="3"/>
  <c r="BK717" i="3"/>
  <c r="BD717" i="3"/>
  <c r="BA717" i="3"/>
  <c r="Q717" i="3"/>
  <c r="X717" i="3"/>
  <c r="U717" i="3"/>
  <c r="T717" i="3"/>
  <c r="C717" i="3"/>
  <c r="BK716" i="3"/>
  <c r="BD716" i="3"/>
  <c r="BA716" i="3"/>
  <c r="Q716" i="3"/>
  <c r="X716" i="3"/>
  <c r="U716" i="3"/>
  <c r="T716" i="3"/>
  <c r="C716" i="3"/>
  <c r="BK715" i="3"/>
  <c r="BD715" i="3"/>
  <c r="BA715" i="3"/>
  <c r="Q715" i="3"/>
  <c r="X715" i="3"/>
  <c r="U715" i="3"/>
  <c r="T715" i="3"/>
  <c r="C715" i="3"/>
  <c r="BK714" i="3"/>
  <c r="BD714" i="3"/>
  <c r="BA714" i="3"/>
  <c r="Q714" i="3"/>
  <c r="X714" i="3"/>
  <c r="U714" i="3"/>
  <c r="T714" i="3"/>
  <c r="C714" i="3"/>
  <c r="BK713" i="3"/>
  <c r="BD713" i="3"/>
  <c r="BA713" i="3"/>
  <c r="Q713" i="3"/>
  <c r="X713" i="3"/>
  <c r="U713" i="3"/>
  <c r="T713" i="3"/>
  <c r="C713" i="3"/>
  <c r="BK712" i="3"/>
  <c r="BD712" i="3"/>
  <c r="BA712" i="3"/>
  <c r="Q712" i="3"/>
  <c r="X712" i="3"/>
  <c r="U712" i="3"/>
  <c r="T712" i="3"/>
  <c r="C712" i="3"/>
  <c r="BK711" i="3"/>
  <c r="BD711" i="3"/>
  <c r="BA711" i="3"/>
  <c r="Q711" i="3"/>
  <c r="X711" i="3"/>
  <c r="U711" i="3"/>
  <c r="T711" i="3"/>
  <c r="C711" i="3"/>
  <c r="BK710" i="3"/>
  <c r="BD710" i="3"/>
  <c r="BA710" i="3"/>
  <c r="Q710" i="3"/>
  <c r="X710" i="3"/>
  <c r="U710" i="3"/>
  <c r="T710" i="3"/>
  <c r="C710" i="3"/>
  <c r="BK709" i="3"/>
  <c r="BD709" i="3"/>
  <c r="BA709" i="3"/>
  <c r="Q709" i="3"/>
  <c r="X709" i="3"/>
  <c r="U709" i="3"/>
  <c r="T709" i="3"/>
  <c r="C709" i="3"/>
  <c r="BK708" i="3"/>
  <c r="BD708" i="3"/>
  <c r="BA708" i="3"/>
  <c r="Q708" i="3"/>
  <c r="X708" i="3"/>
  <c r="U708" i="3"/>
  <c r="T708" i="3"/>
  <c r="C708" i="3"/>
  <c r="BK707" i="3"/>
  <c r="BD707" i="3"/>
  <c r="BA707" i="3"/>
  <c r="Q707" i="3"/>
  <c r="X707" i="3"/>
  <c r="U707" i="3"/>
  <c r="T707" i="3"/>
  <c r="C707" i="3"/>
  <c r="BK706" i="3"/>
  <c r="BD706" i="3"/>
  <c r="BA706" i="3"/>
  <c r="Q706" i="3"/>
  <c r="X706" i="3"/>
  <c r="U706" i="3"/>
  <c r="T706" i="3"/>
  <c r="C706" i="3"/>
  <c r="BK705" i="3"/>
  <c r="BD705" i="3"/>
  <c r="BA705" i="3"/>
  <c r="Q705" i="3"/>
  <c r="X705" i="3"/>
  <c r="U705" i="3"/>
  <c r="T705" i="3"/>
  <c r="C705" i="3"/>
  <c r="BK704" i="3"/>
  <c r="BD704" i="3"/>
  <c r="BA704" i="3"/>
  <c r="Q704" i="3"/>
  <c r="X704" i="3"/>
  <c r="U704" i="3"/>
  <c r="T704" i="3"/>
  <c r="C704" i="3"/>
  <c r="BK703" i="3"/>
  <c r="BD703" i="3"/>
  <c r="BA703" i="3"/>
  <c r="Q703" i="3"/>
  <c r="X703" i="3"/>
  <c r="U703" i="3"/>
  <c r="T703" i="3"/>
  <c r="C703" i="3"/>
  <c r="BK702" i="3"/>
  <c r="BD702" i="3"/>
  <c r="BA702" i="3"/>
  <c r="Q702" i="3"/>
  <c r="X702" i="3"/>
  <c r="U702" i="3"/>
  <c r="T702" i="3"/>
  <c r="C702" i="3"/>
  <c r="BK701" i="3"/>
  <c r="BD701" i="3"/>
  <c r="BA701" i="3"/>
  <c r="Q701" i="3"/>
  <c r="X701" i="3"/>
  <c r="U701" i="3"/>
  <c r="T701" i="3"/>
  <c r="C701" i="3"/>
  <c r="BK700" i="3"/>
  <c r="BD700" i="3"/>
  <c r="BA700" i="3"/>
  <c r="Q700" i="3"/>
  <c r="X700" i="3"/>
  <c r="U700" i="3"/>
  <c r="T700" i="3"/>
  <c r="C700" i="3"/>
  <c r="BK699" i="3"/>
  <c r="BD699" i="3"/>
  <c r="BA699" i="3"/>
  <c r="Q699" i="3"/>
  <c r="X699" i="3"/>
  <c r="U699" i="3"/>
  <c r="T699" i="3"/>
  <c r="C699" i="3"/>
  <c r="BK698" i="3"/>
  <c r="BD698" i="3"/>
  <c r="BA698" i="3"/>
  <c r="Q698" i="3"/>
  <c r="X698" i="3"/>
  <c r="U698" i="3"/>
  <c r="T698" i="3"/>
  <c r="C698" i="3"/>
  <c r="BK697" i="3"/>
  <c r="BD697" i="3"/>
  <c r="BA697" i="3"/>
  <c r="Q697" i="3"/>
  <c r="X697" i="3"/>
  <c r="U697" i="3"/>
  <c r="T697" i="3"/>
  <c r="C697" i="3"/>
  <c r="BK696" i="3"/>
  <c r="BD696" i="3"/>
  <c r="BA696" i="3"/>
  <c r="Q696" i="3"/>
  <c r="X696" i="3"/>
  <c r="U696" i="3"/>
  <c r="T696" i="3"/>
  <c r="C696" i="3"/>
  <c r="BK695" i="3"/>
  <c r="BD695" i="3"/>
  <c r="BA695" i="3"/>
  <c r="Q695" i="3"/>
  <c r="X695" i="3"/>
  <c r="U695" i="3"/>
  <c r="T695" i="3"/>
  <c r="C695" i="3"/>
  <c r="BK694" i="3"/>
  <c r="BD694" i="3"/>
  <c r="BA694" i="3"/>
  <c r="Q694" i="3"/>
  <c r="X694" i="3"/>
  <c r="U694" i="3"/>
  <c r="T694" i="3"/>
  <c r="C694" i="3"/>
  <c r="BK693" i="3"/>
  <c r="BD693" i="3"/>
  <c r="BA693" i="3"/>
  <c r="Q693" i="3"/>
  <c r="X693" i="3"/>
  <c r="U693" i="3"/>
  <c r="T693" i="3"/>
  <c r="C693" i="3"/>
  <c r="BK692" i="3"/>
  <c r="BD692" i="3"/>
  <c r="BA692" i="3"/>
  <c r="Q692" i="3"/>
  <c r="X692" i="3"/>
  <c r="U692" i="3"/>
  <c r="T692" i="3"/>
  <c r="C692" i="3"/>
  <c r="BK691" i="3"/>
  <c r="BD691" i="3"/>
  <c r="BA691" i="3"/>
  <c r="Q691" i="3"/>
  <c r="X691" i="3"/>
  <c r="U691" i="3"/>
  <c r="T691" i="3"/>
  <c r="C691" i="3"/>
  <c r="BK690" i="3"/>
  <c r="BD690" i="3"/>
  <c r="BA690" i="3"/>
  <c r="Q690" i="3"/>
  <c r="X690" i="3"/>
  <c r="U690" i="3"/>
  <c r="T690" i="3"/>
  <c r="C690" i="3"/>
  <c r="BK689" i="3"/>
  <c r="BD689" i="3"/>
  <c r="BA689" i="3"/>
  <c r="Q689" i="3"/>
  <c r="X689" i="3"/>
  <c r="U689" i="3"/>
  <c r="T689" i="3"/>
  <c r="C689" i="3"/>
  <c r="BK688" i="3"/>
  <c r="BD688" i="3"/>
  <c r="BA688" i="3"/>
  <c r="Q688" i="3"/>
  <c r="X688" i="3"/>
  <c r="U688" i="3"/>
  <c r="T688" i="3"/>
  <c r="C688" i="3"/>
  <c r="BK687" i="3"/>
  <c r="BD687" i="3"/>
  <c r="BA687" i="3"/>
  <c r="Q687" i="3"/>
  <c r="X687" i="3"/>
  <c r="U687" i="3"/>
  <c r="T687" i="3"/>
  <c r="C687" i="3"/>
  <c r="BK686" i="3"/>
  <c r="BD686" i="3"/>
  <c r="BA686" i="3"/>
  <c r="Q686" i="3"/>
  <c r="X686" i="3"/>
  <c r="U686" i="3"/>
  <c r="T686" i="3"/>
  <c r="C686" i="3"/>
  <c r="BK685" i="3"/>
  <c r="BD685" i="3"/>
  <c r="BA685" i="3"/>
  <c r="Q685" i="3"/>
  <c r="X685" i="3"/>
  <c r="U685" i="3"/>
  <c r="T685" i="3"/>
  <c r="C685" i="3"/>
  <c r="BK684" i="3"/>
  <c r="BD684" i="3"/>
  <c r="BA684" i="3"/>
  <c r="Q684" i="3"/>
  <c r="X684" i="3"/>
  <c r="U684" i="3"/>
  <c r="T684" i="3"/>
  <c r="C684" i="3"/>
  <c r="BK683" i="3"/>
  <c r="BD683" i="3"/>
  <c r="BA683" i="3"/>
  <c r="Q683" i="3"/>
  <c r="X683" i="3"/>
  <c r="U683" i="3"/>
  <c r="T683" i="3"/>
  <c r="C683" i="3"/>
  <c r="BK682" i="3"/>
  <c r="BD682" i="3"/>
  <c r="BA682" i="3"/>
  <c r="Q682" i="3"/>
  <c r="X682" i="3"/>
  <c r="U682" i="3"/>
  <c r="T682" i="3"/>
  <c r="C682" i="3"/>
  <c r="BK681" i="3"/>
  <c r="BD681" i="3"/>
  <c r="BA681" i="3"/>
  <c r="Q681" i="3"/>
  <c r="X681" i="3"/>
  <c r="U681" i="3"/>
  <c r="T681" i="3"/>
  <c r="C681" i="3"/>
  <c r="BK680" i="3"/>
  <c r="BD680" i="3"/>
  <c r="BA680" i="3"/>
  <c r="Q680" i="3"/>
  <c r="X680" i="3"/>
  <c r="U680" i="3"/>
  <c r="T680" i="3"/>
  <c r="C680" i="3"/>
  <c r="BK679" i="3"/>
  <c r="BD679" i="3"/>
  <c r="BA679" i="3"/>
  <c r="Q679" i="3"/>
  <c r="X679" i="3"/>
  <c r="U679" i="3"/>
  <c r="T679" i="3"/>
  <c r="C679" i="3"/>
  <c r="BK678" i="3"/>
  <c r="BD678" i="3"/>
  <c r="BA678" i="3"/>
  <c r="Q678" i="3"/>
  <c r="X678" i="3"/>
  <c r="U678" i="3"/>
  <c r="T678" i="3"/>
  <c r="C678" i="3"/>
  <c r="BK677" i="3"/>
  <c r="BD677" i="3"/>
  <c r="BA677" i="3"/>
  <c r="Q677" i="3"/>
  <c r="X677" i="3"/>
  <c r="U677" i="3"/>
  <c r="T677" i="3"/>
  <c r="C677" i="3"/>
  <c r="BK676" i="3"/>
  <c r="BD676" i="3"/>
  <c r="BA676" i="3"/>
  <c r="Q676" i="3"/>
  <c r="X676" i="3"/>
  <c r="U676" i="3"/>
  <c r="T676" i="3"/>
  <c r="C676" i="3"/>
  <c r="BK675" i="3"/>
  <c r="BD675" i="3"/>
  <c r="BA675" i="3"/>
  <c r="Q675" i="3"/>
  <c r="X675" i="3"/>
  <c r="U675" i="3"/>
  <c r="T675" i="3"/>
  <c r="C675" i="3"/>
  <c r="BK674" i="3"/>
  <c r="BD674" i="3"/>
  <c r="BA674" i="3"/>
  <c r="Q674" i="3"/>
  <c r="X674" i="3"/>
  <c r="U674" i="3"/>
  <c r="T674" i="3"/>
  <c r="C674" i="3"/>
  <c r="BK673" i="3"/>
  <c r="BD673" i="3"/>
  <c r="BA673" i="3"/>
  <c r="Q673" i="3"/>
  <c r="X673" i="3"/>
  <c r="U673" i="3"/>
  <c r="T673" i="3"/>
  <c r="C673" i="3"/>
  <c r="BK672" i="3"/>
  <c r="BD672" i="3"/>
  <c r="BA672" i="3"/>
  <c r="Q672" i="3"/>
  <c r="X672" i="3"/>
  <c r="U672" i="3"/>
  <c r="T672" i="3"/>
  <c r="C672" i="3"/>
  <c r="BK671" i="3"/>
  <c r="BD671" i="3"/>
  <c r="BA671" i="3"/>
  <c r="Q671" i="3"/>
  <c r="X671" i="3"/>
  <c r="U671" i="3"/>
  <c r="T671" i="3"/>
  <c r="C671" i="3"/>
  <c r="BK670" i="3"/>
  <c r="BD670" i="3"/>
  <c r="BA670" i="3"/>
  <c r="Q670" i="3"/>
  <c r="X670" i="3"/>
  <c r="U670" i="3"/>
  <c r="T670" i="3"/>
  <c r="C670" i="3"/>
  <c r="BK669" i="3"/>
  <c r="BD669" i="3"/>
  <c r="BA669" i="3"/>
  <c r="Q669" i="3"/>
  <c r="X669" i="3"/>
  <c r="U669" i="3"/>
  <c r="T669" i="3"/>
  <c r="C669" i="3"/>
  <c r="BK668" i="3"/>
  <c r="BD668" i="3"/>
  <c r="BA668" i="3"/>
  <c r="Q668" i="3"/>
  <c r="X668" i="3"/>
  <c r="U668" i="3"/>
  <c r="T668" i="3"/>
  <c r="C668" i="3"/>
  <c r="BK667" i="3"/>
  <c r="BD667" i="3"/>
  <c r="BA667" i="3"/>
  <c r="Q667" i="3"/>
  <c r="X667" i="3"/>
  <c r="U667" i="3"/>
  <c r="T667" i="3"/>
  <c r="C667" i="3"/>
  <c r="BK666" i="3"/>
  <c r="BD666" i="3"/>
  <c r="BA666" i="3"/>
  <c r="Q666" i="3"/>
  <c r="X666" i="3"/>
  <c r="U666" i="3"/>
  <c r="T666" i="3"/>
  <c r="C666" i="3"/>
  <c r="BK665" i="3"/>
  <c r="BD665" i="3"/>
  <c r="BA665" i="3"/>
  <c r="Q665" i="3"/>
  <c r="X665" i="3"/>
  <c r="U665" i="3"/>
  <c r="T665" i="3"/>
  <c r="C665" i="3"/>
  <c r="BK664" i="3"/>
  <c r="BD664" i="3"/>
  <c r="BA664" i="3"/>
  <c r="Q664" i="3"/>
  <c r="X664" i="3"/>
  <c r="U664" i="3"/>
  <c r="T664" i="3"/>
  <c r="C664" i="3"/>
  <c r="BK663" i="3"/>
  <c r="BD663" i="3"/>
  <c r="BA663" i="3"/>
  <c r="Q663" i="3"/>
  <c r="X663" i="3"/>
  <c r="U663" i="3"/>
  <c r="T663" i="3"/>
  <c r="C663" i="3"/>
  <c r="BK662" i="3"/>
  <c r="BD662" i="3"/>
  <c r="BA662" i="3"/>
  <c r="Q662" i="3"/>
  <c r="X662" i="3"/>
  <c r="U662" i="3"/>
  <c r="T662" i="3"/>
  <c r="C662" i="3"/>
  <c r="BK661" i="3"/>
  <c r="BD661" i="3"/>
  <c r="BA661" i="3"/>
  <c r="Q661" i="3"/>
  <c r="X661" i="3"/>
  <c r="U661" i="3"/>
  <c r="T661" i="3"/>
  <c r="C661" i="3"/>
  <c r="BK660" i="3"/>
  <c r="BD660" i="3"/>
  <c r="BA660" i="3"/>
  <c r="Q660" i="3"/>
  <c r="X660" i="3"/>
  <c r="U660" i="3"/>
  <c r="T660" i="3"/>
  <c r="C660" i="3"/>
  <c r="BK659" i="3"/>
  <c r="BD659" i="3"/>
  <c r="BA659" i="3"/>
  <c r="Q659" i="3"/>
  <c r="X659" i="3"/>
  <c r="U659" i="3"/>
  <c r="T659" i="3"/>
  <c r="C659" i="3"/>
  <c r="BK658" i="3"/>
  <c r="BD658" i="3"/>
  <c r="BA658" i="3"/>
  <c r="Q658" i="3"/>
  <c r="X658" i="3"/>
  <c r="U658" i="3"/>
  <c r="T658" i="3"/>
  <c r="C658" i="3"/>
  <c r="BK657" i="3"/>
  <c r="BD657" i="3"/>
  <c r="BA657" i="3"/>
  <c r="Q657" i="3"/>
  <c r="X657" i="3"/>
  <c r="U657" i="3"/>
  <c r="T657" i="3"/>
  <c r="C657" i="3"/>
  <c r="BK656" i="3"/>
  <c r="BD656" i="3"/>
  <c r="BA656" i="3"/>
  <c r="Q656" i="3"/>
  <c r="X656" i="3"/>
  <c r="U656" i="3"/>
  <c r="T656" i="3"/>
  <c r="C656" i="3"/>
  <c r="BK655" i="3"/>
  <c r="BD655" i="3"/>
  <c r="BA655" i="3"/>
  <c r="Q655" i="3"/>
  <c r="X655" i="3"/>
  <c r="U655" i="3"/>
  <c r="T655" i="3"/>
  <c r="C655" i="3"/>
  <c r="BK654" i="3"/>
  <c r="BD654" i="3"/>
  <c r="BA654" i="3"/>
  <c r="Q654" i="3"/>
  <c r="X654" i="3"/>
  <c r="U654" i="3"/>
  <c r="T654" i="3"/>
  <c r="C654" i="3"/>
  <c r="BK653" i="3"/>
  <c r="BD653" i="3"/>
  <c r="BA653" i="3"/>
  <c r="Q653" i="3"/>
  <c r="X653" i="3"/>
  <c r="U653" i="3"/>
  <c r="T653" i="3"/>
  <c r="C653" i="3"/>
  <c r="BK652" i="3"/>
  <c r="BD652" i="3"/>
  <c r="BA652" i="3"/>
  <c r="Q652" i="3"/>
  <c r="X652" i="3"/>
  <c r="U652" i="3"/>
  <c r="T652" i="3"/>
  <c r="C652" i="3"/>
  <c r="BK651" i="3"/>
  <c r="BD651" i="3"/>
  <c r="BA651" i="3"/>
  <c r="Q651" i="3"/>
  <c r="X651" i="3"/>
  <c r="U651" i="3"/>
  <c r="T651" i="3"/>
  <c r="C651" i="3"/>
  <c r="BK650" i="3"/>
  <c r="BD650" i="3"/>
  <c r="BA650" i="3"/>
  <c r="Q650" i="3"/>
  <c r="X650" i="3"/>
  <c r="U650" i="3"/>
  <c r="T650" i="3"/>
  <c r="C650" i="3"/>
  <c r="BK649" i="3"/>
  <c r="BD649" i="3"/>
  <c r="BA649" i="3"/>
  <c r="Q649" i="3"/>
  <c r="X649" i="3"/>
  <c r="U649" i="3"/>
  <c r="T649" i="3"/>
  <c r="C649" i="3"/>
  <c r="BK648" i="3"/>
  <c r="BD648" i="3"/>
  <c r="BA648" i="3"/>
  <c r="Q648" i="3"/>
  <c r="X648" i="3"/>
  <c r="U648" i="3"/>
  <c r="T648" i="3"/>
  <c r="C648" i="3"/>
  <c r="BK647" i="3"/>
  <c r="BD647" i="3"/>
  <c r="BA647" i="3"/>
  <c r="Q647" i="3"/>
  <c r="X647" i="3"/>
  <c r="U647" i="3"/>
  <c r="T647" i="3"/>
  <c r="C647" i="3"/>
  <c r="BK646" i="3"/>
  <c r="BD646" i="3"/>
  <c r="BA646" i="3"/>
  <c r="Q646" i="3"/>
  <c r="X646" i="3"/>
  <c r="U646" i="3"/>
  <c r="T646" i="3"/>
  <c r="C646" i="3"/>
  <c r="BK645" i="3"/>
  <c r="BD645" i="3"/>
  <c r="BA645" i="3"/>
  <c r="Q645" i="3"/>
  <c r="X645" i="3"/>
  <c r="U645" i="3"/>
  <c r="T645" i="3"/>
  <c r="C645" i="3"/>
  <c r="BK644" i="3"/>
  <c r="BD644" i="3"/>
  <c r="BA644" i="3"/>
  <c r="Q644" i="3"/>
  <c r="X644" i="3"/>
  <c r="U644" i="3"/>
  <c r="T644" i="3"/>
  <c r="C644" i="3"/>
  <c r="BK643" i="3"/>
  <c r="BD643" i="3"/>
  <c r="BA643" i="3"/>
  <c r="Q643" i="3"/>
  <c r="X643" i="3"/>
  <c r="U643" i="3"/>
  <c r="T643" i="3"/>
  <c r="C643" i="3"/>
  <c r="BK642" i="3"/>
  <c r="BD642" i="3"/>
  <c r="BA642" i="3"/>
  <c r="Q642" i="3"/>
  <c r="X642" i="3"/>
  <c r="U642" i="3"/>
  <c r="T642" i="3"/>
  <c r="C642" i="3"/>
  <c r="BK641" i="3"/>
  <c r="BD641" i="3"/>
  <c r="BA641" i="3"/>
  <c r="Q641" i="3"/>
  <c r="X641" i="3"/>
  <c r="U641" i="3"/>
  <c r="T641" i="3"/>
  <c r="C641" i="3"/>
  <c r="BK640" i="3"/>
  <c r="BD640" i="3"/>
  <c r="BA640" i="3"/>
  <c r="Q640" i="3"/>
  <c r="X640" i="3"/>
  <c r="U640" i="3"/>
  <c r="T640" i="3"/>
  <c r="C640" i="3"/>
  <c r="BK639" i="3"/>
  <c r="BD639" i="3"/>
  <c r="BA639" i="3"/>
  <c r="Q639" i="3"/>
  <c r="X639" i="3"/>
  <c r="U639" i="3"/>
  <c r="T639" i="3"/>
  <c r="C639" i="3"/>
  <c r="BK638" i="3"/>
  <c r="BD638" i="3"/>
  <c r="BA638" i="3"/>
  <c r="Q638" i="3"/>
  <c r="X638" i="3"/>
  <c r="U638" i="3"/>
  <c r="T638" i="3"/>
  <c r="C638" i="3"/>
  <c r="BK637" i="3"/>
  <c r="BD637" i="3"/>
  <c r="BA637" i="3"/>
  <c r="Q637" i="3"/>
  <c r="X637" i="3"/>
  <c r="U637" i="3"/>
  <c r="T637" i="3"/>
  <c r="C637" i="3"/>
  <c r="BK636" i="3"/>
  <c r="BD636" i="3"/>
  <c r="BA636" i="3"/>
  <c r="Q636" i="3"/>
  <c r="X636" i="3"/>
  <c r="U636" i="3"/>
  <c r="T636" i="3"/>
  <c r="C636" i="3"/>
  <c r="BK635" i="3"/>
  <c r="BD635" i="3"/>
  <c r="BA635" i="3"/>
  <c r="Q635" i="3"/>
  <c r="X635" i="3"/>
  <c r="U635" i="3"/>
  <c r="T635" i="3"/>
  <c r="C635" i="3"/>
  <c r="BK634" i="3"/>
  <c r="BD634" i="3"/>
  <c r="BA634" i="3"/>
  <c r="Q634" i="3"/>
  <c r="X634" i="3"/>
  <c r="U634" i="3"/>
  <c r="T634" i="3"/>
  <c r="C634" i="3"/>
  <c r="BK633" i="3"/>
  <c r="BD633" i="3"/>
  <c r="BA633" i="3"/>
  <c r="Q633" i="3"/>
  <c r="X633" i="3"/>
  <c r="U633" i="3"/>
  <c r="T633" i="3"/>
  <c r="C633" i="3"/>
  <c r="BK632" i="3"/>
  <c r="BD632" i="3"/>
  <c r="BA632" i="3"/>
  <c r="Q632" i="3"/>
  <c r="X632" i="3"/>
  <c r="U632" i="3"/>
  <c r="T632" i="3"/>
  <c r="C632" i="3"/>
  <c r="BK631" i="3"/>
  <c r="BD631" i="3"/>
  <c r="BA631" i="3"/>
  <c r="Q631" i="3"/>
  <c r="X631" i="3"/>
  <c r="U631" i="3"/>
  <c r="T631" i="3"/>
  <c r="C631" i="3"/>
  <c r="BK630" i="3"/>
  <c r="BD630" i="3"/>
  <c r="BA630" i="3"/>
  <c r="Q630" i="3"/>
  <c r="X630" i="3"/>
  <c r="U630" i="3"/>
  <c r="T630" i="3"/>
  <c r="C630" i="3"/>
  <c r="BK629" i="3"/>
  <c r="BD629" i="3"/>
  <c r="BA629" i="3"/>
  <c r="Q629" i="3"/>
  <c r="X629" i="3"/>
  <c r="U629" i="3"/>
  <c r="T629" i="3"/>
  <c r="C629" i="3"/>
  <c r="BK628" i="3"/>
  <c r="BD628" i="3"/>
  <c r="BA628" i="3"/>
  <c r="Q628" i="3"/>
  <c r="X628" i="3"/>
  <c r="U628" i="3"/>
  <c r="T628" i="3"/>
  <c r="C628" i="3"/>
  <c r="BK627" i="3"/>
  <c r="BD627" i="3"/>
  <c r="BA627" i="3"/>
  <c r="Q627" i="3"/>
  <c r="X627" i="3"/>
  <c r="U627" i="3"/>
  <c r="T627" i="3"/>
  <c r="C627" i="3"/>
  <c r="BK626" i="3"/>
  <c r="BD626" i="3"/>
  <c r="BA626" i="3"/>
  <c r="Q626" i="3"/>
  <c r="X626" i="3"/>
  <c r="U626" i="3"/>
  <c r="T626" i="3"/>
  <c r="C626" i="3"/>
  <c r="BK625" i="3"/>
  <c r="BD625" i="3"/>
  <c r="BA625" i="3"/>
  <c r="Q625" i="3"/>
  <c r="X625" i="3"/>
  <c r="U625" i="3"/>
  <c r="T625" i="3"/>
  <c r="C625" i="3"/>
  <c r="BK624" i="3"/>
  <c r="BD624" i="3"/>
  <c r="BA624" i="3"/>
  <c r="Q624" i="3"/>
  <c r="X624" i="3"/>
  <c r="U624" i="3"/>
  <c r="T624" i="3"/>
  <c r="C624" i="3"/>
  <c r="BK623" i="3"/>
  <c r="BD623" i="3"/>
  <c r="BA623" i="3"/>
  <c r="Q623" i="3"/>
  <c r="X623" i="3"/>
  <c r="U623" i="3"/>
  <c r="T623" i="3"/>
  <c r="C623" i="3"/>
  <c r="BK622" i="3"/>
  <c r="BD622" i="3"/>
  <c r="BA622" i="3"/>
  <c r="Q622" i="3"/>
  <c r="X622" i="3"/>
  <c r="U622" i="3"/>
  <c r="T622" i="3"/>
  <c r="C622" i="3"/>
  <c r="BK621" i="3"/>
  <c r="BD621" i="3"/>
  <c r="BA621" i="3"/>
  <c r="Q621" i="3"/>
  <c r="X621" i="3"/>
  <c r="U621" i="3"/>
  <c r="T621" i="3"/>
  <c r="C621" i="3"/>
  <c r="BK620" i="3"/>
  <c r="BD620" i="3"/>
  <c r="BA620" i="3"/>
  <c r="Q620" i="3"/>
  <c r="X620" i="3"/>
  <c r="U620" i="3"/>
  <c r="T620" i="3"/>
  <c r="C620" i="3"/>
  <c r="BK619" i="3"/>
  <c r="BD619" i="3"/>
  <c r="R619" i="3" s="1"/>
  <c r="BA619" i="3"/>
  <c r="Q619" i="3"/>
  <c r="X619" i="3"/>
  <c r="U619" i="3"/>
  <c r="T619" i="3"/>
  <c r="C619" i="3"/>
  <c r="BK618" i="3"/>
  <c r="BD618" i="3"/>
  <c r="BA618" i="3"/>
  <c r="Q618" i="3"/>
  <c r="X618" i="3"/>
  <c r="U618" i="3"/>
  <c r="T618" i="3"/>
  <c r="C618" i="3"/>
  <c r="BK617" i="3"/>
  <c r="BD617" i="3"/>
  <c r="BA617" i="3"/>
  <c r="Q617" i="3"/>
  <c r="X617" i="3"/>
  <c r="U617" i="3"/>
  <c r="T617" i="3"/>
  <c r="C617" i="3"/>
  <c r="BK616" i="3"/>
  <c r="BD616" i="3"/>
  <c r="BA616" i="3"/>
  <c r="Q616" i="3"/>
  <c r="X616" i="3"/>
  <c r="U616" i="3"/>
  <c r="T616" i="3"/>
  <c r="C616" i="3"/>
  <c r="BK615" i="3"/>
  <c r="BA615" i="3"/>
  <c r="Q615" i="3"/>
  <c r="X615" i="3"/>
  <c r="U615" i="3"/>
  <c r="T615" i="3"/>
  <c r="C615" i="3"/>
  <c r="BK614" i="3"/>
  <c r="BA614" i="3"/>
  <c r="Q614" i="3"/>
  <c r="X614" i="3"/>
  <c r="U614" i="3"/>
  <c r="T614" i="3"/>
  <c r="C614" i="3"/>
  <c r="BK613" i="3"/>
  <c r="BA613" i="3"/>
  <c r="Q613" i="3"/>
  <c r="X613" i="3"/>
  <c r="U613" i="3"/>
  <c r="T613" i="3"/>
  <c r="C613" i="3"/>
  <c r="BK612" i="3"/>
  <c r="BA612" i="3"/>
  <c r="Q612" i="3"/>
  <c r="X612" i="3"/>
  <c r="U612" i="3"/>
  <c r="T612" i="3"/>
  <c r="C612" i="3"/>
  <c r="BK611" i="3"/>
  <c r="BA611" i="3"/>
  <c r="Q611" i="3"/>
  <c r="X611" i="3"/>
  <c r="U611" i="3"/>
  <c r="T611" i="3"/>
  <c r="C611" i="3"/>
  <c r="BK610" i="3"/>
  <c r="BA610" i="3"/>
  <c r="Q610" i="3"/>
  <c r="X610" i="3"/>
  <c r="U610" i="3"/>
  <c r="T610" i="3"/>
  <c r="C610" i="3"/>
  <c r="BK609" i="3"/>
  <c r="BA609" i="3"/>
  <c r="Q609" i="3"/>
  <c r="X609" i="3"/>
  <c r="U609" i="3"/>
  <c r="T609" i="3"/>
  <c r="C609" i="3"/>
  <c r="BK608" i="3"/>
  <c r="BA608" i="3"/>
  <c r="Q608" i="3"/>
  <c r="X608" i="3"/>
  <c r="U608" i="3"/>
  <c r="T608" i="3"/>
  <c r="C608" i="3"/>
  <c r="BK607" i="3"/>
  <c r="BA607" i="3"/>
  <c r="Q607" i="3"/>
  <c r="X607" i="3"/>
  <c r="U607" i="3"/>
  <c r="T607" i="3"/>
  <c r="C607" i="3"/>
  <c r="BK606" i="3"/>
  <c r="BA606" i="3"/>
  <c r="Q606" i="3"/>
  <c r="X606" i="3"/>
  <c r="U606" i="3"/>
  <c r="T606" i="3"/>
  <c r="C606" i="3"/>
  <c r="BK605" i="3"/>
  <c r="BA605" i="3"/>
  <c r="Q605" i="3"/>
  <c r="X605" i="3"/>
  <c r="U605" i="3"/>
  <c r="T605" i="3"/>
  <c r="C605" i="3"/>
  <c r="BK604" i="3"/>
  <c r="BA604" i="3"/>
  <c r="Q604" i="3"/>
  <c r="X604" i="3"/>
  <c r="U604" i="3"/>
  <c r="T604" i="3"/>
  <c r="C604" i="3"/>
  <c r="BK603" i="3"/>
  <c r="BA603" i="3"/>
  <c r="Q603" i="3"/>
  <c r="X603" i="3"/>
  <c r="U603" i="3"/>
  <c r="T603" i="3"/>
  <c r="C603" i="3"/>
  <c r="BK602" i="3"/>
  <c r="BD602" i="3"/>
  <c r="BA602" i="3"/>
  <c r="Q602" i="3"/>
  <c r="X602" i="3"/>
  <c r="U602" i="3"/>
  <c r="T602" i="3"/>
  <c r="C602" i="3"/>
  <c r="BK601" i="3"/>
  <c r="BD601" i="3"/>
  <c r="BA601" i="3"/>
  <c r="Q601" i="3"/>
  <c r="X601" i="3"/>
  <c r="U601" i="3"/>
  <c r="T601" i="3"/>
  <c r="C601" i="3"/>
  <c r="BK600" i="3"/>
  <c r="BD600" i="3"/>
  <c r="BA600" i="3"/>
  <c r="Q600" i="3"/>
  <c r="X600" i="3"/>
  <c r="U600" i="3"/>
  <c r="T600" i="3"/>
  <c r="C600" i="3"/>
  <c r="BK599" i="3"/>
  <c r="BD599" i="3"/>
  <c r="BA599" i="3"/>
  <c r="Q599" i="3"/>
  <c r="X599" i="3"/>
  <c r="U599" i="3"/>
  <c r="T599" i="3"/>
  <c r="C599" i="3"/>
  <c r="BK598" i="3"/>
  <c r="BD598" i="3"/>
  <c r="BA598" i="3"/>
  <c r="Q598" i="3"/>
  <c r="X598" i="3"/>
  <c r="U598" i="3"/>
  <c r="T598" i="3"/>
  <c r="C598" i="3"/>
  <c r="BK597" i="3"/>
  <c r="BD597" i="3"/>
  <c r="BA597" i="3"/>
  <c r="Q597" i="3"/>
  <c r="X597" i="3"/>
  <c r="U597" i="3"/>
  <c r="T597" i="3"/>
  <c r="C597" i="3"/>
  <c r="BK596" i="3"/>
  <c r="BD596" i="3"/>
  <c r="BA596" i="3"/>
  <c r="Q596" i="3"/>
  <c r="X596" i="3"/>
  <c r="U596" i="3"/>
  <c r="T596" i="3"/>
  <c r="C596" i="3"/>
  <c r="BK595" i="3"/>
  <c r="BD595" i="3"/>
  <c r="BA595" i="3"/>
  <c r="Q595" i="3"/>
  <c r="X595" i="3"/>
  <c r="U595" i="3"/>
  <c r="T595" i="3"/>
  <c r="C595" i="3"/>
  <c r="BK594" i="3"/>
  <c r="BD594" i="3"/>
  <c r="BA594" i="3"/>
  <c r="Q594" i="3"/>
  <c r="X594" i="3"/>
  <c r="U594" i="3"/>
  <c r="T594" i="3"/>
  <c r="C594" i="3"/>
  <c r="BK593" i="3"/>
  <c r="BD593" i="3"/>
  <c r="BA593" i="3"/>
  <c r="Q593" i="3"/>
  <c r="X593" i="3"/>
  <c r="U593" i="3"/>
  <c r="T593" i="3"/>
  <c r="C593" i="3"/>
  <c r="BK592" i="3"/>
  <c r="BD592" i="3"/>
  <c r="BA592" i="3"/>
  <c r="Q592" i="3"/>
  <c r="X592" i="3"/>
  <c r="U592" i="3"/>
  <c r="T592" i="3"/>
  <c r="C592" i="3"/>
  <c r="BK591" i="3"/>
  <c r="BD591" i="3"/>
  <c r="BA591" i="3"/>
  <c r="Q591" i="3"/>
  <c r="X591" i="3"/>
  <c r="U591" i="3"/>
  <c r="T591" i="3"/>
  <c r="C591" i="3"/>
  <c r="BK590" i="3"/>
  <c r="BD590" i="3"/>
  <c r="BA590" i="3"/>
  <c r="Q590" i="3"/>
  <c r="X590" i="3"/>
  <c r="U590" i="3"/>
  <c r="T590" i="3"/>
  <c r="C590" i="3"/>
  <c r="BK589" i="3"/>
  <c r="BD589" i="3"/>
  <c r="BA589" i="3"/>
  <c r="Q589" i="3"/>
  <c r="X589" i="3"/>
  <c r="U589" i="3"/>
  <c r="T589" i="3"/>
  <c r="C589" i="3"/>
  <c r="BK588" i="3"/>
  <c r="BD588" i="3"/>
  <c r="BA588" i="3"/>
  <c r="Q588" i="3"/>
  <c r="X588" i="3"/>
  <c r="U588" i="3"/>
  <c r="T588" i="3"/>
  <c r="C588" i="3"/>
  <c r="BK587" i="3"/>
  <c r="BD587" i="3"/>
  <c r="BA587" i="3"/>
  <c r="Q587" i="3"/>
  <c r="X587" i="3"/>
  <c r="U587" i="3"/>
  <c r="T587" i="3"/>
  <c r="C587" i="3"/>
  <c r="BK586" i="3"/>
  <c r="BD586" i="3"/>
  <c r="BA586" i="3"/>
  <c r="Q586" i="3"/>
  <c r="X586" i="3"/>
  <c r="U586" i="3"/>
  <c r="T586" i="3"/>
  <c r="C586" i="3"/>
  <c r="BK585" i="3"/>
  <c r="BD585" i="3"/>
  <c r="BA585" i="3"/>
  <c r="Q585" i="3"/>
  <c r="X585" i="3"/>
  <c r="U585" i="3"/>
  <c r="T585" i="3"/>
  <c r="C585" i="3"/>
  <c r="BK584" i="3"/>
  <c r="BD584" i="3"/>
  <c r="BA584" i="3"/>
  <c r="Q584" i="3"/>
  <c r="X584" i="3"/>
  <c r="U584" i="3"/>
  <c r="T584" i="3"/>
  <c r="C584" i="3"/>
  <c r="BK583" i="3"/>
  <c r="BD583" i="3"/>
  <c r="BA583" i="3"/>
  <c r="Q583" i="3"/>
  <c r="X583" i="3"/>
  <c r="U583" i="3"/>
  <c r="T583" i="3"/>
  <c r="C583" i="3"/>
  <c r="BK582" i="3"/>
  <c r="BD582" i="3"/>
  <c r="BA582" i="3"/>
  <c r="Q582" i="3"/>
  <c r="X582" i="3"/>
  <c r="U582" i="3"/>
  <c r="T582" i="3"/>
  <c r="C582" i="3"/>
  <c r="BK581" i="3"/>
  <c r="BD581" i="3"/>
  <c r="BA581" i="3"/>
  <c r="Q581" i="3"/>
  <c r="X581" i="3"/>
  <c r="U581" i="3"/>
  <c r="T581" i="3"/>
  <c r="C581" i="3"/>
  <c r="BK580" i="3"/>
  <c r="BD580" i="3"/>
  <c r="BA580" i="3"/>
  <c r="Q580" i="3"/>
  <c r="X580" i="3"/>
  <c r="U580" i="3"/>
  <c r="T580" i="3"/>
  <c r="C580" i="3"/>
  <c r="BK579" i="3"/>
  <c r="BD579" i="3"/>
  <c r="BA579" i="3"/>
  <c r="Q579" i="3"/>
  <c r="X579" i="3"/>
  <c r="U579" i="3"/>
  <c r="T579" i="3"/>
  <c r="C579" i="3"/>
  <c r="BK578" i="3"/>
  <c r="BD578" i="3"/>
  <c r="BA578" i="3"/>
  <c r="Q578" i="3"/>
  <c r="X578" i="3"/>
  <c r="U578" i="3"/>
  <c r="T578" i="3"/>
  <c r="C578" i="3"/>
  <c r="BK577" i="3"/>
  <c r="BD577" i="3"/>
  <c r="BA577" i="3"/>
  <c r="Q577" i="3"/>
  <c r="X577" i="3"/>
  <c r="U577" i="3"/>
  <c r="T577" i="3"/>
  <c r="C577" i="3"/>
  <c r="BK576" i="3"/>
  <c r="BD576" i="3"/>
  <c r="BA576" i="3"/>
  <c r="Q576" i="3"/>
  <c r="X576" i="3"/>
  <c r="U576" i="3"/>
  <c r="T576" i="3"/>
  <c r="C576" i="3"/>
  <c r="BK575" i="3"/>
  <c r="BD575" i="3"/>
  <c r="BA575" i="3"/>
  <c r="Q575" i="3"/>
  <c r="X575" i="3"/>
  <c r="U575" i="3"/>
  <c r="T575" i="3"/>
  <c r="C575" i="3"/>
  <c r="BK574" i="3"/>
  <c r="BD574" i="3"/>
  <c r="BA574" i="3"/>
  <c r="Q574" i="3"/>
  <c r="X574" i="3"/>
  <c r="U574" i="3"/>
  <c r="T574" i="3"/>
  <c r="C574" i="3"/>
  <c r="BK573" i="3"/>
  <c r="BD573" i="3"/>
  <c r="BA573" i="3"/>
  <c r="Q573" i="3"/>
  <c r="X573" i="3"/>
  <c r="U573" i="3"/>
  <c r="T573" i="3"/>
  <c r="C573" i="3"/>
  <c r="BK572" i="3"/>
  <c r="BD572" i="3"/>
  <c r="BA572" i="3"/>
  <c r="Q572" i="3"/>
  <c r="X572" i="3"/>
  <c r="U572" i="3"/>
  <c r="T572" i="3"/>
  <c r="C572" i="3"/>
  <c r="BK571" i="3"/>
  <c r="BD571" i="3"/>
  <c r="BA571" i="3"/>
  <c r="Q571" i="3"/>
  <c r="X571" i="3"/>
  <c r="U571" i="3"/>
  <c r="T571" i="3"/>
  <c r="C571" i="3"/>
  <c r="BK570" i="3"/>
  <c r="BD570" i="3"/>
  <c r="BA570" i="3"/>
  <c r="Q570" i="3"/>
  <c r="X570" i="3"/>
  <c r="U570" i="3"/>
  <c r="T570" i="3"/>
  <c r="C570" i="3"/>
  <c r="BK569" i="3"/>
  <c r="BD569" i="3"/>
  <c r="BA569" i="3"/>
  <c r="Q569" i="3"/>
  <c r="X569" i="3"/>
  <c r="U569" i="3"/>
  <c r="T569" i="3"/>
  <c r="C569" i="3"/>
  <c r="BK568" i="3"/>
  <c r="BD568" i="3"/>
  <c r="BA568" i="3"/>
  <c r="Q568" i="3"/>
  <c r="X568" i="3"/>
  <c r="U568" i="3"/>
  <c r="T568" i="3"/>
  <c r="C568" i="3"/>
  <c r="BK567" i="3"/>
  <c r="BD567" i="3"/>
  <c r="BA567" i="3"/>
  <c r="Q567" i="3"/>
  <c r="X567" i="3"/>
  <c r="U567" i="3"/>
  <c r="T567" i="3"/>
  <c r="C567" i="3"/>
  <c r="BK566" i="3"/>
  <c r="BD566" i="3"/>
  <c r="BA566" i="3"/>
  <c r="Q566" i="3"/>
  <c r="X566" i="3"/>
  <c r="U566" i="3"/>
  <c r="T566" i="3"/>
  <c r="C566" i="3"/>
  <c r="BK565" i="3"/>
  <c r="BD565" i="3"/>
  <c r="BA565" i="3"/>
  <c r="Q565" i="3"/>
  <c r="X565" i="3"/>
  <c r="U565" i="3"/>
  <c r="T565" i="3"/>
  <c r="C565" i="3"/>
  <c r="BK564" i="3"/>
  <c r="BD564" i="3"/>
  <c r="BA564" i="3"/>
  <c r="Q564" i="3"/>
  <c r="X564" i="3"/>
  <c r="U564" i="3"/>
  <c r="T564" i="3"/>
  <c r="C564" i="3"/>
  <c r="BK563" i="3"/>
  <c r="BD563" i="3"/>
  <c r="BA563" i="3"/>
  <c r="Q563" i="3"/>
  <c r="X563" i="3"/>
  <c r="U563" i="3"/>
  <c r="T563" i="3"/>
  <c r="C563" i="3"/>
  <c r="BK562" i="3"/>
  <c r="BD562" i="3"/>
  <c r="BA562" i="3"/>
  <c r="Q562" i="3"/>
  <c r="X562" i="3"/>
  <c r="U562" i="3"/>
  <c r="T562" i="3"/>
  <c r="C562" i="3"/>
  <c r="BK561" i="3"/>
  <c r="BD561" i="3"/>
  <c r="BA561" i="3"/>
  <c r="Q561" i="3"/>
  <c r="X561" i="3"/>
  <c r="U561" i="3"/>
  <c r="T561" i="3"/>
  <c r="C561" i="3"/>
  <c r="BK560" i="3"/>
  <c r="BD560" i="3"/>
  <c r="BA560" i="3"/>
  <c r="Q560" i="3"/>
  <c r="X560" i="3"/>
  <c r="U560" i="3"/>
  <c r="T560" i="3"/>
  <c r="C560" i="3"/>
  <c r="BK559" i="3"/>
  <c r="BD559" i="3"/>
  <c r="BA559" i="3"/>
  <c r="Q559" i="3"/>
  <c r="X559" i="3"/>
  <c r="U559" i="3"/>
  <c r="T559" i="3"/>
  <c r="C559" i="3"/>
  <c r="BK558" i="3"/>
  <c r="BD558" i="3"/>
  <c r="BA558" i="3"/>
  <c r="Q558" i="3"/>
  <c r="X558" i="3"/>
  <c r="U558" i="3"/>
  <c r="T558" i="3"/>
  <c r="C558" i="3"/>
  <c r="BK557" i="3"/>
  <c r="BD557" i="3"/>
  <c r="BA557" i="3"/>
  <c r="Q557" i="3"/>
  <c r="X557" i="3"/>
  <c r="U557" i="3"/>
  <c r="T557" i="3"/>
  <c r="C557" i="3"/>
  <c r="BK556" i="3"/>
  <c r="BD556" i="3"/>
  <c r="BA556" i="3"/>
  <c r="Q556" i="3"/>
  <c r="X556" i="3"/>
  <c r="U556" i="3"/>
  <c r="T556" i="3"/>
  <c r="C556" i="3"/>
  <c r="BK555" i="3"/>
  <c r="BD555" i="3"/>
  <c r="BA555" i="3"/>
  <c r="Q555" i="3"/>
  <c r="X555" i="3"/>
  <c r="U555" i="3"/>
  <c r="T555" i="3"/>
  <c r="C555" i="3"/>
  <c r="BK554" i="3"/>
  <c r="BD554" i="3"/>
  <c r="BA554" i="3"/>
  <c r="Q554" i="3"/>
  <c r="X554" i="3"/>
  <c r="U554" i="3"/>
  <c r="T554" i="3"/>
  <c r="C554" i="3"/>
  <c r="BK553" i="3"/>
  <c r="BD553" i="3"/>
  <c r="BA553" i="3"/>
  <c r="Q553" i="3"/>
  <c r="X553" i="3"/>
  <c r="U553" i="3"/>
  <c r="T553" i="3"/>
  <c r="C553" i="3"/>
  <c r="BK552" i="3"/>
  <c r="BD552" i="3"/>
  <c r="BA552" i="3"/>
  <c r="Q552" i="3"/>
  <c r="X552" i="3"/>
  <c r="U552" i="3"/>
  <c r="T552" i="3"/>
  <c r="C552" i="3"/>
  <c r="BK551" i="3"/>
  <c r="BD551" i="3"/>
  <c r="BA551" i="3"/>
  <c r="Q551" i="3"/>
  <c r="X551" i="3"/>
  <c r="U551" i="3"/>
  <c r="T551" i="3"/>
  <c r="C551" i="3"/>
  <c r="BK550" i="3"/>
  <c r="BD550" i="3"/>
  <c r="BA550" i="3"/>
  <c r="Q550" i="3"/>
  <c r="X550" i="3"/>
  <c r="U550" i="3"/>
  <c r="T550" i="3"/>
  <c r="C550" i="3"/>
  <c r="BK549" i="3"/>
  <c r="BD549" i="3"/>
  <c r="BA549" i="3"/>
  <c r="Q549" i="3"/>
  <c r="X549" i="3"/>
  <c r="U549" i="3"/>
  <c r="T549" i="3"/>
  <c r="C549" i="3"/>
  <c r="BK548" i="3"/>
  <c r="BD548" i="3"/>
  <c r="BA548" i="3"/>
  <c r="Q548" i="3"/>
  <c r="X548" i="3"/>
  <c r="U548" i="3"/>
  <c r="T548" i="3"/>
  <c r="C548" i="3"/>
  <c r="BK547" i="3"/>
  <c r="BD547" i="3"/>
  <c r="BA547" i="3"/>
  <c r="Q547" i="3"/>
  <c r="X547" i="3"/>
  <c r="U547" i="3"/>
  <c r="T547" i="3"/>
  <c r="C547" i="3"/>
  <c r="BK546" i="3"/>
  <c r="BD546" i="3"/>
  <c r="BA546" i="3"/>
  <c r="Q546" i="3"/>
  <c r="X546" i="3"/>
  <c r="U546" i="3"/>
  <c r="T546" i="3"/>
  <c r="C546" i="3"/>
  <c r="BK545" i="3"/>
  <c r="BD545" i="3"/>
  <c r="BA545" i="3"/>
  <c r="Q545" i="3"/>
  <c r="X545" i="3"/>
  <c r="U545" i="3"/>
  <c r="T545" i="3"/>
  <c r="C545" i="3"/>
  <c r="BK544" i="3"/>
  <c r="BD544" i="3"/>
  <c r="BA544" i="3"/>
  <c r="Q544" i="3"/>
  <c r="X544" i="3"/>
  <c r="U544" i="3"/>
  <c r="T544" i="3"/>
  <c r="C544" i="3"/>
  <c r="BK543" i="3"/>
  <c r="BD543" i="3"/>
  <c r="BA543" i="3"/>
  <c r="Q543" i="3"/>
  <c r="X543" i="3"/>
  <c r="U543" i="3"/>
  <c r="T543" i="3"/>
  <c r="C543" i="3"/>
  <c r="BK542" i="3"/>
  <c r="BD542" i="3"/>
  <c r="BA542" i="3"/>
  <c r="Q542" i="3"/>
  <c r="X542" i="3"/>
  <c r="U542" i="3"/>
  <c r="T542" i="3"/>
  <c r="C542" i="3"/>
  <c r="BK541" i="3"/>
  <c r="BD541" i="3"/>
  <c r="BA541" i="3"/>
  <c r="Q541" i="3"/>
  <c r="X541" i="3"/>
  <c r="U541" i="3"/>
  <c r="T541" i="3"/>
  <c r="C541" i="3"/>
  <c r="BK540" i="3"/>
  <c r="BD540" i="3"/>
  <c r="BA540" i="3"/>
  <c r="Q540" i="3"/>
  <c r="X540" i="3"/>
  <c r="U540" i="3"/>
  <c r="T540" i="3"/>
  <c r="C540" i="3"/>
  <c r="BK539" i="3"/>
  <c r="BD539" i="3"/>
  <c r="BA539" i="3"/>
  <c r="Q539" i="3"/>
  <c r="X539" i="3"/>
  <c r="U539" i="3"/>
  <c r="T539" i="3"/>
  <c r="C539" i="3"/>
  <c r="BK538" i="3"/>
  <c r="BD538" i="3"/>
  <c r="BA538" i="3"/>
  <c r="Q538" i="3"/>
  <c r="X538" i="3"/>
  <c r="U538" i="3"/>
  <c r="T538" i="3"/>
  <c r="C538" i="3"/>
  <c r="BK537" i="3"/>
  <c r="BD537" i="3"/>
  <c r="BA537" i="3"/>
  <c r="Q537" i="3"/>
  <c r="X537" i="3"/>
  <c r="U537" i="3"/>
  <c r="T537" i="3"/>
  <c r="C537" i="3"/>
  <c r="BK536" i="3"/>
  <c r="BD536" i="3"/>
  <c r="BA536" i="3"/>
  <c r="Q536" i="3"/>
  <c r="X536" i="3"/>
  <c r="U536" i="3"/>
  <c r="T536" i="3"/>
  <c r="C536" i="3"/>
  <c r="BK535" i="3"/>
  <c r="BD535" i="3"/>
  <c r="BA535" i="3"/>
  <c r="Q535" i="3"/>
  <c r="X535" i="3"/>
  <c r="U535" i="3"/>
  <c r="T535" i="3"/>
  <c r="C535" i="3"/>
  <c r="BK534" i="3"/>
  <c r="BD534" i="3"/>
  <c r="BA534" i="3"/>
  <c r="Q534" i="3"/>
  <c r="X534" i="3"/>
  <c r="U534" i="3"/>
  <c r="T534" i="3"/>
  <c r="C534" i="3"/>
  <c r="BK533" i="3"/>
  <c r="BD533" i="3"/>
  <c r="BA533" i="3"/>
  <c r="Q533" i="3"/>
  <c r="X533" i="3"/>
  <c r="U533" i="3"/>
  <c r="T533" i="3"/>
  <c r="C533" i="3"/>
  <c r="BK532" i="3"/>
  <c r="BD532" i="3"/>
  <c r="BA532" i="3"/>
  <c r="Q532" i="3"/>
  <c r="X532" i="3"/>
  <c r="U532" i="3"/>
  <c r="T532" i="3"/>
  <c r="C532" i="3"/>
  <c r="BK531" i="3"/>
  <c r="BD531" i="3"/>
  <c r="BA531" i="3"/>
  <c r="Q531" i="3"/>
  <c r="X531" i="3"/>
  <c r="U531" i="3"/>
  <c r="T531" i="3"/>
  <c r="C531" i="3"/>
  <c r="BK530" i="3"/>
  <c r="BD530" i="3"/>
  <c r="BA530" i="3"/>
  <c r="Q530" i="3"/>
  <c r="X530" i="3"/>
  <c r="U530" i="3"/>
  <c r="T530" i="3"/>
  <c r="C530" i="3"/>
  <c r="BK529" i="3"/>
  <c r="BD529" i="3"/>
  <c r="BA529" i="3"/>
  <c r="Q529" i="3"/>
  <c r="X529" i="3"/>
  <c r="U529" i="3"/>
  <c r="T529" i="3"/>
  <c r="C529" i="3"/>
  <c r="BK528" i="3"/>
  <c r="BD528" i="3"/>
  <c r="BA528" i="3"/>
  <c r="Q528" i="3"/>
  <c r="X528" i="3"/>
  <c r="U528" i="3"/>
  <c r="T528" i="3"/>
  <c r="C528" i="3"/>
  <c r="BK527" i="3"/>
  <c r="BD527" i="3"/>
  <c r="BA527" i="3"/>
  <c r="Q527" i="3"/>
  <c r="X527" i="3"/>
  <c r="U527" i="3"/>
  <c r="T527" i="3"/>
  <c r="C527" i="3"/>
  <c r="BK526" i="3"/>
  <c r="BD526" i="3"/>
  <c r="BA526" i="3"/>
  <c r="Q526" i="3"/>
  <c r="X526" i="3"/>
  <c r="U526" i="3"/>
  <c r="T526" i="3"/>
  <c r="C526" i="3"/>
  <c r="BK525" i="3"/>
  <c r="BD525" i="3"/>
  <c r="BA525" i="3"/>
  <c r="Q525" i="3"/>
  <c r="X525" i="3"/>
  <c r="U525" i="3"/>
  <c r="T525" i="3"/>
  <c r="C525" i="3"/>
  <c r="BK524" i="3"/>
  <c r="BD524" i="3"/>
  <c r="BA524" i="3"/>
  <c r="Q524" i="3"/>
  <c r="X524" i="3"/>
  <c r="U524" i="3"/>
  <c r="T524" i="3"/>
  <c r="C524" i="3"/>
  <c r="BK523" i="3"/>
  <c r="BD523" i="3"/>
  <c r="BA523" i="3"/>
  <c r="Q523" i="3"/>
  <c r="X523" i="3"/>
  <c r="U523" i="3"/>
  <c r="T523" i="3"/>
  <c r="C523" i="3"/>
  <c r="BK522" i="3"/>
  <c r="BD522" i="3"/>
  <c r="BA522" i="3"/>
  <c r="Q522" i="3"/>
  <c r="X522" i="3"/>
  <c r="U522" i="3"/>
  <c r="T522" i="3"/>
  <c r="C522" i="3"/>
  <c r="BK521" i="3"/>
  <c r="BD521" i="3"/>
  <c r="BA521" i="3"/>
  <c r="Q521" i="3"/>
  <c r="X521" i="3"/>
  <c r="U521" i="3"/>
  <c r="T521" i="3"/>
  <c r="C521" i="3"/>
  <c r="BK520" i="3"/>
  <c r="BD520" i="3"/>
  <c r="BA520" i="3"/>
  <c r="Q520" i="3"/>
  <c r="X520" i="3"/>
  <c r="U520" i="3"/>
  <c r="T520" i="3"/>
  <c r="C520" i="3"/>
  <c r="BK519" i="3"/>
  <c r="BD519" i="3"/>
  <c r="BA519" i="3"/>
  <c r="Q519" i="3"/>
  <c r="X519" i="3"/>
  <c r="U519" i="3"/>
  <c r="T519" i="3"/>
  <c r="C519" i="3"/>
  <c r="BK518" i="3"/>
  <c r="BD518" i="3"/>
  <c r="BA518" i="3"/>
  <c r="Q518" i="3"/>
  <c r="X518" i="3"/>
  <c r="U518" i="3"/>
  <c r="T518" i="3"/>
  <c r="C518" i="3"/>
  <c r="BK517" i="3"/>
  <c r="BD517" i="3"/>
  <c r="BA517" i="3"/>
  <c r="Q517" i="3"/>
  <c r="X517" i="3"/>
  <c r="U517" i="3"/>
  <c r="T517" i="3"/>
  <c r="C517" i="3"/>
  <c r="BK516" i="3"/>
  <c r="BD516" i="3"/>
  <c r="BA516" i="3"/>
  <c r="Q516" i="3"/>
  <c r="X516" i="3"/>
  <c r="U516" i="3"/>
  <c r="T516" i="3"/>
  <c r="C516" i="3"/>
  <c r="BK515" i="3"/>
  <c r="BD515" i="3"/>
  <c r="BA515" i="3"/>
  <c r="Q515" i="3"/>
  <c r="X515" i="3"/>
  <c r="U515" i="3"/>
  <c r="T515" i="3"/>
  <c r="C515" i="3"/>
  <c r="BK514" i="3"/>
  <c r="BD514" i="3"/>
  <c r="BA514" i="3"/>
  <c r="Q514" i="3"/>
  <c r="X514" i="3"/>
  <c r="U514" i="3"/>
  <c r="T514" i="3"/>
  <c r="C514" i="3"/>
  <c r="BK513" i="3"/>
  <c r="BD513" i="3"/>
  <c r="BA513" i="3"/>
  <c r="Q513" i="3"/>
  <c r="X513" i="3"/>
  <c r="U513" i="3"/>
  <c r="T513" i="3"/>
  <c r="C513" i="3"/>
  <c r="BK512" i="3"/>
  <c r="BD512" i="3"/>
  <c r="BA512" i="3"/>
  <c r="Q512" i="3"/>
  <c r="X512" i="3"/>
  <c r="U512" i="3"/>
  <c r="T512" i="3"/>
  <c r="C512" i="3"/>
  <c r="BK511" i="3"/>
  <c r="BD511" i="3"/>
  <c r="BA511" i="3"/>
  <c r="Q511" i="3"/>
  <c r="X511" i="3"/>
  <c r="U511" i="3"/>
  <c r="T511" i="3"/>
  <c r="C511" i="3"/>
  <c r="BK510" i="3"/>
  <c r="BD510" i="3"/>
  <c r="BA510" i="3"/>
  <c r="Q510" i="3"/>
  <c r="X510" i="3"/>
  <c r="U510" i="3"/>
  <c r="T510" i="3"/>
  <c r="C510" i="3"/>
  <c r="BK509" i="3"/>
  <c r="BD509" i="3"/>
  <c r="BA509" i="3"/>
  <c r="Q509" i="3"/>
  <c r="X509" i="3"/>
  <c r="U509" i="3"/>
  <c r="T509" i="3"/>
  <c r="C509" i="3"/>
  <c r="BK508" i="3"/>
  <c r="BD508" i="3"/>
  <c r="BA508" i="3"/>
  <c r="Q508" i="3"/>
  <c r="X508" i="3"/>
  <c r="U508" i="3"/>
  <c r="T508" i="3"/>
  <c r="C508" i="3"/>
  <c r="BK507" i="3"/>
  <c r="BD507" i="3"/>
  <c r="BA507" i="3"/>
  <c r="Q507" i="3"/>
  <c r="X507" i="3"/>
  <c r="U507" i="3"/>
  <c r="T507" i="3"/>
  <c r="C507" i="3"/>
  <c r="BK506" i="3"/>
  <c r="BD506" i="3"/>
  <c r="BA506" i="3"/>
  <c r="Q506" i="3"/>
  <c r="X506" i="3"/>
  <c r="U506" i="3"/>
  <c r="T506" i="3"/>
  <c r="C506" i="3"/>
  <c r="BK505" i="3"/>
  <c r="BD505" i="3"/>
  <c r="BA505" i="3"/>
  <c r="Q505" i="3"/>
  <c r="X505" i="3"/>
  <c r="U505" i="3"/>
  <c r="T505" i="3"/>
  <c r="C505" i="3"/>
  <c r="BK504" i="3"/>
  <c r="BD504" i="3"/>
  <c r="BA504" i="3"/>
  <c r="Q504" i="3"/>
  <c r="X504" i="3"/>
  <c r="U504" i="3"/>
  <c r="T504" i="3"/>
  <c r="C504" i="3"/>
  <c r="BK503" i="3"/>
  <c r="BD503" i="3"/>
  <c r="BA503" i="3"/>
  <c r="Q503" i="3"/>
  <c r="X503" i="3"/>
  <c r="U503" i="3"/>
  <c r="T503" i="3"/>
  <c r="C503" i="3"/>
  <c r="BK502" i="3"/>
  <c r="BD502" i="3"/>
  <c r="BA502" i="3"/>
  <c r="Q502" i="3"/>
  <c r="X502" i="3"/>
  <c r="U502" i="3"/>
  <c r="T502" i="3"/>
  <c r="C502" i="3"/>
  <c r="BK501" i="3"/>
  <c r="BD501" i="3"/>
  <c r="BA501" i="3"/>
  <c r="Q501" i="3"/>
  <c r="X501" i="3"/>
  <c r="U501" i="3"/>
  <c r="T501" i="3"/>
  <c r="C501" i="3"/>
  <c r="BK500" i="3"/>
  <c r="BD500" i="3"/>
  <c r="BA500" i="3"/>
  <c r="Q500" i="3"/>
  <c r="X500" i="3"/>
  <c r="U500" i="3"/>
  <c r="T500" i="3"/>
  <c r="C500" i="3"/>
  <c r="BK499" i="3"/>
  <c r="BD499" i="3"/>
  <c r="BA499" i="3"/>
  <c r="Q499" i="3"/>
  <c r="X499" i="3"/>
  <c r="U499" i="3"/>
  <c r="T499" i="3"/>
  <c r="C499" i="3"/>
  <c r="BK498" i="3"/>
  <c r="BD498" i="3"/>
  <c r="BA498" i="3"/>
  <c r="Q498" i="3"/>
  <c r="X498" i="3"/>
  <c r="U498" i="3"/>
  <c r="T498" i="3"/>
  <c r="C498" i="3"/>
  <c r="BK497" i="3"/>
  <c r="BD497" i="3"/>
  <c r="BA497" i="3"/>
  <c r="Q497" i="3"/>
  <c r="X497" i="3"/>
  <c r="U497" i="3"/>
  <c r="T497" i="3"/>
  <c r="C497" i="3"/>
  <c r="BK496" i="3"/>
  <c r="BD496" i="3"/>
  <c r="BA496" i="3"/>
  <c r="Q496" i="3"/>
  <c r="X496" i="3"/>
  <c r="U496" i="3"/>
  <c r="T496" i="3"/>
  <c r="C496" i="3"/>
  <c r="BK495" i="3"/>
  <c r="BD495" i="3"/>
  <c r="BA495" i="3"/>
  <c r="Q495" i="3"/>
  <c r="X495" i="3"/>
  <c r="U495" i="3"/>
  <c r="T495" i="3"/>
  <c r="C495" i="3"/>
  <c r="BK494" i="3"/>
  <c r="BD494" i="3"/>
  <c r="BA494" i="3"/>
  <c r="Q494" i="3"/>
  <c r="X494" i="3"/>
  <c r="U494" i="3"/>
  <c r="T494" i="3"/>
  <c r="C494" i="3"/>
  <c r="BK493" i="3"/>
  <c r="BD493" i="3"/>
  <c r="BA493" i="3"/>
  <c r="Q493" i="3"/>
  <c r="X493" i="3"/>
  <c r="U493" i="3"/>
  <c r="T493" i="3"/>
  <c r="C493" i="3"/>
  <c r="BK492" i="3"/>
  <c r="BD492" i="3"/>
  <c r="BA492" i="3"/>
  <c r="Q492" i="3"/>
  <c r="X492" i="3"/>
  <c r="U492" i="3"/>
  <c r="T492" i="3"/>
  <c r="C492" i="3"/>
  <c r="BK491" i="3"/>
  <c r="BD491" i="3"/>
  <c r="BA491" i="3"/>
  <c r="Q491" i="3"/>
  <c r="X491" i="3"/>
  <c r="U491" i="3"/>
  <c r="T491" i="3"/>
  <c r="C491" i="3"/>
  <c r="BK490" i="3"/>
  <c r="BD490" i="3"/>
  <c r="BA490" i="3"/>
  <c r="Q490" i="3"/>
  <c r="X490" i="3"/>
  <c r="U490" i="3"/>
  <c r="T490" i="3"/>
  <c r="C490" i="3"/>
  <c r="BK489" i="3"/>
  <c r="BD489" i="3"/>
  <c r="BA489" i="3"/>
  <c r="Q489" i="3"/>
  <c r="X489" i="3"/>
  <c r="U489" i="3"/>
  <c r="T489" i="3"/>
  <c r="C489" i="3"/>
  <c r="BK488" i="3"/>
  <c r="BD488" i="3"/>
  <c r="BA488" i="3"/>
  <c r="Q488" i="3"/>
  <c r="X488" i="3"/>
  <c r="U488" i="3"/>
  <c r="T488" i="3"/>
  <c r="C488" i="3"/>
  <c r="BK487" i="3"/>
  <c r="BD487" i="3"/>
  <c r="BA487" i="3"/>
  <c r="Q487" i="3"/>
  <c r="X487" i="3"/>
  <c r="U487" i="3"/>
  <c r="T487" i="3"/>
  <c r="C487" i="3"/>
  <c r="BK486" i="3"/>
  <c r="BD486" i="3"/>
  <c r="BA486" i="3"/>
  <c r="Q486" i="3"/>
  <c r="X486" i="3"/>
  <c r="U486" i="3"/>
  <c r="T486" i="3"/>
  <c r="C486" i="3"/>
  <c r="BK485" i="3"/>
  <c r="BD485" i="3"/>
  <c r="BA485" i="3"/>
  <c r="Q485" i="3"/>
  <c r="X485" i="3"/>
  <c r="U485" i="3"/>
  <c r="T485" i="3"/>
  <c r="C485" i="3"/>
  <c r="BK484" i="3"/>
  <c r="BD484" i="3"/>
  <c r="BA484" i="3"/>
  <c r="Q484" i="3"/>
  <c r="X484" i="3"/>
  <c r="U484" i="3"/>
  <c r="T484" i="3"/>
  <c r="C484" i="3"/>
  <c r="BK483" i="3"/>
  <c r="BD483" i="3"/>
  <c r="BA483" i="3"/>
  <c r="Q483" i="3"/>
  <c r="X483" i="3"/>
  <c r="U483" i="3"/>
  <c r="T483" i="3"/>
  <c r="C483" i="3"/>
  <c r="BK482" i="3"/>
  <c r="BD482" i="3"/>
  <c r="BA482" i="3"/>
  <c r="Q482" i="3"/>
  <c r="X482" i="3"/>
  <c r="U482" i="3"/>
  <c r="T482" i="3"/>
  <c r="C482" i="3"/>
  <c r="BK481" i="3"/>
  <c r="BD481" i="3"/>
  <c r="BA481" i="3"/>
  <c r="Q481" i="3"/>
  <c r="X481" i="3"/>
  <c r="U481" i="3"/>
  <c r="T481" i="3"/>
  <c r="C481" i="3"/>
  <c r="BK480" i="3"/>
  <c r="BD480" i="3"/>
  <c r="BA480" i="3"/>
  <c r="Q480" i="3"/>
  <c r="X480" i="3"/>
  <c r="U480" i="3"/>
  <c r="T480" i="3"/>
  <c r="C480" i="3"/>
  <c r="BK479" i="3"/>
  <c r="BD479" i="3"/>
  <c r="BA479" i="3"/>
  <c r="Q479" i="3"/>
  <c r="X479" i="3"/>
  <c r="U479" i="3"/>
  <c r="T479" i="3"/>
  <c r="C479" i="3"/>
  <c r="BK478" i="3"/>
  <c r="BD478" i="3"/>
  <c r="BA478" i="3"/>
  <c r="Q478" i="3"/>
  <c r="X478" i="3"/>
  <c r="U478" i="3"/>
  <c r="T478" i="3"/>
  <c r="C478" i="3"/>
  <c r="BK477" i="3"/>
  <c r="BD477" i="3"/>
  <c r="BA477" i="3"/>
  <c r="Q477" i="3"/>
  <c r="X477" i="3"/>
  <c r="U477" i="3"/>
  <c r="T477" i="3"/>
  <c r="C477" i="3"/>
  <c r="BK476" i="3"/>
  <c r="BD476" i="3"/>
  <c r="BA476" i="3"/>
  <c r="Q476" i="3"/>
  <c r="X476" i="3"/>
  <c r="U476" i="3"/>
  <c r="T476" i="3"/>
  <c r="C476" i="3"/>
  <c r="BK475" i="3"/>
  <c r="BD475" i="3"/>
  <c r="BA475" i="3"/>
  <c r="Q475" i="3"/>
  <c r="X475" i="3"/>
  <c r="U475" i="3"/>
  <c r="T475" i="3"/>
  <c r="C475" i="3"/>
  <c r="BK474" i="3"/>
  <c r="BD474" i="3"/>
  <c r="BA474" i="3"/>
  <c r="Q474" i="3"/>
  <c r="X474" i="3"/>
  <c r="U474" i="3"/>
  <c r="T474" i="3"/>
  <c r="C474" i="3"/>
  <c r="BK473" i="3"/>
  <c r="BD473" i="3"/>
  <c r="BA473" i="3"/>
  <c r="Q473" i="3"/>
  <c r="X473" i="3"/>
  <c r="U473" i="3"/>
  <c r="T473" i="3"/>
  <c r="C473" i="3"/>
  <c r="BK472" i="3"/>
  <c r="BD472" i="3"/>
  <c r="BA472" i="3"/>
  <c r="Q472" i="3"/>
  <c r="X472" i="3"/>
  <c r="U472" i="3"/>
  <c r="T472" i="3"/>
  <c r="C472" i="3"/>
  <c r="BK471" i="3"/>
  <c r="BD471" i="3"/>
  <c r="R471" i="3" s="1"/>
  <c r="BA471" i="3"/>
  <c r="Q471" i="3"/>
  <c r="X471" i="3"/>
  <c r="U471" i="3"/>
  <c r="T471" i="3"/>
  <c r="C471" i="3"/>
  <c r="BK470" i="3"/>
  <c r="BD470" i="3"/>
  <c r="BA470" i="3"/>
  <c r="Q470" i="3"/>
  <c r="X470" i="3"/>
  <c r="U470" i="3"/>
  <c r="T470" i="3"/>
  <c r="C470" i="3"/>
  <c r="BK469" i="3"/>
  <c r="BD469" i="3"/>
  <c r="BA469" i="3"/>
  <c r="Q469" i="3"/>
  <c r="X469" i="3"/>
  <c r="U469" i="3"/>
  <c r="T469" i="3"/>
  <c r="C469" i="3"/>
  <c r="BK468" i="3"/>
  <c r="BD468" i="3"/>
  <c r="BA468" i="3"/>
  <c r="Q468" i="3"/>
  <c r="X468" i="3"/>
  <c r="U468" i="3"/>
  <c r="T468" i="3"/>
  <c r="C468" i="3"/>
  <c r="BK467" i="3"/>
  <c r="BD467" i="3"/>
  <c r="BA467" i="3"/>
  <c r="Q467" i="3"/>
  <c r="X467" i="3"/>
  <c r="U467" i="3"/>
  <c r="T467" i="3"/>
  <c r="C467" i="3"/>
  <c r="BK466" i="3"/>
  <c r="BD466" i="3"/>
  <c r="BA466" i="3"/>
  <c r="Q466" i="3"/>
  <c r="X466" i="3"/>
  <c r="U466" i="3"/>
  <c r="T466" i="3"/>
  <c r="C466" i="3"/>
  <c r="BK465" i="3"/>
  <c r="BD465" i="3"/>
  <c r="BA465" i="3"/>
  <c r="Q465" i="3"/>
  <c r="X465" i="3"/>
  <c r="U465" i="3"/>
  <c r="T465" i="3"/>
  <c r="C465" i="3"/>
  <c r="BK464" i="3"/>
  <c r="BD464" i="3"/>
  <c r="BA464" i="3"/>
  <c r="Q464" i="3"/>
  <c r="X464" i="3"/>
  <c r="U464" i="3"/>
  <c r="T464" i="3"/>
  <c r="C464" i="3"/>
  <c r="BK463" i="3"/>
  <c r="BD463" i="3"/>
  <c r="BA463" i="3"/>
  <c r="Q463" i="3"/>
  <c r="X463" i="3"/>
  <c r="U463" i="3"/>
  <c r="T463" i="3"/>
  <c r="C463" i="3"/>
  <c r="BK462" i="3"/>
  <c r="BD462" i="3"/>
  <c r="BA462" i="3"/>
  <c r="Q462" i="3"/>
  <c r="X462" i="3"/>
  <c r="U462" i="3"/>
  <c r="T462" i="3"/>
  <c r="C462" i="3"/>
  <c r="BK461" i="3"/>
  <c r="BD461" i="3"/>
  <c r="BA461" i="3"/>
  <c r="Q461" i="3"/>
  <c r="X461" i="3"/>
  <c r="U461" i="3"/>
  <c r="T461" i="3"/>
  <c r="C461" i="3"/>
  <c r="BK460" i="3"/>
  <c r="BD460" i="3"/>
  <c r="BA460" i="3"/>
  <c r="Q460" i="3"/>
  <c r="X460" i="3"/>
  <c r="U460" i="3"/>
  <c r="T460" i="3"/>
  <c r="C460" i="3"/>
  <c r="BK459" i="3"/>
  <c r="BD459" i="3"/>
  <c r="BA459" i="3"/>
  <c r="Q459" i="3"/>
  <c r="X459" i="3"/>
  <c r="U459" i="3"/>
  <c r="T459" i="3"/>
  <c r="C459" i="3"/>
  <c r="BK458" i="3"/>
  <c r="BD458" i="3"/>
  <c r="BA458" i="3"/>
  <c r="Q458" i="3"/>
  <c r="X458" i="3"/>
  <c r="U458" i="3"/>
  <c r="T458" i="3"/>
  <c r="C458" i="3"/>
  <c r="BK457" i="3"/>
  <c r="BD457" i="3"/>
  <c r="BA457" i="3"/>
  <c r="Q457" i="3"/>
  <c r="X457" i="3"/>
  <c r="U457" i="3"/>
  <c r="T457" i="3"/>
  <c r="C457" i="3"/>
  <c r="BK456" i="3"/>
  <c r="BD456" i="3"/>
  <c r="BA456" i="3"/>
  <c r="Q456" i="3"/>
  <c r="X456" i="3"/>
  <c r="U456" i="3"/>
  <c r="T456" i="3"/>
  <c r="C456" i="3"/>
  <c r="BK455" i="3"/>
  <c r="BD455" i="3"/>
  <c r="BA455" i="3"/>
  <c r="Q455" i="3"/>
  <c r="X455" i="3"/>
  <c r="U455" i="3"/>
  <c r="T455" i="3"/>
  <c r="C455" i="3"/>
  <c r="BK454" i="3"/>
  <c r="BD454" i="3"/>
  <c r="BA454" i="3"/>
  <c r="Q454" i="3"/>
  <c r="X454" i="3"/>
  <c r="U454" i="3"/>
  <c r="T454" i="3"/>
  <c r="C454" i="3"/>
  <c r="BK453" i="3"/>
  <c r="BD453" i="3"/>
  <c r="BA453" i="3"/>
  <c r="Q453" i="3"/>
  <c r="X453" i="3"/>
  <c r="U453" i="3"/>
  <c r="T453" i="3"/>
  <c r="C453" i="3"/>
  <c r="BK452" i="3"/>
  <c r="BD452" i="3"/>
  <c r="BA452" i="3"/>
  <c r="Q452" i="3"/>
  <c r="X452" i="3"/>
  <c r="U452" i="3"/>
  <c r="T452" i="3"/>
  <c r="C452" i="3"/>
  <c r="BK451" i="3"/>
  <c r="BD451" i="3"/>
  <c r="BA451" i="3"/>
  <c r="Q451" i="3"/>
  <c r="X451" i="3"/>
  <c r="U451" i="3"/>
  <c r="T451" i="3"/>
  <c r="C451" i="3"/>
  <c r="BK450" i="3"/>
  <c r="BD450" i="3"/>
  <c r="BA450" i="3"/>
  <c r="Q450" i="3"/>
  <c r="X450" i="3"/>
  <c r="U450" i="3"/>
  <c r="T450" i="3"/>
  <c r="C450" i="3"/>
  <c r="BK449" i="3"/>
  <c r="BD449" i="3"/>
  <c r="BA449" i="3"/>
  <c r="Q449" i="3"/>
  <c r="X449" i="3"/>
  <c r="U449" i="3"/>
  <c r="T449" i="3"/>
  <c r="C449" i="3"/>
  <c r="BK448" i="3"/>
  <c r="BD448" i="3"/>
  <c r="BA448" i="3"/>
  <c r="Q448" i="3"/>
  <c r="X448" i="3"/>
  <c r="U448" i="3"/>
  <c r="T448" i="3"/>
  <c r="C448" i="3"/>
  <c r="BK447" i="3"/>
  <c r="BD447" i="3"/>
  <c r="BA447" i="3"/>
  <c r="Q447" i="3"/>
  <c r="X447" i="3"/>
  <c r="U447" i="3"/>
  <c r="T447" i="3"/>
  <c r="C447" i="3"/>
  <c r="BK446" i="3"/>
  <c r="BD446" i="3"/>
  <c r="BA446" i="3"/>
  <c r="Q446" i="3"/>
  <c r="X446" i="3"/>
  <c r="U446" i="3"/>
  <c r="T446" i="3"/>
  <c r="C446" i="3"/>
  <c r="BK445" i="3"/>
  <c r="BD445" i="3"/>
  <c r="BA445" i="3"/>
  <c r="Q445" i="3"/>
  <c r="X445" i="3"/>
  <c r="U445" i="3"/>
  <c r="T445" i="3"/>
  <c r="C445" i="3"/>
  <c r="BK444" i="3"/>
  <c r="BD444" i="3"/>
  <c r="BA444" i="3"/>
  <c r="Q444" i="3"/>
  <c r="X444" i="3"/>
  <c r="U444" i="3"/>
  <c r="T444" i="3"/>
  <c r="C444" i="3"/>
  <c r="BK443" i="3"/>
  <c r="BD443" i="3"/>
  <c r="BA443" i="3"/>
  <c r="Q443" i="3"/>
  <c r="X443" i="3"/>
  <c r="U443" i="3"/>
  <c r="T443" i="3"/>
  <c r="C443" i="3"/>
  <c r="BK442" i="3"/>
  <c r="BD442" i="3"/>
  <c r="BA442" i="3"/>
  <c r="Q442" i="3"/>
  <c r="X442" i="3"/>
  <c r="U442" i="3"/>
  <c r="T442" i="3"/>
  <c r="C442" i="3"/>
  <c r="BK441" i="3"/>
  <c r="BD441" i="3"/>
  <c r="BA441" i="3"/>
  <c r="Q441" i="3"/>
  <c r="X441" i="3"/>
  <c r="U441" i="3"/>
  <c r="T441" i="3"/>
  <c r="C441" i="3"/>
  <c r="BK440" i="3"/>
  <c r="BD440" i="3"/>
  <c r="BA440" i="3"/>
  <c r="Q440" i="3"/>
  <c r="X440" i="3"/>
  <c r="U440" i="3"/>
  <c r="T440" i="3"/>
  <c r="C440" i="3"/>
  <c r="BK439" i="3"/>
  <c r="BD439" i="3"/>
  <c r="BA439" i="3"/>
  <c r="Q439" i="3"/>
  <c r="X439" i="3"/>
  <c r="U439" i="3"/>
  <c r="T439" i="3"/>
  <c r="C439" i="3"/>
  <c r="BK438" i="3"/>
  <c r="BD438" i="3"/>
  <c r="BA438" i="3"/>
  <c r="Q438" i="3"/>
  <c r="X438" i="3"/>
  <c r="U438" i="3"/>
  <c r="T438" i="3"/>
  <c r="C438" i="3"/>
  <c r="BK437" i="3"/>
  <c r="BD437" i="3"/>
  <c r="BA437" i="3"/>
  <c r="Q437" i="3"/>
  <c r="X437" i="3"/>
  <c r="U437" i="3"/>
  <c r="T437" i="3"/>
  <c r="C437" i="3"/>
  <c r="BK436" i="3"/>
  <c r="BD436" i="3"/>
  <c r="BA436" i="3"/>
  <c r="Q436" i="3"/>
  <c r="X436" i="3"/>
  <c r="U436" i="3"/>
  <c r="T436" i="3"/>
  <c r="C436" i="3"/>
  <c r="BK435" i="3"/>
  <c r="BD435" i="3"/>
  <c r="BA435" i="3"/>
  <c r="Q435" i="3"/>
  <c r="X435" i="3"/>
  <c r="U435" i="3"/>
  <c r="T435" i="3"/>
  <c r="C435" i="3"/>
  <c r="BK434" i="3"/>
  <c r="BD434" i="3"/>
  <c r="BA434" i="3"/>
  <c r="Q434" i="3"/>
  <c r="X434" i="3"/>
  <c r="U434" i="3"/>
  <c r="T434" i="3"/>
  <c r="C434" i="3"/>
  <c r="BK433" i="3"/>
  <c r="BD433" i="3"/>
  <c r="BA433" i="3"/>
  <c r="Q433" i="3"/>
  <c r="X433" i="3"/>
  <c r="U433" i="3"/>
  <c r="T433" i="3"/>
  <c r="C433" i="3"/>
  <c r="BK432" i="3"/>
  <c r="BD432" i="3"/>
  <c r="BA432" i="3"/>
  <c r="Q432" i="3"/>
  <c r="X432" i="3"/>
  <c r="U432" i="3"/>
  <c r="T432" i="3"/>
  <c r="C432" i="3"/>
  <c r="BK431" i="3"/>
  <c r="BD431" i="3"/>
  <c r="BA431" i="3"/>
  <c r="Q431" i="3"/>
  <c r="X431" i="3"/>
  <c r="U431" i="3"/>
  <c r="T431" i="3"/>
  <c r="C431" i="3"/>
  <c r="BK430" i="3"/>
  <c r="BD430" i="3"/>
  <c r="BA430" i="3"/>
  <c r="Q430" i="3"/>
  <c r="X430" i="3"/>
  <c r="U430" i="3"/>
  <c r="T430" i="3"/>
  <c r="C430" i="3"/>
  <c r="BK429" i="3"/>
  <c r="BD429" i="3"/>
  <c r="BA429" i="3"/>
  <c r="Q429" i="3"/>
  <c r="X429" i="3"/>
  <c r="U429" i="3"/>
  <c r="T429" i="3"/>
  <c r="C429" i="3"/>
  <c r="BK428" i="3"/>
  <c r="BD428" i="3"/>
  <c r="BA428" i="3"/>
  <c r="Q428" i="3"/>
  <c r="X428" i="3"/>
  <c r="U428" i="3"/>
  <c r="T428" i="3"/>
  <c r="C428" i="3"/>
  <c r="BK427" i="3"/>
  <c r="BD427" i="3"/>
  <c r="BA427" i="3"/>
  <c r="Q427" i="3"/>
  <c r="X427" i="3"/>
  <c r="U427" i="3"/>
  <c r="T427" i="3"/>
  <c r="C427" i="3"/>
  <c r="BK426" i="3"/>
  <c r="BD426" i="3"/>
  <c r="BA426" i="3"/>
  <c r="Q426" i="3"/>
  <c r="X426" i="3"/>
  <c r="U426" i="3"/>
  <c r="T426" i="3"/>
  <c r="C426" i="3"/>
  <c r="BK425" i="3"/>
  <c r="BD425" i="3"/>
  <c r="BA425" i="3"/>
  <c r="Q425" i="3"/>
  <c r="X425" i="3"/>
  <c r="U425" i="3"/>
  <c r="T425" i="3"/>
  <c r="C425" i="3"/>
  <c r="BK424" i="3"/>
  <c r="BD424" i="3"/>
  <c r="BA424" i="3"/>
  <c r="Q424" i="3"/>
  <c r="X424" i="3"/>
  <c r="U424" i="3"/>
  <c r="T424" i="3"/>
  <c r="C424" i="3"/>
  <c r="BK423" i="3"/>
  <c r="BD423" i="3"/>
  <c r="BA423" i="3"/>
  <c r="Q423" i="3"/>
  <c r="X423" i="3"/>
  <c r="U423" i="3"/>
  <c r="T423" i="3"/>
  <c r="C423" i="3"/>
  <c r="BK422" i="3"/>
  <c r="BD422" i="3"/>
  <c r="BA422" i="3"/>
  <c r="Q422" i="3"/>
  <c r="X422" i="3"/>
  <c r="U422" i="3"/>
  <c r="T422" i="3"/>
  <c r="C422" i="3"/>
  <c r="BK421" i="3"/>
  <c r="BD421" i="3"/>
  <c r="BA421" i="3"/>
  <c r="Q421" i="3"/>
  <c r="X421" i="3"/>
  <c r="U421" i="3"/>
  <c r="T421" i="3"/>
  <c r="C421" i="3"/>
  <c r="BK420" i="3"/>
  <c r="BD420" i="3"/>
  <c r="BA420" i="3"/>
  <c r="Q420" i="3"/>
  <c r="X420" i="3"/>
  <c r="U420" i="3"/>
  <c r="T420" i="3"/>
  <c r="C420" i="3"/>
  <c r="BK419" i="3"/>
  <c r="BD419" i="3"/>
  <c r="BA419" i="3"/>
  <c r="Q419" i="3"/>
  <c r="X419" i="3"/>
  <c r="U419" i="3"/>
  <c r="T419" i="3"/>
  <c r="C419" i="3"/>
  <c r="BK418" i="3"/>
  <c r="BD418" i="3"/>
  <c r="BA418" i="3"/>
  <c r="Q418" i="3"/>
  <c r="X418" i="3"/>
  <c r="U418" i="3"/>
  <c r="T418" i="3"/>
  <c r="C418" i="3"/>
  <c r="BK417" i="3"/>
  <c r="BD417" i="3"/>
  <c r="BA417" i="3"/>
  <c r="Q417" i="3"/>
  <c r="X417" i="3"/>
  <c r="U417" i="3"/>
  <c r="T417" i="3"/>
  <c r="C417" i="3"/>
  <c r="BK416" i="3"/>
  <c r="BD416" i="3"/>
  <c r="BA416" i="3"/>
  <c r="Q416" i="3"/>
  <c r="X416" i="3"/>
  <c r="U416" i="3"/>
  <c r="T416" i="3"/>
  <c r="C416" i="3"/>
  <c r="BK415" i="3"/>
  <c r="BD415" i="3"/>
  <c r="BA415" i="3"/>
  <c r="Q415" i="3"/>
  <c r="X415" i="3"/>
  <c r="U415" i="3"/>
  <c r="T415" i="3"/>
  <c r="C415" i="3"/>
  <c r="BK414" i="3"/>
  <c r="BD414" i="3"/>
  <c r="BA414" i="3"/>
  <c r="Q414" i="3"/>
  <c r="X414" i="3"/>
  <c r="U414" i="3"/>
  <c r="T414" i="3"/>
  <c r="C414" i="3"/>
  <c r="BK413" i="3"/>
  <c r="BD413" i="3"/>
  <c r="BA413" i="3"/>
  <c r="Q413" i="3"/>
  <c r="X413" i="3"/>
  <c r="U413" i="3"/>
  <c r="T413" i="3"/>
  <c r="C413" i="3"/>
  <c r="BK412" i="3"/>
  <c r="BD412" i="3"/>
  <c r="BA412" i="3"/>
  <c r="Q412" i="3"/>
  <c r="X412" i="3"/>
  <c r="U412" i="3"/>
  <c r="T412" i="3"/>
  <c r="C412" i="3"/>
  <c r="BK411" i="3"/>
  <c r="BD411" i="3"/>
  <c r="R411" i="3" s="1"/>
  <c r="BA411" i="3"/>
  <c r="Q411" i="3"/>
  <c r="X411" i="3"/>
  <c r="U411" i="3"/>
  <c r="T411" i="3"/>
  <c r="C411" i="3"/>
  <c r="BK410" i="3"/>
  <c r="BD410" i="3"/>
  <c r="BA410" i="3"/>
  <c r="Q410" i="3"/>
  <c r="X410" i="3"/>
  <c r="U410" i="3"/>
  <c r="T410" i="3"/>
  <c r="C410" i="3"/>
  <c r="BK409" i="3"/>
  <c r="BD409" i="3"/>
  <c r="BA409" i="3"/>
  <c r="Q409" i="3"/>
  <c r="X409" i="3"/>
  <c r="U409" i="3"/>
  <c r="T409" i="3"/>
  <c r="C409" i="3"/>
  <c r="BK408" i="3"/>
  <c r="BD408" i="3"/>
  <c r="BA408" i="3"/>
  <c r="Q408" i="3"/>
  <c r="X408" i="3"/>
  <c r="U408" i="3"/>
  <c r="T408" i="3"/>
  <c r="C408" i="3"/>
  <c r="BK407" i="3"/>
  <c r="BD407" i="3"/>
  <c r="BA407" i="3"/>
  <c r="Q407" i="3"/>
  <c r="X407" i="3"/>
  <c r="U407" i="3"/>
  <c r="T407" i="3"/>
  <c r="C407" i="3"/>
  <c r="BK406" i="3"/>
  <c r="BD406" i="3"/>
  <c r="BA406" i="3"/>
  <c r="Q406" i="3"/>
  <c r="X406" i="3"/>
  <c r="U406" i="3"/>
  <c r="T406" i="3"/>
  <c r="C406" i="3"/>
  <c r="BK405" i="3"/>
  <c r="BD405" i="3"/>
  <c r="BA405" i="3"/>
  <c r="Q405" i="3"/>
  <c r="X405" i="3"/>
  <c r="U405" i="3"/>
  <c r="T405" i="3"/>
  <c r="C405" i="3"/>
  <c r="BK404" i="3"/>
  <c r="BD404" i="3"/>
  <c r="BA404" i="3"/>
  <c r="Q404" i="3"/>
  <c r="X404" i="3"/>
  <c r="U404" i="3"/>
  <c r="T404" i="3"/>
  <c r="C404" i="3"/>
  <c r="BK403" i="3"/>
  <c r="BD403" i="3"/>
  <c r="BA403" i="3"/>
  <c r="Q403" i="3"/>
  <c r="X403" i="3"/>
  <c r="U403" i="3"/>
  <c r="T403" i="3"/>
  <c r="C403" i="3"/>
  <c r="BK402" i="3"/>
  <c r="BD402" i="3"/>
  <c r="BA402" i="3"/>
  <c r="Q402" i="3"/>
  <c r="X402" i="3"/>
  <c r="U402" i="3"/>
  <c r="T402" i="3"/>
  <c r="C402" i="3"/>
  <c r="BK401" i="3"/>
  <c r="BD401" i="3"/>
  <c r="BA401" i="3"/>
  <c r="Q401" i="3"/>
  <c r="X401" i="3"/>
  <c r="U401" i="3"/>
  <c r="T401" i="3"/>
  <c r="C401" i="3"/>
  <c r="BK400" i="3"/>
  <c r="BD400" i="3"/>
  <c r="BA400" i="3"/>
  <c r="Q400" i="3"/>
  <c r="X400" i="3"/>
  <c r="U400" i="3"/>
  <c r="T400" i="3"/>
  <c r="C400" i="3"/>
  <c r="BK399" i="3"/>
  <c r="BD399" i="3"/>
  <c r="BA399" i="3"/>
  <c r="Q399" i="3"/>
  <c r="X399" i="3"/>
  <c r="U399" i="3"/>
  <c r="T399" i="3"/>
  <c r="C399" i="3"/>
  <c r="BK398" i="3"/>
  <c r="BD398" i="3"/>
  <c r="BA398" i="3"/>
  <c r="Q398" i="3"/>
  <c r="X398" i="3"/>
  <c r="U398" i="3"/>
  <c r="T398" i="3"/>
  <c r="C398" i="3"/>
  <c r="BK397" i="3"/>
  <c r="BD397" i="3"/>
  <c r="BA397" i="3"/>
  <c r="Q397" i="3"/>
  <c r="X397" i="3"/>
  <c r="U397" i="3"/>
  <c r="T397" i="3"/>
  <c r="C397" i="3"/>
  <c r="BK396" i="3"/>
  <c r="BD396" i="3"/>
  <c r="BA396" i="3"/>
  <c r="Q396" i="3"/>
  <c r="X396" i="3"/>
  <c r="U396" i="3"/>
  <c r="T396" i="3"/>
  <c r="C396" i="3"/>
  <c r="BK395" i="3"/>
  <c r="BD395" i="3"/>
  <c r="BA395" i="3"/>
  <c r="Q395" i="3"/>
  <c r="X395" i="3"/>
  <c r="U395" i="3"/>
  <c r="T395" i="3"/>
  <c r="C395" i="3"/>
  <c r="BK394" i="3"/>
  <c r="BD394" i="3"/>
  <c r="BA394" i="3"/>
  <c r="Q394" i="3"/>
  <c r="X394" i="3"/>
  <c r="U394" i="3"/>
  <c r="T394" i="3"/>
  <c r="C394" i="3"/>
  <c r="BK393" i="3"/>
  <c r="BD393" i="3"/>
  <c r="BA393" i="3"/>
  <c r="Q393" i="3"/>
  <c r="X393" i="3"/>
  <c r="U393" i="3"/>
  <c r="T393" i="3"/>
  <c r="C393" i="3"/>
  <c r="BK392" i="3"/>
  <c r="BD392" i="3"/>
  <c r="BA392" i="3"/>
  <c r="Q392" i="3"/>
  <c r="X392" i="3"/>
  <c r="U392" i="3"/>
  <c r="T392" i="3"/>
  <c r="C392" i="3"/>
  <c r="BK391" i="3"/>
  <c r="BD391" i="3"/>
  <c r="BA391" i="3"/>
  <c r="Q391" i="3"/>
  <c r="X391" i="3"/>
  <c r="U391" i="3"/>
  <c r="T391" i="3"/>
  <c r="C391" i="3"/>
  <c r="BK390" i="3"/>
  <c r="BD390" i="3"/>
  <c r="BA390" i="3"/>
  <c r="Q390" i="3"/>
  <c r="X390" i="3"/>
  <c r="U390" i="3"/>
  <c r="T390" i="3"/>
  <c r="C390" i="3"/>
  <c r="BK389" i="3"/>
  <c r="BD389" i="3"/>
  <c r="BA389" i="3"/>
  <c r="Q389" i="3"/>
  <c r="X389" i="3"/>
  <c r="U389" i="3"/>
  <c r="T389" i="3"/>
  <c r="C389" i="3"/>
  <c r="BK388" i="3"/>
  <c r="BD388" i="3"/>
  <c r="BA388" i="3"/>
  <c r="Q388" i="3"/>
  <c r="X388" i="3"/>
  <c r="U388" i="3"/>
  <c r="T388" i="3"/>
  <c r="C388" i="3"/>
  <c r="BK387" i="3"/>
  <c r="BD387" i="3"/>
  <c r="BA387" i="3"/>
  <c r="Q387" i="3"/>
  <c r="X387" i="3"/>
  <c r="U387" i="3"/>
  <c r="T387" i="3"/>
  <c r="C387" i="3"/>
  <c r="BK386" i="3"/>
  <c r="BD386" i="3"/>
  <c r="BA386" i="3"/>
  <c r="Q386" i="3"/>
  <c r="X386" i="3"/>
  <c r="U386" i="3"/>
  <c r="T386" i="3"/>
  <c r="C386" i="3"/>
  <c r="BK385" i="3"/>
  <c r="BD385" i="3"/>
  <c r="BA385" i="3"/>
  <c r="Q385" i="3"/>
  <c r="X385" i="3"/>
  <c r="U385" i="3"/>
  <c r="T385" i="3"/>
  <c r="C385" i="3"/>
  <c r="BK384" i="3"/>
  <c r="BD384" i="3"/>
  <c r="BA384" i="3"/>
  <c r="Q384" i="3"/>
  <c r="X384" i="3"/>
  <c r="U384" i="3"/>
  <c r="T384" i="3"/>
  <c r="C384" i="3"/>
  <c r="BK383" i="3"/>
  <c r="BD383" i="3"/>
  <c r="BA383" i="3"/>
  <c r="Q383" i="3"/>
  <c r="X383" i="3"/>
  <c r="U383" i="3"/>
  <c r="T383" i="3"/>
  <c r="C383" i="3"/>
  <c r="BK382" i="3"/>
  <c r="BD382" i="3"/>
  <c r="BA382" i="3"/>
  <c r="Q382" i="3"/>
  <c r="X382" i="3"/>
  <c r="U382" i="3"/>
  <c r="T382" i="3"/>
  <c r="C382" i="3"/>
  <c r="BK381" i="3"/>
  <c r="BD381" i="3"/>
  <c r="BA381" i="3"/>
  <c r="Q381" i="3"/>
  <c r="X381" i="3"/>
  <c r="U381" i="3"/>
  <c r="T381" i="3"/>
  <c r="C381" i="3"/>
  <c r="BK380" i="3"/>
  <c r="BD380" i="3"/>
  <c r="BA380" i="3"/>
  <c r="Q380" i="3"/>
  <c r="X380" i="3"/>
  <c r="U380" i="3"/>
  <c r="T380" i="3"/>
  <c r="C380" i="3"/>
  <c r="BK379" i="3"/>
  <c r="BD379" i="3"/>
  <c r="BA379" i="3"/>
  <c r="Q379" i="3"/>
  <c r="X379" i="3"/>
  <c r="U379" i="3"/>
  <c r="T379" i="3"/>
  <c r="C379" i="3"/>
  <c r="BK378" i="3"/>
  <c r="BD378" i="3"/>
  <c r="BA378" i="3"/>
  <c r="Q378" i="3"/>
  <c r="X378" i="3"/>
  <c r="U378" i="3"/>
  <c r="T378" i="3"/>
  <c r="C378" i="3"/>
  <c r="BK377" i="3"/>
  <c r="BD377" i="3"/>
  <c r="BA377" i="3"/>
  <c r="Q377" i="3"/>
  <c r="X377" i="3"/>
  <c r="U377" i="3"/>
  <c r="T377" i="3"/>
  <c r="C377" i="3"/>
  <c r="BK376" i="3"/>
  <c r="BD376" i="3"/>
  <c r="BA376" i="3"/>
  <c r="Q376" i="3"/>
  <c r="X376" i="3"/>
  <c r="U376" i="3"/>
  <c r="T376" i="3"/>
  <c r="C376" i="3"/>
  <c r="BK375" i="3"/>
  <c r="BD375" i="3"/>
  <c r="BA375" i="3"/>
  <c r="Q375" i="3"/>
  <c r="X375" i="3"/>
  <c r="U375" i="3"/>
  <c r="T375" i="3"/>
  <c r="C375" i="3"/>
  <c r="BK374" i="3"/>
  <c r="BD374" i="3"/>
  <c r="BA374" i="3"/>
  <c r="Q374" i="3"/>
  <c r="X374" i="3"/>
  <c r="U374" i="3"/>
  <c r="T374" i="3"/>
  <c r="C374" i="3"/>
  <c r="BK373" i="3"/>
  <c r="BD373" i="3"/>
  <c r="BA373" i="3"/>
  <c r="Q373" i="3"/>
  <c r="X373" i="3"/>
  <c r="U373" i="3"/>
  <c r="T373" i="3"/>
  <c r="C373" i="3"/>
  <c r="BK372" i="3"/>
  <c r="BD372" i="3"/>
  <c r="BA372" i="3"/>
  <c r="Q372" i="3"/>
  <c r="X372" i="3"/>
  <c r="U372" i="3"/>
  <c r="T372" i="3"/>
  <c r="C372" i="3"/>
  <c r="BK371" i="3"/>
  <c r="BD371" i="3"/>
  <c r="BA371" i="3"/>
  <c r="Q371" i="3"/>
  <c r="X371" i="3"/>
  <c r="U371" i="3"/>
  <c r="T371" i="3"/>
  <c r="C371" i="3"/>
  <c r="BK370" i="3"/>
  <c r="BD370" i="3"/>
  <c r="BA370" i="3"/>
  <c r="Q370" i="3"/>
  <c r="X370" i="3"/>
  <c r="U370" i="3"/>
  <c r="T370" i="3"/>
  <c r="C370" i="3"/>
  <c r="BK369" i="3"/>
  <c r="BD369" i="3"/>
  <c r="BA369" i="3"/>
  <c r="Q369" i="3"/>
  <c r="X369" i="3"/>
  <c r="U369" i="3"/>
  <c r="T369" i="3"/>
  <c r="C369" i="3"/>
  <c r="BK368" i="3"/>
  <c r="BD368" i="3"/>
  <c r="BA368" i="3"/>
  <c r="Q368" i="3"/>
  <c r="X368" i="3"/>
  <c r="U368" i="3"/>
  <c r="T368" i="3"/>
  <c r="C368" i="3"/>
  <c r="BK367" i="3"/>
  <c r="BD367" i="3"/>
  <c r="BA367" i="3"/>
  <c r="Q367" i="3"/>
  <c r="X367" i="3"/>
  <c r="U367" i="3"/>
  <c r="T367" i="3"/>
  <c r="C367" i="3"/>
  <c r="BK366" i="3"/>
  <c r="BD366" i="3"/>
  <c r="BA366" i="3"/>
  <c r="Q366" i="3"/>
  <c r="X366" i="3"/>
  <c r="U366" i="3"/>
  <c r="T366" i="3"/>
  <c r="C366" i="3"/>
  <c r="BK365" i="3"/>
  <c r="BD365" i="3"/>
  <c r="BA365" i="3"/>
  <c r="Q365" i="3"/>
  <c r="X365" i="3"/>
  <c r="U365" i="3"/>
  <c r="T365" i="3"/>
  <c r="C365" i="3"/>
  <c r="BK364" i="3"/>
  <c r="BD364" i="3"/>
  <c r="BA364" i="3"/>
  <c r="Q364" i="3"/>
  <c r="X364" i="3"/>
  <c r="U364" i="3"/>
  <c r="T364" i="3"/>
  <c r="C364" i="3"/>
  <c r="BK363" i="3"/>
  <c r="BD363" i="3"/>
  <c r="BA363" i="3"/>
  <c r="Q363" i="3"/>
  <c r="X363" i="3"/>
  <c r="U363" i="3"/>
  <c r="T363" i="3"/>
  <c r="C363" i="3"/>
  <c r="BK362" i="3"/>
  <c r="BD362" i="3"/>
  <c r="BA362" i="3"/>
  <c r="Q362" i="3"/>
  <c r="X362" i="3"/>
  <c r="U362" i="3"/>
  <c r="T362" i="3"/>
  <c r="C362" i="3"/>
  <c r="BK361" i="3"/>
  <c r="BD361" i="3"/>
  <c r="BA361" i="3"/>
  <c r="Q361" i="3"/>
  <c r="X361" i="3"/>
  <c r="U361" i="3"/>
  <c r="T361" i="3"/>
  <c r="C361" i="3"/>
  <c r="BK360" i="3"/>
  <c r="BD360" i="3"/>
  <c r="BA360" i="3"/>
  <c r="Q360" i="3"/>
  <c r="X360" i="3"/>
  <c r="U360" i="3"/>
  <c r="T360" i="3"/>
  <c r="C360" i="3"/>
  <c r="BK359" i="3"/>
  <c r="BD359" i="3"/>
  <c r="BA359" i="3"/>
  <c r="Q359" i="3"/>
  <c r="X359" i="3"/>
  <c r="U359" i="3"/>
  <c r="T359" i="3"/>
  <c r="C359" i="3"/>
  <c r="BK358" i="3"/>
  <c r="BD358" i="3"/>
  <c r="BA358" i="3"/>
  <c r="Q358" i="3"/>
  <c r="X358" i="3"/>
  <c r="U358" i="3"/>
  <c r="T358" i="3"/>
  <c r="C358" i="3"/>
  <c r="BK357" i="3"/>
  <c r="BD357" i="3"/>
  <c r="BA357" i="3"/>
  <c r="Q357" i="3"/>
  <c r="X357" i="3"/>
  <c r="U357" i="3"/>
  <c r="T357" i="3"/>
  <c r="C357" i="3"/>
  <c r="BK356" i="3"/>
  <c r="BD356" i="3"/>
  <c r="BA356" i="3"/>
  <c r="Q356" i="3"/>
  <c r="X356" i="3"/>
  <c r="U356" i="3"/>
  <c r="T356" i="3"/>
  <c r="C356" i="3"/>
  <c r="BK355" i="3"/>
  <c r="BD355" i="3"/>
  <c r="BA355" i="3"/>
  <c r="Q355" i="3"/>
  <c r="X355" i="3"/>
  <c r="U355" i="3"/>
  <c r="T355" i="3"/>
  <c r="C355" i="3"/>
  <c r="BK354" i="3"/>
  <c r="BD354" i="3"/>
  <c r="BA354" i="3"/>
  <c r="Q354" i="3"/>
  <c r="X354" i="3"/>
  <c r="U354" i="3"/>
  <c r="T354" i="3"/>
  <c r="C354" i="3"/>
  <c r="BK353" i="3"/>
  <c r="BD353" i="3"/>
  <c r="BA353" i="3"/>
  <c r="Q353" i="3"/>
  <c r="X353" i="3"/>
  <c r="U353" i="3"/>
  <c r="T353" i="3"/>
  <c r="C353" i="3"/>
  <c r="BK352" i="3"/>
  <c r="BD352" i="3"/>
  <c r="BA352" i="3"/>
  <c r="Q352" i="3"/>
  <c r="X352" i="3"/>
  <c r="U352" i="3"/>
  <c r="T352" i="3"/>
  <c r="C352" i="3"/>
  <c r="BK351" i="3"/>
  <c r="BD351" i="3"/>
  <c r="BA351" i="3"/>
  <c r="Q351" i="3"/>
  <c r="X351" i="3"/>
  <c r="U351" i="3"/>
  <c r="T351" i="3"/>
  <c r="C351" i="3"/>
  <c r="BK350" i="3"/>
  <c r="BD350" i="3"/>
  <c r="BA350" i="3"/>
  <c r="Q350" i="3"/>
  <c r="X350" i="3"/>
  <c r="U350" i="3"/>
  <c r="T350" i="3"/>
  <c r="C350" i="3"/>
  <c r="BK349" i="3"/>
  <c r="BD349" i="3"/>
  <c r="BA349" i="3"/>
  <c r="Q349" i="3"/>
  <c r="X349" i="3"/>
  <c r="U349" i="3"/>
  <c r="T349" i="3"/>
  <c r="C349" i="3"/>
  <c r="BK348" i="3"/>
  <c r="BD348" i="3"/>
  <c r="BA348" i="3"/>
  <c r="Q348" i="3"/>
  <c r="X348" i="3"/>
  <c r="U348" i="3"/>
  <c r="T348" i="3"/>
  <c r="C348" i="3"/>
  <c r="BK347" i="3"/>
  <c r="BD347" i="3"/>
  <c r="BA347" i="3"/>
  <c r="Q347" i="3"/>
  <c r="X347" i="3"/>
  <c r="U347" i="3"/>
  <c r="T347" i="3"/>
  <c r="C347" i="3"/>
  <c r="BK346" i="3"/>
  <c r="BD346" i="3"/>
  <c r="BA346" i="3"/>
  <c r="Q346" i="3"/>
  <c r="X346" i="3"/>
  <c r="U346" i="3"/>
  <c r="T346" i="3"/>
  <c r="C346" i="3"/>
  <c r="BK345" i="3"/>
  <c r="BD345" i="3"/>
  <c r="BA345" i="3"/>
  <c r="Q345" i="3"/>
  <c r="X345" i="3"/>
  <c r="U345" i="3"/>
  <c r="T345" i="3"/>
  <c r="C345" i="3"/>
  <c r="BK344" i="3"/>
  <c r="BD344" i="3"/>
  <c r="BA344" i="3"/>
  <c r="Q344" i="3"/>
  <c r="X344" i="3"/>
  <c r="U344" i="3"/>
  <c r="T344" i="3"/>
  <c r="C344" i="3"/>
  <c r="BK343" i="3"/>
  <c r="BD343" i="3"/>
  <c r="BA343" i="3"/>
  <c r="Q343" i="3"/>
  <c r="X343" i="3"/>
  <c r="U343" i="3"/>
  <c r="T343" i="3"/>
  <c r="C343" i="3"/>
  <c r="BK342" i="3"/>
  <c r="BD342" i="3"/>
  <c r="BA342" i="3"/>
  <c r="Q342" i="3"/>
  <c r="X342" i="3"/>
  <c r="U342" i="3"/>
  <c r="T342" i="3"/>
  <c r="C342" i="3"/>
  <c r="BK341" i="3"/>
  <c r="BD341" i="3"/>
  <c r="BA341" i="3"/>
  <c r="Q341" i="3"/>
  <c r="X341" i="3"/>
  <c r="U341" i="3"/>
  <c r="T341" i="3"/>
  <c r="C341" i="3"/>
  <c r="BK340" i="3"/>
  <c r="BD340" i="3"/>
  <c r="BA340" i="3"/>
  <c r="Q340" i="3"/>
  <c r="X340" i="3"/>
  <c r="U340" i="3"/>
  <c r="T340" i="3"/>
  <c r="C340" i="3"/>
  <c r="BK339" i="3"/>
  <c r="BD339" i="3"/>
  <c r="BA339" i="3"/>
  <c r="Q339" i="3"/>
  <c r="X339" i="3"/>
  <c r="U339" i="3"/>
  <c r="T339" i="3"/>
  <c r="C339" i="3"/>
  <c r="BK338" i="3"/>
  <c r="BD338" i="3"/>
  <c r="BA338" i="3"/>
  <c r="Q338" i="3"/>
  <c r="X338" i="3"/>
  <c r="U338" i="3"/>
  <c r="T338" i="3"/>
  <c r="C338" i="3"/>
  <c r="BK337" i="3"/>
  <c r="BD337" i="3"/>
  <c r="BA337" i="3"/>
  <c r="Q337" i="3"/>
  <c r="X337" i="3"/>
  <c r="U337" i="3"/>
  <c r="T337" i="3"/>
  <c r="C337" i="3"/>
  <c r="BK336" i="3"/>
  <c r="BD336" i="3"/>
  <c r="BA336" i="3"/>
  <c r="Q336" i="3"/>
  <c r="X336" i="3"/>
  <c r="U336" i="3"/>
  <c r="T336" i="3"/>
  <c r="C336" i="3"/>
  <c r="BK335" i="3"/>
  <c r="BD335" i="3"/>
  <c r="BA335" i="3"/>
  <c r="Q335" i="3"/>
  <c r="X335" i="3"/>
  <c r="U335" i="3"/>
  <c r="T335" i="3"/>
  <c r="C335" i="3"/>
  <c r="BK334" i="3"/>
  <c r="BD334" i="3"/>
  <c r="BA334" i="3"/>
  <c r="Q334" i="3"/>
  <c r="X334" i="3"/>
  <c r="U334" i="3"/>
  <c r="T334" i="3"/>
  <c r="C334" i="3"/>
  <c r="BK333" i="3"/>
  <c r="BD333" i="3"/>
  <c r="BA333" i="3"/>
  <c r="Q333" i="3"/>
  <c r="X333" i="3"/>
  <c r="U333" i="3"/>
  <c r="T333" i="3"/>
  <c r="C333" i="3"/>
  <c r="BK332" i="3"/>
  <c r="BD332" i="3"/>
  <c r="BA332" i="3"/>
  <c r="Q332" i="3"/>
  <c r="X332" i="3"/>
  <c r="U332" i="3"/>
  <c r="T332" i="3"/>
  <c r="C332" i="3"/>
  <c r="BK331" i="3"/>
  <c r="BD331" i="3"/>
  <c r="BA331" i="3"/>
  <c r="Q331" i="3"/>
  <c r="X331" i="3"/>
  <c r="U331" i="3"/>
  <c r="T331" i="3"/>
  <c r="C331" i="3"/>
  <c r="BK330" i="3"/>
  <c r="BD330" i="3"/>
  <c r="BA330" i="3"/>
  <c r="Q330" i="3"/>
  <c r="X330" i="3"/>
  <c r="U330" i="3"/>
  <c r="T330" i="3"/>
  <c r="C330" i="3"/>
  <c r="BK329" i="3"/>
  <c r="BD329" i="3"/>
  <c r="BA329" i="3"/>
  <c r="Q329" i="3"/>
  <c r="X329" i="3"/>
  <c r="U329" i="3"/>
  <c r="T329" i="3"/>
  <c r="C329" i="3"/>
  <c r="BK328" i="3"/>
  <c r="BD328" i="3"/>
  <c r="BA328" i="3"/>
  <c r="Q328" i="3"/>
  <c r="X328" i="3"/>
  <c r="U328" i="3"/>
  <c r="T328" i="3"/>
  <c r="C328" i="3"/>
  <c r="BK327" i="3"/>
  <c r="BD327" i="3"/>
  <c r="BA327" i="3"/>
  <c r="Q327" i="3"/>
  <c r="X327" i="3"/>
  <c r="U327" i="3"/>
  <c r="T327" i="3"/>
  <c r="C327" i="3"/>
  <c r="BK326" i="3"/>
  <c r="BD326" i="3"/>
  <c r="BA326" i="3"/>
  <c r="Q326" i="3"/>
  <c r="X326" i="3"/>
  <c r="U326" i="3"/>
  <c r="T326" i="3"/>
  <c r="C326" i="3"/>
  <c r="BK325" i="3"/>
  <c r="BD325" i="3"/>
  <c r="BA325" i="3"/>
  <c r="Q325" i="3"/>
  <c r="X325" i="3"/>
  <c r="U325" i="3"/>
  <c r="T325" i="3"/>
  <c r="C325" i="3"/>
  <c r="BK324" i="3"/>
  <c r="BA324" i="3"/>
  <c r="Q324" i="3"/>
  <c r="X324" i="3"/>
  <c r="U324" i="3"/>
  <c r="T324" i="3"/>
  <c r="C324" i="3"/>
  <c r="BK323" i="3"/>
  <c r="BA323" i="3"/>
  <c r="Q323" i="3"/>
  <c r="X323" i="3"/>
  <c r="U323" i="3"/>
  <c r="T323" i="3"/>
  <c r="C323" i="3"/>
  <c r="BK322" i="3"/>
  <c r="BA322" i="3"/>
  <c r="Q322" i="3"/>
  <c r="X322" i="3"/>
  <c r="U322" i="3"/>
  <c r="T322" i="3"/>
  <c r="C322" i="3"/>
  <c r="BK321" i="3"/>
  <c r="BA321" i="3"/>
  <c r="Q321" i="3"/>
  <c r="X321" i="3"/>
  <c r="U321" i="3"/>
  <c r="T321" i="3"/>
  <c r="C321" i="3"/>
  <c r="BK320" i="3"/>
  <c r="BA320" i="3"/>
  <c r="Q320" i="3"/>
  <c r="X320" i="3"/>
  <c r="U320" i="3"/>
  <c r="T320" i="3"/>
  <c r="C320" i="3"/>
  <c r="BK319" i="3"/>
  <c r="BA319" i="3"/>
  <c r="Q319" i="3"/>
  <c r="X319" i="3"/>
  <c r="U319" i="3"/>
  <c r="T319" i="3"/>
  <c r="C319" i="3"/>
  <c r="BK318" i="3"/>
  <c r="BA318" i="3"/>
  <c r="Q318" i="3"/>
  <c r="X318" i="3"/>
  <c r="U318" i="3"/>
  <c r="T318" i="3"/>
  <c r="C318" i="3"/>
  <c r="BK317" i="3"/>
  <c r="BA317" i="3"/>
  <c r="Q317" i="3"/>
  <c r="X317" i="3"/>
  <c r="U317" i="3"/>
  <c r="T317" i="3"/>
  <c r="C317" i="3"/>
  <c r="BK316" i="3"/>
  <c r="BA316" i="3"/>
  <c r="Q316" i="3"/>
  <c r="X316" i="3"/>
  <c r="U316" i="3"/>
  <c r="T316" i="3"/>
  <c r="C316" i="3"/>
  <c r="BK315" i="3"/>
  <c r="BA315" i="3"/>
  <c r="Q315" i="3"/>
  <c r="X315" i="3"/>
  <c r="U315" i="3"/>
  <c r="T315" i="3"/>
  <c r="C315" i="3"/>
  <c r="BK314" i="3"/>
  <c r="BA314" i="3"/>
  <c r="Q314" i="3"/>
  <c r="X314" i="3"/>
  <c r="U314" i="3"/>
  <c r="T314" i="3"/>
  <c r="C314" i="3"/>
  <c r="BK313" i="3"/>
  <c r="BA313" i="3"/>
  <c r="Q313" i="3"/>
  <c r="X313" i="3"/>
  <c r="U313" i="3"/>
  <c r="T313" i="3"/>
  <c r="C313" i="3"/>
  <c r="BK312" i="3"/>
  <c r="BA312" i="3"/>
  <c r="Q312" i="3"/>
  <c r="X312" i="3"/>
  <c r="U312" i="3"/>
  <c r="T312" i="3"/>
  <c r="C312" i="3"/>
  <c r="BK311" i="3"/>
  <c r="BA311" i="3"/>
  <c r="Q311" i="3"/>
  <c r="X311" i="3"/>
  <c r="U311" i="3"/>
  <c r="T311" i="3"/>
  <c r="C311" i="3"/>
  <c r="BK310" i="3"/>
  <c r="BA310" i="3"/>
  <c r="Q310" i="3"/>
  <c r="X310" i="3"/>
  <c r="U310" i="3"/>
  <c r="T310" i="3"/>
  <c r="C310" i="3"/>
  <c r="BK309" i="3"/>
  <c r="BA309" i="3"/>
  <c r="Q309" i="3"/>
  <c r="X309" i="3"/>
  <c r="U309" i="3"/>
  <c r="T309" i="3"/>
  <c r="C309" i="3"/>
  <c r="BK308" i="3"/>
  <c r="BA308" i="3"/>
  <c r="Q308" i="3"/>
  <c r="X308" i="3"/>
  <c r="U308" i="3"/>
  <c r="T308" i="3"/>
  <c r="C308" i="3"/>
  <c r="BK307" i="3"/>
  <c r="BA307" i="3"/>
  <c r="Q307" i="3"/>
  <c r="X307" i="3"/>
  <c r="U307" i="3"/>
  <c r="T307" i="3"/>
  <c r="C307" i="3"/>
  <c r="BK306" i="3"/>
  <c r="BA306" i="3"/>
  <c r="Q306" i="3"/>
  <c r="X306" i="3"/>
  <c r="U306" i="3"/>
  <c r="T306" i="3"/>
  <c r="C306" i="3"/>
  <c r="BK305" i="3"/>
  <c r="BA305" i="3"/>
  <c r="Q305" i="3"/>
  <c r="X305" i="3"/>
  <c r="U305" i="3"/>
  <c r="T305" i="3"/>
  <c r="C305" i="3"/>
  <c r="BK304" i="3"/>
  <c r="BA304" i="3"/>
  <c r="Q304" i="3"/>
  <c r="X304" i="3"/>
  <c r="U304" i="3"/>
  <c r="T304" i="3"/>
  <c r="C304" i="3"/>
  <c r="BK303" i="3"/>
  <c r="BA303" i="3"/>
  <c r="Q303" i="3"/>
  <c r="X303" i="3"/>
  <c r="U303" i="3"/>
  <c r="T303" i="3"/>
  <c r="C303" i="3"/>
  <c r="BK302" i="3"/>
  <c r="BD302" i="3"/>
  <c r="BA302" i="3"/>
  <c r="Q302" i="3"/>
  <c r="X302" i="3"/>
  <c r="U302" i="3"/>
  <c r="T302" i="3"/>
  <c r="C302" i="3"/>
  <c r="BK301" i="3"/>
  <c r="BD301" i="3"/>
  <c r="BA301" i="3"/>
  <c r="Q301" i="3"/>
  <c r="X301" i="3"/>
  <c r="U301" i="3"/>
  <c r="T301" i="3"/>
  <c r="C301" i="3"/>
  <c r="BK300" i="3"/>
  <c r="BD300" i="3"/>
  <c r="BA300" i="3"/>
  <c r="Q300" i="3"/>
  <c r="X300" i="3"/>
  <c r="U300" i="3"/>
  <c r="T300" i="3"/>
  <c r="C300" i="3"/>
  <c r="BK299" i="3"/>
  <c r="BD299" i="3"/>
  <c r="BA299" i="3"/>
  <c r="Q299" i="3"/>
  <c r="X299" i="3"/>
  <c r="U299" i="3"/>
  <c r="T299" i="3"/>
  <c r="C299" i="3"/>
  <c r="BK298" i="3"/>
  <c r="BD298" i="3"/>
  <c r="BA298" i="3"/>
  <c r="Q298" i="3"/>
  <c r="X298" i="3"/>
  <c r="U298" i="3"/>
  <c r="T298" i="3"/>
  <c r="C298" i="3"/>
  <c r="BK297" i="3"/>
  <c r="BD297" i="3"/>
  <c r="BA297" i="3"/>
  <c r="Q297" i="3"/>
  <c r="X297" i="3"/>
  <c r="U297" i="3"/>
  <c r="T297" i="3"/>
  <c r="C297" i="3"/>
  <c r="BK296" i="3"/>
  <c r="BD296" i="3"/>
  <c r="BA296" i="3"/>
  <c r="Q296" i="3"/>
  <c r="X296" i="3"/>
  <c r="U296" i="3"/>
  <c r="T296" i="3"/>
  <c r="C296" i="3"/>
  <c r="BK295" i="3"/>
  <c r="BD295" i="3"/>
  <c r="BA295" i="3"/>
  <c r="Q295" i="3"/>
  <c r="X295" i="3"/>
  <c r="U295" i="3"/>
  <c r="T295" i="3"/>
  <c r="C295" i="3"/>
  <c r="BK294" i="3"/>
  <c r="BD294" i="3"/>
  <c r="BA294" i="3"/>
  <c r="Q294" i="3"/>
  <c r="X294" i="3"/>
  <c r="U294" i="3"/>
  <c r="T294" i="3"/>
  <c r="C294" i="3"/>
  <c r="BK293" i="3"/>
  <c r="BD293" i="3"/>
  <c r="BA293" i="3"/>
  <c r="Q293" i="3"/>
  <c r="X293" i="3"/>
  <c r="U293" i="3"/>
  <c r="T293" i="3"/>
  <c r="C293" i="3"/>
  <c r="BK292" i="3"/>
  <c r="BD292" i="3"/>
  <c r="R292" i="3" s="1"/>
  <c r="BA292" i="3"/>
  <c r="Q292" i="3"/>
  <c r="X292" i="3"/>
  <c r="U292" i="3"/>
  <c r="T292" i="3"/>
  <c r="C292" i="3"/>
  <c r="BK291" i="3"/>
  <c r="BD291" i="3"/>
  <c r="BA291" i="3"/>
  <c r="Q291" i="3"/>
  <c r="X291" i="3"/>
  <c r="U291" i="3"/>
  <c r="T291" i="3"/>
  <c r="C291" i="3"/>
  <c r="BK290" i="3"/>
  <c r="BD290" i="3"/>
  <c r="BA290" i="3"/>
  <c r="Q290" i="3"/>
  <c r="X290" i="3"/>
  <c r="U290" i="3"/>
  <c r="T290" i="3"/>
  <c r="C290" i="3"/>
  <c r="BK289" i="3"/>
  <c r="BD289" i="3"/>
  <c r="BA289" i="3"/>
  <c r="Q289" i="3"/>
  <c r="X289" i="3"/>
  <c r="U289" i="3"/>
  <c r="T289" i="3"/>
  <c r="C289" i="3"/>
  <c r="BK288" i="3"/>
  <c r="BD288" i="3"/>
  <c r="BA288" i="3"/>
  <c r="Q288" i="3"/>
  <c r="X288" i="3"/>
  <c r="U288" i="3"/>
  <c r="T288" i="3"/>
  <c r="C288" i="3"/>
  <c r="BK287" i="3"/>
  <c r="BD287" i="3"/>
  <c r="BA287" i="3"/>
  <c r="Q287" i="3"/>
  <c r="X287" i="3"/>
  <c r="U287" i="3"/>
  <c r="T287" i="3"/>
  <c r="C287" i="3"/>
  <c r="BK286" i="3"/>
  <c r="BD286" i="3"/>
  <c r="BA286" i="3"/>
  <c r="Q286" i="3"/>
  <c r="X286" i="3"/>
  <c r="U286" i="3"/>
  <c r="T286" i="3"/>
  <c r="C286" i="3"/>
  <c r="BK285" i="3"/>
  <c r="BD285" i="3"/>
  <c r="BA285" i="3"/>
  <c r="Q285" i="3"/>
  <c r="X285" i="3"/>
  <c r="U285" i="3"/>
  <c r="T285" i="3"/>
  <c r="C285" i="3"/>
  <c r="BK284" i="3"/>
  <c r="BD284" i="3"/>
  <c r="R284" i="3" s="1"/>
  <c r="BA284" i="3"/>
  <c r="Q284" i="3"/>
  <c r="X284" i="3"/>
  <c r="U284" i="3"/>
  <c r="T284" i="3"/>
  <c r="C284" i="3"/>
  <c r="BK283" i="3"/>
  <c r="BD283" i="3"/>
  <c r="BA283" i="3"/>
  <c r="Q283" i="3"/>
  <c r="X283" i="3"/>
  <c r="U283" i="3"/>
  <c r="T283" i="3"/>
  <c r="C283" i="3"/>
  <c r="BK282" i="3"/>
  <c r="BD282" i="3"/>
  <c r="BA282" i="3"/>
  <c r="Q282" i="3"/>
  <c r="X282" i="3"/>
  <c r="U282" i="3"/>
  <c r="T282" i="3"/>
  <c r="C282" i="3"/>
  <c r="BK281" i="3"/>
  <c r="BD281" i="3"/>
  <c r="BA281" i="3"/>
  <c r="Q281" i="3"/>
  <c r="X281" i="3"/>
  <c r="U281" i="3"/>
  <c r="T281" i="3"/>
  <c r="C281" i="3"/>
  <c r="BK280" i="3"/>
  <c r="BD280" i="3"/>
  <c r="BA280" i="3"/>
  <c r="Q280" i="3"/>
  <c r="X280" i="3"/>
  <c r="U280" i="3"/>
  <c r="T280" i="3"/>
  <c r="C280" i="3"/>
  <c r="BK279" i="3"/>
  <c r="BD279" i="3"/>
  <c r="BA279" i="3"/>
  <c r="Q279" i="3"/>
  <c r="X279" i="3"/>
  <c r="U279" i="3"/>
  <c r="T279" i="3"/>
  <c r="C279" i="3"/>
  <c r="BK278" i="3"/>
  <c r="BD278" i="3"/>
  <c r="BA278" i="3"/>
  <c r="Q278" i="3"/>
  <c r="X278" i="3"/>
  <c r="U278" i="3"/>
  <c r="T278" i="3"/>
  <c r="C278" i="3"/>
  <c r="BK277" i="3"/>
  <c r="BD277" i="3"/>
  <c r="BA277" i="3"/>
  <c r="Q277" i="3"/>
  <c r="X277" i="3"/>
  <c r="U277" i="3"/>
  <c r="T277" i="3"/>
  <c r="C277" i="3"/>
  <c r="BK276" i="3"/>
  <c r="BD276" i="3"/>
  <c r="BA276" i="3"/>
  <c r="Q276" i="3"/>
  <c r="X276" i="3"/>
  <c r="U276" i="3"/>
  <c r="T276" i="3"/>
  <c r="C276" i="3"/>
  <c r="BK275" i="3"/>
  <c r="BD275" i="3"/>
  <c r="BA275" i="3"/>
  <c r="Q275" i="3"/>
  <c r="X275" i="3"/>
  <c r="U275" i="3"/>
  <c r="T275" i="3"/>
  <c r="C275" i="3"/>
  <c r="BK274" i="3"/>
  <c r="BD274" i="3"/>
  <c r="BA274" i="3"/>
  <c r="Q274" i="3"/>
  <c r="X274" i="3"/>
  <c r="U274" i="3"/>
  <c r="T274" i="3"/>
  <c r="C274" i="3"/>
  <c r="BK273" i="3"/>
  <c r="BD273" i="3"/>
  <c r="BA273" i="3"/>
  <c r="Q273" i="3"/>
  <c r="X273" i="3"/>
  <c r="U273" i="3"/>
  <c r="T273" i="3"/>
  <c r="C273" i="3"/>
  <c r="BK272" i="3"/>
  <c r="BD272" i="3"/>
  <c r="BA272" i="3"/>
  <c r="Q272" i="3"/>
  <c r="X272" i="3"/>
  <c r="U272" i="3"/>
  <c r="T272" i="3"/>
  <c r="C272" i="3"/>
  <c r="BK271" i="3"/>
  <c r="BD271" i="3"/>
  <c r="BA271" i="3"/>
  <c r="Q271" i="3"/>
  <c r="X271" i="3"/>
  <c r="U271" i="3"/>
  <c r="T271" i="3"/>
  <c r="C271" i="3"/>
  <c r="BK270" i="3"/>
  <c r="BD270" i="3"/>
  <c r="BA270" i="3"/>
  <c r="Q270" i="3"/>
  <c r="X270" i="3"/>
  <c r="U270" i="3"/>
  <c r="T270" i="3"/>
  <c r="C270" i="3"/>
  <c r="BK269" i="3"/>
  <c r="BD269" i="3"/>
  <c r="BA269" i="3"/>
  <c r="Q269" i="3"/>
  <c r="X269" i="3"/>
  <c r="U269" i="3"/>
  <c r="T269" i="3"/>
  <c r="C269" i="3"/>
  <c r="BK268" i="3"/>
  <c r="BD268" i="3"/>
  <c r="BA268" i="3"/>
  <c r="Q268" i="3"/>
  <c r="X268" i="3"/>
  <c r="U268" i="3"/>
  <c r="T268" i="3"/>
  <c r="C268" i="3"/>
  <c r="BK267" i="3"/>
  <c r="BD267" i="3"/>
  <c r="BA267" i="3"/>
  <c r="Q267" i="3"/>
  <c r="X267" i="3"/>
  <c r="U267" i="3"/>
  <c r="T267" i="3"/>
  <c r="C267" i="3"/>
  <c r="BK266" i="3"/>
  <c r="BD266" i="3"/>
  <c r="BA266" i="3"/>
  <c r="Q266" i="3"/>
  <c r="X266" i="3"/>
  <c r="U266" i="3"/>
  <c r="T266" i="3"/>
  <c r="C266" i="3"/>
  <c r="BK265" i="3"/>
  <c r="BD265" i="3"/>
  <c r="BA265" i="3"/>
  <c r="Q265" i="3"/>
  <c r="X265" i="3"/>
  <c r="U265" i="3"/>
  <c r="T265" i="3"/>
  <c r="C265" i="3"/>
  <c r="BK264" i="3"/>
  <c r="BD264" i="3"/>
  <c r="BA264" i="3"/>
  <c r="Q264" i="3"/>
  <c r="X264" i="3"/>
  <c r="U264" i="3"/>
  <c r="T264" i="3"/>
  <c r="C264" i="3"/>
  <c r="BK263" i="3"/>
  <c r="BD263" i="3"/>
  <c r="BA263" i="3"/>
  <c r="Q263" i="3"/>
  <c r="X263" i="3"/>
  <c r="U263" i="3"/>
  <c r="T263" i="3"/>
  <c r="C263" i="3"/>
  <c r="BK262" i="3"/>
  <c r="BD262" i="3"/>
  <c r="BA262" i="3"/>
  <c r="Q262" i="3"/>
  <c r="X262" i="3"/>
  <c r="U262" i="3"/>
  <c r="T262" i="3"/>
  <c r="C262" i="3"/>
  <c r="BK261" i="3"/>
  <c r="BD261" i="3"/>
  <c r="BA261" i="3"/>
  <c r="Q261" i="3"/>
  <c r="X261" i="3"/>
  <c r="U261" i="3"/>
  <c r="T261" i="3"/>
  <c r="C261" i="3"/>
  <c r="BK260" i="3"/>
  <c r="BD260" i="3"/>
  <c r="BA260" i="3"/>
  <c r="Q260" i="3"/>
  <c r="X260" i="3"/>
  <c r="U260" i="3"/>
  <c r="T260" i="3"/>
  <c r="C260" i="3"/>
  <c r="BK259" i="3"/>
  <c r="BD259" i="3"/>
  <c r="BA259" i="3"/>
  <c r="Q259" i="3"/>
  <c r="X259" i="3"/>
  <c r="U259" i="3"/>
  <c r="T259" i="3"/>
  <c r="C259" i="3"/>
  <c r="BK258" i="3"/>
  <c r="BD258" i="3"/>
  <c r="BA258" i="3"/>
  <c r="Q258" i="3"/>
  <c r="X258" i="3"/>
  <c r="U258" i="3"/>
  <c r="T258" i="3"/>
  <c r="C258" i="3"/>
  <c r="BK257" i="3"/>
  <c r="BD257" i="3"/>
  <c r="BA257" i="3"/>
  <c r="Q257" i="3"/>
  <c r="X257" i="3"/>
  <c r="U257" i="3"/>
  <c r="T257" i="3"/>
  <c r="C257" i="3"/>
  <c r="BK256" i="3"/>
  <c r="BD256" i="3"/>
  <c r="BA256" i="3"/>
  <c r="Q256" i="3"/>
  <c r="X256" i="3"/>
  <c r="U256" i="3"/>
  <c r="T256" i="3"/>
  <c r="C256" i="3"/>
  <c r="BK255" i="3"/>
  <c r="BD255" i="3"/>
  <c r="BA255" i="3"/>
  <c r="Q255" i="3"/>
  <c r="X255" i="3"/>
  <c r="U255" i="3"/>
  <c r="T255" i="3"/>
  <c r="C255" i="3"/>
  <c r="BK254" i="3"/>
  <c r="BD254" i="3"/>
  <c r="BA254" i="3"/>
  <c r="Q254" i="3"/>
  <c r="X254" i="3"/>
  <c r="U254" i="3"/>
  <c r="T254" i="3"/>
  <c r="C254" i="3"/>
  <c r="BK253" i="3"/>
  <c r="BD253" i="3"/>
  <c r="BA253" i="3"/>
  <c r="Q253" i="3"/>
  <c r="X253" i="3"/>
  <c r="U253" i="3"/>
  <c r="T253" i="3"/>
  <c r="C253" i="3"/>
  <c r="BK252" i="3"/>
  <c r="BD252" i="3"/>
  <c r="BA252" i="3"/>
  <c r="Q252" i="3"/>
  <c r="X252" i="3"/>
  <c r="U252" i="3"/>
  <c r="T252" i="3"/>
  <c r="C252" i="3"/>
  <c r="BK251" i="3"/>
  <c r="BD251" i="3"/>
  <c r="BA251" i="3"/>
  <c r="Q251" i="3"/>
  <c r="X251" i="3"/>
  <c r="U251" i="3"/>
  <c r="T251" i="3"/>
  <c r="C251" i="3"/>
  <c r="BK250" i="3"/>
  <c r="BD250" i="3"/>
  <c r="BA250" i="3"/>
  <c r="Q250" i="3"/>
  <c r="X250" i="3"/>
  <c r="U250" i="3"/>
  <c r="T250" i="3"/>
  <c r="C250" i="3"/>
  <c r="BK249" i="3"/>
  <c r="BD249" i="3"/>
  <c r="BA249" i="3"/>
  <c r="Q249" i="3"/>
  <c r="X249" i="3"/>
  <c r="U249" i="3"/>
  <c r="T249" i="3"/>
  <c r="C249" i="3"/>
  <c r="BK248" i="3"/>
  <c r="BD248" i="3"/>
  <c r="BA248" i="3"/>
  <c r="Q248" i="3"/>
  <c r="X248" i="3"/>
  <c r="U248" i="3"/>
  <c r="T248" i="3"/>
  <c r="C248" i="3"/>
  <c r="BK247" i="3"/>
  <c r="BD247" i="3"/>
  <c r="BA247" i="3"/>
  <c r="Q247" i="3"/>
  <c r="X247" i="3"/>
  <c r="U247" i="3"/>
  <c r="T247" i="3"/>
  <c r="C247" i="3"/>
  <c r="BK246" i="3"/>
  <c r="BD246" i="3"/>
  <c r="BA246" i="3"/>
  <c r="Q246" i="3"/>
  <c r="X246" i="3"/>
  <c r="U246" i="3"/>
  <c r="T246" i="3"/>
  <c r="C246" i="3"/>
  <c r="BK245" i="3"/>
  <c r="BD245" i="3"/>
  <c r="BA245" i="3"/>
  <c r="Q245" i="3"/>
  <c r="X245" i="3"/>
  <c r="U245" i="3"/>
  <c r="T245" i="3"/>
  <c r="C245" i="3"/>
  <c r="BK244" i="3"/>
  <c r="BD244" i="3"/>
  <c r="BA244" i="3"/>
  <c r="Q244" i="3"/>
  <c r="X244" i="3"/>
  <c r="U244" i="3"/>
  <c r="T244" i="3"/>
  <c r="C244" i="3"/>
  <c r="BK243" i="3"/>
  <c r="BD243" i="3"/>
  <c r="BA243" i="3"/>
  <c r="Q243" i="3"/>
  <c r="X243" i="3"/>
  <c r="U243" i="3"/>
  <c r="T243" i="3"/>
  <c r="C243" i="3"/>
  <c r="BK242" i="3"/>
  <c r="BD242" i="3"/>
  <c r="BA242" i="3"/>
  <c r="Q242" i="3"/>
  <c r="X242" i="3"/>
  <c r="U242" i="3"/>
  <c r="T242" i="3"/>
  <c r="C242" i="3"/>
  <c r="BK241" i="3"/>
  <c r="BD241" i="3"/>
  <c r="BA241" i="3"/>
  <c r="Q241" i="3"/>
  <c r="X241" i="3"/>
  <c r="U241" i="3"/>
  <c r="T241" i="3"/>
  <c r="C241" i="3"/>
  <c r="BK240" i="3"/>
  <c r="BD240" i="3"/>
  <c r="BA240" i="3"/>
  <c r="Q240" i="3"/>
  <c r="X240" i="3"/>
  <c r="U240" i="3"/>
  <c r="T240" i="3"/>
  <c r="C240" i="3"/>
  <c r="BK239" i="3"/>
  <c r="BD239" i="3"/>
  <c r="BA239" i="3"/>
  <c r="Q239" i="3"/>
  <c r="X239" i="3"/>
  <c r="U239" i="3"/>
  <c r="T239" i="3"/>
  <c r="C239" i="3"/>
  <c r="BK238" i="3"/>
  <c r="BD238" i="3"/>
  <c r="BA238" i="3"/>
  <c r="Q238" i="3"/>
  <c r="X238" i="3"/>
  <c r="U238" i="3"/>
  <c r="T238" i="3"/>
  <c r="C238" i="3"/>
  <c r="BK237" i="3"/>
  <c r="BD237" i="3"/>
  <c r="BA237" i="3"/>
  <c r="Q237" i="3"/>
  <c r="X237" i="3"/>
  <c r="U237" i="3"/>
  <c r="T237" i="3"/>
  <c r="C237" i="3"/>
  <c r="BK236" i="3"/>
  <c r="BD236" i="3"/>
  <c r="BA236" i="3"/>
  <c r="Q236" i="3"/>
  <c r="X236" i="3"/>
  <c r="U236" i="3"/>
  <c r="T236" i="3"/>
  <c r="C236" i="3"/>
  <c r="BK235" i="3"/>
  <c r="BD235" i="3"/>
  <c r="BA235" i="3"/>
  <c r="Q235" i="3"/>
  <c r="X235" i="3"/>
  <c r="U235" i="3"/>
  <c r="T235" i="3"/>
  <c r="C235" i="3"/>
  <c r="BK234" i="3"/>
  <c r="BD234" i="3"/>
  <c r="BA234" i="3"/>
  <c r="Q234" i="3"/>
  <c r="X234" i="3"/>
  <c r="U234" i="3"/>
  <c r="T234" i="3"/>
  <c r="C234" i="3"/>
  <c r="BK233" i="3"/>
  <c r="BD233" i="3"/>
  <c r="BA233" i="3"/>
  <c r="Q233" i="3"/>
  <c r="X233" i="3"/>
  <c r="U233" i="3"/>
  <c r="T233" i="3"/>
  <c r="C233" i="3"/>
  <c r="BK232" i="3"/>
  <c r="BD232" i="3"/>
  <c r="BA232" i="3"/>
  <c r="Q232" i="3"/>
  <c r="X232" i="3"/>
  <c r="U232" i="3"/>
  <c r="T232" i="3"/>
  <c r="C232" i="3"/>
  <c r="BK231" i="3"/>
  <c r="BD231" i="3"/>
  <c r="BA231" i="3"/>
  <c r="Q231" i="3"/>
  <c r="X231" i="3"/>
  <c r="U231" i="3"/>
  <c r="T231" i="3"/>
  <c r="C231" i="3"/>
  <c r="BK230" i="3"/>
  <c r="BD230" i="3"/>
  <c r="BA230" i="3"/>
  <c r="Q230" i="3"/>
  <c r="X230" i="3"/>
  <c r="U230" i="3"/>
  <c r="T230" i="3"/>
  <c r="C230" i="3"/>
  <c r="BK229" i="3"/>
  <c r="BD229" i="3"/>
  <c r="BA229" i="3"/>
  <c r="Q229" i="3"/>
  <c r="X229" i="3"/>
  <c r="U229" i="3"/>
  <c r="T229" i="3"/>
  <c r="C229" i="3"/>
  <c r="BK228" i="3"/>
  <c r="BD228" i="3"/>
  <c r="BA228" i="3"/>
  <c r="Q228" i="3"/>
  <c r="X228" i="3"/>
  <c r="U228" i="3"/>
  <c r="T228" i="3"/>
  <c r="C228" i="3"/>
  <c r="BK227" i="3"/>
  <c r="BD227" i="3"/>
  <c r="BA227" i="3"/>
  <c r="Q227" i="3"/>
  <c r="X227" i="3"/>
  <c r="U227" i="3"/>
  <c r="T227" i="3"/>
  <c r="C227" i="3"/>
  <c r="BK226" i="3"/>
  <c r="BD226" i="3"/>
  <c r="BA226" i="3"/>
  <c r="Q226" i="3"/>
  <c r="X226" i="3"/>
  <c r="U226" i="3"/>
  <c r="T226" i="3"/>
  <c r="C226" i="3"/>
  <c r="BK225" i="3"/>
  <c r="BD225" i="3"/>
  <c r="BA225" i="3"/>
  <c r="Q225" i="3"/>
  <c r="X225" i="3"/>
  <c r="U225" i="3"/>
  <c r="T225" i="3"/>
  <c r="C225" i="3"/>
  <c r="BK224" i="3"/>
  <c r="BD224" i="3"/>
  <c r="BA224" i="3"/>
  <c r="Q224" i="3"/>
  <c r="X224" i="3"/>
  <c r="U224" i="3"/>
  <c r="T224" i="3"/>
  <c r="C224" i="3"/>
  <c r="BK223" i="3"/>
  <c r="BD223" i="3"/>
  <c r="BA223" i="3"/>
  <c r="Q223" i="3"/>
  <c r="X223" i="3"/>
  <c r="U223" i="3"/>
  <c r="T223" i="3"/>
  <c r="C223" i="3"/>
  <c r="BK222" i="3"/>
  <c r="BD222" i="3"/>
  <c r="BA222" i="3"/>
  <c r="Q222" i="3"/>
  <c r="X222" i="3"/>
  <c r="U222" i="3"/>
  <c r="T222" i="3"/>
  <c r="C222" i="3"/>
  <c r="BK221" i="3"/>
  <c r="BD221" i="3"/>
  <c r="BA221" i="3"/>
  <c r="Q221" i="3"/>
  <c r="X221" i="3"/>
  <c r="U221" i="3"/>
  <c r="T221" i="3"/>
  <c r="C221" i="3"/>
  <c r="BK220" i="3"/>
  <c r="BD220" i="3"/>
  <c r="BA220" i="3"/>
  <c r="Q220" i="3"/>
  <c r="X220" i="3"/>
  <c r="U220" i="3"/>
  <c r="T220" i="3"/>
  <c r="C220" i="3"/>
  <c r="BK219" i="3"/>
  <c r="BD219" i="3"/>
  <c r="BA219" i="3"/>
  <c r="Q219" i="3"/>
  <c r="X219" i="3"/>
  <c r="U219" i="3"/>
  <c r="T219" i="3"/>
  <c r="C219" i="3"/>
  <c r="BK218" i="3"/>
  <c r="BD218" i="3"/>
  <c r="BA218" i="3"/>
  <c r="Q218" i="3"/>
  <c r="X218" i="3"/>
  <c r="U218" i="3"/>
  <c r="T218" i="3"/>
  <c r="C218" i="3"/>
  <c r="BK217" i="3"/>
  <c r="BD217" i="3"/>
  <c r="BA217" i="3"/>
  <c r="Q217" i="3"/>
  <c r="X217" i="3"/>
  <c r="U217" i="3"/>
  <c r="T217" i="3"/>
  <c r="C217" i="3"/>
  <c r="BK216" i="3"/>
  <c r="BD216" i="3"/>
  <c r="BA216" i="3"/>
  <c r="Q216" i="3"/>
  <c r="X216" i="3"/>
  <c r="U216" i="3"/>
  <c r="T216" i="3"/>
  <c r="C216" i="3"/>
  <c r="BK215" i="3"/>
  <c r="BD215" i="3"/>
  <c r="BA215" i="3"/>
  <c r="Q215" i="3"/>
  <c r="X215" i="3"/>
  <c r="U215" i="3"/>
  <c r="T215" i="3"/>
  <c r="C215" i="3"/>
  <c r="BK214" i="3"/>
  <c r="BD214" i="3"/>
  <c r="BA214" i="3"/>
  <c r="Q214" i="3"/>
  <c r="X214" i="3"/>
  <c r="U214" i="3"/>
  <c r="T214" i="3"/>
  <c r="C214" i="3"/>
  <c r="BK213" i="3"/>
  <c r="BD213" i="3"/>
  <c r="BA213" i="3"/>
  <c r="Q213" i="3"/>
  <c r="X213" i="3"/>
  <c r="U213" i="3"/>
  <c r="T213" i="3"/>
  <c r="C213" i="3"/>
  <c r="BK212" i="3"/>
  <c r="BD212" i="3"/>
  <c r="BA212" i="3"/>
  <c r="Q212" i="3"/>
  <c r="X212" i="3"/>
  <c r="U212" i="3"/>
  <c r="T212" i="3"/>
  <c r="C212" i="3"/>
  <c r="BK211" i="3"/>
  <c r="BD211" i="3"/>
  <c r="BA211" i="3"/>
  <c r="Q211" i="3"/>
  <c r="X211" i="3"/>
  <c r="U211" i="3"/>
  <c r="T211" i="3"/>
  <c r="C211" i="3"/>
  <c r="BK210" i="3"/>
  <c r="BD210" i="3"/>
  <c r="BA210" i="3"/>
  <c r="Q210" i="3"/>
  <c r="X210" i="3"/>
  <c r="U210" i="3"/>
  <c r="T210" i="3"/>
  <c r="C210" i="3"/>
  <c r="BK209" i="3"/>
  <c r="BD209" i="3"/>
  <c r="BA209" i="3"/>
  <c r="Q209" i="3"/>
  <c r="X209" i="3"/>
  <c r="U209" i="3"/>
  <c r="T209" i="3"/>
  <c r="C209" i="3"/>
  <c r="BK208" i="3"/>
  <c r="BD208" i="3"/>
  <c r="BA208" i="3"/>
  <c r="Q208" i="3"/>
  <c r="X208" i="3"/>
  <c r="U208" i="3"/>
  <c r="T208" i="3"/>
  <c r="C208" i="3"/>
  <c r="BK207" i="3"/>
  <c r="BD207" i="3"/>
  <c r="BA207" i="3"/>
  <c r="Q207" i="3"/>
  <c r="X207" i="3"/>
  <c r="U207" i="3"/>
  <c r="T207" i="3"/>
  <c r="C207" i="3"/>
  <c r="BK206" i="3"/>
  <c r="BD206" i="3"/>
  <c r="BA206" i="3"/>
  <c r="Q206" i="3"/>
  <c r="X206" i="3"/>
  <c r="U206" i="3"/>
  <c r="T206" i="3"/>
  <c r="C206" i="3"/>
  <c r="BK205" i="3"/>
  <c r="BD205" i="3"/>
  <c r="BA205" i="3"/>
  <c r="Q205" i="3"/>
  <c r="X205" i="3"/>
  <c r="U205" i="3"/>
  <c r="T205" i="3"/>
  <c r="C205" i="3"/>
  <c r="BK204" i="3"/>
  <c r="BD204" i="3"/>
  <c r="BA204" i="3"/>
  <c r="Q204" i="3"/>
  <c r="X204" i="3"/>
  <c r="U204" i="3"/>
  <c r="T204" i="3"/>
  <c r="C204" i="3"/>
  <c r="BK203" i="3"/>
  <c r="BD203" i="3"/>
  <c r="BA203" i="3"/>
  <c r="Q203" i="3"/>
  <c r="X203" i="3"/>
  <c r="U203" i="3"/>
  <c r="T203" i="3"/>
  <c r="C203" i="3"/>
  <c r="BK202" i="3"/>
  <c r="BD202" i="3"/>
  <c r="BA202" i="3"/>
  <c r="Q202" i="3"/>
  <c r="X202" i="3"/>
  <c r="U202" i="3"/>
  <c r="T202" i="3"/>
  <c r="C202" i="3"/>
  <c r="BK201" i="3"/>
  <c r="BD201" i="3"/>
  <c r="BA201" i="3"/>
  <c r="Q201" i="3"/>
  <c r="X201" i="3"/>
  <c r="U201" i="3"/>
  <c r="T201" i="3"/>
  <c r="C201" i="3"/>
  <c r="BK200" i="3"/>
  <c r="BD200" i="3"/>
  <c r="BA200" i="3"/>
  <c r="Q200" i="3"/>
  <c r="X200" i="3"/>
  <c r="U200" i="3"/>
  <c r="T200" i="3"/>
  <c r="C200" i="3"/>
  <c r="BK199" i="3"/>
  <c r="BD199" i="3"/>
  <c r="BA199" i="3"/>
  <c r="Q199" i="3"/>
  <c r="X199" i="3"/>
  <c r="U199" i="3"/>
  <c r="T199" i="3"/>
  <c r="C199" i="3"/>
  <c r="BK198" i="3"/>
  <c r="BD198" i="3"/>
  <c r="BA198" i="3"/>
  <c r="Q198" i="3"/>
  <c r="X198" i="3"/>
  <c r="U198" i="3"/>
  <c r="T198" i="3"/>
  <c r="C198" i="3"/>
  <c r="BK197" i="3"/>
  <c r="BD197" i="3"/>
  <c r="BA197" i="3"/>
  <c r="Q197" i="3"/>
  <c r="X197" i="3"/>
  <c r="U197" i="3"/>
  <c r="T197" i="3"/>
  <c r="C197" i="3"/>
  <c r="BK196" i="3"/>
  <c r="BD196" i="3"/>
  <c r="BA196" i="3"/>
  <c r="Q196" i="3"/>
  <c r="X196" i="3"/>
  <c r="U196" i="3"/>
  <c r="T196" i="3"/>
  <c r="C196" i="3"/>
  <c r="BK195" i="3"/>
  <c r="BD195" i="3"/>
  <c r="BA195" i="3"/>
  <c r="Q195" i="3"/>
  <c r="X195" i="3"/>
  <c r="U195" i="3"/>
  <c r="T195" i="3"/>
  <c r="C195" i="3"/>
  <c r="BK194" i="3"/>
  <c r="BD194" i="3"/>
  <c r="BA194" i="3"/>
  <c r="Q194" i="3"/>
  <c r="X194" i="3"/>
  <c r="U194" i="3"/>
  <c r="T194" i="3"/>
  <c r="C194" i="3"/>
  <c r="BK193" i="3"/>
  <c r="BD193" i="3"/>
  <c r="BA193" i="3"/>
  <c r="Q193" i="3"/>
  <c r="X193" i="3"/>
  <c r="U193" i="3"/>
  <c r="T193" i="3"/>
  <c r="C193" i="3"/>
  <c r="BK192" i="3"/>
  <c r="BD192" i="3"/>
  <c r="R192" i="3" s="1"/>
  <c r="BA192" i="3"/>
  <c r="Q192" i="3"/>
  <c r="X192" i="3"/>
  <c r="U192" i="3"/>
  <c r="T192" i="3"/>
  <c r="C192" i="3"/>
  <c r="BK191" i="3"/>
  <c r="BD191" i="3"/>
  <c r="BA191" i="3"/>
  <c r="Q191" i="3"/>
  <c r="X191" i="3"/>
  <c r="U191" i="3"/>
  <c r="T191" i="3"/>
  <c r="C191" i="3"/>
  <c r="BK190" i="3"/>
  <c r="BD190" i="3"/>
  <c r="BA190" i="3"/>
  <c r="Q190" i="3"/>
  <c r="X190" i="3"/>
  <c r="U190" i="3"/>
  <c r="T190" i="3"/>
  <c r="C190" i="3"/>
  <c r="BK189" i="3"/>
  <c r="BD189" i="3"/>
  <c r="BA189" i="3"/>
  <c r="Q189" i="3"/>
  <c r="X189" i="3"/>
  <c r="U189" i="3"/>
  <c r="T189" i="3"/>
  <c r="C189" i="3"/>
  <c r="BK188" i="3"/>
  <c r="BD188" i="3"/>
  <c r="R188" i="3" s="1"/>
  <c r="BA188" i="3"/>
  <c r="Q188" i="3"/>
  <c r="X188" i="3"/>
  <c r="U188" i="3"/>
  <c r="T188" i="3"/>
  <c r="C188" i="3"/>
  <c r="BK187" i="3"/>
  <c r="BD187" i="3"/>
  <c r="BA187" i="3"/>
  <c r="Q187" i="3"/>
  <c r="X187" i="3"/>
  <c r="U187" i="3"/>
  <c r="T187" i="3"/>
  <c r="C187" i="3"/>
  <c r="BK186" i="3"/>
  <c r="BD186" i="3"/>
  <c r="BA186" i="3"/>
  <c r="Q186" i="3"/>
  <c r="X186" i="3"/>
  <c r="U186" i="3"/>
  <c r="T186" i="3"/>
  <c r="C186" i="3"/>
  <c r="BK185" i="3"/>
  <c r="BD185" i="3"/>
  <c r="BA185" i="3"/>
  <c r="Q185" i="3"/>
  <c r="X185" i="3"/>
  <c r="U185" i="3"/>
  <c r="T185" i="3"/>
  <c r="C185" i="3"/>
  <c r="BK184" i="3"/>
  <c r="BD184" i="3"/>
  <c r="BA184" i="3"/>
  <c r="Q184" i="3"/>
  <c r="X184" i="3"/>
  <c r="U184" i="3"/>
  <c r="T184" i="3"/>
  <c r="C184" i="3"/>
  <c r="BK183" i="3"/>
  <c r="BD183" i="3"/>
  <c r="BA183" i="3"/>
  <c r="Q183" i="3"/>
  <c r="X183" i="3"/>
  <c r="U183" i="3"/>
  <c r="T183" i="3"/>
  <c r="C183" i="3"/>
  <c r="BK182" i="3"/>
  <c r="BD182" i="3"/>
  <c r="BA182" i="3"/>
  <c r="Q182" i="3"/>
  <c r="X182" i="3"/>
  <c r="U182" i="3"/>
  <c r="T182" i="3"/>
  <c r="C182" i="3"/>
  <c r="BK181" i="3"/>
  <c r="BD181" i="3"/>
  <c r="BA181" i="3"/>
  <c r="Q181" i="3"/>
  <c r="X181" i="3"/>
  <c r="U181" i="3"/>
  <c r="T181" i="3"/>
  <c r="C181" i="3"/>
  <c r="BK180" i="3"/>
  <c r="BD180" i="3"/>
  <c r="BA180" i="3"/>
  <c r="Q180" i="3"/>
  <c r="X180" i="3"/>
  <c r="U180" i="3"/>
  <c r="T180" i="3"/>
  <c r="C180" i="3"/>
  <c r="BK179" i="3"/>
  <c r="BD179" i="3"/>
  <c r="BA179" i="3"/>
  <c r="Q179" i="3"/>
  <c r="X179" i="3"/>
  <c r="U179" i="3"/>
  <c r="T179" i="3"/>
  <c r="C179" i="3"/>
  <c r="BK178" i="3"/>
  <c r="BD178" i="3"/>
  <c r="BA178" i="3"/>
  <c r="Q178" i="3"/>
  <c r="X178" i="3"/>
  <c r="U178" i="3"/>
  <c r="T178" i="3"/>
  <c r="C178" i="3"/>
  <c r="BK177" i="3"/>
  <c r="BD177" i="3"/>
  <c r="BA177" i="3"/>
  <c r="Q177" i="3"/>
  <c r="X177" i="3"/>
  <c r="U177" i="3"/>
  <c r="T177" i="3"/>
  <c r="C177" i="3"/>
  <c r="BK176" i="3"/>
  <c r="BD176" i="3"/>
  <c r="BA176" i="3"/>
  <c r="Q176" i="3"/>
  <c r="X176" i="3"/>
  <c r="U176" i="3"/>
  <c r="T176" i="3"/>
  <c r="C176" i="3"/>
  <c r="BK175" i="3"/>
  <c r="BD175" i="3"/>
  <c r="BA175" i="3"/>
  <c r="Q175" i="3"/>
  <c r="X175" i="3"/>
  <c r="U175" i="3"/>
  <c r="T175" i="3"/>
  <c r="C175" i="3"/>
  <c r="BK174" i="3"/>
  <c r="BD174" i="3"/>
  <c r="BA174" i="3"/>
  <c r="Q174" i="3"/>
  <c r="X174" i="3"/>
  <c r="U174" i="3"/>
  <c r="T174" i="3"/>
  <c r="C174" i="3"/>
  <c r="BK173" i="3"/>
  <c r="BD173" i="3"/>
  <c r="BA173" i="3"/>
  <c r="Q173" i="3"/>
  <c r="X173" i="3"/>
  <c r="U173" i="3"/>
  <c r="T173" i="3"/>
  <c r="C173" i="3"/>
  <c r="BK172" i="3"/>
  <c r="BD172" i="3"/>
  <c r="BA172" i="3"/>
  <c r="Q172" i="3"/>
  <c r="X172" i="3"/>
  <c r="U172" i="3"/>
  <c r="T172" i="3"/>
  <c r="C172" i="3"/>
  <c r="BK171" i="3"/>
  <c r="BD171" i="3"/>
  <c r="BA171" i="3"/>
  <c r="Q171" i="3"/>
  <c r="X171" i="3"/>
  <c r="U171" i="3"/>
  <c r="T171" i="3"/>
  <c r="C171" i="3"/>
  <c r="BK170" i="3"/>
  <c r="BD170" i="3"/>
  <c r="BA170" i="3"/>
  <c r="Q170" i="3"/>
  <c r="X170" i="3"/>
  <c r="U170" i="3"/>
  <c r="T170" i="3"/>
  <c r="C170" i="3"/>
  <c r="BK169" i="3"/>
  <c r="BD169" i="3"/>
  <c r="BA169" i="3"/>
  <c r="Q169" i="3"/>
  <c r="X169" i="3"/>
  <c r="U169" i="3"/>
  <c r="T169" i="3"/>
  <c r="C169" i="3"/>
  <c r="BK168" i="3"/>
  <c r="BD168" i="3"/>
  <c r="BA168" i="3"/>
  <c r="Q168" i="3"/>
  <c r="X168" i="3"/>
  <c r="U168" i="3"/>
  <c r="T168" i="3"/>
  <c r="C168" i="3"/>
  <c r="BK167" i="3"/>
  <c r="BD167" i="3"/>
  <c r="BA167" i="3"/>
  <c r="Q167" i="3"/>
  <c r="X167" i="3"/>
  <c r="U167" i="3"/>
  <c r="T167" i="3"/>
  <c r="C167" i="3"/>
  <c r="BK166" i="3"/>
  <c r="BD166" i="3"/>
  <c r="BA166" i="3"/>
  <c r="Q166" i="3"/>
  <c r="X166" i="3"/>
  <c r="U166" i="3"/>
  <c r="T166" i="3"/>
  <c r="C166" i="3"/>
  <c r="BK165" i="3"/>
  <c r="BD165" i="3"/>
  <c r="BA165" i="3"/>
  <c r="Q165" i="3"/>
  <c r="X165" i="3"/>
  <c r="U165" i="3"/>
  <c r="T165" i="3"/>
  <c r="C165" i="3"/>
  <c r="BK164" i="3"/>
  <c r="BD164" i="3"/>
  <c r="BA164" i="3"/>
  <c r="Q164" i="3"/>
  <c r="X164" i="3"/>
  <c r="U164" i="3"/>
  <c r="T164" i="3"/>
  <c r="C164" i="3"/>
  <c r="BK163" i="3"/>
  <c r="BD163" i="3"/>
  <c r="BA163" i="3"/>
  <c r="Q163" i="3"/>
  <c r="X163" i="3"/>
  <c r="U163" i="3"/>
  <c r="T163" i="3"/>
  <c r="C163" i="3"/>
  <c r="BK162" i="3"/>
  <c r="BD162" i="3"/>
  <c r="BA162" i="3"/>
  <c r="Q162" i="3"/>
  <c r="X162" i="3"/>
  <c r="U162" i="3"/>
  <c r="T162" i="3"/>
  <c r="C162" i="3"/>
  <c r="BK161" i="3"/>
  <c r="BD161" i="3"/>
  <c r="BA161" i="3"/>
  <c r="Q161" i="3"/>
  <c r="X161" i="3"/>
  <c r="U161" i="3"/>
  <c r="T161" i="3"/>
  <c r="C161" i="3"/>
  <c r="BK160" i="3"/>
  <c r="BD160" i="3"/>
  <c r="BA160" i="3"/>
  <c r="Q160" i="3"/>
  <c r="X160" i="3"/>
  <c r="U160" i="3"/>
  <c r="T160" i="3"/>
  <c r="C160" i="3"/>
  <c r="BK159" i="3"/>
  <c r="BD159" i="3"/>
  <c r="BA159" i="3"/>
  <c r="Q159" i="3"/>
  <c r="X159" i="3"/>
  <c r="U159" i="3"/>
  <c r="T159" i="3"/>
  <c r="C159" i="3"/>
  <c r="BK158" i="3"/>
  <c r="BD158" i="3"/>
  <c r="BA158" i="3"/>
  <c r="Q158" i="3"/>
  <c r="X158" i="3"/>
  <c r="U158" i="3"/>
  <c r="T158" i="3"/>
  <c r="C158" i="3"/>
  <c r="BK157" i="3"/>
  <c r="BD157" i="3"/>
  <c r="BA157" i="3"/>
  <c r="Q157" i="3"/>
  <c r="X157" i="3"/>
  <c r="U157" i="3"/>
  <c r="T157" i="3"/>
  <c r="C157" i="3"/>
  <c r="BK156" i="3"/>
  <c r="BD156" i="3"/>
  <c r="Q156" i="3"/>
  <c r="X156" i="3"/>
  <c r="U156" i="3"/>
  <c r="T156" i="3"/>
  <c r="C156" i="3"/>
  <c r="BK155" i="3"/>
  <c r="BD155" i="3"/>
  <c r="Q155" i="3"/>
  <c r="X155" i="3"/>
  <c r="U155" i="3"/>
  <c r="T155" i="3"/>
  <c r="C155" i="3"/>
  <c r="BK154" i="3"/>
  <c r="Q154" i="3"/>
  <c r="X154" i="3"/>
  <c r="U154" i="3"/>
  <c r="T154" i="3"/>
  <c r="BK153" i="3"/>
  <c r="BD153" i="3"/>
  <c r="Q153" i="3"/>
  <c r="X153" i="3"/>
  <c r="U153" i="3"/>
  <c r="T153" i="3"/>
  <c r="C153" i="3"/>
  <c r="AK1" i="3"/>
  <c r="BI1278" i="3" l="1"/>
  <c r="N1278" i="3" s="1"/>
  <c r="BL1278" i="3" s="1"/>
  <c r="S1278" i="3" s="1"/>
  <c r="V1278" i="3" s="1"/>
  <c r="BI1279" i="3"/>
  <c r="N1279" i="3" s="1"/>
  <c r="BL1279" i="3" s="1"/>
  <c r="S1279" i="3" s="1"/>
  <c r="V1279" i="3" s="1"/>
  <c r="BI1280" i="3"/>
  <c r="N1280" i="3" s="1"/>
  <c r="BL1280" i="3" s="1"/>
  <c r="S1280" i="3" s="1"/>
  <c r="V1280" i="3" s="1"/>
  <c r="BO284" i="3"/>
  <c r="BO292" i="3"/>
  <c r="BO188" i="3"/>
  <c r="BO192" i="3"/>
  <c r="BO614" i="3"/>
  <c r="BO610" i="3"/>
  <c r="BO606" i="3"/>
  <c r="BO619" i="3"/>
  <c r="BO833" i="3"/>
  <c r="BO964" i="3"/>
  <c r="BO1205" i="3"/>
  <c r="BO1209" i="3"/>
  <c r="BO613" i="3"/>
  <c r="BO609" i="3"/>
  <c r="BO605" i="3"/>
  <c r="BO411" i="3"/>
  <c r="BO471" i="3"/>
  <c r="BO604" i="3"/>
  <c r="BO612" i="3"/>
  <c r="BO608" i="3"/>
  <c r="BO615" i="3"/>
  <c r="BO611" i="3"/>
  <c r="BO607" i="3"/>
  <c r="BO603" i="3"/>
  <c r="BI452" i="3"/>
  <c r="N452" i="3" s="1"/>
  <c r="BI450" i="3"/>
  <c r="N450" i="3" s="1"/>
  <c r="BL450" i="3" s="1"/>
  <c r="S450" i="3" s="1"/>
  <c r="V450" i="3" s="1"/>
  <c r="BI448" i="3"/>
  <c r="N448" i="3" s="1"/>
  <c r="BL448" i="3" s="1"/>
  <c r="S448" i="3" s="1"/>
  <c r="V448" i="3" s="1"/>
  <c r="BI446" i="3"/>
  <c r="N446" i="3" s="1"/>
  <c r="BL446" i="3" s="1"/>
  <c r="S446" i="3" s="1"/>
  <c r="V446" i="3" s="1"/>
  <c r="BI444" i="3"/>
  <c r="N444" i="3" s="1"/>
  <c r="BI442" i="3"/>
  <c r="N442" i="3" s="1"/>
  <c r="BI440" i="3"/>
  <c r="N440" i="3" s="1"/>
  <c r="BL440" i="3" s="1"/>
  <c r="S440" i="3" s="1"/>
  <c r="V440" i="3" s="1"/>
  <c r="BI438" i="3"/>
  <c r="N438" i="3" s="1"/>
  <c r="BL438" i="3" s="1"/>
  <c r="S438" i="3" s="1"/>
  <c r="V438" i="3" s="1"/>
  <c r="BI436" i="3"/>
  <c r="N436" i="3" s="1"/>
  <c r="BI434" i="3"/>
  <c r="N434" i="3" s="1"/>
  <c r="BI432" i="3"/>
  <c r="N432" i="3" s="1"/>
  <c r="BL432" i="3" s="1"/>
  <c r="S432" i="3" s="1"/>
  <c r="V432" i="3" s="1"/>
  <c r="BI430" i="3"/>
  <c r="N430" i="3" s="1"/>
  <c r="BI428" i="3"/>
  <c r="N428" i="3" s="1"/>
  <c r="BL428" i="3" s="1"/>
  <c r="S428" i="3" s="1"/>
  <c r="V428" i="3" s="1"/>
  <c r="BI426" i="3"/>
  <c r="N426" i="3" s="1"/>
  <c r="BL426" i="3" s="1"/>
  <c r="S426" i="3" s="1"/>
  <c r="V426" i="3" s="1"/>
  <c r="BI424" i="3"/>
  <c r="N424" i="3" s="1"/>
  <c r="BL424" i="3" s="1"/>
  <c r="S424" i="3" s="1"/>
  <c r="V424" i="3" s="1"/>
  <c r="BI422" i="3"/>
  <c r="N422" i="3" s="1"/>
  <c r="BI420" i="3"/>
  <c r="N420" i="3" s="1"/>
  <c r="BL420" i="3" s="1"/>
  <c r="S420" i="3" s="1"/>
  <c r="V420" i="3" s="1"/>
  <c r="BI418" i="3"/>
  <c r="N418" i="3" s="1"/>
  <c r="BI416" i="3"/>
  <c r="N416" i="3" s="1"/>
  <c r="BL416" i="3" s="1"/>
  <c r="S416" i="3" s="1"/>
  <c r="V416" i="3" s="1"/>
  <c r="BI414" i="3"/>
  <c r="N414" i="3" s="1"/>
  <c r="BI412" i="3"/>
  <c r="N412" i="3" s="1"/>
  <c r="BL412" i="3" s="1"/>
  <c r="S412" i="3" s="1"/>
  <c r="V412" i="3" s="1"/>
  <c r="BI410" i="3"/>
  <c r="N410" i="3" s="1"/>
  <c r="BI408" i="3"/>
  <c r="N408" i="3" s="1"/>
  <c r="BL408" i="3" s="1"/>
  <c r="S408" i="3" s="1"/>
  <c r="V408" i="3" s="1"/>
  <c r="BI406" i="3"/>
  <c r="N406" i="3" s="1"/>
  <c r="BL406" i="3" s="1"/>
  <c r="S406" i="3" s="1"/>
  <c r="V406" i="3" s="1"/>
  <c r="BI404" i="3"/>
  <c r="N404" i="3" s="1"/>
  <c r="BI402" i="3"/>
  <c r="N402" i="3" s="1"/>
  <c r="BL402" i="3" s="1"/>
  <c r="S402" i="3" s="1"/>
  <c r="V402" i="3" s="1"/>
  <c r="BI400" i="3"/>
  <c r="N400" i="3" s="1"/>
  <c r="BL400" i="3" s="1"/>
  <c r="S400" i="3" s="1"/>
  <c r="V400" i="3" s="1"/>
  <c r="BI398" i="3"/>
  <c r="N398" i="3" s="1"/>
  <c r="BI396" i="3"/>
  <c r="N396" i="3" s="1"/>
  <c r="BL396" i="3" s="1"/>
  <c r="S396" i="3" s="1"/>
  <c r="V396" i="3" s="1"/>
  <c r="BI394" i="3"/>
  <c r="N394" i="3" s="1"/>
  <c r="BI392" i="3"/>
  <c r="N392" i="3" s="1"/>
  <c r="BL392" i="3" s="1"/>
  <c r="S392" i="3" s="1"/>
  <c r="V392" i="3" s="1"/>
  <c r="BI390" i="3"/>
  <c r="N390" i="3" s="1"/>
  <c r="BL390" i="3" s="1"/>
  <c r="S390" i="3" s="1"/>
  <c r="V390" i="3" s="1"/>
  <c r="BI388" i="3"/>
  <c r="N388" i="3" s="1"/>
  <c r="BI386" i="3"/>
  <c r="N386" i="3" s="1"/>
  <c r="BL386" i="3" s="1"/>
  <c r="S386" i="3" s="1"/>
  <c r="V386" i="3" s="1"/>
  <c r="BI384" i="3"/>
  <c r="N384" i="3" s="1"/>
  <c r="BL384" i="3" s="1"/>
  <c r="S384" i="3" s="1"/>
  <c r="V384" i="3" s="1"/>
  <c r="BI382" i="3"/>
  <c r="N382" i="3" s="1"/>
  <c r="BI380" i="3"/>
  <c r="N380" i="3" s="1"/>
  <c r="BI378" i="3"/>
  <c r="N378" i="3" s="1"/>
  <c r="BI376" i="3"/>
  <c r="N376" i="3" s="1"/>
  <c r="BL376" i="3" s="1"/>
  <c r="S376" i="3" s="1"/>
  <c r="V376" i="3" s="1"/>
  <c r="BI374" i="3"/>
  <c r="N374" i="3" s="1"/>
  <c r="BI372" i="3"/>
  <c r="N372" i="3" s="1"/>
  <c r="BL372" i="3" s="1"/>
  <c r="S372" i="3" s="1"/>
  <c r="V372" i="3" s="1"/>
  <c r="BI370" i="3"/>
  <c r="N370" i="3" s="1"/>
  <c r="BI368" i="3"/>
  <c r="N368" i="3" s="1"/>
  <c r="BL368" i="3" s="1"/>
  <c r="S368" i="3" s="1"/>
  <c r="V368" i="3" s="1"/>
  <c r="BI366" i="3"/>
  <c r="N366" i="3" s="1"/>
  <c r="BI364" i="3"/>
  <c r="N364" i="3" s="1"/>
  <c r="BI362" i="3"/>
  <c r="N362" i="3" s="1"/>
  <c r="BI360" i="3"/>
  <c r="N360" i="3" s="1"/>
  <c r="BL360" i="3" s="1"/>
  <c r="S360" i="3" s="1"/>
  <c r="V360" i="3" s="1"/>
  <c r="BI358" i="3"/>
  <c r="N358" i="3" s="1"/>
  <c r="BI356" i="3"/>
  <c r="N356" i="3" s="1"/>
  <c r="BI354" i="3"/>
  <c r="N354" i="3" s="1"/>
  <c r="BI352" i="3"/>
  <c r="N352" i="3" s="1"/>
  <c r="BL352" i="3" s="1"/>
  <c r="S352" i="3" s="1"/>
  <c r="V352" i="3" s="1"/>
  <c r="BI350" i="3"/>
  <c r="N350" i="3" s="1"/>
  <c r="BI348" i="3"/>
  <c r="N348" i="3" s="1"/>
  <c r="BL348" i="3" s="1"/>
  <c r="S348" i="3" s="1"/>
  <c r="V348" i="3" s="1"/>
  <c r="BI346" i="3"/>
  <c r="N346" i="3" s="1"/>
  <c r="BI344" i="3"/>
  <c r="N344" i="3" s="1"/>
  <c r="BL344" i="3" s="1"/>
  <c r="S344" i="3" s="1"/>
  <c r="V344" i="3" s="1"/>
  <c r="BI342" i="3"/>
  <c r="N342" i="3" s="1"/>
  <c r="BI340" i="3"/>
  <c r="N340" i="3" s="1"/>
  <c r="BI338" i="3"/>
  <c r="N338" i="3" s="1"/>
  <c r="BL338" i="3" s="1"/>
  <c r="S338" i="3" s="1"/>
  <c r="V338" i="3" s="1"/>
  <c r="BI336" i="3"/>
  <c r="N336" i="3" s="1"/>
  <c r="BL336" i="3" s="1"/>
  <c r="S336" i="3" s="1"/>
  <c r="V336" i="3" s="1"/>
  <c r="BI334" i="3"/>
  <c r="N334" i="3" s="1"/>
  <c r="BL334" i="3" s="1"/>
  <c r="S334" i="3" s="1"/>
  <c r="V334" i="3" s="1"/>
  <c r="BI332" i="3"/>
  <c r="N332" i="3" s="1"/>
  <c r="BL332" i="3" s="1"/>
  <c r="S332" i="3" s="1"/>
  <c r="V332" i="3" s="1"/>
  <c r="BI330" i="3"/>
  <c r="N330" i="3" s="1"/>
  <c r="BI328" i="3"/>
  <c r="N328" i="3" s="1"/>
  <c r="BL328" i="3" s="1"/>
  <c r="S328" i="3" s="1"/>
  <c r="V328" i="3" s="1"/>
  <c r="BI326" i="3"/>
  <c r="N326" i="3" s="1"/>
  <c r="BI324" i="3"/>
  <c r="BI322" i="3"/>
  <c r="BI320" i="3"/>
  <c r="N320" i="3" s="1"/>
  <c r="BL320" i="3" s="1"/>
  <c r="BI318" i="3"/>
  <c r="BI316" i="3"/>
  <c r="BI314" i="3"/>
  <c r="BI312" i="3"/>
  <c r="N312" i="3" s="1"/>
  <c r="BL312" i="3" s="1"/>
  <c r="BI310" i="3"/>
  <c r="BI308" i="3"/>
  <c r="BI306" i="3"/>
  <c r="BI304" i="3"/>
  <c r="N304" i="3" s="1"/>
  <c r="BL304" i="3" s="1"/>
  <c r="BI451" i="3"/>
  <c r="N451" i="3" s="1"/>
  <c r="BI449" i="3"/>
  <c r="N449" i="3" s="1"/>
  <c r="BL449" i="3" s="1"/>
  <c r="S449" i="3" s="1"/>
  <c r="V449" i="3" s="1"/>
  <c r="BI447" i="3"/>
  <c r="N447" i="3" s="1"/>
  <c r="BL447" i="3" s="1"/>
  <c r="S447" i="3" s="1"/>
  <c r="V447" i="3" s="1"/>
  <c r="BI445" i="3"/>
  <c r="N445" i="3" s="1"/>
  <c r="BL445" i="3" s="1"/>
  <c r="S445" i="3" s="1"/>
  <c r="V445" i="3" s="1"/>
  <c r="BI443" i="3"/>
  <c r="N443" i="3" s="1"/>
  <c r="BI441" i="3"/>
  <c r="N441" i="3" s="1"/>
  <c r="BL441" i="3" s="1"/>
  <c r="S441" i="3" s="1"/>
  <c r="V441" i="3" s="1"/>
  <c r="BI439" i="3"/>
  <c r="N439" i="3" s="1"/>
  <c r="BI437" i="3"/>
  <c r="N437" i="3" s="1"/>
  <c r="BL437" i="3" s="1"/>
  <c r="S437" i="3" s="1"/>
  <c r="V437" i="3" s="1"/>
  <c r="BI435" i="3"/>
  <c r="N435" i="3" s="1"/>
  <c r="BI433" i="3"/>
  <c r="N433" i="3" s="1"/>
  <c r="BL433" i="3" s="1"/>
  <c r="S433" i="3" s="1"/>
  <c r="V433" i="3" s="1"/>
  <c r="BI431" i="3"/>
  <c r="N431" i="3" s="1"/>
  <c r="BI429" i="3"/>
  <c r="N429" i="3" s="1"/>
  <c r="BL429" i="3" s="1"/>
  <c r="S429" i="3" s="1"/>
  <c r="V429" i="3" s="1"/>
  <c r="BI427" i="3"/>
  <c r="N427" i="3" s="1"/>
  <c r="BL427" i="3" s="1"/>
  <c r="S427" i="3" s="1"/>
  <c r="V427" i="3" s="1"/>
  <c r="BI425" i="3"/>
  <c r="N425" i="3" s="1"/>
  <c r="BI423" i="3"/>
  <c r="N423" i="3" s="1"/>
  <c r="BL423" i="3" s="1"/>
  <c r="S423" i="3" s="1"/>
  <c r="V423" i="3" s="1"/>
  <c r="BI421" i="3"/>
  <c r="N421" i="3" s="1"/>
  <c r="BL421" i="3" s="1"/>
  <c r="S421" i="3" s="1"/>
  <c r="V421" i="3" s="1"/>
  <c r="BI419" i="3"/>
  <c r="N419" i="3" s="1"/>
  <c r="BL419" i="3" s="1"/>
  <c r="S419" i="3" s="1"/>
  <c r="V419" i="3" s="1"/>
  <c r="BI417" i="3"/>
  <c r="N417" i="3" s="1"/>
  <c r="BI415" i="3"/>
  <c r="N415" i="3" s="1"/>
  <c r="BI413" i="3"/>
  <c r="N413" i="3" s="1"/>
  <c r="BL413" i="3" s="1"/>
  <c r="S413" i="3" s="1"/>
  <c r="V413" i="3" s="1"/>
  <c r="BI411" i="3"/>
  <c r="N411" i="3" s="1"/>
  <c r="BI409" i="3"/>
  <c r="N409" i="3" s="1"/>
  <c r="BI407" i="3"/>
  <c r="N407" i="3" s="1"/>
  <c r="BI405" i="3"/>
  <c r="N405" i="3" s="1"/>
  <c r="BL405" i="3" s="1"/>
  <c r="S405" i="3" s="1"/>
  <c r="V405" i="3" s="1"/>
  <c r="BI403" i="3"/>
  <c r="N403" i="3" s="1"/>
  <c r="BI401" i="3"/>
  <c r="N401" i="3" s="1"/>
  <c r="BL401" i="3" s="1"/>
  <c r="S401" i="3" s="1"/>
  <c r="V401" i="3" s="1"/>
  <c r="BI399" i="3"/>
  <c r="N399" i="3" s="1"/>
  <c r="BI397" i="3"/>
  <c r="N397" i="3" s="1"/>
  <c r="BL397" i="3" s="1"/>
  <c r="S397" i="3" s="1"/>
  <c r="V397" i="3" s="1"/>
  <c r="BI395" i="3"/>
  <c r="N395" i="3" s="1"/>
  <c r="BI393" i="3"/>
  <c r="N393" i="3" s="1"/>
  <c r="BL393" i="3" s="1"/>
  <c r="S393" i="3" s="1"/>
  <c r="V393" i="3" s="1"/>
  <c r="BI391" i="3"/>
  <c r="N391" i="3" s="1"/>
  <c r="BL391" i="3" s="1"/>
  <c r="S391" i="3" s="1"/>
  <c r="V391" i="3" s="1"/>
  <c r="BI389" i="3"/>
  <c r="N389" i="3" s="1"/>
  <c r="BL389" i="3" s="1"/>
  <c r="S389" i="3" s="1"/>
  <c r="V389" i="3" s="1"/>
  <c r="BI387" i="3"/>
  <c r="N387" i="3" s="1"/>
  <c r="BI385" i="3"/>
  <c r="N385" i="3" s="1"/>
  <c r="BL385" i="3" s="1"/>
  <c r="S385" i="3" s="1"/>
  <c r="V385" i="3" s="1"/>
  <c r="BI383" i="3"/>
  <c r="N383" i="3" s="1"/>
  <c r="BI381" i="3"/>
  <c r="N381" i="3" s="1"/>
  <c r="BL381" i="3" s="1"/>
  <c r="S381" i="3" s="1"/>
  <c r="V381" i="3" s="1"/>
  <c r="BI379" i="3"/>
  <c r="N379" i="3" s="1"/>
  <c r="BI377" i="3"/>
  <c r="N377" i="3" s="1"/>
  <c r="BI375" i="3"/>
  <c r="N375" i="3" s="1"/>
  <c r="BL375" i="3" s="1"/>
  <c r="S375" i="3" s="1"/>
  <c r="V375" i="3" s="1"/>
  <c r="BI373" i="3"/>
  <c r="N373" i="3" s="1"/>
  <c r="BL373" i="3" s="1"/>
  <c r="S373" i="3" s="1"/>
  <c r="V373" i="3" s="1"/>
  <c r="BI371" i="3"/>
  <c r="N371" i="3" s="1"/>
  <c r="BI369" i="3"/>
  <c r="N369" i="3" s="1"/>
  <c r="BL369" i="3" s="1"/>
  <c r="S369" i="3" s="1"/>
  <c r="V369" i="3" s="1"/>
  <c r="BI367" i="3"/>
  <c r="N367" i="3" s="1"/>
  <c r="BI365" i="3"/>
  <c r="N365" i="3" s="1"/>
  <c r="BL365" i="3" s="1"/>
  <c r="S365" i="3" s="1"/>
  <c r="V365" i="3" s="1"/>
  <c r="BI363" i="3"/>
  <c r="N363" i="3" s="1"/>
  <c r="BI361" i="3"/>
  <c r="N361" i="3" s="1"/>
  <c r="BI359" i="3"/>
  <c r="N359" i="3" s="1"/>
  <c r="BI357" i="3"/>
  <c r="N357" i="3" s="1"/>
  <c r="BL357" i="3" s="1"/>
  <c r="S357" i="3" s="1"/>
  <c r="V357" i="3" s="1"/>
  <c r="BI355" i="3"/>
  <c r="N355" i="3" s="1"/>
  <c r="BI353" i="3"/>
  <c r="N353" i="3" s="1"/>
  <c r="BI351" i="3"/>
  <c r="N351" i="3" s="1"/>
  <c r="BI349" i="3"/>
  <c r="N349" i="3" s="1"/>
  <c r="BL349" i="3" s="1"/>
  <c r="S349" i="3" s="1"/>
  <c r="V349" i="3" s="1"/>
  <c r="BI347" i="3"/>
  <c r="N347" i="3" s="1"/>
  <c r="BI345" i="3"/>
  <c r="N345" i="3" s="1"/>
  <c r="BI343" i="3"/>
  <c r="N343" i="3" s="1"/>
  <c r="BI341" i="3"/>
  <c r="N341" i="3" s="1"/>
  <c r="BL341" i="3" s="1"/>
  <c r="S341" i="3" s="1"/>
  <c r="V341" i="3" s="1"/>
  <c r="BI339" i="3"/>
  <c r="N339" i="3" s="1"/>
  <c r="BI337" i="3"/>
  <c r="N337" i="3" s="1"/>
  <c r="BI335" i="3"/>
  <c r="N335" i="3" s="1"/>
  <c r="BL335" i="3" s="1"/>
  <c r="S335" i="3" s="1"/>
  <c r="V335" i="3" s="1"/>
  <c r="BI333" i="3"/>
  <c r="N333" i="3" s="1"/>
  <c r="BL333" i="3" s="1"/>
  <c r="S333" i="3" s="1"/>
  <c r="V333" i="3" s="1"/>
  <c r="BI331" i="3"/>
  <c r="N331" i="3" s="1"/>
  <c r="BI329" i="3"/>
  <c r="N329" i="3" s="1"/>
  <c r="BL329" i="3" s="1"/>
  <c r="S329" i="3" s="1"/>
  <c r="V329" i="3" s="1"/>
  <c r="BI327" i="3"/>
  <c r="N327" i="3" s="1"/>
  <c r="BL327" i="3" s="1"/>
  <c r="S327" i="3" s="1"/>
  <c r="V327" i="3" s="1"/>
  <c r="BI325" i="3"/>
  <c r="N325" i="3" s="1"/>
  <c r="BL325" i="3" s="1"/>
  <c r="S325" i="3" s="1"/>
  <c r="V325" i="3" s="1"/>
  <c r="BI323" i="3"/>
  <c r="N323" i="3" s="1"/>
  <c r="BI321" i="3"/>
  <c r="BI319" i="3"/>
  <c r="BI317" i="3"/>
  <c r="N317" i="3" s="1"/>
  <c r="BL317" i="3" s="1"/>
  <c r="BI315" i="3"/>
  <c r="BI313" i="3"/>
  <c r="BI311" i="3"/>
  <c r="N311" i="3" s="1"/>
  <c r="BL311" i="3" s="1"/>
  <c r="BI309" i="3"/>
  <c r="N309" i="3" s="1"/>
  <c r="BL309" i="3" s="1"/>
  <c r="BI307" i="3"/>
  <c r="BI305" i="3"/>
  <c r="N305" i="3" s="1"/>
  <c r="BL305" i="3" s="1"/>
  <c r="BI303" i="3"/>
  <c r="BI1326" i="3"/>
  <c r="N1326" i="3" s="1"/>
  <c r="BL1326" i="3" s="1"/>
  <c r="S1326" i="3" s="1"/>
  <c r="V1326" i="3" s="1"/>
  <c r="BI1325" i="3"/>
  <c r="N1325" i="3" s="1"/>
  <c r="BI1323" i="3"/>
  <c r="N1323" i="3" s="1"/>
  <c r="BL1323" i="3" s="1"/>
  <c r="S1323" i="3" s="1"/>
  <c r="V1323" i="3" s="1"/>
  <c r="BI1321" i="3"/>
  <c r="N1321" i="3" s="1"/>
  <c r="BI1319" i="3"/>
  <c r="N1319" i="3" s="1"/>
  <c r="BI1317" i="3"/>
  <c r="N1317" i="3" s="1"/>
  <c r="BL1317" i="3" s="1"/>
  <c r="S1317" i="3" s="1"/>
  <c r="V1317" i="3" s="1"/>
  <c r="BI1315" i="3"/>
  <c r="N1315" i="3" s="1"/>
  <c r="BL1315" i="3" s="1"/>
  <c r="S1315" i="3" s="1"/>
  <c r="V1315" i="3" s="1"/>
  <c r="BI1313" i="3"/>
  <c r="N1313" i="3" s="1"/>
  <c r="BI1311" i="3"/>
  <c r="N1311" i="3" s="1"/>
  <c r="BL1311" i="3" s="1"/>
  <c r="S1311" i="3" s="1"/>
  <c r="V1311" i="3" s="1"/>
  <c r="BI1309" i="3"/>
  <c r="N1309" i="3" s="1"/>
  <c r="BL1309" i="3" s="1"/>
  <c r="S1309" i="3" s="1"/>
  <c r="V1309" i="3" s="1"/>
  <c r="BI1307" i="3"/>
  <c r="N1307" i="3" s="1"/>
  <c r="BL1307" i="3" s="1"/>
  <c r="S1307" i="3" s="1"/>
  <c r="V1307" i="3" s="1"/>
  <c r="BI1305" i="3"/>
  <c r="N1305" i="3" s="1"/>
  <c r="BI1303" i="3"/>
  <c r="N1303" i="3" s="1"/>
  <c r="BL1303" i="3" s="1"/>
  <c r="S1303" i="3" s="1"/>
  <c r="V1303" i="3" s="1"/>
  <c r="BI1301" i="3"/>
  <c r="N1301" i="3" s="1"/>
  <c r="BL1301" i="3" s="1"/>
  <c r="S1301" i="3" s="1"/>
  <c r="V1301" i="3" s="1"/>
  <c r="BI1299" i="3"/>
  <c r="N1299" i="3" s="1"/>
  <c r="BL1299" i="3" s="1"/>
  <c r="S1299" i="3" s="1"/>
  <c r="V1299" i="3" s="1"/>
  <c r="BI1324" i="3"/>
  <c r="N1324" i="3" s="1"/>
  <c r="BI1322" i="3"/>
  <c r="N1322" i="3" s="1"/>
  <c r="BI1320" i="3"/>
  <c r="N1320" i="3" s="1"/>
  <c r="BL1320" i="3" s="1"/>
  <c r="S1320" i="3" s="1"/>
  <c r="V1320" i="3" s="1"/>
  <c r="BI1318" i="3"/>
  <c r="N1318" i="3" s="1"/>
  <c r="BL1318" i="3" s="1"/>
  <c r="S1318" i="3" s="1"/>
  <c r="V1318" i="3" s="1"/>
  <c r="BI1316" i="3"/>
  <c r="N1316" i="3" s="1"/>
  <c r="BI1314" i="3"/>
  <c r="N1314" i="3" s="1"/>
  <c r="BL1314" i="3" s="1"/>
  <c r="S1314" i="3" s="1"/>
  <c r="V1314" i="3" s="1"/>
  <c r="BI1312" i="3"/>
  <c r="N1312" i="3" s="1"/>
  <c r="BL1312" i="3" s="1"/>
  <c r="S1312" i="3" s="1"/>
  <c r="V1312" i="3" s="1"/>
  <c r="BI1310" i="3"/>
  <c r="N1310" i="3" s="1"/>
  <c r="BL1310" i="3" s="1"/>
  <c r="S1310" i="3" s="1"/>
  <c r="V1310" i="3" s="1"/>
  <c r="BI1308" i="3"/>
  <c r="N1308" i="3" s="1"/>
  <c r="BL1308" i="3" s="1"/>
  <c r="S1308" i="3" s="1"/>
  <c r="V1308" i="3" s="1"/>
  <c r="BI1306" i="3"/>
  <c r="N1306" i="3" s="1"/>
  <c r="BL1306" i="3" s="1"/>
  <c r="S1306" i="3" s="1"/>
  <c r="V1306" i="3" s="1"/>
  <c r="BI1304" i="3"/>
  <c r="N1304" i="3" s="1"/>
  <c r="BL1304" i="3" s="1"/>
  <c r="S1304" i="3" s="1"/>
  <c r="V1304" i="3" s="1"/>
  <c r="BI1302" i="3"/>
  <c r="N1302" i="3" s="1"/>
  <c r="BL1302" i="3" s="1"/>
  <c r="S1302" i="3" s="1"/>
  <c r="V1302" i="3" s="1"/>
  <c r="BI1300" i="3"/>
  <c r="N1300" i="3" s="1"/>
  <c r="BI1298" i="3"/>
  <c r="N1298" i="3" s="1"/>
  <c r="BL1298" i="3" s="1"/>
  <c r="S1298" i="3" s="1"/>
  <c r="V1298" i="3" s="1"/>
  <c r="BI1296" i="3"/>
  <c r="N1296" i="3" s="1"/>
  <c r="BL1296" i="3" s="1"/>
  <c r="S1296" i="3" s="1"/>
  <c r="V1296" i="3" s="1"/>
  <c r="BI1294" i="3"/>
  <c r="N1294" i="3" s="1"/>
  <c r="BL1294" i="3" s="1"/>
  <c r="S1294" i="3" s="1"/>
  <c r="V1294" i="3" s="1"/>
  <c r="BI1292" i="3"/>
  <c r="N1292" i="3" s="1"/>
  <c r="BI1290" i="3"/>
  <c r="N1290" i="3" s="1"/>
  <c r="BL1290" i="3" s="1"/>
  <c r="S1290" i="3" s="1"/>
  <c r="V1290" i="3" s="1"/>
  <c r="BI1288" i="3"/>
  <c r="N1288" i="3" s="1"/>
  <c r="BL1288" i="3" s="1"/>
  <c r="S1288" i="3" s="1"/>
  <c r="V1288" i="3" s="1"/>
  <c r="BI1286" i="3"/>
  <c r="BI1284" i="3"/>
  <c r="N1284" i="3" s="1"/>
  <c r="BI1282" i="3"/>
  <c r="N1282" i="3" s="1"/>
  <c r="BL1282" i="3" s="1"/>
  <c r="BI1327" i="3"/>
  <c r="N1327" i="3" s="1"/>
  <c r="BL1327" i="3" s="1"/>
  <c r="S1327" i="3" s="1"/>
  <c r="V1327" i="3" s="1"/>
  <c r="BI1297" i="3"/>
  <c r="N1297" i="3" s="1"/>
  <c r="BL1297" i="3" s="1"/>
  <c r="S1297" i="3" s="1"/>
  <c r="V1297" i="3" s="1"/>
  <c r="BI1295" i="3"/>
  <c r="N1295" i="3" s="1"/>
  <c r="BL1295" i="3" s="1"/>
  <c r="S1295" i="3" s="1"/>
  <c r="V1295" i="3" s="1"/>
  <c r="BI1293" i="3"/>
  <c r="N1293" i="3" s="1"/>
  <c r="BL1293" i="3" s="1"/>
  <c r="S1293" i="3" s="1"/>
  <c r="V1293" i="3" s="1"/>
  <c r="BI1291" i="3"/>
  <c r="N1291" i="3" s="1"/>
  <c r="BI1289" i="3"/>
  <c r="N1289" i="3" s="1"/>
  <c r="BL1289" i="3" s="1"/>
  <c r="S1289" i="3" s="1"/>
  <c r="V1289" i="3" s="1"/>
  <c r="BI1287" i="3"/>
  <c r="N1287" i="3" s="1"/>
  <c r="BL1287" i="3" s="1"/>
  <c r="S1287" i="3" s="1"/>
  <c r="V1287" i="3" s="1"/>
  <c r="BI1285" i="3"/>
  <c r="BI1283" i="3"/>
  <c r="BI1281" i="3"/>
  <c r="N1281" i="3" s="1"/>
  <c r="BL1281" i="3" s="1"/>
  <c r="BG827" i="3"/>
  <c r="BG825" i="3"/>
  <c r="BG823" i="3"/>
  <c r="BG821" i="3"/>
  <c r="BG819" i="3"/>
  <c r="BG817" i="3"/>
  <c r="BG815" i="3"/>
  <c r="BG813" i="3"/>
  <c r="BG811" i="3"/>
  <c r="BG809" i="3"/>
  <c r="BG807" i="3"/>
  <c r="BG805" i="3"/>
  <c r="BG803" i="3"/>
  <c r="BG801" i="3"/>
  <c r="BG799" i="3"/>
  <c r="BG797" i="3"/>
  <c r="BG795" i="3"/>
  <c r="BG793" i="3"/>
  <c r="BG791" i="3"/>
  <c r="BG789" i="3"/>
  <c r="BG787" i="3"/>
  <c r="BG785" i="3"/>
  <c r="BG783" i="3"/>
  <c r="BG781" i="3"/>
  <c r="BG779" i="3"/>
  <c r="BG777" i="3"/>
  <c r="BG775" i="3"/>
  <c r="BG773" i="3"/>
  <c r="BG826" i="3"/>
  <c r="BG824" i="3"/>
  <c r="BG822" i="3"/>
  <c r="BG820" i="3"/>
  <c r="BG818" i="3"/>
  <c r="BG816" i="3"/>
  <c r="BG814" i="3"/>
  <c r="BG812" i="3"/>
  <c r="BG810" i="3"/>
  <c r="BG808" i="3"/>
  <c r="BG806" i="3"/>
  <c r="BG804" i="3"/>
  <c r="BG802" i="3"/>
  <c r="BG800" i="3"/>
  <c r="BG798" i="3"/>
  <c r="BG796" i="3"/>
  <c r="BG794" i="3"/>
  <c r="BG792" i="3"/>
  <c r="BG790" i="3"/>
  <c r="BG788" i="3"/>
  <c r="BG786" i="3"/>
  <c r="BG784" i="3"/>
  <c r="BG782" i="3"/>
  <c r="BG780" i="3"/>
  <c r="BG778" i="3"/>
  <c r="BG776" i="3"/>
  <c r="BG774" i="3"/>
  <c r="BG771" i="3"/>
  <c r="BG769" i="3"/>
  <c r="BG767" i="3"/>
  <c r="BG765" i="3"/>
  <c r="BG763" i="3"/>
  <c r="BG761" i="3"/>
  <c r="BG759" i="3"/>
  <c r="BG757" i="3"/>
  <c r="BG755" i="3"/>
  <c r="BG753" i="3"/>
  <c r="BG1126" i="3"/>
  <c r="BG1124" i="3"/>
  <c r="BG1122" i="3"/>
  <c r="BG1120" i="3"/>
  <c r="BG1118" i="3"/>
  <c r="BG1116" i="3"/>
  <c r="BG1114" i="3"/>
  <c r="BG1112" i="3"/>
  <c r="BG1110" i="3"/>
  <c r="BG1108" i="3"/>
  <c r="BG1106" i="3"/>
  <c r="BG1104" i="3"/>
  <c r="BG1102" i="3"/>
  <c r="BG1100" i="3"/>
  <c r="BG1098" i="3"/>
  <c r="BG1096" i="3"/>
  <c r="BG1094" i="3"/>
  <c r="BG1092" i="3"/>
  <c r="BG1090" i="3"/>
  <c r="BG1088" i="3"/>
  <c r="BG1086" i="3"/>
  <c r="BG1084" i="3"/>
  <c r="BG1082" i="3"/>
  <c r="BG1080" i="3"/>
  <c r="BG1078" i="3"/>
  <c r="BG1076" i="3"/>
  <c r="BG1074" i="3"/>
  <c r="BG1072" i="3"/>
  <c r="BG1070" i="3"/>
  <c r="BG1068" i="3"/>
  <c r="BG1066" i="3"/>
  <c r="BG1064" i="3"/>
  <c r="BG1062" i="3"/>
  <c r="BG1060" i="3"/>
  <c r="BG1058" i="3"/>
  <c r="BG1056" i="3"/>
  <c r="BG1054" i="3"/>
  <c r="BG772" i="3"/>
  <c r="BG770" i="3"/>
  <c r="BG768" i="3"/>
  <c r="BG766" i="3"/>
  <c r="BG764" i="3"/>
  <c r="BG762" i="3"/>
  <c r="BG760" i="3"/>
  <c r="BG758" i="3"/>
  <c r="BG756" i="3"/>
  <c r="BG754" i="3"/>
  <c r="BG1127" i="3"/>
  <c r="BG1125" i="3"/>
  <c r="BG1123" i="3"/>
  <c r="BG1121" i="3"/>
  <c r="BG1119" i="3"/>
  <c r="BG1117" i="3"/>
  <c r="BG1115" i="3"/>
  <c r="BG1113" i="3"/>
  <c r="BG1111" i="3"/>
  <c r="BG1109" i="3"/>
  <c r="BG1107" i="3"/>
  <c r="BG1105" i="3"/>
  <c r="BG1103" i="3"/>
  <c r="BG1101" i="3"/>
  <c r="BG1099" i="3"/>
  <c r="BG1097" i="3"/>
  <c r="BG1095" i="3"/>
  <c r="BG1093" i="3"/>
  <c r="BG1091" i="3"/>
  <c r="BG1089" i="3"/>
  <c r="BG1087" i="3"/>
  <c r="BG1085" i="3"/>
  <c r="BG1083" i="3"/>
  <c r="BG1081" i="3"/>
  <c r="BG1079" i="3"/>
  <c r="BG1077" i="3"/>
  <c r="BG1075" i="3"/>
  <c r="BG1073" i="3"/>
  <c r="BG1071" i="3"/>
  <c r="BG1069" i="3"/>
  <c r="BG1067" i="3"/>
  <c r="BG1065" i="3"/>
  <c r="BG1063" i="3"/>
  <c r="BG1061" i="3"/>
  <c r="BG1059" i="3"/>
  <c r="BG1057" i="3"/>
  <c r="BG1055" i="3"/>
  <c r="BG1053" i="3"/>
  <c r="BF1201" i="3"/>
  <c r="BN1201" i="3" s="1"/>
  <c r="BF1199" i="3"/>
  <c r="BN1199" i="3" s="1"/>
  <c r="BF1197" i="3"/>
  <c r="BN1197" i="3" s="1"/>
  <c r="BF1195" i="3"/>
  <c r="BN1195" i="3" s="1"/>
  <c r="BF1193" i="3"/>
  <c r="BF1191" i="3"/>
  <c r="BF1189" i="3"/>
  <c r="BN1189" i="3" s="1"/>
  <c r="BF1187" i="3"/>
  <c r="BF1185" i="3"/>
  <c r="BF1200" i="3"/>
  <c r="BN1200" i="3" s="1"/>
  <c r="BF1192" i="3"/>
  <c r="BN1192" i="3" s="1"/>
  <c r="BF1198" i="3"/>
  <c r="BN1198" i="3" s="1"/>
  <c r="BF1190" i="3"/>
  <c r="BN1190" i="3" s="1"/>
  <c r="BF1183" i="3"/>
  <c r="BN1183" i="3" s="1"/>
  <c r="BF1181" i="3"/>
  <c r="BN1181" i="3" s="1"/>
  <c r="BF1179" i="3"/>
  <c r="BF1177" i="3"/>
  <c r="BF1175" i="3"/>
  <c r="BN1175" i="3" s="1"/>
  <c r="BF1173" i="3"/>
  <c r="BN1173" i="3" s="1"/>
  <c r="BF1171" i="3"/>
  <c r="BF1169" i="3"/>
  <c r="BF1167" i="3"/>
  <c r="BN1167" i="3" s="1"/>
  <c r="BF1165" i="3"/>
  <c r="BN1165" i="3" s="1"/>
  <c r="BF1163" i="3"/>
  <c r="BF1161" i="3"/>
  <c r="BF1159" i="3"/>
  <c r="BN1159" i="3" s="1"/>
  <c r="BF1157" i="3"/>
  <c r="BN1157" i="3" s="1"/>
  <c r="BF1155" i="3"/>
  <c r="BF1153" i="3"/>
  <c r="BF1151" i="3"/>
  <c r="BN1151" i="3" s="1"/>
  <c r="BF1149" i="3"/>
  <c r="BN1149" i="3" s="1"/>
  <c r="BF1147" i="3"/>
  <c r="BF1145" i="3"/>
  <c r="BF1143" i="3"/>
  <c r="BN1143" i="3" s="1"/>
  <c r="BF1141" i="3"/>
  <c r="BN1141" i="3" s="1"/>
  <c r="BF1139" i="3"/>
  <c r="BF1137" i="3"/>
  <c r="BF1135" i="3"/>
  <c r="BN1135" i="3" s="1"/>
  <c r="BF1133" i="3"/>
  <c r="BN1133" i="3" s="1"/>
  <c r="BF1131" i="3"/>
  <c r="BN1131" i="3" s="1"/>
  <c r="BF1129" i="3"/>
  <c r="BF1196" i="3"/>
  <c r="BN1196" i="3" s="1"/>
  <c r="BF1202" i="3"/>
  <c r="BF1194" i="3"/>
  <c r="BN1194" i="3" s="1"/>
  <c r="BF1188" i="3"/>
  <c r="BN1188" i="3" s="1"/>
  <c r="BF1186" i="3"/>
  <c r="BN1186" i="3" s="1"/>
  <c r="BF1184" i="3"/>
  <c r="BN1184" i="3" s="1"/>
  <c r="BF1182" i="3"/>
  <c r="BN1182" i="3" s="1"/>
  <c r="BF1180" i="3"/>
  <c r="BN1180" i="3" s="1"/>
  <c r="BF1178" i="3"/>
  <c r="BN1178" i="3" s="1"/>
  <c r="BF1176" i="3"/>
  <c r="BN1176" i="3" s="1"/>
  <c r="BF1174" i="3"/>
  <c r="BN1174" i="3" s="1"/>
  <c r="BF1172" i="3"/>
  <c r="BN1172" i="3" s="1"/>
  <c r="BF1170" i="3"/>
  <c r="BN1170" i="3" s="1"/>
  <c r="BF1168" i="3"/>
  <c r="BN1168" i="3" s="1"/>
  <c r="BF1166" i="3"/>
  <c r="BN1166" i="3" s="1"/>
  <c r="BF1164" i="3"/>
  <c r="BN1164" i="3" s="1"/>
  <c r="BF1162" i="3"/>
  <c r="BN1162" i="3" s="1"/>
  <c r="BF1160" i="3"/>
  <c r="BN1160" i="3" s="1"/>
  <c r="BF1158" i="3"/>
  <c r="BN1158" i="3" s="1"/>
  <c r="BF1156" i="3"/>
  <c r="BN1156" i="3" s="1"/>
  <c r="BF1154" i="3"/>
  <c r="BN1154" i="3" s="1"/>
  <c r="BF1152" i="3"/>
  <c r="BN1152" i="3" s="1"/>
  <c r="BF1150" i="3"/>
  <c r="BN1150" i="3" s="1"/>
  <c r="BF1148" i="3"/>
  <c r="BN1148" i="3" s="1"/>
  <c r="BF1146" i="3"/>
  <c r="BN1146" i="3" s="1"/>
  <c r="BF1144" i="3"/>
  <c r="BN1144" i="3" s="1"/>
  <c r="BF1142" i="3"/>
  <c r="BN1142" i="3" s="1"/>
  <c r="BF1140" i="3"/>
  <c r="BF1138" i="3"/>
  <c r="BN1138" i="3" s="1"/>
  <c r="BF1136" i="3"/>
  <c r="BN1136" i="3" s="1"/>
  <c r="BF1134" i="3"/>
  <c r="BN1134" i="3" s="1"/>
  <c r="BF1132" i="3"/>
  <c r="BN1132" i="3" s="1"/>
  <c r="BF1130" i="3"/>
  <c r="BN1130" i="3" s="1"/>
  <c r="BF1128" i="3"/>
  <c r="BN1128" i="3" s="1"/>
  <c r="BI1052" i="3"/>
  <c r="N1052" i="3" s="1"/>
  <c r="BI1050" i="3"/>
  <c r="N1050" i="3" s="1"/>
  <c r="BL1050" i="3" s="1"/>
  <c r="S1050" i="3" s="1"/>
  <c r="V1050" i="3" s="1"/>
  <c r="BI1048" i="3"/>
  <c r="N1048" i="3" s="1"/>
  <c r="BL1048" i="3" s="1"/>
  <c r="S1048" i="3" s="1"/>
  <c r="V1048" i="3" s="1"/>
  <c r="BI1046" i="3"/>
  <c r="N1046" i="3" s="1"/>
  <c r="BI1044" i="3"/>
  <c r="N1044" i="3" s="1"/>
  <c r="BL1044" i="3" s="1"/>
  <c r="S1044" i="3" s="1"/>
  <c r="V1044" i="3" s="1"/>
  <c r="BI1042" i="3"/>
  <c r="N1042" i="3" s="1"/>
  <c r="BL1042" i="3" s="1"/>
  <c r="S1042" i="3" s="1"/>
  <c r="V1042" i="3" s="1"/>
  <c r="BI1040" i="3"/>
  <c r="N1040" i="3" s="1"/>
  <c r="BL1040" i="3" s="1"/>
  <c r="S1040" i="3" s="1"/>
  <c r="V1040" i="3" s="1"/>
  <c r="BI1038" i="3"/>
  <c r="N1038" i="3" s="1"/>
  <c r="BL1038" i="3" s="1"/>
  <c r="S1038" i="3" s="1"/>
  <c r="V1038" i="3" s="1"/>
  <c r="BI1036" i="3"/>
  <c r="N1036" i="3" s="1"/>
  <c r="BI1034" i="3"/>
  <c r="N1034" i="3" s="1"/>
  <c r="BL1034" i="3" s="1"/>
  <c r="S1034" i="3" s="1"/>
  <c r="V1034" i="3" s="1"/>
  <c r="BI1032" i="3"/>
  <c r="N1032" i="3" s="1"/>
  <c r="BL1032" i="3" s="1"/>
  <c r="S1032" i="3" s="1"/>
  <c r="V1032" i="3" s="1"/>
  <c r="BI1030" i="3"/>
  <c r="N1030" i="3" s="1"/>
  <c r="BL1030" i="3" s="1"/>
  <c r="S1030" i="3" s="1"/>
  <c r="V1030" i="3" s="1"/>
  <c r="BI1028" i="3"/>
  <c r="N1028" i="3" s="1"/>
  <c r="BL1028" i="3" s="1"/>
  <c r="S1028" i="3" s="1"/>
  <c r="V1028" i="3" s="1"/>
  <c r="BI1026" i="3"/>
  <c r="N1026" i="3" s="1"/>
  <c r="BL1026" i="3" s="1"/>
  <c r="S1026" i="3" s="1"/>
  <c r="V1026" i="3" s="1"/>
  <c r="BI1024" i="3"/>
  <c r="N1024" i="3" s="1"/>
  <c r="BL1024" i="3" s="1"/>
  <c r="S1024" i="3" s="1"/>
  <c r="V1024" i="3" s="1"/>
  <c r="BI1022" i="3"/>
  <c r="N1022" i="3" s="1"/>
  <c r="BL1022" i="3" s="1"/>
  <c r="S1022" i="3" s="1"/>
  <c r="V1022" i="3" s="1"/>
  <c r="BI1020" i="3"/>
  <c r="N1020" i="3" s="1"/>
  <c r="BL1020" i="3" s="1"/>
  <c r="S1020" i="3" s="1"/>
  <c r="V1020" i="3" s="1"/>
  <c r="BI1018" i="3"/>
  <c r="N1018" i="3" s="1"/>
  <c r="BL1018" i="3" s="1"/>
  <c r="S1018" i="3" s="1"/>
  <c r="V1018" i="3" s="1"/>
  <c r="BI1016" i="3"/>
  <c r="N1016" i="3" s="1"/>
  <c r="BL1016" i="3" s="1"/>
  <c r="S1016" i="3" s="1"/>
  <c r="V1016" i="3" s="1"/>
  <c r="BI1014" i="3"/>
  <c r="N1014" i="3" s="1"/>
  <c r="BL1014" i="3" s="1"/>
  <c r="S1014" i="3" s="1"/>
  <c r="V1014" i="3" s="1"/>
  <c r="BI1012" i="3"/>
  <c r="N1012" i="3" s="1"/>
  <c r="BI1010" i="3"/>
  <c r="N1010" i="3" s="1"/>
  <c r="BL1010" i="3" s="1"/>
  <c r="S1010" i="3" s="1"/>
  <c r="V1010" i="3" s="1"/>
  <c r="BI1008" i="3"/>
  <c r="N1008" i="3" s="1"/>
  <c r="BL1008" i="3" s="1"/>
  <c r="S1008" i="3" s="1"/>
  <c r="V1008" i="3" s="1"/>
  <c r="BI1006" i="3"/>
  <c r="N1006" i="3" s="1"/>
  <c r="BL1006" i="3" s="1"/>
  <c r="S1006" i="3" s="1"/>
  <c r="V1006" i="3" s="1"/>
  <c r="BI1004" i="3"/>
  <c r="N1004" i="3" s="1"/>
  <c r="BL1004" i="3" s="1"/>
  <c r="S1004" i="3" s="1"/>
  <c r="V1004" i="3" s="1"/>
  <c r="BI1002" i="3"/>
  <c r="N1002" i="3" s="1"/>
  <c r="BL1002" i="3" s="1"/>
  <c r="S1002" i="3" s="1"/>
  <c r="V1002" i="3" s="1"/>
  <c r="BI1000" i="3"/>
  <c r="N1000" i="3" s="1"/>
  <c r="BI998" i="3"/>
  <c r="N998" i="3" s="1"/>
  <c r="BL998" i="3" s="1"/>
  <c r="S998" i="3" s="1"/>
  <c r="V998" i="3" s="1"/>
  <c r="BI1051" i="3"/>
  <c r="N1051" i="3" s="1"/>
  <c r="BI1049" i="3"/>
  <c r="N1049" i="3" s="1"/>
  <c r="BL1049" i="3" s="1"/>
  <c r="S1049" i="3" s="1"/>
  <c r="V1049" i="3" s="1"/>
  <c r="BI1047" i="3"/>
  <c r="N1047" i="3" s="1"/>
  <c r="BL1047" i="3" s="1"/>
  <c r="S1047" i="3" s="1"/>
  <c r="V1047" i="3" s="1"/>
  <c r="BI1045" i="3"/>
  <c r="N1045" i="3" s="1"/>
  <c r="BL1045" i="3" s="1"/>
  <c r="S1045" i="3" s="1"/>
  <c r="V1045" i="3" s="1"/>
  <c r="BI1043" i="3"/>
  <c r="N1043" i="3" s="1"/>
  <c r="BI1041" i="3"/>
  <c r="N1041" i="3" s="1"/>
  <c r="BL1041" i="3" s="1"/>
  <c r="S1041" i="3" s="1"/>
  <c r="V1041" i="3" s="1"/>
  <c r="BI1039" i="3"/>
  <c r="N1039" i="3" s="1"/>
  <c r="BL1039" i="3" s="1"/>
  <c r="S1039" i="3" s="1"/>
  <c r="V1039" i="3" s="1"/>
  <c r="BI1037" i="3"/>
  <c r="N1037" i="3" s="1"/>
  <c r="BL1037" i="3" s="1"/>
  <c r="S1037" i="3" s="1"/>
  <c r="V1037" i="3" s="1"/>
  <c r="BI1035" i="3"/>
  <c r="N1035" i="3" s="1"/>
  <c r="BL1035" i="3" s="1"/>
  <c r="S1035" i="3" s="1"/>
  <c r="V1035" i="3" s="1"/>
  <c r="BI1033" i="3"/>
  <c r="N1033" i="3" s="1"/>
  <c r="BL1033" i="3" s="1"/>
  <c r="S1033" i="3" s="1"/>
  <c r="V1033" i="3" s="1"/>
  <c r="BI1031" i="3"/>
  <c r="N1031" i="3" s="1"/>
  <c r="BL1031" i="3" s="1"/>
  <c r="S1031" i="3" s="1"/>
  <c r="V1031" i="3" s="1"/>
  <c r="BI1029" i="3"/>
  <c r="N1029" i="3" s="1"/>
  <c r="BL1029" i="3" s="1"/>
  <c r="S1029" i="3" s="1"/>
  <c r="V1029" i="3" s="1"/>
  <c r="BI1027" i="3"/>
  <c r="N1027" i="3" s="1"/>
  <c r="BL1027" i="3" s="1"/>
  <c r="S1027" i="3" s="1"/>
  <c r="V1027" i="3" s="1"/>
  <c r="BI1025" i="3"/>
  <c r="N1025" i="3" s="1"/>
  <c r="BL1025" i="3" s="1"/>
  <c r="S1025" i="3" s="1"/>
  <c r="V1025" i="3" s="1"/>
  <c r="BI1023" i="3"/>
  <c r="N1023" i="3" s="1"/>
  <c r="BL1023" i="3" s="1"/>
  <c r="S1023" i="3" s="1"/>
  <c r="V1023" i="3" s="1"/>
  <c r="BI1021" i="3"/>
  <c r="N1021" i="3" s="1"/>
  <c r="BL1021" i="3" s="1"/>
  <c r="S1021" i="3" s="1"/>
  <c r="V1021" i="3" s="1"/>
  <c r="BI1019" i="3"/>
  <c r="N1019" i="3" s="1"/>
  <c r="BL1019" i="3" s="1"/>
  <c r="S1019" i="3" s="1"/>
  <c r="V1019" i="3" s="1"/>
  <c r="BI1017" i="3"/>
  <c r="N1017" i="3" s="1"/>
  <c r="BL1017" i="3" s="1"/>
  <c r="S1017" i="3" s="1"/>
  <c r="V1017" i="3" s="1"/>
  <c r="BI1015" i="3"/>
  <c r="N1015" i="3" s="1"/>
  <c r="BI1013" i="3"/>
  <c r="N1013" i="3" s="1"/>
  <c r="BL1013" i="3" s="1"/>
  <c r="S1013" i="3" s="1"/>
  <c r="V1013" i="3" s="1"/>
  <c r="BI1011" i="3"/>
  <c r="N1011" i="3" s="1"/>
  <c r="BI1009" i="3"/>
  <c r="N1009" i="3" s="1"/>
  <c r="BL1009" i="3" s="1"/>
  <c r="S1009" i="3" s="1"/>
  <c r="V1009" i="3" s="1"/>
  <c r="BI1007" i="3"/>
  <c r="N1007" i="3" s="1"/>
  <c r="BI1005" i="3"/>
  <c r="N1005" i="3" s="1"/>
  <c r="BL1005" i="3" s="1"/>
  <c r="S1005" i="3" s="1"/>
  <c r="V1005" i="3" s="1"/>
  <c r="BI1003" i="3"/>
  <c r="N1003" i="3" s="1"/>
  <c r="BL1003" i="3" s="1"/>
  <c r="S1003" i="3" s="1"/>
  <c r="V1003" i="3" s="1"/>
  <c r="BI1001" i="3"/>
  <c r="N1001" i="3" s="1"/>
  <c r="BI999" i="3"/>
  <c r="N999" i="3" s="1"/>
  <c r="BL999" i="3" s="1"/>
  <c r="S999" i="3" s="1"/>
  <c r="V999" i="3" s="1"/>
  <c r="BI997" i="3"/>
  <c r="N997" i="3" s="1"/>
  <c r="BL997" i="3" s="1"/>
  <c r="S997" i="3" s="1"/>
  <c r="V997" i="3" s="1"/>
  <c r="BI996" i="3"/>
  <c r="N996" i="3" s="1"/>
  <c r="BL996" i="3" s="1"/>
  <c r="S996" i="3" s="1"/>
  <c r="V996" i="3" s="1"/>
  <c r="BI994" i="3"/>
  <c r="N994" i="3" s="1"/>
  <c r="BL994" i="3" s="1"/>
  <c r="S994" i="3" s="1"/>
  <c r="V994" i="3" s="1"/>
  <c r="BI992" i="3"/>
  <c r="N992" i="3" s="1"/>
  <c r="BL992" i="3" s="1"/>
  <c r="S992" i="3" s="1"/>
  <c r="V992" i="3" s="1"/>
  <c r="BI990" i="3"/>
  <c r="N990" i="3" s="1"/>
  <c r="BL990" i="3" s="1"/>
  <c r="S990" i="3" s="1"/>
  <c r="V990" i="3" s="1"/>
  <c r="BI988" i="3"/>
  <c r="N988" i="3" s="1"/>
  <c r="BL988" i="3" s="1"/>
  <c r="S988" i="3" s="1"/>
  <c r="V988" i="3" s="1"/>
  <c r="BI986" i="3"/>
  <c r="N986" i="3" s="1"/>
  <c r="BL986" i="3" s="1"/>
  <c r="S986" i="3" s="1"/>
  <c r="V986" i="3" s="1"/>
  <c r="BI984" i="3"/>
  <c r="N984" i="3" s="1"/>
  <c r="BI982" i="3"/>
  <c r="N982" i="3" s="1"/>
  <c r="BL982" i="3" s="1"/>
  <c r="S982" i="3" s="1"/>
  <c r="V982" i="3" s="1"/>
  <c r="BI980" i="3"/>
  <c r="N980" i="3" s="1"/>
  <c r="BL980" i="3" s="1"/>
  <c r="S980" i="3" s="1"/>
  <c r="V980" i="3" s="1"/>
  <c r="BI978" i="3"/>
  <c r="N978" i="3" s="1"/>
  <c r="BI995" i="3"/>
  <c r="N995" i="3" s="1"/>
  <c r="BI993" i="3"/>
  <c r="N993" i="3" s="1"/>
  <c r="BL993" i="3" s="1"/>
  <c r="S993" i="3" s="1"/>
  <c r="V993" i="3" s="1"/>
  <c r="BI991" i="3"/>
  <c r="N991" i="3" s="1"/>
  <c r="BL991" i="3" s="1"/>
  <c r="S991" i="3" s="1"/>
  <c r="V991" i="3" s="1"/>
  <c r="BI989" i="3"/>
  <c r="N989" i="3" s="1"/>
  <c r="BL989" i="3" s="1"/>
  <c r="S989" i="3" s="1"/>
  <c r="V989" i="3" s="1"/>
  <c r="BI987" i="3"/>
  <c r="N987" i="3" s="1"/>
  <c r="BI985" i="3"/>
  <c r="N985" i="3" s="1"/>
  <c r="BL985" i="3" s="1"/>
  <c r="S985" i="3" s="1"/>
  <c r="V985" i="3" s="1"/>
  <c r="BI983" i="3"/>
  <c r="N983" i="3" s="1"/>
  <c r="BL983" i="3" s="1"/>
  <c r="S983" i="3" s="1"/>
  <c r="V983" i="3" s="1"/>
  <c r="BI981" i="3"/>
  <c r="N981" i="3" s="1"/>
  <c r="BI979" i="3"/>
  <c r="N979" i="3" s="1"/>
  <c r="BL979" i="3" s="1"/>
  <c r="S979" i="3" s="1"/>
  <c r="V979" i="3" s="1"/>
  <c r="BG602" i="3"/>
  <c r="BG600" i="3"/>
  <c r="BG598" i="3"/>
  <c r="BG596" i="3"/>
  <c r="BG594" i="3"/>
  <c r="BG592" i="3"/>
  <c r="BG590" i="3"/>
  <c r="BG588" i="3"/>
  <c r="BG586" i="3"/>
  <c r="BG584" i="3"/>
  <c r="BG582" i="3"/>
  <c r="BG580" i="3"/>
  <c r="BG578" i="3"/>
  <c r="BG576" i="3"/>
  <c r="BG574" i="3"/>
  <c r="BG572" i="3"/>
  <c r="BG570" i="3"/>
  <c r="BG568" i="3"/>
  <c r="BG566" i="3"/>
  <c r="BG564" i="3"/>
  <c r="BG562" i="3"/>
  <c r="BG560" i="3"/>
  <c r="BG558" i="3"/>
  <c r="BG556" i="3"/>
  <c r="BG554" i="3"/>
  <c r="BG552" i="3"/>
  <c r="BG601" i="3"/>
  <c r="BG599" i="3"/>
  <c r="BG597" i="3"/>
  <c r="BG595" i="3"/>
  <c r="BG593" i="3"/>
  <c r="BG591" i="3"/>
  <c r="BG589" i="3"/>
  <c r="BG587" i="3"/>
  <c r="BG585" i="3"/>
  <c r="BG583" i="3"/>
  <c r="BG581" i="3"/>
  <c r="BG579" i="3"/>
  <c r="BG577" i="3"/>
  <c r="BG575" i="3"/>
  <c r="BG573" i="3"/>
  <c r="BG571" i="3"/>
  <c r="BG569" i="3"/>
  <c r="BG567" i="3"/>
  <c r="BG565" i="3"/>
  <c r="BG563" i="3"/>
  <c r="BG561" i="3"/>
  <c r="BG559" i="3"/>
  <c r="BG557" i="3"/>
  <c r="BG555" i="3"/>
  <c r="BG553" i="3"/>
  <c r="BG551" i="3"/>
  <c r="BG549" i="3"/>
  <c r="BG547" i="3"/>
  <c r="BG545" i="3"/>
  <c r="BG543" i="3"/>
  <c r="BG541" i="3"/>
  <c r="BG539" i="3"/>
  <c r="BG537" i="3"/>
  <c r="BG535" i="3"/>
  <c r="BG533" i="3"/>
  <c r="BG531" i="3"/>
  <c r="BG529" i="3"/>
  <c r="BG527" i="3"/>
  <c r="BG525" i="3"/>
  <c r="BG523" i="3"/>
  <c r="BG521" i="3"/>
  <c r="BG519" i="3"/>
  <c r="BG517" i="3"/>
  <c r="BG515" i="3"/>
  <c r="BG513" i="3"/>
  <c r="BG511" i="3"/>
  <c r="BG509" i="3"/>
  <c r="BG507" i="3"/>
  <c r="BG505" i="3"/>
  <c r="BG503" i="3"/>
  <c r="BG501" i="3"/>
  <c r="BG499" i="3"/>
  <c r="BG497" i="3"/>
  <c r="BG495" i="3"/>
  <c r="BG493" i="3"/>
  <c r="BG491" i="3"/>
  <c r="BG489" i="3"/>
  <c r="BG487" i="3"/>
  <c r="BG485" i="3"/>
  <c r="BG483" i="3"/>
  <c r="BG481" i="3"/>
  <c r="BG479" i="3"/>
  <c r="BG477" i="3"/>
  <c r="BG475" i="3"/>
  <c r="BG473" i="3"/>
  <c r="BG471" i="3"/>
  <c r="BG469" i="3"/>
  <c r="BG467" i="3"/>
  <c r="BG465" i="3"/>
  <c r="BG463" i="3"/>
  <c r="BG461" i="3"/>
  <c r="BG459" i="3"/>
  <c r="BG457" i="3"/>
  <c r="BG455" i="3"/>
  <c r="BG453" i="3"/>
  <c r="BG550" i="3"/>
  <c r="BG548" i="3"/>
  <c r="BG546" i="3"/>
  <c r="BG544" i="3"/>
  <c r="BG542" i="3"/>
  <c r="BG540" i="3"/>
  <c r="BG538" i="3"/>
  <c r="BG536" i="3"/>
  <c r="BG534" i="3"/>
  <c r="BG532" i="3"/>
  <c r="BG530" i="3"/>
  <c r="BG528" i="3"/>
  <c r="BG526" i="3"/>
  <c r="BG524" i="3"/>
  <c r="BG522" i="3"/>
  <c r="BG520" i="3"/>
  <c r="BG518" i="3"/>
  <c r="BG516" i="3"/>
  <c r="BG514" i="3"/>
  <c r="BG512" i="3"/>
  <c r="BG510" i="3"/>
  <c r="BG508" i="3"/>
  <c r="BG506" i="3"/>
  <c r="BG504" i="3"/>
  <c r="BG502" i="3"/>
  <c r="BG500" i="3"/>
  <c r="BG498" i="3"/>
  <c r="BG496" i="3"/>
  <c r="BG494" i="3"/>
  <c r="BG492" i="3"/>
  <c r="BG490" i="3"/>
  <c r="BG488" i="3"/>
  <c r="BG486" i="3"/>
  <c r="BG484" i="3"/>
  <c r="BG482" i="3"/>
  <c r="BG480" i="3"/>
  <c r="BG478" i="3"/>
  <c r="BG476" i="3"/>
  <c r="BG474" i="3"/>
  <c r="BG472" i="3"/>
  <c r="BG470" i="3"/>
  <c r="BG468" i="3"/>
  <c r="BG466" i="3"/>
  <c r="BG464" i="3"/>
  <c r="BG462" i="3"/>
  <c r="BG460" i="3"/>
  <c r="BG458" i="3"/>
  <c r="BG456" i="3"/>
  <c r="BG454" i="3"/>
  <c r="BF752" i="3"/>
  <c r="BN752" i="3" s="1"/>
  <c r="BF750" i="3"/>
  <c r="BN750" i="3" s="1"/>
  <c r="BF748" i="3"/>
  <c r="BN748" i="3" s="1"/>
  <c r="BF746" i="3"/>
  <c r="BN746" i="3" s="1"/>
  <c r="BF744" i="3"/>
  <c r="BN744" i="3" s="1"/>
  <c r="BF742" i="3"/>
  <c r="BN742" i="3" s="1"/>
  <c r="BF740" i="3"/>
  <c r="BN740" i="3" s="1"/>
  <c r="BF738" i="3"/>
  <c r="BN738" i="3" s="1"/>
  <c r="BF736" i="3"/>
  <c r="BN736" i="3" s="1"/>
  <c r="BF734" i="3"/>
  <c r="BN734" i="3" s="1"/>
  <c r="BF732" i="3"/>
  <c r="BN732" i="3" s="1"/>
  <c r="BF730" i="3"/>
  <c r="BF728" i="3"/>
  <c r="BF726" i="3"/>
  <c r="BN726" i="3" s="1"/>
  <c r="BF724" i="3"/>
  <c r="BN724" i="3" s="1"/>
  <c r="BF722" i="3"/>
  <c r="BN722" i="3" s="1"/>
  <c r="BF720" i="3"/>
  <c r="BF718" i="3"/>
  <c r="BN718" i="3" s="1"/>
  <c r="BF716" i="3"/>
  <c r="BN716" i="3" s="1"/>
  <c r="BF714" i="3"/>
  <c r="BN714" i="3" s="1"/>
  <c r="BF712" i="3"/>
  <c r="BF710" i="3"/>
  <c r="BN710" i="3" s="1"/>
  <c r="BF708" i="3"/>
  <c r="BN708" i="3" s="1"/>
  <c r="BF706" i="3"/>
  <c r="BN706" i="3" s="1"/>
  <c r="BF704" i="3"/>
  <c r="BN704" i="3" s="1"/>
  <c r="BF702" i="3"/>
  <c r="BN702" i="3" s="1"/>
  <c r="BF700" i="3"/>
  <c r="BN700" i="3" s="1"/>
  <c r="BF698" i="3"/>
  <c r="BN698" i="3" s="1"/>
  <c r="BF696" i="3"/>
  <c r="BF694" i="3"/>
  <c r="BN694" i="3" s="1"/>
  <c r="BF692" i="3"/>
  <c r="BN692" i="3" s="1"/>
  <c r="BF690" i="3"/>
  <c r="BN690" i="3" s="1"/>
  <c r="BF688" i="3"/>
  <c r="BN688" i="3" s="1"/>
  <c r="BF686" i="3"/>
  <c r="BN686" i="3" s="1"/>
  <c r="BF684" i="3"/>
  <c r="BN684" i="3" s="1"/>
  <c r="BF682" i="3"/>
  <c r="BN682" i="3" s="1"/>
  <c r="BF680" i="3"/>
  <c r="BF678" i="3"/>
  <c r="BN678" i="3" s="1"/>
  <c r="BF751" i="3"/>
  <c r="BN751" i="3" s="1"/>
  <c r="BF749" i="3"/>
  <c r="BN749" i="3" s="1"/>
  <c r="BF747" i="3"/>
  <c r="BN747" i="3" s="1"/>
  <c r="BF745" i="3"/>
  <c r="BN745" i="3" s="1"/>
  <c r="BF743" i="3"/>
  <c r="BN743" i="3" s="1"/>
  <c r="BF741" i="3"/>
  <c r="BN741" i="3" s="1"/>
  <c r="BF739" i="3"/>
  <c r="BN739" i="3" s="1"/>
  <c r="BF737" i="3"/>
  <c r="BN737" i="3" s="1"/>
  <c r="BF735" i="3"/>
  <c r="BN735" i="3" s="1"/>
  <c r="BF733" i="3"/>
  <c r="BN733" i="3" s="1"/>
  <c r="BF731" i="3"/>
  <c r="BN731" i="3" s="1"/>
  <c r="BF729" i="3"/>
  <c r="BN729" i="3" s="1"/>
  <c r="BF727" i="3"/>
  <c r="BN727" i="3" s="1"/>
  <c r="BF725" i="3"/>
  <c r="BN725" i="3" s="1"/>
  <c r="BF723" i="3"/>
  <c r="BN723" i="3" s="1"/>
  <c r="BF721" i="3"/>
  <c r="BN721" i="3" s="1"/>
  <c r="BF719" i="3"/>
  <c r="BN719" i="3" s="1"/>
  <c r="BF717" i="3"/>
  <c r="BN717" i="3" s="1"/>
  <c r="BF715" i="3"/>
  <c r="BF713" i="3"/>
  <c r="BN713" i="3" s="1"/>
  <c r="BF711" i="3"/>
  <c r="BN711" i="3" s="1"/>
  <c r="BF709" i="3"/>
  <c r="BN709" i="3" s="1"/>
  <c r="BF707" i="3"/>
  <c r="BN707" i="3" s="1"/>
  <c r="BF705" i="3"/>
  <c r="BN705" i="3" s="1"/>
  <c r="BF703" i="3"/>
  <c r="BN703" i="3" s="1"/>
  <c r="BF701" i="3"/>
  <c r="BN701" i="3" s="1"/>
  <c r="BF699" i="3"/>
  <c r="BN699" i="3" s="1"/>
  <c r="BF697" i="3"/>
  <c r="BF695" i="3"/>
  <c r="BN695" i="3" s="1"/>
  <c r="BF693" i="3"/>
  <c r="BN693" i="3" s="1"/>
  <c r="BF691" i="3"/>
  <c r="BF689" i="3"/>
  <c r="BN689" i="3" s="1"/>
  <c r="BF687" i="3"/>
  <c r="BN687" i="3" s="1"/>
  <c r="BF685" i="3"/>
  <c r="BN685" i="3" s="1"/>
  <c r="BF683" i="3"/>
  <c r="BN683" i="3" s="1"/>
  <c r="BF681" i="3"/>
  <c r="BN681" i="3" s="1"/>
  <c r="BF679" i="3"/>
  <c r="BN679" i="3" s="1"/>
  <c r="BF677" i="3"/>
  <c r="BN677" i="3" s="1"/>
  <c r="BF675" i="3"/>
  <c r="BN675" i="3" s="1"/>
  <c r="BF673" i="3"/>
  <c r="BN673" i="3" s="1"/>
  <c r="BF671" i="3"/>
  <c r="BN671" i="3" s="1"/>
  <c r="BF669" i="3"/>
  <c r="BN669" i="3" s="1"/>
  <c r="BF667" i="3"/>
  <c r="BN667" i="3" s="1"/>
  <c r="BF665" i="3"/>
  <c r="BN665" i="3" s="1"/>
  <c r="BF663" i="3"/>
  <c r="BN663" i="3" s="1"/>
  <c r="BF661" i="3"/>
  <c r="BF659" i="3"/>
  <c r="BN659" i="3" s="1"/>
  <c r="BF653" i="3"/>
  <c r="BN653" i="3" s="1"/>
  <c r="BF652" i="3"/>
  <c r="BN652" i="3" s="1"/>
  <c r="BF649" i="3"/>
  <c r="BN649" i="3" s="1"/>
  <c r="BF647" i="3"/>
  <c r="BN647" i="3" s="1"/>
  <c r="BF645" i="3"/>
  <c r="BN645" i="3" s="1"/>
  <c r="BF643" i="3"/>
  <c r="BN643" i="3" s="1"/>
  <c r="BF641" i="3"/>
  <c r="BN641" i="3" s="1"/>
  <c r="BF639" i="3"/>
  <c r="BN639" i="3" s="1"/>
  <c r="BF637" i="3"/>
  <c r="BN637" i="3" s="1"/>
  <c r="BF635" i="3"/>
  <c r="BN635" i="3" s="1"/>
  <c r="BF633" i="3"/>
  <c r="BN633" i="3" s="1"/>
  <c r="BF631" i="3"/>
  <c r="BN631" i="3" s="1"/>
  <c r="BF629" i="3"/>
  <c r="BN629" i="3" s="1"/>
  <c r="BF627" i="3"/>
  <c r="BN627" i="3" s="1"/>
  <c r="BF625" i="3"/>
  <c r="BN625" i="3" s="1"/>
  <c r="BF623" i="3"/>
  <c r="BN623" i="3" s="1"/>
  <c r="BF621" i="3"/>
  <c r="BN621" i="3" s="1"/>
  <c r="BF619" i="3"/>
  <c r="BN619" i="3" s="1"/>
  <c r="BF617" i="3"/>
  <c r="BN617" i="3" s="1"/>
  <c r="BF615" i="3"/>
  <c r="BN615" i="3" s="1"/>
  <c r="BF613" i="3"/>
  <c r="BN613" i="3" s="1"/>
  <c r="BF611" i="3"/>
  <c r="BN611" i="3" s="1"/>
  <c r="BF609" i="3"/>
  <c r="BN609" i="3" s="1"/>
  <c r="BF607" i="3"/>
  <c r="BN607" i="3" s="1"/>
  <c r="BF605" i="3"/>
  <c r="BN605" i="3" s="1"/>
  <c r="BF603" i="3"/>
  <c r="BN603" i="3" s="1"/>
  <c r="BF676" i="3"/>
  <c r="BF674" i="3"/>
  <c r="BN674" i="3" s="1"/>
  <c r="BF672" i="3"/>
  <c r="BF670" i="3"/>
  <c r="BN670" i="3" s="1"/>
  <c r="BF668" i="3"/>
  <c r="BF666" i="3"/>
  <c r="BN666" i="3" s="1"/>
  <c r="BF664" i="3"/>
  <c r="BN664" i="3" s="1"/>
  <c r="BF662" i="3"/>
  <c r="BN662" i="3" s="1"/>
  <c r="BF660" i="3"/>
  <c r="BN660" i="3" s="1"/>
  <c r="BF658" i="3"/>
  <c r="BN658" i="3" s="1"/>
  <c r="BF651" i="3"/>
  <c r="BN651" i="3" s="1"/>
  <c r="BF657" i="3"/>
  <c r="BN657" i="3" s="1"/>
  <c r="BF656" i="3"/>
  <c r="BN656" i="3" s="1"/>
  <c r="BF650" i="3"/>
  <c r="BN650" i="3" s="1"/>
  <c r="BF648" i="3"/>
  <c r="BN648" i="3" s="1"/>
  <c r="BF646" i="3"/>
  <c r="BN646" i="3" s="1"/>
  <c r="BF644" i="3"/>
  <c r="BN644" i="3" s="1"/>
  <c r="BF642" i="3"/>
  <c r="BN642" i="3" s="1"/>
  <c r="BF640" i="3"/>
  <c r="BN640" i="3" s="1"/>
  <c r="BF638" i="3"/>
  <c r="BN638" i="3" s="1"/>
  <c r="BF636" i="3"/>
  <c r="BN636" i="3" s="1"/>
  <c r="BF634" i="3"/>
  <c r="BN634" i="3" s="1"/>
  <c r="BF632" i="3"/>
  <c r="BN632" i="3" s="1"/>
  <c r="BF630" i="3"/>
  <c r="BN630" i="3" s="1"/>
  <c r="BF628" i="3"/>
  <c r="BN628" i="3" s="1"/>
  <c r="BF626" i="3"/>
  <c r="BN626" i="3" s="1"/>
  <c r="BF624" i="3"/>
  <c r="BN624" i="3" s="1"/>
  <c r="BF622" i="3"/>
  <c r="BN622" i="3" s="1"/>
  <c r="BF620" i="3"/>
  <c r="BN620" i="3" s="1"/>
  <c r="BF618" i="3"/>
  <c r="BN618" i="3" s="1"/>
  <c r="BF616" i="3"/>
  <c r="BN616" i="3" s="1"/>
  <c r="BF614" i="3"/>
  <c r="BN614" i="3" s="1"/>
  <c r="BF612" i="3"/>
  <c r="BN612" i="3" s="1"/>
  <c r="BF610" i="3"/>
  <c r="BN610" i="3" s="1"/>
  <c r="BF655" i="3"/>
  <c r="BN655" i="3" s="1"/>
  <c r="BF654" i="3"/>
  <c r="BN654" i="3" s="1"/>
  <c r="BF608" i="3"/>
  <c r="BN608" i="3" s="1"/>
  <c r="BF606" i="3"/>
  <c r="BN606" i="3" s="1"/>
  <c r="BF604" i="3"/>
  <c r="BN604" i="3" s="1"/>
  <c r="BE302" i="3"/>
  <c r="BE300" i="3"/>
  <c r="BM300" i="3" s="1"/>
  <c r="BE298" i="3"/>
  <c r="BE296" i="3"/>
  <c r="BM296" i="3" s="1"/>
  <c r="BE294" i="3"/>
  <c r="BE292" i="3"/>
  <c r="BM292" i="3" s="1"/>
  <c r="BE290" i="3"/>
  <c r="BE288" i="3"/>
  <c r="BM288" i="3" s="1"/>
  <c r="BE286" i="3"/>
  <c r="BM286" i="3" s="1"/>
  <c r="BE284" i="3"/>
  <c r="BM284" i="3" s="1"/>
  <c r="BE282" i="3"/>
  <c r="BE280" i="3"/>
  <c r="BM280" i="3" s="1"/>
  <c r="BE278" i="3"/>
  <c r="BE276" i="3"/>
  <c r="BM276" i="3" s="1"/>
  <c r="BE274" i="3"/>
  <c r="BE272" i="3"/>
  <c r="BM272" i="3" s="1"/>
  <c r="BE270" i="3"/>
  <c r="BM270" i="3" s="1"/>
  <c r="BE268" i="3"/>
  <c r="BM268" i="3" s="1"/>
  <c r="BE266" i="3"/>
  <c r="BE264" i="3"/>
  <c r="BM264" i="3" s="1"/>
  <c r="BE262" i="3"/>
  <c r="BM262" i="3" s="1"/>
  <c r="BE260" i="3"/>
  <c r="BM260" i="3" s="1"/>
  <c r="BE258" i="3"/>
  <c r="BE256" i="3"/>
  <c r="BM256" i="3" s="1"/>
  <c r="BE254" i="3"/>
  <c r="BE252" i="3"/>
  <c r="BM252" i="3" s="1"/>
  <c r="BE250" i="3"/>
  <c r="BE248" i="3"/>
  <c r="BM248" i="3" s="1"/>
  <c r="BE246" i="3"/>
  <c r="BE244" i="3"/>
  <c r="BM244" i="3" s="1"/>
  <c r="BE242" i="3"/>
  <c r="BE240" i="3"/>
  <c r="BM240" i="3" s="1"/>
  <c r="BE238" i="3"/>
  <c r="BM238" i="3" s="1"/>
  <c r="BE236" i="3"/>
  <c r="BM236" i="3" s="1"/>
  <c r="BE234" i="3"/>
  <c r="BM234" i="3" s="1"/>
  <c r="BE232" i="3"/>
  <c r="BM232" i="3" s="1"/>
  <c r="BE230" i="3"/>
  <c r="BE228" i="3"/>
  <c r="BM228" i="3" s="1"/>
  <c r="BE226" i="3"/>
  <c r="BM226" i="3" s="1"/>
  <c r="BE224" i="3"/>
  <c r="BM224" i="3" s="1"/>
  <c r="BE222" i="3"/>
  <c r="BE220" i="3"/>
  <c r="BM220" i="3" s="1"/>
  <c r="BE218" i="3"/>
  <c r="BM218" i="3" s="1"/>
  <c r="BE216" i="3"/>
  <c r="BM216" i="3" s="1"/>
  <c r="BE214" i="3"/>
  <c r="BE212" i="3"/>
  <c r="BM212" i="3" s="1"/>
  <c r="BE210" i="3"/>
  <c r="BM210" i="3" s="1"/>
  <c r="BE208" i="3"/>
  <c r="BM208" i="3" s="1"/>
  <c r="BE206" i="3"/>
  <c r="BM206" i="3" s="1"/>
  <c r="BE204" i="3"/>
  <c r="BM204" i="3" s="1"/>
  <c r="BE202" i="3"/>
  <c r="BM202" i="3" s="1"/>
  <c r="BE200" i="3"/>
  <c r="BM200" i="3" s="1"/>
  <c r="BE198" i="3"/>
  <c r="BE196" i="3"/>
  <c r="BM196" i="3" s="1"/>
  <c r="BE194" i="3"/>
  <c r="BM194" i="3" s="1"/>
  <c r="BE192" i="3"/>
  <c r="BM192" i="3" s="1"/>
  <c r="BE190" i="3"/>
  <c r="BE188" i="3"/>
  <c r="BM188" i="3" s="1"/>
  <c r="BE186" i="3"/>
  <c r="BM186" i="3" s="1"/>
  <c r="BE184" i="3"/>
  <c r="BM184" i="3" s="1"/>
  <c r="BE182" i="3"/>
  <c r="BE180" i="3"/>
  <c r="BM180" i="3" s="1"/>
  <c r="BE178" i="3"/>
  <c r="BE176" i="3"/>
  <c r="BM176" i="3" s="1"/>
  <c r="BE174" i="3"/>
  <c r="BE172" i="3"/>
  <c r="BM172" i="3" s="1"/>
  <c r="BE170" i="3"/>
  <c r="BM170" i="3" s="1"/>
  <c r="BE168" i="3"/>
  <c r="BM168" i="3" s="1"/>
  <c r="BE301" i="3"/>
  <c r="BE299" i="3"/>
  <c r="BM299" i="3" s="1"/>
  <c r="BE297" i="3"/>
  <c r="BE295" i="3"/>
  <c r="BM295" i="3" s="1"/>
  <c r="BE293" i="3"/>
  <c r="BE291" i="3"/>
  <c r="BM291" i="3" s="1"/>
  <c r="BE289" i="3"/>
  <c r="BE287" i="3"/>
  <c r="BM287" i="3" s="1"/>
  <c r="BE285" i="3"/>
  <c r="BE283" i="3"/>
  <c r="BM283" i="3" s="1"/>
  <c r="BE281" i="3"/>
  <c r="BE279" i="3"/>
  <c r="BM279" i="3" s="1"/>
  <c r="BE277" i="3"/>
  <c r="BE275" i="3"/>
  <c r="BM275" i="3" s="1"/>
  <c r="BE273" i="3"/>
  <c r="BE271" i="3"/>
  <c r="BM271" i="3" s="1"/>
  <c r="BE269" i="3"/>
  <c r="BE267" i="3"/>
  <c r="BM267" i="3" s="1"/>
  <c r="BE265" i="3"/>
  <c r="BE263" i="3"/>
  <c r="BM263" i="3" s="1"/>
  <c r="BE261" i="3"/>
  <c r="BM261" i="3" s="1"/>
  <c r="BE259" i="3"/>
  <c r="BM259" i="3" s="1"/>
  <c r="BE257" i="3"/>
  <c r="BE255" i="3"/>
  <c r="BM255" i="3" s="1"/>
  <c r="BE253" i="3"/>
  <c r="BM253" i="3" s="1"/>
  <c r="BE251" i="3"/>
  <c r="BM251" i="3" s="1"/>
  <c r="BE249" i="3"/>
  <c r="BM249" i="3" s="1"/>
  <c r="BE247" i="3"/>
  <c r="BM247" i="3" s="1"/>
  <c r="BE245" i="3"/>
  <c r="BE243" i="3"/>
  <c r="BM243" i="3" s="1"/>
  <c r="BE241" i="3"/>
  <c r="BM241" i="3" s="1"/>
  <c r="BE239" i="3"/>
  <c r="BM239" i="3" s="1"/>
  <c r="BE237" i="3"/>
  <c r="BE235" i="3"/>
  <c r="BM235" i="3" s="1"/>
  <c r="BE233" i="3"/>
  <c r="BE231" i="3"/>
  <c r="BM231" i="3" s="1"/>
  <c r="BE229" i="3"/>
  <c r="BM229" i="3" s="1"/>
  <c r="BE227" i="3"/>
  <c r="BM227" i="3" s="1"/>
  <c r="BE225" i="3"/>
  <c r="BM225" i="3" s="1"/>
  <c r="BE223" i="3"/>
  <c r="BM223" i="3" s="1"/>
  <c r="BE221" i="3"/>
  <c r="BE219" i="3"/>
  <c r="BM219" i="3" s="1"/>
  <c r="BE217" i="3"/>
  <c r="BE215" i="3"/>
  <c r="BM215" i="3" s="1"/>
  <c r="BE213" i="3"/>
  <c r="BM213" i="3" s="1"/>
  <c r="BE211" i="3"/>
  <c r="BM211" i="3" s="1"/>
  <c r="BE209" i="3"/>
  <c r="BM209" i="3" s="1"/>
  <c r="BE207" i="3"/>
  <c r="BM207" i="3" s="1"/>
  <c r="BE205" i="3"/>
  <c r="BE203" i="3"/>
  <c r="BM203" i="3" s="1"/>
  <c r="BE201" i="3"/>
  <c r="BE199" i="3"/>
  <c r="BM199" i="3" s="1"/>
  <c r="BE197" i="3"/>
  <c r="BM197" i="3" s="1"/>
  <c r="BE195" i="3"/>
  <c r="BM195" i="3" s="1"/>
  <c r="BE193" i="3"/>
  <c r="BM193" i="3" s="1"/>
  <c r="BE191" i="3"/>
  <c r="BM191" i="3" s="1"/>
  <c r="BE189" i="3"/>
  <c r="BE187" i="3"/>
  <c r="BM187" i="3" s="1"/>
  <c r="BE185" i="3"/>
  <c r="BM185" i="3" s="1"/>
  <c r="BE183" i="3"/>
  <c r="BM183" i="3" s="1"/>
  <c r="BE181" i="3"/>
  <c r="BE179" i="3"/>
  <c r="BM179" i="3" s="1"/>
  <c r="BE177" i="3"/>
  <c r="BM177" i="3" s="1"/>
  <c r="BE175" i="3"/>
  <c r="BM175" i="3" s="1"/>
  <c r="BE173" i="3"/>
  <c r="BE171" i="3"/>
  <c r="BM171" i="3" s="1"/>
  <c r="BE169" i="3"/>
  <c r="BE167" i="3"/>
  <c r="BM167" i="3" s="1"/>
  <c r="BE165" i="3"/>
  <c r="BE163" i="3"/>
  <c r="BM163" i="3" s="1"/>
  <c r="BE161" i="3"/>
  <c r="BE159" i="3"/>
  <c r="BM159" i="3" s="1"/>
  <c r="BE157" i="3"/>
  <c r="BM157" i="3" s="1"/>
  <c r="BE154" i="3"/>
  <c r="BM154" i="3" s="1"/>
  <c r="BE155" i="3"/>
  <c r="BE160" i="3"/>
  <c r="BM160" i="3" s="1"/>
  <c r="BE158" i="3"/>
  <c r="BM153" i="3"/>
  <c r="BE166" i="3"/>
  <c r="BE164" i="3"/>
  <c r="BM164" i="3" s="1"/>
  <c r="BE162" i="3"/>
  <c r="BE156" i="3"/>
  <c r="BM156" i="3" s="1"/>
  <c r="BE452" i="3"/>
  <c r="BM452" i="3" s="1"/>
  <c r="BE450" i="3"/>
  <c r="BM450" i="3" s="1"/>
  <c r="BE448" i="3"/>
  <c r="BE446" i="3"/>
  <c r="BM446" i="3" s="1"/>
  <c r="BE444" i="3"/>
  <c r="BE442" i="3"/>
  <c r="BM442" i="3" s="1"/>
  <c r="BE440" i="3"/>
  <c r="BE438" i="3"/>
  <c r="BM438" i="3" s="1"/>
  <c r="BE436" i="3"/>
  <c r="BM436" i="3" s="1"/>
  <c r="BE434" i="3"/>
  <c r="BM434" i="3" s="1"/>
  <c r="BE432" i="3"/>
  <c r="BE430" i="3"/>
  <c r="BM430" i="3" s="1"/>
  <c r="BE428" i="3"/>
  <c r="BE426" i="3"/>
  <c r="BM426" i="3" s="1"/>
  <c r="BE424" i="3"/>
  <c r="BE422" i="3"/>
  <c r="BM422" i="3" s="1"/>
  <c r="BE420" i="3"/>
  <c r="BM420" i="3" s="1"/>
  <c r="BE418" i="3"/>
  <c r="BM418" i="3" s="1"/>
  <c r="BE416" i="3"/>
  <c r="BE414" i="3"/>
  <c r="BM414" i="3" s="1"/>
  <c r="BE412" i="3"/>
  <c r="BE410" i="3"/>
  <c r="BM410" i="3" s="1"/>
  <c r="BE408" i="3"/>
  <c r="BE406" i="3"/>
  <c r="BM406" i="3" s="1"/>
  <c r="BE404" i="3"/>
  <c r="BE402" i="3"/>
  <c r="BM402" i="3" s="1"/>
  <c r="BE400" i="3"/>
  <c r="BE398" i="3"/>
  <c r="BM398" i="3" s="1"/>
  <c r="BE396" i="3"/>
  <c r="BM396" i="3" s="1"/>
  <c r="BE394" i="3"/>
  <c r="BM394" i="3" s="1"/>
  <c r="BE392" i="3"/>
  <c r="BE390" i="3"/>
  <c r="BM390" i="3" s="1"/>
  <c r="BE388" i="3"/>
  <c r="BM388" i="3" s="1"/>
  <c r="BE386" i="3"/>
  <c r="BM386" i="3" s="1"/>
  <c r="BE384" i="3"/>
  <c r="BM384" i="3" s="1"/>
  <c r="BE382" i="3"/>
  <c r="BM382" i="3" s="1"/>
  <c r="BE380" i="3"/>
  <c r="BE378" i="3"/>
  <c r="BM378" i="3" s="1"/>
  <c r="BE376" i="3"/>
  <c r="BM376" i="3" s="1"/>
  <c r="BE374" i="3"/>
  <c r="BM374" i="3" s="1"/>
  <c r="BE372" i="3"/>
  <c r="BE370" i="3"/>
  <c r="BM370" i="3" s="1"/>
  <c r="BE368" i="3"/>
  <c r="BM368" i="3" s="1"/>
  <c r="BE366" i="3"/>
  <c r="BM366" i="3" s="1"/>
  <c r="BE364" i="3"/>
  <c r="BE362" i="3"/>
  <c r="BM362" i="3" s="1"/>
  <c r="BE360" i="3"/>
  <c r="BM360" i="3" s="1"/>
  <c r="BE358" i="3"/>
  <c r="BM358" i="3" s="1"/>
  <c r="BE356" i="3"/>
  <c r="BM356" i="3" s="1"/>
  <c r="BE354" i="3"/>
  <c r="BM354" i="3" s="1"/>
  <c r="BE352" i="3"/>
  <c r="BM352" i="3" s="1"/>
  <c r="BE350" i="3"/>
  <c r="BM350" i="3" s="1"/>
  <c r="BE348" i="3"/>
  <c r="BM348" i="3" s="1"/>
  <c r="BE346" i="3"/>
  <c r="BM346" i="3" s="1"/>
  <c r="BE344" i="3"/>
  <c r="BM344" i="3" s="1"/>
  <c r="BE342" i="3"/>
  <c r="BM342" i="3" s="1"/>
  <c r="BE340" i="3"/>
  <c r="BE338" i="3"/>
  <c r="BM338" i="3" s="1"/>
  <c r="BE336" i="3"/>
  <c r="BM336" i="3" s="1"/>
  <c r="BE334" i="3"/>
  <c r="BE332" i="3"/>
  <c r="BM332" i="3" s="1"/>
  <c r="BE330" i="3"/>
  <c r="BM330" i="3" s="1"/>
  <c r="BE328" i="3"/>
  <c r="BM328" i="3" s="1"/>
  <c r="BE326" i="3"/>
  <c r="BM326" i="3" s="1"/>
  <c r="BE324" i="3"/>
  <c r="BE322" i="3"/>
  <c r="BM322" i="3" s="1"/>
  <c r="BE320" i="3"/>
  <c r="BM320" i="3" s="1"/>
  <c r="BE318" i="3"/>
  <c r="BM318" i="3" s="1"/>
  <c r="BE316" i="3"/>
  <c r="BE314" i="3"/>
  <c r="BM314" i="3" s="1"/>
  <c r="BE312" i="3"/>
  <c r="BM312" i="3" s="1"/>
  <c r="BE310" i="3"/>
  <c r="BM310" i="3" s="1"/>
  <c r="BE308" i="3"/>
  <c r="BM308" i="3" s="1"/>
  <c r="BE306" i="3"/>
  <c r="BM306" i="3" s="1"/>
  <c r="BE304" i="3"/>
  <c r="BM304" i="3" s="1"/>
  <c r="BE451" i="3"/>
  <c r="BM451" i="3" s="1"/>
  <c r="BE449" i="3"/>
  <c r="BE447" i="3"/>
  <c r="BM447" i="3" s="1"/>
  <c r="BE445" i="3"/>
  <c r="BE443" i="3"/>
  <c r="BM443" i="3" s="1"/>
  <c r="BE441" i="3"/>
  <c r="BE439" i="3"/>
  <c r="BM439" i="3" s="1"/>
  <c r="BE437" i="3"/>
  <c r="BE435" i="3"/>
  <c r="BM435" i="3" s="1"/>
  <c r="BE433" i="3"/>
  <c r="BE431" i="3"/>
  <c r="BM431" i="3" s="1"/>
  <c r="BE429" i="3"/>
  <c r="BE427" i="3"/>
  <c r="BM427" i="3" s="1"/>
  <c r="BE425" i="3"/>
  <c r="BE423" i="3"/>
  <c r="BM423" i="3" s="1"/>
  <c r="BE421" i="3"/>
  <c r="BE419" i="3"/>
  <c r="BM419" i="3" s="1"/>
  <c r="BE417" i="3"/>
  <c r="BE415" i="3"/>
  <c r="BM415" i="3" s="1"/>
  <c r="BE413" i="3"/>
  <c r="BE411" i="3"/>
  <c r="BM411" i="3" s="1"/>
  <c r="BE409" i="3"/>
  <c r="BE407" i="3"/>
  <c r="BM407" i="3" s="1"/>
  <c r="BE405" i="3"/>
  <c r="BE403" i="3"/>
  <c r="BM403" i="3" s="1"/>
  <c r="BE401" i="3"/>
  <c r="BE399" i="3"/>
  <c r="BM399" i="3" s="1"/>
  <c r="BE397" i="3"/>
  <c r="BE395" i="3"/>
  <c r="BM395" i="3" s="1"/>
  <c r="BE393" i="3"/>
  <c r="BE391" i="3"/>
  <c r="BM391" i="3" s="1"/>
  <c r="BE389" i="3"/>
  <c r="BE387" i="3"/>
  <c r="BM387" i="3" s="1"/>
  <c r="BE385" i="3"/>
  <c r="BE383" i="3"/>
  <c r="BM383" i="3" s="1"/>
  <c r="BE381" i="3"/>
  <c r="BE379" i="3"/>
  <c r="BM379" i="3" s="1"/>
  <c r="BE377" i="3"/>
  <c r="BE375" i="3"/>
  <c r="BM375" i="3" s="1"/>
  <c r="BE373" i="3"/>
  <c r="BE371" i="3"/>
  <c r="BM371" i="3" s="1"/>
  <c r="BE369" i="3"/>
  <c r="BE367" i="3"/>
  <c r="BM367" i="3" s="1"/>
  <c r="BE365" i="3"/>
  <c r="BE363" i="3"/>
  <c r="BM363" i="3" s="1"/>
  <c r="BE361" i="3"/>
  <c r="BE359" i="3"/>
  <c r="BM359" i="3" s="1"/>
  <c r="BE357" i="3"/>
  <c r="BE355" i="3"/>
  <c r="BM355" i="3" s="1"/>
  <c r="BE353" i="3"/>
  <c r="BE351" i="3"/>
  <c r="BM351" i="3" s="1"/>
  <c r="BE349" i="3"/>
  <c r="BE347" i="3"/>
  <c r="BM347" i="3" s="1"/>
  <c r="BE345" i="3"/>
  <c r="BE343" i="3"/>
  <c r="BM343" i="3" s="1"/>
  <c r="BE341" i="3"/>
  <c r="BE339" i="3"/>
  <c r="BM339" i="3" s="1"/>
  <c r="BE337" i="3"/>
  <c r="BE335" i="3"/>
  <c r="BM335" i="3" s="1"/>
  <c r="BE333" i="3"/>
  <c r="BE331" i="3"/>
  <c r="BM331" i="3" s="1"/>
  <c r="BE329" i="3"/>
  <c r="BE327" i="3"/>
  <c r="BM327" i="3" s="1"/>
  <c r="BE325" i="3"/>
  <c r="BM325" i="3" s="1"/>
  <c r="BE323" i="3"/>
  <c r="BM323" i="3" s="1"/>
  <c r="BE321" i="3"/>
  <c r="BM321" i="3" s="1"/>
  <c r="BE319" i="3"/>
  <c r="BM319" i="3" s="1"/>
  <c r="BE317" i="3"/>
  <c r="BM317" i="3" s="1"/>
  <c r="BE315" i="3"/>
  <c r="BM315" i="3" s="1"/>
  <c r="BE313" i="3"/>
  <c r="BM313" i="3" s="1"/>
  <c r="BE311" i="3"/>
  <c r="BM311" i="3" s="1"/>
  <c r="BE309" i="3"/>
  <c r="BM309" i="3" s="1"/>
  <c r="BE307" i="3"/>
  <c r="BM307" i="3" s="1"/>
  <c r="BE305" i="3"/>
  <c r="BM305" i="3" s="1"/>
  <c r="BE303" i="3"/>
  <c r="BM303" i="3" s="1"/>
  <c r="BI601" i="3"/>
  <c r="N601" i="3" s="1"/>
  <c r="BL601" i="3" s="1"/>
  <c r="S601" i="3" s="1"/>
  <c r="V601" i="3" s="1"/>
  <c r="BI599" i="3"/>
  <c r="N599" i="3" s="1"/>
  <c r="BL599" i="3" s="1"/>
  <c r="S599" i="3" s="1"/>
  <c r="V599" i="3" s="1"/>
  <c r="BI597" i="3"/>
  <c r="N597" i="3" s="1"/>
  <c r="BI595" i="3"/>
  <c r="N595" i="3" s="1"/>
  <c r="BL595" i="3" s="1"/>
  <c r="S595" i="3" s="1"/>
  <c r="V595" i="3" s="1"/>
  <c r="BI593" i="3"/>
  <c r="N593" i="3" s="1"/>
  <c r="BI591" i="3"/>
  <c r="N591" i="3" s="1"/>
  <c r="BL591" i="3" s="1"/>
  <c r="S591" i="3" s="1"/>
  <c r="V591" i="3" s="1"/>
  <c r="BI589" i="3"/>
  <c r="N589" i="3" s="1"/>
  <c r="BI587" i="3"/>
  <c r="N587" i="3" s="1"/>
  <c r="BL587" i="3" s="1"/>
  <c r="S587" i="3" s="1"/>
  <c r="V587" i="3" s="1"/>
  <c r="BI585" i="3"/>
  <c r="N585" i="3" s="1"/>
  <c r="BL585" i="3" s="1"/>
  <c r="S585" i="3" s="1"/>
  <c r="V585" i="3" s="1"/>
  <c r="BI583" i="3"/>
  <c r="N583" i="3" s="1"/>
  <c r="BL583" i="3" s="1"/>
  <c r="S583" i="3" s="1"/>
  <c r="V583" i="3" s="1"/>
  <c r="BI581" i="3"/>
  <c r="N581" i="3" s="1"/>
  <c r="BL581" i="3" s="1"/>
  <c r="S581" i="3" s="1"/>
  <c r="V581" i="3" s="1"/>
  <c r="BI579" i="3"/>
  <c r="N579" i="3" s="1"/>
  <c r="BL579" i="3" s="1"/>
  <c r="S579" i="3" s="1"/>
  <c r="V579" i="3" s="1"/>
  <c r="BI577" i="3"/>
  <c r="N577" i="3" s="1"/>
  <c r="BL577" i="3" s="1"/>
  <c r="S577" i="3" s="1"/>
  <c r="V577" i="3" s="1"/>
  <c r="BI575" i="3"/>
  <c r="N575" i="3" s="1"/>
  <c r="BL575" i="3" s="1"/>
  <c r="S575" i="3" s="1"/>
  <c r="V575" i="3" s="1"/>
  <c r="BI573" i="3"/>
  <c r="N573" i="3" s="1"/>
  <c r="BI571" i="3"/>
  <c r="N571" i="3" s="1"/>
  <c r="BL571" i="3" s="1"/>
  <c r="S571" i="3" s="1"/>
  <c r="V571" i="3" s="1"/>
  <c r="BI569" i="3"/>
  <c r="N569" i="3" s="1"/>
  <c r="BL569" i="3" s="1"/>
  <c r="S569" i="3" s="1"/>
  <c r="V569" i="3" s="1"/>
  <c r="BI567" i="3"/>
  <c r="N567" i="3" s="1"/>
  <c r="BL567" i="3" s="1"/>
  <c r="S567" i="3" s="1"/>
  <c r="V567" i="3" s="1"/>
  <c r="BI565" i="3"/>
  <c r="N565" i="3" s="1"/>
  <c r="BI563" i="3"/>
  <c r="N563" i="3" s="1"/>
  <c r="BL563" i="3" s="1"/>
  <c r="S563" i="3" s="1"/>
  <c r="V563" i="3" s="1"/>
  <c r="BI561" i="3"/>
  <c r="N561" i="3" s="1"/>
  <c r="BI559" i="3"/>
  <c r="N559" i="3" s="1"/>
  <c r="BL559" i="3" s="1"/>
  <c r="S559" i="3" s="1"/>
  <c r="V559" i="3" s="1"/>
  <c r="BI557" i="3"/>
  <c r="N557" i="3" s="1"/>
  <c r="BI555" i="3"/>
  <c r="N555" i="3" s="1"/>
  <c r="BL555" i="3" s="1"/>
  <c r="S555" i="3" s="1"/>
  <c r="V555" i="3" s="1"/>
  <c r="BI553" i="3"/>
  <c r="N553" i="3" s="1"/>
  <c r="BI551" i="3"/>
  <c r="N551" i="3" s="1"/>
  <c r="BL551" i="3" s="1"/>
  <c r="S551" i="3" s="1"/>
  <c r="V551" i="3" s="1"/>
  <c r="BI602" i="3"/>
  <c r="N602" i="3" s="1"/>
  <c r="BL602" i="3" s="1"/>
  <c r="S602" i="3" s="1"/>
  <c r="V602" i="3" s="1"/>
  <c r="BI600" i="3"/>
  <c r="N600" i="3" s="1"/>
  <c r="BL600" i="3" s="1"/>
  <c r="S600" i="3" s="1"/>
  <c r="V600" i="3" s="1"/>
  <c r="BI598" i="3"/>
  <c r="N598" i="3" s="1"/>
  <c r="BL598" i="3" s="1"/>
  <c r="S598" i="3" s="1"/>
  <c r="V598" i="3" s="1"/>
  <c r="BI596" i="3"/>
  <c r="N596" i="3" s="1"/>
  <c r="BL596" i="3" s="1"/>
  <c r="S596" i="3" s="1"/>
  <c r="V596" i="3" s="1"/>
  <c r="BI594" i="3"/>
  <c r="N594" i="3" s="1"/>
  <c r="BL594" i="3" s="1"/>
  <c r="S594" i="3" s="1"/>
  <c r="V594" i="3" s="1"/>
  <c r="BI592" i="3"/>
  <c r="N592" i="3" s="1"/>
  <c r="BL592" i="3" s="1"/>
  <c r="S592" i="3" s="1"/>
  <c r="V592" i="3" s="1"/>
  <c r="BI590" i="3"/>
  <c r="N590" i="3" s="1"/>
  <c r="BL590" i="3" s="1"/>
  <c r="S590" i="3" s="1"/>
  <c r="V590" i="3" s="1"/>
  <c r="BI588" i="3"/>
  <c r="N588" i="3" s="1"/>
  <c r="BL588" i="3" s="1"/>
  <c r="S588" i="3" s="1"/>
  <c r="V588" i="3" s="1"/>
  <c r="BI586" i="3"/>
  <c r="N586" i="3" s="1"/>
  <c r="BL586" i="3" s="1"/>
  <c r="S586" i="3" s="1"/>
  <c r="V586" i="3" s="1"/>
  <c r="BI584" i="3"/>
  <c r="N584" i="3" s="1"/>
  <c r="BL584" i="3" s="1"/>
  <c r="S584" i="3" s="1"/>
  <c r="V584" i="3" s="1"/>
  <c r="BI582" i="3"/>
  <c r="N582" i="3" s="1"/>
  <c r="BI580" i="3"/>
  <c r="N580" i="3" s="1"/>
  <c r="BL580" i="3" s="1"/>
  <c r="S580" i="3" s="1"/>
  <c r="V580" i="3" s="1"/>
  <c r="BI578" i="3"/>
  <c r="N578" i="3" s="1"/>
  <c r="BL578" i="3" s="1"/>
  <c r="S578" i="3" s="1"/>
  <c r="V578" i="3" s="1"/>
  <c r="BI576" i="3"/>
  <c r="N576" i="3" s="1"/>
  <c r="BL576" i="3" s="1"/>
  <c r="S576" i="3" s="1"/>
  <c r="V576" i="3" s="1"/>
  <c r="BI574" i="3"/>
  <c r="N574" i="3" s="1"/>
  <c r="BL574" i="3" s="1"/>
  <c r="S574" i="3" s="1"/>
  <c r="V574" i="3" s="1"/>
  <c r="BI572" i="3"/>
  <c r="N572" i="3" s="1"/>
  <c r="BL572" i="3" s="1"/>
  <c r="S572" i="3" s="1"/>
  <c r="V572" i="3" s="1"/>
  <c r="BI570" i="3"/>
  <c r="N570" i="3" s="1"/>
  <c r="BL570" i="3" s="1"/>
  <c r="S570" i="3" s="1"/>
  <c r="V570" i="3" s="1"/>
  <c r="BI568" i="3"/>
  <c r="N568" i="3" s="1"/>
  <c r="BL568" i="3" s="1"/>
  <c r="S568" i="3" s="1"/>
  <c r="V568" i="3" s="1"/>
  <c r="BI566" i="3"/>
  <c r="N566" i="3" s="1"/>
  <c r="BI564" i="3"/>
  <c r="N564" i="3" s="1"/>
  <c r="BL564" i="3" s="1"/>
  <c r="S564" i="3" s="1"/>
  <c r="V564" i="3" s="1"/>
  <c r="BI562" i="3"/>
  <c r="N562" i="3" s="1"/>
  <c r="BL562" i="3" s="1"/>
  <c r="S562" i="3" s="1"/>
  <c r="V562" i="3" s="1"/>
  <c r="BI560" i="3"/>
  <c r="N560" i="3" s="1"/>
  <c r="BL560" i="3" s="1"/>
  <c r="S560" i="3" s="1"/>
  <c r="V560" i="3" s="1"/>
  <c r="BI558" i="3"/>
  <c r="N558" i="3" s="1"/>
  <c r="BL558" i="3" s="1"/>
  <c r="S558" i="3" s="1"/>
  <c r="V558" i="3" s="1"/>
  <c r="BI556" i="3"/>
  <c r="N556" i="3" s="1"/>
  <c r="BL556" i="3" s="1"/>
  <c r="S556" i="3" s="1"/>
  <c r="V556" i="3" s="1"/>
  <c r="BI554" i="3"/>
  <c r="N554" i="3" s="1"/>
  <c r="BL554" i="3" s="1"/>
  <c r="S554" i="3" s="1"/>
  <c r="V554" i="3" s="1"/>
  <c r="BI552" i="3"/>
  <c r="N552" i="3" s="1"/>
  <c r="BL552" i="3" s="1"/>
  <c r="S552" i="3" s="1"/>
  <c r="V552" i="3" s="1"/>
  <c r="BI550" i="3"/>
  <c r="N550" i="3" s="1"/>
  <c r="BI548" i="3"/>
  <c r="N548" i="3" s="1"/>
  <c r="BL548" i="3" s="1"/>
  <c r="S548" i="3" s="1"/>
  <c r="V548" i="3" s="1"/>
  <c r="BI546" i="3"/>
  <c r="N546" i="3" s="1"/>
  <c r="BL546" i="3" s="1"/>
  <c r="S546" i="3" s="1"/>
  <c r="V546" i="3" s="1"/>
  <c r="BI544" i="3"/>
  <c r="N544" i="3" s="1"/>
  <c r="BL544" i="3" s="1"/>
  <c r="S544" i="3" s="1"/>
  <c r="V544" i="3" s="1"/>
  <c r="BI542" i="3"/>
  <c r="N542" i="3" s="1"/>
  <c r="BI540" i="3"/>
  <c r="N540" i="3" s="1"/>
  <c r="BL540" i="3" s="1"/>
  <c r="S540" i="3" s="1"/>
  <c r="V540" i="3" s="1"/>
  <c r="BI538" i="3"/>
  <c r="N538" i="3" s="1"/>
  <c r="BI536" i="3"/>
  <c r="N536" i="3" s="1"/>
  <c r="BL536" i="3" s="1"/>
  <c r="S536" i="3" s="1"/>
  <c r="V536" i="3" s="1"/>
  <c r="BI534" i="3"/>
  <c r="N534" i="3" s="1"/>
  <c r="BL534" i="3" s="1"/>
  <c r="S534" i="3" s="1"/>
  <c r="V534" i="3" s="1"/>
  <c r="BI532" i="3"/>
  <c r="N532" i="3" s="1"/>
  <c r="BL532" i="3" s="1"/>
  <c r="S532" i="3" s="1"/>
  <c r="V532" i="3" s="1"/>
  <c r="BI530" i="3"/>
  <c r="N530" i="3" s="1"/>
  <c r="BL530" i="3" s="1"/>
  <c r="S530" i="3" s="1"/>
  <c r="V530" i="3" s="1"/>
  <c r="BI528" i="3"/>
  <c r="N528" i="3" s="1"/>
  <c r="BL528" i="3" s="1"/>
  <c r="S528" i="3" s="1"/>
  <c r="V528" i="3" s="1"/>
  <c r="BI526" i="3"/>
  <c r="N526" i="3" s="1"/>
  <c r="BL526" i="3" s="1"/>
  <c r="S526" i="3" s="1"/>
  <c r="V526" i="3" s="1"/>
  <c r="BI524" i="3"/>
  <c r="N524" i="3" s="1"/>
  <c r="BL524" i="3" s="1"/>
  <c r="S524" i="3" s="1"/>
  <c r="V524" i="3" s="1"/>
  <c r="BI522" i="3"/>
  <c r="N522" i="3" s="1"/>
  <c r="BI520" i="3"/>
  <c r="N520" i="3" s="1"/>
  <c r="BL520" i="3" s="1"/>
  <c r="S520" i="3" s="1"/>
  <c r="V520" i="3" s="1"/>
  <c r="BI518" i="3"/>
  <c r="N518" i="3" s="1"/>
  <c r="BL518" i="3" s="1"/>
  <c r="S518" i="3" s="1"/>
  <c r="V518" i="3" s="1"/>
  <c r="BI516" i="3"/>
  <c r="N516" i="3" s="1"/>
  <c r="BL516" i="3" s="1"/>
  <c r="S516" i="3" s="1"/>
  <c r="V516" i="3" s="1"/>
  <c r="BI514" i="3"/>
  <c r="N514" i="3" s="1"/>
  <c r="BL514" i="3" s="1"/>
  <c r="S514" i="3" s="1"/>
  <c r="V514" i="3" s="1"/>
  <c r="BI512" i="3"/>
  <c r="N512" i="3" s="1"/>
  <c r="BL512" i="3" s="1"/>
  <c r="S512" i="3" s="1"/>
  <c r="V512" i="3" s="1"/>
  <c r="BI510" i="3"/>
  <c r="N510" i="3" s="1"/>
  <c r="BI508" i="3"/>
  <c r="N508" i="3" s="1"/>
  <c r="BL508" i="3" s="1"/>
  <c r="S508" i="3" s="1"/>
  <c r="V508" i="3" s="1"/>
  <c r="BI506" i="3"/>
  <c r="N506" i="3" s="1"/>
  <c r="BL506" i="3" s="1"/>
  <c r="S506" i="3" s="1"/>
  <c r="V506" i="3" s="1"/>
  <c r="BI504" i="3"/>
  <c r="N504" i="3" s="1"/>
  <c r="BL504" i="3" s="1"/>
  <c r="S504" i="3" s="1"/>
  <c r="V504" i="3" s="1"/>
  <c r="BI502" i="3"/>
  <c r="N502" i="3" s="1"/>
  <c r="BL502" i="3" s="1"/>
  <c r="S502" i="3" s="1"/>
  <c r="V502" i="3" s="1"/>
  <c r="BI500" i="3"/>
  <c r="N500" i="3" s="1"/>
  <c r="BL500" i="3" s="1"/>
  <c r="S500" i="3" s="1"/>
  <c r="V500" i="3" s="1"/>
  <c r="BI498" i="3"/>
  <c r="N498" i="3" s="1"/>
  <c r="BI496" i="3"/>
  <c r="N496" i="3" s="1"/>
  <c r="BL496" i="3" s="1"/>
  <c r="S496" i="3" s="1"/>
  <c r="V496" i="3" s="1"/>
  <c r="BI494" i="3"/>
  <c r="N494" i="3" s="1"/>
  <c r="BL494" i="3" s="1"/>
  <c r="S494" i="3" s="1"/>
  <c r="V494" i="3" s="1"/>
  <c r="BI492" i="3"/>
  <c r="N492" i="3" s="1"/>
  <c r="BL492" i="3" s="1"/>
  <c r="S492" i="3" s="1"/>
  <c r="V492" i="3" s="1"/>
  <c r="BI490" i="3"/>
  <c r="N490" i="3" s="1"/>
  <c r="BL490" i="3" s="1"/>
  <c r="S490" i="3" s="1"/>
  <c r="V490" i="3" s="1"/>
  <c r="BI488" i="3"/>
  <c r="N488" i="3" s="1"/>
  <c r="BL488" i="3" s="1"/>
  <c r="S488" i="3" s="1"/>
  <c r="V488" i="3" s="1"/>
  <c r="BI486" i="3"/>
  <c r="N486" i="3" s="1"/>
  <c r="BI484" i="3"/>
  <c r="N484" i="3" s="1"/>
  <c r="BL484" i="3" s="1"/>
  <c r="S484" i="3" s="1"/>
  <c r="V484" i="3" s="1"/>
  <c r="BI482" i="3"/>
  <c r="N482" i="3" s="1"/>
  <c r="BL482" i="3" s="1"/>
  <c r="S482" i="3" s="1"/>
  <c r="V482" i="3" s="1"/>
  <c r="BI480" i="3"/>
  <c r="N480" i="3" s="1"/>
  <c r="BL480" i="3" s="1"/>
  <c r="S480" i="3" s="1"/>
  <c r="V480" i="3" s="1"/>
  <c r="BI478" i="3"/>
  <c r="N478" i="3" s="1"/>
  <c r="BI476" i="3"/>
  <c r="BI474" i="3"/>
  <c r="N474" i="3" s="1"/>
  <c r="BI472" i="3"/>
  <c r="N472" i="3" s="1"/>
  <c r="BL472" i="3" s="1"/>
  <c r="S472" i="3" s="1"/>
  <c r="V472" i="3" s="1"/>
  <c r="BI470" i="3"/>
  <c r="N470" i="3" s="1"/>
  <c r="BL470" i="3" s="1"/>
  <c r="S470" i="3" s="1"/>
  <c r="V470" i="3" s="1"/>
  <c r="BI468" i="3"/>
  <c r="N468" i="3" s="1"/>
  <c r="BL468" i="3" s="1"/>
  <c r="S468" i="3" s="1"/>
  <c r="V468" i="3" s="1"/>
  <c r="BI466" i="3"/>
  <c r="N466" i="3" s="1"/>
  <c r="BL466" i="3" s="1"/>
  <c r="S466" i="3" s="1"/>
  <c r="V466" i="3" s="1"/>
  <c r="BI464" i="3"/>
  <c r="N464" i="3" s="1"/>
  <c r="BL464" i="3" s="1"/>
  <c r="S464" i="3" s="1"/>
  <c r="V464" i="3" s="1"/>
  <c r="BI462" i="3"/>
  <c r="N462" i="3" s="1"/>
  <c r="BL462" i="3" s="1"/>
  <c r="S462" i="3" s="1"/>
  <c r="V462" i="3" s="1"/>
  <c r="BI460" i="3"/>
  <c r="N460" i="3" s="1"/>
  <c r="BL460" i="3" s="1"/>
  <c r="S460" i="3" s="1"/>
  <c r="V460" i="3" s="1"/>
  <c r="BI458" i="3"/>
  <c r="N458" i="3" s="1"/>
  <c r="BI456" i="3"/>
  <c r="N456" i="3" s="1"/>
  <c r="BL456" i="3" s="1"/>
  <c r="S456" i="3" s="1"/>
  <c r="V456" i="3" s="1"/>
  <c r="BI454" i="3"/>
  <c r="N454" i="3" s="1"/>
  <c r="BL454" i="3" s="1"/>
  <c r="S454" i="3" s="1"/>
  <c r="V454" i="3" s="1"/>
  <c r="BI549" i="3"/>
  <c r="N549" i="3" s="1"/>
  <c r="BL549" i="3" s="1"/>
  <c r="S549" i="3" s="1"/>
  <c r="V549" i="3" s="1"/>
  <c r="BI547" i="3"/>
  <c r="N547" i="3" s="1"/>
  <c r="BL547" i="3" s="1"/>
  <c r="S547" i="3" s="1"/>
  <c r="V547" i="3" s="1"/>
  <c r="BI545" i="3"/>
  <c r="N545" i="3" s="1"/>
  <c r="BL545" i="3" s="1"/>
  <c r="S545" i="3" s="1"/>
  <c r="V545" i="3" s="1"/>
  <c r="BI543" i="3"/>
  <c r="N543" i="3" s="1"/>
  <c r="BL543" i="3" s="1"/>
  <c r="S543" i="3" s="1"/>
  <c r="V543" i="3" s="1"/>
  <c r="BI541" i="3"/>
  <c r="N541" i="3" s="1"/>
  <c r="BL541" i="3" s="1"/>
  <c r="S541" i="3" s="1"/>
  <c r="V541" i="3" s="1"/>
  <c r="BI539" i="3"/>
  <c r="N539" i="3" s="1"/>
  <c r="BI537" i="3"/>
  <c r="N537" i="3" s="1"/>
  <c r="BL537" i="3" s="1"/>
  <c r="S537" i="3" s="1"/>
  <c r="V537" i="3" s="1"/>
  <c r="BI535" i="3"/>
  <c r="N535" i="3" s="1"/>
  <c r="BI533" i="3"/>
  <c r="N533" i="3" s="1"/>
  <c r="BL533" i="3" s="1"/>
  <c r="S533" i="3" s="1"/>
  <c r="V533" i="3" s="1"/>
  <c r="BI531" i="3"/>
  <c r="N531" i="3" s="1"/>
  <c r="BL531" i="3" s="1"/>
  <c r="S531" i="3" s="1"/>
  <c r="V531" i="3" s="1"/>
  <c r="BI529" i="3"/>
  <c r="N529" i="3" s="1"/>
  <c r="BL529" i="3" s="1"/>
  <c r="S529" i="3" s="1"/>
  <c r="V529" i="3" s="1"/>
  <c r="BI527" i="3"/>
  <c r="N527" i="3" s="1"/>
  <c r="BL527" i="3" s="1"/>
  <c r="S527" i="3" s="1"/>
  <c r="V527" i="3" s="1"/>
  <c r="BI525" i="3"/>
  <c r="N525" i="3" s="1"/>
  <c r="BL525" i="3" s="1"/>
  <c r="S525" i="3" s="1"/>
  <c r="V525" i="3" s="1"/>
  <c r="BI523" i="3"/>
  <c r="N523" i="3" s="1"/>
  <c r="BI521" i="3"/>
  <c r="N521" i="3" s="1"/>
  <c r="BL521" i="3" s="1"/>
  <c r="S521" i="3" s="1"/>
  <c r="V521" i="3" s="1"/>
  <c r="BI519" i="3"/>
  <c r="N519" i="3" s="1"/>
  <c r="BL519" i="3" s="1"/>
  <c r="S519" i="3" s="1"/>
  <c r="V519" i="3" s="1"/>
  <c r="BI517" i="3"/>
  <c r="N517" i="3" s="1"/>
  <c r="BL517" i="3" s="1"/>
  <c r="S517" i="3" s="1"/>
  <c r="V517" i="3" s="1"/>
  <c r="BI515" i="3"/>
  <c r="N515" i="3" s="1"/>
  <c r="BL515" i="3" s="1"/>
  <c r="S515" i="3" s="1"/>
  <c r="V515" i="3" s="1"/>
  <c r="BI513" i="3"/>
  <c r="N513" i="3" s="1"/>
  <c r="BL513" i="3" s="1"/>
  <c r="S513" i="3" s="1"/>
  <c r="V513" i="3" s="1"/>
  <c r="BI511" i="3"/>
  <c r="N511" i="3" s="1"/>
  <c r="BL511" i="3" s="1"/>
  <c r="S511" i="3" s="1"/>
  <c r="V511" i="3" s="1"/>
  <c r="BI509" i="3"/>
  <c r="N509" i="3" s="1"/>
  <c r="BL509" i="3" s="1"/>
  <c r="S509" i="3" s="1"/>
  <c r="V509" i="3" s="1"/>
  <c r="BI507" i="3"/>
  <c r="N507" i="3" s="1"/>
  <c r="BI505" i="3"/>
  <c r="N505" i="3" s="1"/>
  <c r="BL505" i="3" s="1"/>
  <c r="S505" i="3" s="1"/>
  <c r="V505" i="3" s="1"/>
  <c r="BI503" i="3"/>
  <c r="N503" i="3" s="1"/>
  <c r="BL503" i="3" s="1"/>
  <c r="S503" i="3" s="1"/>
  <c r="V503" i="3" s="1"/>
  <c r="BI501" i="3"/>
  <c r="N501" i="3" s="1"/>
  <c r="BL501" i="3" s="1"/>
  <c r="S501" i="3" s="1"/>
  <c r="V501" i="3" s="1"/>
  <c r="BI499" i="3"/>
  <c r="N499" i="3" s="1"/>
  <c r="BI497" i="3"/>
  <c r="N497" i="3" s="1"/>
  <c r="BL497" i="3" s="1"/>
  <c r="S497" i="3" s="1"/>
  <c r="V497" i="3" s="1"/>
  <c r="BI495" i="3"/>
  <c r="N495" i="3" s="1"/>
  <c r="BI493" i="3"/>
  <c r="N493" i="3" s="1"/>
  <c r="BL493" i="3" s="1"/>
  <c r="S493" i="3" s="1"/>
  <c r="V493" i="3" s="1"/>
  <c r="BI491" i="3"/>
  <c r="N491" i="3" s="1"/>
  <c r="BL491" i="3" s="1"/>
  <c r="S491" i="3" s="1"/>
  <c r="V491" i="3" s="1"/>
  <c r="BI489" i="3"/>
  <c r="N489" i="3" s="1"/>
  <c r="BL489" i="3" s="1"/>
  <c r="S489" i="3" s="1"/>
  <c r="V489" i="3" s="1"/>
  <c r="BI487" i="3"/>
  <c r="N487" i="3" s="1"/>
  <c r="BI485" i="3"/>
  <c r="N485" i="3" s="1"/>
  <c r="BL485" i="3" s="1"/>
  <c r="S485" i="3" s="1"/>
  <c r="V485" i="3" s="1"/>
  <c r="BI483" i="3"/>
  <c r="N483" i="3" s="1"/>
  <c r="BI481" i="3"/>
  <c r="N481" i="3" s="1"/>
  <c r="BL481" i="3" s="1"/>
  <c r="S481" i="3" s="1"/>
  <c r="V481" i="3" s="1"/>
  <c r="BI479" i="3"/>
  <c r="N479" i="3" s="1"/>
  <c r="BL479" i="3" s="1"/>
  <c r="S479" i="3" s="1"/>
  <c r="V479" i="3" s="1"/>
  <c r="BI477" i="3"/>
  <c r="N477" i="3" s="1"/>
  <c r="BL477" i="3" s="1"/>
  <c r="S477" i="3" s="1"/>
  <c r="V477" i="3" s="1"/>
  <c r="BI475" i="3"/>
  <c r="N475" i="3" s="1"/>
  <c r="BI473" i="3"/>
  <c r="N473" i="3" s="1"/>
  <c r="BL473" i="3" s="1"/>
  <c r="S473" i="3" s="1"/>
  <c r="V473" i="3" s="1"/>
  <c r="BI471" i="3"/>
  <c r="N471" i="3" s="1"/>
  <c r="BI469" i="3"/>
  <c r="N469" i="3" s="1"/>
  <c r="BL469" i="3" s="1"/>
  <c r="S469" i="3" s="1"/>
  <c r="V469" i="3" s="1"/>
  <c r="BI467" i="3"/>
  <c r="N467" i="3" s="1"/>
  <c r="BL467" i="3" s="1"/>
  <c r="S467" i="3" s="1"/>
  <c r="V467" i="3" s="1"/>
  <c r="BI465" i="3"/>
  <c r="N465" i="3" s="1"/>
  <c r="BL465" i="3" s="1"/>
  <c r="S465" i="3" s="1"/>
  <c r="V465" i="3" s="1"/>
  <c r="BI463" i="3"/>
  <c r="N463" i="3" s="1"/>
  <c r="BI461" i="3"/>
  <c r="N461" i="3" s="1"/>
  <c r="BL461" i="3" s="1"/>
  <c r="S461" i="3" s="1"/>
  <c r="V461" i="3" s="1"/>
  <c r="BI459" i="3"/>
  <c r="N459" i="3" s="1"/>
  <c r="BL459" i="3" s="1"/>
  <c r="S459" i="3" s="1"/>
  <c r="V459" i="3" s="1"/>
  <c r="BI457" i="3"/>
  <c r="N457" i="3" s="1"/>
  <c r="BL457" i="3" s="1"/>
  <c r="S457" i="3" s="1"/>
  <c r="V457" i="3" s="1"/>
  <c r="BI455" i="3"/>
  <c r="N455" i="3" s="1"/>
  <c r="BL455" i="3" s="1"/>
  <c r="S455" i="3" s="1"/>
  <c r="V455" i="3" s="1"/>
  <c r="BI453" i="3"/>
  <c r="N453" i="3" s="1"/>
  <c r="BL453" i="3" s="1"/>
  <c r="S453" i="3" s="1"/>
  <c r="V453" i="3" s="1"/>
  <c r="BG752" i="3"/>
  <c r="BG750" i="3"/>
  <c r="BG748" i="3"/>
  <c r="BG746" i="3"/>
  <c r="BG744" i="3"/>
  <c r="BG742" i="3"/>
  <c r="BG740" i="3"/>
  <c r="BG738" i="3"/>
  <c r="BG736" i="3"/>
  <c r="BG734" i="3"/>
  <c r="BG732" i="3"/>
  <c r="BG730" i="3"/>
  <c r="BG728" i="3"/>
  <c r="BG726" i="3"/>
  <c r="BG724" i="3"/>
  <c r="BG722" i="3"/>
  <c r="BG720" i="3"/>
  <c r="BG718" i="3"/>
  <c r="BG716" i="3"/>
  <c r="BG714" i="3"/>
  <c r="BG712" i="3"/>
  <c r="BG710" i="3"/>
  <c r="BG708" i="3"/>
  <c r="BG706" i="3"/>
  <c r="BG704" i="3"/>
  <c r="BG702" i="3"/>
  <c r="BG700" i="3"/>
  <c r="BG698" i="3"/>
  <c r="BG696" i="3"/>
  <c r="BG694" i="3"/>
  <c r="BG692" i="3"/>
  <c r="BG690" i="3"/>
  <c r="BG688" i="3"/>
  <c r="BG686" i="3"/>
  <c r="BG684" i="3"/>
  <c r="BG682" i="3"/>
  <c r="BG680" i="3"/>
  <c r="BG678" i="3"/>
  <c r="BG676" i="3"/>
  <c r="BG674" i="3"/>
  <c r="BG672" i="3"/>
  <c r="BG670" i="3"/>
  <c r="BG668" i="3"/>
  <c r="BG666" i="3"/>
  <c r="BG664" i="3"/>
  <c r="BG662" i="3"/>
  <c r="BG660" i="3"/>
  <c r="BG658" i="3"/>
  <c r="BG656" i="3"/>
  <c r="BG654" i="3"/>
  <c r="BG652" i="3"/>
  <c r="BG751" i="3"/>
  <c r="BG749" i="3"/>
  <c r="BG747" i="3"/>
  <c r="BG745" i="3"/>
  <c r="BG743" i="3"/>
  <c r="BG741" i="3"/>
  <c r="BG739" i="3"/>
  <c r="BG737" i="3"/>
  <c r="BG735" i="3"/>
  <c r="BG733" i="3"/>
  <c r="BG731" i="3"/>
  <c r="BG729" i="3"/>
  <c r="BG727" i="3"/>
  <c r="BG725" i="3"/>
  <c r="BG723" i="3"/>
  <c r="BG721" i="3"/>
  <c r="BG719" i="3"/>
  <c r="BG717" i="3"/>
  <c r="BG715" i="3"/>
  <c r="BG713" i="3"/>
  <c r="BG711" i="3"/>
  <c r="BG709" i="3"/>
  <c r="BG707" i="3"/>
  <c r="BG705" i="3"/>
  <c r="BG703" i="3"/>
  <c r="BG701" i="3"/>
  <c r="BG699" i="3"/>
  <c r="BG697" i="3"/>
  <c r="BG695" i="3"/>
  <c r="BG691" i="3"/>
  <c r="BG683" i="3"/>
  <c r="BG651" i="3"/>
  <c r="BG693" i="3"/>
  <c r="BG685" i="3"/>
  <c r="BG677" i="3"/>
  <c r="BG675" i="3"/>
  <c r="BG673" i="3"/>
  <c r="BG671" i="3"/>
  <c r="BG669" i="3"/>
  <c r="BG667" i="3"/>
  <c r="BG665" i="3"/>
  <c r="BG663" i="3"/>
  <c r="BG661" i="3"/>
  <c r="BG659" i="3"/>
  <c r="BG657" i="3"/>
  <c r="BG650" i="3"/>
  <c r="BG648" i="3"/>
  <c r="BG646" i="3"/>
  <c r="BG644" i="3"/>
  <c r="BG642" i="3"/>
  <c r="BG640" i="3"/>
  <c r="BG638" i="3"/>
  <c r="BG636" i="3"/>
  <c r="BG634" i="3"/>
  <c r="BG632" i="3"/>
  <c r="BG630" i="3"/>
  <c r="BG628" i="3"/>
  <c r="BG626" i="3"/>
  <c r="BG624" i="3"/>
  <c r="BG622" i="3"/>
  <c r="BG620" i="3"/>
  <c r="BG618" i="3"/>
  <c r="BG616" i="3"/>
  <c r="BG614" i="3"/>
  <c r="BG612" i="3"/>
  <c r="BG610" i="3"/>
  <c r="BG608" i="3"/>
  <c r="BG606" i="3"/>
  <c r="BG604" i="3"/>
  <c r="BG687" i="3"/>
  <c r="BG679" i="3"/>
  <c r="BG655" i="3"/>
  <c r="BG689" i="3"/>
  <c r="BG681" i="3"/>
  <c r="BG653" i="3"/>
  <c r="BG649" i="3"/>
  <c r="BG647" i="3"/>
  <c r="BG645" i="3"/>
  <c r="BG643" i="3"/>
  <c r="BG641" i="3"/>
  <c r="BG639" i="3"/>
  <c r="BG637" i="3"/>
  <c r="BG635" i="3"/>
  <c r="BG633" i="3"/>
  <c r="BG631" i="3"/>
  <c r="BG629" i="3"/>
  <c r="BG627" i="3"/>
  <c r="BG625" i="3"/>
  <c r="BG623" i="3"/>
  <c r="BG621" i="3"/>
  <c r="BG619" i="3"/>
  <c r="BG617" i="3"/>
  <c r="BG615" i="3"/>
  <c r="BG613" i="3"/>
  <c r="BG611" i="3"/>
  <c r="BG609" i="3"/>
  <c r="BG607" i="3"/>
  <c r="BG605" i="3"/>
  <c r="BG603" i="3"/>
  <c r="BE976" i="3"/>
  <c r="BM976" i="3" s="1"/>
  <c r="BE974" i="3"/>
  <c r="BE972" i="3"/>
  <c r="BM972" i="3" s="1"/>
  <c r="BE970" i="3"/>
  <c r="BM970" i="3" s="1"/>
  <c r="BE968" i="3"/>
  <c r="BM968" i="3" s="1"/>
  <c r="BE966" i="3"/>
  <c r="BE964" i="3"/>
  <c r="BM964" i="3" s="1"/>
  <c r="BE962" i="3"/>
  <c r="BM962" i="3" s="1"/>
  <c r="BE960" i="3"/>
  <c r="BM960" i="3" s="1"/>
  <c r="BE958" i="3"/>
  <c r="BE956" i="3"/>
  <c r="BM956" i="3" s="1"/>
  <c r="BE954" i="3"/>
  <c r="BM954" i="3" s="1"/>
  <c r="BE952" i="3"/>
  <c r="BE950" i="3"/>
  <c r="BM950" i="3" s="1"/>
  <c r="BE948" i="3"/>
  <c r="BM948" i="3" s="1"/>
  <c r="BE946" i="3"/>
  <c r="BE944" i="3"/>
  <c r="BM944" i="3" s="1"/>
  <c r="BE942" i="3"/>
  <c r="BE940" i="3"/>
  <c r="BM940" i="3" s="1"/>
  <c r="BE938" i="3"/>
  <c r="BM938" i="3" s="1"/>
  <c r="BE936" i="3"/>
  <c r="BM936" i="3" s="1"/>
  <c r="BE934" i="3"/>
  <c r="BM934" i="3" s="1"/>
  <c r="BE932" i="3"/>
  <c r="BM932" i="3" s="1"/>
  <c r="BE930" i="3"/>
  <c r="BM930" i="3" s="1"/>
  <c r="BE928" i="3"/>
  <c r="BM928" i="3" s="1"/>
  <c r="BE926" i="3"/>
  <c r="BE924" i="3"/>
  <c r="BM924" i="3" s="1"/>
  <c r="BE922" i="3"/>
  <c r="BM922" i="3" s="1"/>
  <c r="BE920" i="3"/>
  <c r="BM920" i="3" s="1"/>
  <c r="BE918" i="3"/>
  <c r="BE916" i="3"/>
  <c r="BM916" i="3" s="1"/>
  <c r="BE914" i="3"/>
  <c r="BM914" i="3" s="1"/>
  <c r="BE912" i="3"/>
  <c r="BE910" i="3"/>
  <c r="BE908" i="3"/>
  <c r="BM908" i="3" s="1"/>
  <c r="BE906" i="3"/>
  <c r="BM906" i="3" s="1"/>
  <c r="BE904" i="3"/>
  <c r="BM904" i="3" s="1"/>
  <c r="BE902" i="3"/>
  <c r="BE900" i="3"/>
  <c r="BM900" i="3" s="1"/>
  <c r="BE898" i="3"/>
  <c r="BM898" i="3" s="1"/>
  <c r="BE896" i="3"/>
  <c r="BM896" i="3" s="1"/>
  <c r="BE894" i="3"/>
  <c r="BE892" i="3"/>
  <c r="BM892" i="3" s="1"/>
  <c r="BE890" i="3"/>
  <c r="BE888" i="3"/>
  <c r="BM888" i="3" s="1"/>
  <c r="BE886" i="3"/>
  <c r="BE884" i="3"/>
  <c r="BM884" i="3" s="1"/>
  <c r="BE882" i="3"/>
  <c r="BM882" i="3" s="1"/>
  <c r="BE880" i="3"/>
  <c r="BM880" i="3" s="1"/>
  <c r="BE878" i="3"/>
  <c r="BE876" i="3"/>
  <c r="BM876" i="3" s="1"/>
  <c r="BE874" i="3"/>
  <c r="BM874" i="3" s="1"/>
  <c r="BE872" i="3"/>
  <c r="BM872" i="3" s="1"/>
  <c r="BE870" i="3"/>
  <c r="BE868" i="3"/>
  <c r="BM868" i="3" s="1"/>
  <c r="BE866" i="3"/>
  <c r="BE864" i="3"/>
  <c r="BM864" i="3" s="1"/>
  <c r="BE862" i="3"/>
  <c r="BE860" i="3"/>
  <c r="BM860" i="3" s="1"/>
  <c r="BE858" i="3"/>
  <c r="BM858" i="3" s="1"/>
  <c r="BE856" i="3"/>
  <c r="BM856" i="3" s="1"/>
  <c r="BE854" i="3"/>
  <c r="BE852" i="3"/>
  <c r="BM852" i="3" s="1"/>
  <c r="BE850" i="3"/>
  <c r="BM850" i="3" s="1"/>
  <c r="BE848" i="3"/>
  <c r="BM848" i="3" s="1"/>
  <c r="BE846" i="3"/>
  <c r="BE844" i="3"/>
  <c r="BM844" i="3" s="1"/>
  <c r="BE842" i="3"/>
  <c r="BM842" i="3" s="1"/>
  <c r="BE840" i="3"/>
  <c r="BM840" i="3" s="1"/>
  <c r="BE838" i="3"/>
  <c r="BE836" i="3"/>
  <c r="BM836" i="3" s="1"/>
  <c r="BE834" i="3"/>
  <c r="BE832" i="3"/>
  <c r="BM832" i="3" s="1"/>
  <c r="BE830" i="3"/>
  <c r="BE828" i="3"/>
  <c r="BM828" i="3" s="1"/>
  <c r="BE977" i="3"/>
  <c r="BM977" i="3" s="1"/>
  <c r="BE975" i="3"/>
  <c r="BM975" i="3" s="1"/>
  <c r="BE973" i="3"/>
  <c r="BM973" i="3" s="1"/>
  <c r="BE971" i="3"/>
  <c r="BM971" i="3" s="1"/>
  <c r="BE969" i="3"/>
  <c r="BM969" i="3" s="1"/>
  <c r="BE967" i="3"/>
  <c r="BM967" i="3" s="1"/>
  <c r="BE965" i="3"/>
  <c r="BM965" i="3" s="1"/>
  <c r="BE963" i="3"/>
  <c r="BM963" i="3" s="1"/>
  <c r="BE961" i="3"/>
  <c r="BM961" i="3" s="1"/>
  <c r="BE959" i="3"/>
  <c r="BM959" i="3" s="1"/>
  <c r="BE957" i="3"/>
  <c r="BM957" i="3" s="1"/>
  <c r="BE955" i="3"/>
  <c r="BM955" i="3" s="1"/>
  <c r="BE953" i="3"/>
  <c r="BM953" i="3" s="1"/>
  <c r="BE951" i="3"/>
  <c r="BM951" i="3" s="1"/>
  <c r="BE949" i="3"/>
  <c r="BM949" i="3" s="1"/>
  <c r="BE947" i="3"/>
  <c r="BM947" i="3" s="1"/>
  <c r="BE945" i="3"/>
  <c r="BM945" i="3" s="1"/>
  <c r="BE943" i="3"/>
  <c r="BM943" i="3" s="1"/>
  <c r="BE941" i="3"/>
  <c r="BM941" i="3" s="1"/>
  <c r="BE939" i="3"/>
  <c r="BM939" i="3" s="1"/>
  <c r="BE937" i="3"/>
  <c r="BM937" i="3" s="1"/>
  <c r="BE935" i="3"/>
  <c r="BM935" i="3" s="1"/>
  <c r="BE933" i="3"/>
  <c r="BM933" i="3" s="1"/>
  <c r="BE931" i="3"/>
  <c r="BM931" i="3" s="1"/>
  <c r="BE929" i="3"/>
  <c r="BM929" i="3" s="1"/>
  <c r="BE927" i="3"/>
  <c r="BM927" i="3" s="1"/>
  <c r="BE925" i="3"/>
  <c r="BM925" i="3" s="1"/>
  <c r="BE923" i="3"/>
  <c r="BM923" i="3" s="1"/>
  <c r="BE921" i="3"/>
  <c r="BM921" i="3" s="1"/>
  <c r="BE919" i="3"/>
  <c r="BM919" i="3" s="1"/>
  <c r="BE917" i="3"/>
  <c r="BM917" i="3" s="1"/>
  <c r="BE915" i="3"/>
  <c r="BM915" i="3" s="1"/>
  <c r="BE913" i="3"/>
  <c r="BM913" i="3" s="1"/>
  <c r="BE911" i="3"/>
  <c r="BM911" i="3" s="1"/>
  <c r="BE909" i="3"/>
  <c r="BM909" i="3" s="1"/>
  <c r="BE907" i="3"/>
  <c r="BM907" i="3" s="1"/>
  <c r="BE905" i="3"/>
  <c r="BM905" i="3" s="1"/>
  <c r="BE903" i="3"/>
  <c r="BM903" i="3" s="1"/>
  <c r="BE901" i="3"/>
  <c r="BM901" i="3" s="1"/>
  <c r="BE899" i="3"/>
  <c r="BM899" i="3" s="1"/>
  <c r="BE897" i="3"/>
  <c r="BM897" i="3" s="1"/>
  <c r="BE895" i="3"/>
  <c r="BM895" i="3" s="1"/>
  <c r="BE893" i="3"/>
  <c r="BM893" i="3" s="1"/>
  <c r="BE891" i="3"/>
  <c r="BM891" i="3" s="1"/>
  <c r="BE889" i="3"/>
  <c r="BM889" i="3" s="1"/>
  <c r="BE887" i="3"/>
  <c r="BM887" i="3" s="1"/>
  <c r="BE885" i="3"/>
  <c r="BM885" i="3" s="1"/>
  <c r="BE883" i="3"/>
  <c r="BM883" i="3" s="1"/>
  <c r="BE881" i="3"/>
  <c r="BM881" i="3" s="1"/>
  <c r="BE879" i="3"/>
  <c r="BM879" i="3" s="1"/>
  <c r="BE877" i="3"/>
  <c r="BM877" i="3" s="1"/>
  <c r="BE875" i="3"/>
  <c r="BM875" i="3" s="1"/>
  <c r="BE873" i="3"/>
  <c r="BM873" i="3" s="1"/>
  <c r="BE871" i="3"/>
  <c r="BM871" i="3" s="1"/>
  <c r="BE869" i="3"/>
  <c r="BM869" i="3" s="1"/>
  <c r="BE867" i="3"/>
  <c r="BM867" i="3" s="1"/>
  <c r="BE865" i="3"/>
  <c r="BM865" i="3" s="1"/>
  <c r="BE863" i="3"/>
  <c r="BM863" i="3" s="1"/>
  <c r="BE861" i="3"/>
  <c r="BM861" i="3" s="1"/>
  <c r="BE859" i="3"/>
  <c r="BM859" i="3" s="1"/>
  <c r="BE857" i="3"/>
  <c r="BM857" i="3" s="1"/>
  <c r="BE855" i="3"/>
  <c r="BM855" i="3" s="1"/>
  <c r="BE853" i="3"/>
  <c r="BM853" i="3" s="1"/>
  <c r="BE851" i="3"/>
  <c r="BM851" i="3" s="1"/>
  <c r="BE849" i="3"/>
  <c r="BM849" i="3" s="1"/>
  <c r="BE847" i="3"/>
  <c r="BM847" i="3" s="1"/>
  <c r="BE845" i="3"/>
  <c r="BE843" i="3"/>
  <c r="BM843" i="3" s="1"/>
  <c r="BE841" i="3"/>
  <c r="BM841" i="3" s="1"/>
  <c r="BE839" i="3"/>
  <c r="BM839" i="3" s="1"/>
  <c r="BE837" i="3"/>
  <c r="BE835" i="3"/>
  <c r="BM835" i="3" s="1"/>
  <c r="BE833" i="3"/>
  <c r="BM833" i="3" s="1"/>
  <c r="BE831" i="3"/>
  <c r="BM831" i="3" s="1"/>
  <c r="BE829" i="3"/>
  <c r="BM829" i="3" s="1"/>
  <c r="BE1052" i="3"/>
  <c r="BE1050" i="3"/>
  <c r="BM1050" i="3" s="1"/>
  <c r="BE1048" i="3"/>
  <c r="BE1046" i="3"/>
  <c r="BM1046" i="3" s="1"/>
  <c r="BE1044" i="3"/>
  <c r="BM1044" i="3" s="1"/>
  <c r="BE1042" i="3"/>
  <c r="BM1042" i="3" s="1"/>
  <c r="BE1040" i="3"/>
  <c r="BE1038" i="3"/>
  <c r="BM1038" i="3" s="1"/>
  <c r="BE1036" i="3"/>
  <c r="BM1036" i="3" s="1"/>
  <c r="BE1034" i="3"/>
  <c r="BM1034" i="3" s="1"/>
  <c r="BE1032" i="3"/>
  <c r="BM1032" i="3" s="1"/>
  <c r="BE1030" i="3"/>
  <c r="BM1030" i="3" s="1"/>
  <c r="BE1028" i="3"/>
  <c r="BM1028" i="3" s="1"/>
  <c r="BE1026" i="3"/>
  <c r="BM1026" i="3" s="1"/>
  <c r="BE1024" i="3"/>
  <c r="BE1022" i="3"/>
  <c r="BM1022" i="3" s="1"/>
  <c r="BE1020" i="3"/>
  <c r="BM1020" i="3" s="1"/>
  <c r="BE1018" i="3"/>
  <c r="BM1018" i="3" s="1"/>
  <c r="BE1016" i="3"/>
  <c r="BM1016" i="3" s="1"/>
  <c r="BE1014" i="3"/>
  <c r="BM1014" i="3" s="1"/>
  <c r="BE1012" i="3"/>
  <c r="BM1012" i="3" s="1"/>
  <c r="BE1010" i="3"/>
  <c r="BM1010" i="3" s="1"/>
  <c r="BE1008" i="3"/>
  <c r="BE1006" i="3"/>
  <c r="BM1006" i="3" s="1"/>
  <c r="BE1004" i="3"/>
  <c r="BM1004" i="3" s="1"/>
  <c r="BE1002" i="3"/>
  <c r="BM1002" i="3" s="1"/>
  <c r="BE1000" i="3"/>
  <c r="BE998" i="3"/>
  <c r="BM998" i="3" s="1"/>
  <c r="BE1051" i="3"/>
  <c r="BM1051" i="3" s="1"/>
  <c r="BE1049" i="3"/>
  <c r="BM1049" i="3" s="1"/>
  <c r="BE1047" i="3"/>
  <c r="BM1047" i="3" s="1"/>
  <c r="BE1045" i="3"/>
  <c r="BM1045" i="3" s="1"/>
  <c r="BE1043" i="3"/>
  <c r="BM1043" i="3" s="1"/>
  <c r="BE1041" i="3"/>
  <c r="BM1041" i="3" s="1"/>
  <c r="BE1039" i="3"/>
  <c r="BM1039" i="3" s="1"/>
  <c r="BE1037" i="3"/>
  <c r="BM1037" i="3" s="1"/>
  <c r="BE1035" i="3"/>
  <c r="BE1033" i="3"/>
  <c r="BM1033" i="3" s="1"/>
  <c r="BE1031" i="3"/>
  <c r="BM1031" i="3" s="1"/>
  <c r="BE1029" i="3"/>
  <c r="BM1029" i="3" s="1"/>
  <c r="BE1027" i="3"/>
  <c r="BM1027" i="3" s="1"/>
  <c r="BE1025" i="3"/>
  <c r="BM1025" i="3" s="1"/>
  <c r="BE1023" i="3"/>
  <c r="BM1023" i="3" s="1"/>
  <c r="BE1021" i="3"/>
  <c r="BM1021" i="3" s="1"/>
  <c r="BE1019" i="3"/>
  <c r="BE1017" i="3"/>
  <c r="BM1017" i="3" s="1"/>
  <c r="BE1015" i="3"/>
  <c r="BM1015" i="3" s="1"/>
  <c r="BE1013" i="3"/>
  <c r="BM1013" i="3" s="1"/>
  <c r="BE1011" i="3"/>
  <c r="BE1009" i="3"/>
  <c r="BM1009" i="3" s="1"/>
  <c r="BE1007" i="3"/>
  <c r="BM1007" i="3" s="1"/>
  <c r="BE1005" i="3"/>
  <c r="BM1005" i="3" s="1"/>
  <c r="BE1003" i="3"/>
  <c r="BM1003" i="3" s="1"/>
  <c r="BE1001" i="3"/>
  <c r="BM1001" i="3" s="1"/>
  <c r="BE999" i="3"/>
  <c r="BM999" i="3" s="1"/>
  <c r="BE996" i="3"/>
  <c r="BM996" i="3" s="1"/>
  <c r="BE994" i="3"/>
  <c r="BM994" i="3" s="1"/>
  <c r="BE992" i="3"/>
  <c r="BM992" i="3" s="1"/>
  <c r="BE990" i="3"/>
  <c r="BM990" i="3" s="1"/>
  <c r="BE988" i="3"/>
  <c r="BM988" i="3" s="1"/>
  <c r="BE986" i="3"/>
  <c r="BM986" i="3" s="1"/>
  <c r="BE984" i="3"/>
  <c r="BM984" i="3" s="1"/>
  <c r="BE982" i="3"/>
  <c r="BM982" i="3" s="1"/>
  <c r="BE980" i="3"/>
  <c r="BM980" i="3" s="1"/>
  <c r="BE978" i="3"/>
  <c r="BM978" i="3" s="1"/>
  <c r="BE997" i="3"/>
  <c r="BM997" i="3" s="1"/>
  <c r="BE995" i="3"/>
  <c r="BM995" i="3" s="1"/>
  <c r="BE993" i="3"/>
  <c r="BM993" i="3" s="1"/>
  <c r="BE991" i="3"/>
  <c r="BM991" i="3" s="1"/>
  <c r="BE989" i="3"/>
  <c r="BM989" i="3" s="1"/>
  <c r="BE987" i="3"/>
  <c r="BM987" i="3" s="1"/>
  <c r="BE985" i="3"/>
  <c r="BM985" i="3" s="1"/>
  <c r="BE983" i="3"/>
  <c r="BE981" i="3"/>
  <c r="BM981" i="3" s="1"/>
  <c r="BE979" i="3"/>
  <c r="BM979" i="3" s="1"/>
  <c r="BI826" i="3"/>
  <c r="N826" i="3" s="1"/>
  <c r="BL826" i="3" s="1"/>
  <c r="S826" i="3" s="1"/>
  <c r="V826" i="3" s="1"/>
  <c r="BI824" i="3"/>
  <c r="N824" i="3" s="1"/>
  <c r="BL824" i="3" s="1"/>
  <c r="S824" i="3" s="1"/>
  <c r="V824" i="3" s="1"/>
  <c r="BI822" i="3"/>
  <c r="N822" i="3" s="1"/>
  <c r="BL822" i="3" s="1"/>
  <c r="S822" i="3" s="1"/>
  <c r="V822" i="3" s="1"/>
  <c r="BI820" i="3"/>
  <c r="N820" i="3" s="1"/>
  <c r="BL820" i="3" s="1"/>
  <c r="S820" i="3" s="1"/>
  <c r="V820" i="3" s="1"/>
  <c r="BI818" i="3"/>
  <c r="N818" i="3" s="1"/>
  <c r="BL818" i="3" s="1"/>
  <c r="S818" i="3" s="1"/>
  <c r="V818" i="3" s="1"/>
  <c r="BI816" i="3"/>
  <c r="N816" i="3" s="1"/>
  <c r="BL816" i="3" s="1"/>
  <c r="S816" i="3" s="1"/>
  <c r="V816" i="3" s="1"/>
  <c r="BI814" i="3"/>
  <c r="N814" i="3" s="1"/>
  <c r="BL814" i="3" s="1"/>
  <c r="S814" i="3" s="1"/>
  <c r="V814" i="3" s="1"/>
  <c r="BI812" i="3"/>
  <c r="N812" i="3" s="1"/>
  <c r="BL812" i="3" s="1"/>
  <c r="S812" i="3" s="1"/>
  <c r="V812" i="3" s="1"/>
  <c r="BI810" i="3"/>
  <c r="N810" i="3" s="1"/>
  <c r="BL810" i="3" s="1"/>
  <c r="S810" i="3" s="1"/>
  <c r="V810" i="3" s="1"/>
  <c r="BI808" i="3"/>
  <c r="N808" i="3" s="1"/>
  <c r="BL808" i="3" s="1"/>
  <c r="S808" i="3" s="1"/>
  <c r="V808" i="3" s="1"/>
  <c r="BI806" i="3"/>
  <c r="N806" i="3" s="1"/>
  <c r="BL806" i="3" s="1"/>
  <c r="S806" i="3" s="1"/>
  <c r="V806" i="3" s="1"/>
  <c r="BI804" i="3"/>
  <c r="N804" i="3" s="1"/>
  <c r="BL804" i="3" s="1"/>
  <c r="S804" i="3" s="1"/>
  <c r="V804" i="3" s="1"/>
  <c r="BI802" i="3"/>
  <c r="N802" i="3" s="1"/>
  <c r="BL802" i="3" s="1"/>
  <c r="S802" i="3" s="1"/>
  <c r="V802" i="3" s="1"/>
  <c r="BI800" i="3"/>
  <c r="N800" i="3" s="1"/>
  <c r="BL800" i="3" s="1"/>
  <c r="S800" i="3" s="1"/>
  <c r="V800" i="3" s="1"/>
  <c r="BI798" i="3"/>
  <c r="N798" i="3" s="1"/>
  <c r="BL798" i="3" s="1"/>
  <c r="S798" i="3" s="1"/>
  <c r="V798" i="3" s="1"/>
  <c r="BI796" i="3"/>
  <c r="N796" i="3" s="1"/>
  <c r="BL796" i="3" s="1"/>
  <c r="S796" i="3" s="1"/>
  <c r="V796" i="3" s="1"/>
  <c r="BI794" i="3"/>
  <c r="N794" i="3" s="1"/>
  <c r="BL794" i="3" s="1"/>
  <c r="S794" i="3" s="1"/>
  <c r="V794" i="3" s="1"/>
  <c r="BI792" i="3"/>
  <c r="N792" i="3" s="1"/>
  <c r="BL792" i="3" s="1"/>
  <c r="S792" i="3" s="1"/>
  <c r="V792" i="3" s="1"/>
  <c r="BI790" i="3"/>
  <c r="N790" i="3" s="1"/>
  <c r="BL790" i="3" s="1"/>
  <c r="S790" i="3" s="1"/>
  <c r="V790" i="3" s="1"/>
  <c r="BI788" i="3"/>
  <c r="N788" i="3" s="1"/>
  <c r="BL788" i="3" s="1"/>
  <c r="S788" i="3" s="1"/>
  <c r="V788" i="3" s="1"/>
  <c r="BI786" i="3"/>
  <c r="N786" i="3" s="1"/>
  <c r="BL786" i="3" s="1"/>
  <c r="S786" i="3" s="1"/>
  <c r="V786" i="3" s="1"/>
  <c r="BI784" i="3"/>
  <c r="N784" i="3" s="1"/>
  <c r="BI782" i="3"/>
  <c r="N782" i="3" s="1"/>
  <c r="BL782" i="3" s="1"/>
  <c r="S782" i="3" s="1"/>
  <c r="V782" i="3" s="1"/>
  <c r="BI780" i="3"/>
  <c r="N780" i="3" s="1"/>
  <c r="BL780" i="3" s="1"/>
  <c r="S780" i="3" s="1"/>
  <c r="V780" i="3" s="1"/>
  <c r="BI778" i="3"/>
  <c r="N778" i="3" s="1"/>
  <c r="BL778" i="3" s="1"/>
  <c r="S778" i="3" s="1"/>
  <c r="V778" i="3" s="1"/>
  <c r="BI776" i="3"/>
  <c r="N776" i="3" s="1"/>
  <c r="BL776" i="3" s="1"/>
  <c r="S776" i="3" s="1"/>
  <c r="V776" i="3" s="1"/>
  <c r="BI774" i="3"/>
  <c r="N774" i="3" s="1"/>
  <c r="BL774" i="3" s="1"/>
  <c r="S774" i="3" s="1"/>
  <c r="V774" i="3" s="1"/>
  <c r="BI827" i="3"/>
  <c r="N827" i="3" s="1"/>
  <c r="BL827" i="3" s="1"/>
  <c r="S827" i="3" s="1"/>
  <c r="V827" i="3" s="1"/>
  <c r="BI825" i="3"/>
  <c r="N825" i="3" s="1"/>
  <c r="BL825" i="3" s="1"/>
  <c r="S825" i="3" s="1"/>
  <c r="V825" i="3" s="1"/>
  <c r="BI823" i="3"/>
  <c r="N823" i="3" s="1"/>
  <c r="BI821" i="3"/>
  <c r="N821" i="3" s="1"/>
  <c r="BL821" i="3" s="1"/>
  <c r="S821" i="3" s="1"/>
  <c r="V821" i="3" s="1"/>
  <c r="BI819" i="3"/>
  <c r="N819" i="3" s="1"/>
  <c r="BL819" i="3" s="1"/>
  <c r="S819" i="3" s="1"/>
  <c r="V819" i="3" s="1"/>
  <c r="BI817" i="3"/>
  <c r="N817" i="3" s="1"/>
  <c r="BL817" i="3" s="1"/>
  <c r="S817" i="3" s="1"/>
  <c r="V817" i="3" s="1"/>
  <c r="BI815" i="3"/>
  <c r="N815" i="3" s="1"/>
  <c r="BL815" i="3" s="1"/>
  <c r="S815" i="3" s="1"/>
  <c r="V815" i="3" s="1"/>
  <c r="BI813" i="3"/>
  <c r="N813" i="3" s="1"/>
  <c r="BL813" i="3" s="1"/>
  <c r="S813" i="3" s="1"/>
  <c r="V813" i="3" s="1"/>
  <c r="BI811" i="3"/>
  <c r="N811" i="3" s="1"/>
  <c r="BL811" i="3" s="1"/>
  <c r="S811" i="3" s="1"/>
  <c r="V811" i="3" s="1"/>
  <c r="BI809" i="3"/>
  <c r="N809" i="3" s="1"/>
  <c r="BL809" i="3" s="1"/>
  <c r="S809" i="3" s="1"/>
  <c r="V809" i="3" s="1"/>
  <c r="BI807" i="3"/>
  <c r="N807" i="3" s="1"/>
  <c r="BL807" i="3" s="1"/>
  <c r="S807" i="3" s="1"/>
  <c r="V807" i="3" s="1"/>
  <c r="BI805" i="3"/>
  <c r="N805" i="3" s="1"/>
  <c r="BL805" i="3" s="1"/>
  <c r="S805" i="3" s="1"/>
  <c r="V805" i="3" s="1"/>
  <c r="BI803" i="3"/>
  <c r="N803" i="3" s="1"/>
  <c r="BL803" i="3" s="1"/>
  <c r="S803" i="3" s="1"/>
  <c r="V803" i="3" s="1"/>
  <c r="BI801" i="3"/>
  <c r="N801" i="3" s="1"/>
  <c r="BL801" i="3" s="1"/>
  <c r="S801" i="3" s="1"/>
  <c r="V801" i="3" s="1"/>
  <c r="BI799" i="3"/>
  <c r="N799" i="3" s="1"/>
  <c r="BI797" i="3"/>
  <c r="N797" i="3" s="1"/>
  <c r="BL797" i="3" s="1"/>
  <c r="S797" i="3" s="1"/>
  <c r="V797" i="3" s="1"/>
  <c r="BI795" i="3"/>
  <c r="N795" i="3" s="1"/>
  <c r="BL795" i="3" s="1"/>
  <c r="S795" i="3" s="1"/>
  <c r="V795" i="3" s="1"/>
  <c r="BI793" i="3"/>
  <c r="N793" i="3" s="1"/>
  <c r="BL793" i="3" s="1"/>
  <c r="S793" i="3" s="1"/>
  <c r="V793" i="3" s="1"/>
  <c r="BI791" i="3"/>
  <c r="N791" i="3" s="1"/>
  <c r="BL791" i="3" s="1"/>
  <c r="S791" i="3" s="1"/>
  <c r="V791" i="3" s="1"/>
  <c r="BI789" i="3"/>
  <c r="N789" i="3" s="1"/>
  <c r="BL789" i="3" s="1"/>
  <c r="S789" i="3" s="1"/>
  <c r="V789" i="3" s="1"/>
  <c r="BI787" i="3"/>
  <c r="N787" i="3" s="1"/>
  <c r="BL787" i="3" s="1"/>
  <c r="S787" i="3" s="1"/>
  <c r="V787" i="3" s="1"/>
  <c r="BI785" i="3"/>
  <c r="N785" i="3" s="1"/>
  <c r="BL785" i="3" s="1"/>
  <c r="S785" i="3" s="1"/>
  <c r="V785" i="3" s="1"/>
  <c r="BI783" i="3"/>
  <c r="N783" i="3" s="1"/>
  <c r="BL783" i="3" s="1"/>
  <c r="S783" i="3" s="1"/>
  <c r="V783" i="3" s="1"/>
  <c r="BI781" i="3"/>
  <c r="N781" i="3" s="1"/>
  <c r="BL781" i="3" s="1"/>
  <c r="S781" i="3" s="1"/>
  <c r="V781" i="3" s="1"/>
  <c r="BI779" i="3"/>
  <c r="N779" i="3" s="1"/>
  <c r="BL779" i="3" s="1"/>
  <c r="S779" i="3" s="1"/>
  <c r="V779" i="3" s="1"/>
  <c r="BI777" i="3"/>
  <c r="N777" i="3" s="1"/>
  <c r="BL777" i="3" s="1"/>
  <c r="S777" i="3" s="1"/>
  <c r="V777" i="3" s="1"/>
  <c r="BI775" i="3"/>
  <c r="N775" i="3" s="1"/>
  <c r="BI773" i="3"/>
  <c r="N773" i="3" s="1"/>
  <c r="BL773" i="3" s="1"/>
  <c r="S773" i="3" s="1"/>
  <c r="V773" i="3" s="1"/>
  <c r="BI772" i="3"/>
  <c r="N772" i="3" s="1"/>
  <c r="BL772" i="3" s="1"/>
  <c r="S772" i="3" s="1"/>
  <c r="V772" i="3" s="1"/>
  <c r="BI770" i="3"/>
  <c r="N770" i="3" s="1"/>
  <c r="BL770" i="3" s="1"/>
  <c r="S770" i="3" s="1"/>
  <c r="V770" i="3" s="1"/>
  <c r="BI768" i="3"/>
  <c r="N768" i="3" s="1"/>
  <c r="BL768" i="3" s="1"/>
  <c r="S768" i="3" s="1"/>
  <c r="V768" i="3" s="1"/>
  <c r="BI766" i="3"/>
  <c r="N766" i="3" s="1"/>
  <c r="BL766" i="3" s="1"/>
  <c r="S766" i="3" s="1"/>
  <c r="V766" i="3" s="1"/>
  <c r="BI764" i="3"/>
  <c r="N764" i="3" s="1"/>
  <c r="BL764" i="3" s="1"/>
  <c r="S764" i="3" s="1"/>
  <c r="V764" i="3" s="1"/>
  <c r="BI762" i="3"/>
  <c r="N762" i="3" s="1"/>
  <c r="BL762" i="3" s="1"/>
  <c r="S762" i="3" s="1"/>
  <c r="V762" i="3" s="1"/>
  <c r="BI760" i="3"/>
  <c r="N760" i="3" s="1"/>
  <c r="BL760" i="3" s="1"/>
  <c r="S760" i="3" s="1"/>
  <c r="V760" i="3" s="1"/>
  <c r="BI758" i="3"/>
  <c r="N758" i="3" s="1"/>
  <c r="BL758" i="3" s="1"/>
  <c r="S758" i="3" s="1"/>
  <c r="V758" i="3" s="1"/>
  <c r="BI756" i="3"/>
  <c r="N756" i="3" s="1"/>
  <c r="BL756" i="3" s="1"/>
  <c r="S756" i="3" s="1"/>
  <c r="V756" i="3" s="1"/>
  <c r="BI754" i="3"/>
  <c r="N754" i="3" s="1"/>
  <c r="BL754" i="3" s="1"/>
  <c r="S754" i="3" s="1"/>
  <c r="V754" i="3" s="1"/>
  <c r="BI1127" i="3"/>
  <c r="N1127" i="3" s="1"/>
  <c r="BL1127" i="3" s="1"/>
  <c r="S1127" i="3" s="1"/>
  <c r="V1127" i="3" s="1"/>
  <c r="BI1125" i="3"/>
  <c r="N1125" i="3" s="1"/>
  <c r="BL1125" i="3" s="1"/>
  <c r="S1125" i="3" s="1"/>
  <c r="V1125" i="3" s="1"/>
  <c r="BI1123" i="3"/>
  <c r="N1123" i="3" s="1"/>
  <c r="BL1123" i="3" s="1"/>
  <c r="S1123" i="3" s="1"/>
  <c r="V1123" i="3" s="1"/>
  <c r="BI1121" i="3"/>
  <c r="N1121" i="3" s="1"/>
  <c r="BL1121" i="3" s="1"/>
  <c r="S1121" i="3" s="1"/>
  <c r="V1121" i="3" s="1"/>
  <c r="BI1119" i="3"/>
  <c r="N1119" i="3" s="1"/>
  <c r="BL1119" i="3" s="1"/>
  <c r="S1119" i="3" s="1"/>
  <c r="V1119" i="3" s="1"/>
  <c r="BI1117" i="3"/>
  <c r="N1117" i="3" s="1"/>
  <c r="BL1117" i="3" s="1"/>
  <c r="S1117" i="3" s="1"/>
  <c r="V1117" i="3" s="1"/>
  <c r="BI1115" i="3"/>
  <c r="N1115" i="3" s="1"/>
  <c r="BL1115" i="3" s="1"/>
  <c r="S1115" i="3" s="1"/>
  <c r="V1115" i="3" s="1"/>
  <c r="BI1113" i="3"/>
  <c r="N1113" i="3" s="1"/>
  <c r="BL1113" i="3" s="1"/>
  <c r="S1113" i="3" s="1"/>
  <c r="V1113" i="3" s="1"/>
  <c r="BI1111" i="3"/>
  <c r="N1111" i="3" s="1"/>
  <c r="BI1109" i="3"/>
  <c r="N1109" i="3" s="1"/>
  <c r="BL1109" i="3" s="1"/>
  <c r="S1109" i="3" s="1"/>
  <c r="V1109" i="3" s="1"/>
  <c r="BI1107" i="3"/>
  <c r="N1107" i="3" s="1"/>
  <c r="BL1107" i="3" s="1"/>
  <c r="S1107" i="3" s="1"/>
  <c r="V1107" i="3" s="1"/>
  <c r="BI1105" i="3"/>
  <c r="N1105" i="3" s="1"/>
  <c r="BL1105" i="3" s="1"/>
  <c r="S1105" i="3" s="1"/>
  <c r="V1105" i="3" s="1"/>
  <c r="BI1103" i="3"/>
  <c r="N1103" i="3" s="1"/>
  <c r="BL1103" i="3" s="1"/>
  <c r="S1103" i="3" s="1"/>
  <c r="V1103" i="3" s="1"/>
  <c r="BI1101" i="3"/>
  <c r="N1101" i="3" s="1"/>
  <c r="BL1101" i="3" s="1"/>
  <c r="S1101" i="3" s="1"/>
  <c r="V1101" i="3" s="1"/>
  <c r="BI1099" i="3"/>
  <c r="N1099" i="3" s="1"/>
  <c r="BL1099" i="3" s="1"/>
  <c r="S1099" i="3" s="1"/>
  <c r="V1099" i="3" s="1"/>
  <c r="BI1097" i="3"/>
  <c r="N1097" i="3" s="1"/>
  <c r="BL1097" i="3" s="1"/>
  <c r="S1097" i="3" s="1"/>
  <c r="V1097" i="3" s="1"/>
  <c r="BI1095" i="3"/>
  <c r="N1095" i="3" s="1"/>
  <c r="BL1095" i="3" s="1"/>
  <c r="S1095" i="3" s="1"/>
  <c r="V1095" i="3" s="1"/>
  <c r="BI1093" i="3"/>
  <c r="N1093" i="3" s="1"/>
  <c r="BL1093" i="3" s="1"/>
  <c r="S1093" i="3" s="1"/>
  <c r="V1093" i="3" s="1"/>
  <c r="BI1091" i="3"/>
  <c r="N1091" i="3" s="1"/>
  <c r="BL1091" i="3" s="1"/>
  <c r="S1091" i="3" s="1"/>
  <c r="V1091" i="3" s="1"/>
  <c r="BI1089" i="3"/>
  <c r="N1089" i="3" s="1"/>
  <c r="BL1089" i="3" s="1"/>
  <c r="S1089" i="3" s="1"/>
  <c r="V1089" i="3" s="1"/>
  <c r="BI1087" i="3"/>
  <c r="N1087" i="3" s="1"/>
  <c r="BL1087" i="3" s="1"/>
  <c r="S1087" i="3" s="1"/>
  <c r="V1087" i="3" s="1"/>
  <c r="BI1085" i="3"/>
  <c r="N1085" i="3" s="1"/>
  <c r="BL1085" i="3" s="1"/>
  <c r="S1085" i="3" s="1"/>
  <c r="V1085" i="3" s="1"/>
  <c r="BI1083" i="3"/>
  <c r="N1083" i="3" s="1"/>
  <c r="BL1083" i="3" s="1"/>
  <c r="S1083" i="3" s="1"/>
  <c r="V1083" i="3" s="1"/>
  <c r="BI1081" i="3"/>
  <c r="N1081" i="3" s="1"/>
  <c r="BL1081" i="3" s="1"/>
  <c r="S1081" i="3" s="1"/>
  <c r="V1081" i="3" s="1"/>
  <c r="BI1079" i="3"/>
  <c r="N1079" i="3" s="1"/>
  <c r="BL1079" i="3" s="1"/>
  <c r="S1079" i="3" s="1"/>
  <c r="V1079" i="3" s="1"/>
  <c r="BI1077" i="3"/>
  <c r="N1077" i="3" s="1"/>
  <c r="BL1077" i="3" s="1"/>
  <c r="S1077" i="3" s="1"/>
  <c r="V1077" i="3" s="1"/>
  <c r="BI1075" i="3"/>
  <c r="N1075" i="3" s="1"/>
  <c r="BL1075" i="3" s="1"/>
  <c r="S1075" i="3" s="1"/>
  <c r="V1075" i="3" s="1"/>
  <c r="BI1073" i="3"/>
  <c r="N1073" i="3" s="1"/>
  <c r="BL1073" i="3" s="1"/>
  <c r="S1073" i="3" s="1"/>
  <c r="V1073" i="3" s="1"/>
  <c r="BI1071" i="3"/>
  <c r="N1071" i="3" s="1"/>
  <c r="BL1071" i="3" s="1"/>
  <c r="S1071" i="3" s="1"/>
  <c r="V1071" i="3" s="1"/>
  <c r="BI1069" i="3"/>
  <c r="N1069" i="3" s="1"/>
  <c r="BL1069" i="3" s="1"/>
  <c r="S1069" i="3" s="1"/>
  <c r="V1069" i="3" s="1"/>
  <c r="BI1067" i="3"/>
  <c r="N1067" i="3" s="1"/>
  <c r="BL1067" i="3" s="1"/>
  <c r="S1067" i="3" s="1"/>
  <c r="V1067" i="3" s="1"/>
  <c r="BI1065" i="3"/>
  <c r="N1065" i="3" s="1"/>
  <c r="BL1065" i="3" s="1"/>
  <c r="S1065" i="3" s="1"/>
  <c r="V1065" i="3" s="1"/>
  <c r="BI1063" i="3"/>
  <c r="N1063" i="3" s="1"/>
  <c r="BL1063" i="3" s="1"/>
  <c r="S1063" i="3" s="1"/>
  <c r="V1063" i="3" s="1"/>
  <c r="BI1061" i="3"/>
  <c r="N1061" i="3" s="1"/>
  <c r="BL1061" i="3" s="1"/>
  <c r="S1061" i="3" s="1"/>
  <c r="V1061" i="3" s="1"/>
  <c r="BI1059" i="3"/>
  <c r="N1059" i="3" s="1"/>
  <c r="BL1059" i="3" s="1"/>
  <c r="S1059" i="3" s="1"/>
  <c r="V1059" i="3" s="1"/>
  <c r="BI1057" i="3"/>
  <c r="N1057" i="3" s="1"/>
  <c r="BL1057" i="3" s="1"/>
  <c r="S1057" i="3" s="1"/>
  <c r="V1057" i="3" s="1"/>
  <c r="BI1055" i="3"/>
  <c r="N1055" i="3" s="1"/>
  <c r="BI1053" i="3"/>
  <c r="N1053" i="3" s="1"/>
  <c r="BL1053" i="3" s="1"/>
  <c r="S1053" i="3" s="1"/>
  <c r="V1053" i="3" s="1"/>
  <c r="BI771" i="3"/>
  <c r="N771" i="3" s="1"/>
  <c r="BL771" i="3" s="1"/>
  <c r="S771" i="3" s="1"/>
  <c r="V771" i="3" s="1"/>
  <c r="BI769" i="3"/>
  <c r="N769" i="3" s="1"/>
  <c r="BL769" i="3" s="1"/>
  <c r="S769" i="3" s="1"/>
  <c r="V769" i="3" s="1"/>
  <c r="BI767" i="3"/>
  <c r="N767" i="3" s="1"/>
  <c r="BL767" i="3" s="1"/>
  <c r="S767" i="3" s="1"/>
  <c r="V767" i="3" s="1"/>
  <c r="BI765" i="3"/>
  <c r="N765" i="3" s="1"/>
  <c r="BL765" i="3" s="1"/>
  <c r="S765" i="3" s="1"/>
  <c r="V765" i="3" s="1"/>
  <c r="BI763" i="3"/>
  <c r="N763" i="3" s="1"/>
  <c r="BL763" i="3" s="1"/>
  <c r="S763" i="3" s="1"/>
  <c r="V763" i="3" s="1"/>
  <c r="BI761" i="3"/>
  <c r="N761" i="3" s="1"/>
  <c r="BL761" i="3" s="1"/>
  <c r="S761" i="3" s="1"/>
  <c r="V761" i="3" s="1"/>
  <c r="BI759" i="3"/>
  <c r="N759" i="3" s="1"/>
  <c r="BI757" i="3"/>
  <c r="N757" i="3" s="1"/>
  <c r="BL757" i="3" s="1"/>
  <c r="S757" i="3" s="1"/>
  <c r="V757" i="3" s="1"/>
  <c r="BI755" i="3"/>
  <c r="N755" i="3" s="1"/>
  <c r="BL755" i="3" s="1"/>
  <c r="S755" i="3" s="1"/>
  <c r="V755" i="3" s="1"/>
  <c r="BI753" i="3"/>
  <c r="N753" i="3" s="1"/>
  <c r="BL753" i="3" s="1"/>
  <c r="S753" i="3" s="1"/>
  <c r="V753" i="3" s="1"/>
  <c r="BI1126" i="3"/>
  <c r="N1126" i="3" s="1"/>
  <c r="BL1126" i="3" s="1"/>
  <c r="S1126" i="3" s="1"/>
  <c r="V1126" i="3" s="1"/>
  <c r="BI1124" i="3"/>
  <c r="N1124" i="3" s="1"/>
  <c r="BL1124" i="3" s="1"/>
  <c r="S1124" i="3" s="1"/>
  <c r="V1124" i="3" s="1"/>
  <c r="BI1122" i="3"/>
  <c r="N1122" i="3" s="1"/>
  <c r="BL1122" i="3" s="1"/>
  <c r="S1122" i="3" s="1"/>
  <c r="V1122" i="3" s="1"/>
  <c r="BI1120" i="3"/>
  <c r="N1120" i="3" s="1"/>
  <c r="BL1120" i="3" s="1"/>
  <c r="S1120" i="3" s="1"/>
  <c r="V1120" i="3" s="1"/>
  <c r="BI1118" i="3"/>
  <c r="N1118" i="3" s="1"/>
  <c r="BI1116" i="3"/>
  <c r="N1116" i="3" s="1"/>
  <c r="BL1116" i="3" s="1"/>
  <c r="S1116" i="3" s="1"/>
  <c r="V1116" i="3" s="1"/>
  <c r="BI1114" i="3"/>
  <c r="N1114" i="3" s="1"/>
  <c r="BL1114" i="3" s="1"/>
  <c r="S1114" i="3" s="1"/>
  <c r="V1114" i="3" s="1"/>
  <c r="BI1112" i="3"/>
  <c r="N1112" i="3" s="1"/>
  <c r="BL1112" i="3" s="1"/>
  <c r="S1112" i="3" s="1"/>
  <c r="V1112" i="3" s="1"/>
  <c r="BI1110" i="3"/>
  <c r="N1110" i="3" s="1"/>
  <c r="BL1110" i="3" s="1"/>
  <c r="S1110" i="3" s="1"/>
  <c r="V1110" i="3" s="1"/>
  <c r="BI1108" i="3"/>
  <c r="N1108" i="3" s="1"/>
  <c r="BL1108" i="3" s="1"/>
  <c r="S1108" i="3" s="1"/>
  <c r="V1108" i="3" s="1"/>
  <c r="BI1106" i="3"/>
  <c r="N1106" i="3" s="1"/>
  <c r="BL1106" i="3" s="1"/>
  <c r="S1106" i="3" s="1"/>
  <c r="V1106" i="3" s="1"/>
  <c r="BI1104" i="3"/>
  <c r="N1104" i="3" s="1"/>
  <c r="BL1104" i="3" s="1"/>
  <c r="S1104" i="3" s="1"/>
  <c r="V1104" i="3" s="1"/>
  <c r="BI1102" i="3"/>
  <c r="N1102" i="3" s="1"/>
  <c r="BL1102" i="3" s="1"/>
  <c r="S1102" i="3" s="1"/>
  <c r="V1102" i="3" s="1"/>
  <c r="BI1100" i="3"/>
  <c r="N1100" i="3" s="1"/>
  <c r="BL1100" i="3" s="1"/>
  <c r="S1100" i="3" s="1"/>
  <c r="V1100" i="3" s="1"/>
  <c r="BI1098" i="3"/>
  <c r="N1098" i="3" s="1"/>
  <c r="BL1098" i="3" s="1"/>
  <c r="S1098" i="3" s="1"/>
  <c r="V1098" i="3" s="1"/>
  <c r="BI1096" i="3"/>
  <c r="N1096" i="3" s="1"/>
  <c r="BL1096" i="3" s="1"/>
  <c r="S1096" i="3" s="1"/>
  <c r="V1096" i="3" s="1"/>
  <c r="BI1094" i="3"/>
  <c r="N1094" i="3" s="1"/>
  <c r="BL1094" i="3" s="1"/>
  <c r="S1094" i="3" s="1"/>
  <c r="V1094" i="3" s="1"/>
  <c r="BI1092" i="3"/>
  <c r="N1092" i="3" s="1"/>
  <c r="BL1092" i="3" s="1"/>
  <c r="S1092" i="3" s="1"/>
  <c r="V1092" i="3" s="1"/>
  <c r="BI1090" i="3"/>
  <c r="N1090" i="3" s="1"/>
  <c r="BL1090" i="3" s="1"/>
  <c r="S1090" i="3" s="1"/>
  <c r="V1090" i="3" s="1"/>
  <c r="BI1088" i="3"/>
  <c r="N1088" i="3" s="1"/>
  <c r="BL1088" i="3" s="1"/>
  <c r="S1088" i="3" s="1"/>
  <c r="V1088" i="3" s="1"/>
  <c r="BI1086" i="3"/>
  <c r="N1086" i="3" s="1"/>
  <c r="BL1086" i="3" s="1"/>
  <c r="S1086" i="3" s="1"/>
  <c r="V1086" i="3" s="1"/>
  <c r="BI1084" i="3"/>
  <c r="N1084" i="3" s="1"/>
  <c r="BL1084" i="3" s="1"/>
  <c r="S1084" i="3" s="1"/>
  <c r="V1084" i="3" s="1"/>
  <c r="BI1082" i="3"/>
  <c r="N1082" i="3" s="1"/>
  <c r="BL1082" i="3" s="1"/>
  <c r="S1082" i="3" s="1"/>
  <c r="V1082" i="3" s="1"/>
  <c r="BI1080" i="3"/>
  <c r="N1080" i="3" s="1"/>
  <c r="BL1080" i="3" s="1"/>
  <c r="S1080" i="3" s="1"/>
  <c r="V1080" i="3" s="1"/>
  <c r="BI1078" i="3"/>
  <c r="N1078" i="3" s="1"/>
  <c r="BL1078" i="3" s="1"/>
  <c r="S1078" i="3" s="1"/>
  <c r="V1078" i="3" s="1"/>
  <c r="BI1076" i="3"/>
  <c r="N1076" i="3" s="1"/>
  <c r="BL1076" i="3" s="1"/>
  <c r="S1076" i="3" s="1"/>
  <c r="V1076" i="3" s="1"/>
  <c r="BI1074" i="3"/>
  <c r="N1074" i="3" s="1"/>
  <c r="BL1074" i="3" s="1"/>
  <c r="S1074" i="3" s="1"/>
  <c r="V1074" i="3" s="1"/>
  <c r="BI1072" i="3"/>
  <c r="N1072" i="3" s="1"/>
  <c r="BL1072" i="3" s="1"/>
  <c r="S1072" i="3" s="1"/>
  <c r="V1072" i="3" s="1"/>
  <c r="BI1070" i="3"/>
  <c r="N1070" i="3" s="1"/>
  <c r="BI1068" i="3"/>
  <c r="N1068" i="3" s="1"/>
  <c r="BL1068" i="3" s="1"/>
  <c r="S1068" i="3" s="1"/>
  <c r="V1068" i="3" s="1"/>
  <c r="BI1066" i="3"/>
  <c r="N1066" i="3" s="1"/>
  <c r="BL1066" i="3" s="1"/>
  <c r="S1066" i="3" s="1"/>
  <c r="V1066" i="3" s="1"/>
  <c r="BI1064" i="3"/>
  <c r="N1064" i="3" s="1"/>
  <c r="BL1064" i="3" s="1"/>
  <c r="S1064" i="3" s="1"/>
  <c r="V1064" i="3" s="1"/>
  <c r="BI1062" i="3"/>
  <c r="N1062" i="3" s="1"/>
  <c r="BI1060" i="3"/>
  <c r="N1060" i="3" s="1"/>
  <c r="BL1060" i="3" s="1"/>
  <c r="S1060" i="3" s="1"/>
  <c r="V1060" i="3" s="1"/>
  <c r="BI1058" i="3"/>
  <c r="N1058" i="3" s="1"/>
  <c r="BL1058" i="3" s="1"/>
  <c r="S1058" i="3" s="1"/>
  <c r="V1058" i="3" s="1"/>
  <c r="BI1056" i="3"/>
  <c r="N1056" i="3" s="1"/>
  <c r="BL1056" i="3" s="1"/>
  <c r="S1056" i="3" s="1"/>
  <c r="V1056" i="3" s="1"/>
  <c r="BI1054" i="3"/>
  <c r="N1054" i="3" s="1"/>
  <c r="BL1054" i="3" s="1"/>
  <c r="S1054" i="3" s="1"/>
  <c r="V1054" i="3" s="1"/>
  <c r="BG1202" i="3"/>
  <c r="BG1200" i="3"/>
  <c r="BG1198" i="3"/>
  <c r="BG1196" i="3"/>
  <c r="BG1194" i="3"/>
  <c r="BG1192" i="3"/>
  <c r="BG1190" i="3"/>
  <c r="BG1201" i="3"/>
  <c r="BG1199" i="3"/>
  <c r="BG1197" i="3"/>
  <c r="BG1195" i="3"/>
  <c r="BG1193" i="3"/>
  <c r="BG1191" i="3"/>
  <c r="BG1189" i="3"/>
  <c r="BG1187" i="3"/>
  <c r="BG1185" i="3"/>
  <c r="BG1183" i="3"/>
  <c r="BG1181" i="3"/>
  <c r="BG1179" i="3"/>
  <c r="BG1177" i="3"/>
  <c r="BG1175" i="3"/>
  <c r="BG1173" i="3"/>
  <c r="BG1171" i="3"/>
  <c r="BG1169" i="3"/>
  <c r="BG1167" i="3"/>
  <c r="BG1165" i="3"/>
  <c r="BG1163" i="3"/>
  <c r="BG1161" i="3"/>
  <c r="BG1159" i="3"/>
  <c r="BG1157" i="3"/>
  <c r="BG1155" i="3"/>
  <c r="BG1153" i="3"/>
  <c r="BG1151" i="3"/>
  <c r="BG1149" i="3"/>
  <c r="BG1147" i="3"/>
  <c r="BG1145" i="3"/>
  <c r="BG1143" i="3"/>
  <c r="BG1141" i="3"/>
  <c r="BG1139" i="3"/>
  <c r="BG1137" i="3"/>
  <c r="BG1135" i="3"/>
  <c r="BG1133" i="3"/>
  <c r="BG1131" i="3"/>
  <c r="BG1129" i="3"/>
  <c r="BG1188" i="3"/>
  <c r="BG1186" i="3"/>
  <c r="BG1184" i="3"/>
  <c r="BG1182" i="3"/>
  <c r="BG1180" i="3"/>
  <c r="BG1178" i="3"/>
  <c r="BG1176" i="3"/>
  <c r="BG1174" i="3"/>
  <c r="BG1172" i="3"/>
  <c r="BG1170" i="3"/>
  <c r="BG1168" i="3"/>
  <c r="BG1166" i="3"/>
  <c r="BG1164" i="3"/>
  <c r="BG1162" i="3"/>
  <c r="BG1160" i="3"/>
  <c r="BG1158" i="3"/>
  <c r="BG1156" i="3"/>
  <c r="BG1154" i="3"/>
  <c r="BG1152" i="3"/>
  <c r="BG1150" i="3"/>
  <c r="BG1148" i="3"/>
  <c r="BG1146" i="3"/>
  <c r="BG1144" i="3"/>
  <c r="BG1142" i="3"/>
  <c r="BG1140" i="3"/>
  <c r="BG1138" i="3"/>
  <c r="BG1136" i="3"/>
  <c r="BG1134" i="3"/>
  <c r="BG1132" i="3"/>
  <c r="BG1130" i="3"/>
  <c r="BG1128" i="3"/>
  <c r="BE1277" i="3"/>
  <c r="BM1277" i="3" s="1"/>
  <c r="BE1275" i="3"/>
  <c r="BM1275" i="3" s="1"/>
  <c r="BE1273" i="3"/>
  <c r="BM1273" i="3" s="1"/>
  <c r="BE1271" i="3"/>
  <c r="BE1269" i="3"/>
  <c r="BM1269" i="3" s="1"/>
  <c r="BE1267" i="3"/>
  <c r="BM1267" i="3" s="1"/>
  <c r="BE1265" i="3"/>
  <c r="BM1265" i="3" s="1"/>
  <c r="BE1276" i="3"/>
  <c r="BM1276" i="3" s="1"/>
  <c r="BE1274" i="3"/>
  <c r="BM1274" i="3" s="1"/>
  <c r="BE1272" i="3"/>
  <c r="BM1272" i="3" s="1"/>
  <c r="BE1270" i="3"/>
  <c r="BM1270" i="3" s="1"/>
  <c r="BE1268" i="3"/>
  <c r="BM1268" i="3" s="1"/>
  <c r="BE1266" i="3"/>
  <c r="BM1266" i="3" s="1"/>
  <c r="BE1263" i="3"/>
  <c r="BE1261" i="3"/>
  <c r="BM1261" i="3" s="1"/>
  <c r="BE1259" i="3"/>
  <c r="BM1259" i="3" s="1"/>
  <c r="BE1257" i="3"/>
  <c r="BM1257" i="3" s="1"/>
  <c r="BE1255" i="3"/>
  <c r="BE1253" i="3"/>
  <c r="BM1253" i="3" s="1"/>
  <c r="BE1251" i="3"/>
  <c r="BM1251" i="3" s="1"/>
  <c r="BE1249" i="3"/>
  <c r="BM1249" i="3" s="1"/>
  <c r="BE1247" i="3"/>
  <c r="BE1245" i="3"/>
  <c r="BM1245" i="3" s="1"/>
  <c r="BE1243" i="3"/>
  <c r="BM1243" i="3" s="1"/>
  <c r="BE1241" i="3"/>
  <c r="BM1241" i="3" s="1"/>
  <c r="BE1239" i="3"/>
  <c r="BE1237" i="3"/>
  <c r="BM1237" i="3" s="1"/>
  <c r="BE1235" i="3"/>
  <c r="BM1235" i="3" s="1"/>
  <c r="BE1233" i="3"/>
  <c r="BM1233" i="3" s="1"/>
  <c r="BE1231" i="3"/>
  <c r="BM1231" i="3" s="1"/>
  <c r="BE1229" i="3"/>
  <c r="BM1229" i="3" s="1"/>
  <c r="BE1227" i="3"/>
  <c r="BM1227" i="3" s="1"/>
  <c r="BE1225" i="3"/>
  <c r="BM1225" i="3" s="1"/>
  <c r="BE1223" i="3"/>
  <c r="BE1264" i="3"/>
  <c r="BM1264" i="3" s="1"/>
  <c r="BE1262" i="3"/>
  <c r="BM1262" i="3" s="1"/>
  <c r="BE1260" i="3"/>
  <c r="BM1260" i="3" s="1"/>
  <c r="BE1258" i="3"/>
  <c r="BM1258" i="3" s="1"/>
  <c r="BE1256" i="3"/>
  <c r="BM1256" i="3" s="1"/>
  <c r="BE1254" i="3"/>
  <c r="BM1254" i="3" s="1"/>
  <c r="BE1252" i="3"/>
  <c r="BM1252" i="3" s="1"/>
  <c r="BE1250" i="3"/>
  <c r="BM1250" i="3" s="1"/>
  <c r="BE1248" i="3"/>
  <c r="BM1248" i="3" s="1"/>
  <c r="BE1246" i="3"/>
  <c r="BM1246" i="3" s="1"/>
  <c r="BE1244" i="3"/>
  <c r="BM1244" i="3" s="1"/>
  <c r="BE1242" i="3"/>
  <c r="BM1242" i="3" s="1"/>
  <c r="BE1240" i="3"/>
  <c r="BM1240" i="3" s="1"/>
  <c r="BE1238" i="3"/>
  <c r="BM1238" i="3" s="1"/>
  <c r="BE1236" i="3"/>
  <c r="BM1236" i="3" s="1"/>
  <c r="BE1220" i="3"/>
  <c r="BM1220" i="3" s="1"/>
  <c r="BE1218" i="3"/>
  <c r="BM1218" i="3" s="1"/>
  <c r="BE1216" i="3"/>
  <c r="BM1216" i="3" s="1"/>
  <c r="BE1214" i="3"/>
  <c r="BM1214" i="3" s="1"/>
  <c r="BE1212" i="3"/>
  <c r="BM1212" i="3" s="1"/>
  <c r="BE1210" i="3"/>
  <c r="BM1210" i="3" s="1"/>
  <c r="BE1208" i="3"/>
  <c r="BM1208" i="3" s="1"/>
  <c r="BE1206" i="3"/>
  <c r="BM1206" i="3" s="1"/>
  <c r="BE1204" i="3"/>
  <c r="BE1234" i="3"/>
  <c r="BM1234" i="3" s="1"/>
  <c r="BE1232" i="3"/>
  <c r="BM1232" i="3" s="1"/>
  <c r="BE1230" i="3"/>
  <c r="BM1230" i="3" s="1"/>
  <c r="BE1228" i="3"/>
  <c r="BE1226" i="3"/>
  <c r="BM1226" i="3" s="1"/>
  <c r="BE1224" i="3"/>
  <c r="BM1224" i="3" s="1"/>
  <c r="BE1222" i="3"/>
  <c r="BM1222" i="3" s="1"/>
  <c r="BE1221" i="3"/>
  <c r="BM1221" i="3" s="1"/>
  <c r="BE1219" i="3"/>
  <c r="BM1219" i="3" s="1"/>
  <c r="BE1217" i="3"/>
  <c r="BM1217" i="3" s="1"/>
  <c r="BE1215" i="3"/>
  <c r="BM1215" i="3" s="1"/>
  <c r="BE1213" i="3"/>
  <c r="BE1211" i="3"/>
  <c r="BM1211" i="3" s="1"/>
  <c r="BE1209" i="3"/>
  <c r="BM1209" i="3" s="1"/>
  <c r="BE1207" i="3"/>
  <c r="BM1207" i="3" s="1"/>
  <c r="BE1205" i="3"/>
  <c r="BM1205" i="3" s="1"/>
  <c r="BE1203" i="3"/>
  <c r="BM1203" i="3" s="1"/>
  <c r="BE1326" i="3"/>
  <c r="BM1326" i="3" s="1"/>
  <c r="BE1325" i="3"/>
  <c r="BM1325" i="3" s="1"/>
  <c r="BE1323" i="3"/>
  <c r="BM1323" i="3" s="1"/>
  <c r="BE1321" i="3"/>
  <c r="BM1321" i="3" s="1"/>
  <c r="BE1319" i="3"/>
  <c r="BM1319" i="3" s="1"/>
  <c r="BE1317" i="3"/>
  <c r="BM1317" i="3" s="1"/>
  <c r="BE1315" i="3"/>
  <c r="BM1315" i="3" s="1"/>
  <c r="BE1313" i="3"/>
  <c r="BM1313" i="3" s="1"/>
  <c r="BE1311" i="3"/>
  <c r="BE1309" i="3"/>
  <c r="BM1309" i="3" s="1"/>
  <c r="BE1307" i="3"/>
  <c r="BM1307" i="3" s="1"/>
  <c r="BE1305" i="3"/>
  <c r="BM1305" i="3" s="1"/>
  <c r="BE1303" i="3"/>
  <c r="BM1303" i="3" s="1"/>
  <c r="BE1301" i="3"/>
  <c r="BM1301" i="3" s="1"/>
  <c r="BE1299" i="3"/>
  <c r="BM1299" i="3" s="1"/>
  <c r="BE1327" i="3"/>
  <c r="BM1327" i="3" s="1"/>
  <c r="BE1324" i="3"/>
  <c r="BM1324" i="3" s="1"/>
  <c r="BE1322" i="3"/>
  <c r="BM1322" i="3" s="1"/>
  <c r="BE1320" i="3"/>
  <c r="BM1320" i="3" s="1"/>
  <c r="BE1318" i="3"/>
  <c r="BM1318" i="3" s="1"/>
  <c r="BE1316" i="3"/>
  <c r="BM1316" i="3" s="1"/>
  <c r="BE1314" i="3"/>
  <c r="BM1314" i="3" s="1"/>
  <c r="BE1312" i="3"/>
  <c r="BM1312" i="3" s="1"/>
  <c r="BE1310" i="3"/>
  <c r="BM1310" i="3" s="1"/>
  <c r="BE1308" i="3"/>
  <c r="BM1308" i="3" s="1"/>
  <c r="BE1306" i="3"/>
  <c r="BM1306" i="3" s="1"/>
  <c r="BE1304" i="3"/>
  <c r="BM1304" i="3" s="1"/>
  <c r="BE1302" i="3"/>
  <c r="BM1302" i="3" s="1"/>
  <c r="BE1298" i="3"/>
  <c r="BM1298" i="3" s="1"/>
  <c r="BE1296" i="3"/>
  <c r="BM1296" i="3" s="1"/>
  <c r="BE1294" i="3"/>
  <c r="BM1294" i="3" s="1"/>
  <c r="BE1292" i="3"/>
  <c r="BM1292" i="3" s="1"/>
  <c r="BE1290" i="3"/>
  <c r="BM1290" i="3" s="1"/>
  <c r="BE1288" i="3"/>
  <c r="BM1288" i="3" s="1"/>
  <c r="BE1286" i="3"/>
  <c r="BM1286" i="3" s="1"/>
  <c r="BE1284" i="3"/>
  <c r="BM1284" i="3" s="1"/>
  <c r="BE1282" i="3"/>
  <c r="BM1282" i="3" s="1"/>
  <c r="BE1300" i="3"/>
  <c r="BM1300" i="3" s="1"/>
  <c r="BE1297" i="3"/>
  <c r="BM1297" i="3" s="1"/>
  <c r="BE1295" i="3"/>
  <c r="BM1295" i="3" s="1"/>
  <c r="BE1293" i="3"/>
  <c r="BE1291" i="3"/>
  <c r="BM1291" i="3" s="1"/>
  <c r="BE1289" i="3"/>
  <c r="BM1289" i="3" s="1"/>
  <c r="BE1287" i="3"/>
  <c r="BM1287" i="3" s="1"/>
  <c r="BE1285" i="3"/>
  <c r="BM1285" i="3" s="1"/>
  <c r="BE1283" i="3"/>
  <c r="BM1283" i="3" s="1"/>
  <c r="BE1281" i="3"/>
  <c r="BM1281" i="3" s="1"/>
  <c r="BM845" i="3"/>
  <c r="BN1140" i="3"/>
  <c r="BG301" i="3"/>
  <c r="BG299" i="3"/>
  <c r="BG297" i="3"/>
  <c r="BG295" i="3"/>
  <c r="BG293" i="3"/>
  <c r="BG291" i="3"/>
  <c r="BG289" i="3"/>
  <c r="BG287" i="3"/>
  <c r="BG285" i="3"/>
  <c r="BG283" i="3"/>
  <c r="BG281" i="3"/>
  <c r="BG279" i="3"/>
  <c r="BG277" i="3"/>
  <c r="BG275" i="3"/>
  <c r="BG273" i="3"/>
  <c r="BG271" i="3"/>
  <c r="BG269" i="3"/>
  <c r="BG267" i="3"/>
  <c r="BG265" i="3"/>
  <c r="BG263" i="3"/>
  <c r="BG261" i="3"/>
  <c r="BG259" i="3"/>
  <c r="BG257" i="3"/>
  <c r="BG255" i="3"/>
  <c r="BG253" i="3"/>
  <c r="BG251" i="3"/>
  <c r="BG249" i="3"/>
  <c r="BG247" i="3"/>
  <c r="BG245" i="3"/>
  <c r="BG243" i="3"/>
  <c r="BG241" i="3"/>
  <c r="BG239" i="3"/>
  <c r="BG237" i="3"/>
  <c r="BG235" i="3"/>
  <c r="BG233" i="3"/>
  <c r="BG231" i="3"/>
  <c r="BG229" i="3"/>
  <c r="BG227" i="3"/>
  <c r="BG225" i="3"/>
  <c r="BG223" i="3"/>
  <c r="BG221" i="3"/>
  <c r="BG219" i="3"/>
  <c r="BG217" i="3"/>
  <c r="BG215" i="3"/>
  <c r="BG213" i="3"/>
  <c r="BG211" i="3"/>
  <c r="BG209" i="3"/>
  <c r="BG207" i="3"/>
  <c r="BG205" i="3"/>
  <c r="BG203" i="3"/>
  <c r="BG201" i="3"/>
  <c r="BG199" i="3"/>
  <c r="BG197" i="3"/>
  <c r="BG195" i="3"/>
  <c r="BG193" i="3"/>
  <c r="BG191" i="3"/>
  <c r="BG189" i="3"/>
  <c r="BG187" i="3"/>
  <c r="BG185" i="3"/>
  <c r="BG183" i="3"/>
  <c r="BG181" i="3"/>
  <c r="BG179" i="3"/>
  <c r="BG177" i="3"/>
  <c r="BG175" i="3"/>
  <c r="BG173" i="3"/>
  <c r="BG171" i="3"/>
  <c r="BG169" i="3"/>
  <c r="BG167" i="3"/>
  <c r="BG165" i="3"/>
  <c r="BG155" i="3"/>
  <c r="BG302" i="3"/>
  <c r="BG300" i="3"/>
  <c r="BG298" i="3"/>
  <c r="BG296" i="3"/>
  <c r="BG294" i="3"/>
  <c r="BG292" i="3"/>
  <c r="BG290" i="3"/>
  <c r="BG288" i="3"/>
  <c r="BG286" i="3"/>
  <c r="BG284" i="3"/>
  <c r="BG282" i="3"/>
  <c r="BG280" i="3"/>
  <c r="BG278" i="3"/>
  <c r="BG276" i="3"/>
  <c r="BG274" i="3"/>
  <c r="BG272" i="3"/>
  <c r="BG270" i="3"/>
  <c r="BG268" i="3"/>
  <c r="BG266" i="3"/>
  <c r="BG264" i="3"/>
  <c r="BG262" i="3"/>
  <c r="BG260" i="3"/>
  <c r="BG258" i="3"/>
  <c r="BG256" i="3"/>
  <c r="BG254" i="3"/>
  <c r="BG252" i="3"/>
  <c r="BG250" i="3"/>
  <c r="BG248" i="3"/>
  <c r="BG246" i="3"/>
  <c r="BG244" i="3"/>
  <c r="BG242" i="3"/>
  <c r="BG240" i="3"/>
  <c r="BG238" i="3"/>
  <c r="BG236" i="3"/>
  <c r="BG234" i="3"/>
  <c r="BG232" i="3"/>
  <c r="BG230" i="3"/>
  <c r="BG228" i="3"/>
  <c r="BG226" i="3"/>
  <c r="BG224" i="3"/>
  <c r="BG222" i="3"/>
  <c r="BG220" i="3"/>
  <c r="BG218" i="3"/>
  <c r="BG216" i="3"/>
  <c r="BG214" i="3"/>
  <c r="BG212" i="3"/>
  <c r="BG210" i="3"/>
  <c r="BG208" i="3"/>
  <c r="BG206" i="3"/>
  <c r="BG204" i="3"/>
  <c r="BG202" i="3"/>
  <c r="BG200" i="3"/>
  <c r="BG198" i="3"/>
  <c r="BG196" i="3"/>
  <c r="BG194" i="3"/>
  <c r="BG192" i="3"/>
  <c r="BG190" i="3"/>
  <c r="BG188" i="3"/>
  <c r="BG186" i="3"/>
  <c r="BG184" i="3"/>
  <c r="BG182" i="3"/>
  <c r="BG180" i="3"/>
  <c r="BG178" i="3"/>
  <c r="BG176" i="3"/>
  <c r="BG174" i="3"/>
  <c r="BG172" i="3"/>
  <c r="BG170" i="3"/>
  <c r="BG168" i="3"/>
  <c r="BG166" i="3"/>
  <c r="BG164" i="3"/>
  <c r="BG162" i="3"/>
  <c r="BG160" i="3"/>
  <c r="BG158" i="3"/>
  <c r="BG156" i="3"/>
  <c r="BG153" i="3"/>
  <c r="BG163" i="3"/>
  <c r="BG161" i="3"/>
  <c r="BG154" i="3"/>
  <c r="BG159" i="3"/>
  <c r="BG157" i="3"/>
  <c r="BI751" i="3"/>
  <c r="N751" i="3" s="1"/>
  <c r="BL751" i="3" s="1"/>
  <c r="S751" i="3" s="1"/>
  <c r="V751" i="3" s="1"/>
  <c r="BI749" i="3"/>
  <c r="N749" i="3" s="1"/>
  <c r="BL749" i="3" s="1"/>
  <c r="S749" i="3" s="1"/>
  <c r="V749" i="3" s="1"/>
  <c r="BI747" i="3"/>
  <c r="N747" i="3" s="1"/>
  <c r="BL747" i="3" s="1"/>
  <c r="S747" i="3" s="1"/>
  <c r="V747" i="3" s="1"/>
  <c r="BI745" i="3"/>
  <c r="N745" i="3" s="1"/>
  <c r="BL745" i="3" s="1"/>
  <c r="S745" i="3" s="1"/>
  <c r="V745" i="3" s="1"/>
  <c r="BI743" i="3"/>
  <c r="N743" i="3" s="1"/>
  <c r="BL743" i="3" s="1"/>
  <c r="S743" i="3" s="1"/>
  <c r="V743" i="3" s="1"/>
  <c r="BI741" i="3"/>
  <c r="N741" i="3" s="1"/>
  <c r="BL741" i="3" s="1"/>
  <c r="S741" i="3" s="1"/>
  <c r="V741" i="3" s="1"/>
  <c r="BI739" i="3"/>
  <c r="N739" i="3" s="1"/>
  <c r="BL739" i="3" s="1"/>
  <c r="S739" i="3" s="1"/>
  <c r="V739" i="3" s="1"/>
  <c r="BI737" i="3"/>
  <c r="N737" i="3" s="1"/>
  <c r="BL737" i="3" s="1"/>
  <c r="S737" i="3" s="1"/>
  <c r="V737" i="3" s="1"/>
  <c r="BI735" i="3"/>
  <c r="N735" i="3" s="1"/>
  <c r="BL735" i="3" s="1"/>
  <c r="S735" i="3" s="1"/>
  <c r="V735" i="3" s="1"/>
  <c r="BI733" i="3"/>
  <c r="N733" i="3" s="1"/>
  <c r="BL733" i="3" s="1"/>
  <c r="S733" i="3" s="1"/>
  <c r="V733" i="3" s="1"/>
  <c r="BI731" i="3"/>
  <c r="N731" i="3" s="1"/>
  <c r="BL731" i="3" s="1"/>
  <c r="S731" i="3" s="1"/>
  <c r="V731" i="3" s="1"/>
  <c r="BI729" i="3"/>
  <c r="N729" i="3" s="1"/>
  <c r="BL729" i="3" s="1"/>
  <c r="S729" i="3" s="1"/>
  <c r="V729" i="3" s="1"/>
  <c r="BI727" i="3"/>
  <c r="N727" i="3" s="1"/>
  <c r="BL727" i="3" s="1"/>
  <c r="S727" i="3" s="1"/>
  <c r="V727" i="3" s="1"/>
  <c r="BI725" i="3"/>
  <c r="N725" i="3" s="1"/>
  <c r="BL725" i="3" s="1"/>
  <c r="S725" i="3" s="1"/>
  <c r="V725" i="3" s="1"/>
  <c r="BI723" i="3"/>
  <c r="N723" i="3" s="1"/>
  <c r="BL723" i="3" s="1"/>
  <c r="S723" i="3" s="1"/>
  <c r="V723" i="3" s="1"/>
  <c r="BI721" i="3"/>
  <c r="N721" i="3" s="1"/>
  <c r="BL721" i="3" s="1"/>
  <c r="S721" i="3" s="1"/>
  <c r="V721" i="3" s="1"/>
  <c r="BI719" i="3"/>
  <c r="N719" i="3" s="1"/>
  <c r="BL719" i="3" s="1"/>
  <c r="S719" i="3" s="1"/>
  <c r="V719" i="3" s="1"/>
  <c r="BI717" i="3"/>
  <c r="N717" i="3" s="1"/>
  <c r="BL717" i="3" s="1"/>
  <c r="S717" i="3" s="1"/>
  <c r="V717" i="3" s="1"/>
  <c r="BI715" i="3"/>
  <c r="N715" i="3" s="1"/>
  <c r="BL715" i="3" s="1"/>
  <c r="S715" i="3" s="1"/>
  <c r="V715" i="3" s="1"/>
  <c r="BI713" i="3"/>
  <c r="N713" i="3" s="1"/>
  <c r="BL713" i="3" s="1"/>
  <c r="S713" i="3" s="1"/>
  <c r="V713" i="3" s="1"/>
  <c r="BI711" i="3"/>
  <c r="N711" i="3" s="1"/>
  <c r="BL711" i="3" s="1"/>
  <c r="S711" i="3" s="1"/>
  <c r="V711" i="3" s="1"/>
  <c r="BI709" i="3"/>
  <c r="N709" i="3" s="1"/>
  <c r="BL709" i="3" s="1"/>
  <c r="S709" i="3" s="1"/>
  <c r="V709" i="3" s="1"/>
  <c r="BI707" i="3"/>
  <c r="N707" i="3" s="1"/>
  <c r="BL707" i="3" s="1"/>
  <c r="S707" i="3" s="1"/>
  <c r="V707" i="3" s="1"/>
  <c r="BI705" i="3"/>
  <c r="N705" i="3" s="1"/>
  <c r="BL705" i="3" s="1"/>
  <c r="S705" i="3" s="1"/>
  <c r="V705" i="3" s="1"/>
  <c r="BI703" i="3"/>
  <c r="N703" i="3" s="1"/>
  <c r="BL703" i="3" s="1"/>
  <c r="S703" i="3" s="1"/>
  <c r="V703" i="3" s="1"/>
  <c r="BI701" i="3"/>
  <c r="N701" i="3" s="1"/>
  <c r="BL701" i="3" s="1"/>
  <c r="S701" i="3" s="1"/>
  <c r="V701" i="3" s="1"/>
  <c r="BI699" i="3"/>
  <c r="N699" i="3" s="1"/>
  <c r="BL699" i="3" s="1"/>
  <c r="S699" i="3" s="1"/>
  <c r="V699" i="3" s="1"/>
  <c r="BI697" i="3"/>
  <c r="N697" i="3" s="1"/>
  <c r="BL697" i="3" s="1"/>
  <c r="S697" i="3" s="1"/>
  <c r="V697" i="3" s="1"/>
  <c r="BI695" i="3"/>
  <c r="N695" i="3" s="1"/>
  <c r="BL695" i="3" s="1"/>
  <c r="S695" i="3" s="1"/>
  <c r="V695" i="3" s="1"/>
  <c r="BI693" i="3"/>
  <c r="N693" i="3" s="1"/>
  <c r="BL693" i="3" s="1"/>
  <c r="S693" i="3" s="1"/>
  <c r="V693" i="3" s="1"/>
  <c r="BI691" i="3"/>
  <c r="N691" i="3" s="1"/>
  <c r="BL691" i="3" s="1"/>
  <c r="S691" i="3" s="1"/>
  <c r="V691" i="3" s="1"/>
  <c r="BI689" i="3"/>
  <c r="N689" i="3" s="1"/>
  <c r="BL689" i="3" s="1"/>
  <c r="S689" i="3" s="1"/>
  <c r="V689" i="3" s="1"/>
  <c r="BI687" i="3"/>
  <c r="N687" i="3" s="1"/>
  <c r="BL687" i="3" s="1"/>
  <c r="S687" i="3" s="1"/>
  <c r="V687" i="3" s="1"/>
  <c r="BI685" i="3"/>
  <c r="N685" i="3" s="1"/>
  <c r="BL685" i="3" s="1"/>
  <c r="S685" i="3" s="1"/>
  <c r="V685" i="3" s="1"/>
  <c r="BI683" i="3"/>
  <c r="N683" i="3" s="1"/>
  <c r="BL683" i="3" s="1"/>
  <c r="S683" i="3" s="1"/>
  <c r="V683" i="3" s="1"/>
  <c r="BI681" i="3"/>
  <c r="N681" i="3" s="1"/>
  <c r="BL681" i="3" s="1"/>
  <c r="S681" i="3" s="1"/>
  <c r="V681" i="3" s="1"/>
  <c r="BI679" i="3"/>
  <c r="N679" i="3" s="1"/>
  <c r="BL679" i="3" s="1"/>
  <c r="S679" i="3" s="1"/>
  <c r="V679" i="3" s="1"/>
  <c r="BI677" i="3"/>
  <c r="N677" i="3" s="1"/>
  <c r="BL677" i="3" s="1"/>
  <c r="S677" i="3" s="1"/>
  <c r="V677" i="3" s="1"/>
  <c r="BI675" i="3"/>
  <c r="N675" i="3" s="1"/>
  <c r="BL675" i="3" s="1"/>
  <c r="S675" i="3" s="1"/>
  <c r="V675" i="3" s="1"/>
  <c r="BI673" i="3"/>
  <c r="N673" i="3" s="1"/>
  <c r="BL673" i="3" s="1"/>
  <c r="S673" i="3" s="1"/>
  <c r="V673" i="3" s="1"/>
  <c r="BI671" i="3"/>
  <c r="N671" i="3" s="1"/>
  <c r="BL671" i="3" s="1"/>
  <c r="S671" i="3" s="1"/>
  <c r="V671" i="3" s="1"/>
  <c r="BI669" i="3"/>
  <c r="N669" i="3" s="1"/>
  <c r="BL669" i="3" s="1"/>
  <c r="S669" i="3" s="1"/>
  <c r="V669" i="3" s="1"/>
  <c r="BI667" i="3"/>
  <c r="N667" i="3" s="1"/>
  <c r="BL667" i="3" s="1"/>
  <c r="S667" i="3" s="1"/>
  <c r="V667" i="3" s="1"/>
  <c r="BI665" i="3"/>
  <c r="N665" i="3" s="1"/>
  <c r="BL665" i="3" s="1"/>
  <c r="S665" i="3" s="1"/>
  <c r="V665" i="3" s="1"/>
  <c r="BI663" i="3"/>
  <c r="N663" i="3" s="1"/>
  <c r="BL663" i="3" s="1"/>
  <c r="S663" i="3" s="1"/>
  <c r="V663" i="3" s="1"/>
  <c r="BI661" i="3"/>
  <c r="N661" i="3" s="1"/>
  <c r="BL661" i="3" s="1"/>
  <c r="S661" i="3" s="1"/>
  <c r="V661" i="3" s="1"/>
  <c r="BI659" i="3"/>
  <c r="N659" i="3" s="1"/>
  <c r="BL659" i="3" s="1"/>
  <c r="S659" i="3" s="1"/>
  <c r="V659" i="3" s="1"/>
  <c r="BI657" i="3"/>
  <c r="N657" i="3" s="1"/>
  <c r="BL657" i="3" s="1"/>
  <c r="S657" i="3" s="1"/>
  <c r="V657" i="3" s="1"/>
  <c r="BI655" i="3"/>
  <c r="N655" i="3" s="1"/>
  <c r="BL655" i="3" s="1"/>
  <c r="S655" i="3" s="1"/>
  <c r="V655" i="3" s="1"/>
  <c r="BI653" i="3"/>
  <c r="N653" i="3" s="1"/>
  <c r="BL653" i="3" s="1"/>
  <c r="S653" i="3" s="1"/>
  <c r="V653" i="3" s="1"/>
  <c r="BI651" i="3"/>
  <c r="N651" i="3" s="1"/>
  <c r="BL651" i="3" s="1"/>
  <c r="S651" i="3" s="1"/>
  <c r="V651" i="3" s="1"/>
  <c r="BI752" i="3"/>
  <c r="N752" i="3" s="1"/>
  <c r="BL752" i="3" s="1"/>
  <c r="S752" i="3" s="1"/>
  <c r="V752" i="3" s="1"/>
  <c r="BI750" i="3"/>
  <c r="N750" i="3" s="1"/>
  <c r="BL750" i="3" s="1"/>
  <c r="S750" i="3" s="1"/>
  <c r="V750" i="3" s="1"/>
  <c r="BI748" i="3"/>
  <c r="N748" i="3" s="1"/>
  <c r="BL748" i="3" s="1"/>
  <c r="S748" i="3" s="1"/>
  <c r="V748" i="3" s="1"/>
  <c r="BI746" i="3"/>
  <c r="N746" i="3" s="1"/>
  <c r="BL746" i="3" s="1"/>
  <c r="S746" i="3" s="1"/>
  <c r="V746" i="3" s="1"/>
  <c r="BI744" i="3"/>
  <c r="N744" i="3" s="1"/>
  <c r="BL744" i="3" s="1"/>
  <c r="S744" i="3" s="1"/>
  <c r="V744" i="3" s="1"/>
  <c r="BI742" i="3"/>
  <c r="N742" i="3" s="1"/>
  <c r="BL742" i="3" s="1"/>
  <c r="S742" i="3" s="1"/>
  <c r="V742" i="3" s="1"/>
  <c r="BI740" i="3"/>
  <c r="N740" i="3" s="1"/>
  <c r="BL740" i="3" s="1"/>
  <c r="S740" i="3" s="1"/>
  <c r="V740" i="3" s="1"/>
  <c r="BI738" i="3"/>
  <c r="N738" i="3" s="1"/>
  <c r="BL738" i="3" s="1"/>
  <c r="S738" i="3" s="1"/>
  <c r="V738" i="3" s="1"/>
  <c r="BI736" i="3"/>
  <c r="N736" i="3" s="1"/>
  <c r="BL736" i="3" s="1"/>
  <c r="S736" i="3" s="1"/>
  <c r="V736" i="3" s="1"/>
  <c r="BI734" i="3"/>
  <c r="N734" i="3" s="1"/>
  <c r="BL734" i="3" s="1"/>
  <c r="S734" i="3" s="1"/>
  <c r="V734" i="3" s="1"/>
  <c r="BI732" i="3"/>
  <c r="N732" i="3" s="1"/>
  <c r="BL732" i="3" s="1"/>
  <c r="S732" i="3" s="1"/>
  <c r="V732" i="3" s="1"/>
  <c r="BI730" i="3"/>
  <c r="N730" i="3" s="1"/>
  <c r="BL730" i="3" s="1"/>
  <c r="S730" i="3" s="1"/>
  <c r="V730" i="3" s="1"/>
  <c r="BI728" i="3"/>
  <c r="N728" i="3" s="1"/>
  <c r="BL728" i="3" s="1"/>
  <c r="S728" i="3" s="1"/>
  <c r="V728" i="3" s="1"/>
  <c r="BI726" i="3"/>
  <c r="N726" i="3" s="1"/>
  <c r="BL726" i="3" s="1"/>
  <c r="S726" i="3" s="1"/>
  <c r="V726" i="3" s="1"/>
  <c r="BI724" i="3"/>
  <c r="N724" i="3" s="1"/>
  <c r="BL724" i="3" s="1"/>
  <c r="S724" i="3" s="1"/>
  <c r="V724" i="3" s="1"/>
  <c r="BI722" i="3"/>
  <c r="N722" i="3" s="1"/>
  <c r="BL722" i="3" s="1"/>
  <c r="S722" i="3" s="1"/>
  <c r="V722" i="3" s="1"/>
  <c r="BI720" i="3"/>
  <c r="N720" i="3" s="1"/>
  <c r="BL720" i="3" s="1"/>
  <c r="S720" i="3" s="1"/>
  <c r="V720" i="3" s="1"/>
  <c r="BI718" i="3"/>
  <c r="N718" i="3" s="1"/>
  <c r="BL718" i="3" s="1"/>
  <c r="S718" i="3" s="1"/>
  <c r="V718" i="3" s="1"/>
  <c r="BI716" i="3"/>
  <c r="N716" i="3" s="1"/>
  <c r="BL716" i="3" s="1"/>
  <c r="S716" i="3" s="1"/>
  <c r="V716" i="3" s="1"/>
  <c r="BI714" i="3"/>
  <c r="N714" i="3" s="1"/>
  <c r="BL714" i="3" s="1"/>
  <c r="S714" i="3" s="1"/>
  <c r="V714" i="3" s="1"/>
  <c r="BI712" i="3"/>
  <c r="N712" i="3" s="1"/>
  <c r="BL712" i="3" s="1"/>
  <c r="S712" i="3" s="1"/>
  <c r="V712" i="3" s="1"/>
  <c r="BI710" i="3"/>
  <c r="N710" i="3" s="1"/>
  <c r="BL710" i="3" s="1"/>
  <c r="S710" i="3" s="1"/>
  <c r="V710" i="3" s="1"/>
  <c r="BI708" i="3"/>
  <c r="N708" i="3" s="1"/>
  <c r="BL708" i="3" s="1"/>
  <c r="S708" i="3" s="1"/>
  <c r="V708" i="3" s="1"/>
  <c r="BI706" i="3"/>
  <c r="N706" i="3" s="1"/>
  <c r="BL706" i="3" s="1"/>
  <c r="S706" i="3" s="1"/>
  <c r="V706" i="3" s="1"/>
  <c r="BI704" i="3"/>
  <c r="N704" i="3" s="1"/>
  <c r="BL704" i="3" s="1"/>
  <c r="S704" i="3" s="1"/>
  <c r="V704" i="3" s="1"/>
  <c r="BI702" i="3"/>
  <c r="N702" i="3" s="1"/>
  <c r="BL702" i="3" s="1"/>
  <c r="S702" i="3" s="1"/>
  <c r="V702" i="3" s="1"/>
  <c r="BI700" i="3"/>
  <c r="N700" i="3" s="1"/>
  <c r="BL700" i="3" s="1"/>
  <c r="S700" i="3" s="1"/>
  <c r="V700" i="3" s="1"/>
  <c r="BI698" i="3"/>
  <c r="N698" i="3" s="1"/>
  <c r="BL698" i="3" s="1"/>
  <c r="S698" i="3" s="1"/>
  <c r="V698" i="3" s="1"/>
  <c r="BI696" i="3"/>
  <c r="N696" i="3" s="1"/>
  <c r="BL696" i="3" s="1"/>
  <c r="S696" i="3" s="1"/>
  <c r="V696" i="3" s="1"/>
  <c r="BI694" i="3"/>
  <c r="N694" i="3" s="1"/>
  <c r="BL694" i="3" s="1"/>
  <c r="S694" i="3" s="1"/>
  <c r="V694" i="3" s="1"/>
  <c r="BI686" i="3"/>
  <c r="N686" i="3" s="1"/>
  <c r="BL686" i="3" s="1"/>
  <c r="S686" i="3" s="1"/>
  <c r="V686" i="3" s="1"/>
  <c r="BI678" i="3"/>
  <c r="N678" i="3" s="1"/>
  <c r="BL678" i="3" s="1"/>
  <c r="S678" i="3" s="1"/>
  <c r="V678" i="3" s="1"/>
  <c r="BI656" i="3"/>
  <c r="N656" i="3" s="1"/>
  <c r="BL656" i="3" s="1"/>
  <c r="S656" i="3" s="1"/>
  <c r="V656" i="3" s="1"/>
  <c r="BI688" i="3"/>
  <c r="N688" i="3" s="1"/>
  <c r="BL688" i="3" s="1"/>
  <c r="S688" i="3" s="1"/>
  <c r="V688" i="3" s="1"/>
  <c r="BI680" i="3"/>
  <c r="N680" i="3" s="1"/>
  <c r="BL680" i="3" s="1"/>
  <c r="S680" i="3" s="1"/>
  <c r="V680" i="3" s="1"/>
  <c r="BI654" i="3"/>
  <c r="N654" i="3" s="1"/>
  <c r="BL654" i="3" s="1"/>
  <c r="S654" i="3" s="1"/>
  <c r="V654" i="3" s="1"/>
  <c r="BI649" i="3"/>
  <c r="N649" i="3" s="1"/>
  <c r="BL649" i="3" s="1"/>
  <c r="S649" i="3" s="1"/>
  <c r="V649" i="3" s="1"/>
  <c r="BI647" i="3"/>
  <c r="N647" i="3" s="1"/>
  <c r="BL647" i="3" s="1"/>
  <c r="S647" i="3" s="1"/>
  <c r="V647" i="3" s="1"/>
  <c r="BI645" i="3"/>
  <c r="N645" i="3" s="1"/>
  <c r="BL645" i="3" s="1"/>
  <c r="S645" i="3" s="1"/>
  <c r="V645" i="3" s="1"/>
  <c r="BI643" i="3"/>
  <c r="N643" i="3" s="1"/>
  <c r="BL643" i="3" s="1"/>
  <c r="S643" i="3" s="1"/>
  <c r="V643" i="3" s="1"/>
  <c r="BI641" i="3"/>
  <c r="N641" i="3" s="1"/>
  <c r="BL641" i="3" s="1"/>
  <c r="S641" i="3" s="1"/>
  <c r="V641" i="3" s="1"/>
  <c r="BI639" i="3"/>
  <c r="N639" i="3" s="1"/>
  <c r="BL639" i="3" s="1"/>
  <c r="S639" i="3" s="1"/>
  <c r="V639" i="3" s="1"/>
  <c r="BI637" i="3"/>
  <c r="N637" i="3" s="1"/>
  <c r="BL637" i="3" s="1"/>
  <c r="S637" i="3" s="1"/>
  <c r="V637" i="3" s="1"/>
  <c r="BI635" i="3"/>
  <c r="N635" i="3" s="1"/>
  <c r="BL635" i="3" s="1"/>
  <c r="S635" i="3" s="1"/>
  <c r="V635" i="3" s="1"/>
  <c r="BI633" i="3"/>
  <c r="N633" i="3" s="1"/>
  <c r="BL633" i="3" s="1"/>
  <c r="S633" i="3" s="1"/>
  <c r="V633" i="3" s="1"/>
  <c r="BI631" i="3"/>
  <c r="N631" i="3" s="1"/>
  <c r="BL631" i="3" s="1"/>
  <c r="S631" i="3" s="1"/>
  <c r="V631" i="3" s="1"/>
  <c r="BI629" i="3"/>
  <c r="N629" i="3" s="1"/>
  <c r="BL629" i="3" s="1"/>
  <c r="S629" i="3" s="1"/>
  <c r="V629" i="3" s="1"/>
  <c r="BI627" i="3"/>
  <c r="N627" i="3" s="1"/>
  <c r="BL627" i="3" s="1"/>
  <c r="S627" i="3" s="1"/>
  <c r="V627" i="3" s="1"/>
  <c r="BI625" i="3"/>
  <c r="N625" i="3" s="1"/>
  <c r="BL625" i="3" s="1"/>
  <c r="S625" i="3" s="1"/>
  <c r="V625" i="3" s="1"/>
  <c r="BI623" i="3"/>
  <c r="N623" i="3" s="1"/>
  <c r="BL623" i="3" s="1"/>
  <c r="S623" i="3" s="1"/>
  <c r="V623" i="3" s="1"/>
  <c r="BI621" i="3"/>
  <c r="N621" i="3" s="1"/>
  <c r="BL621" i="3" s="1"/>
  <c r="S621" i="3" s="1"/>
  <c r="V621" i="3" s="1"/>
  <c r="BI619" i="3"/>
  <c r="N619" i="3" s="1"/>
  <c r="BL619" i="3" s="1"/>
  <c r="S619" i="3" s="1"/>
  <c r="V619" i="3" s="1"/>
  <c r="BI617" i="3"/>
  <c r="N617" i="3" s="1"/>
  <c r="BL617" i="3" s="1"/>
  <c r="S617" i="3" s="1"/>
  <c r="V617" i="3" s="1"/>
  <c r="BI615" i="3"/>
  <c r="N615" i="3" s="1"/>
  <c r="BL615" i="3" s="1"/>
  <c r="S615" i="3" s="1"/>
  <c r="V615" i="3" s="1"/>
  <c r="BI613" i="3"/>
  <c r="N613" i="3" s="1"/>
  <c r="BL613" i="3" s="1"/>
  <c r="BI611" i="3"/>
  <c r="N611" i="3" s="1"/>
  <c r="BL611" i="3" s="1"/>
  <c r="BI609" i="3"/>
  <c r="N609" i="3" s="1"/>
  <c r="BL609" i="3" s="1"/>
  <c r="BI607" i="3"/>
  <c r="N607" i="3" s="1"/>
  <c r="BL607" i="3" s="1"/>
  <c r="BI605" i="3"/>
  <c r="N605" i="3" s="1"/>
  <c r="BL605" i="3" s="1"/>
  <c r="BI603" i="3"/>
  <c r="N603" i="3" s="1"/>
  <c r="BL603" i="3" s="1"/>
  <c r="BI690" i="3"/>
  <c r="N690" i="3" s="1"/>
  <c r="BL690" i="3" s="1"/>
  <c r="S690" i="3" s="1"/>
  <c r="V690" i="3" s="1"/>
  <c r="BI682" i="3"/>
  <c r="N682" i="3" s="1"/>
  <c r="BL682" i="3" s="1"/>
  <c r="S682" i="3" s="1"/>
  <c r="V682" i="3" s="1"/>
  <c r="BI652" i="3"/>
  <c r="N652" i="3" s="1"/>
  <c r="BL652" i="3" s="1"/>
  <c r="S652" i="3" s="1"/>
  <c r="V652" i="3" s="1"/>
  <c r="BI692" i="3"/>
  <c r="N692" i="3" s="1"/>
  <c r="BL692" i="3" s="1"/>
  <c r="S692" i="3" s="1"/>
  <c r="V692" i="3" s="1"/>
  <c r="BI684" i="3"/>
  <c r="N684" i="3" s="1"/>
  <c r="BL684" i="3" s="1"/>
  <c r="S684" i="3" s="1"/>
  <c r="V684" i="3" s="1"/>
  <c r="BI676" i="3"/>
  <c r="N676" i="3" s="1"/>
  <c r="BL676" i="3" s="1"/>
  <c r="S676" i="3" s="1"/>
  <c r="V676" i="3" s="1"/>
  <c r="BI674" i="3"/>
  <c r="N674" i="3" s="1"/>
  <c r="BL674" i="3" s="1"/>
  <c r="S674" i="3" s="1"/>
  <c r="V674" i="3" s="1"/>
  <c r="BI672" i="3"/>
  <c r="N672" i="3" s="1"/>
  <c r="BL672" i="3" s="1"/>
  <c r="S672" i="3" s="1"/>
  <c r="V672" i="3" s="1"/>
  <c r="BI670" i="3"/>
  <c r="N670" i="3" s="1"/>
  <c r="BL670" i="3" s="1"/>
  <c r="S670" i="3" s="1"/>
  <c r="V670" i="3" s="1"/>
  <c r="BI668" i="3"/>
  <c r="N668" i="3" s="1"/>
  <c r="BL668" i="3" s="1"/>
  <c r="S668" i="3" s="1"/>
  <c r="V668" i="3" s="1"/>
  <c r="BI666" i="3"/>
  <c r="N666" i="3" s="1"/>
  <c r="BL666" i="3" s="1"/>
  <c r="S666" i="3" s="1"/>
  <c r="V666" i="3" s="1"/>
  <c r="BI664" i="3"/>
  <c r="N664" i="3" s="1"/>
  <c r="BL664" i="3" s="1"/>
  <c r="S664" i="3" s="1"/>
  <c r="V664" i="3" s="1"/>
  <c r="BI662" i="3"/>
  <c r="N662" i="3" s="1"/>
  <c r="BL662" i="3" s="1"/>
  <c r="S662" i="3" s="1"/>
  <c r="V662" i="3" s="1"/>
  <c r="BI660" i="3"/>
  <c r="N660" i="3" s="1"/>
  <c r="BL660" i="3" s="1"/>
  <c r="S660" i="3" s="1"/>
  <c r="V660" i="3" s="1"/>
  <c r="BI658" i="3"/>
  <c r="N658" i="3" s="1"/>
  <c r="BL658" i="3" s="1"/>
  <c r="S658" i="3" s="1"/>
  <c r="V658" i="3" s="1"/>
  <c r="BI650" i="3"/>
  <c r="N650" i="3" s="1"/>
  <c r="BL650" i="3" s="1"/>
  <c r="S650" i="3" s="1"/>
  <c r="V650" i="3" s="1"/>
  <c r="BI648" i="3"/>
  <c r="N648" i="3" s="1"/>
  <c r="BL648" i="3" s="1"/>
  <c r="S648" i="3" s="1"/>
  <c r="V648" i="3" s="1"/>
  <c r="BI646" i="3"/>
  <c r="N646" i="3" s="1"/>
  <c r="BL646" i="3" s="1"/>
  <c r="S646" i="3" s="1"/>
  <c r="V646" i="3" s="1"/>
  <c r="BI644" i="3"/>
  <c r="N644" i="3" s="1"/>
  <c r="BL644" i="3" s="1"/>
  <c r="S644" i="3" s="1"/>
  <c r="V644" i="3" s="1"/>
  <c r="BI642" i="3"/>
  <c r="N642" i="3" s="1"/>
  <c r="BL642" i="3" s="1"/>
  <c r="S642" i="3" s="1"/>
  <c r="V642" i="3" s="1"/>
  <c r="BI640" i="3"/>
  <c r="N640" i="3" s="1"/>
  <c r="BL640" i="3" s="1"/>
  <c r="S640" i="3" s="1"/>
  <c r="V640" i="3" s="1"/>
  <c r="BI638" i="3"/>
  <c r="N638" i="3" s="1"/>
  <c r="BL638" i="3" s="1"/>
  <c r="S638" i="3" s="1"/>
  <c r="V638" i="3" s="1"/>
  <c r="BI636" i="3"/>
  <c r="N636" i="3" s="1"/>
  <c r="BL636" i="3" s="1"/>
  <c r="S636" i="3" s="1"/>
  <c r="V636" i="3" s="1"/>
  <c r="BI634" i="3"/>
  <c r="N634" i="3" s="1"/>
  <c r="BL634" i="3" s="1"/>
  <c r="S634" i="3" s="1"/>
  <c r="V634" i="3" s="1"/>
  <c r="BI632" i="3"/>
  <c r="N632" i="3" s="1"/>
  <c r="BL632" i="3" s="1"/>
  <c r="S632" i="3" s="1"/>
  <c r="V632" i="3" s="1"/>
  <c r="BI630" i="3"/>
  <c r="N630" i="3" s="1"/>
  <c r="BL630" i="3" s="1"/>
  <c r="S630" i="3" s="1"/>
  <c r="V630" i="3" s="1"/>
  <c r="BI628" i="3"/>
  <c r="N628" i="3" s="1"/>
  <c r="BL628" i="3" s="1"/>
  <c r="S628" i="3" s="1"/>
  <c r="V628" i="3" s="1"/>
  <c r="BI626" i="3"/>
  <c r="N626" i="3" s="1"/>
  <c r="BL626" i="3" s="1"/>
  <c r="S626" i="3" s="1"/>
  <c r="V626" i="3" s="1"/>
  <c r="BI624" i="3"/>
  <c r="N624" i="3" s="1"/>
  <c r="BL624" i="3" s="1"/>
  <c r="S624" i="3" s="1"/>
  <c r="V624" i="3" s="1"/>
  <c r="BI622" i="3"/>
  <c r="N622" i="3" s="1"/>
  <c r="BL622" i="3" s="1"/>
  <c r="S622" i="3" s="1"/>
  <c r="V622" i="3" s="1"/>
  <c r="BI620" i="3"/>
  <c r="N620" i="3" s="1"/>
  <c r="BL620" i="3" s="1"/>
  <c r="S620" i="3" s="1"/>
  <c r="V620" i="3" s="1"/>
  <c r="BI618" i="3"/>
  <c r="N618" i="3" s="1"/>
  <c r="BL618" i="3" s="1"/>
  <c r="S618" i="3" s="1"/>
  <c r="V618" i="3" s="1"/>
  <c r="BI616" i="3"/>
  <c r="N616" i="3" s="1"/>
  <c r="BL616" i="3" s="1"/>
  <c r="S616" i="3" s="1"/>
  <c r="V616" i="3" s="1"/>
  <c r="BI614" i="3"/>
  <c r="N614" i="3" s="1"/>
  <c r="BL614" i="3" s="1"/>
  <c r="BI612" i="3"/>
  <c r="N612" i="3" s="1"/>
  <c r="BL612" i="3" s="1"/>
  <c r="BI610" i="3"/>
  <c r="N610" i="3" s="1"/>
  <c r="BL610" i="3" s="1"/>
  <c r="BI608" i="3"/>
  <c r="N608" i="3" s="1"/>
  <c r="BL608" i="3" s="1"/>
  <c r="BI606" i="3"/>
  <c r="N606" i="3" s="1"/>
  <c r="BL606" i="3" s="1"/>
  <c r="BI604" i="3"/>
  <c r="N604" i="3" s="1"/>
  <c r="BL604" i="3" s="1"/>
  <c r="BG977" i="3"/>
  <c r="BG975" i="3"/>
  <c r="BG973" i="3"/>
  <c r="BG971" i="3"/>
  <c r="BG969" i="3"/>
  <c r="BG967" i="3"/>
  <c r="BG965" i="3"/>
  <c r="BG963" i="3"/>
  <c r="BG961" i="3"/>
  <c r="BG959" i="3"/>
  <c r="BG957" i="3"/>
  <c r="BG955" i="3"/>
  <c r="BG953" i="3"/>
  <c r="BG951" i="3"/>
  <c r="BG949" i="3"/>
  <c r="BG947" i="3"/>
  <c r="BG945" i="3"/>
  <c r="BG943" i="3"/>
  <c r="BG941" i="3"/>
  <c r="BG939" i="3"/>
  <c r="BG937" i="3"/>
  <c r="BG935" i="3"/>
  <c r="BG933" i="3"/>
  <c r="BG931" i="3"/>
  <c r="BG929" i="3"/>
  <c r="BG927" i="3"/>
  <c r="BG925" i="3"/>
  <c r="BG923" i="3"/>
  <c r="BG921" i="3"/>
  <c r="BG919" i="3"/>
  <c r="BG917" i="3"/>
  <c r="BG915" i="3"/>
  <c r="BG913" i="3"/>
  <c r="BG911" i="3"/>
  <c r="BG909" i="3"/>
  <c r="BG907" i="3"/>
  <c r="BG905" i="3"/>
  <c r="BG903" i="3"/>
  <c r="BG901" i="3"/>
  <c r="BG899" i="3"/>
  <c r="BG897" i="3"/>
  <c r="BG895" i="3"/>
  <c r="BG893" i="3"/>
  <c r="BG891" i="3"/>
  <c r="BG889" i="3"/>
  <c r="BG887" i="3"/>
  <c r="BG885" i="3"/>
  <c r="BG883" i="3"/>
  <c r="BG881" i="3"/>
  <c r="BG879" i="3"/>
  <c r="BG877" i="3"/>
  <c r="BG875" i="3"/>
  <c r="BG873" i="3"/>
  <c r="BG871" i="3"/>
  <c r="BG869" i="3"/>
  <c r="BG867" i="3"/>
  <c r="BG865" i="3"/>
  <c r="BG863" i="3"/>
  <c r="BG861" i="3"/>
  <c r="BG859" i="3"/>
  <c r="BG857" i="3"/>
  <c r="BG855" i="3"/>
  <c r="BG853" i="3"/>
  <c r="BG851" i="3"/>
  <c r="BG849" i="3"/>
  <c r="BG847" i="3"/>
  <c r="BG845" i="3"/>
  <c r="BG843" i="3"/>
  <c r="BG841" i="3"/>
  <c r="BG839" i="3"/>
  <c r="BG837" i="3"/>
  <c r="BG835" i="3"/>
  <c r="BG833" i="3"/>
  <c r="BG831" i="3"/>
  <c r="BG829" i="3"/>
  <c r="BG976" i="3"/>
  <c r="BG974" i="3"/>
  <c r="BG972" i="3"/>
  <c r="BG970" i="3"/>
  <c r="BG968" i="3"/>
  <c r="BG966" i="3"/>
  <c r="BG964" i="3"/>
  <c r="BG962" i="3"/>
  <c r="BG960" i="3"/>
  <c r="BG958" i="3"/>
  <c r="BG956" i="3"/>
  <c r="BG954" i="3"/>
  <c r="BG952" i="3"/>
  <c r="BG950" i="3"/>
  <c r="BG948" i="3"/>
  <c r="BG946" i="3"/>
  <c r="BG944" i="3"/>
  <c r="BG942" i="3"/>
  <c r="BG940" i="3"/>
  <c r="BG938" i="3"/>
  <c r="BG936" i="3"/>
  <c r="BG934" i="3"/>
  <c r="BG932" i="3"/>
  <c r="BG930" i="3"/>
  <c r="BG928" i="3"/>
  <c r="BG926" i="3"/>
  <c r="BG924" i="3"/>
  <c r="BG922" i="3"/>
  <c r="BG920" i="3"/>
  <c r="BG918" i="3"/>
  <c r="BG916" i="3"/>
  <c r="BG914" i="3"/>
  <c r="BG912" i="3"/>
  <c r="BG910" i="3"/>
  <c r="BG908" i="3"/>
  <c r="BG906" i="3"/>
  <c r="BG904" i="3"/>
  <c r="BG902" i="3"/>
  <c r="BG900" i="3"/>
  <c r="BG898" i="3"/>
  <c r="BG896" i="3"/>
  <c r="BG894" i="3"/>
  <c r="BG892" i="3"/>
  <c r="BG890" i="3"/>
  <c r="BG888" i="3"/>
  <c r="BG886" i="3"/>
  <c r="BG884" i="3"/>
  <c r="BG882" i="3"/>
  <c r="BG880" i="3"/>
  <c r="BG878" i="3"/>
  <c r="BG876" i="3"/>
  <c r="BG874" i="3"/>
  <c r="BG872" i="3"/>
  <c r="BG870" i="3"/>
  <c r="BG868" i="3"/>
  <c r="BG866" i="3"/>
  <c r="BG864" i="3"/>
  <c r="BG862" i="3"/>
  <c r="BG860" i="3"/>
  <c r="BG858" i="3"/>
  <c r="BG856" i="3"/>
  <c r="BG854" i="3"/>
  <c r="BG852" i="3"/>
  <c r="BG850" i="3"/>
  <c r="BG848" i="3"/>
  <c r="BG846" i="3"/>
  <c r="BG844" i="3"/>
  <c r="BG842" i="3"/>
  <c r="BG840" i="3"/>
  <c r="BG838" i="3"/>
  <c r="BG836" i="3"/>
  <c r="BG834" i="3"/>
  <c r="BG832" i="3"/>
  <c r="BG830" i="3"/>
  <c r="BG828" i="3"/>
  <c r="BI1201" i="3"/>
  <c r="N1201" i="3" s="1"/>
  <c r="BL1201" i="3" s="1"/>
  <c r="S1201" i="3" s="1"/>
  <c r="V1201" i="3" s="1"/>
  <c r="BI1199" i="3"/>
  <c r="N1199" i="3" s="1"/>
  <c r="BL1199" i="3" s="1"/>
  <c r="S1199" i="3" s="1"/>
  <c r="V1199" i="3" s="1"/>
  <c r="BI1197" i="3"/>
  <c r="N1197" i="3" s="1"/>
  <c r="BL1197" i="3" s="1"/>
  <c r="S1197" i="3" s="1"/>
  <c r="V1197" i="3" s="1"/>
  <c r="BI1195" i="3"/>
  <c r="N1195" i="3" s="1"/>
  <c r="BL1195" i="3" s="1"/>
  <c r="S1195" i="3" s="1"/>
  <c r="V1195" i="3" s="1"/>
  <c r="BI1193" i="3"/>
  <c r="N1193" i="3" s="1"/>
  <c r="BL1193" i="3" s="1"/>
  <c r="S1193" i="3" s="1"/>
  <c r="V1193" i="3" s="1"/>
  <c r="BI1191" i="3"/>
  <c r="N1191" i="3" s="1"/>
  <c r="BL1191" i="3" s="1"/>
  <c r="S1191" i="3" s="1"/>
  <c r="V1191" i="3" s="1"/>
  <c r="BI1189" i="3"/>
  <c r="N1189" i="3" s="1"/>
  <c r="BL1189" i="3" s="1"/>
  <c r="S1189" i="3" s="1"/>
  <c r="V1189" i="3" s="1"/>
  <c r="BI1202" i="3"/>
  <c r="N1202" i="3" s="1"/>
  <c r="BL1202" i="3" s="1"/>
  <c r="S1202" i="3" s="1"/>
  <c r="V1202" i="3" s="1"/>
  <c r="BI1200" i="3"/>
  <c r="N1200" i="3" s="1"/>
  <c r="BL1200" i="3" s="1"/>
  <c r="S1200" i="3" s="1"/>
  <c r="V1200" i="3" s="1"/>
  <c r="BI1198" i="3"/>
  <c r="N1198" i="3" s="1"/>
  <c r="BL1198" i="3" s="1"/>
  <c r="S1198" i="3" s="1"/>
  <c r="V1198" i="3" s="1"/>
  <c r="BI1196" i="3"/>
  <c r="N1196" i="3" s="1"/>
  <c r="BL1196" i="3" s="1"/>
  <c r="S1196" i="3" s="1"/>
  <c r="V1196" i="3" s="1"/>
  <c r="BI1194" i="3"/>
  <c r="N1194" i="3" s="1"/>
  <c r="BL1194" i="3" s="1"/>
  <c r="S1194" i="3" s="1"/>
  <c r="V1194" i="3" s="1"/>
  <c r="BI1192" i="3"/>
  <c r="N1192" i="3" s="1"/>
  <c r="BL1192" i="3" s="1"/>
  <c r="S1192" i="3" s="1"/>
  <c r="V1192" i="3" s="1"/>
  <c r="BI1190" i="3"/>
  <c r="N1190" i="3" s="1"/>
  <c r="BL1190" i="3" s="1"/>
  <c r="S1190" i="3" s="1"/>
  <c r="V1190" i="3" s="1"/>
  <c r="BI1188" i="3"/>
  <c r="N1188" i="3" s="1"/>
  <c r="BL1188" i="3" s="1"/>
  <c r="S1188" i="3" s="1"/>
  <c r="V1188" i="3" s="1"/>
  <c r="BI1186" i="3"/>
  <c r="N1186" i="3" s="1"/>
  <c r="BL1186" i="3" s="1"/>
  <c r="S1186" i="3" s="1"/>
  <c r="V1186" i="3" s="1"/>
  <c r="BI1184" i="3"/>
  <c r="N1184" i="3" s="1"/>
  <c r="BL1184" i="3" s="1"/>
  <c r="S1184" i="3" s="1"/>
  <c r="V1184" i="3" s="1"/>
  <c r="BI1182" i="3"/>
  <c r="N1182" i="3" s="1"/>
  <c r="BL1182" i="3" s="1"/>
  <c r="S1182" i="3" s="1"/>
  <c r="V1182" i="3" s="1"/>
  <c r="BI1180" i="3"/>
  <c r="N1180" i="3" s="1"/>
  <c r="BL1180" i="3" s="1"/>
  <c r="S1180" i="3" s="1"/>
  <c r="V1180" i="3" s="1"/>
  <c r="BI1178" i="3"/>
  <c r="N1178" i="3" s="1"/>
  <c r="BL1178" i="3" s="1"/>
  <c r="S1178" i="3" s="1"/>
  <c r="V1178" i="3" s="1"/>
  <c r="BI1176" i="3"/>
  <c r="N1176" i="3" s="1"/>
  <c r="BL1176" i="3" s="1"/>
  <c r="S1176" i="3" s="1"/>
  <c r="V1176" i="3" s="1"/>
  <c r="BI1174" i="3"/>
  <c r="N1174" i="3" s="1"/>
  <c r="BL1174" i="3" s="1"/>
  <c r="S1174" i="3" s="1"/>
  <c r="V1174" i="3" s="1"/>
  <c r="BI1172" i="3"/>
  <c r="N1172" i="3" s="1"/>
  <c r="BL1172" i="3" s="1"/>
  <c r="S1172" i="3" s="1"/>
  <c r="V1172" i="3" s="1"/>
  <c r="BI1170" i="3"/>
  <c r="N1170" i="3" s="1"/>
  <c r="BL1170" i="3" s="1"/>
  <c r="S1170" i="3" s="1"/>
  <c r="V1170" i="3" s="1"/>
  <c r="BI1168" i="3"/>
  <c r="N1168" i="3" s="1"/>
  <c r="BL1168" i="3" s="1"/>
  <c r="S1168" i="3" s="1"/>
  <c r="V1168" i="3" s="1"/>
  <c r="BI1166" i="3"/>
  <c r="N1166" i="3" s="1"/>
  <c r="BL1166" i="3" s="1"/>
  <c r="S1166" i="3" s="1"/>
  <c r="V1166" i="3" s="1"/>
  <c r="BI1164" i="3"/>
  <c r="N1164" i="3" s="1"/>
  <c r="BL1164" i="3" s="1"/>
  <c r="S1164" i="3" s="1"/>
  <c r="V1164" i="3" s="1"/>
  <c r="BI1162" i="3"/>
  <c r="N1162" i="3" s="1"/>
  <c r="BL1162" i="3" s="1"/>
  <c r="S1162" i="3" s="1"/>
  <c r="V1162" i="3" s="1"/>
  <c r="BI1160" i="3"/>
  <c r="N1160" i="3" s="1"/>
  <c r="BL1160" i="3" s="1"/>
  <c r="S1160" i="3" s="1"/>
  <c r="V1160" i="3" s="1"/>
  <c r="BI1158" i="3"/>
  <c r="N1158" i="3" s="1"/>
  <c r="BL1158" i="3" s="1"/>
  <c r="S1158" i="3" s="1"/>
  <c r="V1158" i="3" s="1"/>
  <c r="BI1156" i="3"/>
  <c r="N1156" i="3" s="1"/>
  <c r="BL1156" i="3" s="1"/>
  <c r="S1156" i="3" s="1"/>
  <c r="V1156" i="3" s="1"/>
  <c r="BI1154" i="3"/>
  <c r="N1154" i="3" s="1"/>
  <c r="BL1154" i="3" s="1"/>
  <c r="S1154" i="3" s="1"/>
  <c r="V1154" i="3" s="1"/>
  <c r="BI1152" i="3"/>
  <c r="N1152" i="3" s="1"/>
  <c r="BL1152" i="3" s="1"/>
  <c r="S1152" i="3" s="1"/>
  <c r="V1152" i="3" s="1"/>
  <c r="BI1150" i="3"/>
  <c r="N1150" i="3" s="1"/>
  <c r="BL1150" i="3" s="1"/>
  <c r="S1150" i="3" s="1"/>
  <c r="V1150" i="3" s="1"/>
  <c r="BI1148" i="3"/>
  <c r="N1148" i="3" s="1"/>
  <c r="BL1148" i="3" s="1"/>
  <c r="S1148" i="3" s="1"/>
  <c r="V1148" i="3" s="1"/>
  <c r="BI1146" i="3"/>
  <c r="N1146" i="3" s="1"/>
  <c r="BL1146" i="3" s="1"/>
  <c r="S1146" i="3" s="1"/>
  <c r="V1146" i="3" s="1"/>
  <c r="BI1144" i="3"/>
  <c r="N1144" i="3" s="1"/>
  <c r="BL1144" i="3" s="1"/>
  <c r="S1144" i="3" s="1"/>
  <c r="V1144" i="3" s="1"/>
  <c r="BI1142" i="3"/>
  <c r="N1142" i="3" s="1"/>
  <c r="BL1142" i="3" s="1"/>
  <c r="S1142" i="3" s="1"/>
  <c r="V1142" i="3" s="1"/>
  <c r="BI1140" i="3"/>
  <c r="N1140" i="3" s="1"/>
  <c r="BL1140" i="3" s="1"/>
  <c r="S1140" i="3" s="1"/>
  <c r="V1140" i="3" s="1"/>
  <c r="BI1138" i="3"/>
  <c r="N1138" i="3" s="1"/>
  <c r="BL1138" i="3" s="1"/>
  <c r="S1138" i="3" s="1"/>
  <c r="V1138" i="3" s="1"/>
  <c r="BI1136" i="3"/>
  <c r="N1136" i="3" s="1"/>
  <c r="BL1136" i="3" s="1"/>
  <c r="S1136" i="3" s="1"/>
  <c r="V1136" i="3" s="1"/>
  <c r="BI1134" i="3"/>
  <c r="N1134" i="3" s="1"/>
  <c r="BL1134" i="3" s="1"/>
  <c r="S1134" i="3" s="1"/>
  <c r="V1134" i="3" s="1"/>
  <c r="BI1132" i="3"/>
  <c r="N1132" i="3" s="1"/>
  <c r="BL1132" i="3" s="1"/>
  <c r="S1132" i="3" s="1"/>
  <c r="V1132" i="3" s="1"/>
  <c r="BI1130" i="3"/>
  <c r="N1130" i="3" s="1"/>
  <c r="BL1130" i="3" s="1"/>
  <c r="S1130" i="3" s="1"/>
  <c r="V1130" i="3" s="1"/>
  <c r="BI1128" i="3"/>
  <c r="N1128" i="3" s="1"/>
  <c r="BL1128" i="3" s="1"/>
  <c r="S1128" i="3" s="1"/>
  <c r="V1128" i="3" s="1"/>
  <c r="BI1187" i="3"/>
  <c r="N1187" i="3" s="1"/>
  <c r="BL1187" i="3" s="1"/>
  <c r="S1187" i="3" s="1"/>
  <c r="V1187" i="3" s="1"/>
  <c r="BI1185" i="3"/>
  <c r="N1185" i="3" s="1"/>
  <c r="BL1185" i="3" s="1"/>
  <c r="S1185" i="3" s="1"/>
  <c r="V1185" i="3" s="1"/>
  <c r="BI1183" i="3"/>
  <c r="N1183" i="3" s="1"/>
  <c r="BL1183" i="3" s="1"/>
  <c r="S1183" i="3" s="1"/>
  <c r="V1183" i="3" s="1"/>
  <c r="BI1181" i="3"/>
  <c r="N1181" i="3" s="1"/>
  <c r="BL1181" i="3" s="1"/>
  <c r="S1181" i="3" s="1"/>
  <c r="V1181" i="3" s="1"/>
  <c r="BI1179" i="3"/>
  <c r="N1179" i="3" s="1"/>
  <c r="BL1179" i="3" s="1"/>
  <c r="S1179" i="3" s="1"/>
  <c r="V1179" i="3" s="1"/>
  <c r="BI1177" i="3"/>
  <c r="N1177" i="3" s="1"/>
  <c r="BL1177" i="3" s="1"/>
  <c r="S1177" i="3" s="1"/>
  <c r="V1177" i="3" s="1"/>
  <c r="BI1175" i="3"/>
  <c r="N1175" i="3" s="1"/>
  <c r="BL1175" i="3" s="1"/>
  <c r="S1175" i="3" s="1"/>
  <c r="V1175" i="3" s="1"/>
  <c r="BI1173" i="3"/>
  <c r="N1173" i="3" s="1"/>
  <c r="BL1173" i="3" s="1"/>
  <c r="S1173" i="3" s="1"/>
  <c r="V1173" i="3" s="1"/>
  <c r="BI1171" i="3"/>
  <c r="N1171" i="3" s="1"/>
  <c r="BL1171" i="3" s="1"/>
  <c r="S1171" i="3" s="1"/>
  <c r="V1171" i="3" s="1"/>
  <c r="BI1169" i="3"/>
  <c r="N1169" i="3" s="1"/>
  <c r="BL1169" i="3" s="1"/>
  <c r="S1169" i="3" s="1"/>
  <c r="V1169" i="3" s="1"/>
  <c r="BI1167" i="3"/>
  <c r="N1167" i="3" s="1"/>
  <c r="BL1167" i="3" s="1"/>
  <c r="S1167" i="3" s="1"/>
  <c r="V1167" i="3" s="1"/>
  <c r="BI1165" i="3"/>
  <c r="N1165" i="3" s="1"/>
  <c r="BL1165" i="3" s="1"/>
  <c r="S1165" i="3" s="1"/>
  <c r="V1165" i="3" s="1"/>
  <c r="BI1163" i="3"/>
  <c r="N1163" i="3" s="1"/>
  <c r="BL1163" i="3" s="1"/>
  <c r="S1163" i="3" s="1"/>
  <c r="V1163" i="3" s="1"/>
  <c r="BI1161" i="3"/>
  <c r="N1161" i="3" s="1"/>
  <c r="BL1161" i="3" s="1"/>
  <c r="S1161" i="3" s="1"/>
  <c r="V1161" i="3" s="1"/>
  <c r="BI1159" i="3"/>
  <c r="N1159" i="3" s="1"/>
  <c r="BL1159" i="3" s="1"/>
  <c r="S1159" i="3" s="1"/>
  <c r="V1159" i="3" s="1"/>
  <c r="BI1157" i="3"/>
  <c r="N1157" i="3" s="1"/>
  <c r="BL1157" i="3" s="1"/>
  <c r="S1157" i="3" s="1"/>
  <c r="V1157" i="3" s="1"/>
  <c r="BI1155" i="3"/>
  <c r="N1155" i="3" s="1"/>
  <c r="BL1155" i="3" s="1"/>
  <c r="S1155" i="3" s="1"/>
  <c r="V1155" i="3" s="1"/>
  <c r="BI1153" i="3"/>
  <c r="N1153" i="3" s="1"/>
  <c r="BL1153" i="3" s="1"/>
  <c r="S1153" i="3" s="1"/>
  <c r="V1153" i="3" s="1"/>
  <c r="BI1151" i="3"/>
  <c r="N1151" i="3" s="1"/>
  <c r="BL1151" i="3" s="1"/>
  <c r="S1151" i="3" s="1"/>
  <c r="V1151" i="3" s="1"/>
  <c r="BI1149" i="3"/>
  <c r="N1149" i="3" s="1"/>
  <c r="BL1149" i="3" s="1"/>
  <c r="S1149" i="3" s="1"/>
  <c r="V1149" i="3" s="1"/>
  <c r="BI1147" i="3"/>
  <c r="N1147" i="3" s="1"/>
  <c r="BL1147" i="3" s="1"/>
  <c r="S1147" i="3" s="1"/>
  <c r="V1147" i="3" s="1"/>
  <c r="BI1145" i="3"/>
  <c r="N1145" i="3" s="1"/>
  <c r="BL1145" i="3" s="1"/>
  <c r="S1145" i="3" s="1"/>
  <c r="V1145" i="3" s="1"/>
  <c r="BI1143" i="3"/>
  <c r="N1143" i="3" s="1"/>
  <c r="BL1143" i="3" s="1"/>
  <c r="S1143" i="3" s="1"/>
  <c r="V1143" i="3" s="1"/>
  <c r="BI1141" i="3"/>
  <c r="N1141" i="3" s="1"/>
  <c r="BL1141" i="3" s="1"/>
  <c r="S1141" i="3" s="1"/>
  <c r="V1141" i="3" s="1"/>
  <c r="BI1139" i="3"/>
  <c r="N1139" i="3" s="1"/>
  <c r="BL1139" i="3" s="1"/>
  <c r="S1139" i="3" s="1"/>
  <c r="V1139" i="3" s="1"/>
  <c r="BI1137" i="3"/>
  <c r="N1137" i="3" s="1"/>
  <c r="BL1137" i="3" s="1"/>
  <c r="S1137" i="3" s="1"/>
  <c r="V1137" i="3" s="1"/>
  <c r="BI1135" i="3"/>
  <c r="N1135" i="3" s="1"/>
  <c r="BL1135" i="3" s="1"/>
  <c r="S1135" i="3" s="1"/>
  <c r="V1135" i="3" s="1"/>
  <c r="BI1133" i="3"/>
  <c r="N1133" i="3" s="1"/>
  <c r="BL1133" i="3" s="1"/>
  <c r="S1133" i="3" s="1"/>
  <c r="V1133" i="3" s="1"/>
  <c r="BI1131" i="3"/>
  <c r="N1131" i="3" s="1"/>
  <c r="BL1131" i="3" s="1"/>
  <c r="S1131" i="3" s="1"/>
  <c r="V1131" i="3" s="1"/>
  <c r="BI1129" i="3"/>
  <c r="N1129" i="3" s="1"/>
  <c r="BL1129" i="3" s="1"/>
  <c r="S1129" i="3" s="1"/>
  <c r="V1129" i="3" s="1"/>
  <c r="BG1276" i="3"/>
  <c r="BG1274" i="3"/>
  <c r="BG1272" i="3"/>
  <c r="BG1270" i="3"/>
  <c r="BG1268" i="3"/>
  <c r="BG1266" i="3"/>
  <c r="BG1265" i="3"/>
  <c r="BG1264" i="3"/>
  <c r="BG1262" i="3"/>
  <c r="BG1260" i="3"/>
  <c r="BG1258" i="3"/>
  <c r="BG1256" i="3"/>
  <c r="BG1254" i="3"/>
  <c r="BG1252" i="3"/>
  <c r="BG1250" i="3"/>
  <c r="BG1248" i="3"/>
  <c r="BG1246" i="3"/>
  <c r="BG1244" i="3"/>
  <c r="BG1242" i="3"/>
  <c r="BG1240" i="3"/>
  <c r="BG1238" i="3"/>
  <c r="BG1236" i="3"/>
  <c r="BG1234" i="3"/>
  <c r="BG1232" i="3"/>
  <c r="BG1230" i="3"/>
  <c r="BG1228" i="3"/>
  <c r="BG1226" i="3"/>
  <c r="BG1224" i="3"/>
  <c r="BG1222" i="3"/>
  <c r="BG1277" i="3"/>
  <c r="BG1275" i="3"/>
  <c r="BG1273" i="3"/>
  <c r="BG1271" i="3"/>
  <c r="BG1269" i="3"/>
  <c r="BG1267" i="3"/>
  <c r="BG1263" i="3"/>
  <c r="BG1261" i="3"/>
  <c r="BG1259" i="3"/>
  <c r="BG1257" i="3"/>
  <c r="BG1255" i="3"/>
  <c r="BG1253" i="3"/>
  <c r="BG1251" i="3"/>
  <c r="BG1249" i="3"/>
  <c r="BG1247" i="3"/>
  <c r="BG1245" i="3"/>
  <c r="BG1243" i="3"/>
  <c r="BG1241" i="3"/>
  <c r="BG1239" i="3"/>
  <c r="BG1237" i="3"/>
  <c r="BG1235" i="3"/>
  <c r="BG1233" i="3"/>
  <c r="BG1231" i="3"/>
  <c r="BG1229" i="3"/>
  <c r="BG1227" i="3"/>
  <c r="BG1225" i="3"/>
  <c r="BG1223" i="3"/>
  <c r="BG1221" i="3"/>
  <c r="BG1219" i="3"/>
  <c r="BG1217" i="3"/>
  <c r="BG1215" i="3"/>
  <c r="BG1213" i="3"/>
  <c r="BG1211" i="3"/>
  <c r="BG1209" i="3"/>
  <c r="BG1207" i="3"/>
  <c r="BG1205" i="3"/>
  <c r="BG1203" i="3"/>
  <c r="BG1220" i="3"/>
  <c r="BG1218" i="3"/>
  <c r="BG1216" i="3"/>
  <c r="BG1214" i="3"/>
  <c r="BG1212" i="3"/>
  <c r="BG1210" i="3"/>
  <c r="BG1208" i="3"/>
  <c r="BG1206" i="3"/>
  <c r="BG1204" i="3"/>
  <c r="BI302" i="3"/>
  <c r="N302" i="3" s="1"/>
  <c r="BL302" i="3" s="1"/>
  <c r="S302" i="3" s="1"/>
  <c r="V302" i="3" s="1"/>
  <c r="BI300" i="3"/>
  <c r="N300" i="3" s="1"/>
  <c r="BL300" i="3" s="1"/>
  <c r="S300" i="3" s="1"/>
  <c r="V300" i="3" s="1"/>
  <c r="BI298" i="3"/>
  <c r="N298" i="3" s="1"/>
  <c r="BL298" i="3" s="1"/>
  <c r="S298" i="3" s="1"/>
  <c r="V298" i="3" s="1"/>
  <c r="BI296" i="3"/>
  <c r="N296" i="3" s="1"/>
  <c r="BL296" i="3" s="1"/>
  <c r="S296" i="3" s="1"/>
  <c r="V296" i="3" s="1"/>
  <c r="BI294" i="3"/>
  <c r="N294" i="3" s="1"/>
  <c r="BL294" i="3" s="1"/>
  <c r="S294" i="3" s="1"/>
  <c r="V294" i="3" s="1"/>
  <c r="BI292" i="3"/>
  <c r="N292" i="3" s="1"/>
  <c r="BL292" i="3" s="1"/>
  <c r="S292" i="3" s="1"/>
  <c r="V292" i="3" s="1"/>
  <c r="BI290" i="3"/>
  <c r="N290" i="3" s="1"/>
  <c r="BL290" i="3" s="1"/>
  <c r="S290" i="3" s="1"/>
  <c r="V290" i="3" s="1"/>
  <c r="BI288" i="3"/>
  <c r="N288" i="3" s="1"/>
  <c r="BL288" i="3" s="1"/>
  <c r="S288" i="3" s="1"/>
  <c r="V288" i="3" s="1"/>
  <c r="BI286" i="3"/>
  <c r="N286" i="3" s="1"/>
  <c r="BL286" i="3" s="1"/>
  <c r="S286" i="3" s="1"/>
  <c r="V286" i="3" s="1"/>
  <c r="BI284" i="3"/>
  <c r="N284" i="3" s="1"/>
  <c r="BL284" i="3" s="1"/>
  <c r="S284" i="3" s="1"/>
  <c r="V284" i="3" s="1"/>
  <c r="BI282" i="3"/>
  <c r="N282" i="3" s="1"/>
  <c r="BL282" i="3" s="1"/>
  <c r="S282" i="3" s="1"/>
  <c r="V282" i="3" s="1"/>
  <c r="BI280" i="3"/>
  <c r="N280" i="3" s="1"/>
  <c r="BL280" i="3" s="1"/>
  <c r="S280" i="3" s="1"/>
  <c r="V280" i="3" s="1"/>
  <c r="BI278" i="3"/>
  <c r="N278" i="3" s="1"/>
  <c r="BL278" i="3" s="1"/>
  <c r="S278" i="3" s="1"/>
  <c r="V278" i="3" s="1"/>
  <c r="BI276" i="3"/>
  <c r="N276" i="3" s="1"/>
  <c r="BL276" i="3" s="1"/>
  <c r="S276" i="3" s="1"/>
  <c r="V276" i="3" s="1"/>
  <c r="BI274" i="3"/>
  <c r="N274" i="3" s="1"/>
  <c r="BL274" i="3" s="1"/>
  <c r="S274" i="3" s="1"/>
  <c r="V274" i="3" s="1"/>
  <c r="BI272" i="3"/>
  <c r="N272" i="3" s="1"/>
  <c r="BL272" i="3" s="1"/>
  <c r="S272" i="3" s="1"/>
  <c r="V272" i="3" s="1"/>
  <c r="BI270" i="3"/>
  <c r="N270" i="3" s="1"/>
  <c r="BL270" i="3" s="1"/>
  <c r="S270" i="3" s="1"/>
  <c r="V270" i="3" s="1"/>
  <c r="BI268" i="3"/>
  <c r="N268" i="3" s="1"/>
  <c r="BL268" i="3" s="1"/>
  <c r="S268" i="3" s="1"/>
  <c r="V268" i="3" s="1"/>
  <c r="BI266" i="3"/>
  <c r="N266" i="3" s="1"/>
  <c r="BL266" i="3" s="1"/>
  <c r="S266" i="3" s="1"/>
  <c r="V266" i="3" s="1"/>
  <c r="BI264" i="3"/>
  <c r="N264" i="3" s="1"/>
  <c r="BL264" i="3" s="1"/>
  <c r="S264" i="3" s="1"/>
  <c r="V264" i="3" s="1"/>
  <c r="BI262" i="3"/>
  <c r="N262" i="3" s="1"/>
  <c r="BL262" i="3" s="1"/>
  <c r="S262" i="3" s="1"/>
  <c r="V262" i="3" s="1"/>
  <c r="BI260" i="3"/>
  <c r="N260" i="3" s="1"/>
  <c r="BL260" i="3" s="1"/>
  <c r="S260" i="3" s="1"/>
  <c r="V260" i="3" s="1"/>
  <c r="BI258" i="3"/>
  <c r="N258" i="3" s="1"/>
  <c r="BL258" i="3" s="1"/>
  <c r="S258" i="3" s="1"/>
  <c r="V258" i="3" s="1"/>
  <c r="BI256" i="3"/>
  <c r="N256" i="3" s="1"/>
  <c r="BL256" i="3" s="1"/>
  <c r="S256" i="3" s="1"/>
  <c r="V256" i="3" s="1"/>
  <c r="BI254" i="3"/>
  <c r="N254" i="3" s="1"/>
  <c r="BL254" i="3" s="1"/>
  <c r="S254" i="3" s="1"/>
  <c r="V254" i="3" s="1"/>
  <c r="BI252" i="3"/>
  <c r="N252" i="3" s="1"/>
  <c r="BL252" i="3" s="1"/>
  <c r="S252" i="3" s="1"/>
  <c r="V252" i="3" s="1"/>
  <c r="BI250" i="3"/>
  <c r="N250" i="3" s="1"/>
  <c r="BL250" i="3" s="1"/>
  <c r="S250" i="3" s="1"/>
  <c r="V250" i="3" s="1"/>
  <c r="BI248" i="3"/>
  <c r="N248" i="3" s="1"/>
  <c r="BL248" i="3" s="1"/>
  <c r="S248" i="3" s="1"/>
  <c r="V248" i="3" s="1"/>
  <c r="BI246" i="3"/>
  <c r="N246" i="3" s="1"/>
  <c r="BL246" i="3" s="1"/>
  <c r="S246" i="3" s="1"/>
  <c r="V246" i="3" s="1"/>
  <c r="BI244" i="3"/>
  <c r="N244" i="3" s="1"/>
  <c r="BL244" i="3" s="1"/>
  <c r="S244" i="3" s="1"/>
  <c r="V244" i="3" s="1"/>
  <c r="BI242" i="3"/>
  <c r="N242" i="3" s="1"/>
  <c r="BL242" i="3" s="1"/>
  <c r="S242" i="3" s="1"/>
  <c r="V242" i="3" s="1"/>
  <c r="BI240" i="3"/>
  <c r="N240" i="3" s="1"/>
  <c r="BL240" i="3" s="1"/>
  <c r="S240" i="3" s="1"/>
  <c r="V240" i="3" s="1"/>
  <c r="BI238" i="3"/>
  <c r="N238" i="3" s="1"/>
  <c r="BL238" i="3" s="1"/>
  <c r="S238" i="3" s="1"/>
  <c r="V238" i="3" s="1"/>
  <c r="BI236" i="3"/>
  <c r="N236" i="3" s="1"/>
  <c r="BL236" i="3" s="1"/>
  <c r="S236" i="3" s="1"/>
  <c r="V236" i="3" s="1"/>
  <c r="BI234" i="3"/>
  <c r="N234" i="3" s="1"/>
  <c r="BL234" i="3" s="1"/>
  <c r="S234" i="3" s="1"/>
  <c r="V234" i="3" s="1"/>
  <c r="BI232" i="3"/>
  <c r="N232" i="3" s="1"/>
  <c r="BL232" i="3" s="1"/>
  <c r="S232" i="3" s="1"/>
  <c r="V232" i="3" s="1"/>
  <c r="BI230" i="3"/>
  <c r="N230" i="3" s="1"/>
  <c r="BL230" i="3" s="1"/>
  <c r="S230" i="3" s="1"/>
  <c r="V230" i="3" s="1"/>
  <c r="BI228" i="3"/>
  <c r="N228" i="3" s="1"/>
  <c r="BL228" i="3" s="1"/>
  <c r="S228" i="3" s="1"/>
  <c r="V228" i="3" s="1"/>
  <c r="BI226" i="3"/>
  <c r="N226" i="3" s="1"/>
  <c r="BL226" i="3" s="1"/>
  <c r="S226" i="3" s="1"/>
  <c r="V226" i="3" s="1"/>
  <c r="BI224" i="3"/>
  <c r="N224" i="3" s="1"/>
  <c r="BL224" i="3" s="1"/>
  <c r="S224" i="3" s="1"/>
  <c r="V224" i="3" s="1"/>
  <c r="BI222" i="3"/>
  <c r="N222" i="3" s="1"/>
  <c r="BL222" i="3" s="1"/>
  <c r="S222" i="3" s="1"/>
  <c r="V222" i="3" s="1"/>
  <c r="BI220" i="3"/>
  <c r="N220" i="3" s="1"/>
  <c r="BL220" i="3" s="1"/>
  <c r="S220" i="3" s="1"/>
  <c r="V220" i="3" s="1"/>
  <c r="BI218" i="3"/>
  <c r="N218" i="3" s="1"/>
  <c r="BL218" i="3" s="1"/>
  <c r="S218" i="3" s="1"/>
  <c r="V218" i="3" s="1"/>
  <c r="BI216" i="3"/>
  <c r="N216" i="3" s="1"/>
  <c r="BL216" i="3" s="1"/>
  <c r="S216" i="3" s="1"/>
  <c r="V216" i="3" s="1"/>
  <c r="BI214" i="3"/>
  <c r="N214" i="3" s="1"/>
  <c r="BL214" i="3" s="1"/>
  <c r="S214" i="3" s="1"/>
  <c r="V214" i="3" s="1"/>
  <c r="BI212" i="3"/>
  <c r="N212" i="3" s="1"/>
  <c r="BL212" i="3" s="1"/>
  <c r="S212" i="3" s="1"/>
  <c r="V212" i="3" s="1"/>
  <c r="BI210" i="3"/>
  <c r="N210" i="3" s="1"/>
  <c r="BL210" i="3" s="1"/>
  <c r="S210" i="3" s="1"/>
  <c r="V210" i="3" s="1"/>
  <c r="BI208" i="3"/>
  <c r="N208" i="3" s="1"/>
  <c r="BL208" i="3" s="1"/>
  <c r="S208" i="3" s="1"/>
  <c r="V208" i="3" s="1"/>
  <c r="BI206" i="3"/>
  <c r="N206" i="3" s="1"/>
  <c r="BL206" i="3" s="1"/>
  <c r="S206" i="3" s="1"/>
  <c r="V206" i="3" s="1"/>
  <c r="BI204" i="3"/>
  <c r="N204" i="3" s="1"/>
  <c r="BL204" i="3" s="1"/>
  <c r="S204" i="3" s="1"/>
  <c r="V204" i="3" s="1"/>
  <c r="BI202" i="3"/>
  <c r="N202" i="3" s="1"/>
  <c r="BL202" i="3" s="1"/>
  <c r="S202" i="3" s="1"/>
  <c r="V202" i="3" s="1"/>
  <c r="BI200" i="3"/>
  <c r="N200" i="3" s="1"/>
  <c r="BL200" i="3" s="1"/>
  <c r="S200" i="3" s="1"/>
  <c r="V200" i="3" s="1"/>
  <c r="BI198" i="3"/>
  <c r="N198" i="3" s="1"/>
  <c r="BL198" i="3" s="1"/>
  <c r="S198" i="3" s="1"/>
  <c r="V198" i="3" s="1"/>
  <c r="BI196" i="3"/>
  <c r="N196" i="3" s="1"/>
  <c r="BL196" i="3" s="1"/>
  <c r="S196" i="3" s="1"/>
  <c r="V196" i="3" s="1"/>
  <c r="BI194" i="3"/>
  <c r="N194" i="3" s="1"/>
  <c r="BL194" i="3" s="1"/>
  <c r="S194" i="3" s="1"/>
  <c r="V194" i="3" s="1"/>
  <c r="BI192" i="3"/>
  <c r="N192" i="3" s="1"/>
  <c r="BL192" i="3" s="1"/>
  <c r="S192" i="3" s="1"/>
  <c r="V192" i="3" s="1"/>
  <c r="BI190" i="3"/>
  <c r="N190" i="3" s="1"/>
  <c r="BL190" i="3" s="1"/>
  <c r="S190" i="3" s="1"/>
  <c r="V190" i="3" s="1"/>
  <c r="BI188" i="3"/>
  <c r="N188" i="3" s="1"/>
  <c r="BL188" i="3" s="1"/>
  <c r="S188" i="3" s="1"/>
  <c r="V188" i="3" s="1"/>
  <c r="BI186" i="3"/>
  <c r="N186" i="3" s="1"/>
  <c r="BL186" i="3" s="1"/>
  <c r="S186" i="3" s="1"/>
  <c r="V186" i="3" s="1"/>
  <c r="BI184" i="3"/>
  <c r="N184" i="3" s="1"/>
  <c r="BL184" i="3" s="1"/>
  <c r="S184" i="3" s="1"/>
  <c r="V184" i="3" s="1"/>
  <c r="BI182" i="3"/>
  <c r="N182" i="3" s="1"/>
  <c r="BL182" i="3" s="1"/>
  <c r="S182" i="3" s="1"/>
  <c r="V182" i="3" s="1"/>
  <c r="BI180" i="3"/>
  <c r="N180" i="3" s="1"/>
  <c r="BL180" i="3" s="1"/>
  <c r="S180" i="3" s="1"/>
  <c r="V180" i="3" s="1"/>
  <c r="BI178" i="3"/>
  <c r="N178" i="3" s="1"/>
  <c r="BL178" i="3" s="1"/>
  <c r="S178" i="3" s="1"/>
  <c r="V178" i="3" s="1"/>
  <c r="BI176" i="3"/>
  <c r="N176" i="3" s="1"/>
  <c r="BL176" i="3" s="1"/>
  <c r="S176" i="3" s="1"/>
  <c r="V176" i="3" s="1"/>
  <c r="BI174" i="3"/>
  <c r="N174" i="3" s="1"/>
  <c r="BL174" i="3" s="1"/>
  <c r="S174" i="3" s="1"/>
  <c r="V174" i="3" s="1"/>
  <c r="BI172" i="3"/>
  <c r="N172" i="3" s="1"/>
  <c r="BL172" i="3" s="1"/>
  <c r="S172" i="3" s="1"/>
  <c r="V172" i="3" s="1"/>
  <c r="BI170" i="3"/>
  <c r="N170" i="3" s="1"/>
  <c r="BL170" i="3" s="1"/>
  <c r="S170" i="3" s="1"/>
  <c r="V170" i="3" s="1"/>
  <c r="BI168" i="3"/>
  <c r="N168" i="3" s="1"/>
  <c r="BL168" i="3" s="1"/>
  <c r="S168" i="3" s="1"/>
  <c r="V168" i="3" s="1"/>
  <c r="BI166" i="3"/>
  <c r="N166" i="3" s="1"/>
  <c r="BL166" i="3" s="1"/>
  <c r="S166" i="3" s="1"/>
  <c r="V166" i="3" s="1"/>
  <c r="BI162" i="3"/>
  <c r="N162" i="3" s="1"/>
  <c r="BL162" i="3" s="1"/>
  <c r="S162" i="3" s="1"/>
  <c r="V162" i="3" s="1"/>
  <c r="BI158" i="3"/>
  <c r="N158" i="3" s="1"/>
  <c r="BL158" i="3" s="1"/>
  <c r="S158" i="3" s="1"/>
  <c r="V158" i="3" s="1"/>
  <c r="BI301" i="3"/>
  <c r="N301" i="3" s="1"/>
  <c r="BL301" i="3" s="1"/>
  <c r="S301" i="3" s="1"/>
  <c r="V301" i="3" s="1"/>
  <c r="BI299" i="3"/>
  <c r="N299" i="3" s="1"/>
  <c r="BL299" i="3" s="1"/>
  <c r="S299" i="3" s="1"/>
  <c r="V299" i="3" s="1"/>
  <c r="BI297" i="3"/>
  <c r="N297" i="3" s="1"/>
  <c r="BL297" i="3" s="1"/>
  <c r="S297" i="3" s="1"/>
  <c r="V297" i="3" s="1"/>
  <c r="BI295" i="3"/>
  <c r="N295" i="3" s="1"/>
  <c r="BL295" i="3" s="1"/>
  <c r="S295" i="3" s="1"/>
  <c r="V295" i="3" s="1"/>
  <c r="BI293" i="3"/>
  <c r="N293" i="3" s="1"/>
  <c r="BL293" i="3" s="1"/>
  <c r="S293" i="3" s="1"/>
  <c r="V293" i="3" s="1"/>
  <c r="BI291" i="3"/>
  <c r="N291" i="3" s="1"/>
  <c r="BL291" i="3" s="1"/>
  <c r="S291" i="3" s="1"/>
  <c r="V291" i="3" s="1"/>
  <c r="BI289" i="3"/>
  <c r="N289" i="3" s="1"/>
  <c r="BL289" i="3" s="1"/>
  <c r="S289" i="3" s="1"/>
  <c r="V289" i="3" s="1"/>
  <c r="BI287" i="3"/>
  <c r="N287" i="3" s="1"/>
  <c r="BL287" i="3" s="1"/>
  <c r="S287" i="3" s="1"/>
  <c r="V287" i="3" s="1"/>
  <c r="BI285" i="3"/>
  <c r="N285" i="3" s="1"/>
  <c r="BL285" i="3" s="1"/>
  <c r="S285" i="3" s="1"/>
  <c r="V285" i="3" s="1"/>
  <c r="BI283" i="3"/>
  <c r="N283" i="3" s="1"/>
  <c r="BL283" i="3" s="1"/>
  <c r="S283" i="3" s="1"/>
  <c r="V283" i="3" s="1"/>
  <c r="BI281" i="3"/>
  <c r="N281" i="3" s="1"/>
  <c r="BL281" i="3" s="1"/>
  <c r="S281" i="3" s="1"/>
  <c r="V281" i="3" s="1"/>
  <c r="BI279" i="3"/>
  <c r="N279" i="3" s="1"/>
  <c r="BL279" i="3" s="1"/>
  <c r="S279" i="3" s="1"/>
  <c r="V279" i="3" s="1"/>
  <c r="BI277" i="3"/>
  <c r="N277" i="3" s="1"/>
  <c r="BL277" i="3" s="1"/>
  <c r="S277" i="3" s="1"/>
  <c r="V277" i="3" s="1"/>
  <c r="BI275" i="3"/>
  <c r="N275" i="3" s="1"/>
  <c r="BL275" i="3" s="1"/>
  <c r="S275" i="3" s="1"/>
  <c r="V275" i="3" s="1"/>
  <c r="BI273" i="3"/>
  <c r="N273" i="3" s="1"/>
  <c r="BL273" i="3" s="1"/>
  <c r="S273" i="3" s="1"/>
  <c r="V273" i="3" s="1"/>
  <c r="BI271" i="3"/>
  <c r="N271" i="3" s="1"/>
  <c r="BL271" i="3" s="1"/>
  <c r="S271" i="3" s="1"/>
  <c r="V271" i="3" s="1"/>
  <c r="BI269" i="3"/>
  <c r="N269" i="3" s="1"/>
  <c r="BL269" i="3" s="1"/>
  <c r="S269" i="3" s="1"/>
  <c r="V269" i="3" s="1"/>
  <c r="BI267" i="3"/>
  <c r="N267" i="3" s="1"/>
  <c r="BL267" i="3" s="1"/>
  <c r="S267" i="3" s="1"/>
  <c r="V267" i="3" s="1"/>
  <c r="BI265" i="3"/>
  <c r="N265" i="3" s="1"/>
  <c r="BL265" i="3" s="1"/>
  <c r="S265" i="3" s="1"/>
  <c r="V265" i="3" s="1"/>
  <c r="BI263" i="3"/>
  <c r="N263" i="3" s="1"/>
  <c r="BL263" i="3" s="1"/>
  <c r="S263" i="3" s="1"/>
  <c r="V263" i="3" s="1"/>
  <c r="BI261" i="3"/>
  <c r="N261" i="3" s="1"/>
  <c r="BL261" i="3" s="1"/>
  <c r="S261" i="3" s="1"/>
  <c r="V261" i="3" s="1"/>
  <c r="BI259" i="3"/>
  <c r="N259" i="3" s="1"/>
  <c r="BL259" i="3" s="1"/>
  <c r="S259" i="3" s="1"/>
  <c r="V259" i="3" s="1"/>
  <c r="BI257" i="3"/>
  <c r="N257" i="3" s="1"/>
  <c r="BL257" i="3" s="1"/>
  <c r="S257" i="3" s="1"/>
  <c r="V257" i="3" s="1"/>
  <c r="BI255" i="3"/>
  <c r="N255" i="3" s="1"/>
  <c r="BL255" i="3" s="1"/>
  <c r="S255" i="3" s="1"/>
  <c r="V255" i="3" s="1"/>
  <c r="BI253" i="3"/>
  <c r="N253" i="3" s="1"/>
  <c r="BL253" i="3" s="1"/>
  <c r="S253" i="3" s="1"/>
  <c r="V253" i="3" s="1"/>
  <c r="BI251" i="3"/>
  <c r="N251" i="3" s="1"/>
  <c r="BL251" i="3" s="1"/>
  <c r="S251" i="3" s="1"/>
  <c r="V251" i="3" s="1"/>
  <c r="BI249" i="3"/>
  <c r="N249" i="3" s="1"/>
  <c r="BL249" i="3" s="1"/>
  <c r="S249" i="3" s="1"/>
  <c r="V249" i="3" s="1"/>
  <c r="BI247" i="3"/>
  <c r="N247" i="3" s="1"/>
  <c r="BL247" i="3" s="1"/>
  <c r="S247" i="3" s="1"/>
  <c r="V247" i="3" s="1"/>
  <c r="BI245" i="3"/>
  <c r="N245" i="3" s="1"/>
  <c r="BL245" i="3" s="1"/>
  <c r="S245" i="3" s="1"/>
  <c r="V245" i="3" s="1"/>
  <c r="BI243" i="3"/>
  <c r="N243" i="3" s="1"/>
  <c r="BL243" i="3" s="1"/>
  <c r="S243" i="3" s="1"/>
  <c r="V243" i="3" s="1"/>
  <c r="BI241" i="3"/>
  <c r="N241" i="3" s="1"/>
  <c r="BL241" i="3" s="1"/>
  <c r="S241" i="3" s="1"/>
  <c r="V241" i="3" s="1"/>
  <c r="BI239" i="3"/>
  <c r="N239" i="3" s="1"/>
  <c r="BL239" i="3" s="1"/>
  <c r="S239" i="3" s="1"/>
  <c r="V239" i="3" s="1"/>
  <c r="BI237" i="3"/>
  <c r="N237" i="3" s="1"/>
  <c r="BL237" i="3" s="1"/>
  <c r="S237" i="3" s="1"/>
  <c r="V237" i="3" s="1"/>
  <c r="BI235" i="3"/>
  <c r="N235" i="3" s="1"/>
  <c r="BL235" i="3" s="1"/>
  <c r="S235" i="3" s="1"/>
  <c r="V235" i="3" s="1"/>
  <c r="BI233" i="3"/>
  <c r="N233" i="3" s="1"/>
  <c r="BL233" i="3" s="1"/>
  <c r="S233" i="3" s="1"/>
  <c r="V233" i="3" s="1"/>
  <c r="BI231" i="3"/>
  <c r="N231" i="3" s="1"/>
  <c r="BL231" i="3" s="1"/>
  <c r="S231" i="3" s="1"/>
  <c r="V231" i="3" s="1"/>
  <c r="BI229" i="3"/>
  <c r="N229" i="3" s="1"/>
  <c r="BL229" i="3" s="1"/>
  <c r="S229" i="3" s="1"/>
  <c r="V229" i="3" s="1"/>
  <c r="BI227" i="3"/>
  <c r="N227" i="3" s="1"/>
  <c r="BL227" i="3" s="1"/>
  <c r="S227" i="3" s="1"/>
  <c r="V227" i="3" s="1"/>
  <c r="BI225" i="3"/>
  <c r="N225" i="3" s="1"/>
  <c r="BL225" i="3" s="1"/>
  <c r="S225" i="3" s="1"/>
  <c r="V225" i="3" s="1"/>
  <c r="BI223" i="3"/>
  <c r="N223" i="3" s="1"/>
  <c r="BL223" i="3" s="1"/>
  <c r="S223" i="3" s="1"/>
  <c r="V223" i="3" s="1"/>
  <c r="BI221" i="3"/>
  <c r="N221" i="3" s="1"/>
  <c r="BL221" i="3" s="1"/>
  <c r="S221" i="3" s="1"/>
  <c r="V221" i="3" s="1"/>
  <c r="BI219" i="3"/>
  <c r="N219" i="3" s="1"/>
  <c r="BL219" i="3" s="1"/>
  <c r="S219" i="3" s="1"/>
  <c r="V219" i="3" s="1"/>
  <c r="BI217" i="3"/>
  <c r="N217" i="3" s="1"/>
  <c r="BL217" i="3" s="1"/>
  <c r="S217" i="3" s="1"/>
  <c r="V217" i="3" s="1"/>
  <c r="BI215" i="3"/>
  <c r="N215" i="3" s="1"/>
  <c r="BL215" i="3" s="1"/>
  <c r="S215" i="3" s="1"/>
  <c r="V215" i="3" s="1"/>
  <c r="BI213" i="3"/>
  <c r="N213" i="3" s="1"/>
  <c r="BL213" i="3" s="1"/>
  <c r="S213" i="3" s="1"/>
  <c r="V213" i="3" s="1"/>
  <c r="BI211" i="3"/>
  <c r="N211" i="3" s="1"/>
  <c r="BL211" i="3" s="1"/>
  <c r="S211" i="3" s="1"/>
  <c r="V211" i="3" s="1"/>
  <c r="BI209" i="3"/>
  <c r="N209" i="3" s="1"/>
  <c r="BL209" i="3" s="1"/>
  <c r="S209" i="3" s="1"/>
  <c r="V209" i="3" s="1"/>
  <c r="BI207" i="3"/>
  <c r="N207" i="3" s="1"/>
  <c r="BL207" i="3" s="1"/>
  <c r="S207" i="3" s="1"/>
  <c r="V207" i="3" s="1"/>
  <c r="BI205" i="3"/>
  <c r="N205" i="3" s="1"/>
  <c r="BL205" i="3" s="1"/>
  <c r="S205" i="3" s="1"/>
  <c r="V205" i="3" s="1"/>
  <c r="BI203" i="3"/>
  <c r="N203" i="3" s="1"/>
  <c r="BL203" i="3" s="1"/>
  <c r="S203" i="3" s="1"/>
  <c r="V203" i="3" s="1"/>
  <c r="BI201" i="3"/>
  <c r="N201" i="3" s="1"/>
  <c r="BL201" i="3" s="1"/>
  <c r="S201" i="3" s="1"/>
  <c r="V201" i="3" s="1"/>
  <c r="BI199" i="3"/>
  <c r="N199" i="3" s="1"/>
  <c r="BL199" i="3" s="1"/>
  <c r="S199" i="3" s="1"/>
  <c r="V199" i="3" s="1"/>
  <c r="BI197" i="3"/>
  <c r="N197" i="3" s="1"/>
  <c r="BL197" i="3" s="1"/>
  <c r="S197" i="3" s="1"/>
  <c r="V197" i="3" s="1"/>
  <c r="BI195" i="3"/>
  <c r="N195" i="3" s="1"/>
  <c r="BL195" i="3" s="1"/>
  <c r="S195" i="3" s="1"/>
  <c r="V195" i="3" s="1"/>
  <c r="BI193" i="3"/>
  <c r="N193" i="3" s="1"/>
  <c r="BL193" i="3" s="1"/>
  <c r="S193" i="3" s="1"/>
  <c r="V193" i="3" s="1"/>
  <c r="BI191" i="3"/>
  <c r="N191" i="3" s="1"/>
  <c r="BL191" i="3" s="1"/>
  <c r="S191" i="3" s="1"/>
  <c r="V191" i="3" s="1"/>
  <c r="BI189" i="3"/>
  <c r="N189" i="3" s="1"/>
  <c r="BL189" i="3" s="1"/>
  <c r="S189" i="3" s="1"/>
  <c r="V189" i="3" s="1"/>
  <c r="BI187" i="3"/>
  <c r="N187" i="3" s="1"/>
  <c r="BL187" i="3" s="1"/>
  <c r="S187" i="3" s="1"/>
  <c r="V187" i="3" s="1"/>
  <c r="BI185" i="3"/>
  <c r="N185" i="3" s="1"/>
  <c r="BL185" i="3" s="1"/>
  <c r="S185" i="3" s="1"/>
  <c r="V185" i="3" s="1"/>
  <c r="BI183" i="3"/>
  <c r="N183" i="3" s="1"/>
  <c r="BL183" i="3" s="1"/>
  <c r="S183" i="3" s="1"/>
  <c r="V183" i="3" s="1"/>
  <c r="BI181" i="3"/>
  <c r="N181" i="3" s="1"/>
  <c r="BL181" i="3" s="1"/>
  <c r="S181" i="3" s="1"/>
  <c r="V181" i="3" s="1"/>
  <c r="BI179" i="3"/>
  <c r="N179" i="3" s="1"/>
  <c r="BL179" i="3" s="1"/>
  <c r="S179" i="3" s="1"/>
  <c r="V179" i="3" s="1"/>
  <c r="BI177" i="3"/>
  <c r="N177" i="3" s="1"/>
  <c r="BL177" i="3" s="1"/>
  <c r="S177" i="3" s="1"/>
  <c r="V177" i="3" s="1"/>
  <c r="BI175" i="3"/>
  <c r="N175" i="3" s="1"/>
  <c r="BL175" i="3" s="1"/>
  <c r="S175" i="3" s="1"/>
  <c r="V175" i="3" s="1"/>
  <c r="BI173" i="3"/>
  <c r="N173" i="3" s="1"/>
  <c r="BL173" i="3" s="1"/>
  <c r="S173" i="3" s="1"/>
  <c r="V173" i="3" s="1"/>
  <c r="BI171" i="3"/>
  <c r="N171" i="3" s="1"/>
  <c r="BL171" i="3" s="1"/>
  <c r="S171" i="3" s="1"/>
  <c r="V171" i="3" s="1"/>
  <c r="BI169" i="3"/>
  <c r="N169" i="3" s="1"/>
  <c r="BL169" i="3" s="1"/>
  <c r="S169" i="3" s="1"/>
  <c r="V169" i="3" s="1"/>
  <c r="BI167" i="3"/>
  <c r="N167" i="3" s="1"/>
  <c r="BL167" i="3" s="1"/>
  <c r="S167" i="3" s="1"/>
  <c r="V167" i="3" s="1"/>
  <c r="BI165" i="3"/>
  <c r="BI163" i="3"/>
  <c r="N163" i="3" s="1"/>
  <c r="BL163" i="3" s="1"/>
  <c r="S163" i="3" s="1"/>
  <c r="V163" i="3" s="1"/>
  <c r="BI161" i="3"/>
  <c r="N161" i="3" s="1"/>
  <c r="BL161" i="3" s="1"/>
  <c r="S161" i="3" s="1"/>
  <c r="V161" i="3" s="1"/>
  <c r="BI159" i="3"/>
  <c r="N159" i="3" s="1"/>
  <c r="BL159" i="3" s="1"/>
  <c r="S159" i="3" s="1"/>
  <c r="V159" i="3" s="1"/>
  <c r="BI157" i="3"/>
  <c r="N157" i="3" s="1"/>
  <c r="BL157" i="3" s="1"/>
  <c r="S157" i="3" s="1"/>
  <c r="V157" i="3" s="1"/>
  <c r="BI155" i="3"/>
  <c r="N155" i="3" s="1"/>
  <c r="BL155" i="3" s="1"/>
  <c r="BI154" i="3"/>
  <c r="N154" i="3" s="1"/>
  <c r="BL154" i="3" s="1"/>
  <c r="S154" i="3" s="1"/>
  <c r="V154" i="3" s="1"/>
  <c r="BI164" i="3"/>
  <c r="N164" i="3" s="1"/>
  <c r="BL164" i="3" s="1"/>
  <c r="S164" i="3" s="1"/>
  <c r="V164" i="3" s="1"/>
  <c r="BI156" i="3"/>
  <c r="N156" i="3" s="1"/>
  <c r="BL156" i="3" s="1"/>
  <c r="BI160" i="3"/>
  <c r="N160" i="3" s="1"/>
  <c r="BL160" i="3" s="1"/>
  <c r="S160" i="3" s="1"/>
  <c r="V160" i="3" s="1"/>
  <c r="BI153" i="3"/>
  <c r="N153" i="3" s="1"/>
  <c r="BL153" i="3" s="1"/>
  <c r="BG451" i="3"/>
  <c r="BG449" i="3"/>
  <c r="BG447" i="3"/>
  <c r="BG445" i="3"/>
  <c r="BG443" i="3"/>
  <c r="BG441" i="3"/>
  <c r="BG439" i="3"/>
  <c r="BG437" i="3"/>
  <c r="BG435" i="3"/>
  <c r="BG433" i="3"/>
  <c r="BG431" i="3"/>
  <c r="BG429" i="3"/>
  <c r="BG427" i="3"/>
  <c r="BG425" i="3"/>
  <c r="BG423" i="3"/>
  <c r="BG421" i="3"/>
  <c r="BG419" i="3"/>
  <c r="BG417" i="3"/>
  <c r="BG415" i="3"/>
  <c r="BG413" i="3"/>
  <c r="BG411" i="3"/>
  <c r="BG409" i="3"/>
  <c r="BG407" i="3"/>
  <c r="BG405" i="3"/>
  <c r="BG403" i="3"/>
  <c r="BG401" i="3"/>
  <c r="BG399" i="3"/>
  <c r="BG397" i="3"/>
  <c r="BG395" i="3"/>
  <c r="BG393" i="3"/>
  <c r="BG391" i="3"/>
  <c r="BG389" i="3"/>
  <c r="BG387" i="3"/>
  <c r="BG385" i="3"/>
  <c r="BG383" i="3"/>
  <c r="BG381" i="3"/>
  <c r="BG379" i="3"/>
  <c r="BG377" i="3"/>
  <c r="BG375" i="3"/>
  <c r="BG373" i="3"/>
  <c r="BG371" i="3"/>
  <c r="BG369" i="3"/>
  <c r="BG367" i="3"/>
  <c r="BG365" i="3"/>
  <c r="BG363" i="3"/>
  <c r="BG361" i="3"/>
  <c r="BG359" i="3"/>
  <c r="BG357" i="3"/>
  <c r="BG355" i="3"/>
  <c r="BG353" i="3"/>
  <c r="BG351" i="3"/>
  <c r="BG349" i="3"/>
  <c r="BG347" i="3"/>
  <c r="BG345" i="3"/>
  <c r="BG343" i="3"/>
  <c r="BG341" i="3"/>
  <c r="BG339" i="3"/>
  <c r="BG337" i="3"/>
  <c r="BG335" i="3"/>
  <c r="BG333" i="3"/>
  <c r="BG331" i="3"/>
  <c r="BG329" i="3"/>
  <c r="BG327" i="3"/>
  <c r="BG325" i="3"/>
  <c r="BG323" i="3"/>
  <c r="BG321" i="3"/>
  <c r="BG319" i="3"/>
  <c r="BG317" i="3"/>
  <c r="BG315" i="3"/>
  <c r="BG313" i="3"/>
  <c r="BG311" i="3"/>
  <c r="BG309" i="3"/>
  <c r="BG307" i="3"/>
  <c r="BG305" i="3"/>
  <c r="BG303" i="3"/>
  <c r="BG452" i="3"/>
  <c r="BG450" i="3"/>
  <c r="BG448" i="3"/>
  <c r="BG446" i="3"/>
  <c r="BG444" i="3"/>
  <c r="BG442" i="3"/>
  <c r="BG440" i="3"/>
  <c r="BG438" i="3"/>
  <c r="BG436" i="3"/>
  <c r="BG434" i="3"/>
  <c r="BG432" i="3"/>
  <c r="BG430" i="3"/>
  <c r="BG428" i="3"/>
  <c r="BG426" i="3"/>
  <c r="BG424" i="3"/>
  <c r="BG422" i="3"/>
  <c r="BG420" i="3"/>
  <c r="BG418" i="3"/>
  <c r="BG416" i="3"/>
  <c r="BG414" i="3"/>
  <c r="BG412" i="3"/>
  <c r="BG410" i="3"/>
  <c r="BG408" i="3"/>
  <c r="BG406" i="3"/>
  <c r="BG404" i="3"/>
  <c r="BG402" i="3"/>
  <c r="BG400" i="3"/>
  <c r="BG398" i="3"/>
  <c r="BG396" i="3"/>
  <c r="BG394" i="3"/>
  <c r="BG392" i="3"/>
  <c r="BG390" i="3"/>
  <c r="BG388" i="3"/>
  <c r="BG386" i="3"/>
  <c r="BG384" i="3"/>
  <c r="BG382" i="3"/>
  <c r="BG380" i="3"/>
  <c r="BG378" i="3"/>
  <c r="BG376" i="3"/>
  <c r="BG374" i="3"/>
  <c r="BG372" i="3"/>
  <c r="BG370" i="3"/>
  <c r="BG368" i="3"/>
  <c r="BG366" i="3"/>
  <c r="BG364" i="3"/>
  <c r="BG362" i="3"/>
  <c r="BG360" i="3"/>
  <c r="BG358" i="3"/>
  <c r="BG356" i="3"/>
  <c r="BG354" i="3"/>
  <c r="BG352" i="3"/>
  <c r="BG350" i="3"/>
  <c r="BG348" i="3"/>
  <c r="BG346" i="3"/>
  <c r="BG344" i="3"/>
  <c r="BG342" i="3"/>
  <c r="BG340" i="3"/>
  <c r="BG338" i="3"/>
  <c r="BG336" i="3"/>
  <c r="BG334" i="3"/>
  <c r="BG332" i="3"/>
  <c r="BG330" i="3"/>
  <c r="BG328" i="3"/>
  <c r="BG326" i="3"/>
  <c r="BG324" i="3"/>
  <c r="BG322" i="3"/>
  <c r="BG320" i="3"/>
  <c r="BG318" i="3"/>
  <c r="BG316" i="3"/>
  <c r="BG314" i="3"/>
  <c r="BG312" i="3"/>
  <c r="BG310" i="3"/>
  <c r="BG308" i="3"/>
  <c r="BG306" i="3"/>
  <c r="BG304" i="3"/>
  <c r="BE601" i="3"/>
  <c r="BM601" i="3" s="1"/>
  <c r="BE599" i="3"/>
  <c r="BM599" i="3" s="1"/>
  <c r="BE597" i="3"/>
  <c r="BM597" i="3" s="1"/>
  <c r="BE595" i="3"/>
  <c r="BM595" i="3" s="1"/>
  <c r="BE593" i="3"/>
  <c r="BM593" i="3" s="1"/>
  <c r="BE591" i="3"/>
  <c r="BM591" i="3" s="1"/>
  <c r="BE589" i="3"/>
  <c r="BM589" i="3" s="1"/>
  <c r="BE587" i="3"/>
  <c r="BM587" i="3" s="1"/>
  <c r="BE585" i="3"/>
  <c r="BM585" i="3" s="1"/>
  <c r="BE583" i="3"/>
  <c r="BM583" i="3" s="1"/>
  <c r="BE581" i="3"/>
  <c r="BM581" i="3" s="1"/>
  <c r="BE579" i="3"/>
  <c r="BM579" i="3" s="1"/>
  <c r="BE577" i="3"/>
  <c r="BM577" i="3" s="1"/>
  <c r="BE575" i="3"/>
  <c r="BM575" i="3" s="1"/>
  <c r="BE573" i="3"/>
  <c r="BM573" i="3" s="1"/>
  <c r="BE571" i="3"/>
  <c r="BM571" i="3" s="1"/>
  <c r="BE569" i="3"/>
  <c r="BM569" i="3" s="1"/>
  <c r="BE567" i="3"/>
  <c r="BM567" i="3" s="1"/>
  <c r="BE565" i="3"/>
  <c r="BM565" i="3" s="1"/>
  <c r="BE563" i="3"/>
  <c r="BM563" i="3" s="1"/>
  <c r="BE561" i="3"/>
  <c r="BM561" i="3" s="1"/>
  <c r="BE559" i="3"/>
  <c r="BM559" i="3" s="1"/>
  <c r="BE557" i="3"/>
  <c r="BM557" i="3" s="1"/>
  <c r="BE555" i="3"/>
  <c r="BM555" i="3" s="1"/>
  <c r="BE553" i="3"/>
  <c r="BM553" i="3" s="1"/>
  <c r="BE602" i="3"/>
  <c r="BM602" i="3" s="1"/>
  <c r="BE600" i="3"/>
  <c r="BM600" i="3" s="1"/>
  <c r="BE598" i="3"/>
  <c r="BM598" i="3" s="1"/>
  <c r="BE596" i="3"/>
  <c r="BM596" i="3" s="1"/>
  <c r="BE594" i="3"/>
  <c r="BM594" i="3" s="1"/>
  <c r="BE592" i="3"/>
  <c r="BM592" i="3" s="1"/>
  <c r="BE590" i="3"/>
  <c r="BM590" i="3" s="1"/>
  <c r="BE588" i="3"/>
  <c r="BM588" i="3" s="1"/>
  <c r="BE586" i="3"/>
  <c r="BM586" i="3" s="1"/>
  <c r="BE584" i="3"/>
  <c r="BM584" i="3" s="1"/>
  <c r="BE582" i="3"/>
  <c r="BM582" i="3" s="1"/>
  <c r="BE580" i="3"/>
  <c r="BM580" i="3" s="1"/>
  <c r="BE578" i="3"/>
  <c r="BM578" i="3" s="1"/>
  <c r="BE576" i="3"/>
  <c r="BM576" i="3" s="1"/>
  <c r="BE574" i="3"/>
  <c r="BM574" i="3" s="1"/>
  <c r="BE572" i="3"/>
  <c r="BM572" i="3" s="1"/>
  <c r="BE570" i="3"/>
  <c r="BM570" i="3" s="1"/>
  <c r="BE568" i="3"/>
  <c r="BM568" i="3" s="1"/>
  <c r="BE566" i="3"/>
  <c r="BM566" i="3" s="1"/>
  <c r="BE564" i="3"/>
  <c r="BM564" i="3" s="1"/>
  <c r="BE562" i="3"/>
  <c r="BM562" i="3" s="1"/>
  <c r="BE560" i="3"/>
  <c r="BM560" i="3" s="1"/>
  <c r="BE558" i="3"/>
  <c r="BM558" i="3" s="1"/>
  <c r="BE556" i="3"/>
  <c r="BM556" i="3" s="1"/>
  <c r="BE554" i="3"/>
  <c r="BM554" i="3" s="1"/>
  <c r="BE552" i="3"/>
  <c r="BM552" i="3" s="1"/>
  <c r="BE550" i="3"/>
  <c r="BM550" i="3" s="1"/>
  <c r="BE548" i="3"/>
  <c r="BM548" i="3" s="1"/>
  <c r="BE546" i="3"/>
  <c r="BM546" i="3" s="1"/>
  <c r="BE544" i="3"/>
  <c r="BM544" i="3" s="1"/>
  <c r="BE542" i="3"/>
  <c r="BM542" i="3" s="1"/>
  <c r="BE540" i="3"/>
  <c r="BM540" i="3" s="1"/>
  <c r="BE538" i="3"/>
  <c r="BM538" i="3" s="1"/>
  <c r="BE536" i="3"/>
  <c r="BM536" i="3" s="1"/>
  <c r="BE534" i="3"/>
  <c r="BM534" i="3" s="1"/>
  <c r="BE532" i="3"/>
  <c r="BM532" i="3" s="1"/>
  <c r="BE530" i="3"/>
  <c r="BM530" i="3" s="1"/>
  <c r="BE528" i="3"/>
  <c r="BM528" i="3" s="1"/>
  <c r="BE526" i="3"/>
  <c r="BM526" i="3" s="1"/>
  <c r="BE524" i="3"/>
  <c r="BM524" i="3" s="1"/>
  <c r="BE522" i="3"/>
  <c r="BM522" i="3" s="1"/>
  <c r="BE520" i="3"/>
  <c r="BM520" i="3" s="1"/>
  <c r="BE518" i="3"/>
  <c r="BM518" i="3" s="1"/>
  <c r="BE516" i="3"/>
  <c r="BM516" i="3" s="1"/>
  <c r="BE514" i="3"/>
  <c r="BM514" i="3" s="1"/>
  <c r="BE512" i="3"/>
  <c r="BM512" i="3" s="1"/>
  <c r="BE510" i="3"/>
  <c r="BM510" i="3" s="1"/>
  <c r="BE508" i="3"/>
  <c r="BM508" i="3" s="1"/>
  <c r="BE506" i="3"/>
  <c r="BM506" i="3" s="1"/>
  <c r="BE504" i="3"/>
  <c r="BM504" i="3" s="1"/>
  <c r="BE502" i="3"/>
  <c r="BM502" i="3" s="1"/>
  <c r="BE500" i="3"/>
  <c r="BM500" i="3" s="1"/>
  <c r="BE498" i="3"/>
  <c r="BM498" i="3" s="1"/>
  <c r="BE496" i="3"/>
  <c r="BM496" i="3" s="1"/>
  <c r="BE494" i="3"/>
  <c r="BM494" i="3" s="1"/>
  <c r="BE492" i="3"/>
  <c r="BM492" i="3" s="1"/>
  <c r="BE490" i="3"/>
  <c r="BM490" i="3" s="1"/>
  <c r="BE488" i="3"/>
  <c r="BM488" i="3" s="1"/>
  <c r="BE486" i="3"/>
  <c r="BM486" i="3" s="1"/>
  <c r="BE484" i="3"/>
  <c r="BM484" i="3" s="1"/>
  <c r="BE482" i="3"/>
  <c r="BM482" i="3" s="1"/>
  <c r="BE480" i="3"/>
  <c r="BM480" i="3" s="1"/>
  <c r="BE478" i="3"/>
  <c r="BM478" i="3" s="1"/>
  <c r="BE476" i="3"/>
  <c r="BM476" i="3" s="1"/>
  <c r="BE474" i="3"/>
  <c r="BM474" i="3" s="1"/>
  <c r="BE472" i="3"/>
  <c r="BM472" i="3" s="1"/>
  <c r="BE470" i="3"/>
  <c r="BM470" i="3" s="1"/>
  <c r="BE468" i="3"/>
  <c r="BM468" i="3" s="1"/>
  <c r="BE466" i="3"/>
  <c r="BM466" i="3" s="1"/>
  <c r="BE464" i="3"/>
  <c r="BM464" i="3" s="1"/>
  <c r="BE462" i="3"/>
  <c r="BM462" i="3" s="1"/>
  <c r="BE460" i="3"/>
  <c r="BM460" i="3" s="1"/>
  <c r="BE458" i="3"/>
  <c r="BM458" i="3" s="1"/>
  <c r="BE456" i="3"/>
  <c r="BM456" i="3" s="1"/>
  <c r="BE454" i="3"/>
  <c r="BM454" i="3" s="1"/>
  <c r="BE551" i="3"/>
  <c r="BM551" i="3" s="1"/>
  <c r="BE549" i="3"/>
  <c r="BM549" i="3" s="1"/>
  <c r="BE547" i="3"/>
  <c r="BM547" i="3" s="1"/>
  <c r="BE545" i="3"/>
  <c r="BM545" i="3" s="1"/>
  <c r="BE543" i="3"/>
  <c r="BM543" i="3" s="1"/>
  <c r="BE541" i="3"/>
  <c r="BM541" i="3" s="1"/>
  <c r="BE539" i="3"/>
  <c r="BM539" i="3" s="1"/>
  <c r="BE537" i="3"/>
  <c r="BM537" i="3" s="1"/>
  <c r="BE535" i="3"/>
  <c r="BM535" i="3" s="1"/>
  <c r="BE533" i="3"/>
  <c r="BM533" i="3" s="1"/>
  <c r="BE531" i="3"/>
  <c r="BM531" i="3" s="1"/>
  <c r="BE529" i="3"/>
  <c r="BM529" i="3" s="1"/>
  <c r="BE527" i="3"/>
  <c r="BM527" i="3" s="1"/>
  <c r="BE525" i="3"/>
  <c r="BM525" i="3" s="1"/>
  <c r="BE523" i="3"/>
  <c r="BM523" i="3" s="1"/>
  <c r="BE521" i="3"/>
  <c r="BM521" i="3" s="1"/>
  <c r="BE519" i="3"/>
  <c r="BM519" i="3" s="1"/>
  <c r="BE517" i="3"/>
  <c r="BM517" i="3" s="1"/>
  <c r="BE515" i="3"/>
  <c r="BM515" i="3" s="1"/>
  <c r="BE513" i="3"/>
  <c r="BM513" i="3" s="1"/>
  <c r="BE511" i="3"/>
  <c r="BM511" i="3" s="1"/>
  <c r="BE509" i="3"/>
  <c r="BM509" i="3" s="1"/>
  <c r="BE507" i="3"/>
  <c r="BM507" i="3" s="1"/>
  <c r="BE505" i="3"/>
  <c r="BM505" i="3" s="1"/>
  <c r="BE503" i="3"/>
  <c r="BM503" i="3" s="1"/>
  <c r="BE501" i="3"/>
  <c r="BM501" i="3" s="1"/>
  <c r="BE499" i="3"/>
  <c r="BM499" i="3" s="1"/>
  <c r="BE497" i="3"/>
  <c r="BM497" i="3" s="1"/>
  <c r="BE495" i="3"/>
  <c r="BM495" i="3" s="1"/>
  <c r="BE493" i="3"/>
  <c r="BM493" i="3" s="1"/>
  <c r="BE491" i="3"/>
  <c r="BM491" i="3" s="1"/>
  <c r="BE489" i="3"/>
  <c r="BM489" i="3" s="1"/>
  <c r="BE487" i="3"/>
  <c r="BM487" i="3" s="1"/>
  <c r="BE485" i="3"/>
  <c r="BM485" i="3" s="1"/>
  <c r="BE483" i="3"/>
  <c r="BM483" i="3" s="1"/>
  <c r="BE481" i="3"/>
  <c r="BM481" i="3" s="1"/>
  <c r="BE479" i="3"/>
  <c r="BM479" i="3" s="1"/>
  <c r="BE477" i="3"/>
  <c r="BM477" i="3" s="1"/>
  <c r="BE475" i="3"/>
  <c r="BM475" i="3" s="1"/>
  <c r="BE473" i="3"/>
  <c r="BM473" i="3" s="1"/>
  <c r="BE471" i="3"/>
  <c r="BM471" i="3" s="1"/>
  <c r="BE469" i="3"/>
  <c r="BM469" i="3" s="1"/>
  <c r="BE467" i="3"/>
  <c r="BM467" i="3" s="1"/>
  <c r="BE465" i="3"/>
  <c r="BM465" i="3" s="1"/>
  <c r="BE463" i="3"/>
  <c r="BM463" i="3" s="1"/>
  <c r="BE461" i="3"/>
  <c r="BM461" i="3" s="1"/>
  <c r="BE459" i="3"/>
  <c r="BM459" i="3" s="1"/>
  <c r="BE457" i="3"/>
  <c r="BM457" i="3" s="1"/>
  <c r="BE455" i="3"/>
  <c r="BM455" i="3" s="1"/>
  <c r="BE453" i="3"/>
  <c r="BM453" i="3" s="1"/>
  <c r="BE751" i="3"/>
  <c r="BM751" i="3" s="1"/>
  <c r="BE749" i="3"/>
  <c r="BM749" i="3" s="1"/>
  <c r="BE747" i="3"/>
  <c r="BM747" i="3" s="1"/>
  <c r="BE745" i="3"/>
  <c r="BM745" i="3" s="1"/>
  <c r="BE743" i="3"/>
  <c r="BM743" i="3" s="1"/>
  <c r="BE741" i="3"/>
  <c r="BM741" i="3" s="1"/>
  <c r="BE739" i="3"/>
  <c r="BM739" i="3" s="1"/>
  <c r="BE737" i="3"/>
  <c r="BM737" i="3" s="1"/>
  <c r="BE735" i="3"/>
  <c r="BM735" i="3" s="1"/>
  <c r="BE733" i="3"/>
  <c r="BM733" i="3" s="1"/>
  <c r="BE731" i="3"/>
  <c r="BM731" i="3" s="1"/>
  <c r="BE729" i="3"/>
  <c r="BM729" i="3" s="1"/>
  <c r="BE727" i="3"/>
  <c r="BM727" i="3" s="1"/>
  <c r="BE725" i="3"/>
  <c r="BM725" i="3" s="1"/>
  <c r="BE723" i="3"/>
  <c r="BM723" i="3" s="1"/>
  <c r="BE721" i="3"/>
  <c r="BM721" i="3" s="1"/>
  <c r="BE719" i="3"/>
  <c r="BM719" i="3" s="1"/>
  <c r="BE717" i="3"/>
  <c r="BM717" i="3" s="1"/>
  <c r="BE715" i="3"/>
  <c r="BM715" i="3" s="1"/>
  <c r="BE713" i="3"/>
  <c r="BM713" i="3" s="1"/>
  <c r="BE711" i="3"/>
  <c r="BM711" i="3" s="1"/>
  <c r="BE709" i="3"/>
  <c r="BM709" i="3" s="1"/>
  <c r="BE707" i="3"/>
  <c r="BM707" i="3" s="1"/>
  <c r="BE705" i="3"/>
  <c r="BM705" i="3" s="1"/>
  <c r="BE703" i="3"/>
  <c r="BM703" i="3" s="1"/>
  <c r="BE701" i="3"/>
  <c r="BM701" i="3" s="1"/>
  <c r="BE699" i="3"/>
  <c r="BM699" i="3" s="1"/>
  <c r="BE697" i="3"/>
  <c r="BM697" i="3" s="1"/>
  <c r="BE695" i="3"/>
  <c r="BM695" i="3" s="1"/>
  <c r="BE693" i="3"/>
  <c r="BM693" i="3" s="1"/>
  <c r="BE691" i="3"/>
  <c r="BM691" i="3" s="1"/>
  <c r="BE689" i="3"/>
  <c r="BM689" i="3" s="1"/>
  <c r="BE687" i="3"/>
  <c r="BM687" i="3" s="1"/>
  <c r="BE685" i="3"/>
  <c r="BM685" i="3" s="1"/>
  <c r="BE683" i="3"/>
  <c r="BM683" i="3" s="1"/>
  <c r="BE681" i="3"/>
  <c r="BM681" i="3" s="1"/>
  <c r="BE679" i="3"/>
  <c r="BM679" i="3" s="1"/>
  <c r="BE677" i="3"/>
  <c r="BM677" i="3" s="1"/>
  <c r="BE675" i="3"/>
  <c r="BM675" i="3" s="1"/>
  <c r="BE673" i="3"/>
  <c r="BM673" i="3" s="1"/>
  <c r="BE671" i="3"/>
  <c r="BM671" i="3" s="1"/>
  <c r="BE669" i="3"/>
  <c r="BM669" i="3" s="1"/>
  <c r="BE667" i="3"/>
  <c r="BM667" i="3" s="1"/>
  <c r="BE665" i="3"/>
  <c r="BM665" i="3" s="1"/>
  <c r="BE663" i="3"/>
  <c r="BM663" i="3" s="1"/>
  <c r="BE661" i="3"/>
  <c r="BM661" i="3" s="1"/>
  <c r="BE659" i="3"/>
  <c r="BM659" i="3" s="1"/>
  <c r="BE657" i="3"/>
  <c r="BM657" i="3" s="1"/>
  <c r="BE655" i="3"/>
  <c r="BM655" i="3" s="1"/>
  <c r="BE653" i="3"/>
  <c r="BM653" i="3" s="1"/>
  <c r="BE651" i="3"/>
  <c r="BM651" i="3" s="1"/>
  <c r="BE752" i="3"/>
  <c r="BM752" i="3" s="1"/>
  <c r="BE750" i="3"/>
  <c r="BM750" i="3" s="1"/>
  <c r="BE748" i="3"/>
  <c r="BM748" i="3" s="1"/>
  <c r="BE746" i="3"/>
  <c r="BM746" i="3" s="1"/>
  <c r="BE744" i="3"/>
  <c r="BM744" i="3" s="1"/>
  <c r="BE742" i="3"/>
  <c r="BM742" i="3" s="1"/>
  <c r="BE740" i="3"/>
  <c r="BM740" i="3" s="1"/>
  <c r="BE738" i="3"/>
  <c r="BM738" i="3" s="1"/>
  <c r="BE736" i="3"/>
  <c r="BM736" i="3" s="1"/>
  <c r="BE734" i="3"/>
  <c r="BM734" i="3" s="1"/>
  <c r="BE732" i="3"/>
  <c r="BM732" i="3" s="1"/>
  <c r="BE730" i="3"/>
  <c r="BM730" i="3" s="1"/>
  <c r="BE728" i="3"/>
  <c r="BM728" i="3" s="1"/>
  <c r="BE726" i="3"/>
  <c r="BM726" i="3" s="1"/>
  <c r="BE724" i="3"/>
  <c r="BM724" i="3" s="1"/>
  <c r="BE722" i="3"/>
  <c r="BM722" i="3" s="1"/>
  <c r="BE720" i="3"/>
  <c r="BM720" i="3" s="1"/>
  <c r="BE718" i="3"/>
  <c r="BM718" i="3" s="1"/>
  <c r="BE716" i="3"/>
  <c r="BM716" i="3" s="1"/>
  <c r="BE714" i="3"/>
  <c r="BM714" i="3" s="1"/>
  <c r="BE712" i="3"/>
  <c r="BM712" i="3" s="1"/>
  <c r="BE710" i="3"/>
  <c r="BM710" i="3" s="1"/>
  <c r="BE708" i="3"/>
  <c r="BM708" i="3" s="1"/>
  <c r="BE706" i="3"/>
  <c r="BM706" i="3" s="1"/>
  <c r="BE704" i="3"/>
  <c r="BM704" i="3" s="1"/>
  <c r="BE702" i="3"/>
  <c r="BM702" i="3" s="1"/>
  <c r="BE700" i="3"/>
  <c r="BM700" i="3" s="1"/>
  <c r="BE698" i="3"/>
  <c r="BM698" i="3" s="1"/>
  <c r="BE696" i="3"/>
  <c r="BM696" i="3" s="1"/>
  <c r="BE690" i="3"/>
  <c r="BM690" i="3" s="1"/>
  <c r="BE682" i="3"/>
  <c r="BM682" i="3" s="1"/>
  <c r="BE654" i="3"/>
  <c r="BM654" i="3" s="1"/>
  <c r="BE692" i="3"/>
  <c r="BM692" i="3" s="1"/>
  <c r="BE684" i="3"/>
  <c r="BM684" i="3" s="1"/>
  <c r="BE652" i="3"/>
  <c r="BM652" i="3" s="1"/>
  <c r="BE649" i="3"/>
  <c r="BM649" i="3" s="1"/>
  <c r="BE647" i="3"/>
  <c r="BM647" i="3" s="1"/>
  <c r="BE645" i="3"/>
  <c r="BM645" i="3" s="1"/>
  <c r="BE643" i="3"/>
  <c r="BM643" i="3" s="1"/>
  <c r="BE641" i="3"/>
  <c r="BM641" i="3" s="1"/>
  <c r="BE639" i="3"/>
  <c r="BM639" i="3" s="1"/>
  <c r="BE637" i="3"/>
  <c r="BM637" i="3" s="1"/>
  <c r="BE635" i="3"/>
  <c r="BM635" i="3" s="1"/>
  <c r="BE633" i="3"/>
  <c r="BM633" i="3" s="1"/>
  <c r="BE631" i="3"/>
  <c r="BM631" i="3" s="1"/>
  <c r="BE629" i="3"/>
  <c r="BM629" i="3" s="1"/>
  <c r="BE627" i="3"/>
  <c r="BM627" i="3" s="1"/>
  <c r="BE625" i="3"/>
  <c r="BM625" i="3" s="1"/>
  <c r="BE623" i="3"/>
  <c r="BM623" i="3" s="1"/>
  <c r="BE621" i="3"/>
  <c r="BM621" i="3" s="1"/>
  <c r="BE619" i="3"/>
  <c r="BM619" i="3" s="1"/>
  <c r="BE617" i="3"/>
  <c r="BM617" i="3" s="1"/>
  <c r="BE615" i="3"/>
  <c r="BM615" i="3" s="1"/>
  <c r="BE613" i="3"/>
  <c r="BM613" i="3" s="1"/>
  <c r="BE611" i="3"/>
  <c r="BM611" i="3" s="1"/>
  <c r="BE609" i="3"/>
  <c r="BM609" i="3" s="1"/>
  <c r="BE607" i="3"/>
  <c r="BM607" i="3" s="1"/>
  <c r="BE605" i="3"/>
  <c r="BM605" i="3" s="1"/>
  <c r="BE603" i="3"/>
  <c r="BM603" i="3" s="1"/>
  <c r="BE694" i="3"/>
  <c r="BM694" i="3" s="1"/>
  <c r="BE686" i="3"/>
  <c r="BM686" i="3" s="1"/>
  <c r="BE678" i="3"/>
  <c r="BM678" i="3" s="1"/>
  <c r="BE676" i="3"/>
  <c r="BM676" i="3" s="1"/>
  <c r="BE674" i="3"/>
  <c r="BM674" i="3" s="1"/>
  <c r="BE672" i="3"/>
  <c r="BM672" i="3" s="1"/>
  <c r="BE670" i="3"/>
  <c r="BM670" i="3" s="1"/>
  <c r="BE668" i="3"/>
  <c r="BM668" i="3" s="1"/>
  <c r="BE666" i="3"/>
  <c r="BM666" i="3" s="1"/>
  <c r="BE664" i="3"/>
  <c r="BM664" i="3" s="1"/>
  <c r="BE662" i="3"/>
  <c r="BM662" i="3" s="1"/>
  <c r="BE660" i="3"/>
  <c r="BM660" i="3" s="1"/>
  <c r="BE658" i="3"/>
  <c r="BM658" i="3" s="1"/>
  <c r="BE688" i="3"/>
  <c r="BM688" i="3" s="1"/>
  <c r="BE680" i="3"/>
  <c r="BM680" i="3" s="1"/>
  <c r="BE656" i="3"/>
  <c r="BM656" i="3" s="1"/>
  <c r="BE650" i="3"/>
  <c r="BM650" i="3" s="1"/>
  <c r="BE648" i="3"/>
  <c r="BM648" i="3" s="1"/>
  <c r="BE646" i="3"/>
  <c r="BM646" i="3" s="1"/>
  <c r="BE644" i="3"/>
  <c r="BM644" i="3" s="1"/>
  <c r="BE642" i="3"/>
  <c r="BM642" i="3" s="1"/>
  <c r="BE640" i="3"/>
  <c r="BM640" i="3" s="1"/>
  <c r="BE638" i="3"/>
  <c r="BM638" i="3" s="1"/>
  <c r="BE636" i="3"/>
  <c r="BM636" i="3" s="1"/>
  <c r="BE634" i="3"/>
  <c r="BM634" i="3" s="1"/>
  <c r="BE632" i="3"/>
  <c r="BM632" i="3" s="1"/>
  <c r="BE630" i="3"/>
  <c r="BM630" i="3" s="1"/>
  <c r="BE628" i="3"/>
  <c r="BM628" i="3" s="1"/>
  <c r="BE626" i="3"/>
  <c r="BM626" i="3" s="1"/>
  <c r="BE624" i="3"/>
  <c r="BM624" i="3" s="1"/>
  <c r="BE622" i="3"/>
  <c r="BM622" i="3" s="1"/>
  <c r="BE620" i="3"/>
  <c r="BM620" i="3" s="1"/>
  <c r="BE618" i="3"/>
  <c r="BM618" i="3" s="1"/>
  <c r="BE616" i="3"/>
  <c r="BM616" i="3" s="1"/>
  <c r="BE614" i="3"/>
  <c r="BM614" i="3" s="1"/>
  <c r="BE612" i="3"/>
  <c r="BM612" i="3" s="1"/>
  <c r="BE610" i="3"/>
  <c r="BM610" i="3" s="1"/>
  <c r="BE608" i="3"/>
  <c r="BM608" i="3" s="1"/>
  <c r="BE606" i="3"/>
  <c r="BM606" i="3" s="1"/>
  <c r="BE604" i="3"/>
  <c r="BM604" i="3" s="1"/>
  <c r="BI976" i="3"/>
  <c r="N976" i="3" s="1"/>
  <c r="BL976" i="3" s="1"/>
  <c r="S976" i="3" s="1"/>
  <c r="V976" i="3" s="1"/>
  <c r="BI974" i="3"/>
  <c r="N974" i="3" s="1"/>
  <c r="BL974" i="3" s="1"/>
  <c r="S974" i="3" s="1"/>
  <c r="V974" i="3" s="1"/>
  <c r="BI972" i="3"/>
  <c r="N972" i="3" s="1"/>
  <c r="BL972" i="3" s="1"/>
  <c r="S972" i="3" s="1"/>
  <c r="V972" i="3" s="1"/>
  <c r="BI970" i="3"/>
  <c r="N970" i="3" s="1"/>
  <c r="BL970" i="3" s="1"/>
  <c r="S970" i="3" s="1"/>
  <c r="V970" i="3" s="1"/>
  <c r="BI968" i="3"/>
  <c r="N968" i="3" s="1"/>
  <c r="BL968" i="3" s="1"/>
  <c r="S968" i="3" s="1"/>
  <c r="V968" i="3" s="1"/>
  <c r="BI966" i="3"/>
  <c r="N966" i="3" s="1"/>
  <c r="BL966" i="3" s="1"/>
  <c r="S966" i="3" s="1"/>
  <c r="V966" i="3" s="1"/>
  <c r="BI964" i="3"/>
  <c r="N964" i="3" s="1"/>
  <c r="BL964" i="3" s="1"/>
  <c r="S964" i="3" s="1"/>
  <c r="V964" i="3" s="1"/>
  <c r="BI962" i="3"/>
  <c r="N962" i="3" s="1"/>
  <c r="BL962" i="3" s="1"/>
  <c r="S962" i="3" s="1"/>
  <c r="V962" i="3" s="1"/>
  <c r="BI960" i="3"/>
  <c r="N960" i="3" s="1"/>
  <c r="BL960" i="3" s="1"/>
  <c r="S960" i="3" s="1"/>
  <c r="V960" i="3" s="1"/>
  <c r="BI958" i="3"/>
  <c r="N958" i="3" s="1"/>
  <c r="BL958" i="3" s="1"/>
  <c r="S958" i="3" s="1"/>
  <c r="V958" i="3" s="1"/>
  <c r="BI956" i="3"/>
  <c r="N956" i="3" s="1"/>
  <c r="BL956" i="3" s="1"/>
  <c r="S956" i="3" s="1"/>
  <c r="V956" i="3" s="1"/>
  <c r="BI954" i="3"/>
  <c r="N954" i="3" s="1"/>
  <c r="BL954" i="3" s="1"/>
  <c r="S954" i="3" s="1"/>
  <c r="V954" i="3" s="1"/>
  <c r="BI952" i="3"/>
  <c r="N952" i="3" s="1"/>
  <c r="BL952" i="3" s="1"/>
  <c r="S952" i="3" s="1"/>
  <c r="V952" i="3" s="1"/>
  <c r="BI950" i="3"/>
  <c r="N950" i="3" s="1"/>
  <c r="BL950" i="3" s="1"/>
  <c r="S950" i="3" s="1"/>
  <c r="V950" i="3" s="1"/>
  <c r="BI948" i="3"/>
  <c r="N948" i="3" s="1"/>
  <c r="BL948" i="3" s="1"/>
  <c r="S948" i="3" s="1"/>
  <c r="V948" i="3" s="1"/>
  <c r="BI946" i="3"/>
  <c r="N946" i="3" s="1"/>
  <c r="BL946" i="3" s="1"/>
  <c r="S946" i="3" s="1"/>
  <c r="V946" i="3" s="1"/>
  <c r="BI944" i="3"/>
  <c r="N944" i="3" s="1"/>
  <c r="BL944" i="3" s="1"/>
  <c r="S944" i="3" s="1"/>
  <c r="V944" i="3" s="1"/>
  <c r="BI942" i="3"/>
  <c r="N942" i="3" s="1"/>
  <c r="BL942" i="3" s="1"/>
  <c r="S942" i="3" s="1"/>
  <c r="V942" i="3" s="1"/>
  <c r="BI940" i="3"/>
  <c r="N940" i="3" s="1"/>
  <c r="BL940" i="3" s="1"/>
  <c r="S940" i="3" s="1"/>
  <c r="V940" i="3" s="1"/>
  <c r="BI938" i="3"/>
  <c r="N938" i="3" s="1"/>
  <c r="BL938" i="3" s="1"/>
  <c r="S938" i="3" s="1"/>
  <c r="V938" i="3" s="1"/>
  <c r="BI936" i="3"/>
  <c r="N936" i="3" s="1"/>
  <c r="BL936" i="3" s="1"/>
  <c r="S936" i="3" s="1"/>
  <c r="V936" i="3" s="1"/>
  <c r="BI934" i="3"/>
  <c r="N934" i="3" s="1"/>
  <c r="BL934" i="3" s="1"/>
  <c r="S934" i="3" s="1"/>
  <c r="V934" i="3" s="1"/>
  <c r="BI932" i="3"/>
  <c r="N932" i="3" s="1"/>
  <c r="BL932" i="3" s="1"/>
  <c r="S932" i="3" s="1"/>
  <c r="V932" i="3" s="1"/>
  <c r="BI930" i="3"/>
  <c r="N930" i="3" s="1"/>
  <c r="BL930" i="3" s="1"/>
  <c r="S930" i="3" s="1"/>
  <c r="V930" i="3" s="1"/>
  <c r="BI928" i="3"/>
  <c r="N928" i="3" s="1"/>
  <c r="BL928" i="3" s="1"/>
  <c r="S928" i="3" s="1"/>
  <c r="V928" i="3" s="1"/>
  <c r="BI926" i="3"/>
  <c r="N926" i="3" s="1"/>
  <c r="BL926" i="3" s="1"/>
  <c r="S926" i="3" s="1"/>
  <c r="V926" i="3" s="1"/>
  <c r="BI924" i="3"/>
  <c r="N924" i="3" s="1"/>
  <c r="BL924" i="3" s="1"/>
  <c r="S924" i="3" s="1"/>
  <c r="V924" i="3" s="1"/>
  <c r="BI922" i="3"/>
  <c r="N922" i="3" s="1"/>
  <c r="BL922" i="3" s="1"/>
  <c r="S922" i="3" s="1"/>
  <c r="V922" i="3" s="1"/>
  <c r="BI920" i="3"/>
  <c r="N920" i="3" s="1"/>
  <c r="BL920" i="3" s="1"/>
  <c r="S920" i="3" s="1"/>
  <c r="V920" i="3" s="1"/>
  <c r="BI918" i="3"/>
  <c r="N918" i="3" s="1"/>
  <c r="BL918" i="3" s="1"/>
  <c r="S918" i="3" s="1"/>
  <c r="V918" i="3" s="1"/>
  <c r="BI916" i="3"/>
  <c r="N916" i="3" s="1"/>
  <c r="BL916" i="3" s="1"/>
  <c r="S916" i="3" s="1"/>
  <c r="V916" i="3" s="1"/>
  <c r="BI914" i="3"/>
  <c r="N914" i="3" s="1"/>
  <c r="BL914" i="3" s="1"/>
  <c r="S914" i="3" s="1"/>
  <c r="V914" i="3" s="1"/>
  <c r="BI912" i="3"/>
  <c r="N912" i="3" s="1"/>
  <c r="BL912" i="3" s="1"/>
  <c r="S912" i="3" s="1"/>
  <c r="V912" i="3" s="1"/>
  <c r="BI910" i="3"/>
  <c r="N910" i="3" s="1"/>
  <c r="BL910" i="3" s="1"/>
  <c r="S910" i="3" s="1"/>
  <c r="V910" i="3" s="1"/>
  <c r="BI908" i="3"/>
  <c r="N908" i="3" s="1"/>
  <c r="BL908" i="3" s="1"/>
  <c r="S908" i="3" s="1"/>
  <c r="V908" i="3" s="1"/>
  <c r="BI906" i="3"/>
  <c r="N906" i="3" s="1"/>
  <c r="BL906" i="3" s="1"/>
  <c r="S906" i="3" s="1"/>
  <c r="V906" i="3" s="1"/>
  <c r="BI904" i="3"/>
  <c r="N904" i="3" s="1"/>
  <c r="BL904" i="3" s="1"/>
  <c r="S904" i="3" s="1"/>
  <c r="V904" i="3" s="1"/>
  <c r="BI902" i="3"/>
  <c r="N902" i="3" s="1"/>
  <c r="BL902" i="3" s="1"/>
  <c r="S902" i="3" s="1"/>
  <c r="V902" i="3" s="1"/>
  <c r="BI900" i="3"/>
  <c r="N900" i="3" s="1"/>
  <c r="BL900" i="3" s="1"/>
  <c r="S900" i="3" s="1"/>
  <c r="V900" i="3" s="1"/>
  <c r="BI898" i="3"/>
  <c r="N898" i="3" s="1"/>
  <c r="BL898" i="3" s="1"/>
  <c r="S898" i="3" s="1"/>
  <c r="V898" i="3" s="1"/>
  <c r="BI896" i="3"/>
  <c r="N896" i="3" s="1"/>
  <c r="BL896" i="3" s="1"/>
  <c r="S896" i="3" s="1"/>
  <c r="V896" i="3" s="1"/>
  <c r="BI894" i="3"/>
  <c r="N894" i="3" s="1"/>
  <c r="BL894" i="3" s="1"/>
  <c r="S894" i="3" s="1"/>
  <c r="V894" i="3" s="1"/>
  <c r="BI892" i="3"/>
  <c r="N892" i="3" s="1"/>
  <c r="BL892" i="3" s="1"/>
  <c r="S892" i="3" s="1"/>
  <c r="V892" i="3" s="1"/>
  <c r="BI890" i="3"/>
  <c r="N890" i="3" s="1"/>
  <c r="BL890" i="3" s="1"/>
  <c r="S890" i="3" s="1"/>
  <c r="V890" i="3" s="1"/>
  <c r="BI888" i="3"/>
  <c r="N888" i="3" s="1"/>
  <c r="BL888" i="3" s="1"/>
  <c r="S888" i="3" s="1"/>
  <c r="V888" i="3" s="1"/>
  <c r="BI886" i="3"/>
  <c r="N886" i="3" s="1"/>
  <c r="BL886" i="3" s="1"/>
  <c r="S886" i="3" s="1"/>
  <c r="V886" i="3" s="1"/>
  <c r="BI884" i="3"/>
  <c r="N884" i="3" s="1"/>
  <c r="BL884" i="3" s="1"/>
  <c r="S884" i="3" s="1"/>
  <c r="V884" i="3" s="1"/>
  <c r="BI882" i="3"/>
  <c r="N882" i="3" s="1"/>
  <c r="BL882" i="3" s="1"/>
  <c r="S882" i="3" s="1"/>
  <c r="V882" i="3" s="1"/>
  <c r="BI880" i="3"/>
  <c r="N880" i="3" s="1"/>
  <c r="BL880" i="3" s="1"/>
  <c r="S880" i="3" s="1"/>
  <c r="V880" i="3" s="1"/>
  <c r="BI878" i="3"/>
  <c r="N878" i="3" s="1"/>
  <c r="BL878" i="3" s="1"/>
  <c r="S878" i="3" s="1"/>
  <c r="V878" i="3" s="1"/>
  <c r="BI876" i="3"/>
  <c r="N876" i="3" s="1"/>
  <c r="BL876" i="3" s="1"/>
  <c r="S876" i="3" s="1"/>
  <c r="V876" i="3" s="1"/>
  <c r="BI874" i="3"/>
  <c r="N874" i="3" s="1"/>
  <c r="BL874" i="3" s="1"/>
  <c r="S874" i="3" s="1"/>
  <c r="V874" i="3" s="1"/>
  <c r="BI872" i="3"/>
  <c r="N872" i="3" s="1"/>
  <c r="BL872" i="3" s="1"/>
  <c r="S872" i="3" s="1"/>
  <c r="V872" i="3" s="1"/>
  <c r="BI870" i="3"/>
  <c r="N870" i="3" s="1"/>
  <c r="BL870" i="3" s="1"/>
  <c r="S870" i="3" s="1"/>
  <c r="V870" i="3" s="1"/>
  <c r="BI868" i="3"/>
  <c r="N868" i="3" s="1"/>
  <c r="BL868" i="3" s="1"/>
  <c r="S868" i="3" s="1"/>
  <c r="V868" i="3" s="1"/>
  <c r="BI866" i="3"/>
  <c r="N866" i="3" s="1"/>
  <c r="BL866" i="3" s="1"/>
  <c r="S866" i="3" s="1"/>
  <c r="V866" i="3" s="1"/>
  <c r="BI864" i="3"/>
  <c r="N864" i="3" s="1"/>
  <c r="BL864" i="3" s="1"/>
  <c r="S864" i="3" s="1"/>
  <c r="V864" i="3" s="1"/>
  <c r="BI862" i="3"/>
  <c r="N862" i="3" s="1"/>
  <c r="BL862" i="3" s="1"/>
  <c r="S862" i="3" s="1"/>
  <c r="V862" i="3" s="1"/>
  <c r="BI860" i="3"/>
  <c r="N860" i="3" s="1"/>
  <c r="BL860" i="3" s="1"/>
  <c r="S860" i="3" s="1"/>
  <c r="V860" i="3" s="1"/>
  <c r="BI858" i="3"/>
  <c r="N858" i="3" s="1"/>
  <c r="BL858" i="3" s="1"/>
  <c r="S858" i="3" s="1"/>
  <c r="V858" i="3" s="1"/>
  <c r="BI856" i="3"/>
  <c r="N856" i="3" s="1"/>
  <c r="BL856" i="3" s="1"/>
  <c r="S856" i="3" s="1"/>
  <c r="V856" i="3" s="1"/>
  <c r="BI854" i="3"/>
  <c r="N854" i="3" s="1"/>
  <c r="BL854" i="3" s="1"/>
  <c r="S854" i="3" s="1"/>
  <c r="V854" i="3" s="1"/>
  <c r="BI852" i="3"/>
  <c r="N852" i="3" s="1"/>
  <c r="BL852" i="3" s="1"/>
  <c r="S852" i="3" s="1"/>
  <c r="V852" i="3" s="1"/>
  <c r="BI850" i="3"/>
  <c r="N850" i="3" s="1"/>
  <c r="BL850" i="3" s="1"/>
  <c r="S850" i="3" s="1"/>
  <c r="V850" i="3" s="1"/>
  <c r="BI848" i="3"/>
  <c r="N848" i="3" s="1"/>
  <c r="BL848" i="3" s="1"/>
  <c r="S848" i="3" s="1"/>
  <c r="V848" i="3" s="1"/>
  <c r="BI846" i="3"/>
  <c r="N846" i="3" s="1"/>
  <c r="BL846" i="3" s="1"/>
  <c r="S846" i="3" s="1"/>
  <c r="V846" i="3" s="1"/>
  <c r="BI844" i="3"/>
  <c r="N844" i="3" s="1"/>
  <c r="BL844" i="3" s="1"/>
  <c r="S844" i="3" s="1"/>
  <c r="V844" i="3" s="1"/>
  <c r="BI842" i="3"/>
  <c r="N842" i="3" s="1"/>
  <c r="BL842" i="3" s="1"/>
  <c r="S842" i="3" s="1"/>
  <c r="V842" i="3" s="1"/>
  <c r="BI840" i="3"/>
  <c r="N840" i="3" s="1"/>
  <c r="BL840" i="3" s="1"/>
  <c r="S840" i="3" s="1"/>
  <c r="V840" i="3" s="1"/>
  <c r="BI838" i="3"/>
  <c r="N838" i="3" s="1"/>
  <c r="BL838" i="3" s="1"/>
  <c r="S838" i="3" s="1"/>
  <c r="V838" i="3" s="1"/>
  <c r="BI836" i="3"/>
  <c r="N836" i="3" s="1"/>
  <c r="BL836" i="3" s="1"/>
  <c r="S836" i="3" s="1"/>
  <c r="V836" i="3" s="1"/>
  <c r="BI834" i="3"/>
  <c r="N834" i="3" s="1"/>
  <c r="BL834" i="3" s="1"/>
  <c r="S834" i="3" s="1"/>
  <c r="V834" i="3" s="1"/>
  <c r="BI832" i="3"/>
  <c r="N832" i="3" s="1"/>
  <c r="BL832" i="3" s="1"/>
  <c r="S832" i="3" s="1"/>
  <c r="V832" i="3" s="1"/>
  <c r="BI830" i="3"/>
  <c r="N830" i="3" s="1"/>
  <c r="BL830" i="3" s="1"/>
  <c r="S830" i="3" s="1"/>
  <c r="V830" i="3" s="1"/>
  <c r="BI828" i="3"/>
  <c r="N828" i="3" s="1"/>
  <c r="BL828" i="3" s="1"/>
  <c r="S828" i="3" s="1"/>
  <c r="V828" i="3" s="1"/>
  <c r="BI977" i="3"/>
  <c r="N977" i="3" s="1"/>
  <c r="BL977" i="3" s="1"/>
  <c r="S977" i="3" s="1"/>
  <c r="V977" i="3" s="1"/>
  <c r="BI975" i="3"/>
  <c r="N975" i="3" s="1"/>
  <c r="BL975" i="3" s="1"/>
  <c r="S975" i="3" s="1"/>
  <c r="V975" i="3" s="1"/>
  <c r="BI973" i="3"/>
  <c r="N973" i="3" s="1"/>
  <c r="BL973" i="3" s="1"/>
  <c r="S973" i="3" s="1"/>
  <c r="V973" i="3" s="1"/>
  <c r="BI971" i="3"/>
  <c r="N971" i="3" s="1"/>
  <c r="BL971" i="3" s="1"/>
  <c r="S971" i="3" s="1"/>
  <c r="V971" i="3" s="1"/>
  <c r="BI969" i="3"/>
  <c r="N969" i="3" s="1"/>
  <c r="BL969" i="3" s="1"/>
  <c r="S969" i="3" s="1"/>
  <c r="V969" i="3" s="1"/>
  <c r="BI967" i="3"/>
  <c r="N967" i="3" s="1"/>
  <c r="BL967" i="3" s="1"/>
  <c r="S967" i="3" s="1"/>
  <c r="V967" i="3" s="1"/>
  <c r="BI965" i="3"/>
  <c r="N965" i="3" s="1"/>
  <c r="BL965" i="3" s="1"/>
  <c r="S965" i="3" s="1"/>
  <c r="V965" i="3" s="1"/>
  <c r="BI963" i="3"/>
  <c r="N963" i="3" s="1"/>
  <c r="BL963" i="3" s="1"/>
  <c r="S963" i="3" s="1"/>
  <c r="V963" i="3" s="1"/>
  <c r="BI961" i="3"/>
  <c r="N961" i="3" s="1"/>
  <c r="BL961" i="3" s="1"/>
  <c r="S961" i="3" s="1"/>
  <c r="V961" i="3" s="1"/>
  <c r="BI959" i="3"/>
  <c r="N959" i="3" s="1"/>
  <c r="BL959" i="3" s="1"/>
  <c r="S959" i="3" s="1"/>
  <c r="V959" i="3" s="1"/>
  <c r="BI957" i="3"/>
  <c r="N957" i="3" s="1"/>
  <c r="BL957" i="3" s="1"/>
  <c r="S957" i="3" s="1"/>
  <c r="V957" i="3" s="1"/>
  <c r="BI955" i="3"/>
  <c r="N955" i="3" s="1"/>
  <c r="BL955" i="3" s="1"/>
  <c r="S955" i="3" s="1"/>
  <c r="V955" i="3" s="1"/>
  <c r="BI953" i="3"/>
  <c r="N953" i="3" s="1"/>
  <c r="BL953" i="3" s="1"/>
  <c r="S953" i="3" s="1"/>
  <c r="V953" i="3" s="1"/>
  <c r="BI951" i="3"/>
  <c r="N951" i="3" s="1"/>
  <c r="BL951" i="3" s="1"/>
  <c r="S951" i="3" s="1"/>
  <c r="V951" i="3" s="1"/>
  <c r="BI949" i="3"/>
  <c r="N949" i="3" s="1"/>
  <c r="BL949" i="3" s="1"/>
  <c r="S949" i="3" s="1"/>
  <c r="V949" i="3" s="1"/>
  <c r="BI947" i="3"/>
  <c r="N947" i="3" s="1"/>
  <c r="BL947" i="3" s="1"/>
  <c r="S947" i="3" s="1"/>
  <c r="V947" i="3" s="1"/>
  <c r="BI945" i="3"/>
  <c r="N945" i="3" s="1"/>
  <c r="BL945" i="3" s="1"/>
  <c r="S945" i="3" s="1"/>
  <c r="V945" i="3" s="1"/>
  <c r="BI943" i="3"/>
  <c r="N943" i="3" s="1"/>
  <c r="BL943" i="3" s="1"/>
  <c r="S943" i="3" s="1"/>
  <c r="V943" i="3" s="1"/>
  <c r="BI941" i="3"/>
  <c r="N941" i="3" s="1"/>
  <c r="BL941" i="3" s="1"/>
  <c r="S941" i="3" s="1"/>
  <c r="V941" i="3" s="1"/>
  <c r="BI939" i="3"/>
  <c r="N939" i="3" s="1"/>
  <c r="BL939" i="3" s="1"/>
  <c r="S939" i="3" s="1"/>
  <c r="V939" i="3" s="1"/>
  <c r="BI937" i="3"/>
  <c r="N937" i="3" s="1"/>
  <c r="BL937" i="3" s="1"/>
  <c r="S937" i="3" s="1"/>
  <c r="V937" i="3" s="1"/>
  <c r="BI935" i="3"/>
  <c r="N935" i="3" s="1"/>
  <c r="BL935" i="3" s="1"/>
  <c r="S935" i="3" s="1"/>
  <c r="V935" i="3" s="1"/>
  <c r="BI933" i="3"/>
  <c r="N933" i="3" s="1"/>
  <c r="BL933" i="3" s="1"/>
  <c r="S933" i="3" s="1"/>
  <c r="V933" i="3" s="1"/>
  <c r="BI931" i="3"/>
  <c r="N931" i="3" s="1"/>
  <c r="BL931" i="3" s="1"/>
  <c r="S931" i="3" s="1"/>
  <c r="V931" i="3" s="1"/>
  <c r="BI929" i="3"/>
  <c r="N929" i="3" s="1"/>
  <c r="BL929" i="3" s="1"/>
  <c r="S929" i="3" s="1"/>
  <c r="V929" i="3" s="1"/>
  <c r="BI927" i="3"/>
  <c r="N927" i="3" s="1"/>
  <c r="BL927" i="3" s="1"/>
  <c r="S927" i="3" s="1"/>
  <c r="V927" i="3" s="1"/>
  <c r="BI925" i="3"/>
  <c r="N925" i="3" s="1"/>
  <c r="BL925" i="3" s="1"/>
  <c r="S925" i="3" s="1"/>
  <c r="V925" i="3" s="1"/>
  <c r="BI923" i="3"/>
  <c r="N923" i="3" s="1"/>
  <c r="BL923" i="3" s="1"/>
  <c r="S923" i="3" s="1"/>
  <c r="V923" i="3" s="1"/>
  <c r="BI921" i="3"/>
  <c r="N921" i="3" s="1"/>
  <c r="BL921" i="3" s="1"/>
  <c r="S921" i="3" s="1"/>
  <c r="V921" i="3" s="1"/>
  <c r="BI919" i="3"/>
  <c r="N919" i="3" s="1"/>
  <c r="BL919" i="3" s="1"/>
  <c r="S919" i="3" s="1"/>
  <c r="V919" i="3" s="1"/>
  <c r="BI917" i="3"/>
  <c r="N917" i="3" s="1"/>
  <c r="BL917" i="3" s="1"/>
  <c r="S917" i="3" s="1"/>
  <c r="V917" i="3" s="1"/>
  <c r="BI915" i="3"/>
  <c r="N915" i="3" s="1"/>
  <c r="BL915" i="3" s="1"/>
  <c r="S915" i="3" s="1"/>
  <c r="V915" i="3" s="1"/>
  <c r="BI913" i="3"/>
  <c r="N913" i="3" s="1"/>
  <c r="BL913" i="3" s="1"/>
  <c r="S913" i="3" s="1"/>
  <c r="V913" i="3" s="1"/>
  <c r="BI911" i="3"/>
  <c r="N911" i="3" s="1"/>
  <c r="BL911" i="3" s="1"/>
  <c r="S911" i="3" s="1"/>
  <c r="V911" i="3" s="1"/>
  <c r="BI909" i="3"/>
  <c r="N909" i="3" s="1"/>
  <c r="BL909" i="3" s="1"/>
  <c r="S909" i="3" s="1"/>
  <c r="V909" i="3" s="1"/>
  <c r="BI907" i="3"/>
  <c r="N907" i="3" s="1"/>
  <c r="BL907" i="3" s="1"/>
  <c r="S907" i="3" s="1"/>
  <c r="V907" i="3" s="1"/>
  <c r="BI905" i="3"/>
  <c r="N905" i="3" s="1"/>
  <c r="BL905" i="3" s="1"/>
  <c r="S905" i="3" s="1"/>
  <c r="V905" i="3" s="1"/>
  <c r="BI903" i="3"/>
  <c r="N903" i="3" s="1"/>
  <c r="BL903" i="3" s="1"/>
  <c r="S903" i="3" s="1"/>
  <c r="V903" i="3" s="1"/>
  <c r="BI901" i="3"/>
  <c r="N901" i="3" s="1"/>
  <c r="BL901" i="3" s="1"/>
  <c r="S901" i="3" s="1"/>
  <c r="V901" i="3" s="1"/>
  <c r="BI899" i="3"/>
  <c r="N899" i="3" s="1"/>
  <c r="BL899" i="3" s="1"/>
  <c r="S899" i="3" s="1"/>
  <c r="V899" i="3" s="1"/>
  <c r="BI897" i="3"/>
  <c r="N897" i="3" s="1"/>
  <c r="BL897" i="3" s="1"/>
  <c r="S897" i="3" s="1"/>
  <c r="V897" i="3" s="1"/>
  <c r="BI895" i="3"/>
  <c r="N895" i="3" s="1"/>
  <c r="BL895" i="3" s="1"/>
  <c r="S895" i="3" s="1"/>
  <c r="V895" i="3" s="1"/>
  <c r="BI893" i="3"/>
  <c r="N893" i="3" s="1"/>
  <c r="BL893" i="3" s="1"/>
  <c r="S893" i="3" s="1"/>
  <c r="V893" i="3" s="1"/>
  <c r="BI891" i="3"/>
  <c r="N891" i="3" s="1"/>
  <c r="BL891" i="3" s="1"/>
  <c r="S891" i="3" s="1"/>
  <c r="V891" i="3" s="1"/>
  <c r="BI889" i="3"/>
  <c r="N889" i="3" s="1"/>
  <c r="BL889" i="3" s="1"/>
  <c r="S889" i="3" s="1"/>
  <c r="V889" i="3" s="1"/>
  <c r="BI887" i="3"/>
  <c r="N887" i="3" s="1"/>
  <c r="BL887" i="3" s="1"/>
  <c r="S887" i="3" s="1"/>
  <c r="V887" i="3" s="1"/>
  <c r="BI885" i="3"/>
  <c r="N885" i="3" s="1"/>
  <c r="BL885" i="3" s="1"/>
  <c r="S885" i="3" s="1"/>
  <c r="V885" i="3" s="1"/>
  <c r="BI883" i="3"/>
  <c r="N883" i="3" s="1"/>
  <c r="BL883" i="3" s="1"/>
  <c r="S883" i="3" s="1"/>
  <c r="V883" i="3" s="1"/>
  <c r="BI881" i="3"/>
  <c r="N881" i="3" s="1"/>
  <c r="BL881" i="3" s="1"/>
  <c r="S881" i="3" s="1"/>
  <c r="V881" i="3" s="1"/>
  <c r="BI879" i="3"/>
  <c r="N879" i="3" s="1"/>
  <c r="BL879" i="3" s="1"/>
  <c r="S879" i="3" s="1"/>
  <c r="V879" i="3" s="1"/>
  <c r="BI877" i="3"/>
  <c r="N877" i="3" s="1"/>
  <c r="BL877" i="3" s="1"/>
  <c r="S877" i="3" s="1"/>
  <c r="V877" i="3" s="1"/>
  <c r="BI875" i="3"/>
  <c r="N875" i="3" s="1"/>
  <c r="BL875" i="3" s="1"/>
  <c r="S875" i="3" s="1"/>
  <c r="V875" i="3" s="1"/>
  <c r="BI873" i="3"/>
  <c r="N873" i="3" s="1"/>
  <c r="BL873" i="3" s="1"/>
  <c r="S873" i="3" s="1"/>
  <c r="V873" i="3" s="1"/>
  <c r="BI871" i="3"/>
  <c r="N871" i="3" s="1"/>
  <c r="BL871" i="3" s="1"/>
  <c r="S871" i="3" s="1"/>
  <c r="V871" i="3" s="1"/>
  <c r="BI869" i="3"/>
  <c r="N869" i="3" s="1"/>
  <c r="BL869" i="3" s="1"/>
  <c r="S869" i="3" s="1"/>
  <c r="V869" i="3" s="1"/>
  <c r="BI867" i="3"/>
  <c r="N867" i="3" s="1"/>
  <c r="BL867" i="3" s="1"/>
  <c r="S867" i="3" s="1"/>
  <c r="V867" i="3" s="1"/>
  <c r="BI865" i="3"/>
  <c r="N865" i="3" s="1"/>
  <c r="BL865" i="3" s="1"/>
  <c r="S865" i="3" s="1"/>
  <c r="V865" i="3" s="1"/>
  <c r="BI863" i="3"/>
  <c r="N863" i="3" s="1"/>
  <c r="BL863" i="3" s="1"/>
  <c r="S863" i="3" s="1"/>
  <c r="V863" i="3" s="1"/>
  <c r="BI861" i="3"/>
  <c r="N861" i="3" s="1"/>
  <c r="BL861" i="3" s="1"/>
  <c r="S861" i="3" s="1"/>
  <c r="V861" i="3" s="1"/>
  <c r="BI859" i="3"/>
  <c r="N859" i="3" s="1"/>
  <c r="BL859" i="3" s="1"/>
  <c r="S859" i="3" s="1"/>
  <c r="V859" i="3" s="1"/>
  <c r="BI857" i="3"/>
  <c r="N857" i="3" s="1"/>
  <c r="BL857" i="3" s="1"/>
  <c r="S857" i="3" s="1"/>
  <c r="V857" i="3" s="1"/>
  <c r="BI855" i="3"/>
  <c r="N855" i="3" s="1"/>
  <c r="BL855" i="3" s="1"/>
  <c r="S855" i="3" s="1"/>
  <c r="V855" i="3" s="1"/>
  <c r="BI853" i="3"/>
  <c r="N853" i="3" s="1"/>
  <c r="BL853" i="3" s="1"/>
  <c r="S853" i="3" s="1"/>
  <c r="V853" i="3" s="1"/>
  <c r="BI851" i="3"/>
  <c r="N851" i="3" s="1"/>
  <c r="BL851" i="3" s="1"/>
  <c r="S851" i="3" s="1"/>
  <c r="V851" i="3" s="1"/>
  <c r="BI849" i="3"/>
  <c r="N849" i="3" s="1"/>
  <c r="BL849" i="3" s="1"/>
  <c r="S849" i="3" s="1"/>
  <c r="V849" i="3" s="1"/>
  <c r="BI847" i="3"/>
  <c r="N847" i="3" s="1"/>
  <c r="BL847" i="3" s="1"/>
  <c r="S847" i="3" s="1"/>
  <c r="V847" i="3" s="1"/>
  <c r="BI845" i="3"/>
  <c r="N845" i="3" s="1"/>
  <c r="BL845" i="3" s="1"/>
  <c r="S845" i="3" s="1"/>
  <c r="V845" i="3" s="1"/>
  <c r="BI843" i="3"/>
  <c r="N843" i="3" s="1"/>
  <c r="BL843" i="3" s="1"/>
  <c r="S843" i="3" s="1"/>
  <c r="V843" i="3" s="1"/>
  <c r="BI841" i="3"/>
  <c r="N841" i="3" s="1"/>
  <c r="BL841" i="3" s="1"/>
  <c r="S841" i="3" s="1"/>
  <c r="V841" i="3" s="1"/>
  <c r="BI839" i="3"/>
  <c r="N839" i="3" s="1"/>
  <c r="BL839" i="3" s="1"/>
  <c r="S839" i="3" s="1"/>
  <c r="V839" i="3" s="1"/>
  <c r="BI837" i="3"/>
  <c r="N837" i="3" s="1"/>
  <c r="BL837" i="3" s="1"/>
  <c r="S837" i="3" s="1"/>
  <c r="V837" i="3" s="1"/>
  <c r="BI835" i="3"/>
  <c r="N835" i="3" s="1"/>
  <c r="BL835" i="3" s="1"/>
  <c r="S835" i="3" s="1"/>
  <c r="V835" i="3" s="1"/>
  <c r="BI833" i="3"/>
  <c r="N833" i="3" s="1"/>
  <c r="BL833" i="3" s="1"/>
  <c r="S833" i="3" s="1"/>
  <c r="V833" i="3" s="1"/>
  <c r="BI831" i="3"/>
  <c r="N831" i="3" s="1"/>
  <c r="BL831" i="3" s="1"/>
  <c r="S831" i="3" s="1"/>
  <c r="V831" i="3" s="1"/>
  <c r="BI829" i="3"/>
  <c r="N829" i="3" s="1"/>
  <c r="BL829" i="3" s="1"/>
  <c r="S829" i="3" s="1"/>
  <c r="V829" i="3" s="1"/>
  <c r="BG1051" i="3"/>
  <c r="BG1049" i="3"/>
  <c r="BG1047" i="3"/>
  <c r="BG1045" i="3"/>
  <c r="BG1043" i="3"/>
  <c r="BG1041" i="3"/>
  <c r="BG1039" i="3"/>
  <c r="BG1037" i="3"/>
  <c r="BG1035" i="3"/>
  <c r="BG1033" i="3"/>
  <c r="BG1031" i="3"/>
  <c r="BG1029" i="3"/>
  <c r="BG1027" i="3"/>
  <c r="BG1025" i="3"/>
  <c r="BG1023" i="3"/>
  <c r="BG1021" i="3"/>
  <c r="BG1019" i="3"/>
  <c r="BG1017" i="3"/>
  <c r="BG1015" i="3"/>
  <c r="BG1013" i="3"/>
  <c r="BG1011" i="3"/>
  <c r="BG1009" i="3"/>
  <c r="BG1007" i="3"/>
  <c r="BG1005" i="3"/>
  <c r="BG1003" i="3"/>
  <c r="BG1001" i="3"/>
  <c r="BG999" i="3"/>
  <c r="BG997" i="3"/>
  <c r="BG1052" i="3"/>
  <c r="BG1050" i="3"/>
  <c r="BG1048" i="3"/>
  <c r="BG1046" i="3"/>
  <c r="BG1044" i="3"/>
  <c r="BG1042" i="3"/>
  <c r="BG1040" i="3"/>
  <c r="BG1038" i="3"/>
  <c r="BG1036" i="3"/>
  <c r="BG1034" i="3"/>
  <c r="BG1032" i="3"/>
  <c r="BG1030" i="3"/>
  <c r="BG1028" i="3"/>
  <c r="BG1026" i="3"/>
  <c r="BG1024" i="3"/>
  <c r="BG1022" i="3"/>
  <c r="BG1020" i="3"/>
  <c r="BG1018" i="3"/>
  <c r="BG1016" i="3"/>
  <c r="BG1014" i="3"/>
  <c r="BG1012" i="3"/>
  <c r="BG1010" i="3"/>
  <c r="BG1008" i="3"/>
  <c r="BG1006" i="3"/>
  <c r="BG1004" i="3"/>
  <c r="BG1002" i="3"/>
  <c r="BG1000" i="3"/>
  <c r="BG998" i="3"/>
  <c r="BG995" i="3"/>
  <c r="BG993" i="3"/>
  <c r="BG991" i="3"/>
  <c r="BG989" i="3"/>
  <c r="BG987" i="3"/>
  <c r="BG985" i="3"/>
  <c r="BG983" i="3"/>
  <c r="BG981" i="3"/>
  <c r="BG979" i="3"/>
  <c r="BG996" i="3"/>
  <c r="BG994" i="3"/>
  <c r="BG992" i="3"/>
  <c r="BG990" i="3"/>
  <c r="BG988" i="3"/>
  <c r="BG986" i="3"/>
  <c r="BG984" i="3"/>
  <c r="BG982" i="3"/>
  <c r="BG980" i="3"/>
  <c r="BG978" i="3"/>
  <c r="BE826" i="3"/>
  <c r="BM826" i="3" s="1"/>
  <c r="BE824" i="3"/>
  <c r="BM824" i="3" s="1"/>
  <c r="BE822" i="3"/>
  <c r="BM822" i="3" s="1"/>
  <c r="BE820" i="3"/>
  <c r="BM820" i="3" s="1"/>
  <c r="BE818" i="3"/>
  <c r="BM818" i="3" s="1"/>
  <c r="BE816" i="3"/>
  <c r="BM816" i="3" s="1"/>
  <c r="BE814" i="3"/>
  <c r="BM814" i="3" s="1"/>
  <c r="BE812" i="3"/>
  <c r="BM812" i="3" s="1"/>
  <c r="BE810" i="3"/>
  <c r="BM810" i="3" s="1"/>
  <c r="BE808" i="3"/>
  <c r="BM808" i="3" s="1"/>
  <c r="BE806" i="3"/>
  <c r="BM806" i="3" s="1"/>
  <c r="BE804" i="3"/>
  <c r="BM804" i="3" s="1"/>
  <c r="BE802" i="3"/>
  <c r="BM802" i="3" s="1"/>
  <c r="BE800" i="3"/>
  <c r="BM800" i="3" s="1"/>
  <c r="BE798" i="3"/>
  <c r="BM798" i="3" s="1"/>
  <c r="BE796" i="3"/>
  <c r="BM796" i="3" s="1"/>
  <c r="BE794" i="3"/>
  <c r="BM794" i="3" s="1"/>
  <c r="BE792" i="3"/>
  <c r="BM792" i="3" s="1"/>
  <c r="BE790" i="3"/>
  <c r="BM790" i="3" s="1"/>
  <c r="BE788" i="3"/>
  <c r="BM788" i="3" s="1"/>
  <c r="BE786" i="3"/>
  <c r="BM786" i="3" s="1"/>
  <c r="BE784" i="3"/>
  <c r="BM784" i="3" s="1"/>
  <c r="BE782" i="3"/>
  <c r="BM782" i="3" s="1"/>
  <c r="BE780" i="3"/>
  <c r="BM780" i="3" s="1"/>
  <c r="BE778" i="3"/>
  <c r="BM778" i="3" s="1"/>
  <c r="BE776" i="3"/>
  <c r="BM776" i="3" s="1"/>
  <c r="BE774" i="3"/>
  <c r="BM774" i="3" s="1"/>
  <c r="BE827" i="3"/>
  <c r="BM827" i="3" s="1"/>
  <c r="BE825" i="3"/>
  <c r="BM825" i="3" s="1"/>
  <c r="BE823" i="3"/>
  <c r="BM823" i="3" s="1"/>
  <c r="BE821" i="3"/>
  <c r="BM821" i="3" s="1"/>
  <c r="BE819" i="3"/>
  <c r="BM819" i="3" s="1"/>
  <c r="BE817" i="3"/>
  <c r="BM817" i="3" s="1"/>
  <c r="BE815" i="3"/>
  <c r="BM815" i="3" s="1"/>
  <c r="BE813" i="3"/>
  <c r="BM813" i="3" s="1"/>
  <c r="BE811" i="3"/>
  <c r="BM811" i="3" s="1"/>
  <c r="BE809" i="3"/>
  <c r="BM809" i="3" s="1"/>
  <c r="BE807" i="3"/>
  <c r="BM807" i="3" s="1"/>
  <c r="BE805" i="3"/>
  <c r="BM805" i="3" s="1"/>
  <c r="BE803" i="3"/>
  <c r="BM803" i="3" s="1"/>
  <c r="BE801" i="3"/>
  <c r="BM801" i="3" s="1"/>
  <c r="BE799" i="3"/>
  <c r="BM799" i="3" s="1"/>
  <c r="BE797" i="3"/>
  <c r="BM797" i="3" s="1"/>
  <c r="BE795" i="3"/>
  <c r="BM795" i="3" s="1"/>
  <c r="BE793" i="3"/>
  <c r="BM793" i="3" s="1"/>
  <c r="BE791" i="3"/>
  <c r="BM791" i="3" s="1"/>
  <c r="BE789" i="3"/>
  <c r="BM789" i="3" s="1"/>
  <c r="BE787" i="3"/>
  <c r="BM787" i="3" s="1"/>
  <c r="BE785" i="3"/>
  <c r="BM785" i="3" s="1"/>
  <c r="BE783" i="3"/>
  <c r="BM783" i="3" s="1"/>
  <c r="BE781" i="3"/>
  <c r="BM781" i="3" s="1"/>
  <c r="BE779" i="3"/>
  <c r="BM779" i="3" s="1"/>
  <c r="BE777" i="3"/>
  <c r="BM777" i="3" s="1"/>
  <c r="BE775" i="3"/>
  <c r="BM775" i="3" s="1"/>
  <c r="BE772" i="3"/>
  <c r="BM772" i="3" s="1"/>
  <c r="BE770" i="3"/>
  <c r="BM770" i="3" s="1"/>
  <c r="BE768" i="3"/>
  <c r="BM768" i="3" s="1"/>
  <c r="BE766" i="3"/>
  <c r="BM766" i="3" s="1"/>
  <c r="BE764" i="3"/>
  <c r="BM764" i="3" s="1"/>
  <c r="BE762" i="3"/>
  <c r="BM762" i="3" s="1"/>
  <c r="BE760" i="3"/>
  <c r="BM760" i="3" s="1"/>
  <c r="BE758" i="3"/>
  <c r="BM758" i="3" s="1"/>
  <c r="BE756" i="3"/>
  <c r="BM756" i="3" s="1"/>
  <c r="BE754" i="3"/>
  <c r="BM754" i="3" s="1"/>
  <c r="BE1127" i="3"/>
  <c r="BM1127" i="3" s="1"/>
  <c r="BE1125" i="3"/>
  <c r="BM1125" i="3" s="1"/>
  <c r="BE1123" i="3"/>
  <c r="BM1123" i="3" s="1"/>
  <c r="BE1121" i="3"/>
  <c r="BM1121" i="3" s="1"/>
  <c r="BE1119" i="3"/>
  <c r="BM1119" i="3" s="1"/>
  <c r="BE1117" i="3"/>
  <c r="BM1117" i="3" s="1"/>
  <c r="BE1115" i="3"/>
  <c r="BM1115" i="3" s="1"/>
  <c r="BE1113" i="3"/>
  <c r="BM1113" i="3" s="1"/>
  <c r="BE1111" i="3"/>
  <c r="BM1111" i="3" s="1"/>
  <c r="BE1109" i="3"/>
  <c r="BM1109" i="3" s="1"/>
  <c r="BE1107" i="3"/>
  <c r="BM1107" i="3" s="1"/>
  <c r="BE1105" i="3"/>
  <c r="BM1105" i="3" s="1"/>
  <c r="BE1103" i="3"/>
  <c r="BM1103" i="3" s="1"/>
  <c r="BE1101" i="3"/>
  <c r="BM1101" i="3" s="1"/>
  <c r="BE1099" i="3"/>
  <c r="BM1099" i="3" s="1"/>
  <c r="BE1097" i="3"/>
  <c r="BM1097" i="3" s="1"/>
  <c r="BE1095" i="3"/>
  <c r="BM1095" i="3" s="1"/>
  <c r="BE1093" i="3"/>
  <c r="BM1093" i="3" s="1"/>
  <c r="BE1091" i="3"/>
  <c r="BM1091" i="3" s="1"/>
  <c r="BE1089" i="3"/>
  <c r="BM1089" i="3" s="1"/>
  <c r="BE1087" i="3"/>
  <c r="BM1087" i="3" s="1"/>
  <c r="BE1085" i="3"/>
  <c r="BM1085" i="3" s="1"/>
  <c r="BE1083" i="3"/>
  <c r="BM1083" i="3" s="1"/>
  <c r="BE1081" i="3"/>
  <c r="BM1081" i="3" s="1"/>
  <c r="BE1079" i="3"/>
  <c r="BM1079" i="3" s="1"/>
  <c r="BE1077" i="3"/>
  <c r="BM1077" i="3" s="1"/>
  <c r="BE1075" i="3"/>
  <c r="BM1075" i="3" s="1"/>
  <c r="BE1073" i="3"/>
  <c r="BM1073" i="3" s="1"/>
  <c r="BE1071" i="3"/>
  <c r="BM1071" i="3" s="1"/>
  <c r="BE1069" i="3"/>
  <c r="BM1069" i="3" s="1"/>
  <c r="BE1067" i="3"/>
  <c r="BM1067" i="3" s="1"/>
  <c r="BE1065" i="3"/>
  <c r="BM1065" i="3" s="1"/>
  <c r="BE1063" i="3"/>
  <c r="BM1063" i="3" s="1"/>
  <c r="BE1061" i="3"/>
  <c r="BM1061" i="3" s="1"/>
  <c r="BE1059" i="3"/>
  <c r="BM1059" i="3" s="1"/>
  <c r="BE1057" i="3"/>
  <c r="BM1057" i="3" s="1"/>
  <c r="BE1055" i="3"/>
  <c r="BM1055" i="3" s="1"/>
  <c r="BE1053" i="3"/>
  <c r="BM1053" i="3" s="1"/>
  <c r="BE773" i="3"/>
  <c r="BM773" i="3" s="1"/>
  <c r="BE771" i="3"/>
  <c r="BM771" i="3" s="1"/>
  <c r="BE769" i="3"/>
  <c r="BM769" i="3" s="1"/>
  <c r="BE767" i="3"/>
  <c r="BM767" i="3" s="1"/>
  <c r="BE765" i="3"/>
  <c r="BM765" i="3" s="1"/>
  <c r="BE763" i="3"/>
  <c r="BM763" i="3" s="1"/>
  <c r="BE761" i="3"/>
  <c r="BM761" i="3" s="1"/>
  <c r="BE759" i="3"/>
  <c r="BM759" i="3" s="1"/>
  <c r="BE757" i="3"/>
  <c r="BM757" i="3" s="1"/>
  <c r="BE755" i="3"/>
  <c r="BM755" i="3" s="1"/>
  <c r="BE753" i="3"/>
  <c r="BM753" i="3" s="1"/>
  <c r="BE1126" i="3"/>
  <c r="BM1126" i="3" s="1"/>
  <c r="BE1124" i="3"/>
  <c r="BM1124" i="3" s="1"/>
  <c r="BE1122" i="3"/>
  <c r="BM1122" i="3" s="1"/>
  <c r="BE1120" i="3"/>
  <c r="BM1120" i="3" s="1"/>
  <c r="BE1118" i="3"/>
  <c r="BM1118" i="3" s="1"/>
  <c r="BE1116" i="3"/>
  <c r="BM1116" i="3" s="1"/>
  <c r="BE1114" i="3"/>
  <c r="BM1114" i="3" s="1"/>
  <c r="BE1112" i="3"/>
  <c r="BM1112" i="3" s="1"/>
  <c r="BE1110" i="3"/>
  <c r="BM1110" i="3" s="1"/>
  <c r="BE1108" i="3"/>
  <c r="BM1108" i="3" s="1"/>
  <c r="BE1106" i="3"/>
  <c r="BM1106" i="3" s="1"/>
  <c r="BE1104" i="3"/>
  <c r="BM1104" i="3" s="1"/>
  <c r="BE1102" i="3"/>
  <c r="BM1102" i="3" s="1"/>
  <c r="BE1100" i="3"/>
  <c r="BM1100" i="3" s="1"/>
  <c r="BE1098" i="3"/>
  <c r="BM1098" i="3" s="1"/>
  <c r="BE1096" i="3"/>
  <c r="BM1096" i="3" s="1"/>
  <c r="BE1094" i="3"/>
  <c r="BM1094" i="3" s="1"/>
  <c r="BE1092" i="3"/>
  <c r="BM1092" i="3" s="1"/>
  <c r="BE1090" i="3"/>
  <c r="BM1090" i="3" s="1"/>
  <c r="BE1088" i="3"/>
  <c r="BM1088" i="3" s="1"/>
  <c r="BE1086" i="3"/>
  <c r="BM1086" i="3" s="1"/>
  <c r="BE1084" i="3"/>
  <c r="BM1084" i="3" s="1"/>
  <c r="BE1082" i="3"/>
  <c r="BM1082" i="3" s="1"/>
  <c r="BE1080" i="3"/>
  <c r="BM1080" i="3" s="1"/>
  <c r="BE1078" i="3"/>
  <c r="BM1078" i="3" s="1"/>
  <c r="BE1076" i="3"/>
  <c r="BM1076" i="3" s="1"/>
  <c r="BE1074" i="3"/>
  <c r="BM1074" i="3" s="1"/>
  <c r="BE1072" i="3"/>
  <c r="BM1072" i="3" s="1"/>
  <c r="BE1070" i="3"/>
  <c r="BM1070" i="3" s="1"/>
  <c r="BE1068" i="3"/>
  <c r="BM1068" i="3" s="1"/>
  <c r="BE1066" i="3"/>
  <c r="BM1066" i="3" s="1"/>
  <c r="BE1064" i="3"/>
  <c r="BM1064" i="3" s="1"/>
  <c r="BE1062" i="3"/>
  <c r="BM1062" i="3" s="1"/>
  <c r="BE1060" i="3"/>
  <c r="BM1060" i="3" s="1"/>
  <c r="BE1058" i="3"/>
  <c r="BM1058" i="3" s="1"/>
  <c r="BE1056" i="3"/>
  <c r="BM1056" i="3" s="1"/>
  <c r="BE1054" i="3"/>
  <c r="BM1054" i="3" s="1"/>
  <c r="BE1201" i="3"/>
  <c r="BM1201" i="3" s="1"/>
  <c r="BE1199" i="3"/>
  <c r="BM1199" i="3" s="1"/>
  <c r="BE1197" i="3"/>
  <c r="BM1197" i="3" s="1"/>
  <c r="BE1195" i="3"/>
  <c r="BM1195" i="3" s="1"/>
  <c r="BE1193" i="3"/>
  <c r="BM1193" i="3" s="1"/>
  <c r="BE1191" i="3"/>
  <c r="BM1191" i="3" s="1"/>
  <c r="BE1189" i="3"/>
  <c r="BM1189" i="3" s="1"/>
  <c r="BE1202" i="3"/>
  <c r="BM1202" i="3" s="1"/>
  <c r="BE1200" i="3"/>
  <c r="BM1200" i="3" s="1"/>
  <c r="BE1198" i="3"/>
  <c r="BM1198" i="3" s="1"/>
  <c r="BE1196" i="3"/>
  <c r="BM1196" i="3" s="1"/>
  <c r="BE1194" i="3"/>
  <c r="BM1194" i="3" s="1"/>
  <c r="BE1192" i="3"/>
  <c r="BM1192" i="3" s="1"/>
  <c r="BE1190" i="3"/>
  <c r="BM1190" i="3" s="1"/>
  <c r="BE1188" i="3"/>
  <c r="BM1188" i="3" s="1"/>
  <c r="BE1186" i="3"/>
  <c r="BM1186" i="3" s="1"/>
  <c r="BE1184" i="3"/>
  <c r="BM1184" i="3" s="1"/>
  <c r="BE1182" i="3"/>
  <c r="BM1182" i="3" s="1"/>
  <c r="BE1180" i="3"/>
  <c r="BM1180" i="3" s="1"/>
  <c r="BE1178" i="3"/>
  <c r="BM1178" i="3" s="1"/>
  <c r="BE1176" i="3"/>
  <c r="BM1176" i="3" s="1"/>
  <c r="BE1174" i="3"/>
  <c r="BM1174" i="3" s="1"/>
  <c r="BE1172" i="3"/>
  <c r="BM1172" i="3" s="1"/>
  <c r="BE1170" i="3"/>
  <c r="BM1170" i="3" s="1"/>
  <c r="BE1168" i="3"/>
  <c r="BM1168" i="3" s="1"/>
  <c r="BE1166" i="3"/>
  <c r="BM1166" i="3" s="1"/>
  <c r="BE1164" i="3"/>
  <c r="BM1164" i="3" s="1"/>
  <c r="BE1162" i="3"/>
  <c r="BM1162" i="3" s="1"/>
  <c r="BE1160" i="3"/>
  <c r="BM1160" i="3" s="1"/>
  <c r="BE1158" i="3"/>
  <c r="BM1158" i="3" s="1"/>
  <c r="BE1156" i="3"/>
  <c r="BM1156" i="3" s="1"/>
  <c r="BE1154" i="3"/>
  <c r="BM1154" i="3" s="1"/>
  <c r="BE1152" i="3"/>
  <c r="BM1152" i="3" s="1"/>
  <c r="BE1150" i="3"/>
  <c r="BM1150" i="3" s="1"/>
  <c r="BE1148" i="3"/>
  <c r="BM1148" i="3" s="1"/>
  <c r="BE1146" i="3"/>
  <c r="BM1146" i="3" s="1"/>
  <c r="BE1144" i="3"/>
  <c r="BM1144" i="3" s="1"/>
  <c r="BE1142" i="3"/>
  <c r="BM1142" i="3" s="1"/>
  <c r="BE1140" i="3"/>
  <c r="BM1140" i="3" s="1"/>
  <c r="BE1138" i="3"/>
  <c r="BM1138" i="3" s="1"/>
  <c r="BE1136" i="3"/>
  <c r="BM1136" i="3" s="1"/>
  <c r="BE1134" i="3"/>
  <c r="BM1134" i="3" s="1"/>
  <c r="BE1132" i="3"/>
  <c r="BM1132" i="3" s="1"/>
  <c r="BE1130" i="3"/>
  <c r="BM1130" i="3" s="1"/>
  <c r="BE1128" i="3"/>
  <c r="BM1128" i="3" s="1"/>
  <c r="BE1183" i="3"/>
  <c r="BM1183" i="3" s="1"/>
  <c r="BE1181" i="3"/>
  <c r="BM1181" i="3" s="1"/>
  <c r="BE1179" i="3"/>
  <c r="BM1179" i="3" s="1"/>
  <c r="BE1177" i="3"/>
  <c r="BM1177" i="3" s="1"/>
  <c r="BE1175" i="3"/>
  <c r="BM1175" i="3" s="1"/>
  <c r="BE1173" i="3"/>
  <c r="BM1173" i="3" s="1"/>
  <c r="BE1171" i="3"/>
  <c r="BM1171" i="3" s="1"/>
  <c r="BE1169" i="3"/>
  <c r="BM1169" i="3" s="1"/>
  <c r="BE1167" i="3"/>
  <c r="BM1167" i="3" s="1"/>
  <c r="BE1165" i="3"/>
  <c r="BM1165" i="3" s="1"/>
  <c r="BE1163" i="3"/>
  <c r="BM1163" i="3" s="1"/>
  <c r="BE1161" i="3"/>
  <c r="BM1161" i="3" s="1"/>
  <c r="BE1159" i="3"/>
  <c r="BM1159" i="3" s="1"/>
  <c r="BE1157" i="3"/>
  <c r="BM1157" i="3" s="1"/>
  <c r="BE1155" i="3"/>
  <c r="BM1155" i="3" s="1"/>
  <c r="BE1153" i="3"/>
  <c r="BM1153" i="3" s="1"/>
  <c r="BE1151" i="3"/>
  <c r="BM1151" i="3" s="1"/>
  <c r="BE1149" i="3"/>
  <c r="BM1149" i="3" s="1"/>
  <c r="BE1147" i="3"/>
  <c r="BM1147" i="3" s="1"/>
  <c r="BE1145" i="3"/>
  <c r="BM1145" i="3" s="1"/>
  <c r="BE1143" i="3"/>
  <c r="BM1143" i="3" s="1"/>
  <c r="BE1141" i="3"/>
  <c r="BM1141" i="3" s="1"/>
  <c r="BE1139" i="3"/>
  <c r="BM1139" i="3" s="1"/>
  <c r="BE1137" i="3"/>
  <c r="BM1137" i="3" s="1"/>
  <c r="BE1135" i="3"/>
  <c r="BM1135" i="3" s="1"/>
  <c r="BE1133" i="3"/>
  <c r="BM1133" i="3" s="1"/>
  <c r="BE1131" i="3"/>
  <c r="BM1131" i="3" s="1"/>
  <c r="BE1129" i="3"/>
  <c r="BM1129" i="3" s="1"/>
  <c r="BE1187" i="3"/>
  <c r="BM1187" i="3" s="1"/>
  <c r="BE1185" i="3"/>
  <c r="BM1185" i="3" s="1"/>
  <c r="BI1277" i="3"/>
  <c r="N1277" i="3" s="1"/>
  <c r="BL1277" i="3" s="1"/>
  <c r="S1277" i="3" s="1"/>
  <c r="V1277" i="3" s="1"/>
  <c r="BI1275" i="3"/>
  <c r="N1275" i="3" s="1"/>
  <c r="BL1275" i="3" s="1"/>
  <c r="S1275" i="3" s="1"/>
  <c r="V1275" i="3" s="1"/>
  <c r="BI1273" i="3"/>
  <c r="N1273" i="3" s="1"/>
  <c r="BL1273" i="3" s="1"/>
  <c r="S1273" i="3" s="1"/>
  <c r="V1273" i="3" s="1"/>
  <c r="BI1271" i="3"/>
  <c r="N1271" i="3" s="1"/>
  <c r="BL1271" i="3" s="1"/>
  <c r="S1271" i="3" s="1"/>
  <c r="V1271" i="3" s="1"/>
  <c r="BI1269" i="3"/>
  <c r="N1269" i="3" s="1"/>
  <c r="BL1269" i="3" s="1"/>
  <c r="S1269" i="3" s="1"/>
  <c r="V1269" i="3" s="1"/>
  <c r="BI1267" i="3"/>
  <c r="N1267" i="3" s="1"/>
  <c r="BL1267" i="3" s="1"/>
  <c r="S1267" i="3" s="1"/>
  <c r="V1267" i="3" s="1"/>
  <c r="BI1265" i="3"/>
  <c r="N1265" i="3" s="1"/>
  <c r="BL1265" i="3" s="1"/>
  <c r="S1265" i="3" s="1"/>
  <c r="V1265" i="3" s="1"/>
  <c r="BI1276" i="3"/>
  <c r="N1276" i="3" s="1"/>
  <c r="BL1276" i="3" s="1"/>
  <c r="S1276" i="3" s="1"/>
  <c r="V1276" i="3" s="1"/>
  <c r="BI1274" i="3"/>
  <c r="N1274" i="3" s="1"/>
  <c r="BL1274" i="3" s="1"/>
  <c r="S1274" i="3" s="1"/>
  <c r="V1274" i="3" s="1"/>
  <c r="BI1272" i="3"/>
  <c r="N1272" i="3" s="1"/>
  <c r="BL1272" i="3" s="1"/>
  <c r="S1272" i="3" s="1"/>
  <c r="V1272" i="3" s="1"/>
  <c r="BI1270" i="3"/>
  <c r="N1270" i="3" s="1"/>
  <c r="BL1270" i="3" s="1"/>
  <c r="S1270" i="3" s="1"/>
  <c r="V1270" i="3" s="1"/>
  <c r="BI1268" i="3"/>
  <c r="N1268" i="3" s="1"/>
  <c r="BL1268" i="3" s="1"/>
  <c r="S1268" i="3" s="1"/>
  <c r="V1268" i="3" s="1"/>
  <c r="BI1263" i="3"/>
  <c r="N1263" i="3" s="1"/>
  <c r="BL1263" i="3" s="1"/>
  <c r="S1263" i="3" s="1"/>
  <c r="V1263" i="3" s="1"/>
  <c r="BI1261" i="3"/>
  <c r="N1261" i="3" s="1"/>
  <c r="BL1261" i="3" s="1"/>
  <c r="S1261" i="3" s="1"/>
  <c r="V1261" i="3" s="1"/>
  <c r="BI1259" i="3"/>
  <c r="N1259" i="3" s="1"/>
  <c r="BL1259" i="3" s="1"/>
  <c r="S1259" i="3" s="1"/>
  <c r="V1259" i="3" s="1"/>
  <c r="BI1257" i="3"/>
  <c r="N1257" i="3" s="1"/>
  <c r="BL1257" i="3" s="1"/>
  <c r="S1257" i="3" s="1"/>
  <c r="V1257" i="3" s="1"/>
  <c r="BI1255" i="3"/>
  <c r="N1255" i="3" s="1"/>
  <c r="BL1255" i="3" s="1"/>
  <c r="S1255" i="3" s="1"/>
  <c r="V1255" i="3" s="1"/>
  <c r="BI1253" i="3"/>
  <c r="N1253" i="3" s="1"/>
  <c r="BL1253" i="3" s="1"/>
  <c r="S1253" i="3" s="1"/>
  <c r="V1253" i="3" s="1"/>
  <c r="BI1251" i="3"/>
  <c r="N1251" i="3" s="1"/>
  <c r="BL1251" i="3" s="1"/>
  <c r="S1251" i="3" s="1"/>
  <c r="V1251" i="3" s="1"/>
  <c r="BI1249" i="3"/>
  <c r="N1249" i="3" s="1"/>
  <c r="BL1249" i="3" s="1"/>
  <c r="S1249" i="3" s="1"/>
  <c r="V1249" i="3" s="1"/>
  <c r="BI1247" i="3"/>
  <c r="N1247" i="3" s="1"/>
  <c r="BL1247" i="3" s="1"/>
  <c r="S1247" i="3" s="1"/>
  <c r="V1247" i="3" s="1"/>
  <c r="BI1245" i="3"/>
  <c r="N1245" i="3" s="1"/>
  <c r="BL1245" i="3" s="1"/>
  <c r="S1245" i="3" s="1"/>
  <c r="V1245" i="3" s="1"/>
  <c r="BI1243" i="3"/>
  <c r="N1243" i="3" s="1"/>
  <c r="BL1243" i="3" s="1"/>
  <c r="S1243" i="3" s="1"/>
  <c r="V1243" i="3" s="1"/>
  <c r="BI1241" i="3"/>
  <c r="N1241" i="3" s="1"/>
  <c r="BL1241" i="3" s="1"/>
  <c r="S1241" i="3" s="1"/>
  <c r="V1241" i="3" s="1"/>
  <c r="BI1239" i="3"/>
  <c r="N1239" i="3" s="1"/>
  <c r="BL1239" i="3" s="1"/>
  <c r="S1239" i="3" s="1"/>
  <c r="V1239" i="3" s="1"/>
  <c r="BI1237" i="3"/>
  <c r="N1237" i="3" s="1"/>
  <c r="BL1237" i="3" s="1"/>
  <c r="S1237" i="3" s="1"/>
  <c r="V1237" i="3" s="1"/>
  <c r="BI1235" i="3"/>
  <c r="N1235" i="3" s="1"/>
  <c r="BL1235" i="3" s="1"/>
  <c r="S1235" i="3" s="1"/>
  <c r="V1235" i="3" s="1"/>
  <c r="BI1233" i="3"/>
  <c r="N1233" i="3" s="1"/>
  <c r="BL1233" i="3" s="1"/>
  <c r="S1233" i="3" s="1"/>
  <c r="V1233" i="3" s="1"/>
  <c r="BI1231" i="3"/>
  <c r="N1231" i="3" s="1"/>
  <c r="BL1231" i="3" s="1"/>
  <c r="S1231" i="3" s="1"/>
  <c r="V1231" i="3" s="1"/>
  <c r="BI1229" i="3"/>
  <c r="N1229" i="3" s="1"/>
  <c r="BL1229" i="3" s="1"/>
  <c r="S1229" i="3" s="1"/>
  <c r="V1229" i="3" s="1"/>
  <c r="BI1227" i="3"/>
  <c r="N1227" i="3" s="1"/>
  <c r="BL1227" i="3" s="1"/>
  <c r="S1227" i="3" s="1"/>
  <c r="V1227" i="3" s="1"/>
  <c r="BI1225" i="3"/>
  <c r="N1225" i="3" s="1"/>
  <c r="BL1225" i="3" s="1"/>
  <c r="S1225" i="3" s="1"/>
  <c r="V1225" i="3" s="1"/>
  <c r="BI1223" i="3"/>
  <c r="N1223" i="3" s="1"/>
  <c r="BL1223" i="3" s="1"/>
  <c r="S1223" i="3" s="1"/>
  <c r="V1223" i="3" s="1"/>
  <c r="BI1221" i="3"/>
  <c r="N1221" i="3" s="1"/>
  <c r="BL1221" i="3" s="1"/>
  <c r="S1221" i="3" s="1"/>
  <c r="V1221" i="3" s="1"/>
  <c r="BI1266" i="3"/>
  <c r="N1266" i="3" s="1"/>
  <c r="BL1266" i="3" s="1"/>
  <c r="S1266" i="3" s="1"/>
  <c r="V1266" i="3" s="1"/>
  <c r="BI1264" i="3"/>
  <c r="N1264" i="3" s="1"/>
  <c r="BL1264" i="3" s="1"/>
  <c r="S1264" i="3" s="1"/>
  <c r="V1264" i="3" s="1"/>
  <c r="BI1262" i="3"/>
  <c r="N1262" i="3" s="1"/>
  <c r="BL1262" i="3" s="1"/>
  <c r="S1262" i="3" s="1"/>
  <c r="V1262" i="3" s="1"/>
  <c r="BI1260" i="3"/>
  <c r="N1260" i="3" s="1"/>
  <c r="BL1260" i="3" s="1"/>
  <c r="S1260" i="3" s="1"/>
  <c r="V1260" i="3" s="1"/>
  <c r="BI1258" i="3"/>
  <c r="N1258" i="3" s="1"/>
  <c r="BL1258" i="3" s="1"/>
  <c r="S1258" i="3" s="1"/>
  <c r="V1258" i="3" s="1"/>
  <c r="BI1256" i="3"/>
  <c r="N1256" i="3" s="1"/>
  <c r="BL1256" i="3" s="1"/>
  <c r="S1256" i="3" s="1"/>
  <c r="V1256" i="3" s="1"/>
  <c r="BI1254" i="3"/>
  <c r="N1254" i="3" s="1"/>
  <c r="BL1254" i="3" s="1"/>
  <c r="S1254" i="3" s="1"/>
  <c r="V1254" i="3" s="1"/>
  <c r="BI1252" i="3"/>
  <c r="N1252" i="3" s="1"/>
  <c r="BL1252" i="3" s="1"/>
  <c r="S1252" i="3" s="1"/>
  <c r="V1252" i="3" s="1"/>
  <c r="BI1250" i="3"/>
  <c r="N1250" i="3" s="1"/>
  <c r="BL1250" i="3" s="1"/>
  <c r="S1250" i="3" s="1"/>
  <c r="V1250" i="3" s="1"/>
  <c r="BI1248" i="3"/>
  <c r="N1248" i="3" s="1"/>
  <c r="BL1248" i="3" s="1"/>
  <c r="S1248" i="3" s="1"/>
  <c r="V1248" i="3" s="1"/>
  <c r="BI1246" i="3"/>
  <c r="N1246" i="3" s="1"/>
  <c r="BL1246" i="3" s="1"/>
  <c r="S1246" i="3" s="1"/>
  <c r="V1246" i="3" s="1"/>
  <c r="BI1244" i="3"/>
  <c r="N1244" i="3" s="1"/>
  <c r="BL1244" i="3" s="1"/>
  <c r="S1244" i="3" s="1"/>
  <c r="V1244" i="3" s="1"/>
  <c r="BI1242" i="3"/>
  <c r="N1242" i="3" s="1"/>
  <c r="BL1242" i="3" s="1"/>
  <c r="S1242" i="3" s="1"/>
  <c r="V1242" i="3" s="1"/>
  <c r="BI1240" i="3"/>
  <c r="N1240" i="3" s="1"/>
  <c r="BL1240" i="3" s="1"/>
  <c r="S1240" i="3" s="1"/>
  <c r="V1240" i="3" s="1"/>
  <c r="BI1238" i="3"/>
  <c r="N1238" i="3" s="1"/>
  <c r="BL1238" i="3" s="1"/>
  <c r="S1238" i="3" s="1"/>
  <c r="V1238" i="3" s="1"/>
  <c r="BI1236" i="3"/>
  <c r="N1236" i="3" s="1"/>
  <c r="BL1236" i="3" s="1"/>
  <c r="S1236" i="3" s="1"/>
  <c r="V1236" i="3" s="1"/>
  <c r="BI1234" i="3"/>
  <c r="N1234" i="3" s="1"/>
  <c r="BL1234" i="3" s="1"/>
  <c r="S1234" i="3" s="1"/>
  <c r="V1234" i="3" s="1"/>
  <c r="BI1232" i="3"/>
  <c r="N1232" i="3" s="1"/>
  <c r="BL1232" i="3" s="1"/>
  <c r="S1232" i="3" s="1"/>
  <c r="V1232" i="3" s="1"/>
  <c r="BI1230" i="3"/>
  <c r="N1230" i="3" s="1"/>
  <c r="BL1230" i="3" s="1"/>
  <c r="S1230" i="3" s="1"/>
  <c r="V1230" i="3" s="1"/>
  <c r="BI1228" i="3"/>
  <c r="N1228" i="3" s="1"/>
  <c r="BL1228" i="3" s="1"/>
  <c r="S1228" i="3" s="1"/>
  <c r="V1228" i="3" s="1"/>
  <c r="BI1226" i="3"/>
  <c r="N1226" i="3" s="1"/>
  <c r="BL1226" i="3" s="1"/>
  <c r="S1226" i="3" s="1"/>
  <c r="V1226" i="3" s="1"/>
  <c r="BI1224" i="3"/>
  <c r="N1224" i="3" s="1"/>
  <c r="BL1224" i="3" s="1"/>
  <c r="S1224" i="3" s="1"/>
  <c r="V1224" i="3" s="1"/>
  <c r="BI1222" i="3"/>
  <c r="N1222" i="3" s="1"/>
  <c r="BL1222" i="3" s="1"/>
  <c r="S1222" i="3" s="1"/>
  <c r="V1222" i="3" s="1"/>
  <c r="BI1220" i="3"/>
  <c r="N1220" i="3" s="1"/>
  <c r="BL1220" i="3" s="1"/>
  <c r="S1220" i="3" s="1"/>
  <c r="V1220" i="3" s="1"/>
  <c r="BI1218" i="3"/>
  <c r="N1218" i="3" s="1"/>
  <c r="BL1218" i="3" s="1"/>
  <c r="S1218" i="3" s="1"/>
  <c r="V1218" i="3" s="1"/>
  <c r="BI1216" i="3"/>
  <c r="N1216" i="3" s="1"/>
  <c r="BL1216" i="3" s="1"/>
  <c r="S1216" i="3" s="1"/>
  <c r="V1216" i="3" s="1"/>
  <c r="BI1214" i="3"/>
  <c r="N1214" i="3" s="1"/>
  <c r="BL1214" i="3" s="1"/>
  <c r="S1214" i="3" s="1"/>
  <c r="V1214" i="3" s="1"/>
  <c r="BI1212" i="3"/>
  <c r="N1212" i="3" s="1"/>
  <c r="BL1212" i="3" s="1"/>
  <c r="S1212" i="3" s="1"/>
  <c r="V1212" i="3" s="1"/>
  <c r="BI1210" i="3"/>
  <c r="N1210" i="3" s="1"/>
  <c r="BL1210" i="3" s="1"/>
  <c r="S1210" i="3" s="1"/>
  <c r="V1210" i="3" s="1"/>
  <c r="BI1208" i="3"/>
  <c r="N1208" i="3" s="1"/>
  <c r="BL1208" i="3" s="1"/>
  <c r="S1208" i="3" s="1"/>
  <c r="V1208" i="3" s="1"/>
  <c r="BI1206" i="3"/>
  <c r="N1206" i="3" s="1"/>
  <c r="BL1206" i="3" s="1"/>
  <c r="S1206" i="3" s="1"/>
  <c r="V1206" i="3" s="1"/>
  <c r="BI1204" i="3"/>
  <c r="N1204" i="3" s="1"/>
  <c r="BL1204" i="3" s="1"/>
  <c r="S1204" i="3" s="1"/>
  <c r="V1204" i="3" s="1"/>
  <c r="BI1219" i="3"/>
  <c r="N1219" i="3" s="1"/>
  <c r="BL1219" i="3" s="1"/>
  <c r="S1219" i="3" s="1"/>
  <c r="V1219" i="3" s="1"/>
  <c r="BI1217" i="3"/>
  <c r="N1217" i="3" s="1"/>
  <c r="BL1217" i="3" s="1"/>
  <c r="S1217" i="3" s="1"/>
  <c r="V1217" i="3" s="1"/>
  <c r="BI1215" i="3"/>
  <c r="N1215" i="3" s="1"/>
  <c r="BL1215" i="3" s="1"/>
  <c r="S1215" i="3" s="1"/>
  <c r="V1215" i="3" s="1"/>
  <c r="BI1213" i="3"/>
  <c r="N1213" i="3" s="1"/>
  <c r="BL1213" i="3" s="1"/>
  <c r="S1213" i="3" s="1"/>
  <c r="V1213" i="3" s="1"/>
  <c r="BI1211" i="3"/>
  <c r="N1211" i="3" s="1"/>
  <c r="BL1211" i="3" s="1"/>
  <c r="S1211" i="3" s="1"/>
  <c r="V1211" i="3" s="1"/>
  <c r="BI1209" i="3"/>
  <c r="N1209" i="3" s="1"/>
  <c r="BL1209" i="3" s="1"/>
  <c r="S1209" i="3" s="1"/>
  <c r="V1209" i="3" s="1"/>
  <c r="BI1207" i="3"/>
  <c r="N1207" i="3" s="1"/>
  <c r="BL1207" i="3" s="1"/>
  <c r="S1207" i="3" s="1"/>
  <c r="V1207" i="3" s="1"/>
  <c r="BI1205" i="3"/>
  <c r="N1205" i="3" s="1"/>
  <c r="BL1205" i="3" s="1"/>
  <c r="S1205" i="3" s="1"/>
  <c r="V1205" i="3" s="1"/>
  <c r="BI1203" i="3"/>
  <c r="N1203" i="3" s="1"/>
  <c r="BL1203" i="3" s="1"/>
  <c r="S1203" i="3" s="1"/>
  <c r="V1203" i="3" s="1"/>
  <c r="BG1327" i="3"/>
  <c r="BG1324" i="3"/>
  <c r="BG1322" i="3"/>
  <c r="BG1320" i="3"/>
  <c r="BG1318" i="3"/>
  <c r="BG1316" i="3"/>
  <c r="BG1314" i="3"/>
  <c r="BG1312" i="3"/>
  <c r="BG1310" i="3"/>
  <c r="BG1308" i="3"/>
  <c r="BG1306" i="3"/>
  <c r="BG1304" i="3"/>
  <c r="BG1302" i="3"/>
  <c r="BG1300" i="3"/>
  <c r="BG1326" i="3"/>
  <c r="BG1325" i="3"/>
  <c r="BG1323" i="3"/>
  <c r="BG1321" i="3"/>
  <c r="BG1319" i="3"/>
  <c r="BG1317" i="3"/>
  <c r="BG1315" i="3"/>
  <c r="BG1313" i="3"/>
  <c r="BG1311" i="3"/>
  <c r="BG1309" i="3"/>
  <c r="BG1307" i="3"/>
  <c r="BG1305" i="3"/>
  <c r="BG1303" i="3"/>
  <c r="BG1301" i="3"/>
  <c r="BG1297" i="3"/>
  <c r="BG1295" i="3"/>
  <c r="BG1293" i="3"/>
  <c r="BG1291" i="3"/>
  <c r="BG1289" i="3"/>
  <c r="BG1287" i="3"/>
  <c r="BG1285" i="3"/>
  <c r="BG1283" i="3"/>
  <c r="BG1281" i="3"/>
  <c r="BG1299" i="3"/>
  <c r="BG1298" i="3"/>
  <c r="BG1296" i="3"/>
  <c r="BG1294" i="3"/>
  <c r="BG1292" i="3"/>
  <c r="BG1290" i="3"/>
  <c r="BG1288" i="3"/>
  <c r="BG1286" i="3"/>
  <c r="BG1284" i="3"/>
  <c r="BG1282" i="3"/>
  <c r="R1103" i="3"/>
  <c r="BO1103" i="3" s="1"/>
  <c r="R766" i="3"/>
  <c r="BO766" i="3" s="1"/>
  <c r="R1013" i="3"/>
  <c r="BO1013" i="3" s="1"/>
  <c r="R774" i="3"/>
  <c r="BO774" i="3" s="1"/>
  <c r="R707" i="3"/>
  <c r="BO707" i="3" s="1"/>
  <c r="BU171" i="3"/>
  <c r="R559" i="3"/>
  <c r="BO559" i="3" s="1"/>
  <c r="R1324" i="3"/>
  <c r="BO1324" i="3" s="1"/>
  <c r="R635" i="3"/>
  <c r="BO635" i="3" s="1"/>
  <c r="R745" i="3"/>
  <c r="BO745" i="3" s="1"/>
  <c r="R1225" i="3"/>
  <c r="BO1225" i="3" s="1"/>
  <c r="BU163" i="3"/>
  <c r="R844" i="3"/>
  <c r="BO844" i="3" s="1"/>
  <c r="R852" i="3"/>
  <c r="BO852" i="3" s="1"/>
  <c r="R912" i="3"/>
  <c r="BO912" i="3" s="1"/>
  <c r="BM912" i="3"/>
  <c r="R956" i="3"/>
  <c r="BO956" i="3" s="1"/>
  <c r="R1035" i="3"/>
  <c r="BO1035" i="3" s="1"/>
  <c r="BM1035" i="3"/>
  <c r="R1300" i="3"/>
  <c r="BO1300" i="3" s="1"/>
  <c r="R343" i="3"/>
  <c r="BO343" i="3" s="1"/>
  <c r="R423" i="3"/>
  <c r="BO423" i="3" s="1"/>
  <c r="R848" i="3"/>
  <c r="BO848" i="3" s="1"/>
  <c r="R908" i="3"/>
  <c r="BO908" i="3" s="1"/>
  <c r="R932" i="3"/>
  <c r="BO932" i="3" s="1"/>
  <c r="R758" i="3"/>
  <c r="BO758" i="3" s="1"/>
  <c r="R798" i="3"/>
  <c r="BO798" i="3" s="1"/>
  <c r="BU159" i="3"/>
  <c r="BU161" i="3"/>
  <c r="R415" i="3"/>
  <c r="BO415" i="3" s="1"/>
  <c r="R643" i="3"/>
  <c r="BO643" i="3" s="1"/>
  <c r="R645" i="3"/>
  <c r="BO645" i="3" s="1"/>
  <c r="R673" i="3"/>
  <c r="BO673" i="3" s="1"/>
  <c r="R868" i="3"/>
  <c r="BO868" i="3" s="1"/>
  <c r="R924" i="3"/>
  <c r="BO924" i="3" s="1"/>
  <c r="R1072" i="3"/>
  <c r="BO1072" i="3" s="1"/>
  <c r="R790" i="3"/>
  <c r="BO790" i="3" s="1"/>
  <c r="BU167" i="3"/>
  <c r="BU169" i="3"/>
  <c r="R527" i="3"/>
  <c r="BO527" i="3" s="1"/>
  <c r="R539" i="3"/>
  <c r="BO539" i="3" s="1"/>
  <c r="R860" i="3"/>
  <c r="BO860" i="3" s="1"/>
  <c r="R407" i="3"/>
  <c r="BO407" i="3" s="1"/>
  <c r="R511" i="3"/>
  <c r="BO511" i="3" s="1"/>
  <c r="R599" i="3"/>
  <c r="BO599" i="3" s="1"/>
  <c r="BN715" i="3"/>
  <c r="R715" i="3"/>
  <c r="BO715" i="3" s="1"/>
  <c r="BU153" i="3"/>
  <c r="BU155" i="3"/>
  <c r="BU175" i="3"/>
  <c r="BU177" i="3"/>
  <c r="R232" i="3"/>
  <c r="BO232" i="3" s="1"/>
  <c r="R270" i="3"/>
  <c r="BO270" i="3" s="1"/>
  <c r="R585" i="3"/>
  <c r="BO585" i="3" s="1"/>
  <c r="R627" i="3"/>
  <c r="BO627" i="3" s="1"/>
  <c r="R577" i="3"/>
  <c r="BO577" i="3" s="1"/>
  <c r="R593" i="3"/>
  <c r="BO593" i="3" s="1"/>
  <c r="R675" i="3"/>
  <c r="BO675" i="3" s="1"/>
  <c r="R703" i="3"/>
  <c r="BO703" i="3" s="1"/>
  <c r="R711" i="3"/>
  <c r="BO711" i="3" s="1"/>
  <c r="R896" i="3"/>
  <c r="BO896" i="3" s="1"/>
  <c r="R984" i="3"/>
  <c r="BO984" i="3" s="1"/>
  <c r="R1047" i="3"/>
  <c r="BO1047" i="3" s="1"/>
  <c r="R1095" i="3"/>
  <c r="BO1095" i="3" s="1"/>
  <c r="R1194" i="3"/>
  <c r="BO1194" i="3" s="1"/>
  <c r="R1019" i="3"/>
  <c r="BO1019" i="3" s="1"/>
  <c r="BM1019" i="3"/>
  <c r="R1051" i="3"/>
  <c r="BO1051" i="3" s="1"/>
  <c r="R1056" i="3"/>
  <c r="BO1056" i="3" s="1"/>
  <c r="R1109" i="3"/>
  <c r="BO1109" i="3" s="1"/>
  <c r="R1130" i="3"/>
  <c r="BO1130" i="3" s="1"/>
  <c r="R1146" i="3"/>
  <c r="BO1146" i="3" s="1"/>
  <c r="R1162" i="3"/>
  <c r="BO1162" i="3" s="1"/>
  <c r="R1178" i="3"/>
  <c r="BO1178" i="3" s="1"/>
  <c r="R1260" i="3"/>
  <c r="BO1260" i="3" s="1"/>
  <c r="R900" i="3"/>
  <c r="BO900" i="3" s="1"/>
  <c r="R988" i="3"/>
  <c r="BO988" i="3" s="1"/>
  <c r="BU173" i="3"/>
  <c r="R196" i="3"/>
  <c r="BO196" i="3" s="1"/>
  <c r="R204" i="3"/>
  <c r="BO204" i="3" s="1"/>
  <c r="R216" i="3"/>
  <c r="BO216" i="3" s="1"/>
  <c r="R248" i="3"/>
  <c r="BO248" i="3" s="1"/>
  <c r="R252" i="3"/>
  <c r="BO252" i="3" s="1"/>
  <c r="R278" i="3"/>
  <c r="BO278" i="3" s="1"/>
  <c r="BM278" i="3"/>
  <c r="R383" i="3"/>
  <c r="BO383" i="3" s="1"/>
  <c r="R475" i="3"/>
  <c r="BO475" i="3" s="1"/>
  <c r="R667" i="3"/>
  <c r="BO667" i="3" s="1"/>
  <c r="R729" i="3"/>
  <c r="BO729" i="3" s="1"/>
  <c r="R749" i="3"/>
  <c r="BO749" i="3" s="1"/>
  <c r="R591" i="3"/>
  <c r="BO591" i="3" s="1"/>
  <c r="R220" i="3"/>
  <c r="BO220" i="3" s="1"/>
  <c r="R256" i="3"/>
  <c r="BO256" i="3" s="1"/>
  <c r="R387" i="3"/>
  <c r="BO387" i="3" s="1"/>
  <c r="R467" i="3"/>
  <c r="BO467" i="3" s="1"/>
  <c r="R479" i="3"/>
  <c r="BO479" i="3" s="1"/>
  <c r="R495" i="3"/>
  <c r="BO495" i="3" s="1"/>
  <c r="R876" i="3"/>
  <c r="BO876" i="3" s="1"/>
  <c r="R884" i="3"/>
  <c r="BO884" i="3" s="1"/>
  <c r="R916" i="3"/>
  <c r="BO916" i="3" s="1"/>
  <c r="R928" i="3"/>
  <c r="BO928" i="3" s="1"/>
  <c r="R1082" i="3"/>
  <c r="BO1082" i="3" s="1"/>
  <c r="R200" i="3"/>
  <c r="BO200" i="3" s="1"/>
  <c r="R236" i="3"/>
  <c r="BO236" i="3" s="1"/>
  <c r="R300" i="3"/>
  <c r="BO300" i="3" s="1"/>
  <c r="R419" i="3"/>
  <c r="BO419" i="3" s="1"/>
  <c r="R583" i="3"/>
  <c r="BO583" i="3" s="1"/>
  <c r="R601" i="3"/>
  <c r="BO601" i="3" s="1"/>
  <c r="R1031" i="3"/>
  <c r="BO1031" i="3" s="1"/>
  <c r="R629" i="3"/>
  <c r="BO629" i="3" s="1"/>
  <c r="R637" i="3"/>
  <c r="BO637" i="3" s="1"/>
  <c r="R725" i="3"/>
  <c r="BO725" i="3" s="1"/>
  <c r="R733" i="3"/>
  <c r="BO733" i="3" s="1"/>
  <c r="R741" i="3"/>
  <c r="BO741" i="3" s="1"/>
  <c r="R836" i="3"/>
  <c r="BO836" i="3" s="1"/>
  <c r="R864" i="3"/>
  <c r="BO864" i="3" s="1"/>
  <c r="R880" i="3"/>
  <c r="BO880" i="3" s="1"/>
  <c r="R888" i="3"/>
  <c r="BO888" i="3" s="1"/>
  <c r="R892" i="3"/>
  <c r="BO892" i="3" s="1"/>
  <c r="R952" i="3"/>
  <c r="BO952" i="3" s="1"/>
  <c r="BM952" i="3"/>
  <c r="R960" i="3"/>
  <c r="BO960" i="3" s="1"/>
  <c r="R1074" i="3"/>
  <c r="BO1074" i="3" s="1"/>
  <c r="R1097" i="3"/>
  <c r="BO1097" i="3" s="1"/>
  <c r="R1125" i="3"/>
  <c r="BO1125" i="3" s="1"/>
  <c r="R1201" i="3"/>
  <c r="BO1201" i="3" s="1"/>
  <c r="R1089" i="3"/>
  <c r="BO1089" i="3" s="1"/>
  <c r="R806" i="3"/>
  <c r="BO806" i="3" s="1"/>
  <c r="R814" i="3"/>
  <c r="BO814" i="3" s="1"/>
  <c r="R1117" i="3"/>
  <c r="BO1117" i="3" s="1"/>
  <c r="R782" i="3"/>
  <c r="BO782" i="3" s="1"/>
  <c r="R1190" i="3"/>
  <c r="BO1190" i="3" s="1"/>
  <c r="R1304" i="3"/>
  <c r="BO1304" i="3" s="1"/>
  <c r="R519" i="3"/>
  <c r="BO519" i="3" s="1"/>
  <c r="R569" i="3"/>
  <c r="BO569" i="3" s="1"/>
  <c r="R575" i="3"/>
  <c r="BO575" i="3" s="1"/>
  <c r="R721" i="3"/>
  <c r="BO721" i="3" s="1"/>
  <c r="R968" i="3"/>
  <c r="BO968" i="3" s="1"/>
  <c r="R551" i="3"/>
  <c r="BO551" i="3" s="1"/>
  <c r="R561" i="3"/>
  <c r="BO561" i="3" s="1"/>
  <c r="R617" i="3"/>
  <c r="BO617" i="3" s="1"/>
  <c r="R651" i="3"/>
  <c r="BO651" i="3" s="1"/>
  <c r="BN661" i="3"/>
  <c r="R661" i="3"/>
  <c r="BO661" i="3" s="1"/>
  <c r="R681" i="3"/>
  <c r="BO681" i="3" s="1"/>
  <c r="BN691" i="3"/>
  <c r="R691" i="3"/>
  <c r="BO691" i="3" s="1"/>
  <c r="BN697" i="3"/>
  <c r="R697" i="3"/>
  <c r="BO697" i="3" s="1"/>
  <c r="R705" i="3"/>
  <c r="BO705" i="3" s="1"/>
  <c r="R840" i="3"/>
  <c r="BO840" i="3" s="1"/>
  <c r="R212" i="3"/>
  <c r="BO212" i="3" s="1"/>
  <c r="R228" i="3"/>
  <c r="BO228" i="3" s="1"/>
  <c r="R244" i="3"/>
  <c r="BO244" i="3" s="1"/>
  <c r="R268" i="3"/>
  <c r="BO268" i="3" s="1"/>
  <c r="R294" i="3"/>
  <c r="BO294" i="3" s="1"/>
  <c r="BM294" i="3"/>
  <c r="R327" i="3"/>
  <c r="BO327" i="3" s="1"/>
  <c r="R331" i="3"/>
  <c r="BO331" i="3" s="1"/>
  <c r="R335" i="3"/>
  <c r="BO335" i="3" s="1"/>
  <c r="R375" i="3"/>
  <c r="BO375" i="3" s="1"/>
  <c r="R379" i="3"/>
  <c r="BO379" i="3" s="1"/>
  <c r="R395" i="3"/>
  <c r="BO395" i="3" s="1"/>
  <c r="R427" i="3"/>
  <c r="BO427" i="3" s="1"/>
  <c r="R431" i="3"/>
  <c r="BO431" i="3" s="1"/>
  <c r="R435" i="3"/>
  <c r="BO435" i="3" s="1"/>
  <c r="R443" i="3"/>
  <c r="BO443" i="3" s="1"/>
  <c r="R447" i="3"/>
  <c r="BO447" i="3" s="1"/>
  <c r="R451" i="3"/>
  <c r="BO451" i="3" s="1"/>
  <c r="R455" i="3"/>
  <c r="BO455" i="3" s="1"/>
  <c r="R459" i="3"/>
  <c r="BO459" i="3" s="1"/>
  <c r="R483" i="3"/>
  <c r="BO483" i="3" s="1"/>
  <c r="R487" i="3"/>
  <c r="BO487" i="3" s="1"/>
  <c r="R491" i="3"/>
  <c r="BO491" i="3" s="1"/>
  <c r="R515" i="3"/>
  <c r="BO515" i="3" s="1"/>
  <c r="R523" i="3"/>
  <c r="BO523" i="3" s="1"/>
  <c r="R543" i="3"/>
  <c r="BO543" i="3" s="1"/>
  <c r="R567" i="3"/>
  <c r="BO567" i="3" s="1"/>
  <c r="R653" i="3"/>
  <c r="BO653" i="3" s="1"/>
  <c r="R683" i="3"/>
  <c r="BO683" i="3" s="1"/>
  <c r="R701" i="3"/>
  <c r="BO701" i="3" s="1"/>
  <c r="R828" i="3"/>
  <c r="BO828" i="3" s="1"/>
  <c r="R904" i="3"/>
  <c r="BO904" i="3" s="1"/>
  <c r="R936" i="3"/>
  <c r="BO936" i="3" s="1"/>
  <c r="BU157" i="3"/>
  <c r="BU165" i="3"/>
  <c r="R180" i="3"/>
  <c r="BO180" i="3" s="1"/>
  <c r="R184" i="3"/>
  <c r="BO184" i="3" s="1"/>
  <c r="R208" i="3"/>
  <c r="BO208" i="3" s="1"/>
  <c r="R224" i="3"/>
  <c r="BO224" i="3" s="1"/>
  <c r="R240" i="3"/>
  <c r="BO240" i="3" s="1"/>
  <c r="R260" i="3"/>
  <c r="BO260" i="3" s="1"/>
  <c r="R262" i="3"/>
  <c r="BO262" i="3" s="1"/>
  <c r="R276" i="3"/>
  <c r="BO276" i="3" s="1"/>
  <c r="R286" i="3"/>
  <c r="BO286" i="3" s="1"/>
  <c r="R325" i="3"/>
  <c r="BO325" i="3" s="1"/>
  <c r="R339" i="3"/>
  <c r="BO339" i="3" s="1"/>
  <c r="R347" i="3"/>
  <c r="BO347" i="3" s="1"/>
  <c r="R351" i="3"/>
  <c r="BO351" i="3" s="1"/>
  <c r="R355" i="3"/>
  <c r="BO355" i="3" s="1"/>
  <c r="R359" i="3"/>
  <c r="BO359" i="3" s="1"/>
  <c r="R363" i="3"/>
  <c r="BO363" i="3" s="1"/>
  <c r="R367" i="3"/>
  <c r="BO367" i="3" s="1"/>
  <c r="R371" i="3"/>
  <c r="BO371" i="3" s="1"/>
  <c r="R391" i="3"/>
  <c r="BO391" i="3" s="1"/>
  <c r="R399" i="3"/>
  <c r="BO399" i="3" s="1"/>
  <c r="R403" i="3"/>
  <c r="BO403" i="3" s="1"/>
  <c r="R439" i="3"/>
  <c r="BO439" i="3" s="1"/>
  <c r="R463" i="3"/>
  <c r="BO463" i="3" s="1"/>
  <c r="R499" i="3"/>
  <c r="BO499" i="3" s="1"/>
  <c r="R503" i="3"/>
  <c r="BO503" i="3" s="1"/>
  <c r="R507" i="3"/>
  <c r="BO507" i="3" s="1"/>
  <c r="R531" i="3"/>
  <c r="BO531" i="3" s="1"/>
  <c r="R535" i="3"/>
  <c r="BO535" i="3" s="1"/>
  <c r="R547" i="3"/>
  <c r="BO547" i="3" s="1"/>
  <c r="R553" i="3"/>
  <c r="BO553" i="3" s="1"/>
  <c r="R659" i="3"/>
  <c r="BO659" i="3" s="1"/>
  <c r="R689" i="3"/>
  <c r="BO689" i="3" s="1"/>
  <c r="R872" i="3"/>
  <c r="BO872" i="3" s="1"/>
  <c r="R995" i="3"/>
  <c r="BO995" i="3" s="1"/>
  <c r="R616" i="3"/>
  <c r="BO616" i="3" s="1"/>
  <c r="R940" i="3"/>
  <c r="BO940" i="3" s="1"/>
  <c r="R944" i="3"/>
  <c r="BO944" i="3" s="1"/>
  <c r="R948" i="3"/>
  <c r="BO948" i="3" s="1"/>
  <c r="R972" i="3"/>
  <c r="BO972" i="3" s="1"/>
  <c r="R976" i="3"/>
  <c r="BO976" i="3" s="1"/>
  <c r="R980" i="3"/>
  <c r="BO980" i="3" s="1"/>
  <c r="R997" i="3"/>
  <c r="BO997" i="3" s="1"/>
  <c r="R1003" i="3"/>
  <c r="BO1003" i="3" s="1"/>
  <c r="R1005" i="3"/>
  <c r="BO1005" i="3" s="1"/>
  <c r="R1011" i="3"/>
  <c r="BO1011" i="3" s="1"/>
  <c r="R1023" i="3"/>
  <c r="BO1023" i="3" s="1"/>
  <c r="R1039" i="3"/>
  <c r="BO1039" i="3" s="1"/>
  <c r="R1060" i="3"/>
  <c r="BO1060" i="3" s="1"/>
  <c r="R1068" i="3"/>
  <c r="BO1068" i="3" s="1"/>
  <c r="R1078" i="3"/>
  <c r="BO1078" i="3" s="1"/>
  <c r="R737" i="3"/>
  <c r="BO737" i="3" s="1"/>
  <c r="R856" i="3"/>
  <c r="BO856" i="3" s="1"/>
  <c r="R920" i="3"/>
  <c r="BO920" i="3" s="1"/>
  <c r="R1111" i="3"/>
  <c r="BO1111" i="3" s="1"/>
  <c r="R1113" i="3"/>
  <c r="BO1113" i="3" s="1"/>
  <c r="R762" i="3"/>
  <c r="BO762" i="3" s="1"/>
  <c r="R794" i="3"/>
  <c r="BO794" i="3" s="1"/>
  <c r="R1064" i="3"/>
  <c r="BO1064" i="3" s="1"/>
  <c r="R1084" i="3"/>
  <c r="BO1084" i="3" s="1"/>
  <c r="R1087" i="3"/>
  <c r="BO1087" i="3" s="1"/>
  <c r="R602" i="3"/>
  <c r="BO602" i="3" s="1"/>
  <c r="R618" i="3"/>
  <c r="BO618" i="3" s="1"/>
  <c r="R1027" i="3"/>
  <c r="BO1027" i="3" s="1"/>
  <c r="R1043" i="3"/>
  <c r="BO1043" i="3" s="1"/>
  <c r="R1105" i="3"/>
  <c r="BO1105" i="3" s="1"/>
  <c r="R1121" i="3"/>
  <c r="BO1121" i="3" s="1"/>
  <c r="R778" i="3"/>
  <c r="BO778" i="3" s="1"/>
  <c r="R822" i="3"/>
  <c r="BO822" i="3" s="1"/>
  <c r="R1138" i="3"/>
  <c r="BO1138" i="3" s="1"/>
  <c r="R1154" i="3"/>
  <c r="BO1154" i="3" s="1"/>
  <c r="R1170" i="3"/>
  <c r="BO1170" i="3" s="1"/>
  <c r="R810" i="3"/>
  <c r="BO810" i="3" s="1"/>
  <c r="R826" i="3"/>
  <c r="BO826" i="3" s="1"/>
  <c r="R1142" i="3"/>
  <c r="BO1142" i="3" s="1"/>
  <c r="R1158" i="3"/>
  <c r="BO1158" i="3" s="1"/>
  <c r="R1174" i="3"/>
  <c r="BO1174" i="3" s="1"/>
  <c r="R1197" i="3"/>
  <c r="BO1197" i="3" s="1"/>
  <c r="R1221" i="3"/>
  <c r="BO1221" i="3" s="1"/>
  <c r="R1229" i="3"/>
  <c r="BO1229" i="3" s="1"/>
  <c r="R754" i="3"/>
  <c r="BO754" i="3" s="1"/>
  <c r="R770" i="3"/>
  <c r="BO770" i="3" s="1"/>
  <c r="R786" i="3"/>
  <c r="BO786" i="3" s="1"/>
  <c r="R802" i="3"/>
  <c r="BO802" i="3" s="1"/>
  <c r="R818" i="3"/>
  <c r="BO818" i="3" s="1"/>
  <c r="R1134" i="3"/>
  <c r="BO1134" i="3" s="1"/>
  <c r="R1150" i="3"/>
  <c r="BO1150" i="3" s="1"/>
  <c r="R1166" i="3"/>
  <c r="BO1166" i="3" s="1"/>
  <c r="R1182" i="3"/>
  <c r="BO1182" i="3" s="1"/>
  <c r="R1186" i="3"/>
  <c r="BO1186" i="3" s="1"/>
  <c r="R1233" i="3"/>
  <c r="BO1233" i="3" s="1"/>
  <c r="R1256" i="3"/>
  <c r="BO1256" i="3" s="1"/>
  <c r="R1272" i="3"/>
  <c r="BO1272" i="3" s="1"/>
  <c r="R1296" i="3"/>
  <c r="BO1296" i="3" s="1"/>
  <c r="R1312" i="3"/>
  <c r="BO1312" i="3" s="1"/>
  <c r="R1316" i="3"/>
  <c r="BO1316" i="3" s="1"/>
  <c r="R1320" i="3"/>
  <c r="BO1320" i="3" s="1"/>
  <c r="R1217" i="3"/>
  <c r="BO1217" i="3" s="1"/>
  <c r="R1237" i="3"/>
  <c r="BO1237" i="3" s="1"/>
  <c r="R1252" i="3"/>
  <c r="BO1252" i="3" s="1"/>
  <c r="R1268" i="3"/>
  <c r="BO1268" i="3" s="1"/>
  <c r="R1286" i="3"/>
  <c r="BO1286" i="3" s="1"/>
  <c r="R1292" i="3"/>
  <c r="BO1292" i="3" s="1"/>
  <c r="R1308" i="3"/>
  <c r="BO1308" i="3" s="1"/>
  <c r="R1213" i="3"/>
  <c r="BO1213" i="3" s="1"/>
  <c r="BM1213" i="3"/>
  <c r="R1240" i="3"/>
  <c r="BO1240" i="3" s="1"/>
  <c r="R1246" i="3"/>
  <c r="BO1246" i="3" s="1"/>
  <c r="R1248" i="3"/>
  <c r="BO1248" i="3" s="1"/>
  <c r="R1264" i="3"/>
  <c r="BO1264" i="3" s="1"/>
  <c r="R1284" i="3"/>
  <c r="BO1284" i="3" s="1"/>
  <c r="R1288" i="3"/>
  <c r="BO1288" i="3" s="1"/>
  <c r="BL382" i="3"/>
  <c r="S382" i="3" s="1"/>
  <c r="V382" i="3" s="1"/>
  <c r="BL407" i="3"/>
  <c r="S407" i="3" s="1"/>
  <c r="V407" i="3" s="1"/>
  <c r="BL411" i="3"/>
  <c r="S411" i="3" s="1"/>
  <c r="V411" i="3" s="1"/>
  <c r="BL415" i="3"/>
  <c r="S415" i="3" s="1"/>
  <c r="V415" i="3" s="1"/>
  <c r="BL430" i="3"/>
  <c r="S430" i="3" s="1"/>
  <c r="V430" i="3" s="1"/>
  <c r="BL434" i="3"/>
  <c r="S434" i="3" s="1"/>
  <c r="V434" i="3" s="1"/>
  <c r="BL442" i="3"/>
  <c r="S442" i="3" s="1"/>
  <c r="V442" i="3" s="1"/>
  <c r="BL458" i="3"/>
  <c r="S458" i="3" s="1"/>
  <c r="V458" i="3" s="1"/>
  <c r="BL471" i="3"/>
  <c r="S471" i="3" s="1"/>
  <c r="V471" i="3" s="1"/>
  <c r="BL475" i="3"/>
  <c r="S475" i="3" s="1"/>
  <c r="V475" i="3" s="1"/>
  <c r="BL486" i="3"/>
  <c r="S486" i="3" s="1"/>
  <c r="V486" i="3" s="1"/>
  <c r="BL499" i="3"/>
  <c r="S499" i="3" s="1"/>
  <c r="V499" i="3" s="1"/>
  <c r="BL507" i="3"/>
  <c r="S507" i="3" s="1"/>
  <c r="V507" i="3" s="1"/>
  <c r="BL431" i="3"/>
  <c r="S431" i="3" s="1"/>
  <c r="V431" i="3" s="1"/>
  <c r="BL435" i="3"/>
  <c r="S435" i="3" s="1"/>
  <c r="V435" i="3" s="1"/>
  <c r="BL443" i="3"/>
  <c r="S443" i="3" s="1"/>
  <c r="V443" i="3" s="1"/>
  <c r="BL451" i="3"/>
  <c r="S451" i="3" s="1"/>
  <c r="V451" i="3" s="1"/>
  <c r="BL483" i="3"/>
  <c r="S483" i="3" s="1"/>
  <c r="V483" i="3" s="1"/>
  <c r="BL487" i="3"/>
  <c r="S487" i="3" s="1"/>
  <c r="V487" i="3" s="1"/>
  <c r="BL523" i="3"/>
  <c r="S523" i="3" s="1"/>
  <c r="V523" i="3" s="1"/>
  <c r="BL522" i="3"/>
  <c r="S522" i="3" s="1"/>
  <c r="V522" i="3" s="1"/>
  <c r="BL535" i="3"/>
  <c r="S535" i="3" s="1"/>
  <c r="V535" i="3" s="1"/>
  <c r="BL539" i="3"/>
  <c r="S539" i="3" s="1"/>
  <c r="V539" i="3" s="1"/>
  <c r="BL550" i="3"/>
  <c r="S550" i="3" s="1"/>
  <c r="V550" i="3" s="1"/>
  <c r="BL566" i="3"/>
  <c r="S566" i="3" s="1"/>
  <c r="V566" i="3" s="1"/>
  <c r="BL978" i="3"/>
  <c r="S978" i="3" s="1"/>
  <c r="V978" i="3" s="1"/>
  <c r="BL1001" i="3"/>
  <c r="S1001" i="3" s="1"/>
  <c r="V1001" i="3" s="1"/>
  <c r="BL1007" i="3"/>
  <c r="S1007" i="3" s="1"/>
  <c r="V1007" i="3" s="1"/>
  <c r="BL984" i="3"/>
  <c r="S984" i="3" s="1"/>
  <c r="V984" i="3" s="1"/>
  <c r="BL1043" i="3"/>
  <c r="S1043" i="3" s="1"/>
  <c r="V1043" i="3" s="1"/>
  <c r="BL410" i="3"/>
  <c r="S410" i="3" s="1"/>
  <c r="V410" i="3" s="1"/>
  <c r="BL414" i="3"/>
  <c r="S414" i="3" s="1"/>
  <c r="V414" i="3" s="1"/>
  <c r="BL425" i="3"/>
  <c r="S425" i="3" s="1"/>
  <c r="V425" i="3" s="1"/>
  <c r="BL436" i="3"/>
  <c r="S436" i="3" s="1"/>
  <c r="V436" i="3" s="1"/>
  <c r="BL474" i="3"/>
  <c r="S474" i="3" s="1"/>
  <c r="V474" i="3" s="1"/>
  <c r="BL498" i="3"/>
  <c r="S498" i="3" s="1"/>
  <c r="V498" i="3" s="1"/>
  <c r="BL538" i="3"/>
  <c r="S538" i="3" s="1"/>
  <c r="V538" i="3" s="1"/>
  <c r="BL557" i="3"/>
  <c r="S557" i="3" s="1"/>
  <c r="V557" i="3" s="1"/>
  <c r="BL573" i="3"/>
  <c r="S573" i="3" s="1"/>
  <c r="V573" i="3" s="1"/>
  <c r="BL1051" i="3"/>
  <c r="S1051" i="3" s="1"/>
  <c r="V1051" i="3" s="1"/>
  <c r="BL1000" i="3"/>
  <c r="S1000" i="3" s="1"/>
  <c r="V1000" i="3" s="1"/>
  <c r="BL1015" i="3"/>
  <c r="S1015" i="3" s="1"/>
  <c r="V1015" i="3" s="1"/>
  <c r="BL1111" i="3"/>
  <c r="S1111" i="3" s="1"/>
  <c r="V1111" i="3" s="1"/>
  <c r="BL784" i="3"/>
  <c r="S784" i="3" s="1"/>
  <c r="V784" i="3" s="1"/>
  <c r="BL1046" i="3"/>
  <c r="S1046" i="3" s="1"/>
  <c r="V1046" i="3" s="1"/>
  <c r="BL380" i="3"/>
  <c r="S380" i="3" s="1"/>
  <c r="V380" i="3" s="1"/>
  <c r="BL337" i="3"/>
  <c r="S337" i="3" s="1"/>
  <c r="V337" i="3" s="1"/>
  <c r="BL339" i="3"/>
  <c r="S339" i="3" s="1"/>
  <c r="V339" i="3" s="1"/>
  <c r="BL340" i="3"/>
  <c r="S340" i="3" s="1"/>
  <c r="V340" i="3" s="1"/>
  <c r="BL342" i="3"/>
  <c r="S342" i="3" s="1"/>
  <c r="V342" i="3" s="1"/>
  <c r="BL345" i="3"/>
  <c r="S345" i="3" s="1"/>
  <c r="V345" i="3" s="1"/>
  <c r="BL347" i="3"/>
  <c r="S347" i="3" s="1"/>
  <c r="V347" i="3" s="1"/>
  <c r="BL343" i="3"/>
  <c r="S343" i="3" s="1"/>
  <c r="V343" i="3" s="1"/>
  <c r="BL346" i="3"/>
  <c r="S346" i="3" s="1"/>
  <c r="V346" i="3" s="1"/>
  <c r="BL1284" i="3"/>
  <c r="S1284" i="3" s="1"/>
  <c r="V1284" i="3" s="1"/>
  <c r="BL995" i="3"/>
  <c r="S995" i="3" s="1"/>
  <c r="V995" i="3" s="1"/>
  <c r="BL353" i="3"/>
  <c r="S353" i="3" s="1"/>
  <c r="V353" i="3" s="1"/>
  <c r="BL361" i="3"/>
  <c r="S361" i="3" s="1"/>
  <c r="V361" i="3" s="1"/>
  <c r="BL374" i="3"/>
  <c r="S374" i="3" s="1"/>
  <c r="V374" i="3" s="1"/>
  <c r="BL378" i="3"/>
  <c r="S378" i="3" s="1"/>
  <c r="V378" i="3" s="1"/>
  <c r="BL387" i="3"/>
  <c r="S387" i="3" s="1"/>
  <c r="V387" i="3" s="1"/>
  <c r="BL1011" i="3"/>
  <c r="S1011" i="3" s="1"/>
  <c r="V1011" i="3" s="1"/>
  <c r="BL356" i="3"/>
  <c r="S356" i="3" s="1"/>
  <c r="V356" i="3" s="1"/>
  <c r="BL364" i="3"/>
  <c r="S364" i="3" s="1"/>
  <c r="V364" i="3" s="1"/>
  <c r="BL379" i="3"/>
  <c r="S379" i="3" s="1"/>
  <c r="V379" i="3" s="1"/>
  <c r="BL394" i="3"/>
  <c r="S394" i="3" s="1"/>
  <c r="V394" i="3" s="1"/>
  <c r="BL395" i="3"/>
  <c r="S395" i="3" s="1"/>
  <c r="V395" i="3" s="1"/>
  <c r="BL1316" i="3"/>
  <c r="S1316" i="3" s="1"/>
  <c r="V1316" i="3" s="1"/>
  <c r="BL326" i="3"/>
  <c r="S326" i="3" s="1"/>
  <c r="V326" i="3" s="1"/>
  <c r="BL330" i="3"/>
  <c r="S330" i="3" s="1"/>
  <c r="V330" i="3" s="1"/>
  <c r="BL331" i="3"/>
  <c r="S331" i="3" s="1"/>
  <c r="V331" i="3" s="1"/>
  <c r="BL350" i="3"/>
  <c r="S350" i="3" s="1"/>
  <c r="V350" i="3" s="1"/>
  <c r="BL351" i="3"/>
  <c r="S351" i="3" s="1"/>
  <c r="V351" i="3" s="1"/>
  <c r="BL354" i="3"/>
  <c r="S354" i="3" s="1"/>
  <c r="V354" i="3" s="1"/>
  <c r="BL355" i="3"/>
  <c r="S355" i="3" s="1"/>
  <c r="V355" i="3" s="1"/>
  <c r="BL358" i="3"/>
  <c r="S358" i="3" s="1"/>
  <c r="V358" i="3" s="1"/>
  <c r="BL359" i="3"/>
  <c r="S359" i="3" s="1"/>
  <c r="V359" i="3" s="1"/>
  <c r="BL362" i="3"/>
  <c r="S362" i="3" s="1"/>
  <c r="V362" i="3" s="1"/>
  <c r="BL363" i="3"/>
  <c r="S363" i="3" s="1"/>
  <c r="V363" i="3" s="1"/>
  <c r="BL366" i="3"/>
  <c r="S366" i="3" s="1"/>
  <c r="V366" i="3" s="1"/>
  <c r="BL367" i="3"/>
  <c r="S367" i="3" s="1"/>
  <c r="V367" i="3" s="1"/>
  <c r="BL370" i="3"/>
  <c r="S370" i="3" s="1"/>
  <c r="V370" i="3" s="1"/>
  <c r="BL371" i="3"/>
  <c r="S371" i="3" s="1"/>
  <c r="V371" i="3" s="1"/>
  <c r="BL377" i="3"/>
  <c r="S377" i="3" s="1"/>
  <c r="V377" i="3" s="1"/>
  <c r="BL383" i="3"/>
  <c r="S383" i="3" s="1"/>
  <c r="V383" i="3" s="1"/>
  <c r="BL388" i="3"/>
  <c r="S388" i="3" s="1"/>
  <c r="V388" i="3" s="1"/>
  <c r="BL398" i="3"/>
  <c r="S398" i="3" s="1"/>
  <c r="V398" i="3" s="1"/>
  <c r="BL399" i="3"/>
  <c r="S399" i="3" s="1"/>
  <c r="V399" i="3" s="1"/>
  <c r="BL403" i="3"/>
  <c r="S403" i="3" s="1"/>
  <c r="V403" i="3" s="1"/>
  <c r="BL404" i="3"/>
  <c r="S404" i="3" s="1"/>
  <c r="V404" i="3" s="1"/>
  <c r="BL409" i="3"/>
  <c r="S409" i="3" s="1"/>
  <c r="V409" i="3" s="1"/>
  <c r="BL417" i="3"/>
  <c r="S417" i="3" s="1"/>
  <c r="V417" i="3" s="1"/>
  <c r="BL418" i="3"/>
  <c r="S418" i="3" s="1"/>
  <c r="V418" i="3" s="1"/>
  <c r="BL422" i="3"/>
  <c r="S422" i="3" s="1"/>
  <c r="V422" i="3" s="1"/>
  <c r="BL439" i="3"/>
  <c r="S439" i="3" s="1"/>
  <c r="V439" i="3" s="1"/>
  <c r="BL444" i="3"/>
  <c r="S444" i="3" s="1"/>
  <c r="V444" i="3" s="1"/>
  <c r="BL452" i="3"/>
  <c r="S452" i="3" s="1"/>
  <c r="V452" i="3" s="1"/>
  <c r="BL463" i="3"/>
  <c r="S463" i="3" s="1"/>
  <c r="V463" i="3" s="1"/>
  <c r="BL478" i="3"/>
  <c r="S478" i="3" s="1"/>
  <c r="V478" i="3" s="1"/>
  <c r="BL495" i="3"/>
  <c r="S495" i="3" s="1"/>
  <c r="V495" i="3" s="1"/>
  <c r="BL510" i="3"/>
  <c r="S510" i="3" s="1"/>
  <c r="V510" i="3" s="1"/>
  <c r="BL542" i="3"/>
  <c r="S542" i="3" s="1"/>
  <c r="V542" i="3" s="1"/>
  <c r="BL553" i="3"/>
  <c r="S553" i="3" s="1"/>
  <c r="V553" i="3" s="1"/>
  <c r="BL561" i="3"/>
  <c r="S561" i="3" s="1"/>
  <c r="V561" i="3" s="1"/>
  <c r="BL565" i="3"/>
  <c r="S565" i="3" s="1"/>
  <c r="V565" i="3" s="1"/>
  <c r="BL582" i="3"/>
  <c r="S582" i="3" s="1"/>
  <c r="V582" i="3" s="1"/>
  <c r="BL589" i="3"/>
  <c r="S589" i="3" s="1"/>
  <c r="V589" i="3" s="1"/>
  <c r="BL593" i="3"/>
  <c r="S593" i="3" s="1"/>
  <c r="V593" i="3" s="1"/>
  <c r="BL597" i="3"/>
  <c r="S597" i="3" s="1"/>
  <c r="V597" i="3" s="1"/>
  <c r="BL981" i="3"/>
  <c r="S981" i="3" s="1"/>
  <c r="V981" i="3" s="1"/>
  <c r="BL987" i="3"/>
  <c r="S987" i="3" s="1"/>
  <c r="V987" i="3" s="1"/>
  <c r="BL1012" i="3"/>
  <c r="S1012" i="3" s="1"/>
  <c r="V1012" i="3" s="1"/>
  <c r="BL1036" i="3"/>
  <c r="S1036" i="3" s="1"/>
  <c r="V1036" i="3" s="1"/>
  <c r="BL1052" i="3"/>
  <c r="S1052" i="3" s="1"/>
  <c r="V1052" i="3" s="1"/>
  <c r="BL1055" i="3"/>
  <c r="S1055" i="3" s="1"/>
  <c r="V1055" i="3" s="1"/>
  <c r="BL1062" i="3"/>
  <c r="S1062" i="3" s="1"/>
  <c r="V1062" i="3" s="1"/>
  <c r="BL1070" i="3"/>
  <c r="S1070" i="3" s="1"/>
  <c r="V1070" i="3" s="1"/>
  <c r="BL1118" i="3"/>
  <c r="S1118" i="3" s="1"/>
  <c r="V1118" i="3" s="1"/>
  <c r="BL759" i="3"/>
  <c r="S759" i="3" s="1"/>
  <c r="V759" i="3" s="1"/>
  <c r="BL775" i="3"/>
  <c r="S775" i="3" s="1"/>
  <c r="V775" i="3" s="1"/>
  <c r="BL799" i="3"/>
  <c r="S799" i="3" s="1"/>
  <c r="V799" i="3" s="1"/>
  <c r="BL823" i="3"/>
  <c r="S823" i="3" s="1"/>
  <c r="V823" i="3" s="1"/>
  <c r="BL1291" i="3"/>
  <c r="S1291" i="3" s="1"/>
  <c r="V1291" i="3" s="1"/>
  <c r="BL1292" i="3"/>
  <c r="S1292" i="3" s="1"/>
  <c r="V1292" i="3" s="1"/>
  <c r="BL1300" i="3"/>
  <c r="S1300" i="3" s="1"/>
  <c r="V1300" i="3" s="1"/>
  <c r="BL1305" i="3"/>
  <c r="S1305" i="3" s="1"/>
  <c r="V1305" i="3" s="1"/>
  <c r="BL1313" i="3"/>
  <c r="S1313" i="3" s="1"/>
  <c r="V1313" i="3" s="1"/>
  <c r="BL1319" i="3"/>
  <c r="S1319" i="3" s="1"/>
  <c r="V1319" i="3" s="1"/>
  <c r="BL1321" i="3"/>
  <c r="S1321" i="3" s="1"/>
  <c r="V1321" i="3" s="1"/>
  <c r="BL1322" i="3"/>
  <c r="S1322" i="3" s="1"/>
  <c r="V1322" i="3" s="1"/>
  <c r="BL1324" i="3"/>
  <c r="S1324" i="3" s="1"/>
  <c r="V1324" i="3" s="1"/>
  <c r="BL1325" i="3"/>
  <c r="S1325" i="3" s="1"/>
  <c r="V1325" i="3" s="1"/>
  <c r="BM316" i="3"/>
  <c r="BM324" i="3"/>
  <c r="BM158" i="3"/>
  <c r="BM162" i="3"/>
  <c r="BM166" i="3"/>
  <c r="BM181" i="3"/>
  <c r="BM189" i="3"/>
  <c r="BM233" i="3"/>
  <c r="BM257" i="3"/>
  <c r="N324" i="3"/>
  <c r="BL324" i="3" s="1"/>
  <c r="S324" i="3" s="1"/>
  <c r="V324" i="3" s="1"/>
  <c r="BM837" i="3"/>
  <c r="N1286" i="3"/>
  <c r="BL1286" i="3" s="1"/>
  <c r="S1286" i="3" s="1"/>
  <c r="V1286" i="3" s="1"/>
  <c r="BM174" i="3"/>
  <c r="BM178" i="3"/>
  <c r="BM201" i="3"/>
  <c r="BM205" i="3"/>
  <c r="BM217" i="3"/>
  <c r="BM221" i="3"/>
  <c r="BM237" i="3"/>
  <c r="BM245" i="3"/>
  <c r="R621" i="3"/>
  <c r="BO621" i="3" s="1"/>
  <c r="BU154" i="3"/>
  <c r="BM155" i="3"/>
  <c r="BU156" i="3"/>
  <c r="BU158" i="3"/>
  <c r="BU160" i="3"/>
  <c r="BM161" i="3"/>
  <c r="BU162" i="3"/>
  <c r="BU164" i="3"/>
  <c r="BM165" i="3"/>
  <c r="BU166" i="3"/>
  <c r="BU168" i="3"/>
  <c r="BM169" i="3"/>
  <c r="BU170" i="3"/>
  <c r="BU172" i="3"/>
  <c r="BM173" i="3"/>
  <c r="BU174" i="3"/>
  <c r="BU176" i="3"/>
  <c r="BU178" i="3"/>
  <c r="R182" i="3"/>
  <c r="BO182" i="3" s="1"/>
  <c r="BM182" i="3"/>
  <c r="R186" i="3"/>
  <c r="BO186" i="3" s="1"/>
  <c r="R190" i="3"/>
  <c r="BO190" i="3" s="1"/>
  <c r="BM190" i="3"/>
  <c r="R194" i="3"/>
  <c r="BO194" i="3" s="1"/>
  <c r="R198" i="3"/>
  <c r="BO198" i="3" s="1"/>
  <c r="BM198" i="3"/>
  <c r="R202" i="3"/>
  <c r="BO202" i="3" s="1"/>
  <c r="R206" i="3"/>
  <c r="BO206" i="3" s="1"/>
  <c r="R210" i="3"/>
  <c r="BO210" i="3" s="1"/>
  <c r="R214" i="3"/>
  <c r="BO214" i="3" s="1"/>
  <c r="BM214" i="3"/>
  <c r="R218" i="3"/>
  <c r="BO218" i="3" s="1"/>
  <c r="R222" i="3"/>
  <c r="BO222" i="3" s="1"/>
  <c r="BM222" i="3"/>
  <c r="R226" i="3"/>
  <c r="BO226" i="3" s="1"/>
  <c r="R230" i="3"/>
  <c r="BO230" i="3" s="1"/>
  <c r="BM230" i="3"/>
  <c r="R234" i="3"/>
  <c r="BO234" i="3" s="1"/>
  <c r="R238" i="3"/>
  <c r="BO238" i="3" s="1"/>
  <c r="R242" i="3"/>
  <c r="BO242" i="3" s="1"/>
  <c r="BM242" i="3"/>
  <c r="R246" i="3"/>
  <c r="BO246" i="3" s="1"/>
  <c r="BM246" i="3"/>
  <c r="R250" i="3"/>
  <c r="BO250" i="3" s="1"/>
  <c r="BM250" i="3"/>
  <c r="R254" i="3"/>
  <c r="BO254" i="3" s="1"/>
  <c r="BM254" i="3"/>
  <c r="R258" i="3"/>
  <c r="BO258" i="3" s="1"/>
  <c r="BM258" i="3"/>
  <c r="R264" i="3"/>
  <c r="BO264" i="3" s="1"/>
  <c r="R266" i="3"/>
  <c r="BO266" i="3" s="1"/>
  <c r="BM266" i="3"/>
  <c r="R272" i="3"/>
  <c r="BO272" i="3" s="1"/>
  <c r="R274" i="3"/>
  <c r="BO274" i="3" s="1"/>
  <c r="BM274" i="3"/>
  <c r="R280" i="3"/>
  <c r="BO280" i="3" s="1"/>
  <c r="R282" i="3"/>
  <c r="BO282" i="3" s="1"/>
  <c r="BM282" i="3"/>
  <c r="R288" i="3"/>
  <c r="BO288" i="3" s="1"/>
  <c r="R290" i="3"/>
  <c r="BO290" i="3" s="1"/>
  <c r="BM290" i="3"/>
  <c r="R296" i="3"/>
  <c r="BO296" i="3" s="1"/>
  <c r="R298" i="3"/>
  <c r="BO298" i="3" s="1"/>
  <c r="BM298" i="3"/>
  <c r="R302" i="3"/>
  <c r="BO302" i="3" s="1"/>
  <c r="BM302" i="3"/>
  <c r="N303" i="3"/>
  <c r="BL303" i="3" s="1"/>
  <c r="N306" i="3"/>
  <c r="BL306" i="3" s="1"/>
  <c r="N307" i="3"/>
  <c r="BL307" i="3" s="1"/>
  <c r="N308" i="3"/>
  <c r="BL308" i="3" s="1"/>
  <c r="N310" i="3"/>
  <c r="BL310" i="3" s="1"/>
  <c r="N313" i="3"/>
  <c r="BL313" i="3" s="1"/>
  <c r="N314" i="3"/>
  <c r="BL314" i="3" s="1"/>
  <c r="N315" i="3"/>
  <c r="BL315" i="3" s="1"/>
  <c r="N316" i="3"/>
  <c r="BL316" i="3" s="1"/>
  <c r="N318" i="3"/>
  <c r="BL318" i="3" s="1"/>
  <c r="N319" i="3"/>
  <c r="BL319" i="3" s="1"/>
  <c r="N321" i="3"/>
  <c r="BL321" i="3" s="1"/>
  <c r="N322" i="3"/>
  <c r="BL322" i="3" s="1"/>
  <c r="S322" i="3" s="1"/>
  <c r="V322" i="3" s="1"/>
  <c r="R329" i="3"/>
  <c r="BO329" i="3" s="1"/>
  <c r="BM329" i="3"/>
  <c r="R333" i="3"/>
  <c r="BO333" i="3" s="1"/>
  <c r="BM333" i="3"/>
  <c r="R337" i="3"/>
  <c r="BO337" i="3" s="1"/>
  <c r="BM337" i="3"/>
  <c r="R341" i="3"/>
  <c r="BO341" i="3" s="1"/>
  <c r="BM341" i="3"/>
  <c r="R345" i="3"/>
  <c r="BO345" i="3" s="1"/>
  <c r="BM345" i="3"/>
  <c r="R349" i="3"/>
  <c r="BO349" i="3" s="1"/>
  <c r="BM349" i="3"/>
  <c r="R353" i="3"/>
  <c r="BO353" i="3" s="1"/>
  <c r="BM353" i="3"/>
  <c r="R357" i="3"/>
  <c r="BO357" i="3" s="1"/>
  <c r="BM357" i="3"/>
  <c r="R361" i="3"/>
  <c r="BO361" i="3" s="1"/>
  <c r="BM361" i="3"/>
  <c r="R365" i="3"/>
  <c r="BO365" i="3" s="1"/>
  <c r="BM365" i="3"/>
  <c r="R369" i="3"/>
  <c r="BO369" i="3" s="1"/>
  <c r="BM369" i="3"/>
  <c r="R373" i="3"/>
  <c r="BO373" i="3" s="1"/>
  <c r="BM373" i="3"/>
  <c r="R377" i="3"/>
  <c r="BO377" i="3" s="1"/>
  <c r="BM377" i="3"/>
  <c r="R381" i="3"/>
  <c r="BO381" i="3" s="1"/>
  <c r="BM381" i="3"/>
  <c r="R385" i="3"/>
  <c r="BO385" i="3" s="1"/>
  <c r="BM385" i="3"/>
  <c r="R389" i="3"/>
  <c r="BO389" i="3" s="1"/>
  <c r="BM389" i="3"/>
  <c r="R393" i="3"/>
  <c r="BO393" i="3" s="1"/>
  <c r="BM393" i="3"/>
  <c r="R397" i="3"/>
  <c r="BO397" i="3" s="1"/>
  <c r="BM397" i="3"/>
  <c r="R401" i="3"/>
  <c r="BO401" i="3" s="1"/>
  <c r="BM401" i="3"/>
  <c r="R405" i="3"/>
  <c r="BO405" i="3" s="1"/>
  <c r="BM405" i="3"/>
  <c r="R409" i="3"/>
  <c r="BO409" i="3" s="1"/>
  <c r="BM409" i="3"/>
  <c r="R413" i="3"/>
  <c r="BO413" i="3" s="1"/>
  <c r="BM413" i="3"/>
  <c r="R417" i="3"/>
  <c r="BO417" i="3" s="1"/>
  <c r="BM417" i="3"/>
  <c r="R421" i="3"/>
  <c r="BO421" i="3" s="1"/>
  <c r="BM421" i="3"/>
  <c r="R425" i="3"/>
  <c r="BO425" i="3" s="1"/>
  <c r="BM425" i="3"/>
  <c r="R429" i="3"/>
  <c r="BO429" i="3" s="1"/>
  <c r="BM429" i="3"/>
  <c r="R433" i="3"/>
  <c r="BO433" i="3" s="1"/>
  <c r="BM433" i="3"/>
  <c r="R437" i="3"/>
  <c r="BO437" i="3" s="1"/>
  <c r="BM437" i="3"/>
  <c r="R441" i="3"/>
  <c r="BO441" i="3" s="1"/>
  <c r="BM441" i="3"/>
  <c r="R445" i="3"/>
  <c r="BO445" i="3" s="1"/>
  <c r="BM445" i="3"/>
  <c r="R449" i="3"/>
  <c r="BO449" i="3" s="1"/>
  <c r="BM449" i="3"/>
  <c r="R453" i="3"/>
  <c r="BO453" i="3" s="1"/>
  <c r="R457" i="3"/>
  <c r="BO457" i="3" s="1"/>
  <c r="R461" i="3"/>
  <c r="BO461" i="3" s="1"/>
  <c r="R465" i="3"/>
  <c r="BO465" i="3" s="1"/>
  <c r="R469" i="3"/>
  <c r="BO469" i="3" s="1"/>
  <c r="R473" i="3"/>
  <c r="BO473" i="3" s="1"/>
  <c r="R477" i="3"/>
  <c r="BO477" i="3" s="1"/>
  <c r="R481" i="3"/>
  <c r="BO481" i="3" s="1"/>
  <c r="R485" i="3"/>
  <c r="BO485" i="3" s="1"/>
  <c r="R489" i="3"/>
  <c r="BO489" i="3" s="1"/>
  <c r="R493" i="3"/>
  <c r="BO493" i="3" s="1"/>
  <c r="R497" i="3"/>
  <c r="BO497" i="3" s="1"/>
  <c r="R501" i="3"/>
  <c r="BO501" i="3" s="1"/>
  <c r="R505" i="3"/>
  <c r="BO505" i="3" s="1"/>
  <c r="R509" i="3"/>
  <c r="BO509" i="3" s="1"/>
  <c r="R513" i="3"/>
  <c r="BO513" i="3" s="1"/>
  <c r="R517" i="3"/>
  <c r="BO517" i="3" s="1"/>
  <c r="R521" i="3"/>
  <c r="BO521" i="3" s="1"/>
  <c r="R525" i="3"/>
  <c r="BO525" i="3" s="1"/>
  <c r="R529" i="3"/>
  <c r="BO529" i="3" s="1"/>
  <c r="R533" i="3"/>
  <c r="BO533" i="3" s="1"/>
  <c r="R537" i="3"/>
  <c r="BO537" i="3" s="1"/>
  <c r="R541" i="3"/>
  <c r="BO541" i="3" s="1"/>
  <c r="R545" i="3"/>
  <c r="BO545" i="3" s="1"/>
  <c r="R549" i="3"/>
  <c r="BO549" i="3" s="1"/>
  <c r="R552" i="3"/>
  <c r="BO552" i="3" s="1"/>
  <c r="R555" i="3"/>
  <c r="BO555" i="3" s="1"/>
  <c r="R557" i="3"/>
  <c r="BO557" i="3" s="1"/>
  <c r="R563" i="3"/>
  <c r="BO563" i="3" s="1"/>
  <c r="R565" i="3"/>
  <c r="BO565" i="3" s="1"/>
  <c r="R571" i="3"/>
  <c r="BO571" i="3" s="1"/>
  <c r="R573" i="3"/>
  <c r="BO573" i="3" s="1"/>
  <c r="R579" i="3"/>
  <c r="BO579" i="3" s="1"/>
  <c r="R581" i="3"/>
  <c r="BO581" i="3" s="1"/>
  <c r="R587" i="3"/>
  <c r="BO587" i="3" s="1"/>
  <c r="R589" i="3"/>
  <c r="BO589" i="3" s="1"/>
  <c r="R595" i="3"/>
  <c r="BO595" i="3" s="1"/>
  <c r="R597" i="3"/>
  <c r="BO597" i="3" s="1"/>
  <c r="R1076" i="3"/>
  <c r="BO1076" i="3" s="1"/>
  <c r="R1080" i="3"/>
  <c r="BO1080" i="3" s="1"/>
  <c r="R1091" i="3"/>
  <c r="BO1091" i="3" s="1"/>
  <c r="R1099" i="3"/>
  <c r="BO1099" i="3" s="1"/>
  <c r="R623" i="3"/>
  <c r="BO623" i="3" s="1"/>
  <c r="R625" i="3"/>
  <c r="BO625" i="3" s="1"/>
  <c r="R631" i="3"/>
  <c r="BO631" i="3" s="1"/>
  <c r="R633" i="3"/>
  <c r="BO633" i="3" s="1"/>
  <c r="R639" i="3"/>
  <c r="BO639" i="3" s="1"/>
  <c r="R641" i="3"/>
  <c r="BO641" i="3" s="1"/>
  <c r="R647" i="3"/>
  <c r="BO647" i="3" s="1"/>
  <c r="R649" i="3"/>
  <c r="BO649" i="3" s="1"/>
  <c r="R655" i="3"/>
  <c r="BO655" i="3" s="1"/>
  <c r="R657" i="3"/>
  <c r="BO657" i="3" s="1"/>
  <c r="R663" i="3"/>
  <c r="BO663" i="3" s="1"/>
  <c r="R665" i="3"/>
  <c r="BO665" i="3" s="1"/>
  <c r="R669" i="3"/>
  <c r="BO669" i="3" s="1"/>
  <c r="R671" i="3"/>
  <c r="BO671" i="3" s="1"/>
  <c r="R677" i="3"/>
  <c r="BO677" i="3" s="1"/>
  <c r="R679" i="3"/>
  <c r="BO679" i="3" s="1"/>
  <c r="R685" i="3"/>
  <c r="BO685" i="3" s="1"/>
  <c r="R687" i="3"/>
  <c r="BO687" i="3" s="1"/>
  <c r="R693" i="3"/>
  <c r="BO693" i="3" s="1"/>
  <c r="R695" i="3"/>
  <c r="BO695" i="3" s="1"/>
  <c r="R699" i="3"/>
  <c r="BO699" i="3" s="1"/>
  <c r="R709" i="3"/>
  <c r="BO709" i="3" s="1"/>
  <c r="R713" i="3"/>
  <c r="BO713" i="3" s="1"/>
  <c r="R717" i="3"/>
  <c r="BO717" i="3" s="1"/>
  <c r="R719" i="3"/>
  <c r="BO719" i="3" s="1"/>
  <c r="R723" i="3"/>
  <c r="BO723" i="3" s="1"/>
  <c r="R727" i="3"/>
  <c r="BO727" i="3" s="1"/>
  <c r="R731" i="3"/>
  <c r="BO731" i="3" s="1"/>
  <c r="R735" i="3"/>
  <c r="BO735" i="3" s="1"/>
  <c r="R739" i="3"/>
  <c r="BO739" i="3" s="1"/>
  <c r="R743" i="3"/>
  <c r="BO743" i="3" s="1"/>
  <c r="R747" i="3"/>
  <c r="BO747" i="3" s="1"/>
  <c r="R751" i="3"/>
  <c r="BO751" i="3" s="1"/>
  <c r="R830" i="3"/>
  <c r="BO830" i="3" s="1"/>
  <c r="BM830" i="3"/>
  <c r="R834" i="3"/>
  <c r="BO834" i="3" s="1"/>
  <c r="BM834" i="3"/>
  <c r="R838" i="3"/>
  <c r="BO838" i="3" s="1"/>
  <c r="BM838" i="3"/>
  <c r="R842" i="3"/>
  <c r="BO842" i="3" s="1"/>
  <c r="R846" i="3"/>
  <c r="BO846" i="3" s="1"/>
  <c r="BM846" i="3"/>
  <c r="R850" i="3"/>
  <c r="BO850" i="3" s="1"/>
  <c r="R854" i="3"/>
  <c r="BO854" i="3" s="1"/>
  <c r="BM854" i="3"/>
  <c r="R858" i="3"/>
  <c r="BO858" i="3" s="1"/>
  <c r="R862" i="3"/>
  <c r="BO862" i="3" s="1"/>
  <c r="BM862" i="3"/>
  <c r="R866" i="3"/>
  <c r="BO866" i="3" s="1"/>
  <c r="BM866" i="3"/>
  <c r="R870" i="3"/>
  <c r="BO870" i="3" s="1"/>
  <c r="BM870" i="3"/>
  <c r="R874" i="3"/>
  <c r="BO874" i="3" s="1"/>
  <c r="R878" i="3"/>
  <c r="BO878" i="3" s="1"/>
  <c r="BM878" i="3"/>
  <c r="R882" i="3"/>
  <c r="BO882" i="3" s="1"/>
  <c r="R886" i="3"/>
  <c r="BO886" i="3" s="1"/>
  <c r="BM886" i="3"/>
  <c r="R890" i="3"/>
  <c r="BO890" i="3" s="1"/>
  <c r="BM890" i="3"/>
  <c r="R894" i="3"/>
  <c r="BO894" i="3" s="1"/>
  <c r="BM894" i="3"/>
  <c r="R898" i="3"/>
  <c r="BO898" i="3" s="1"/>
  <c r="R902" i="3"/>
  <c r="BO902" i="3" s="1"/>
  <c r="BM902" i="3"/>
  <c r="R906" i="3"/>
  <c r="BO906" i="3" s="1"/>
  <c r="R910" i="3"/>
  <c r="BO910" i="3" s="1"/>
  <c r="BM910" i="3"/>
  <c r="R914" i="3"/>
  <c r="BO914" i="3" s="1"/>
  <c r="R918" i="3"/>
  <c r="BO918" i="3" s="1"/>
  <c r="BM918" i="3"/>
  <c r="R922" i="3"/>
  <c r="BO922" i="3" s="1"/>
  <c r="R926" i="3"/>
  <c r="BO926" i="3" s="1"/>
  <c r="BM926" i="3"/>
  <c r="R930" i="3"/>
  <c r="BO930" i="3" s="1"/>
  <c r="R934" i="3"/>
  <c r="BO934" i="3" s="1"/>
  <c r="R938" i="3"/>
  <c r="BO938" i="3" s="1"/>
  <c r="R942" i="3"/>
  <c r="BO942" i="3" s="1"/>
  <c r="BM942" i="3"/>
  <c r="R946" i="3"/>
  <c r="BO946" i="3" s="1"/>
  <c r="BM946" i="3"/>
  <c r="R950" i="3"/>
  <c r="BO950" i="3" s="1"/>
  <c r="R954" i="3"/>
  <c r="BO954" i="3" s="1"/>
  <c r="R958" i="3"/>
  <c r="BO958" i="3" s="1"/>
  <c r="BM958" i="3"/>
  <c r="R962" i="3"/>
  <c r="BO962" i="3" s="1"/>
  <c r="R966" i="3"/>
  <c r="BO966" i="3" s="1"/>
  <c r="BM966" i="3"/>
  <c r="R970" i="3"/>
  <c r="BO970" i="3" s="1"/>
  <c r="R974" i="3"/>
  <c r="BO974" i="3" s="1"/>
  <c r="BM974" i="3"/>
  <c r="R978" i="3"/>
  <c r="BO978" i="3" s="1"/>
  <c r="R982" i="3"/>
  <c r="BO982" i="3" s="1"/>
  <c r="BM983" i="3"/>
  <c r="R986" i="3"/>
  <c r="BO986" i="3" s="1"/>
  <c r="R990" i="3"/>
  <c r="BO990" i="3" s="1"/>
  <c r="R993" i="3"/>
  <c r="BO993" i="3" s="1"/>
  <c r="R999" i="3"/>
  <c r="BO999" i="3" s="1"/>
  <c r="R1001" i="3"/>
  <c r="BO1001" i="3" s="1"/>
  <c r="R1007" i="3"/>
  <c r="BO1007" i="3" s="1"/>
  <c r="R1009" i="3"/>
  <c r="BO1009" i="3" s="1"/>
  <c r="BM1011" i="3"/>
  <c r="R1015" i="3"/>
  <c r="BO1015" i="3" s="1"/>
  <c r="R1017" i="3"/>
  <c r="BO1017" i="3" s="1"/>
  <c r="R1021" i="3"/>
  <c r="BO1021" i="3" s="1"/>
  <c r="R1025" i="3"/>
  <c r="BO1025" i="3" s="1"/>
  <c r="R1029" i="3"/>
  <c r="BO1029" i="3" s="1"/>
  <c r="R1033" i="3"/>
  <c r="BO1033" i="3" s="1"/>
  <c r="R1037" i="3"/>
  <c r="BO1037" i="3" s="1"/>
  <c r="R1041" i="3"/>
  <c r="BO1041" i="3" s="1"/>
  <c r="R1045" i="3"/>
  <c r="BO1045" i="3" s="1"/>
  <c r="R1049" i="3"/>
  <c r="BO1049" i="3" s="1"/>
  <c r="R1054" i="3"/>
  <c r="BO1054" i="3" s="1"/>
  <c r="R1058" i="3"/>
  <c r="BO1058" i="3" s="1"/>
  <c r="R1062" i="3"/>
  <c r="BO1062" i="3" s="1"/>
  <c r="R1066" i="3"/>
  <c r="BO1066" i="3" s="1"/>
  <c r="R1070" i="3"/>
  <c r="BO1070" i="3" s="1"/>
  <c r="R1086" i="3"/>
  <c r="BO1086" i="3" s="1"/>
  <c r="R1093" i="3"/>
  <c r="BO1093" i="3" s="1"/>
  <c r="R1101" i="3"/>
  <c r="BO1101" i="3" s="1"/>
  <c r="R1203" i="3"/>
  <c r="BO1203" i="3" s="1"/>
  <c r="R1211" i="3"/>
  <c r="BO1211" i="3" s="1"/>
  <c r="R1219" i="3"/>
  <c r="BO1219" i="3" s="1"/>
  <c r="R1227" i="3"/>
  <c r="BO1227" i="3" s="1"/>
  <c r="R1235" i="3"/>
  <c r="BO1235" i="3" s="1"/>
  <c r="R1107" i="3"/>
  <c r="BO1107" i="3" s="1"/>
  <c r="R1115" i="3"/>
  <c r="BO1115" i="3" s="1"/>
  <c r="R1119" i="3"/>
  <c r="BO1119" i="3" s="1"/>
  <c r="R1123" i="3"/>
  <c r="BO1123" i="3" s="1"/>
  <c r="R1127" i="3"/>
  <c r="BO1127" i="3" s="1"/>
  <c r="R756" i="3"/>
  <c r="BO756" i="3" s="1"/>
  <c r="R760" i="3"/>
  <c r="BO760" i="3" s="1"/>
  <c r="R764" i="3"/>
  <c r="BO764" i="3" s="1"/>
  <c r="R768" i="3"/>
  <c r="BO768" i="3" s="1"/>
  <c r="R772" i="3"/>
  <c r="BO772" i="3" s="1"/>
  <c r="R776" i="3"/>
  <c r="BO776" i="3" s="1"/>
  <c r="R780" i="3"/>
  <c r="BO780" i="3" s="1"/>
  <c r="R784" i="3"/>
  <c r="BO784" i="3" s="1"/>
  <c r="R788" i="3"/>
  <c r="BO788" i="3" s="1"/>
  <c r="R792" i="3"/>
  <c r="BO792" i="3" s="1"/>
  <c r="R796" i="3"/>
  <c r="BO796" i="3" s="1"/>
  <c r="R800" i="3"/>
  <c r="BO800" i="3" s="1"/>
  <c r="R804" i="3"/>
  <c r="BO804" i="3" s="1"/>
  <c r="R808" i="3"/>
  <c r="BO808" i="3" s="1"/>
  <c r="R812" i="3"/>
  <c r="BO812" i="3" s="1"/>
  <c r="R816" i="3"/>
  <c r="BO816" i="3" s="1"/>
  <c r="R820" i="3"/>
  <c r="BO820" i="3" s="1"/>
  <c r="R824" i="3"/>
  <c r="BO824" i="3" s="1"/>
  <c r="R1128" i="3"/>
  <c r="BO1128" i="3" s="1"/>
  <c r="R1132" i="3"/>
  <c r="BO1132" i="3" s="1"/>
  <c r="R1136" i="3"/>
  <c r="BO1136" i="3" s="1"/>
  <c r="R1140" i="3"/>
  <c r="BO1140" i="3" s="1"/>
  <c r="R1144" i="3"/>
  <c r="BO1144" i="3" s="1"/>
  <c r="R1148" i="3"/>
  <c r="BO1148" i="3" s="1"/>
  <c r="R1152" i="3"/>
  <c r="BO1152" i="3" s="1"/>
  <c r="R1156" i="3"/>
  <c r="BO1156" i="3" s="1"/>
  <c r="R1160" i="3"/>
  <c r="BO1160" i="3" s="1"/>
  <c r="R1164" i="3"/>
  <c r="BO1164" i="3" s="1"/>
  <c r="R1168" i="3"/>
  <c r="BO1168" i="3" s="1"/>
  <c r="R1172" i="3"/>
  <c r="BO1172" i="3" s="1"/>
  <c r="R1176" i="3"/>
  <c r="BO1176" i="3" s="1"/>
  <c r="R1180" i="3"/>
  <c r="BO1180" i="3" s="1"/>
  <c r="R1184" i="3"/>
  <c r="BO1184" i="3" s="1"/>
  <c r="R1188" i="3"/>
  <c r="BO1188" i="3" s="1"/>
  <c r="R1192" i="3"/>
  <c r="BO1192" i="3" s="1"/>
  <c r="R1199" i="3"/>
  <c r="BO1199" i="3" s="1"/>
  <c r="R1207" i="3"/>
  <c r="BO1207" i="3" s="1"/>
  <c r="R1215" i="3"/>
  <c r="BO1215" i="3" s="1"/>
  <c r="R1223" i="3"/>
  <c r="BO1223" i="3" s="1"/>
  <c r="R1231" i="3"/>
  <c r="BO1231" i="3" s="1"/>
  <c r="R1239" i="3"/>
  <c r="BO1239" i="3" s="1"/>
  <c r="R1276" i="3"/>
  <c r="BO1276" i="3" s="1"/>
  <c r="R1282" i="3"/>
  <c r="BO1282" i="3" s="1"/>
  <c r="R1290" i="3"/>
  <c r="BO1290" i="3" s="1"/>
  <c r="R1298" i="3"/>
  <c r="BO1298" i="3" s="1"/>
  <c r="R1306" i="3"/>
  <c r="BO1306" i="3" s="1"/>
  <c r="R1314" i="3"/>
  <c r="BO1314" i="3" s="1"/>
  <c r="BM1223" i="3"/>
  <c r="R1242" i="3"/>
  <c r="BO1242" i="3" s="1"/>
  <c r="R1244" i="3"/>
  <c r="BO1244" i="3" s="1"/>
  <c r="R1250" i="3"/>
  <c r="BO1250" i="3" s="1"/>
  <c r="R1254" i="3"/>
  <c r="BO1254" i="3" s="1"/>
  <c r="BM1255" i="3"/>
  <c r="R1258" i="3"/>
  <c r="BO1258" i="3" s="1"/>
  <c r="R1262" i="3"/>
  <c r="BO1262" i="3" s="1"/>
  <c r="BM1263" i="3"/>
  <c r="R1266" i="3"/>
  <c r="BO1266" i="3" s="1"/>
  <c r="R1270" i="3"/>
  <c r="BO1270" i="3" s="1"/>
  <c r="BM1271" i="3"/>
  <c r="R1274" i="3"/>
  <c r="BO1274" i="3" s="1"/>
  <c r="R1294" i="3"/>
  <c r="BO1294" i="3" s="1"/>
  <c r="R1302" i="3"/>
  <c r="BO1302" i="3" s="1"/>
  <c r="R1310" i="3"/>
  <c r="BO1310" i="3" s="1"/>
  <c r="R1318" i="3"/>
  <c r="BO1318" i="3" s="1"/>
  <c r="N1283" i="3"/>
  <c r="BL1283" i="3" s="1"/>
  <c r="N1285" i="3"/>
  <c r="BL1285" i="3" s="1"/>
  <c r="S1285" i="3" s="1"/>
  <c r="V1285" i="3" s="1"/>
  <c r="R1322" i="3"/>
  <c r="BO1322" i="3" s="1"/>
  <c r="R1326" i="3"/>
  <c r="BO1326" i="3" s="1"/>
  <c r="R263" i="3"/>
  <c r="BO263" i="3" s="1"/>
  <c r="R267" i="3"/>
  <c r="BO267" i="3" s="1"/>
  <c r="R271" i="3"/>
  <c r="BO271" i="3" s="1"/>
  <c r="R275" i="3"/>
  <c r="BO275" i="3" s="1"/>
  <c r="R279" i="3"/>
  <c r="BO279" i="3" s="1"/>
  <c r="R283" i="3"/>
  <c r="BO283" i="3" s="1"/>
  <c r="R287" i="3"/>
  <c r="BO287" i="3" s="1"/>
  <c r="R291" i="3"/>
  <c r="BO291" i="3" s="1"/>
  <c r="R295" i="3"/>
  <c r="BO295" i="3" s="1"/>
  <c r="R299" i="3"/>
  <c r="BO299" i="3" s="1"/>
  <c r="R303" i="3"/>
  <c r="BO303" i="3" s="1"/>
  <c r="R304" i="3"/>
  <c r="BO304" i="3" s="1"/>
  <c r="R305" i="3"/>
  <c r="BO305" i="3" s="1"/>
  <c r="R306" i="3"/>
  <c r="BO306" i="3" s="1"/>
  <c r="R307" i="3"/>
  <c r="BO307" i="3" s="1"/>
  <c r="R308" i="3"/>
  <c r="BO308" i="3" s="1"/>
  <c r="R309" i="3"/>
  <c r="BO309" i="3" s="1"/>
  <c r="R310" i="3"/>
  <c r="BO310" i="3" s="1"/>
  <c r="R311" i="3"/>
  <c r="BO311" i="3" s="1"/>
  <c r="R312" i="3"/>
  <c r="BO312" i="3" s="1"/>
  <c r="R313" i="3"/>
  <c r="BO313" i="3" s="1"/>
  <c r="R314" i="3"/>
  <c r="BO314" i="3" s="1"/>
  <c r="R315" i="3"/>
  <c r="BO315" i="3" s="1"/>
  <c r="R316" i="3"/>
  <c r="BO316" i="3" s="1"/>
  <c r="R317" i="3"/>
  <c r="BO317" i="3" s="1"/>
  <c r="R318" i="3"/>
  <c r="BO318" i="3" s="1"/>
  <c r="R319" i="3"/>
  <c r="BO319" i="3" s="1"/>
  <c r="R320" i="3"/>
  <c r="BO320" i="3" s="1"/>
  <c r="R321" i="3"/>
  <c r="BO321" i="3" s="1"/>
  <c r="R154" i="3"/>
  <c r="BO154" i="3" s="1"/>
  <c r="R155" i="3"/>
  <c r="BO155" i="3" s="1"/>
  <c r="R156" i="3"/>
  <c r="BO156" i="3" s="1"/>
  <c r="R157" i="3"/>
  <c r="BO157" i="3" s="1"/>
  <c r="R158" i="3"/>
  <c r="BO158" i="3" s="1"/>
  <c r="R159" i="3"/>
  <c r="BO159" i="3" s="1"/>
  <c r="R160" i="3"/>
  <c r="BO160" i="3" s="1"/>
  <c r="R161" i="3"/>
  <c r="BO161" i="3" s="1"/>
  <c r="R162" i="3"/>
  <c r="BO162" i="3" s="1"/>
  <c r="R163" i="3"/>
  <c r="BO163" i="3" s="1"/>
  <c r="R164" i="3"/>
  <c r="BO164" i="3" s="1"/>
  <c r="R165" i="3"/>
  <c r="BO165" i="3" s="1"/>
  <c r="R166" i="3"/>
  <c r="BO166" i="3" s="1"/>
  <c r="R167" i="3"/>
  <c r="BO167" i="3" s="1"/>
  <c r="R168" i="3"/>
  <c r="BO168" i="3" s="1"/>
  <c r="R169" i="3"/>
  <c r="BO169" i="3" s="1"/>
  <c r="R170" i="3"/>
  <c r="BO170" i="3" s="1"/>
  <c r="R171" i="3"/>
  <c r="BO171" i="3" s="1"/>
  <c r="R172" i="3"/>
  <c r="BO172" i="3" s="1"/>
  <c r="R173" i="3"/>
  <c r="BO173" i="3" s="1"/>
  <c r="R174" i="3"/>
  <c r="BO174" i="3" s="1"/>
  <c r="R175" i="3"/>
  <c r="BO175" i="3" s="1"/>
  <c r="R176" i="3"/>
  <c r="BO176" i="3" s="1"/>
  <c r="R177" i="3"/>
  <c r="BO177" i="3" s="1"/>
  <c r="R178" i="3"/>
  <c r="BO178" i="3" s="1"/>
  <c r="R179" i="3"/>
  <c r="BO179" i="3" s="1"/>
  <c r="R181" i="3"/>
  <c r="BO181" i="3" s="1"/>
  <c r="R183" i="3"/>
  <c r="BO183" i="3" s="1"/>
  <c r="R185" i="3"/>
  <c r="BO185" i="3" s="1"/>
  <c r="R187" i="3"/>
  <c r="BO187" i="3" s="1"/>
  <c r="R189" i="3"/>
  <c r="BO189" i="3" s="1"/>
  <c r="R191" i="3"/>
  <c r="BO191" i="3" s="1"/>
  <c r="R193" i="3"/>
  <c r="BO193" i="3" s="1"/>
  <c r="R195" i="3"/>
  <c r="BO195" i="3" s="1"/>
  <c r="R197" i="3"/>
  <c r="BO197" i="3" s="1"/>
  <c r="R199" i="3"/>
  <c r="BO199" i="3" s="1"/>
  <c r="R201" i="3"/>
  <c r="BO201" i="3" s="1"/>
  <c r="R203" i="3"/>
  <c r="BO203" i="3" s="1"/>
  <c r="R205" i="3"/>
  <c r="BO205" i="3" s="1"/>
  <c r="R207" i="3"/>
  <c r="BO207" i="3" s="1"/>
  <c r="R209" i="3"/>
  <c r="BO209" i="3" s="1"/>
  <c r="R211" i="3"/>
  <c r="BO211" i="3" s="1"/>
  <c r="R213" i="3"/>
  <c r="BO213" i="3" s="1"/>
  <c r="R215" i="3"/>
  <c r="BO215" i="3" s="1"/>
  <c r="R217" i="3"/>
  <c r="BO217" i="3" s="1"/>
  <c r="R219" i="3"/>
  <c r="BO219" i="3" s="1"/>
  <c r="R221" i="3"/>
  <c r="BO221" i="3" s="1"/>
  <c r="R223" i="3"/>
  <c r="BO223" i="3" s="1"/>
  <c r="R225" i="3"/>
  <c r="BO225" i="3" s="1"/>
  <c r="R227" i="3"/>
  <c r="BO227" i="3" s="1"/>
  <c r="R229" i="3"/>
  <c r="BO229" i="3" s="1"/>
  <c r="R231" i="3"/>
  <c r="BO231" i="3" s="1"/>
  <c r="R233" i="3"/>
  <c r="BO233" i="3" s="1"/>
  <c r="R235" i="3"/>
  <c r="BO235" i="3" s="1"/>
  <c r="R237" i="3"/>
  <c r="BO237" i="3" s="1"/>
  <c r="R239" i="3"/>
  <c r="BO239" i="3" s="1"/>
  <c r="R241" i="3"/>
  <c r="BO241" i="3" s="1"/>
  <c r="R243" i="3"/>
  <c r="BO243" i="3" s="1"/>
  <c r="R245" i="3"/>
  <c r="BO245" i="3" s="1"/>
  <c r="R247" i="3"/>
  <c r="BO247" i="3" s="1"/>
  <c r="R249" i="3"/>
  <c r="BO249" i="3" s="1"/>
  <c r="R251" i="3"/>
  <c r="BO251" i="3" s="1"/>
  <c r="R253" i="3"/>
  <c r="BO253" i="3" s="1"/>
  <c r="R255" i="3"/>
  <c r="BO255" i="3" s="1"/>
  <c r="R257" i="3"/>
  <c r="BO257" i="3" s="1"/>
  <c r="R259" i="3"/>
  <c r="BO259" i="3" s="1"/>
  <c r="R261" i="3"/>
  <c r="BO261" i="3" s="1"/>
  <c r="BM265" i="3"/>
  <c r="R265" i="3"/>
  <c r="BO265" i="3" s="1"/>
  <c r="BM269" i="3"/>
  <c r="R269" i="3"/>
  <c r="BO269" i="3" s="1"/>
  <c r="BM273" i="3"/>
  <c r="R273" i="3"/>
  <c r="BO273" i="3" s="1"/>
  <c r="BM277" i="3"/>
  <c r="R277" i="3"/>
  <c r="BO277" i="3" s="1"/>
  <c r="BM281" i="3"/>
  <c r="R281" i="3"/>
  <c r="BO281" i="3" s="1"/>
  <c r="BM285" i="3"/>
  <c r="R285" i="3"/>
  <c r="BO285" i="3" s="1"/>
  <c r="BM289" i="3"/>
  <c r="R289" i="3"/>
  <c r="BO289" i="3" s="1"/>
  <c r="BM293" i="3"/>
  <c r="R293" i="3"/>
  <c r="BO293" i="3" s="1"/>
  <c r="BM297" i="3"/>
  <c r="R297" i="3"/>
  <c r="BO297" i="3" s="1"/>
  <c r="BL323" i="3"/>
  <c r="S323" i="3" s="1"/>
  <c r="V323" i="3" s="1"/>
  <c r="R323" i="3"/>
  <c r="BO323" i="3" s="1"/>
  <c r="R324" i="3"/>
  <c r="BO324" i="3" s="1"/>
  <c r="R301" i="3"/>
  <c r="BO301" i="3" s="1"/>
  <c r="BM301" i="3"/>
  <c r="R322" i="3"/>
  <c r="BO322" i="3" s="1"/>
  <c r="R326" i="3"/>
  <c r="BO326" i="3" s="1"/>
  <c r="R328" i="3"/>
  <c r="BO328" i="3" s="1"/>
  <c r="R330" i="3"/>
  <c r="BO330" i="3" s="1"/>
  <c r="R332" i="3"/>
  <c r="BO332" i="3" s="1"/>
  <c r="R334" i="3"/>
  <c r="BO334" i="3" s="1"/>
  <c r="BM334" i="3"/>
  <c r="R336" i="3"/>
  <c r="BO336" i="3" s="1"/>
  <c r="R338" i="3"/>
  <c r="BO338" i="3" s="1"/>
  <c r="R340" i="3"/>
  <c r="BO340" i="3" s="1"/>
  <c r="BM340" i="3"/>
  <c r="R342" i="3"/>
  <c r="BO342" i="3" s="1"/>
  <c r="R344" i="3"/>
  <c r="BO344" i="3" s="1"/>
  <c r="R346" i="3"/>
  <c r="BO346" i="3" s="1"/>
  <c r="R348" i="3"/>
  <c r="BO348" i="3" s="1"/>
  <c r="R350" i="3"/>
  <c r="BO350" i="3" s="1"/>
  <c r="R352" i="3"/>
  <c r="BO352" i="3" s="1"/>
  <c r="R354" i="3"/>
  <c r="BO354" i="3" s="1"/>
  <c r="R356" i="3"/>
  <c r="BO356" i="3" s="1"/>
  <c r="R358" i="3"/>
  <c r="BO358" i="3" s="1"/>
  <c r="R360" i="3"/>
  <c r="BO360" i="3" s="1"/>
  <c r="R362" i="3"/>
  <c r="BO362" i="3" s="1"/>
  <c r="R364" i="3"/>
  <c r="BO364" i="3" s="1"/>
  <c r="BM364" i="3"/>
  <c r="R366" i="3"/>
  <c r="BO366" i="3" s="1"/>
  <c r="R368" i="3"/>
  <c r="BO368" i="3" s="1"/>
  <c r="R370" i="3"/>
  <c r="BO370" i="3" s="1"/>
  <c r="R372" i="3"/>
  <c r="BO372" i="3" s="1"/>
  <c r="BM372" i="3"/>
  <c r="R374" i="3"/>
  <c r="BO374" i="3" s="1"/>
  <c r="R376" i="3"/>
  <c r="BO376" i="3" s="1"/>
  <c r="R378" i="3"/>
  <c r="BO378" i="3" s="1"/>
  <c r="R380" i="3"/>
  <c r="BO380" i="3" s="1"/>
  <c r="BM380" i="3"/>
  <c r="R382" i="3"/>
  <c r="BO382" i="3" s="1"/>
  <c r="R384" i="3"/>
  <c r="BO384" i="3" s="1"/>
  <c r="R386" i="3"/>
  <c r="BO386" i="3" s="1"/>
  <c r="R388" i="3"/>
  <c r="BO388" i="3" s="1"/>
  <c r="R390" i="3"/>
  <c r="BO390" i="3" s="1"/>
  <c r="R392" i="3"/>
  <c r="BO392" i="3" s="1"/>
  <c r="BM392" i="3"/>
  <c r="R394" i="3"/>
  <c r="BO394" i="3" s="1"/>
  <c r="R396" i="3"/>
  <c r="BO396" i="3" s="1"/>
  <c r="R398" i="3"/>
  <c r="BO398" i="3" s="1"/>
  <c r="R400" i="3"/>
  <c r="BO400" i="3" s="1"/>
  <c r="BM400" i="3"/>
  <c r="R402" i="3"/>
  <c r="BO402" i="3" s="1"/>
  <c r="R404" i="3"/>
  <c r="BO404" i="3" s="1"/>
  <c r="BM404" i="3"/>
  <c r="R406" i="3"/>
  <c r="BO406" i="3" s="1"/>
  <c r="R408" i="3"/>
  <c r="BO408" i="3" s="1"/>
  <c r="BM408" i="3"/>
  <c r="R410" i="3"/>
  <c r="BO410" i="3" s="1"/>
  <c r="R412" i="3"/>
  <c r="BO412" i="3" s="1"/>
  <c r="BM412" i="3"/>
  <c r="R414" i="3"/>
  <c r="BO414" i="3" s="1"/>
  <c r="R416" i="3"/>
  <c r="BO416" i="3" s="1"/>
  <c r="BM416" i="3"/>
  <c r="R418" i="3"/>
  <c r="BO418" i="3" s="1"/>
  <c r="R420" i="3"/>
  <c r="BO420" i="3" s="1"/>
  <c r="R422" i="3"/>
  <c r="BO422" i="3" s="1"/>
  <c r="R424" i="3"/>
  <c r="BO424" i="3" s="1"/>
  <c r="BM424" i="3"/>
  <c r="R426" i="3"/>
  <c r="BO426" i="3" s="1"/>
  <c r="R428" i="3"/>
  <c r="BO428" i="3" s="1"/>
  <c r="BM428" i="3"/>
  <c r="R430" i="3"/>
  <c r="BO430" i="3" s="1"/>
  <c r="R432" i="3"/>
  <c r="BO432" i="3" s="1"/>
  <c r="BM432" i="3"/>
  <c r="R434" i="3"/>
  <c r="BO434" i="3" s="1"/>
  <c r="R436" i="3"/>
  <c r="BO436" i="3" s="1"/>
  <c r="R438" i="3"/>
  <c r="BO438" i="3" s="1"/>
  <c r="R440" i="3"/>
  <c r="BO440" i="3" s="1"/>
  <c r="BM440" i="3"/>
  <c r="R442" i="3"/>
  <c r="BO442" i="3" s="1"/>
  <c r="R444" i="3"/>
  <c r="BO444" i="3" s="1"/>
  <c r="BM444" i="3"/>
  <c r="R446" i="3"/>
  <c r="BO446" i="3" s="1"/>
  <c r="R448" i="3"/>
  <c r="BO448" i="3" s="1"/>
  <c r="BM448" i="3"/>
  <c r="R450" i="3"/>
  <c r="BO450" i="3" s="1"/>
  <c r="R452" i="3"/>
  <c r="BO452" i="3" s="1"/>
  <c r="R454" i="3"/>
  <c r="BO454" i="3" s="1"/>
  <c r="R456" i="3"/>
  <c r="BO456" i="3" s="1"/>
  <c r="R458" i="3"/>
  <c r="BO458" i="3" s="1"/>
  <c r="R460" i="3"/>
  <c r="BO460" i="3" s="1"/>
  <c r="R462" i="3"/>
  <c r="BO462" i="3" s="1"/>
  <c r="R464" i="3"/>
  <c r="BO464" i="3" s="1"/>
  <c r="R466" i="3"/>
  <c r="BO466" i="3" s="1"/>
  <c r="R468" i="3"/>
  <c r="BO468" i="3" s="1"/>
  <c r="R470" i="3"/>
  <c r="BO470" i="3" s="1"/>
  <c r="R472" i="3"/>
  <c r="BO472" i="3" s="1"/>
  <c r="R474" i="3"/>
  <c r="BO474" i="3" s="1"/>
  <c r="R476" i="3"/>
  <c r="BO476" i="3" s="1"/>
  <c r="R478" i="3"/>
  <c r="BO478" i="3" s="1"/>
  <c r="R480" i="3"/>
  <c r="BO480" i="3" s="1"/>
  <c r="R482" i="3"/>
  <c r="BO482" i="3" s="1"/>
  <c r="R484" i="3"/>
  <c r="BO484" i="3" s="1"/>
  <c r="R486" i="3"/>
  <c r="BO486" i="3" s="1"/>
  <c r="R488" i="3"/>
  <c r="BO488" i="3" s="1"/>
  <c r="R490" i="3"/>
  <c r="BO490" i="3" s="1"/>
  <c r="R492" i="3"/>
  <c r="BO492" i="3" s="1"/>
  <c r="R494" i="3"/>
  <c r="BO494" i="3" s="1"/>
  <c r="R496" i="3"/>
  <c r="BO496" i="3" s="1"/>
  <c r="R498" i="3"/>
  <c r="BO498" i="3" s="1"/>
  <c r="R500" i="3"/>
  <c r="BO500" i="3" s="1"/>
  <c r="R502" i="3"/>
  <c r="BO502" i="3" s="1"/>
  <c r="R504" i="3"/>
  <c r="BO504" i="3" s="1"/>
  <c r="R506" i="3"/>
  <c r="BO506" i="3" s="1"/>
  <c r="R508" i="3"/>
  <c r="BO508" i="3" s="1"/>
  <c r="R510" i="3"/>
  <c r="BO510" i="3" s="1"/>
  <c r="R512" i="3"/>
  <c r="BO512" i="3" s="1"/>
  <c r="R514" i="3"/>
  <c r="BO514" i="3" s="1"/>
  <c r="R516" i="3"/>
  <c r="BO516" i="3" s="1"/>
  <c r="R518" i="3"/>
  <c r="BO518" i="3" s="1"/>
  <c r="R520" i="3"/>
  <c r="BO520" i="3" s="1"/>
  <c r="R522" i="3"/>
  <c r="BO522" i="3" s="1"/>
  <c r="R524" i="3"/>
  <c r="BO524" i="3" s="1"/>
  <c r="R526" i="3"/>
  <c r="BO526" i="3" s="1"/>
  <c r="R528" i="3"/>
  <c r="BO528" i="3" s="1"/>
  <c r="R530" i="3"/>
  <c r="BO530" i="3" s="1"/>
  <c r="R532" i="3"/>
  <c r="BO532" i="3" s="1"/>
  <c r="R534" i="3"/>
  <c r="BO534" i="3" s="1"/>
  <c r="R536" i="3"/>
  <c r="BO536" i="3" s="1"/>
  <c r="R538" i="3"/>
  <c r="BO538" i="3" s="1"/>
  <c r="R540" i="3"/>
  <c r="BO540" i="3" s="1"/>
  <c r="R542" i="3"/>
  <c r="BO542" i="3" s="1"/>
  <c r="R544" i="3"/>
  <c r="BO544" i="3" s="1"/>
  <c r="R546" i="3"/>
  <c r="BO546" i="3" s="1"/>
  <c r="R548" i="3"/>
  <c r="BO548" i="3" s="1"/>
  <c r="R550" i="3"/>
  <c r="BO550" i="3" s="1"/>
  <c r="R556" i="3"/>
  <c r="BO556" i="3" s="1"/>
  <c r="R560" i="3"/>
  <c r="BO560" i="3" s="1"/>
  <c r="R564" i="3"/>
  <c r="BO564" i="3" s="1"/>
  <c r="R568" i="3"/>
  <c r="BO568" i="3" s="1"/>
  <c r="R572" i="3"/>
  <c r="BO572" i="3" s="1"/>
  <c r="R576" i="3"/>
  <c r="BO576" i="3" s="1"/>
  <c r="R580" i="3"/>
  <c r="BO580" i="3" s="1"/>
  <c r="R584" i="3"/>
  <c r="BO584" i="3" s="1"/>
  <c r="R588" i="3"/>
  <c r="BO588" i="3" s="1"/>
  <c r="R592" i="3"/>
  <c r="BO592" i="3" s="1"/>
  <c r="R596" i="3"/>
  <c r="BO596" i="3" s="1"/>
  <c r="R600" i="3"/>
  <c r="BO600" i="3" s="1"/>
  <c r="R620" i="3"/>
  <c r="BO620" i="3" s="1"/>
  <c r="R624" i="3"/>
  <c r="BO624" i="3" s="1"/>
  <c r="R628" i="3"/>
  <c r="BO628" i="3" s="1"/>
  <c r="R632" i="3"/>
  <c r="BO632" i="3" s="1"/>
  <c r="R636" i="3"/>
  <c r="BO636" i="3" s="1"/>
  <c r="R640" i="3"/>
  <c r="BO640" i="3" s="1"/>
  <c r="R644" i="3"/>
  <c r="BO644" i="3" s="1"/>
  <c r="R648" i="3"/>
  <c r="BO648" i="3" s="1"/>
  <c r="R652" i="3"/>
  <c r="BO652" i="3" s="1"/>
  <c r="R656" i="3"/>
  <c r="BO656" i="3" s="1"/>
  <c r="R660" i="3"/>
  <c r="BO660" i="3" s="1"/>
  <c r="R664" i="3"/>
  <c r="BO664" i="3" s="1"/>
  <c r="R668" i="3"/>
  <c r="BO668" i="3" s="1"/>
  <c r="R672" i="3"/>
  <c r="BO672" i="3" s="1"/>
  <c r="R676" i="3"/>
  <c r="BO676" i="3" s="1"/>
  <c r="R680" i="3"/>
  <c r="BO680" i="3" s="1"/>
  <c r="R684" i="3"/>
  <c r="BO684" i="3" s="1"/>
  <c r="R688" i="3"/>
  <c r="BO688" i="3" s="1"/>
  <c r="R692" i="3"/>
  <c r="BO692" i="3" s="1"/>
  <c r="R696" i="3"/>
  <c r="BO696" i="3" s="1"/>
  <c r="R700" i="3"/>
  <c r="BO700" i="3" s="1"/>
  <c r="R704" i="3"/>
  <c r="BO704" i="3" s="1"/>
  <c r="R708" i="3"/>
  <c r="BO708" i="3" s="1"/>
  <c r="R712" i="3"/>
  <c r="BO712" i="3" s="1"/>
  <c r="R716" i="3"/>
  <c r="BO716" i="3" s="1"/>
  <c r="R554" i="3"/>
  <c r="BO554" i="3" s="1"/>
  <c r="R558" i="3"/>
  <c r="BO558" i="3" s="1"/>
  <c r="R562" i="3"/>
  <c r="BO562" i="3" s="1"/>
  <c r="R566" i="3"/>
  <c r="BO566" i="3" s="1"/>
  <c r="R570" i="3"/>
  <c r="BO570" i="3" s="1"/>
  <c r="R574" i="3"/>
  <c r="BO574" i="3" s="1"/>
  <c r="R578" i="3"/>
  <c r="BO578" i="3" s="1"/>
  <c r="R582" i="3"/>
  <c r="BO582" i="3" s="1"/>
  <c r="R586" i="3"/>
  <c r="BO586" i="3" s="1"/>
  <c r="R590" i="3"/>
  <c r="BO590" i="3" s="1"/>
  <c r="R594" i="3"/>
  <c r="BO594" i="3" s="1"/>
  <c r="R598" i="3"/>
  <c r="BO598" i="3" s="1"/>
  <c r="R622" i="3"/>
  <c r="BO622" i="3" s="1"/>
  <c r="R626" i="3"/>
  <c r="BO626" i="3" s="1"/>
  <c r="R630" i="3"/>
  <c r="BO630" i="3" s="1"/>
  <c r="R634" i="3"/>
  <c r="BO634" i="3" s="1"/>
  <c r="R638" i="3"/>
  <c r="BO638" i="3" s="1"/>
  <c r="R642" i="3"/>
  <c r="BO642" i="3" s="1"/>
  <c r="R646" i="3"/>
  <c r="BO646" i="3" s="1"/>
  <c r="R650" i="3"/>
  <c r="BO650" i="3" s="1"/>
  <c r="R654" i="3"/>
  <c r="BO654" i="3" s="1"/>
  <c r="R658" i="3"/>
  <c r="BO658" i="3" s="1"/>
  <c r="R662" i="3"/>
  <c r="BO662" i="3" s="1"/>
  <c r="R666" i="3"/>
  <c r="BO666" i="3" s="1"/>
  <c r="BN668" i="3"/>
  <c r="R670" i="3"/>
  <c r="BO670" i="3" s="1"/>
  <c r="BN672" i="3"/>
  <c r="R674" i="3"/>
  <c r="BO674" i="3" s="1"/>
  <c r="BN676" i="3"/>
  <c r="R678" i="3"/>
  <c r="BO678" i="3" s="1"/>
  <c r="BN680" i="3"/>
  <c r="R682" i="3"/>
  <c r="BO682" i="3" s="1"/>
  <c r="R686" i="3"/>
  <c r="BO686" i="3" s="1"/>
  <c r="R690" i="3"/>
  <c r="BO690" i="3" s="1"/>
  <c r="R694" i="3"/>
  <c r="BO694" i="3" s="1"/>
  <c r="BN696" i="3"/>
  <c r="R698" i="3"/>
  <c r="BO698" i="3" s="1"/>
  <c r="R702" i="3"/>
  <c r="BO702" i="3" s="1"/>
  <c r="R706" i="3"/>
  <c r="BO706" i="3" s="1"/>
  <c r="R710" i="3"/>
  <c r="BO710" i="3" s="1"/>
  <c r="BN712" i="3"/>
  <c r="R714" i="3"/>
  <c r="BO714" i="3" s="1"/>
  <c r="R718" i="3"/>
  <c r="BO718" i="3" s="1"/>
  <c r="BN720" i="3"/>
  <c r="BN728" i="3"/>
  <c r="BN730" i="3"/>
  <c r="R832" i="3"/>
  <c r="BO832" i="3" s="1"/>
  <c r="R994" i="3"/>
  <c r="BO994" i="3" s="1"/>
  <c r="R998" i="3"/>
  <c r="BO998" i="3" s="1"/>
  <c r="R1002" i="3"/>
  <c r="BO1002" i="3" s="1"/>
  <c r="R1006" i="3"/>
  <c r="BO1006" i="3" s="1"/>
  <c r="R1010" i="3"/>
  <c r="BO1010" i="3" s="1"/>
  <c r="R1014" i="3"/>
  <c r="BO1014" i="3" s="1"/>
  <c r="R1018" i="3"/>
  <c r="BO1018" i="3" s="1"/>
  <c r="R720" i="3"/>
  <c r="BO720" i="3" s="1"/>
  <c r="R722" i="3"/>
  <c r="BO722" i="3" s="1"/>
  <c r="R724" i="3"/>
  <c r="BO724" i="3" s="1"/>
  <c r="R726" i="3"/>
  <c r="BO726" i="3" s="1"/>
  <c r="R728" i="3"/>
  <c r="BO728" i="3" s="1"/>
  <c r="R730" i="3"/>
  <c r="BO730" i="3" s="1"/>
  <c r="R732" i="3"/>
  <c r="BO732" i="3" s="1"/>
  <c r="R734" i="3"/>
  <c r="BO734" i="3" s="1"/>
  <c r="R736" i="3"/>
  <c r="BO736" i="3" s="1"/>
  <c r="R738" i="3"/>
  <c r="BO738" i="3" s="1"/>
  <c r="R740" i="3"/>
  <c r="BO740" i="3" s="1"/>
  <c r="R742" i="3"/>
  <c r="BO742" i="3" s="1"/>
  <c r="R744" i="3"/>
  <c r="BO744" i="3" s="1"/>
  <c r="R746" i="3"/>
  <c r="BO746" i="3" s="1"/>
  <c r="R748" i="3"/>
  <c r="BO748" i="3" s="1"/>
  <c r="R750" i="3"/>
  <c r="BO750" i="3" s="1"/>
  <c r="R752" i="3"/>
  <c r="BO752" i="3" s="1"/>
  <c r="R829" i="3"/>
  <c r="BO829" i="3" s="1"/>
  <c r="R831" i="3"/>
  <c r="BO831" i="3" s="1"/>
  <c r="R835" i="3"/>
  <c r="BO835" i="3" s="1"/>
  <c r="R837" i="3"/>
  <c r="BO837" i="3" s="1"/>
  <c r="R839" i="3"/>
  <c r="BO839" i="3" s="1"/>
  <c r="R841" i="3"/>
  <c r="BO841" i="3" s="1"/>
  <c r="R843" i="3"/>
  <c r="BO843" i="3" s="1"/>
  <c r="R845" i="3"/>
  <c r="BO845" i="3" s="1"/>
  <c r="R847" i="3"/>
  <c r="BO847" i="3" s="1"/>
  <c r="R849" i="3"/>
  <c r="BO849" i="3" s="1"/>
  <c r="R851" i="3"/>
  <c r="BO851" i="3" s="1"/>
  <c r="R853" i="3"/>
  <c r="BO853" i="3" s="1"/>
  <c r="R855" i="3"/>
  <c r="BO855" i="3" s="1"/>
  <c r="R857" i="3"/>
  <c r="BO857" i="3" s="1"/>
  <c r="R859" i="3"/>
  <c r="BO859" i="3" s="1"/>
  <c r="R861" i="3"/>
  <c r="BO861" i="3" s="1"/>
  <c r="R863" i="3"/>
  <c r="BO863" i="3" s="1"/>
  <c r="R865" i="3"/>
  <c r="BO865" i="3" s="1"/>
  <c r="R867" i="3"/>
  <c r="BO867" i="3" s="1"/>
  <c r="R869" i="3"/>
  <c r="BO869" i="3" s="1"/>
  <c r="R871" i="3"/>
  <c r="BO871" i="3" s="1"/>
  <c r="R873" i="3"/>
  <c r="BO873" i="3" s="1"/>
  <c r="R875" i="3"/>
  <c r="BO875" i="3" s="1"/>
  <c r="R877" i="3"/>
  <c r="BO877" i="3" s="1"/>
  <c r="R879" i="3"/>
  <c r="BO879" i="3" s="1"/>
  <c r="R881" i="3"/>
  <c r="BO881" i="3" s="1"/>
  <c r="R883" i="3"/>
  <c r="BO883" i="3" s="1"/>
  <c r="R885" i="3"/>
  <c r="BO885" i="3" s="1"/>
  <c r="R887" i="3"/>
  <c r="BO887" i="3" s="1"/>
  <c r="R889" i="3"/>
  <c r="BO889" i="3" s="1"/>
  <c r="R891" i="3"/>
  <c r="BO891" i="3" s="1"/>
  <c r="R893" i="3"/>
  <c r="BO893" i="3" s="1"/>
  <c r="R895" i="3"/>
  <c r="BO895" i="3" s="1"/>
  <c r="R897" i="3"/>
  <c r="BO897" i="3" s="1"/>
  <c r="R899" i="3"/>
  <c r="BO899" i="3" s="1"/>
  <c r="R901" i="3"/>
  <c r="BO901" i="3" s="1"/>
  <c r="R903" i="3"/>
  <c r="BO903" i="3" s="1"/>
  <c r="R905" i="3"/>
  <c r="BO905" i="3" s="1"/>
  <c r="R907" i="3"/>
  <c r="BO907" i="3" s="1"/>
  <c r="R909" i="3"/>
  <c r="BO909" i="3" s="1"/>
  <c r="R911" i="3"/>
  <c r="BO911" i="3" s="1"/>
  <c r="R913" i="3"/>
  <c r="BO913" i="3" s="1"/>
  <c r="R915" i="3"/>
  <c r="BO915" i="3" s="1"/>
  <c r="R917" i="3"/>
  <c r="BO917" i="3" s="1"/>
  <c r="R919" i="3"/>
  <c r="BO919" i="3" s="1"/>
  <c r="R921" i="3"/>
  <c r="BO921" i="3" s="1"/>
  <c r="R923" i="3"/>
  <c r="BO923" i="3" s="1"/>
  <c r="R925" i="3"/>
  <c r="BO925" i="3" s="1"/>
  <c r="R927" i="3"/>
  <c r="BO927" i="3" s="1"/>
  <c r="R929" i="3"/>
  <c r="BO929" i="3" s="1"/>
  <c r="R931" i="3"/>
  <c r="BO931" i="3" s="1"/>
  <c r="R933" i="3"/>
  <c r="BO933" i="3" s="1"/>
  <c r="R935" i="3"/>
  <c r="BO935" i="3" s="1"/>
  <c r="R937" i="3"/>
  <c r="BO937" i="3" s="1"/>
  <c r="R939" i="3"/>
  <c r="BO939" i="3" s="1"/>
  <c r="R941" i="3"/>
  <c r="BO941" i="3" s="1"/>
  <c r="R943" i="3"/>
  <c r="BO943" i="3" s="1"/>
  <c r="R945" i="3"/>
  <c r="BO945" i="3" s="1"/>
  <c r="R947" i="3"/>
  <c r="BO947" i="3" s="1"/>
  <c r="R949" i="3"/>
  <c r="BO949" i="3" s="1"/>
  <c r="R951" i="3"/>
  <c r="BO951" i="3" s="1"/>
  <c r="R953" i="3"/>
  <c r="BO953" i="3" s="1"/>
  <c r="R955" i="3"/>
  <c r="BO955" i="3" s="1"/>
  <c r="R957" i="3"/>
  <c r="BO957" i="3" s="1"/>
  <c r="R959" i="3"/>
  <c r="BO959" i="3" s="1"/>
  <c r="R961" i="3"/>
  <c r="BO961" i="3" s="1"/>
  <c r="R963" i="3"/>
  <c r="BO963" i="3" s="1"/>
  <c r="R965" i="3"/>
  <c r="BO965" i="3" s="1"/>
  <c r="R967" i="3"/>
  <c r="BO967" i="3" s="1"/>
  <c r="R969" i="3"/>
  <c r="BO969" i="3" s="1"/>
  <c r="R971" i="3"/>
  <c r="BO971" i="3" s="1"/>
  <c r="R973" i="3"/>
  <c r="BO973" i="3" s="1"/>
  <c r="R975" i="3"/>
  <c r="BO975" i="3" s="1"/>
  <c r="R977" i="3"/>
  <c r="BO977" i="3" s="1"/>
  <c r="R979" i="3"/>
  <c r="BO979" i="3" s="1"/>
  <c r="R981" i="3"/>
  <c r="BO981" i="3" s="1"/>
  <c r="R983" i="3"/>
  <c r="BO983" i="3" s="1"/>
  <c r="R985" i="3"/>
  <c r="BO985" i="3" s="1"/>
  <c r="R987" i="3"/>
  <c r="BO987" i="3" s="1"/>
  <c r="R989" i="3"/>
  <c r="BO989" i="3" s="1"/>
  <c r="R991" i="3"/>
  <c r="BO991" i="3" s="1"/>
  <c r="R992" i="3"/>
  <c r="BO992" i="3" s="1"/>
  <c r="R996" i="3"/>
  <c r="BO996" i="3" s="1"/>
  <c r="BM1000" i="3"/>
  <c r="R1000" i="3"/>
  <c r="BO1000" i="3" s="1"/>
  <c r="R1004" i="3"/>
  <c r="BO1004" i="3" s="1"/>
  <c r="BM1008" i="3"/>
  <c r="R1008" i="3"/>
  <c r="BO1008" i="3" s="1"/>
  <c r="R1012" i="3"/>
  <c r="BO1012" i="3" s="1"/>
  <c r="R1016" i="3"/>
  <c r="BO1016" i="3" s="1"/>
  <c r="R1020" i="3"/>
  <c r="BO1020" i="3" s="1"/>
  <c r="R1022" i="3"/>
  <c r="BO1022" i="3" s="1"/>
  <c r="R1024" i="3"/>
  <c r="BO1024" i="3" s="1"/>
  <c r="BM1024" i="3"/>
  <c r="R1026" i="3"/>
  <c r="BO1026" i="3" s="1"/>
  <c r="R1028" i="3"/>
  <c r="BO1028" i="3" s="1"/>
  <c r="R1030" i="3"/>
  <c r="BO1030" i="3" s="1"/>
  <c r="R1032" i="3"/>
  <c r="BO1032" i="3" s="1"/>
  <c r="R1034" i="3"/>
  <c r="BO1034" i="3" s="1"/>
  <c r="R1036" i="3"/>
  <c r="BO1036" i="3" s="1"/>
  <c r="R1038" i="3"/>
  <c r="BO1038" i="3" s="1"/>
  <c r="R1040" i="3"/>
  <c r="BO1040" i="3" s="1"/>
  <c r="BM1040" i="3"/>
  <c r="R1042" i="3"/>
  <c r="BO1042" i="3" s="1"/>
  <c r="R1044" i="3"/>
  <c r="BO1044" i="3" s="1"/>
  <c r="R1046" i="3"/>
  <c r="BO1046" i="3" s="1"/>
  <c r="R1048" i="3"/>
  <c r="BO1048" i="3" s="1"/>
  <c r="BM1048" i="3"/>
  <c r="R1050" i="3"/>
  <c r="BO1050" i="3" s="1"/>
  <c r="R1052" i="3"/>
  <c r="BO1052" i="3" s="1"/>
  <c r="BM1052" i="3"/>
  <c r="R1053" i="3"/>
  <c r="BO1053" i="3" s="1"/>
  <c r="R1055" i="3"/>
  <c r="BO1055" i="3" s="1"/>
  <c r="R1057" i="3"/>
  <c r="BO1057" i="3" s="1"/>
  <c r="R1059" i="3"/>
  <c r="BO1059" i="3" s="1"/>
  <c r="R1061" i="3"/>
  <c r="BO1061" i="3" s="1"/>
  <c r="R1063" i="3"/>
  <c r="BO1063" i="3" s="1"/>
  <c r="R1065" i="3"/>
  <c r="BO1065" i="3" s="1"/>
  <c r="R1067" i="3"/>
  <c r="BO1067" i="3" s="1"/>
  <c r="R1069" i="3"/>
  <c r="BO1069" i="3" s="1"/>
  <c r="R1071" i="3"/>
  <c r="BO1071" i="3" s="1"/>
  <c r="R1073" i="3"/>
  <c r="BO1073" i="3" s="1"/>
  <c r="R1075" i="3"/>
  <c r="BO1075" i="3" s="1"/>
  <c r="R1077" i="3"/>
  <c r="BO1077" i="3" s="1"/>
  <c r="R1079" i="3"/>
  <c r="BO1079" i="3" s="1"/>
  <c r="R1081" i="3"/>
  <c r="BO1081" i="3" s="1"/>
  <c r="R1083" i="3"/>
  <c r="BO1083" i="3" s="1"/>
  <c r="R1085" i="3"/>
  <c r="BO1085" i="3" s="1"/>
  <c r="R1088" i="3"/>
  <c r="BO1088" i="3" s="1"/>
  <c r="R1092" i="3"/>
  <c r="BO1092" i="3" s="1"/>
  <c r="R1096" i="3"/>
  <c r="BO1096" i="3" s="1"/>
  <c r="R1100" i="3"/>
  <c r="BO1100" i="3" s="1"/>
  <c r="R1104" i="3"/>
  <c r="BO1104" i="3" s="1"/>
  <c r="R1108" i="3"/>
  <c r="BO1108" i="3" s="1"/>
  <c r="R1112" i="3"/>
  <c r="BO1112" i="3" s="1"/>
  <c r="R1090" i="3"/>
  <c r="BO1090" i="3" s="1"/>
  <c r="R1094" i="3"/>
  <c r="BO1094" i="3" s="1"/>
  <c r="R1098" i="3"/>
  <c r="BO1098" i="3" s="1"/>
  <c r="R1102" i="3"/>
  <c r="BO1102" i="3" s="1"/>
  <c r="R1106" i="3"/>
  <c r="BO1106" i="3" s="1"/>
  <c r="R1110" i="3"/>
  <c r="BO1110" i="3" s="1"/>
  <c r="BN1129" i="3"/>
  <c r="BN1137" i="3"/>
  <c r="BN1139" i="3"/>
  <c r="BN1145" i="3"/>
  <c r="BN1147" i="3"/>
  <c r="BN1153" i="3"/>
  <c r="BN1155" i="3"/>
  <c r="BN1161" i="3"/>
  <c r="BN1163" i="3"/>
  <c r="BN1169" i="3"/>
  <c r="BN1171" i="3"/>
  <c r="BN1177" i="3"/>
  <c r="BN1179" i="3"/>
  <c r="BN1185" i="3"/>
  <c r="BN1187" i="3"/>
  <c r="BN1191" i="3"/>
  <c r="BN1193" i="3"/>
  <c r="R1198" i="3"/>
  <c r="BO1198" i="3" s="1"/>
  <c r="R1114" i="3"/>
  <c r="BO1114" i="3" s="1"/>
  <c r="R1116" i="3"/>
  <c r="BO1116" i="3" s="1"/>
  <c r="R1118" i="3"/>
  <c r="BO1118" i="3" s="1"/>
  <c r="R1120" i="3"/>
  <c r="BO1120" i="3" s="1"/>
  <c r="R1122" i="3"/>
  <c r="BO1122" i="3" s="1"/>
  <c r="R1124" i="3"/>
  <c r="BO1124" i="3" s="1"/>
  <c r="R1126" i="3"/>
  <c r="BO1126" i="3" s="1"/>
  <c r="R753" i="3"/>
  <c r="BO753" i="3" s="1"/>
  <c r="R755" i="3"/>
  <c r="BO755" i="3" s="1"/>
  <c r="R757" i="3"/>
  <c r="BO757" i="3" s="1"/>
  <c r="R759" i="3"/>
  <c r="BO759" i="3" s="1"/>
  <c r="R761" i="3"/>
  <c r="BO761" i="3" s="1"/>
  <c r="R763" i="3"/>
  <c r="BO763" i="3" s="1"/>
  <c r="R765" i="3"/>
  <c r="BO765" i="3" s="1"/>
  <c r="R767" i="3"/>
  <c r="BO767" i="3" s="1"/>
  <c r="R769" i="3"/>
  <c r="BO769" i="3" s="1"/>
  <c r="R771" i="3"/>
  <c r="BO771" i="3" s="1"/>
  <c r="R773" i="3"/>
  <c r="BO773" i="3" s="1"/>
  <c r="R775" i="3"/>
  <c r="BO775" i="3" s="1"/>
  <c r="R777" i="3"/>
  <c r="BO777" i="3" s="1"/>
  <c r="R779" i="3"/>
  <c r="BO779" i="3" s="1"/>
  <c r="R781" i="3"/>
  <c r="BO781" i="3" s="1"/>
  <c r="R783" i="3"/>
  <c r="BO783" i="3" s="1"/>
  <c r="R785" i="3"/>
  <c r="BO785" i="3" s="1"/>
  <c r="R787" i="3"/>
  <c r="BO787" i="3" s="1"/>
  <c r="R789" i="3"/>
  <c r="BO789" i="3" s="1"/>
  <c r="R791" i="3"/>
  <c r="BO791" i="3" s="1"/>
  <c r="R793" i="3"/>
  <c r="BO793" i="3" s="1"/>
  <c r="R795" i="3"/>
  <c r="BO795" i="3" s="1"/>
  <c r="R797" i="3"/>
  <c r="BO797" i="3" s="1"/>
  <c r="R799" i="3"/>
  <c r="BO799" i="3" s="1"/>
  <c r="R801" i="3"/>
  <c r="BO801" i="3" s="1"/>
  <c r="R803" i="3"/>
  <c r="BO803" i="3" s="1"/>
  <c r="R805" i="3"/>
  <c r="BO805" i="3" s="1"/>
  <c r="R807" i="3"/>
  <c r="BO807" i="3" s="1"/>
  <c r="R809" i="3"/>
  <c r="BO809" i="3" s="1"/>
  <c r="R811" i="3"/>
  <c r="BO811" i="3" s="1"/>
  <c r="R813" i="3"/>
  <c r="BO813" i="3" s="1"/>
  <c r="R815" i="3"/>
  <c r="BO815" i="3" s="1"/>
  <c r="R817" i="3"/>
  <c r="BO817" i="3" s="1"/>
  <c r="R819" i="3"/>
  <c r="BO819" i="3" s="1"/>
  <c r="R821" i="3"/>
  <c r="BO821" i="3" s="1"/>
  <c r="R823" i="3"/>
  <c r="BO823" i="3" s="1"/>
  <c r="R825" i="3"/>
  <c r="BO825" i="3" s="1"/>
  <c r="R827" i="3"/>
  <c r="BO827" i="3" s="1"/>
  <c r="R1129" i="3"/>
  <c r="BO1129" i="3" s="1"/>
  <c r="R1131" i="3"/>
  <c r="BO1131" i="3" s="1"/>
  <c r="R1133" i="3"/>
  <c r="BO1133" i="3" s="1"/>
  <c r="R1135" i="3"/>
  <c r="BO1135" i="3" s="1"/>
  <c r="R1137" i="3"/>
  <c r="BO1137" i="3" s="1"/>
  <c r="R1139" i="3"/>
  <c r="BO1139" i="3" s="1"/>
  <c r="R1141" i="3"/>
  <c r="BO1141" i="3" s="1"/>
  <c r="R1143" i="3"/>
  <c r="BO1143" i="3" s="1"/>
  <c r="R1145" i="3"/>
  <c r="BO1145" i="3" s="1"/>
  <c r="R1147" i="3"/>
  <c r="BO1147" i="3" s="1"/>
  <c r="R1149" i="3"/>
  <c r="BO1149" i="3" s="1"/>
  <c r="R1151" i="3"/>
  <c r="BO1151" i="3" s="1"/>
  <c r="R1153" i="3"/>
  <c r="BO1153" i="3" s="1"/>
  <c r="R1155" i="3"/>
  <c r="BO1155" i="3" s="1"/>
  <c r="R1157" i="3"/>
  <c r="BO1157" i="3" s="1"/>
  <c r="R1159" i="3"/>
  <c r="BO1159" i="3" s="1"/>
  <c r="R1161" i="3"/>
  <c r="BO1161" i="3" s="1"/>
  <c r="R1163" i="3"/>
  <c r="BO1163" i="3" s="1"/>
  <c r="R1165" i="3"/>
  <c r="BO1165" i="3" s="1"/>
  <c r="R1167" i="3"/>
  <c r="BO1167" i="3" s="1"/>
  <c r="R1169" i="3"/>
  <c r="BO1169" i="3" s="1"/>
  <c r="R1171" i="3"/>
  <c r="BO1171" i="3" s="1"/>
  <c r="R1173" i="3"/>
  <c r="BO1173" i="3" s="1"/>
  <c r="R1175" i="3"/>
  <c r="BO1175" i="3" s="1"/>
  <c r="R1177" i="3"/>
  <c r="BO1177" i="3" s="1"/>
  <c r="R1179" i="3"/>
  <c r="BO1179" i="3" s="1"/>
  <c r="R1181" i="3"/>
  <c r="BO1181" i="3" s="1"/>
  <c r="R1183" i="3"/>
  <c r="BO1183" i="3" s="1"/>
  <c r="R1185" i="3"/>
  <c r="BO1185" i="3" s="1"/>
  <c r="R1187" i="3"/>
  <c r="BO1187" i="3" s="1"/>
  <c r="R1189" i="3"/>
  <c r="BO1189" i="3" s="1"/>
  <c r="R1191" i="3"/>
  <c r="BO1191" i="3" s="1"/>
  <c r="R1193" i="3"/>
  <c r="BO1193" i="3" s="1"/>
  <c r="R1195" i="3"/>
  <c r="BO1195" i="3" s="1"/>
  <c r="R1196" i="3"/>
  <c r="BO1196" i="3" s="1"/>
  <c r="R1200" i="3"/>
  <c r="BO1200" i="3" s="1"/>
  <c r="BN1202" i="3"/>
  <c r="R1204" i="3"/>
  <c r="BO1204" i="3" s="1"/>
  <c r="BM1204" i="3"/>
  <c r="R1206" i="3"/>
  <c r="BO1206" i="3" s="1"/>
  <c r="R1208" i="3"/>
  <c r="BO1208" i="3" s="1"/>
  <c r="R1210" i="3"/>
  <c r="BO1210" i="3" s="1"/>
  <c r="R1212" i="3"/>
  <c r="BO1212" i="3" s="1"/>
  <c r="R1214" i="3"/>
  <c r="BO1214" i="3" s="1"/>
  <c r="R1216" i="3"/>
  <c r="BO1216" i="3" s="1"/>
  <c r="R1218" i="3"/>
  <c r="BO1218" i="3" s="1"/>
  <c r="R1220" i="3"/>
  <c r="BO1220" i="3" s="1"/>
  <c r="R1222" i="3"/>
  <c r="BO1222" i="3" s="1"/>
  <c r="R1224" i="3"/>
  <c r="BO1224" i="3" s="1"/>
  <c r="R1226" i="3"/>
  <c r="BO1226" i="3" s="1"/>
  <c r="R1228" i="3"/>
  <c r="BO1228" i="3" s="1"/>
  <c r="BM1228" i="3"/>
  <c r="R1230" i="3"/>
  <c r="BO1230" i="3" s="1"/>
  <c r="R1232" i="3"/>
  <c r="BO1232" i="3" s="1"/>
  <c r="R1234" i="3"/>
  <c r="BO1234" i="3" s="1"/>
  <c r="R1236" i="3"/>
  <c r="BO1236" i="3" s="1"/>
  <c r="R1238" i="3"/>
  <c r="BO1238" i="3" s="1"/>
  <c r="BM1239" i="3"/>
  <c r="R1243" i="3"/>
  <c r="BO1243" i="3" s="1"/>
  <c r="BM1247" i="3"/>
  <c r="R1247" i="3"/>
  <c r="BO1247" i="3" s="1"/>
  <c r="R1202" i="3"/>
  <c r="BO1202" i="3" s="1"/>
  <c r="R1241" i="3"/>
  <c r="BO1241" i="3" s="1"/>
  <c r="R1245" i="3"/>
  <c r="BO1245" i="3" s="1"/>
  <c r="R1249" i="3"/>
  <c r="BO1249" i="3" s="1"/>
  <c r="R1251" i="3"/>
  <c r="BO1251" i="3" s="1"/>
  <c r="R1253" i="3"/>
  <c r="BO1253" i="3" s="1"/>
  <c r="R1255" i="3"/>
  <c r="BO1255" i="3" s="1"/>
  <c r="R1257" i="3"/>
  <c r="BO1257" i="3" s="1"/>
  <c r="R1259" i="3"/>
  <c r="BO1259" i="3" s="1"/>
  <c r="R1261" i="3"/>
  <c r="BO1261" i="3" s="1"/>
  <c r="R1263" i="3"/>
  <c r="BO1263" i="3" s="1"/>
  <c r="R1265" i="3"/>
  <c r="BO1265" i="3" s="1"/>
  <c r="R1267" i="3"/>
  <c r="BO1267" i="3" s="1"/>
  <c r="R1269" i="3"/>
  <c r="BO1269" i="3" s="1"/>
  <c r="R1271" i="3"/>
  <c r="BO1271" i="3" s="1"/>
  <c r="R1273" i="3"/>
  <c r="BO1273" i="3" s="1"/>
  <c r="R1275" i="3"/>
  <c r="BO1275" i="3" s="1"/>
  <c r="R1277" i="3"/>
  <c r="BO1277" i="3" s="1"/>
  <c r="R1281" i="3"/>
  <c r="BO1281" i="3" s="1"/>
  <c r="R1283" i="3"/>
  <c r="BO1283" i="3" s="1"/>
  <c r="R1285" i="3"/>
  <c r="BO1285" i="3" s="1"/>
  <c r="R1287" i="3"/>
  <c r="BO1287" i="3" s="1"/>
  <c r="R1289" i="3"/>
  <c r="BO1289" i="3" s="1"/>
  <c r="R1291" i="3"/>
  <c r="BO1291" i="3" s="1"/>
  <c r="R1293" i="3"/>
  <c r="BO1293" i="3" s="1"/>
  <c r="BM1293" i="3"/>
  <c r="R1295" i="3"/>
  <c r="BO1295" i="3" s="1"/>
  <c r="R1297" i="3"/>
  <c r="BO1297" i="3" s="1"/>
  <c r="R1299" i="3"/>
  <c r="BO1299" i="3" s="1"/>
  <c r="R1301" i="3"/>
  <c r="BO1301" i="3" s="1"/>
  <c r="R1303" i="3"/>
  <c r="BO1303" i="3" s="1"/>
  <c r="R1305" i="3"/>
  <c r="BO1305" i="3" s="1"/>
  <c r="R1307" i="3"/>
  <c r="BO1307" i="3" s="1"/>
  <c r="R1309" i="3"/>
  <c r="BO1309" i="3" s="1"/>
  <c r="R1311" i="3"/>
  <c r="BO1311" i="3" s="1"/>
  <c r="BM1311" i="3"/>
  <c r="R1313" i="3"/>
  <c r="BO1313" i="3" s="1"/>
  <c r="R1315" i="3"/>
  <c r="BO1315" i="3" s="1"/>
  <c r="R1317" i="3"/>
  <c r="BO1317" i="3" s="1"/>
  <c r="R1319" i="3"/>
  <c r="BO1319" i="3" s="1"/>
  <c r="R1321" i="3"/>
  <c r="BO1321" i="3" s="1"/>
  <c r="R1323" i="3"/>
  <c r="BO1323" i="3" s="1"/>
  <c r="R1325" i="3"/>
  <c r="BO1325" i="3" s="1"/>
  <c r="R1327" i="3"/>
  <c r="BO1327" i="3" s="1"/>
  <c r="BF1278" i="3" l="1"/>
  <c r="BN1278" i="3" s="1"/>
  <c r="BF1279" i="3"/>
  <c r="BN1279" i="3" s="1"/>
  <c r="BF1280" i="3"/>
  <c r="BN1280" i="3" s="1"/>
  <c r="S156" i="3"/>
  <c r="V156" i="3" s="1"/>
  <c r="S155" i="3"/>
  <c r="V155" i="3" s="1"/>
  <c r="N165" i="3"/>
  <c r="BL165" i="3" s="1"/>
  <c r="S165" i="3" s="1"/>
  <c r="V165" i="3" s="1"/>
  <c r="N476" i="3"/>
  <c r="BL476" i="3" s="1"/>
  <c r="S476" i="3" s="1"/>
  <c r="V476" i="3" s="1"/>
  <c r="BF601" i="3"/>
  <c r="BN601" i="3" s="1"/>
  <c r="BF599" i="3"/>
  <c r="BN599" i="3" s="1"/>
  <c r="BF597" i="3"/>
  <c r="BN597" i="3" s="1"/>
  <c r="BF595" i="3"/>
  <c r="BN595" i="3" s="1"/>
  <c r="BF593" i="3"/>
  <c r="BN593" i="3" s="1"/>
  <c r="BF591" i="3"/>
  <c r="BN591" i="3" s="1"/>
  <c r="BF589" i="3"/>
  <c r="BN589" i="3" s="1"/>
  <c r="BF587" i="3"/>
  <c r="BN587" i="3" s="1"/>
  <c r="BF585" i="3"/>
  <c r="BN585" i="3" s="1"/>
  <c r="BF583" i="3"/>
  <c r="BN583" i="3" s="1"/>
  <c r="BF581" i="3"/>
  <c r="BN581" i="3" s="1"/>
  <c r="BF579" i="3"/>
  <c r="BN579" i="3" s="1"/>
  <c r="BF577" i="3"/>
  <c r="BN577" i="3" s="1"/>
  <c r="BF575" i="3"/>
  <c r="BN575" i="3" s="1"/>
  <c r="BF573" i="3"/>
  <c r="BN573" i="3" s="1"/>
  <c r="BF571" i="3"/>
  <c r="BN571" i="3" s="1"/>
  <c r="BF569" i="3"/>
  <c r="BN569" i="3" s="1"/>
  <c r="BF567" i="3"/>
  <c r="BN567" i="3" s="1"/>
  <c r="BF565" i="3"/>
  <c r="BN565" i="3" s="1"/>
  <c r="BF563" i="3"/>
  <c r="BN563" i="3" s="1"/>
  <c r="BF561" i="3"/>
  <c r="BN561" i="3" s="1"/>
  <c r="BF559" i="3"/>
  <c r="BN559" i="3" s="1"/>
  <c r="BF557" i="3"/>
  <c r="BN557" i="3" s="1"/>
  <c r="BF555" i="3"/>
  <c r="BN555" i="3" s="1"/>
  <c r="BF602" i="3"/>
  <c r="BN602" i="3" s="1"/>
  <c r="BF594" i="3"/>
  <c r="BN594" i="3" s="1"/>
  <c r="BF586" i="3"/>
  <c r="BN586" i="3" s="1"/>
  <c r="BF578" i="3"/>
  <c r="BN578" i="3" s="1"/>
  <c r="BF570" i="3"/>
  <c r="BN570" i="3" s="1"/>
  <c r="BF562" i="3"/>
  <c r="BN562" i="3" s="1"/>
  <c r="BF554" i="3"/>
  <c r="BN554" i="3" s="1"/>
  <c r="BF600" i="3"/>
  <c r="BN600" i="3" s="1"/>
  <c r="BF592" i="3"/>
  <c r="BN592" i="3" s="1"/>
  <c r="BF584" i="3"/>
  <c r="BN584" i="3" s="1"/>
  <c r="BF576" i="3"/>
  <c r="BN576" i="3" s="1"/>
  <c r="BF568" i="3"/>
  <c r="BN568" i="3" s="1"/>
  <c r="BF560" i="3"/>
  <c r="BN560" i="3" s="1"/>
  <c r="BF551" i="3"/>
  <c r="BN551" i="3" s="1"/>
  <c r="BF549" i="3"/>
  <c r="BN549" i="3" s="1"/>
  <c r="BF547" i="3"/>
  <c r="BN547" i="3" s="1"/>
  <c r="BF545" i="3"/>
  <c r="BN545" i="3" s="1"/>
  <c r="BF543" i="3"/>
  <c r="BN543" i="3" s="1"/>
  <c r="BF541" i="3"/>
  <c r="BN541" i="3" s="1"/>
  <c r="BF539" i="3"/>
  <c r="BN539" i="3" s="1"/>
  <c r="BF537" i="3"/>
  <c r="BN537" i="3" s="1"/>
  <c r="BF535" i="3"/>
  <c r="BN535" i="3" s="1"/>
  <c r="BF533" i="3"/>
  <c r="BN533" i="3" s="1"/>
  <c r="BF531" i="3"/>
  <c r="BN531" i="3" s="1"/>
  <c r="BF529" i="3"/>
  <c r="BN529" i="3" s="1"/>
  <c r="BF527" i="3"/>
  <c r="BN527" i="3" s="1"/>
  <c r="BF525" i="3"/>
  <c r="BN525" i="3" s="1"/>
  <c r="BF523" i="3"/>
  <c r="BN523" i="3" s="1"/>
  <c r="BF521" i="3"/>
  <c r="BN521" i="3" s="1"/>
  <c r="BF519" i="3"/>
  <c r="BN519" i="3" s="1"/>
  <c r="BF517" i="3"/>
  <c r="BN517" i="3" s="1"/>
  <c r="BF515" i="3"/>
  <c r="BN515" i="3" s="1"/>
  <c r="BF513" i="3"/>
  <c r="BN513" i="3" s="1"/>
  <c r="BF511" i="3"/>
  <c r="BN511" i="3" s="1"/>
  <c r="BF509" i="3"/>
  <c r="BN509" i="3" s="1"/>
  <c r="BF507" i="3"/>
  <c r="BN507" i="3" s="1"/>
  <c r="BF505" i="3"/>
  <c r="BN505" i="3" s="1"/>
  <c r="BF503" i="3"/>
  <c r="BN503" i="3" s="1"/>
  <c r="BF501" i="3"/>
  <c r="BN501" i="3" s="1"/>
  <c r="BF499" i="3"/>
  <c r="BN499" i="3" s="1"/>
  <c r="BF497" i="3"/>
  <c r="BN497" i="3" s="1"/>
  <c r="BF495" i="3"/>
  <c r="BN495" i="3" s="1"/>
  <c r="BF493" i="3"/>
  <c r="BN493" i="3" s="1"/>
  <c r="BF491" i="3"/>
  <c r="BN491" i="3" s="1"/>
  <c r="BF489" i="3"/>
  <c r="BN489" i="3" s="1"/>
  <c r="BF487" i="3"/>
  <c r="BN487" i="3" s="1"/>
  <c r="BF485" i="3"/>
  <c r="BN485" i="3" s="1"/>
  <c r="BF483" i="3"/>
  <c r="BN483" i="3" s="1"/>
  <c r="BF481" i="3"/>
  <c r="BN481" i="3" s="1"/>
  <c r="BF479" i="3"/>
  <c r="BN479" i="3" s="1"/>
  <c r="BF477" i="3"/>
  <c r="BN477" i="3" s="1"/>
  <c r="BF475" i="3"/>
  <c r="BN475" i="3" s="1"/>
  <c r="BF473" i="3"/>
  <c r="BN473" i="3" s="1"/>
  <c r="BF471" i="3"/>
  <c r="BN471" i="3" s="1"/>
  <c r="BF469" i="3"/>
  <c r="BN469" i="3" s="1"/>
  <c r="BF467" i="3"/>
  <c r="BN467" i="3" s="1"/>
  <c r="BF465" i="3"/>
  <c r="BN465" i="3" s="1"/>
  <c r="BF463" i="3"/>
  <c r="BN463" i="3" s="1"/>
  <c r="BF461" i="3"/>
  <c r="BN461" i="3" s="1"/>
  <c r="BF459" i="3"/>
  <c r="BN459" i="3" s="1"/>
  <c r="BF457" i="3"/>
  <c r="BN457" i="3" s="1"/>
  <c r="BF455" i="3"/>
  <c r="BN455" i="3" s="1"/>
  <c r="BF453" i="3"/>
  <c r="BN453" i="3" s="1"/>
  <c r="BF598" i="3"/>
  <c r="BN598" i="3" s="1"/>
  <c r="BF590" i="3"/>
  <c r="BN590" i="3" s="1"/>
  <c r="BF582" i="3"/>
  <c r="BN582" i="3" s="1"/>
  <c r="BF574" i="3"/>
  <c r="BN574" i="3" s="1"/>
  <c r="BF566" i="3"/>
  <c r="BN566" i="3" s="1"/>
  <c r="BF558" i="3"/>
  <c r="BN558" i="3" s="1"/>
  <c r="BF552" i="3"/>
  <c r="BN552" i="3" s="1"/>
  <c r="BF596" i="3"/>
  <c r="BN596" i="3" s="1"/>
  <c r="BF588" i="3"/>
  <c r="BN588" i="3" s="1"/>
  <c r="BF580" i="3"/>
  <c r="BN580" i="3" s="1"/>
  <c r="BF572" i="3"/>
  <c r="BN572" i="3" s="1"/>
  <c r="BF564" i="3"/>
  <c r="BN564" i="3" s="1"/>
  <c r="BF556" i="3"/>
  <c r="BN556" i="3" s="1"/>
  <c r="BF553" i="3"/>
  <c r="BN553" i="3" s="1"/>
  <c r="BF550" i="3"/>
  <c r="BN550" i="3" s="1"/>
  <c r="BF548" i="3"/>
  <c r="BN548" i="3" s="1"/>
  <c r="BF546" i="3"/>
  <c r="BN546" i="3" s="1"/>
  <c r="BF544" i="3"/>
  <c r="BN544" i="3" s="1"/>
  <c r="BF542" i="3"/>
  <c r="BN542" i="3" s="1"/>
  <c r="BF540" i="3"/>
  <c r="BN540" i="3" s="1"/>
  <c r="BF538" i="3"/>
  <c r="BN538" i="3" s="1"/>
  <c r="BF536" i="3"/>
  <c r="BN536" i="3" s="1"/>
  <c r="BF534" i="3"/>
  <c r="BN534" i="3" s="1"/>
  <c r="BF532" i="3"/>
  <c r="BN532" i="3" s="1"/>
  <c r="BF530" i="3"/>
  <c r="BN530" i="3" s="1"/>
  <c r="BF528" i="3"/>
  <c r="BN528" i="3" s="1"/>
  <c r="BF526" i="3"/>
  <c r="BN526" i="3" s="1"/>
  <c r="BF524" i="3"/>
  <c r="BN524" i="3" s="1"/>
  <c r="BF522" i="3"/>
  <c r="BN522" i="3" s="1"/>
  <c r="BF520" i="3"/>
  <c r="BN520" i="3" s="1"/>
  <c r="BF518" i="3"/>
  <c r="BN518" i="3" s="1"/>
  <c r="BF516" i="3"/>
  <c r="BN516" i="3" s="1"/>
  <c r="BF514" i="3"/>
  <c r="BN514" i="3" s="1"/>
  <c r="BF512" i="3"/>
  <c r="BN512" i="3" s="1"/>
  <c r="BF510" i="3"/>
  <c r="BN510" i="3" s="1"/>
  <c r="BF508" i="3"/>
  <c r="BN508" i="3" s="1"/>
  <c r="BF506" i="3"/>
  <c r="BN506" i="3" s="1"/>
  <c r="BF504" i="3"/>
  <c r="BN504" i="3" s="1"/>
  <c r="BF502" i="3"/>
  <c r="BN502" i="3" s="1"/>
  <c r="BF500" i="3"/>
  <c r="BN500" i="3" s="1"/>
  <c r="BF498" i="3"/>
  <c r="BN498" i="3" s="1"/>
  <c r="BF496" i="3"/>
  <c r="BN496" i="3" s="1"/>
  <c r="BF494" i="3"/>
  <c r="BN494" i="3" s="1"/>
  <c r="BF492" i="3"/>
  <c r="BN492" i="3" s="1"/>
  <c r="BF490" i="3"/>
  <c r="BN490" i="3" s="1"/>
  <c r="BF488" i="3"/>
  <c r="BN488" i="3" s="1"/>
  <c r="BF486" i="3"/>
  <c r="BN486" i="3" s="1"/>
  <c r="BF484" i="3"/>
  <c r="BN484" i="3" s="1"/>
  <c r="BF482" i="3"/>
  <c r="BN482" i="3" s="1"/>
  <c r="BF480" i="3"/>
  <c r="BN480" i="3" s="1"/>
  <c r="BF478" i="3"/>
  <c r="BN478" i="3" s="1"/>
  <c r="BF476" i="3"/>
  <c r="BN476" i="3" s="1"/>
  <c r="BF474" i="3"/>
  <c r="BN474" i="3" s="1"/>
  <c r="BF472" i="3"/>
  <c r="BN472" i="3" s="1"/>
  <c r="BF470" i="3"/>
  <c r="BN470" i="3" s="1"/>
  <c r="BF468" i="3"/>
  <c r="BN468" i="3" s="1"/>
  <c r="BF466" i="3"/>
  <c r="BN466" i="3" s="1"/>
  <c r="BF464" i="3"/>
  <c r="BN464" i="3" s="1"/>
  <c r="BF462" i="3"/>
  <c r="BN462" i="3" s="1"/>
  <c r="BF460" i="3"/>
  <c r="BN460" i="3" s="1"/>
  <c r="BF458" i="3"/>
  <c r="BN458" i="3" s="1"/>
  <c r="BF456" i="3"/>
  <c r="BN456" i="3" s="1"/>
  <c r="BF454" i="3"/>
  <c r="BN454" i="3" s="1"/>
  <c r="BF451" i="3"/>
  <c r="BN451" i="3" s="1"/>
  <c r="BF449" i="3"/>
  <c r="BN449" i="3" s="1"/>
  <c r="BF447" i="3"/>
  <c r="BN447" i="3" s="1"/>
  <c r="BF445" i="3"/>
  <c r="BN445" i="3" s="1"/>
  <c r="BF443" i="3"/>
  <c r="BN443" i="3" s="1"/>
  <c r="BF441" i="3"/>
  <c r="BN441" i="3" s="1"/>
  <c r="BF439" i="3"/>
  <c r="BN439" i="3" s="1"/>
  <c r="BF437" i="3"/>
  <c r="BN437" i="3" s="1"/>
  <c r="BF435" i="3"/>
  <c r="BN435" i="3" s="1"/>
  <c r="BF433" i="3"/>
  <c r="BN433" i="3" s="1"/>
  <c r="BF431" i="3"/>
  <c r="BN431" i="3" s="1"/>
  <c r="BF429" i="3"/>
  <c r="BN429" i="3" s="1"/>
  <c r="BF427" i="3"/>
  <c r="BN427" i="3" s="1"/>
  <c r="BF425" i="3"/>
  <c r="BN425" i="3" s="1"/>
  <c r="BF423" i="3"/>
  <c r="BN423" i="3" s="1"/>
  <c r="BF421" i="3"/>
  <c r="BN421" i="3" s="1"/>
  <c r="BF419" i="3"/>
  <c r="BN419" i="3" s="1"/>
  <c r="BF417" i="3"/>
  <c r="BN417" i="3" s="1"/>
  <c r="BF415" i="3"/>
  <c r="BN415" i="3" s="1"/>
  <c r="BF413" i="3"/>
  <c r="BN413" i="3" s="1"/>
  <c r="BF411" i="3"/>
  <c r="BN411" i="3" s="1"/>
  <c r="BF409" i="3"/>
  <c r="BN409" i="3" s="1"/>
  <c r="BF407" i="3"/>
  <c r="BN407" i="3" s="1"/>
  <c r="BF405" i="3"/>
  <c r="BN405" i="3" s="1"/>
  <c r="BF403" i="3"/>
  <c r="BN403" i="3" s="1"/>
  <c r="BF401" i="3"/>
  <c r="BN401" i="3" s="1"/>
  <c r="BF399" i="3"/>
  <c r="BN399" i="3" s="1"/>
  <c r="BF397" i="3"/>
  <c r="BN397" i="3" s="1"/>
  <c r="BF395" i="3"/>
  <c r="BN395" i="3" s="1"/>
  <c r="BF393" i="3"/>
  <c r="BN393" i="3" s="1"/>
  <c r="BF391" i="3"/>
  <c r="BN391" i="3" s="1"/>
  <c r="BF389" i="3"/>
  <c r="BN389" i="3" s="1"/>
  <c r="BF387" i="3"/>
  <c r="BN387" i="3" s="1"/>
  <c r="BF385" i="3"/>
  <c r="BN385" i="3" s="1"/>
  <c r="BF383" i="3"/>
  <c r="BN383" i="3" s="1"/>
  <c r="BF381" i="3"/>
  <c r="BN381" i="3" s="1"/>
  <c r="BF379" i="3"/>
  <c r="BN379" i="3" s="1"/>
  <c r="BF377" i="3"/>
  <c r="BN377" i="3" s="1"/>
  <c r="BF375" i="3"/>
  <c r="BN375" i="3" s="1"/>
  <c r="BF373" i="3"/>
  <c r="BN373" i="3" s="1"/>
  <c r="BF371" i="3"/>
  <c r="BN371" i="3" s="1"/>
  <c r="BF369" i="3"/>
  <c r="BN369" i="3" s="1"/>
  <c r="BF367" i="3"/>
  <c r="BN367" i="3" s="1"/>
  <c r="BF365" i="3"/>
  <c r="BN365" i="3" s="1"/>
  <c r="BF363" i="3"/>
  <c r="BN363" i="3" s="1"/>
  <c r="BF361" i="3"/>
  <c r="BN361" i="3" s="1"/>
  <c r="BF359" i="3"/>
  <c r="BN359" i="3" s="1"/>
  <c r="BF357" i="3"/>
  <c r="BN357" i="3" s="1"/>
  <c r="BF355" i="3"/>
  <c r="BN355" i="3" s="1"/>
  <c r="BF353" i="3"/>
  <c r="BN353" i="3" s="1"/>
  <c r="BF351" i="3"/>
  <c r="BN351" i="3" s="1"/>
  <c r="BF349" i="3"/>
  <c r="BN349" i="3" s="1"/>
  <c r="BF347" i="3"/>
  <c r="BN347" i="3" s="1"/>
  <c r="BF345" i="3"/>
  <c r="BN345" i="3" s="1"/>
  <c r="BF343" i="3"/>
  <c r="BN343" i="3" s="1"/>
  <c r="BF341" i="3"/>
  <c r="BN341" i="3" s="1"/>
  <c r="BF339" i="3"/>
  <c r="BN339" i="3" s="1"/>
  <c r="BF337" i="3"/>
  <c r="BN337" i="3" s="1"/>
  <c r="BF335" i="3"/>
  <c r="BN335" i="3" s="1"/>
  <c r="BF333" i="3"/>
  <c r="BN333" i="3" s="1"/>
  <c r="BF331" i="3"/>
  <c r="BN331" i="3" s="1"/>
  <c r="BF329" i="3"/>
  <c r="BN329" i="3" s="1"/>
  <c r="BF327" i="3"/>
  <c r="BN327" i="3" s="1"/>
  <c r="BF325" i="3"/>
  <c r="BN325" i="3" s="1"/>
  <c r="BF323" i="3"/>
  <c r="BN323" i="3" s="1"/>
  <c r="BF321" i="3"/>
  <c r="BN321" i="3" s="1"/>
  <c r="BF319" i="3"/>
  <c r="BN319" i="3" s="1"/>
  <c r="BF317" i="3"/>
  <c r="BN317" i="3" s="1"/>
  <c r="BF315" i="3"/>
  <c r="BN315" i="3" s="1"/>
  <c r="BF313" i="3"/>
  <c r="BN313" i="3" s="1"/>
  <c r="BF311" i="3"/>
  <c r="BN311" i="3" s="1"/>
  <c r="BF309" i="3"/>
  <c r="BN309" i="3" s="1"/>
  <c r="BF307" i="3"/>
  <c r="BN307" i="3" s="1"/>
  <c r="BF305" i="3"/>
  <c r="BN305" i="3" s="1"/>
  <c r="BF303" i="3"/>
  <c r="BN303" i="3" s="1"/>
  <c r="BF452" i="3"/>
  <c r="BN452" i="3" s="1"/>
  <c r="BF450" i="3"/>
  <c r="BN450" i="3" s="1"/>
  <c r="BF448" i="3"/>
  <c r="BN448" i="3" s="1"/>
  <c r="BF446" i="3"/>
  <c r="BN446" i="3" s="1"/>
  <c r="BF444" i="3"/>
  <c r="BN444" i="3" s="1"/>
  <c r="BF442" i="3"/>
  <c r="BN442" i="3" s="1"/>
  <c r="BF440" i="3"/>
  <c r="BN440" i="3" s="1"/>
  <c r="BF438" i="3"/>
  <c r="BN438" i="3" s="1"/>
  <c r="BF436" i="3"/>
  <c r="BN436" i="3" s="1"/>
  <c r="BF434" i="3"/>
  <c r="BN434" i="3" s="1"/>
  <c r="BF432" i="3"/>
  <c r="BN432" i="3" s="1"/>
  <c r="BF430" i="3"/>
  <c r="BN430" i="3" s="1"/>
  <c r="BF428" i="3"/>
  <c r="BN428" i="3" s="1"/>
  <c r="BF426" i="3"/>
  <c r="BN426" i="3" s="1"/>
  <c r="BF424" i="3"/>
  <c r="BN424" i="3" s="1"/>
  <c r="BF422" i="3"/>
  <c r="BN422" i="3" s="1"/>
  <c r="BF420" i="3"/>
  <c r="BN420" i="3" s="1"/>
  <c r="BF418" i="3"/>
  <c r="BN418" i="3" s="1"/>
  <c r="BF416" i="3"/>
  <c r="BN416" i="3" s="1"/>
  <c r="BF414" i="3"/>
  <c r="BN414" i="3" s="1"/>
  <c r="BF412" i="3"/>
  <c r="BN412" i="3" s="1"/>
  <c r="BF410" i="3"/>
  <c r="BN410" i="3" s="1"/>
  <c r="BF408" i="3"/>
  <c r="BN408" i="3" s="1"/>
  <c r="BF406" i="3"/>
  <c r="BN406" i="3" s="1"/>
  <c r="BF404" i="3"/>
  <c r="BN404" i="3" s="1"/>
  <c r="BF402" i="3"/>
  <c r="BN402" i="3" s="1"/>
  <c r="BF400" i="3"/>
  <c r="BN400" i="3" s="1"/>
  <c r="BF398" i="3"/>
  <c r="BN398" i="3" s="1"/>
  <c r="BF396" i="3"/>
  <c r="BN396" i="3" s="1"/>
  <c r="BF394" i="3"/>
  <c r="BN394" i="3" s="1"/>
  <c r="BF392" i="3"/>
  <c r="BN392" i="3" s="1"/>
  <c r="BF390" i="3"/>
  <c r="BN390" i="3" s="1"/>
  <c r="BF388" i="3"/>
  <c r="BN388" i="3" s="1"/>
  <c r="BF386" i="3"/>
  <c r="BN386" i="3" s="1"/>
  <c r="BF384" i="3"/>
  <c r="BN384" i="3" s="1"/>
  <c r="BF382" i="3"/>
  <c r="BN382" i="3" s="1"/>
  <c r="BF380" i="3"/>
  <c r="BN380" i="3" s="1"/>
  <c r="BF378" i="3"/>
  <c r="BN378" i="3" s="1"/>
  <c r="BF376" i="3"/>
  <c r="BN376" i="3" s="1"/>
  <c r="BF374" i="3"/>
  <c r="BN374" i="3" s="1"/>
  <c r="BF372" i="3"/>
  <c r="BN372" i="3" s="1"/>
  <c r="BF370" i="3"/>
  <c r="BN370" i="3" s="1"/>
  <c r="BF368" i="3"/>
  <c r="BN368" i="3" s="1"/>
  <c r="BF366" i="3"/>
  <c r="BN366" i="3" s="1"/>
  <c r="BF364" i="3"/>
  <c r="BN364" i="3" s="1"/>
  <c r="BF362" i="3"/>
  <c r="BN362" i="3" s="1"/>
  <c r="BF360" i="3"/>
  <c r="BN360" i="3" s="1"/>
  <c r="BF358" i="3"/>
  <c r="BN358" i="3" s="1"/>
  <c r="BF356" i="3"/>
  <c r="BN356" i="3" s="1"/>
  <c r="BF354" i="3"/>
  <c r="BN354" i="3" s="1"/>
  <c r="BF352" i="3"/>
  <c r="BN352" i="3" s="1"/>
  <c r="BF350" i="3"/>
  <c r="BN350" i="3" s="1"/>
  <c r="BF348" i="3"/>
  <c r="BN348" i="3" s="1"/>
  <c r="BF346" i="3"/>
  <c r="BN346" i="3" s="1"/>
  <c r="BF344" i="3"/>
  <c r="BN344" i="3" s="1"/>
  <c r="BF342" i="3"/>
  <c r="BN342" i="3" s="1"/>
  <c r="BF340" i="3"/>
  <c r="BN340" i="3" s="1"/>
  <c r="BF338" i="3"/>
  <c r="BN338" i="3" s="1"/>
  <c r="BF336" i="3"/>
  <c r="BN336" i="3" s="1"/>
  <c r="BF334" i="3"/>
  <c r="BN334" i="3" s="1"/>
  <c r="BF332" i="3"/>
  <c r="BN332" i="3" s="1"/>
  <c r="BF330" i="3"/>
  <c r="BN330" i="3" s="1"/>
  <c r="BF328" i="3"/>
  <c r="BN328" i="3" s="1"/>
  <c r="BF326" i="3"/>
  <c r="BN326" i="3" s="1"/>
  <c r="BF324" i="3"/>
  <c r="BN324" i="3" s="1"/>
  <c r="BF322" i="3"/>
  <c r="BN322" i="3" s="1"/>
  <c r="BF320" i="3"/>
  <c r="BN320" i="3" s="1"/>
  <c r="BF318" i="3"/>
  <c r="BN318" i="3" s="1"/>
  <c r="BF316" i="3"/>
  <c r="BN316" i="3" s="1"/>
  <c r="BF314" i="3"/>
  <c r="BN314" i="3" s="1"/>
  <c r="BF312" i="3"/>
  <c r="BN312" i="3" s="1"/>
  <c r="BF310" i="3"/>
  <c r="BN310" i="3" s="1"/>
  <c r="BF308" i="3"/>
  <c r="BN308" i="3" s="1"/>
  <c r="BF306" i="3"/>
  <c r="BN306" i="3" s="1"/>
  <c r="BF304" i="3"/>
  <c r="BN304" i="3" s="1"/>
  <c r="BF1277" i="3"/>
  <c r="BN1277" i="3" s="1"/>
  <c r="BF1275" i="3"/>
  <c r="BN1275" i="3" s="1"/>
  <c r="BF1273" i="3"/>
  <c r="BN1273" i="3" s="1"/>
  <c r="BF1271" i="3"/>
  <c r="BN1271" i="3" s="1"/>
  <c r="BF1269" i="3"/>
  <c r="BN1269" i="3" s="1"/>
  <c r="BF1267" i="3"/>
  <c r="BN1267" i="3" s="1"/>
  <c r="BF1266" i="3"/>
  <c r="BN1266" i="3" s="1"/>
  <c r="BF1263" i="3"/>
  <c r="BN1263" i="3" s="1"/>
  <c r="BF1261" i="3"/>
  <c r="BN1261" i="3" s="1"/>
  <c r="BF1259" i="3"/>
  <c r="BN1259" i="3" s="1"/>
  <c r="BF1257" i="3"/>
  <c r="BN1257" i="3" s="1"/>
  <c r="BF1255" i="3"/>
  <c r="BN1255" i="3" s="1"/>
  <c r="BF1253" i="3"/>
  <c r="BN1253" i="3" s="1"/>
  <c r="BF1251" i="3"/>
  <c r="BN1251" i="3" s="1"/>
  <c r="BF1249" i="3"/>
  <c r="BN1249" i="3" s="1"/>
  <c r="BF1265" i="3"/>
  <c r="BN1265" i="3" s="1"/>
  <c r="BF1264" i="3"/>
  <c r="BN1264" i="3" s="1"/>
  <c r="BF1262" i="3"/>
  <c r="BN1262" i="3" s="1"/>
  <c r="BF1260" i="3"/>
  <c r="BN1260" i="3" s="1"/>
  <c r="BF1258" i="3"/>
  <c r="BN1258" i="3" s="1"/>
  <c r="BF1256" i="3"/>
  <c r="BN1256" i="3" s="1"/>
  <c r="BF1254" i="3"/>
  <c r="BN1254" i="3" s="1"/>
  <c r="BF1252" i="3"/>
  <c r="BN1252" i="3" s="1"/>
  <c r="BF1250" i="3"/>
  <c r="BN1250" i="3" s="1"/>
  <c r="BF1248" i="3"/>
  <c r="BN1248" i="3" s="1"/>
  <c r="BF1246" i="3"/>
  <c r="BN1246" i="3" s="1"/>
  <c r="BF1244" i="3"/>
  <c r="BN1244" i="3" s="1"/>
  <c r="BF1242" i="3"/>
  <c r="BN1242" i="3" s="1"/>
  <c r="BF1240" i="3"/>
  <c r="BN1240" i="3" s="1"/>
  <c r="BF1238" i="3"/>
  <c r="BN1238" i="3" s="1"/>
  <c r="BF1236" i="3"/>
  <c r="BN1236" i="3" s="1"/>
  <c r="BF1234" i="3"/>
  <c r="BN1234" i="3" s="1"/>
  <c r="BF1232" i="3"/>
  <c r="BN1232" i="3" s="1"/>
  <c r="BF1230" i="3"/>
  <c r="BN1230" i="3" s="1"/>
  <c r="BF1228" i="3"/>
  <c r="BN1228" i="3" s="1"/>
  <c r="BF1226" i="3"/>
  <c r="BN1226" i="3" s="1"/>
  <c r="BF1224" i="3"/>
  <c r="BN1224" i="3" s="1"/>
  <c r="BF1222" i="3"/>
  <c r="BN1222" i="3" s="1"/>
  <c r="BF1276" i="3"/>
  <c r="BN1276" i="3" s="1"/>
  <c r="BF1274" i="3"/>
  <c r="BN1274" i="3" s="1"/>
  <c r="BF1272" i="3"/>
  <c r="BN1272" i="3" s="1"/>
  <c r="BF1270" i="3"/>
  <c r="BN1270" i="3" s="1"/>
  <c r="BF1268" i="3"/>
  <c r="BN1268" i="3" s="1"/>
  <c r="BF1245" i="3"/>
  <c r="BN1245" i="3" s="1"/>
  <c r="BF1237" i="3"/>
  <c r="BN1237" i="3" s="1"/>
  <c r="BF1220" i="3"/>
  <c r="BN1220" i="3" s="1"/>
  <c r="BF1218" i="3"/>
  <c r="BN1218" i="3" s="1"/>
  <c r="BF1216" i="3"/>
  <c r="BN1216" i="3" s="1"/>
  <c r="BF1214" i="3"/>
  <c r="BN1214" i="3" s="1"/>
  <c r="BF1212" i="3"/>
  <c r="BN1212" i="3" s="1"/>
  <c r="BF1210" i="3"/>
  <c r="BN1210" i="3" s="1"/>
  <c r="BF1208" i="3"/>
  <c r="BN1208" i="3" s="1"/>
  <c r="BF1206" i="3"/>
  <c r="BN1206" i="3" s="1"/>
  <c r="BF1204" i="3"/>
  <c r="BN1204" i="3" s="1"/>
  <c r="BF1243" i="3"/>
  <c r="BN1243" i="3" s="1"/>
  <c r="BF1241" i="3"/>
  <c r="BN1241" i="3" s="1"/>
  <c r="BF1235" i="3"/>
  <c r="BN1235" i="3" s="1"/>
  <c r="BF1233" i="3"/>
  <c r="BN1233" i="3" s="1"/>
  <c r="BF1231" i="3"/>
  <c r="BN1231" i="3" s="1"/>
  <c r="BF1229" i="3"/>
  <c r="BN1229" i="3" s="1"/>
  <c r="BF1227" i="3"/>
  <c r="BN1227" i="3" s="1"/>
  <c r="BF1225" i="3"/>
  <c r="BN1225" i="3" s="1"/>
  <c r="BF1223" i="3"/>
  <c r="BN1223" i="3" s="1"/>
  <c r="BF1221" i="3"/>
  <c r="BN1221" i="3" s="1"/>
  <c r="BF1219" i="3"/>
  <c r="BN1219" i="3" s="1"/>
  <c r="BF1217" i="3"/>
  <c r="BN1217" i="3" s="1"/>
  <c r="BF1215" i="3"/>
  <c r="BN1215" i="3" s="1"/>
  <c r="BF1213" i="3"/>
  <c r="BN1213" i="3" s="1"/>
  <c r="BF1211" i="3"/>
  <c r="BN1211" i="3" s="1"/>
  <c r="BF1209" i="3"/>
  <c r="BN1209" i="3" s="1"/>
  <c r="BF1207" i="3"/>
  <c r="BN1207" i="3" s="1"/>
  <c r="BF1205" i="3"/>
  <c r="BN1205" i="3" s="1"/>
  <c r="BF1203" i="3"/>
  <c r="BN1203" i="3" s="1"/>
  <c r="BF1247" i="3"/>
  <c r="BN1247" i="3" s="1"/>
  <c r="BF1239" i="3"/>
  <c r="BN1239" i="3" s="1"/>
  <c r="BF977" i="3"/>
  <c r="BN977" i="3" s="1"/>
  <c r="BF975" i="3"/>
  <c r="BN975" i="3" s="1"/>
  <c r="BF973" i="3"/>
  <c r="BN973" i="3" s="1"/>
  <c r="BF971" i="3"/>
  <c r="BN971" i="3" s="1"/>
  <c r="BF969" i="3"/>
  <c r="BN969" i="3" s="1"/>
  <c r="BF967" i="3"/>
  <c r="BN967" i="3" s="1"/>
  <c r="BF965" i="3"/>
  <c r="BN965" i="3" s="1"/>
  <c r="BF963" i="3"/>
  <c r="BN963" i="3" s="1"/>
  <c r="BF961" i="3"/>
  <c r="BN961" i="3" s="1"/>
  <c r="BF959" i="3"/>
  <c r="BN959" i="3" s="1"/>
  <c r="BF957" i="3"/>
  <c r="BN957" i="3" s="1"/>
  <c r="BF955" i="3"/>
  <c r="BN955" i="3" s="1"/>
  <c r="BF953" i="3"/>
  <c r="BN953" i="3" s="1"/>
  <c r="BF951" i="3"/>
  <c r="BN951" i="3" s="1"/>
  <c r="BF949" i="3"/>
  <c r="BN949" i="3" s="1"/>
  <c r="BF947" i="3"/>
  <c r="BN947" i="3" s="1"/>
  <c r="BF945" i="3"/>
  <c r="BN945" i="3" s="1"/>
  <c r="BF943" i="3"/>
  <c r="BN943" i="3" s="1"/>
  <c r="BF941" i="3"/>
  <c r="BN941" i="3" s="1"/>
  <c r="BF939" i="3"/>
  <c r="BN939" i="3" s="1"/>
  <c r="BF937" i="3"/>
  <c r="BN937" i="3" s="1"/>
  <c r="BF935" i="3"/>
  <c r="BN935" i="3" s="1"/>
  <c r="BF933" i="3"/>
  <c r="BN933" i="3" s="1"/>
  <c r="BF931" i="3"/>
  <c r="BN931" i="3" s="1"/>
  <c r="BF929" i="3"/>
  <c r="BN929" i="3" s="1"/>
  <c r="BF927" i="3"/>
  <c r="BN927" i="3" s="1"/>
  <c r="BF925" i="3"/>
  <c r="BN925" i="3" s="1"/>
  <c r="BF923" i="3"/>
  <c r="BN923" i="3" s="1"/>
  <c r="BF921" i="3"/>
  <c r="BN921" i="3" s="1"/>
  <c r="BF919" i="3"/>
  <c r="BN919" i="3" s="1"/>
  <c r="BF917" i="3"/>
  <c r="BN917" i="3" s="1"/>
  <c r="BF915" i="3"/>
  <c r="BN915" i="3" s="1"/>
  <c r="BF913" i="3"/>
  <c r="BN913" i="3" s="1"/>
  <c r="BF911" i="3"/>
  <c r="BN911" i="3" s="1"/>
  <c r="BF909" i="3"/>
  <c r="BN909" i="3" s="1"/>
  <c r="BF907" i="3"/>
  <c r="BN907" i="3" s="1"/>
  <c r="BF905" i="3"/>
  <c r="BN905" i="3" s="1"/>
  <c r="BF903" i="3"/>
  <c r="BN903" i="3" s="1"/>
  <c r="BF901" i="3"/>
  <c r="BN901" i="3" s="1"/>
  <c r="BF899" i="3"/>
  <c r="BN899" i="3" s="1"/>
  <c r="BF897" i="3"/>
  <c r="BN897" i="3" s="1"/>
  <c r="BF895" i="3"/>
  <c r="BN895" i="3" s="1"/>
  <c r="BF893" i="3"/>
  <c r="BN893" i="3" s="1"/>
  <c r="BF891" i="3"/>
  <c r="BN891" i="3" s="1"/>
  <c r="BF889" i="3"/>
  <c r="BN889" i="3" s="1"/>
  <c r="BF887" i="3"/>
  <c r="BN887" i="3" s="1"/>
  <c r="BF885" i="3"/>
  <c r="BN885" i="3" s="1"/>
  <c r="BF883" i="3"/>
  <c r="BN883" i="3" s="1"/>
  <c r="BF881" i="3"/>
  <c r="BN881" i="3" s="1"/>
  <c r="BF879" i="3"/>
  <c r="BN879" i="3" s="1"/>
  <c r="BF877" i="3"/>
  <c r="BN877" i="3" s="1"/>
  <c r="BF875" i="3"/>
  <c r="BN875" i="3" s="1"/>
  <c r="BF873" i="3"/>
  <c r="BN873" i="3" s="1"/>
  <c r="BF871" i="3"/>
  <c r="BN871" i="3" s="1"/>
  <c r="BF869" i="3"/>
  <c r="BN869" i="3" s="1"/>
  <c r="BF867" i="3"/>
  <c r="BN867" i="3" s="1"/>
  <c r="BF865" i="3"/>
  <c r="BN865" i="3" s="1"/>
  <c r="BF863" i="3"/>
  <c r="BN863" i="3" s="1"/>
  <c r="BF861" i="3"/>
  <c r="BN861" i="3" s="1"/>
  <c r="BF859" i="3"/>
  <c r="BN859" i="3" s="1"/>
  <c r="BF857" i="3"/>
  <c r="BN857" i="3" s="1"/>
  <c r="BF855" i="3"/>
  <c r="BN855" i="3" s="1"/>
  <c r="BF853" i="3"/>
  <c r="BN853" i="3" s="1"/>
  <c r="BF851" i="3"/>
  <c r="BN851" i="3" s="1"/>
  <c r="BF849" i="3"/>
  <c r="BN849" i="3" s="1"/>
  <c r="BF847" i="3"/>
  <c r="BN847" i="3" s="1"/>
  <c r="BF845" i="3"/>
  <c r="BN845" i="3" s="1"/>
  <c r="BF843" i="3"/>
  <c r="BN843" i="3" s="1"/>
  <c r="BF841" i="3"/>
  <c r="BN841" i="3" s="1"/>
  <c r="BF839" i="3"/>
  <c r="BN839" i="3" s="1"/>
  <c r="BF837" i="3"/>
  <c r="BN837" i="3" s="1"/>
  <c r="BF835" i="3"/>
  <c r="BN835" i="3" s="1"/>
  <c r="BF833" i="3"/>
  <c r="BN833" i="3" s="1"/>
  <c r="BF831" i="3"/>
  <c r="BN831" i="3" s="1"/>
  <c r="BF829" i="3"/>
  <c r="BN829" i="3" s="1"/>
  <c r="BF976" i="3"/>
  <c r="BN976" i="3" s="1"/>
  <c r="BF974" i="3"/>
  <c r="BN974" i="3" s="1"/>
  <c r="BF972" i="3"/>
  <c r="BN972" i="3" s="1"/>
  <c r="BF970" i="3"/>
  <c r="BN970" i="3" s="1"/>
  <c r="BF968" i="3"/>
  <c r="BN968" i="3" s="1"/>
  <c r="BF966" i="3"/>
  <c r="BN966" i="3" s="1"/>
  <c r="BF964" i="3"/>
  <c r="BN964" i="3" s="1"/>
  <c r="BF962" i="3"/>
  <c r="BN962" i="3" s="1"/>
  <c r="BF960" i="3"/>
  <c r="BN960" i="3" s="1"/>
  <c r="BF958" i="3"/>
  <c r="BN958" i="3" s="1"/>
  <c r="BF956" i="3"/>
  <c r="BN956" i="3" s="1"/>
  <c r="BF954" i="3"/>
  <c r="BN954" i="3" s="1"/>
  <c r="BF952" i="3"/>
  <c r="BN952" i="3" s="1"/>
  <c r="BF950" i="3"/>
  <c r="BN950" i="3" s="1"/>
  <c r="BF948" i="3"/>
  <c r="BN948" i="3" s="1"/>
  <c r="BF946" i="3"/>
  <c r="BN946" i="3" s="1"/>
  <c r="BF944" i="3"/>
  <c r="BN944" i="3" s="1"/>
  <c r="BF942" i="3"/>
  <c r="BN942" i="3" s="1"/>
  <c r="BF940" i="3"/>
  <c r="BN940" i="3" s="1"/>
  <c r="BF938" i="3"/>
  <c r="BN938" i="3" s="1"/>
  <c r="BF936" i="3"/>
  <c r="BN936" i="3" s="1"/>
  <c r="BF934" i="3"/>
  <c r="BN934" i="3" s="1"/>
  <c r="BF932" i="3"/>
  <c r="BN932" i="3" s="1"/>
  <c r="BF930" i="3"/>
  <c r="BN930" i="3" s="1"/>
  <c r="BF928" i="3"/>
  <c r="BN928" i="3" s="1"/>
  <c r="BF926" i="3"/>
  <c r="BN926" i="3" s="1"/>
  <c r="BF924" i="3"/>
  <c r="BN924" i="3" s="1"/>
  <c r="BF922" i="3"/>
  <c r="BN922" i="3" s="1"/>
  <c r="BF920" i="3"/>
  <c r="BN920" i="3" s="1"/>
  <c r="BF918" i="3"/>
  <c r="BN918" i="3" s="1"/>
  <c r="BF916" i="3"/>
  <c r="BN916" i="3" s="1"/>
  <c r="BF914" i="3"/>
  <c r="BN914" i="3" s="1"/>
  <c r="BF912" i="3"/>
  <c r="BN912" i="3" s="1"/>
  <c r="BF910" i="3"/>
  <c r="BN910" i="3" s="1"/>
  <c r="BF908" i="3"/>
  <c r="BN908" i="3" s="1"/>
  <c r="BF906" i="3"/>
  <c r="BN906" i="3" s="1"/>
  <c r="BF904" i="3"/>
  <c r="BN904" i="3" s="1"/>
  <c r="BF902" i="3"/>
  <c r="BN902" i="3" s="1"/>
  <c r="BF900" i="3"/>
  <c r="BN900" i="3" s="1"/>
  <c r="BF898" i="3"/>
  <c r="BN898" i="3" s="1"/>
  <c r="BF896" i="3"/>
  <c r="BN896" i="3" s="1"/>
  <c r="BF894" i="3"/>
  <c r="BN894" i="3" s="1"/>
  <c r="BF892" i="3"/>
  <c r="BN892" i="3" s="1"/>
  <c r="BF890" i="3"/>
  <c r="BN890" i="3" s="1"/>
  <c r="BF888" i="3"/>
  <c r="BN888" i="3" s="1"/>
  <c r="BF886" i="3"/>
  <c r="BN886" i="3" s="1"/>
  <c r="BF884" i="3"/>
  <c r="BN884" i="3" s="1"/>
  <c r="BF882" i="3"/>
  <c r="BN882" i="3" s="1"/>
  <c r="BF880" i="3"/>
  <c r="BN880" i="3" s="1"/>
  <c r="BF878" i="3"/>
  <c r="BN878" i="3" s="1"/>
  <c r="BF876" i="3"/>
  <c r="BN876" i="3" s="1"/>
  <c r="BF874" i="3"/>
  <c r="BN874" i="3" s="1"/>
  <c r="BF872" i="3"/>
  <c r="BN872" i="3" s="1"/>
  <c r="BF870" i="3"/>
  <c r="BN870" i="3" s="1"/>
  <c r="BF868" i="3"/>
  <c r="BN868" i="3" s="1"/>
  <c r="BF866" i="3"/>
  <c r="BN866" i="3" s="1"/>
  <c r="BF864" i="3"/>
  <c r="BN864" i="3" s="1"/>
  <c r="BF862" i="3"/>
  <c r="BN862" i="3" s="1"/>
  <c r="BF860" i="3"/>
  <c r="BN860" i="3" s="1"/>
  <c r="BF858" i="3"/>
  <c r="BN858" i="3" s="1"/>
  <c r="BF856" i="3"/>
  <c r="BN856" i="3" s="1"/>
  <c r="BF854" i="3"/>
  <c r="BN854" i="3" s="1"/>
  <c r="BF852" i="3"/>
  <c r="BN852" i="3" s="1"/>
  <c r="BF850" i="3"/>
  <c r="BN850" i="3" s="1"/>
  <c r="BF848" i="3"/>
  <c r="BN848" i="3" s="1"/>
  <c r="BF846" i="3"/>
  <c r="BN846" i="3" s="1"/>
  <c r="BF844" i="3"/>
  <c r="BN844" i="3" s="1"/>
  <c r="BF842" i="3"/>
  <c r="BN842" i="3" s="1"/>
  <c r="BF840" i="3"/>
  <c r="BN840" i="3" s="1"/>
  <c r="BF838" i="3"/>
  <c r="BN838" i="3" s="1"/>
  <c r="BF836" i="3"/>
  <c r="BN836" i="3" s="1"/>
  <c r="BF834" i="3"/>
  <c r="BN834" i="3" s="1"/>
  <c r="BF832" i="3"/>
  <c r="BN832" i="3" s="1"/>
  <c r="BF830" i="3"/>
  <c r="BN830" i="3" s="1"/>
  <c r="BF828" i="3"/>
  <c r="BN828" i="3" s="1"/>
  <c r="BF1327" i="3"/>
  <c r="BN1327" i="3" s="1"/>
  <c r="BF1324" i="3"/>
  <c r="BN1324" i="3" s="1"/>
  <c r="BF1322" i="3"/>
  <c r="BN1322" i="3" s="1"/>
  <c r="BF1320" i="3"/>
  <c r="BN1320" i="3" s="1"/>
  <c r="BF1318" i="3"/>
  <c r="BN1318" i="3" s="1"/>
  <c r="BF1316" i="3"/>
  <c r="BN1316" i="3" s="1"/>
  <c r="BF1314" i="3"/>
  <c r="BN1314" i="3" s="1"/>
  <c r="BF1312" i="3"/>
  <c r="BN1312" i="3" s="1"/>
  <c r="BF1310" i="3"/>
  <c r="BN1310" i="3" s="1"/>
  <c r="BF1308" i="3"/>
  <c r="BN1308" i="3" s="1"/>
  <c r="BF1326" i="3"/>
  <c r="BN1326" i="3" s="1"/>
  <c r="BF1323" i="3"/>
  <c r="BN1323" i="3" s="1"/>
  <c r="BF1315" i="3"/>
  <c r="BN1315" i="3" s="1"/>
  <c r="BF1307" i="3"/>
  <c r="BN1307" i="3" s="1"/>
  <c r="BF1303" i="3"/>
  <c r="BN1303" i="3" s="1"/>
  <c r="BF1321" i="3"/>
  <c r="BN1321" i="3" s="1"/>
  <c r="BF1313" i="3"/>
  <c r="BN1313" i="3" s="1"/>
  <c r="BF1304" i="3"/>
  <c r="BN1304" i="3" s="1"/>
  <c r="BF1300" i="3"/>
  <c r="BN1300" i="3" s="1"/>
  <c r="BF1297" i="3"/>
  <c r="BN1297" i="3" s="1"/>
  <c r="BF1295" i="3"/>
  <c r="BN1295" i="3" s="1"/>
  <c r="BF1293" i="3"/>
  <c r="BN1293" i="3" s="1"/>
  <c r="BF1291" i="3"/>
  <c r="BN1291" i="3" s="1"/>
  <c r="BF1289" i="3"/>
  <c r="BN1289" i="3" s="1"/>
  <c r="BF1287" i="3"/>
  <c r="BN1287" i="3" s="1"/>
  <c r="BF1285" i="3"/>
  <c r="BN1285" i="3" s="1"/>
  <c r="BF1283" i="3"/>
  <c r="BN1283" i="3" s="1"/>
  <c r="BF1281" i="3"/>
  <c r="BN1281" i="3" s="1"/>
  <c r="BF1319" i="3"/>
  <c r="BN1319" i="3" s="1"/>
  <c r="BF1311" i="3"/>
  <c r="BN1311" i="3" s="1"/>
  <c r="BF1305" i="3"/>
  <c r="BN1305" i="3" s="1"/>
  <c r="BF1301" i="3"/>
  <c r="BN1301" i="3" s="1"/>
  <c r="BF1299" i="3"/>
  <c r="BN1299" i="3" s="1"/>
  <c r="BF1325" i="3"/>
  <c r="BN1325" i="3" s="1"/>
  <c r="BF1317" i="3"/>
  <c r="BN1317" i="3" s="1"/>
  <c r="BF1309" i="3"/>
  <c r="BN1309" i="3" s="1"/>
  <c r="BF1306" i="3"/>
  <c r="BN1306" i="3" s="1"/>
  <c r="BF1302" i="3"/>
  <c r="BN1302" i="3" s="1"/>
  <c r="BF1298" i="3"/>
  <c r="BN1298" i="3" s="1"/>
  <c r="BF1296" i="3"/>
  <c r="BN1296" i="3" s="1"/>
  <c r="BF1294" i="3"/>
  <c r="BN1294" i="3" s="1"/>
  <c r="BF1292" i="3"/>
  <c r="BN1292" i="3" s="1"/>
  <c r="BF1290" i="3"/>
  <c r="BN1290" i="3" s="1"/>
  <c r="BF1288" i="3"/>
  <c r="BN1288" i="3" s="1"/>
  <c r="BF1286" i="3"/>
  <c r="BN1286" i="3" s="1"/>
  <c r="BF1284" i="3"/>
  <c r="BN1284" i="3" s="1"/>
  <c r="BF1282" i="3"/>
  <c r="BN1282" i="3" s="1"/>
  <c r="BF155" i="3"/>
  <c r="BN155" i="3" s="1"/>
  <c r="BF301" i="3"/>
  <c r="BN301" i="3" s="1"/>
  <c r="BF299" i="3"/>
  <c r="BN299" i="3" s="1"/>
  <c r="BF297" i="3"/>
  <c r="BN297" i="3" s="1"/>
  <c r="BF295" i="3"/>
  <c r="BN295" i="3" s="1"/>
  <c r="BF293" i="3"/>
  <c r="BN293" i="3" s="1"/>
  <c r="BF291" i="3"/>
  <c r="BN291" i="3" s="1"/>
  <c r="BF289" i="3"/>
  <c r="BN289" i="3" s="1"/>
  <c r="BF287" i="3"/>
  <c r="BN287" i="3" s="1"/>
  <c r="BF285" i="3"/>
  <c r="BN285" i="3" s="1"/>
  <c r="BF283" i="3"/>
  <c r="BN283" i="3" s="1"/>
  <c r="BF281" i="3"/>
  <c r="BN281" i="3" s="1"/>
  <c r="BF279" i="3"/>
  <c r="BN279" i="3" s="1"/>
  <c r="BF277" i="3"/>
  <c r="BN277" i="3" s="1"/>
  <c r="BF275" i="3"/>
  <c r="BN275" i="3" s="1"/>
  <c r="BF273" i="3"/>
  <c r="BN273" i="3" s="1"/>
  <c r="BF271" i="3"/>
  <c r="BN271" i="3" s="1"/>
  <c r="BF269" i="3"/>
  <c r="BN269" i="3" s="1"/>
  <c r="BF267" i="3"/>
  <c r="BN267" i="3" s="1"/>
  <c r="BF265" i="3"/>
  <c r="BN265" i="3" s="1"/>
  <c r="BF263" i="3"/>
  <c r="BN263" i="3" s="1"/>
  <c r="BF261" i="3"/>
  <c r="BN261" i="3" s="1"/>
  <c r="BF259" i="3"/>
  <c r="BN259" i="3" s="1"/>
  <c r="BF257" i="3"/>
  <c r="BN257" i="3" s="1"/>
  <c r="BF255" i="3"/>
  <c r="BN255" i="3" s="1"/>
  <c r="BF253" i="3"/>
  <c r="BN253" i="3" s="1"/>
  <c r="BF251" i="3"/>
  <c r="BN251" i="3" s="1"/>
  <c r="BF249" i="3"/>
  <c r="BN249" i="3" s="1"/>
  <c r="BF247" i="3"/>
  <c r="BN247" i="3" s="1"/>
  <c r="BF245" i="3"/>
  <c r="BN245" i="3" s="1"/>
  <c r="BF243" i="3"/>
  <c r="BN243" i="3" s="1"/>
  <c r="BF241" i="3"/>
  <c r="BN241" i="3" s="1"/>
  <c r="BF239" i="3"/>
  <c r="BN239" i="3" s="1"/>
  <c r="BF237" i="3"/>
  <c r="BN237" i="3" s="1"/>
  <c r="BF235" i="3"/>
  <c r="BN235" i="3" s="1"/>
  <c r="BF233" i="3"/>
  <c r="BN233" i="3" s="1"/>
  <c r="BF231" i="3"/>
  <c r="BN231" i="3" s="1"/>
  <c r="BF229" i="3"/>
  <c r="BN229" i="3" s="1"/>
  <c r="BF227" i="3"/>
  <c r="BN227" i="3" s="1"/>
  <c r="BF225" i="3"/>
  <c r="BN225" i="3" s="1"/>
  <c r="BF223" i="3"/>
  <c r="BN223" i="3" s="1"/>
  <c r="BF221" i="3"/>
  <c r="BN221" i="3" s="1"/>
  <c r="BF219" i="3"/>
  <c r="BN219" i="3" s="1"/>
  <c r="BF217" i="3"/>
  <c r="BN217" i="3" s="1"/>
  <c r="BF215" i="3"/>
  <c r="BN215" i="3" s="1"/>
  <c r="BF213" i="3"/>
  <c r="BN213" i="3" s="1"/>
  <c r="BF211" i="3"/>
  <c r="BN211" i="3" s="1"/>
  <c r="BF209" i="3"/>
  <c r="BN209" i="3" s="1"/>
  <c r="BF207" i="3"/>
  <c r="BN207" i="3" s="1"/>
  <c r="BF205" i="3"/>
  <c r="BN205" i="3" s="1"/>
  <c r="BF203" i="3"/>
  <c r="BN203" i="3" s="1"/>
  <c r="BF201" i="3"/>
  <c r="BN201" i="3" s="1"/>
  <c r="BF199" i="3"/>
  <c r="BN199" i="3" s="1"/>
  <c r="BF197" i="3"/>
  <c r="BN197" i="3" s="1"/>
  <c r="BF195" i="3"/>
  <c r="BN195" i="3" s="1"/>
  <c r="BF193" i="3"/>
  <c r="BN193" i="3" s="1"/>
  <c r="BF191" i="3"/>
  <c r="BN191" i="3" s="1"/>
  <c r="BF189" i="3"/>
  <c r="BN189" i="3" s="1"/>
  <c r="BF187" i="3"/>
  <c r="BN187" i="3" s="1"/>
  <c r="BF185" i="3"/>
  <c r="BN185" i="3" s="1"/>
  <c r="BF183" i="3"/>
  <c r="BN183" i="3" s="1"/>
  <c r="BF181" i="3"/>
  <c r="BN181" i="3" s="1"/>
  <c r="BF179" i="3"/>
  <c r="BN179" i="3" s="1"/>
  <c r="BF177" i="3"/>
  <c r="BN177" i="3" s="1"/>
  <c r="BF175" i="3"/>
  <c r="BN175" i="3" s="1"/>
  <c r="BF173" i="3"/>
  <c r="BN173" i="3" s="1"/>
  <c r="BF165" i="3"/>
  <c r="BN165" i="3" s="1"/>
  <c r="BF163" i="3"/>
  <c r="BN163" i="3" s="1"/>
  <c r="BF161" i="3"/>
  <c r="BN161" i="3" s="1"/>
  <c r="BF282" i="3"/>
  <c r="BN282" i="3" s="1"/>
  <c r="BF280" i="3"/>
  <c r="BN280" i="3" s="1"/>
  <c r="BF278" i="3"/>
  <c r="BN278" i="3" s="1"/>
  <c r="BF276" i="3"/>
  <c r="BN276" i="3" s="1"/>
  <c r="BF274" i="3"/>
  <c r="BN274" i="3" s="1"/>
  <c r="BF272" i="3"/>
  <c r="BN272" i="3" s="1"/>
  <c r="BF266" i="3"/>
  <c r="BN266" i="3" s="1"/>
  <c r="BF262" i="3"/>
  <c r="BN262" i="3" s="1"/>
  <c r="BF258" i="3"/>
  <c r="BN258" i="3" s="1"/>
  <c r="BF256" i="3"/>
  <c r="BN256" i="3" s="1"/>
  <c r="BF252" i="3"/>
  <c r="BN252" i="3" s="1"/>
  <c r="BF248" i="3"/>
  <c r="BN248" i="3" s="1"/>
  <c r="BF244" i="3"/>
  <c r="BN244" i="3" s="1"/>
  <c r="BF240" i="3"/>
  <c r="BN240" i="3" s="1"/>
  <c r="BF236" i="3"/>
  <c r="BN236" i="3" s="1"/>
  <c r="BF232" i="3"/>
  <c r="BN232" i="3" s="1"/>
  <c r="BF228" i="3"/>
  <c r="BN228" i="3" s="1"/>
  <c r="BF224" i="3"/>
  <c r="BN224" i="3" s="1"/>
  <c r="BF220" i="3"/>
  <c r="BN220" i="3" s="1"/>
  <c r="BF216" i="3"/>
  <c r="BN216" i="3" s="1"/>
  <c r="BF212" i="3"/>
  <c r="BN212" i="3" s="1"/>
  <c r="BF208" i="3"/>
  <c r="BN208" i="3" s="1"/>
  <c r="BF204" i="3"/>
  <c r="BN204" i="3" s="1"/>
  <c r="BF200" i="3"/>
  <c r="BN200" i="3" s="1"/>
  <c r="BF196" i="3"/>
  <c r="BN196" i="3" s="1"/>
  <c r="BF192" i="3"/>
  <c r="BN192" i="3" s="1"/>
  <c r="BF190" i="3"/>
  <c r="BN190" i="3" s="1"/>
  <c r="BF186" i="3"/>
  <c r="BN186" i="3" s="1"/>
  <c r="BF182" i="3"/>
  <c r="BN182" i="3" s="1"/>
  <c r="BF178" i="3"/>
  <c r="BN178" i="3" s="1"/>
  <c r="BF174" i="3"/>
  <c r="BN174" i="3" s="1"/>
  <c r="BF170" i="3"/>
  <c r="BN170" i="3" s="1"/>
  <c r="BF166" i="3"/>
  <c r="BN166" i="3" s="1"/>
  <c r="BF162" i="3"/>
  <c r="BN162" i="3" s="1"/>
  <c r="BF158" i="3"/>
  <c r="BN158" i="3" s="1"/>
  <c r="BF171" i="3"/>
  <c r="BN171" i="3" s="1"/>
  <c r="BF154" i="3"/>
  <c r="BN154" i="3" s="1"/>
  <c r="BF302" i="3"/>
  <c r="BN302" i="3" s="1"/>
  <c r="BF300" i="3"/>
  <c r="BN300" i="3" s="1"/>
  <c r="BF298" i="3"/>
  <c r="BN298" i="3" s="1"/>
  <c r="BF296" i="3"/>
  <c r="BN296" i="3" s="1"/>
  <c r="BF294" i="3"/>
  <c r="BN294" i="3" s="1"/>
  <c r="BF292" i="3"/>
  <c r="BN292" i="3" s="1"/>
  <c r="BF290" i="3"/>
  <c r="BN290" i="3" s="1"/>
  <c r="BF288" i="3"/>
  <c r="BN288" i="3" s="1"/>
  <c r="BF286" i="3"/>
  <c r="BN286" i="3" s="1"/>
  <c r="BF284" i="3"/>
  <c r="BN284" i="3" s="1"/>
  <c r="BF270" i="3"/>
  <c r="BN270" i="3" s="1"/>
  <c r="BF268" i="3"/>
  <c r="BN268" i="3" s="1"/>
  <c r="BF264" i="3"/>
  <c r="BN264" i="3" s="1"/>
  <c r="BF260" i="3"/>
  <c r="BN260" i="3" s="1"/>
  <c r="BF254" i="3"/>
  <c r="BN254" i="3" s="1"/>
  <c r="BF250" i="3"/>
  <c r="BN250" i="3" s="1"/>
  <c r="BF246" i="3"/>
  <c r="BN246" i="3" s="1"/>
  <c r="BF242" i="3"/>
  <c r="BN242" i="3" s="1"/>
  <c r="BF238" i="3"/>
  <c r="BN238" i="3" s="1"/>
  <c r="BF234" i="3"/>
  <c r="BN234" i="3" s="1"/>
  <c r="BF230" i="3"/>
  <c r="BN230" i="3" s="1"/>
  <c r="BF226" i="3"/>
  <c r="BN226" i="3" s="1"/>
  <c r="BF222" i="3"/>
  <c r="BN222" i="3" s="1"/>
  <c r="BF218" i="3"/>
  <c r="BN218" i="3" s="1"/>
  <c r="BF214" i="3"/>
  <c r="BN214" i="3" s="1"/>
  <c r="BF210" i="3"/>
  <c r="BN210" i="3" s="1"/>
  <c r="BF206" i="3"/>
  <c r="BN206" i="3" s="1"/>
  <c r="BF202" i="3"/>
  <c r="BN202" i="3" s="1"/>
  <c r="BF198" i="3"/>
  <c r="BN198" i="3" s="1"/>
  <c r="BF194" i="3"/>
  <c r="BN194" i="3" s="1"/>
  <c r="BF188" i="3"/>
  <c r="BN188" i="3" s="1"/>
  <c r="BF184" i="3"/>
  <c r="BN184" i="3" s="1"/>
  <c r="BF180" i="3"/>
  <c r="BN180" i="3" s="1"/>
  <c r="BF176" i="3"/>
  <c r="BN176" i="3" s="1"/>
  <c r="BF172" i="3"/>
  <c r="BN172" i="3" s="1"/>
  <c r="BF168" i="3"/>
  <c r="BN168" i="3" s="1"/>
  <c r="BF164" i="3"/>
  <c r="BN164" i="3" s="1"/>
  <c r="BF160" i="3"/>
  <c r="BN160" i="3" s="1"/>
  <c r="BF156" i="3"/>
  <c r="BN156" i="3" s="1"/>
  <c r="BF153" i="3"/>
  <c r="BN153" i="3" s="1"/>
  <c r="R153" i="3" s="1"/>
  <c r="BO153" i="3" s="1"/>
  <c r="S153" i="3" s="1"/>
  <c r="V153" i="3" s="1"/>
  <c r="BF169" i="3"/>
  <c r="BN169" i="3" s="1"/>
  <c r="BF167" i="3"/>
  <c r="BN167" i="3" s="1"/>
  <c r="BF159" i="3"/>
  <c r="BN159" i="3" s="1"/>
  <c r="BF157" i="3"/>
  <c r="BN157" i="3" s="1"/>
  <c r="BF827" i="3"/>
  <c r="BN827" i="3" s="1"/>
  <c r="BF825" i="3"/>
  <c r="BN825" i="3" s="1"/>
  <c r="BF823" i="3"/>
  <c r="BN823" i="3" s="1"/>
  <c r="BF821" i="3"/>
  <c r="BN821" i="3" s="1"/>
  <c r="BF819" i="3"/>
  <c r="BN819" i="3" s="1"/>
  <c r="BF817" i="3"/>
  <c r="BN817" i="3" s="1"/>
  <c r="BF815" i="3"/>
  <c r="BN815" i="3" s="1"/>
  <c r="BF813" i="3"/>
  <c r="BN813" i="3" s="1"/>
  <c r="BF811" i="3"/>
  <c r="BN811" i="3" s="1"/>
  <c r="BF809" i="3"/>
  <c r="BN809" i="3" s="1"/>
  <c r="BF807" i="3"/>
  <c r="BN807" i="3" s="1"/>
  <c r="BF805" i="3"/>
  <c r="BN805" i="3" s="1"/>
  <c r="BF803" i="3"/>
  <c r="BN803" i="3" s="1"/>
  <c r="BF801" i="3"/>
  <c r="BN801" i="3" s="1"/>
  <c r="BF799" i="3"/>
  <c r="BN799" i="3" s="1"/>
  <c r="BF797" i="3"/>
  <c r="BN797" i="3" s="1"/>
  <c r="BF795" i="3"/>
  <c r="BN795" i="3" s="1"/>
  <c r="BF793" i="3"/>
  <c r="BN793" i="3" s="1"/>
  <c r="BF791" i="3"/>
  <c r="BN791" i="3" s="1"/>
  <c r="BF789" i="3"/>
  <c r="BN789" i="3" s="1"/>
  <c r="BF787" i="3"/>
  <c r="BN787" i="3" s="1"/>
  <c r="BF785" i="3"/>
  <c r="BN785" i="3" s="1"/>
  <c r="BF783" i="3"/>
  <c r="BN783" i="3" s="1"/>
  <c r="BF781" i="3"/>
  <c r="BN781" i="3" s="1"/>
  <c r="BF779" i="3"/>
  <c r="BN779" i="3" s="1"/>
  <c r="BF777" i="3"/>
  <c r="BN777" i="3" s="1"/>
  <c r="BF775" i="3"/>
  <c r="BN775" i="3" s="1"/>
  <c r="BF826" i="3"/>
  <c r="BN826" i="3" s="1"/>
  <c r="BF824" i="3"/>
  <c r="BN824" i="3" s="1"/>
  <c r="BF822" i="3"/>
  <c r="BN822" i="3" s="1"/>
  <c r="BF820" i="3"/>
  <c r="BN820" i="3" s="1"/>
  <c r="BF818" i="3"/>
  <c r="BN818" i="3" s="1"/>
  <c r="BF816" i="3"/>
  <c r="BN816" i="3" s="1"/>
  <c r="BF814" i="3"/>
  <c r="BN814" i="3" s="1"/>
  <c r="BF812" i="3"/>
  <c r="BN812" i="3" s="1"/>
  <c r="BF810" i="3"/>
  <c r="BN810" i="3" s="1"/>
  <c r="BF808" i="3"/>
  <c r="BN808" i="3" s="1"/>
  <c r="BF806" i="3"/>
  <c r="BN806" i="3" s="1"/>
  <c r="BF804" i="3"/>
  <c r="BN804" i="3" s="1"/>
  <c r="BF802" i="3"/>
  <c r="BN802" i="3" s="1"/>
  <c r="BF800" i="3"/>
  <c r="BN800" i="3" s="1"/>
  <c r="BF798" i="3"/>
  <c r="BN798" i="3" s="1"/>
  <c r="BF796" i="3"/>
  <c r="BN796" i="3" s="1"/>
  <c r="BF794" i="3"/>
  <c r="BN794" i="3" s="1"/>
  <c r="BF792" i="3"/>
  <c r="BN792" i="3" s="1"/>
  <c r="BF790" i="3"/>
  <c r="BN790" i="3" s="1"/>
  <c r="BF786" i="3"/>
  <c r="BN786" i="3" s="1"/>
  <c r="BF778" i="3"/>
  <c r="BN778" i="3" s="1"/>
  <c r="BF784" i="3"/>
  <c r="BN784" i="3" s="1"/>
  <c r="BF776" i="3"/>
  <c r="BN776" i="3" s="1"/>
  <c r="BF773" i="3"/>
  <c r="BN773" i="3" s="1"/>
  <c r="BF771" i="3"/>
  <c r="BN771" i="3" s="1"/>
  <c r="BF769" i="3"/>
  <c r="BN769" i="3" s="1"/>
  <c r="BF767" i="3"/>
  <c r="BN767" i="3" s="1"/>
  <c r="BF765" i="3"/>
  <c r="BN765" i="3" s="1"/>
  <c r="BF763" i="3"/>
  <c r="BN763" i="3" s="1"/>
  <c r="BF761" i="3"/>
  <c r="BN761" i="3" s="1"/>
  <c r="BF759" i="3"/>
  <c r="BN759" i="3" s="1"/>
  <c r="BF757" i="3"/>
  <c r="BN757" i="3" s="1"/>
  <c r="BF755" i="3"/>
  <c r="BN755" i="3" s="1"/>
  <c r="BF753" i="3"/>
  <c r="BN753" i="3" s="1"/>
  <c r="BF1126" i="3"/>
  <c r="BN1126" i="3" s="1"/>
  <c r="BF1124" i="3"/>
  <c r="BN1124" i="3" s="1"/>
  <c r="BF1122" i="3"/>
  <c r="BN1122" i="3" s="1"/>
  <c r="BF1120" i="3"/>
  <c r="BN1120" i="3" s="1"/>
  <c r="BF1118" i="3"/>
  <c r="BN1118" i="3" s="1"/>
  <c r="BF1116" i="3"/>
  <c r="BN1116" i="3" s="1"/>
  <c r="BF1114" i="3"/>
  <c r="BN1114" i="3" s="1"/>
  <c r="BF1112" i="3"/>
  <c r="BN1112" i="3" s="1"/>
  <c r="BF1110" i="3"/>
  <c r="BN1110" i="3" s="1"/>
  <c r="BF1108" i="3"/>
  <c r="BN1108" i="3" s="1"/>
  <c r="BF1106" i="3"/>
  <c r="BN1106" i="3" s="1"/>
  <c r="BF1104" i="3"/>
  <c r="BN1104" i="3" s="1"/>
  <c r="BF1102" i="3"/>
  <c r="BN1102" i="3" s="1"/>
  <c r="BF1100" i="3"/>
  <c r="BN1100" i="3" s="1"/>
  <c r="BF1098" i="3"/>
  <c r="BN1098" i="3" s="1"/>
  <c r="BF1096" i="3"/>
  <c r="BN1096" i="3" s="1"/>
  <c r="BF1094" i="3"/>
  <c r="BN1094" i="3" s="1"/>
  <c r="BF1092" i="3"/>
  <c r="BN1092" i="3" s="1"/>
  <c r="BF1090" i="3"/>
  <c r="BN1090" i="3" s="1"/>
  <c r="BF1088" i="3"/>
  <c r="BN1088" i="3" s="1"/>
  <c r="BF1086" i="3"/>
  <c r="BN1086" i="3" s="1"/>
  <c r="BF1084" i="3"/>
  <c r="BN1084" i="3" s="1"/>
  <c r="BF1082" i="3"/>
  <c r="BN1082" i="3" s="1"/>
  <c r="BF1080" i="3"/>
  <c r="BN1080" i="3" s="1"/>
  <c r="BF1078" i="3"/>
  <c r="BN1078" i="3" s="1"/>
  <c r="BF1076" i="3"/>
  <c r="BN1076" i="3" s="1"/>
  <c r="BF1074" i="3"/>
  <c r="BN1074" i="3" s="1"/>
  <c r="BF1072" i="3"/>
  <c r="BN1072" i="3" s="1"/>
  <c r="BF1070" i="3"/>
  <c r="BN1070" i="3" s="1"/>
  <c r="BF1068" i="3"/>
  <c r="BN1068" i="3" s="1"/>
  <c r="BF1066" i="3"/>
  <c r="BN1066" i="3" s="1"/>
  <c r="BF1064" i="3"/>
  <c r="BN1064" i="3" s="1"/>
  <c r="BF1062" i="3"/>
  <c r="BN1062" i="3" s="1"/>
  <c r="BF1060" i="3"/>
  <c r="BN1060" i="3" s="1"/>
  <c r="BF1058" i="3"/>
  <c r="BN1058" i="3" s="1"/>
  <c r="BF1056" i="3"/>
  <c r="BN1056" i="3" s="1"/>
  <c r="BF1054" i="3"/>
  <c r="BN1054" i="3" s="1"/>
  <c r="BF782" i="3"/>
  <c r="BN782" i="3" s="1"/>
  <c r="BF774" i="3"/>
  <c r="BN774" i="3" s="1"/>
  <c r="BF788" i="3"/>
  <c r="BN788" i="3" s="1"/>
  <c r="BF780" i="3"/>
  <c r="BN780" i="3" s="1"/>
  <c r="BF772" i="3"/>
  <c r="BN772" i="3" s="1"/>
  <c r="BF770" i="3"/>
  <c r="BN770" i="3" s="1"/>
  <c r="BF768" i="3"/>
  <c r="BN768" i="3" s="1"/>
  <c r="BF766" i="3"/>
  <c r="BN766" i="3" s="1"/>
  <c r="BF764" i="3"/>
  <c r="BN764" i="3" s="1"/>
  <c r="BF762" i="3"/>
  <c r="BN762" i="3" s="1"/>
  <c r="BF760" i="3"/>
  <c r="BN760" i="3" s="1"/>
  <c r="BF758" i="3"/>
  <c r="BN758" i="3" s="1"/>
  <c r="BF756" i="3"/>
  <c r="BN756" i="3" s="1"/>
  <c r="BF754" i="3"/>
  <c r="BN754" i="3" s="1"/>
  <c r="BF1127" i="3"/>
  <c r="BN1127" i="3" s="1"/>
  <c r="BF1125" i="3"/>
  <c r="BN1125" i="3" s="1"/>
  <c r="BF1123" i="3"/>
  <c r="BN1123" i="3" s="1"/>
  <c r="BF1121" i="3"/>
  <c r="BN1121" i="3" s="1"/>
  <c r="BF1119" i="3"/>
  <c r="BN1119" i="3" s="1"/>
  <c r="BF1117" i="3"/>
  <c r="BN1117" i="3" s="1"/>
  <c r="BF1115" i="3"/>
  <c r="BN1115" i="3" s="1"/>
  <c r="BF1113" i="3"/>
  <c r="BN1113" i="3" s="1"/>
  <c r="BF1111" i="3"/>
  <c r="BN1111" i="3" s="1"/>
  <c r="BF1109" i="3"/>
  <c r="BN1109" i="3" s="1"/>
  <c r="BF1107" i="3"/>
  <c r="BN1107" i="3" s="1"/>
  <c r="BF1105" i="3"/>
  <c r="BN1105" i="3" s="1"/>
  <c r="BF1103" i="3"/>
  <c r="BN1103" i="3" s="1"/>
  <c r="BF1101" i="3"/>
  <c r="BN1101" i="3" s="1"/>
  <c r="BF1099" i="3"/>
  <c r="BN1099" i="3" s="1"/>
  <c r="BF1097" i="3"/>
  <c r="BN1097" i="3" s="1"/>
  <c r="BF1095" i="3"/>
  <c r="BN1095" i="3" s="1"/>
  <c r="BF1093" i="3"/>
  <c r="BN1093" i="3" s="1"/>
  <c r="BF1091" i="3"/>
  <c r="BN1091" i="3" s="1"/>
  <c r="BF1089" i="3"/>
  <c r="BN1089" i="3" s="1"/>
  <c r="BF1087" i="3"/>
  <c r="BN1087" i="3" s="1"/>
  <c r="BF1085" i="3"/>
  <c r="BN1085" i="3" s="1"/>
  <c r="BF1083" i="3"/>
  <c r="BN1083" i="3" s="1"/>
  <c r="BF1081" i="3"/>
  <c r="BN1081" i="3" s="1"/>
  <c r="BF1079" i="3"/>
  <c r="BN1079" i="3" s="1"/>
  <c r="BF1077" i="3"/>
  <c r="BN1077" i="3" s="1"/>
  <c r="BF1075" i="3"/>
  <c r="BN1075" i="3" s="1"/>
  <c r="BF1073" i="3"/>
  <c r="BN1073" i="3" s="1"/>
  <c r="BF1071" i="3"/>
  <c r="BN1071" i="3" s="1"/>
  <c r="BF1069" i="3"/>
  <c r="BN1069" i="3" s="1"/>
  <c r="BF1067" i="3"/>
  <c r="BN1067" i="3" s="1"/>
  <c r="BF1065" i="3"/>
  <c r="BN1065" i="3" s="1"/>
  <c r="BF1063" i="3"/>
  <c r="BN1063" i="3" s="1"/>
  <c r="BF1061" i="3"/>
  <c r="BN1061" i="3" s="1"/>
  <c r="BF1059" i="3"/>
  <c r="BN1059" i="3" s="1"/>
  <c r="BF1057" i="3"/>
  <c r="BN1057" i="3" s="1"/>
  <c r="BF1055" i="3"/>
  <c r="BN1055" i="3" s="1"/>
  <c r="BF1053" i="3"/>
  <c r="BN1053" i="3" s="1"/>
  <c r="BF1051" i="3"/>
  <c r="BN1051" i="3" s="1"/>
  <c r="BF1049" i="3"/>
  <c r="BN1049" i="3" s="1"/>
  <c r="BF1047" i="3"/>
  <c r="BN1047" i="3" s="1"/>
  <c r="BF1045" i="3"/>
  <c r="BN1045" i="3" s="1"/>
  <c r="BF1043" i="3"/>
  <c r="BN1043" i="3" s="1"/>
  <c r="BF1041" i="3"/>
  <c r="BN1041" i="3" s="1"/>
  <c r="BF1039" i="3"/>
  <c r="BN1039" i="3" s="1"/>
  <c r="BF1037" i="3"/>
  <c r="BN1037" i="3" s="1"/>
  <c r="BF1035" i="3"/>
  <c r="BN1035" i="3" s="1"/>
  <c r="BF1033" i="3"/>
  <c r="BN1033" i="3" s="1"/>
  <c r="BF1031" i="3"/>
  <c r="BN1031" i="3" s="1"/>
  <c r="BF1029" i="3"/>
  <c r="BN1029" i="3" s="1"/>
  <c r="BF1027" i="3"/>
  <c r="BN1027" i="3" s="1"/>
  <c r="BF1025" i="3"/>
  <c r="BN1025" i="3" s="1"/>
  <c r="BF1023" i="3"/>
  <c r="BN1023" i="3" s="1"/>
  <c r="BF1021" i="3"/>
  <c r="BN1021" i="3" s="1"/>
  <c r="BF1019" i="3"/>
  <c r="BN1019" i="3" s="1"/>
  <c r="BF1017" i="3"/>
  <c r="BN1017" i="3" s="1"/>
  <c r="BF1015" i="3"/>
  <c r="BN1015" i="3" s="1"/>
  <c r="BF1013" i="3"/>
  <c r="BN1013" i="3" s="1"/>
  <c r="BF1011" i="3"/>
  <c r="BN1011" i="3" s="1"/>
  <c r="BF1009" i="3"/>
  <c r="BN1009" i="3" s="1"/>
  <c r="BF1007" i="3"/>
  <c r="BN1007" i="3" s="1"/>
  <c r="BF1005" i="3"/>
  <c r="BN1005" i="3" s="1"/>
  <c r="BF1003" i="3"/>
  <c r="BN1003" i="3" s="1"/>
  <c r="BF1001" i="3"/>
  <c r="BN1001" i="3" s="1"/>
  <c r="BF999" i="3"/>
  <c r="BN999" i="3" s="1"/>
  <c r="BF997" i="3"/>
  <c r="BN997" i="3" s="1"/>
  <c r="BF1052" i="3"/>
  <c r="BN1052" i="3" s="1"/>
  <c r="BF1050" i="3"/>
  <c r="BN1050" i="3" s="1"/>
  <c r="BF1048" i="3"/>
  <c r="BN1048" i="3" s="1"/>
  <c r="BF1046" i="3"/>
  <c r="BN1046" i="3" s="1"/>
  <c r="BF1044" i="3"/>
  <c r="BN1044" i="3" s="1"/>
  <c r="BF1042" i="3"/>
  <c r="BN1042" i="3" s="1"/>
  <c r="BF1040" i="3"/>
  <c r="BN1040" i="3" s="1"/>
  <c r="BF1038" i="3"/>
  <c r="BN1038" i="3" s="1"/>
  <c r="BF1036" i="3"/>
  <c r="BN1036" i="3" s="1"/>
  <c r="BF1034" i="3"/>
  <c r="BN1034" i="3" s="1"/>
  <c r="BF1032" i="3"/>
  <c r="BN1032" i="3" s="1"/>
  <c r="BF1030" i="3"/>
  <c r="BN1030" i="3" s="1"/>
  <c r="BF1028" i="3"/>
  <c r="BN1028" i="3" s="1"/>
  <c r="BF1026" i="3"/>
  <c r="BN1026" i="3" s="1"/>
  <c r="BF1024" i="3"/>
  <c r="BN1024" i="3" s="1"/>
  <c r="BF1022" i="3"/>
  <c r="BN1022" i="3" s="1"/>
  <c r="BF1020" i="3"/>
  <c r="BN1020" i="3" s="1"/>
  <c r="BF1018" i="3"/>
  <c r="BN1018" i="3" s="1"/>
  <c r="BF1016" i="3"/>
  <c r="BN1016" i="3" s="1"/>
  <c r="BF1014" i="3"/>
  <c r="BN1014" i="3" s="1"/>
  <c r="BF1012" i="3"/>
  <c r="BN1012" i="3" s="1"/>
  <c r="BF1010" i="3"/>
  <c r="BN1010" i="3" s="1"/>
  <c r="BF1008" i="3"/>
  <c r="BN1008" i="3" s="1"/>
  <c r="BF1006" i="3"/>
  <c r="BN1006" i="3" s="1"/>
  <c r="BF1004" i="3"/>
  <c r="BN1004" i="3" s="1"/>
  <c r="BF1002" i="3"/>
  <c r="BN1002" i="3" s="1"/>
  <c r="BF1000" i="3"/>
  <c r="BN1000" i="3" s="1"/>
  <c r="BF995" i="3"/>
  <c r="BN995" i="3" s="1"/>
  <c r="BF993" i="3"/>
  <c r="BN993" i="3" s="1"/>
  <c r="BF991" i="3"/>
  <c r="BN991" i="3" s="1"/>
  <c r="BF989" i="3"/>
  <c r="BN989" i="3" s="1"/>
  <c r="BF987" i="3"/>
  <c r="BN987" i="3" s="1"/>
  <c r="BF985" i="3"/>
  <c r="BN985" i="3" s="1"/>
  <c r="BF983" i="3"/>
  <c r="BN983" i="3" s="1"/>
  <c r="BF981" i="3"/>
  <c r="BN981" i="3" s="1"/>
  <c r="BF979" i="3"/>
  <c r="BN979" i="3" s="1"/>
  <c r="BF998" i="3"/>
  <c r="BN998" i="3" s="1"/>
  <c r="BF996" i="3"/>
  <c r="BN996" i="3" s="1"/>
  <c r="BF994" i="3"/>
  <c r="BN994" i="3" s="1"/>
  <c r="BF992" i="3"/>
  <c r="BN992" i="3" s="1"/>
  <c r="BF990" i="3"/>
  <c r="BN990" i="3" s="1"/>
  <c r="BF988" i="3"/>
  <c r="BN988" i="3" s="1"/>
  <c r="BF986" i="3"/>
  <c r="BN986" i="3" s="1"/>
  <c r="BF984" i="3"/>
  <c r="BN984" i="3" s="1"/>
  <c r="BF982" i="3"/>
  <c r="BN982" i="3" s="1"/>
  <c r="BF980" i="3"/>
  <c r="BN980" i="3" s="1"/>
  <c r="BF978" i="3"/>
  <c r="BN978" i="3" s="1"/>
  <c r="S609" i="3"/>
  <c r="V609" i="3" s="1"/>
  <c r="S612" i="3"/>
  <c r="V612" i="3" s="1"/>
  <c r="S604" i="3"/>
  <c r="V604" i="3" s="1"/>
  <c r="S614" i="3"/>
  <c r="V614" i="3" s="1"/>
  <c r="S606" i="3"/>
  <c r="V606" i="3" s="1"/>
  <c r="S318" i="3"/>
  <c r="V318" i="3" s="1"/>
  <c r="S314" i="3"/>
  <c r="V314" i="3" s="1"/>
  <c r="S310" i="3"/>
  <c r="V310" i="3" s="1"/>
  <c r="S306" i="3"/>
  <c r="V306" i="3" s="1"/>
  <c r="S608" i="3"/>
  <c r="V608" i="3" s="1"/>
  <c r="S613" i="3"/>
  <c r="V613" i="3" s="1"/>
  <c r="S605" i="3"/>
  <c r="V605" i="3" s="1"/>
  <c r="S1282" i="3"/>
  <c r="V1282" i="3" s="1"/>
  <c r="S610" i="3"/>
  <c r="V610" i="3" s="1"/>
  <c r="S1281" i="3"/>
  <c r="V1281" i="3" s="1"/>
  <c r="S611" i="3"/>
  <c r="V611" i="3" s="1"/>
  <c r="S603" i="3"/>
  <c r="V603" i="3" s="1"/>
  <c r="S1283" i="3"/>
  <c r="V1283" i="3" s="1"/>
  <c r="S607" i="3"/>
  <c r="V607" i="3" s="1"/>
  <c r="S321" i="3"/>
  <c r="V321" i="3" s="1"/>
  <c r="S317" i="3"/>
  <c r="V317" i="3" s="1"/>
  <c r="S313" i="3"/>
  <c r="V313" i="3" s="1"/>
  <c r="S309" i="3"/>
  <c r="V309" i="3" s="1"/>
  <c r="S305" i="3"/>
  <c r="V305" i="3" s="1"/>
  <c r="S320" i="3"/>
  <c r="V320" i="3" s="1"/>
  <c r="S316" i="3"/>
  <c r="V316" i="3" s="1"/>
  <c r="S312" i="3"/>
  <c r="V312" i="3" s="1"/>
  <c r="S308" i="3"/>
  <c r="V308" i="3" s="1"/>
  <c r="S304" i="3"/>
  <c r="V304" i="3" s="1"/>
  <c r="S319" i="3"/>
  <c r="V319" i="3" s="1"/>
  <c r="S315" i="3"/>
  <c r="V315" i="3" s="1"/>
  <c r="S311" i="3"/>
  <c r="V311" i="3" s="1"/>
  <c r="S307" i="3"/>
  <c r="V307" i="3" s="1"/>
  <c r="S303" i="3"/>
  <c r="V303" i="3" s="1"/>
</calcChain>
</file>

<file path=xl/sharedStrings.xml><?xml version="1.0" encoding="utf-8"?>
<sst xmlns="http://schemas.openxmlformats.org/spreadsheetml/2006/main" count="15235" uniqueCount="256">
  <si>
    <t xml:space="preserve"> Verzamelstaat hindernisfouten in de cross</t>
  </si>
  <si>
    <t>wedstrijd-klasse</t>
  </si>
  <si>
    <t>klasse</t>
  </si>
  <si>
    <t>cate-gorie</t>
  </si>
  <si>
    <t>Rubriek ID</t>
  </si>
  <si>
    <t>rank / HC</t>
  </si>
  <si>
    <t>rugnr</t>
  </si>
  <si>
    <t>combinatie nr</t>
  </si>
  <si>
    <t>naam ruiter</t>
  </si>
  <si>
    <t>naam paard</t>
  </si>
  <si>
    <t>vereniging / plaats</t>
  </si>
  <si>
    <t>dressuur Jury C</t>
  </si>
  <si>
    <t>dressuur Jury 2</t>
  </si>
  <si>
    <t>dressuur strafpntn.</t>
  </si>
  <si>
    <t>springen hind.ft.</t>
  </si>
  <si>
    <t>springen tijd.ft.</t>
  </si>
  <si>
    <t>cross hind.ft.</t>
  </si>
  <si>
    <t>tijd.ft.</t>
  </si>
  <si>
    <t>totaal</t>
  </si>
  <si>
    <t>(1) stijlcijfer</t>
  </si>
  <si>
    <t>(2) stijlcijfer</t>
  </si>
  <si>
    <t>eind-totaal</t>
  </si>
  <si>
    <t>reden uitsluiting</t>
  </si>
  <si>
    <t>nr</t>
  </si>
  <si>
    <t>nr.</t>
  </si>
  <si>
    <t>Vertrek uu:mm:ss</t>
  </si>
  <si>
    <t>Aankomst uu:mm:ss</t>
  </si>
  <si>
    <t>Tijd mm:ss</t>
  </si>
  <si>
    <t>cross opt.tijd min:sec</t>
  </si>
  <si>
    <t>cross minim. tijd min:sec</t>
  </si>
  <si>
    <t>cross 
uitsl.- tijd min:sec</t>
  </si>
  <si>
    <t>max. punten dressuur</t>
  </si>
  <si>
    <t>uitsluiting dressuur 
= of &lt;</t>
  </si>
  <si>
    <t xml:space="preserve">uitsluiting springen hind.ft &gt; </t>
  </si>
  <si>
    <t>Uitslag springen</t>
  </si>
  <si>
    <t>NA springen</t>
  </si>
  <si>
    <t>reg.ft.</t>
  </si>
  <si>
    <t>totaal cross</t>
  </si>
  <si>
    <t>Totaal Jury 1</t>
  </si>
  <si>
    <t>Totaal Jury 2</t>
  </si>
  <si>
    <t>Gem. Jury 1</t>
  </si>
  <si>
    <t>Gem. Jury 2</t>
  </si>
  <si>
    <t>gem. 
Jury 1 /2</t>
  </si>
  <si>
    <t>onvoldoende</t>
  </si>
  <si>
    <t>Rel.nr. Jury 1 dressuur</t>
  </si>
  <si>
    <t>Rel.nr. Jury 2 dressuur</t>
  </si>
  <si>
    <t>Rel.nr. Jury 3 dressuur</t>
  </si>
  <si>
    <t>Rel.nr. Jury 1 springen</t>
  </si>
  <si>
    <t>Rel.nr. Jury 2 springen</t>
  </si>
  <si>
    <t>Rel.nr. Jury 3 springen</t>
  </si>
  <si>
    <t>Rel.nr. Jury 1 cross</t>
  </si>
  <si>
    <t>Rel.nr. Jury 2 cross</t>
  </si>
  <si>
    <t>Pa B</t>
  </si>
  <si>
    <t>Pa L</t>
  </si>
  <si>
    <t>EvVerkParc</t>
  </si>
  <si>
    <t>EvValRtr</t>
  </si>
  <si>
    <t>Pa M</t>
  </si>
  <si>
    <t>Pa Z</t>
  </si>
  <si>
    <t>Po M / CDE</t>
  </si>
  <si>
    <t>Po Z / CDE</t>
  </si>
  <si>
    <t>D</t>
  </si>
  <si>
    <t>Ev3ongeh</t>
  </si>
  <si>
    <t>Ev3ongeh1hin</t>
  </si>
  <si>
    <t>Paarden / pony's</t>
  </si>
  <si>
    <t>klasse / categorie</t>
  </si>
  <si>
    <t>cross: lengte (m)</t>
  </si>
  <si>
    <t>snelheid (m / min)</t>
  </si>
  <si>
    <t>uitsluitings-snelheid  (m / min)</t>
  </si>
  <si>
    <t>corr. i.v.m. minimum tijd</t>
  </si>
  <si>
    <t>cross minimum tijd min:sec</t>
  </si>
  <si>
    <t>cross uitsluitings-
tijd min:sec</t>
  </si>
  <si>
    <t>dec.tijd kolom F</t>
  </si>
  <si>
    <t>dec.tijd "hard"</t>
  </si>
  <si>
    <t>verschil</t>
  </si>
  <si>
    <t>verschil *24*3600</t>
  </si>
  <si>
    <t>* 0,4</t>
  </si>
  <si>
    <t>harde tijd</t>
  </si>
  <si>
    <t>Paarden</t>
  </si>
  <si>
    <t>Pony's</t>
  </si>
  <si>
    <t>Wedstrijdnummer (zie vraagprogramma):</t>
  </si>
  <si>
    <t>Ingevoerd door:</t>
  </si>
  <si>
    <t/>
  </si>
  <si>
    <t>Wedstrijdplaats:</t>
  </si>
  <si>
    <t>Wedstrijddatum:</t>
  </si>
  <si>
    <t>Nummer Federatievertegenwoordiger:</t>
  </si>
  <si>
    <t>Naam Federatievertegenwoordiger:</t>
  </si>
  <si>
    <t>Datum:</t>
  </si>
  <si>
    <t>V</t>
  </si>
  <si>
    <t>8.0</t>
  </si>
  <si>
    <t>O</t>
  </si>
  <si>
    <t>5</t>
  </si>
  <si>
    <t>91</t>
  </si>
  <si>
    <t>4</t>
  </si>
  <si>
    <t>R</t>
  </si>
  <si>
    <t>1</t>
  </si>
  <si>
    <t>9</t>
  </si>
  <si>
    <t>Nee</t>
  </si>
  <si>
    <t>Afbreek reden</t>
  </si>
  <si>
    <t>Afbreek reden code</t>
  </si>
  <si>
    <t>Kwalificatie</t>
  </si>
  <si>
    <t>Klassen</t>
  </si>
  <si>
    <t>wedstrijdklasse</t>
  </si>
  <si>
    <t>Gediskwalificeerd</t>
  </si>
  <si>
    <t>Ja</t>
  </si>
  <si>
    <t>B</t>
  </si>
  <si>
    <t>A</t>
  </si>
  <si>
    <t>Uitgesloten</t>
  </si>
  <si>
    <t>3e ongehoorzaamheid</t>
  </si>
  <si>
    <t>L</t>
  </si>
  <si>
    <t>3e ongehoorzaamheid op 1 hindernis</t>
  </si>
  <si>
    <t>M</t>
  </si>
  <si>
    <t>C</t>
  </si>
  <si>
    <t>4e ongehoorzaamheid</t>
  </si>
  <si>
    <t>Ev4ongeh</t>
  </si>
  <si>
    <t>Z</t>
  </si>
  <si>
    <t>Hulp van derden</t>
  </si>
  <si>
    <t>EvHulp</t>
  </si>
  <si>
    <t>ZZ</t>
  </si>
  <si>
    <t>E</t>
  </si>
  <si>
    <t>0.50</t>
  </si>
  <si>
    <t>N.a.v. rapportage</t>
  </si>
  <si>
    <t>0.60</t>
  </si>
  <si>
    <t>Niet door start/finish</t>
  </si>
  <si>
    <t>EvStrtFin</t>
  </si>
  <si>
    <t>0.70</t>
  </si>
  <si>
    <t>Niet hersteld na vergissing parcours</t>
  </si>
  <si>
    <t>EvNHerstVergParc</t>
  </si>
  <si>
    <t>CCI1</t>
  </si>
  <si>
    <t>CCI2-L</t>
  </si>
  <si>
    <t>Overschrijden snelheidsgrens</t>
  </si>
  <si>
    <t>EvOversSnelh</t>
  </si>
  <si>
    <t>CCI2-S</t>
  </si>
  <si>
    <t>Uitgesloten tijdens dressuur/springen</t>
  </si>
  <si>
    <t>EvUitDrSpr</t>
  </si>
  <si>
    <t>CCI3-L</t>
  </si>
  <si>
    <t>CCI3-S</t>
  </si>
  <si>
    <t>Uitsluiting veterinaire keuring</t>
  </si>
  <si>
    <t>EVUitVet</t>
  </si>
  <si>
    <t>CCI4-L</t>
  </si>
  <si>
    <t>Val paard</t>
  </si>
  <si>
    <t>EvValPrd</t>
  </si>
  <si>
    <t>CCI4-S</t>
  </si>
  <si>
    <t>Val ruiter</t>
  </si>
  <si>
    <t>CCI5-L</t>
  </si>
  <si>
    <t>Verkeerd parcours</t>
  </si>
  <si>
    <t>CCIP1</t>
  </si>
  <si>
    <t>Vrijwillig verlaten</t>
  </si>
  <si>
    <t>CCIP2</t>
  </si>
  <si>
    <t>Naam Technische Afgevaardigde:</t>
  </si>
  <si>
    <t>Nummer Technisch Afgevaardigde:</t>
  </si>
  <si>
    <t>Telefoonnummer contactpersoon:</t>
  </si>
  <si>
    <t>E-mail contactpersoon:</t>
  </si>
  <si>
    <t>Verwerkt door (in te vullen door de KNHS):</t>
  </si>
  <si>
    <t>Punten dressuur Jury 2</t>
  </si>
  <si>
    <t>Wedstrijdklasse</t>
  </si>
  <si>
    <t>Klasse</t>
  </si>
  <si>
    <t>Ponycategorie</t>
  </si>
  <si>
    <t>Plaatsing / HC</t>
  </si>
  <si>
    <t>Rugnr</t>
  </si>
  <si>
    <t>Naam ruiter</t>
  </si>
  <si>
    <t>Naam paard</t>
  </si>
  <si>
    <t>Vereniging / plaats</t>
  </si>
  <si>
    <t>Punten dressuur Jury 1</t>
  </si>
  <si>
    <t>Dressuur strafpntn.</t>
  </si>
  <si>
    <t>Springen hind.ft.</t>
  </si>
  <si>
    <t>Springen tijd.ft.</t>
  </si>
  <si>
    <t>Cross hind.ft.</t>
  </si>
  <si>
    <t>Cross tijd.ft.</t>
  </si>
  <si>
    <t>Totaal</t>
  </si>
  <si>
    <t>Stijlcijfer (1)</t>
  </si>
  <si>
    <t>Stijlcijfer (2)</t>
  </si>
  <si>
    <t>Eindtotaal</t>
  </si>
  <si>
    <t>Reden uitsluiting</t>
  </si>
  <si>
    <t>De gele velden zelf invullen. Daarna ga je verder in het tabblad Uitslagen.
De oranje velden worden gevuld door de KNHS.
De groene velden alleen wijzigen in overleg met de parcoursbouwer.</t>
  </si>
  <si>
    <t>Uitslagverwerking Eventing</t>
  </si>
  <si>
    <t>Stijl. Jury 1</t>
  </si>
  <si>
    <t>Stijl. Jury 2</t>
  </si>
  <si>
    <t>Stijlcijfer Jury 1</t>
  </si>
  <si>
    <t>Stijlcijfer Jury 2</t>
  </si>
  <si>
    <t>Combinatienr</t>
  </si>
  <si>
    <r>
      <rPr>
        <b/>
        <sz val="11"/>
        <color theme="1"/>
        <rFont val="Arial"/>
        <family val="2"/>
      </rPr>
      <t>Betekenis kleuren:</t>
    </r>
    <r>
      <rPr>
        <sz val="11"/>
        <color theme="1"/>
        <rFont val="Arial"/>
        <family val="2"/>
      </rPr>
      <t xml:space="preserve">
Gele velden:       In te vullen door wedstrijdorganisatie
Oranje velden:    In te vullen door de KNHS
Groene velden:   In te vullen in opdracht van een official
Blauwe velden:   Deze worden automatisch gevuld</t>
    </r>
  </si>
  <si>
    <t>gemiddelde Jury 1 /2</t>
  </si>
  <si>
    <t>uitsluiting dressuur = of &lt;</t>
  </si>
  <si>
    <t>cross uitsl.- tijd min:sec</t>
  </si>
  <si>
    <t>code uitsluiting</t>
  </si>
  <si>
    <r>
      <rPr>
        <b/>
        <sz val="11"/>
        <color theme="1"/>
        <rFont val="Arial"/>
        <family val="2"/>
      </rPr>
      <t xml:space="preserve">Stap 5:
</t>
    </r>
    <r>
      <rPr>
        <sz val="11"/>
        <color theme="1"/>
        <rFont val="Arial"/>
        <family val="2"/>
      </rPr>
      <t>Als de hele wedstrijd klaar is, sla het bestand dan op en verstuur deze via de mail naar wedstrijden@knhs.nl.
Er hoeven geen aparte hindernisstaten meer verstuurd te worden naar de KNHS, alles staat in dit bestand.</t>
    </r>
  </si>
  <si>
    <t>Ring</t>
  </si>
  <si>
    <t>ring</t>
  </si>
  <si>
    <t>Dit excelbestand helpt jou als organisatie om alle uitslagen van een eventingwedstrijd goed vast te leggen en tot een goede uitslag te komen. Na de wedstrijd kan dit bestand verstuurd worden naar de KNHS en worden de uitslagen zo snel mogelijk ingelezen, zodat deze ook voor de ruiters te zien zijn in Mijn KNHS. Maakt géén extra tabbladen o.i.d. aan, gebruik echt alleen de tabbladen 'Basisgegevens' en 'Uitslagen'.
Doorloop de stappen die hier onder beschreven zijn.</t>
  </si>
  <si>
    <t>Op www.knhs.nl staat altijd de meest recente versie van het bestand. Download daarom bij elke wedstrijd een nieuw excel bestand. Op deze manier zorg je er voor dat je altijd de meest recente versie hebt waar alle updates in verwerkt zijn. Heb je vragen, neem dan contact op met KNHS Afdeling Wedstrijden (wedstrijden@knhs.nl).</t>
  </si>
  <si>
    <r>
      <rPr>
        <b/>
        <sz val="11"/>
        <color theme="1"/>
        <rFont val="Arial"/>
        <family val="2"/>
      </rPr>
      <t xml:space="preserve">Stap 4:
</t>
    </r>
    <r>
      <rPr>
        <sz val="11"/>
        <color theme="1"/>
        <rFont val="Arial"/>
        <family val="2"/>
      </rPr>
      <t xml:space="preserve">Als je nog een uitslagenlijst wilt printen, filter dan op de klasse(n) die je op de uitslagenlijst wilt hebben en klik op Bestand &gt; Afdrukken. </t>
    </r>
  </si>
  <si>
    <t>Po B / ABC kort</t>
  </si>
  <si>
    <t>Po B / DE kort</t>
  </si>
  <si>
    <t>Po B / CDE lang</t>
  </si>
  <si>
    <t>Po L / ABC kort</t>
  </si>
  <si>
    <t>Po L / DE kort</t>
  </si>
  <si>
    <t>Po L / CDE lang</t>
  </si>
  <si>
    <t>Pa BB</t>
  </si>
  <si>
    <t>BB</t>
  </si>
  <si>
    <r>
      <t xml:space="preserve">Stap 3:
</t>
    </r>
    <r>
      <rPr>
        <sz val="11"/>
        <color theme="1"/>
        <rFont val="Arial"/>
        <family val="2"/>
      </rPr>
      <t xml:space="preserve">Als een klasse klaar is, filter dan in kolom V (Eindtotaal) van klein naar groot. 
Zet in kolom F de plaatsing. Ex aequo plaatsingen zelf op de juiste plaatsing zetten.
Zodra dit gedaan is, filter je juist op kolom F van klein naar groot, om te zorgen dat HC starts onderaan komen te staan. 
Ga naar stap 4 om de uitslag te printen of filter in de cel A2 de wedstrijdklasse die je hierna wilt gaan invoeren.
</t>
    </r>
  </si>
  <si>
    <t>Nummer Parcoursontwerper Cross Country:</t>
  </si>
  <si>
    <t>Naam Parcoursontwerper Cross Country:</t>
  </si>
  <si>
    <t>Nummer Parcoursontwerper Cross Country 2:</t>
  </si>
  <si>
    <t>Naam Parcoursontwerper Cross Country 2:</t>
  </si>
  <si>
    <t>Nummer Hindernisbouwer Cross Country:</t>
  </si>
  <si>
    <t>Naam Hindernisbouwer Cross Country:</t>
  </si>
  <si>
    <t>Nummer Hindernisbouwer Cross Country 2:</t>
  </si>
  <si>
    <t>Naam Hindernisbouwer Cross Country 2:</t>
  </si>
  <si>
    <t>Nummer Parcoursbouwer Springen:</t>
  </si>
  <si>
    <t>Naam Parcoursbouwer Springen:</t>
  </si>
  <si>
    <t>Nummer 1e Toezichthouder Dressuur:</t>
  </si>
  <si>
    <t>Naam 1e Toezichthouder Dressuur:</t>
  </si>
  <si>
    <t>Nummer 2e Toezichthouder Dressuur:</t>
  </si>
  <si>
    <t>Naam 2e Toezichthouder Dressuur:</t>
  </si>
  <si>
    <t>Nummer 3e Toezichthouder Dressuur:</t>
  </si>
  <si>
    <t>Naam 3e Toezichthouder Dressuur:</t>
  </si>
  <si>
    <t>Nummer 4e Toezichthouder Dressuur:</t>
  </si>
  <si>
    <t>Naam 4e Toezichthouder Dressuur:</t>
  </si>
  <si>
    <r>
      <rPr>
        <b/>
        <sz val="11"/>
        <color theme="1"/>
        <rFont val="Arial"/>
        <family val="2"/>
      </rPr>
      <t xml:space="preserve">Stap 1: </t>
    </r>
    <r>
      <rPr>
        <sz val="11"/>
        <color theme="1"/>
        <rFont val="Arial"/>
        <family val="2"/>
      </rPr>
      <t xml:space="preserve">
Open het tabblad 'Basisgegevens' en vul de wedstrijdgegevens in (gele velden).
Controleer de groene velden met de parcoursontwerper van de cross. Deze groene velden alleen wijzigen in opdracht van een parcoursontwerper!</t>
    </r>
  </si>
  <si>
    <r>
      <rPr>
        <b/>
        <sz val="11"/>
        <color theme="1"/>
        <rFont val="Arial"/>
        <family val="2"/>
      </rPr>
      <t xml:space="preserve">Stap 2:
</t>
    </r>
    <r>
      <rPr>
        <sz val="11"/>
        <color theme="1"/>
        <rFont val="Arial"/>
        <family val="2"/>
      </rPr>
      <t xml:space="preserve">Open het tabblad 'Uitslagen'.
Filter in de cel A2 op de wedstrijdklasse die je wilt gaan invoeren. 
Vul alle gele velden in (gebruik de tab toets om gemakkelijk door alle invulvelden heen te gaan). 
Bij het invullen van de hindernissen in de cross: als een deelnemer wel over de hindernis is gegaan en geen fouten heeft, dan een 0 invoeren. Deze wordt automatisch omgezet naar een -. Als de hindernis niet genomen is, dan niks invullen in het veld. Het veld blijft dan leeg.                                    
Let op! vul altijd hindernis 1 in, anders wordt er geen uitslag berekend. 
Voor combinaties die niet starten zet NG in de plaatsing kolom. Voor combinaties die uitvallen zet de fout in de kolom waar de combinatie is uitgevallen en vermeldt de uitsluitingsreden in kolom: AY. Let op; valt de combinatie uit bij het dressuur of springen, kies altijd voor de uitsluitingsreden: uitgesloten bij dressuur/springen, overige redenen hebben allemaal te maken met de cross en hier hangen ook verliespunten aan. 
</t>
    </r>
  </si>
  <si>
    <t>hin 1</t>
  </si>
  <si>
    <t>hin 2</t>
  </si>
  <si>
    <t>hin 3</t>
  </si>
  <si>
    <t>hin 4</t>
  </si>
  <si>
    <t>hin 5</t>
  </si>
  <si>
    <t>hin 6</t>
  </si>
  <si>
    <t>hin 7</t>
  </si>
  <si>
    <t>hin 8</t>
  </si>
  <si>
    <t>hin 9</t>
  </si>
  <si>
    <t>hin 10</t>
  </si>
  <si>
    <t>hin 11</t>
  </si>
  <si>
    <t>hin 12</t>
  </si>
  <si>
    <t>hin 13</t>
  </si>
  <si>
    <t>hin 14</t>
  </si>
  <si>
    <t>hin 15</t>
  </si>
  <si>
    <t>hin 16</t>
  </si>
  <si>
    <t>hin 17</t>
  </si>
  <si>
    <t>hin 18</t>
  </si>
  <si>
    <t>hin 19</t>
  </si>
  <si>
    <t>hin 20</t>
  </si>
  <si>
    <t>hin 21</t>
  </si>
  <si>
    <t>hin 22</t>
  </si>
  <si>
    <t>hin 23</t>
  </si>
  <si>
    <t>hin 24</t>
  </si>
  <si>
    <t>hin 25</t>
  </si>
  <si>
    <t>-</t>
  </si>
  <si>
    <t>Po BB</t>
  </si>
  <si>
    <t>EvDis</t>
  </si>
  <si>
    <t>Bloed</t>
  </si>
  <si>
    <t>EvBloed</t>
  </si>
  <si>
    <t>N.a.v. paardenwelzijn</t>
  </si>
  <si>
    <t>EvWelzijn</t>
  </si>
  <si>
    <t>EvRapp</t>
  </si>
  <si>
    <t>Onregelmatig</t>
  </si>
  <si>
    <t>EvOnreg</t>
  </si>
  <si>
    <t>EvVwv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</si>
</sst>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_ * #,##0.0_ ;_ * \-#,##0.0_ ;_ * &quot;-&quot;??_ ;_ @_ "/>
    <numFmt numFmtId="165" formatCode="hh:mm:ss;@"/>
    <numFmt numFmtId="166" formatCode="mm:ss;@"/>
    <numFmt numFmtId="167" formatCode="0.0"/>
    <numFmt numFmtId="168" formatCode="_ * #,##0_ ;_ * \-#,##0_ ;_ * &quot;-&quot;??_ ;_ @_ "/>
    <numFmt numFmtId="169" formatCode="mm:ss;;"/>
    <numFmt numFmtId="170" formatCode="_ * #,##0.0000000_ ;_ * \-#,##0.0000000_ ;_ * &quot;-&quot;??_ ;_ @_ "/>
    <numFmt numFmtId="171" formatCode="_ * #,##0.0000000_ ;_ * \-#,##0.0000000_ ;_ * &quot;-&quot;???????_ ;_ @_ "/>
    <numFmt numFmtId="172" formatCode="dd/mm/yyyy"/>
    <numFmt numFmtId="173" formatCode="mm:ss.0;@"/>
  </numFmts>
  <fonts count="15" x14ac:knownFonts="1">
    <font>
      <sz val="11"/>
      <color theme="1"/>
      <name val="Arial"/>
      <family val="2"/>
    </font>
    <font>
      <sz val="11"/>
      <color theme="1"/>
      <name val="Arial"/>
      <family val="2"/>
    </font>
    <font>
      <b/>
      <sz val="12"/>
      <name val="Arial"/>
      <family val="2"/>
    </font>
    <font>
      <sz val="12"/>
      <name val="Arial"/>
      <family val="2"/>
    </font>
    <font>
      <b/>
      <sz val="11"/>
      <name val="Arial"/>
      <family val="2"/>
    </font>
    <font>
      <sz val="10"/>
      <name val="Arial"/>
      <family val="2"/>
    </font>
    <font>
      <b/>
      <sz val="10"/>
      <name val="Arial"/>
      <family val="2"/>
    </font>
    <font>
      <sz val="11"/>
      <name val="Arial"/>
      <family val="2"/>
    </font>
    <font>
      <sz val="9"/>
      <name val="Arial"/>
      <family val="2"/>
    </font>
    <font>
      <sz val="8"/>
      <name val="Arial"/>
      <family val="2"/>
    </font>
    <font>
      <b/>
      <sz val="10"/>
      <color rgb="FFE87B00"/>
      <name val="Arial"/>
      <family val="2"/>
    </font>
    <font>
      <b/>
      <sz val="10"/>
      <color indexed="10"/>
      <name val="Arial"/>
      <family val="2"/>
    </font>
    <font>
      <sz val="11"/>
      <name val="Calibri"/>
      <family val="2"/>
      <scheme val="minor"/>
    </font>
    <font>
      <b/>
      <sz val="11"/>
      <color theme="1"/>
      <name val="Arial"/>
      <family val="2"/>
    </font>
    <font>
      <b/>
      <sz val="20"/>
      <color theme="0"/>
      <name val="Arial"/>
      <family val="2"/>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4" tint="0.79998168889431442"/>
        <bgColor indexed="64"/>
      </patternFill>
    </fill>
    <fill>
      <patternFill patternType="solid">
        <fgColor rgb="FFE87B00"/>
        <bgColor indexed="64"/>
      </patternFill>
    </fill>
    <fill>
      <patternFill patternType="solid">
        <fgColor theme="0"/>
        <bgColor indexed="64"/>
      </patternFill>
    </fill>
    <fill>
      <patternFill patternType="solid">
        <fgColor rgb="FFA0C9EA"/>
        <bgColor indexed="64"/>
      </patternFill>
    </fill>
    <fill>
      <patternFill patternType="solid">
        <fgColor theme="8" tint="0.79998168889431442"/>
        <bgColor indexed="64"/>
      </patternFill>
    </fill>
  </fills>
  <borders count="2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201">
    <xf numFmtId="0" fontId="0" fillId="0" borderId="0" xfId="0"/>
    <xf numFmtId="0" fontId="0" fillId="0" borderId="0" xfId="0" applyProtection="1">
      <protection locked="0"/>
    </xf>
    <xf numFmtId="0" fontId="0" fillId="0" borderId="0" xfId="0" applyAlignment="1" applyProtection="1">
      <alignment horizontal="left"/>
      <protection locked="0"/>
    </xf>
    <xf numFmtId="0" fontId="0" fillId="0" borderId="0" xfId="0" applyAlignment="1">
      <alignment horizontal="left" textRotation="90"/>
    </xf>
    <xf numFmtId="0" fontId="0" fillId="0" borderId="0" xfId="0" applyAlignment="1">
      <alignment horizontal="left"/>
    </xf>
    <xf numFmtId="167" fontId="0" fillId="0" borderId="0" xfId="0" applyNumberFormat="1" applyAlignment="1">
      <alignment horizontal="left" textRotation="90"/>
    </xf>
    <xf numFmtId="43" fontId="12" fillId="0" borderId="0" xfId="1" applyFont="1" applyFill="1" applyAlignment="1" applyProtection="1">
      <alignment horizontal="left" textRotation="90"/>
    </xf>
    <xf numFmtId="168" fontId="12" fillId="0" borderId="0" xfId="1" applyNumberFormat="1" applyFont="1" applyFill="1" applyAlignment="1" applyProtection="1">
      <alignment horizontal="left" textRotation="90"/>
    </xf>
    <xf numFmtId="164" fontId="12" fillId="0" borderId="0" xfId="1" applyNumberFormat="1" applyFont="1" applyFill="1" applyAlignment="1" applyProtection="1">
      <alignment horizontal="left" textRotation="90"/>
    </xf>
    <xf numFmtId="168" fontId="0" fillId="0" borderId="0" xfId="1" applyNumberFormat="1" applyFont="1" applyAlignment="1" applyProtection="1">
      <alignment horizontal="left" textRotation="90"/>
    </xf>
    <xf numFmtId="164" fontId="0" fillId="0" borderId="0" xfId="1" applyNumberFormat="1" applyFont="1" applyAlignment="1" applyProtection="1">
      <alignment horizontal="left" textRotation="90"/>
    </xf>
    <xf numFmtId="43" fontId="0" fillId="0" borderId="0" xfId="1" applyFont="1" applyAlignment="1" applyProtection="1">
      <alignment horizontal="left" textRotation="90"/>
    </xf>
    <xf numFmtId="49" fontId="0" fillId="0" borderId="0" xfId="0" applyNumberFormat="1" applyAlignment="1">
      <alignment horizontal="left" textRotation="90"/>
    </xf>
    <xf numFmtId="21" fontId="0" fillId="0" borderId="0" xfId="0" applyNumberFormat="1" applyAlignment="1">
      <alignment horizontal="left" textRotation="90"/>
    </xf>
    <xf numFmtId="0" fontId="0" fillId="0" borderId="0" xfId="0" applyAlignment="1">
      <alignment horizontal="center" textRotation="90"/>
    </xf>
    <xf numFmtId="43" fontId="12" fillId="0" borderId="0" xfId="1" applyFont="1" applyFill="1" applyAlignment="1" applyProtection="1">
      <alignment horizontal="left"/>
      <protection locked="0"/>
    </xf>
    <xf numFmtId="168" fontId="12" fillId="0" borderId="0" xfId="1" applyNumberFormat="1" applyFont="1" applyFill="1" applyAlignment="1" applyProtection="1">
      <alignment horizontal="left"/>
      <protection locked="0"/>
    </xf>
    <xf numFmtId="164" fontId="12" fillId="0" borderId="0" xfId="1" applyNumberFormat="1" applyFont="1" applyFill="1" applyAlignment="1" applyProtection="1">
      <alignment horizontal="left"/>
      <protection locked="0"/>
    </xf>
    <xf numFmtId="168" fontId="0" fillId="0" borderId="0" xfId="1" applyNumberFormat="1" applyFont="1" applyAlignment="1" applyProtection="1">
      <alignment horizontal="left"/>
      <protection locked="0"/>
    </xf>
    <xf numFmtId="164" fontId="0" fillId="0" borderId="0" xfId="1" applyNumberFormat="1" applyFont="1" applyAlignment="1" applyProtection="1">
      <alignment horizontal="left"/>
      <protection locked="0"/>
    </xf>
    <xf numFmtId="43" fontId="0" fillId="0" borderId="0" xfId="1" applyFont="1" applyAlignment="1" applyProtection="1">
      <alignment horizontal="left"/>
      <protection locked="0"/>
    </xf>
    <xf numFmtId="21" fontId="0" fillId="0" borderId="0" xfId="0" applyNumberFormat="1" applyAlignment="1" applyProtection="1">
      <alignment horizontal="left"/>
      <protection locked="0"/>
    </xf>
    <xf numFmtId="45" fontId="0" fillId="0" borderId="0" xfId="0" applyNumberFormat="1" applyAlignment="1" applyProtection="1">
      <alignment horizontal="left"/>
      <protection locked="0"/>
    </xf>
    <xf numFmtId="0" fontId="0" fillId="0" borderId="0" xfId="1" applyNumberFormat="1" applyFont="1" applyAlignment="1" applyProtection="1">
      <alignment horizontal="right"/>
      <protection locked="0"/>
    </xf>
    <xf numFmtId="0" fontId="0" fillId="0" borderId="0" xfId="0" applyAlignment="1" applyProtection="1">
      <alignment horizontal="right"/>
      <protection locked="0"/>
    </xf>
    <xf numFmtId="43" fontId="0" fillId="0" borderId="0" xfId="0" applyNumberFormat="1" applyAlignment="1">
      <alignment horizontal="left"/>
    </xf>
    <xf numFmtId="164" fontId="0" fillId="0" borderId="0" xfId="1" applyNumberFormat="1" applyFont="1" applyAlignment="1">
      <alignment horizontal="left"/>
    </xf>
    <xf numFmtId="0" fontId="0" fillId="0" borderId="0" xfId="0" quotePrefix="1"/>
    <xf numFmtId="170" fontId="0" fillId="0" borderId="0" xfId="1" applyNumberFormat="1" applyFont="1" applyProtection="1"/>
    <xf numFmtId="0" fontId="10" fillId="11" borderId="0" xfId="0" applyFont="1" applyFill="1"/>
    <xf numFmtId="0" fontId="5" fillId="11" borderId="0" xfId="0" applyFont="1" applyFill="1"/>
    <xf numFmtId="0" fontId="11" fillId="11" borderId="0" xfId="0" applyFont="1" applyFill="1"/>
    <xf numFmtId="0" fontId="5" fillId="8" borderId="5"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Alignment="1">
      <alignment horizontal="left" vertical="top"/>
    </xf>
    <xf numFmtId="0" fontId="5" fillId="8" borderId="4" xfId="0" applyFont="1" applyFill="1" applyBorder="1" applyAlignment="1" applyProtection="1">
      <alignment horizontal="left" vertical="top"/>
      <protection locked="0"/>
    </xf>
    <xf numFmtId="0" fontId="0" fillId="0" borderId="0" xfId="0" applyAlignment="1">
      <alignment horizontal="left" wrapText="1"/>
    </xf>
    <xf numFmtId="0" fontId="0" fillId="0" borderId="0" xfId="0" applyAlignment="1">
      <alignment vertical="top" wrapText="1"/>
    </xf>
    <xf numFmtId="0" fontId="13" fillId="8" borderId="5" xfId="0" applyFont="1" applyFill="1" applyBorder="1" applyAlignment="1" applyProtection="1">
      <alignment horizontal="left"/>
      <protection locked="0"/>
    </xf>
    <xf numFmtId="0" fontId="0" fillId="0" borderId="0" xfId="0" applyAlignment="1">
      <alignment vertical="top"/>
    </xf>
    <xf numFmtId="0" fontId="0" fillId="6" borderId="0" xfId="0" applyFill="1" applyAlignment="1" applyProtection="1">
      <alignment horizontal="left" vertical="top"/>
      <protection locked="0"/>
    </xf>
    <xf numFmtId="0" fontId="9" fillId="8" borderId="6" xfId="0" applyFont="1" applyFill="1" applyBorder="1" applyAlignment="1" applyProtection="1">
      <alignment horizontal="left" vertical="top"/>
      <protection locked="0"/>
    </xf>
    <xf numFmtId="164" fontId="5" fillId="8" borderId="8" xfId="1" applyNumberFormat="1" applyFont="1" applyFill="1" applyBorder="1" applyAlignment="1" applyProtection="1">
      <alignment horizontal="center" vertical="top"/>
      <protection locked="0"/>
    </xf>
    <xf numFmtId="164" fontId="0" fillId="0" borderId="0" xfId="1" applyNumberFormat="1" applyFont="1" applyAlignment="1" applyProtection="1">
      <alignment horizontal="center" vertical="top"/>
      <protection locked="0"/>
    </xf>
    <xf numFmtId="164" fontId="5" fillId="0" borderId="1" xfId="1" applyNumberFormat="1" applyFont="1" applyFill="1" applyBorder="1" applyAlignment="1" applyProtection="1">
      <alignment horizontal="center" vertical="top"/>
    </xf>
    <xf numFmtId="0" fontId="0" fillId="0" borderId="0" xfId="0" applyAlignment="1" applyProtection="1">
      <alignment horizontal="center" vertical="top"/>
      <protection locked="0"/>
    </xf>
    <xf numFmtId="0" fontId="5" fillId="2" borderId="8" xfId="0" applyFont="1" applyFill="1" applyBorder="1" applyAlignment="1" applyProtection="1">
      <alignment horizontal="center" vertical="top"/>
      <protection locked="0"/>
    </xf>
    <xf numFmtId="0" fontId="5" fillId="2" borderId="11" xfId="0" applyFont="1" applyFill="1" applyBorder="1" applyAlignment="1" applyProtection="1">
      <alignment horizontal="center" vertical="top"/>
      <protection locked="0"/>
    </xf>
    <xf numFmtId="0" fontId="5" fillId="0" borderId="4" xfId="0" applyFont="1" applyBorder="1" applyAlignment="1">
      <alignment horizontal="center" vertical="top"/>
    </xf>
    <xf numFmtId="164" fontId="5" fillId="0" borderId="6" xfId="1" applyNumberFormat="1" applyFont="1" applyFill="1" applyBorder="1" applyAlignment="1" applyProtection="1">
      <alignment horizontal="center" vertical="top"/>
    </xf>
    <xf numFmtId="167" fontId="5" fillId="0" borderId="9" xfId="0" applyNumberFormat="1" applyFont="1" applyBorder="1" applyAlignment="1">
      <alignment horizontal="center" vertical="top"/>
    </xf>
    <xf numFmtId="168" fontId="5" fillId="2" borderId="5" xfId="1" applyNumberFormat="1" applyFont="1" applyFill="1" applyBorder="1" applyAlignment="1" applyProtection="1">
      <alignment horizontal="center" vertical="top"/>
      <protection locked="0"/>
    </xf>
    <xf numFmtId="0" fontId="5" fillId="2" borderId="5" xfId="0" applyFont="1" applyFill="1" applyBorder="1" applyAlignment="1" applyProtection="1">
      <alignment horizontal="left" vertical="top"/>
      <protection locked="0"/>
    </xf>
    <xf numFmtId="0" fontId="2" fillId="0" borderId="2" xfId="0" applyFont="1" applyBorder="1" applyAlignment="1">
      <alignment horizontal="center" vertical="top"/>
    </xf>
    <xf numFmtId="0" fontId="8" fillId="3" borderId="0" xfId="0" applyFont="1" applyFill="1" applyAlignment="1">
      <alignment horizontal="center" vertical="top"/>
    </xf>
    <xf numFmtId="165" fontId="0" fillId="0" borderId="0" xfId="0" applyNumberFormat="1" applyAlignment="1" applyProtection="1">
      <alignment horizontal="center" vertical="top"/>
      <protection locked="0"/>
    </xf>
    <xf numFmtId="0" fontId="6" fillId="0" borderId="3" xfId="0" applyFont="1" applyBorder="1" applyAlignment="1">
      <alignment horizontal="center" vertical="top"/>
    </xf>
    <xf numFmtId="0" fontId="8" fillId="0" borderId="1" xfId="0" applyFont="1" applyBorder="1" applyAlignment="1">
      <alignment horizontal="center" vertical="top"/>
    </xf>
    <xf numFmtId="164" fontId="5" fillId="0" borderId="2" xfId="1" applyNumberFormat="1" applyFont="1" applyFill="1" applyBorder="1" applyAlignment="1" applyProtection="1">
      <alignment horizontal="center" vertical="top"/>
    </xf>
    <xf numFmtId="167" fontId="5" fillId="5" borderId="5" xfId="0" applyNumberFormat="1" applyFont="1" applyFill="1" applyBorder="1" applyAlignment="1">
      <alignment horizontal="center" vertical="top"/>
    </xf>
    <xf numFmtId="0" fontId="0" fillId="0" borderId="0" xfId="0" applyAlignment="1">
      <alignment horizontal="center" vertical="top"/>
    </xf>
    <xf numFmtId="167" fontId="5" fillId="2" borderId="5" xfId="0" applyNumberFormat="1" applyFont="1" applyFill="1" applyBorder="1" applyAlignment="1" applyProtection="1">
      <alignment horizontal="center" vertical="top"/>
      <protection locked="0"/>
    </xf>
    <xf numFmtId="0" fontId="0" fillId="0" borderId="21" xfId="0" applyBorder="1" applyAlignment="1">
      <alignment horizontal="left" vertical="top"/>
    </xf>
    <xf numFmtId="0" fontId="3" fillId="0" borderId="21" xfId="0" applyFont="1" applyBorder="1" applyAlignment="1">
      <alignment horizontal="left" vertical="top"/>
    </xf>
    <xf numFmtId="164" fontId="4" fillId="0" borderId="21" xfId="1" applyNumberFormat="1" applyFont="1" applyFill="1" applyBorder="1" applyAlignment="1" applyProtection="1">
      <alignment horizontal="center" vertical="top"/>
    </xf>
    <xf numFmtId="164" fontId="5" fillId="0" borderId="21" xfId="1" applyNumberFormat="1" applyFont="1" applyFill="1" applyBorder="1" applyAlignment="1" applyProtection="1">
      <alignment horizontal="center" vertical="top"/>
    </xf>
    <xf numFmtId="0" fontId="5" fillId="0" borderId="21" xfId="0" applyFont="1" applyBorder="1" applyAlignment="1">
      <alignment horizontal="center" vertical="top"/>
    </xf>
    <xf numFmtId="0" fontId="6" fillId="0" borderId="21" xfId="0" applyFont="1" applyBorder="1" applyAlignment="1">
      <alignment horizontal="center" vertical="top"/>
    </xf>
    <xf numFmtId="0" fontId="0" fillId="8" borderId="5" xfId="0" applyFill="1" applyBorder="1" applyAlignment="1" applyProtection="1">
      <alignment horizontal="left" vertical="top"/>
      <protection locked="0"/>
    </xf>
    <xf numFmtId="0" fontId="5" fillId="8" borderId="12" xfId="0" applyFont="1" applyFill="1" applyBorder="1" applyAlignment="1" applyProtection="1">
      <alignment horizontal="left" vertical="top"/>
      <protection locked="0"/>
    </xf>
    <xf numFmtId="0" fontId="5" fillId="8" borderId="16" xfId="0" applyFont="1" applyFill="1" applyBorder="1" applyAlignment="1" applyProtection="1">
      <alignment horizontal="left" vertical="top"/>
      <protection locked="0"/>
    </xf>
    <xf numFmtId="0" fontId="9" fillId="8" borderId="11" xfId="0" applyFont="1" applyFill="1" applyBorder="1" applyAlignment="1" applyProtection="1">
      <alignment horizontal="left" vertical="top"/>
      <protection locked="0"/>
    </xf>
    <xf numFmtId="164" fontId="5" fillId="8" borderId="18" xfId="1" applyNumberFormat="1"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0" borderId="12" xfId="0" applyFont="1" applyBorder="1" applyAlignment="1">
      <alignment horizontal="center" vertical="top"/>
    </xf>
    <xf numFmtId="164" fontId="5" fillId="0" borderId="11" xfId="1" applyNumberFormat="1" applyFont="1" applyFill="1" applyBorder="1" applyAlignment="1" applyProtection="1">
      <alignment horizontal="center" vertical="top"/>
    </xf>
    <xf numFmtId="167" fontId="5" fillId="0" borderId="19" xfId="0" applyNumberFormat="1" applyFont="1" applyBorder="1" applyAlignment="1">
      <alignment horizontal="center" vertical="top"/>
    </xf>
    <xf numFmtId="49" fontId="0" fillId="0" borderId="21" xfId="0" applyNumberFormat="1" applyBorder="1" applyAlignment="1" applyProtection="1">
      <alignment horizontal="left" vertical="top"/>
      <protection locked="0"/>
    </xf>
    <xf numFmtId="0" fontId="7" fillId="3" borderId="1" xfId="0" applyFont="1" applyFill="1" applyBorder="1" applyAlignment="1">
      <alignment horizontal="left" vertical="top"/>
    </xf>
    <xf numFmtId="0" fontId="8" fillId="3" borderId="1" xfId="0" applyFont="1" applyFill="1" applyBorder="1" applyAlignment="1">
      <alignment horizontal="center" vertical="top"/>
    </xf>
    <xf numFmtId="0" fontId="7" fillId="3" borderId="1" xfId="0" applyFont="1" applyFill="1" applyBorder="1" applyAlignment="1">
      <alignment horizontal="center" vertical="top"/>
    </xf>
    <xf numFmtId="0" fontId="3" fillId="3" borderId="1" xfId="0" applyFont="1" applyFill="1" applyBorder="1" applyAlignment="1">
      <alignment horizontal="center" vertical="top"/>
    </xf>
    <xf numFmtId="0" fontId="3" fillId="3" borderId="1" xfId="0" applyFont="1" applyFill="1" applyBorder="1" applyAlignment="1">
      <alignment horizontal="left" vertical="top"/>
    </xf>
    <xf numFmtId="165" fontId="6" fillId="3" borderId="3" xfId="0" applyNumberFormat="1" applyFont="1" applyFill="1" applyBorder="1" applyAlignment="1">
      <alignment horizontal="center" vertical="top"/>
    </xf>
    <xf numFmtId="165" fontId="8" fillId="3" borderId="1" xfId="0" applyNumberFormat="1" applyFont="1" applyFill="1" applyBorder="1" applyAlignment="1">
      <alignment horizontal="center" vertical="top"/>
    </xf>
    <xf numFmtId="166" fontId="8" fillId="3" borderId="1" xfId="0" applyNumberFormat="1" applyFont="1" applyFill="1" applyBorder="1" applyAlignment="1">
      <alignment horizontal="center" vertical="top"/>
    </xf>
    <xf numFmtId="167" fontId="6" fillId="3" borderId="3" xfId="0" applyNumberFormat="1" applyFont="1" applyFill="1" applyBorder="1" applyAlignment="1">
      <alignment horizontal="center" vertical="top"/>
    </xf>
    <xf numFmtId="167" fontId="8" fillId="3" borderId="1" xfId="0" applyNumberFormat="1" applyFont="1" applyFill="1" applyBorder="1" applyAlignment="1">
      <alignment horizontal="center" vertical="top"/>
    </xf>
    <xf numFmtId="167" fontId="8" fillId="3" borderId="2" xfId="0" applyNumberFormat="1" applyFont="1" applyFill="1" applyBorder="1" applyAlignment="1">
      <alignment horizontal="center" vertical="top"/>
    </xf>
    <xf numFmtId="165" fontId="5" fillId="2" borderId="5" xfId="0" applyNumberFormat="1" applyFont="1" applyFill="1" applyBorder="1" applyAlignment="1" applyProtection="1">
      <alignment horizontal="center" vertical="top"/>
      <protection locked="0"/>
    </xf>
    <xf numFmtId="0" fontId="5" fillId="12" borderId="5" xfId="0" applyFont="1" applyFill="1" applyBorder="1" applyAlignment="1" applyProtection="1">
      <alignment horizontal="left" vertical="top"/>
      <protection locked="0"/>
    </xf>
    <xf numFmtId="0" fontId="5" fillId="12" borderId="5" xfId="0" applyFont="1" applyFill="1" applyBorder="1" applyAlignment="1">
      <alignment horizontal="left" vertical="top"/>
    </xf>
    <xf numFmtId="0" fontId="5" fillId="12" borderId="5" xfId="0" applyFont="1" applyFill="1" applyBorder="1" applyAlignment="1">
      <alignment horizontal="center" vertical="top"/>
    </xf>
    <xf numFmtId="0" fontId="6" fillId="11" borderId="0" xfId="0" applyFont="1" applyFill="1" applyAlignment="1">
      <alignment horizontal="left"/>
    </xf>
    <xf numFmtId="0" fontId="6" fillId="11" borderId="0" xfId="0" applyFont="1" applyFill="1"/>
    <xf numFmtId="0" fontId="0" fillId="0" borderId="16" xfId="0" applyBorder="1" applyAlignment="1">
      <alignment horizontal="left" wrapText="1"/>
    </xf>
    <xf numFmtId="0" fontId="7" fillId="3" borderId="16" xfId="0" applyFont="1" applyFill="1" applyBorder="1" applyAlignment="1">
      <alignment horizontal="left" wrapText="1"/>
    </xf>
    <xf numFmtId="0" fontId="7" fillId="0" borderId="16" xfId="0" applyFont="1" applyBorder="1" applyAlignment="1">
      <alignment horizontal="left" wrapText="1"/>
    </xf>
    <xf numFmtId="164" fontId="7" fillId="0" borderId="16" xfId="1" applyNumberFormat="1" applyFont="1" applyFill="1" applyBorder="1" applyAlignment="1" applyProtection="1">
      <alignment horizontal="left" wrapText="1"/>
    </xf>
    <xf numFmtId="0" fontId="4" fillId="3" borderId="16" xfId="0" applyFont="1" applyFill="1" applyBorder="1" applyAlignment="1">
      <alignment horizontal="left" wrapText="1"/>
    </xf>
    <xf numFmtId="164" fontId="7" fillId="3" borderId="22" xfId="1" applyNumberFormat="1" applyFont="1" applyFill="1" applyBorder="1" applyAlignment="1" applyProtection="1">
      <alignment horizontal="left" wrapText="1"/>
    </xf>
    <xf numFmtId="164" fontId="7" fillId="3" borderId="5" xfId="1" applyNumberFormat="1" applyFont="1" applyFill="1" applyBorder="1" applyAlignment="1" applyProtection="1">
      <alignment horizontal="left" wrapText="1"/>
    </xf>
    <xf numFmtId="164" fontId="4" fillId="3" borderId="5" xfId="1" applyNumberFormat="1" applyFont="1" applyFill="1" applyBorder="1" applyAlignment="1" applyProtection="1">
      <alignment horizontal="left" wrapText="1"/>
    </xf>
    <xf numFmtId="0" fontId="7" fillId="3" borderId="5" xfId="0" applyFont="1" applyFill="1" applyBorder="1" applyAlignment="1">
      <alignment horizontal="left" wrapText="1"/>
    </xf>
    <xf numFmtId="0" fontId="7" fillId="3" borderId="5" xfId="0" applyFont="1" applyFill="1" applyBorder="1" applyAlignment="1">
      <alignment horizontal="left"/>
    </xf>
    <xf numFmtId="0" fontId="7" fillId="0" borderId="5" xfId="0" applyFont="1" applyBorder="1" applyAlignment="1">
      <alignment horizontal="left" wrapText="1"/>
    </xf>
    <xf numFmtId="165" fontId="7" fillId="3" borderId="5" xfId="0" applyNumberFormat="1" applyFont="1" applyFill="1" applyBorder="1" applyAlignment="1">
      <alignment horizontal="left" wrapText="1"/>
    </xf>
    <xf numFmtId="166" fontId="7" fillId="0" borderId="5" xfId="0" applyNumberFormat="1" applyFont="1" applyBorder="1" applyAlignment="1">
      <alignment horizontal="left" wrapText="1"/>
    </xf>
    <xf numFmtId="164" fontId="7" fillId="0" borderId="5" xfId="1" applyNumberFormat="1" applyFont="1" applyFill="1" applyBorder="1" applyAlignment="1" applyProtection="1">
      <alignment horizontal="left" wrapText="1"/>
    </xf>
    <xf numFmtId="167" fontId="7" fillId="0" borderId="5" xfId="0" applyNumberFormat="1" applyFont="1" applyBorder="1" applyAlignment="1">
      <alignment horizontal="left" wrapText="1"/>
    </xf>
    <xf numFmtId="167" fontId="7" fillId="3" borderId="5" xfId="0" applyNumberFormat="1" applyFont="1" applyFill="1" applyBorder="1" applyAlignment="1">
      <alignment horizontal="left" wrapText="1"/>
    </xf>
    <xf numFmtId="167" fontId="7" fillId="4" borderId="5" xfId="0" applyNumberFormat="1" applyFont="1" applyFill="1" applyBorder="1" applyAlignment="1">
      <alignment horizontal="left" wrapText="1"/>
    </xf>
    <xf numFmtId="0" fontId="0" fillId="0" borderId="5" xfId="0" applyBorder="1" applyAlignment="1">
      <alignment horizontal="left" wrapText="1"/>
    </xf>
    <xf numFmtId="164" fontId="5" fillId="0" borderId="0" xfId="1" applyNumberFormat="1" applyFont="1" applyFill="1" applyBorder="1" applyAlignment="1" applyProtection="1">
      <alignment horizontal="center" vertical="top"/>
    </xf>
    <xf numFmtId="43" fontId="12" fillId="0" borderId="0" xfId="1" applyFont="1" applyFill="1" applyBorder="1" applyAlignment="1" applyProtection="1">
      <alignment horizontal="left"/>
      <protection locked="0"/>
    </xf>
    <xf numFmtId="168" fontId="12" fillId="0" borderId="0" xfId="1" applyNumberFormat="1" applyFont="1" applyFill="1" applyBorder="1" applyAlignment="1" applyProtection="1">
      <alignment horizontal="left"/>
      <protection locked="0"/>
    </xf>
    <xf numFmtId="164" fontId="12" fillId="0" borderId="0" xfId="1" applyNumberFormat="1" applyFont="1" applyFill="1" applyBorder="1" applyAlignment="1" applyProtection="1">
      <alignment horizontal="left"/>
      <protection locked="0"/>
    </xf>
    <xf numFmtId="0" fontId="5" fillId="0" borderId="0" xfId="0" applyFont="1" applyAlignment="1" applyProtection="1">
      <alignment horizontal="left" vertical="top"/>
      <protection locked="0"/>
    </xf>
    <xf numFmtId="0" fontId="9" fillId="0" borderId="0" xfId="0" applyFont="1" applyAlignment="1" applyProtection="1">
      <alignment horizontal="left" vertical="top"/>
      <protection locked="0"/>
    </xf>
    <xf numFmtId="164" fontId="5" fillId="0" borderId="0" xfId="1" applyNumberFormat="1" applyFont="1" applyFill="1" applyBorder="1" applyAlignment="1" applyProtection="1">
      <alignment horizontal="center" vertical="top"/>
      <protection locked="0"/>
    </xf>
    <xf numFmtId="167" fontId="5" fillId="0" borderId="0" xfId="0" applyNumberFormat="1" applyFont="1" applyAlignment="1">
      <alignment horizontal="center" vertical="top"/>
    </xf>
    <xf numFmtId="0" fontId="5" fillId="0" borderId="0" xfId="0" applyFont="1" applyAlignment="1" applyProtection="1">
      <alignment horizontal="center" vertical="top"/>
      <protection locked="0"/>
    </xf>
    <xf numFmtId="0" fontId="5" fillId="0" borderId="0" xfId="0" applyFont="1" applyAlignment="1">
      <alignment horizontal="center" vertical="top"/>
    </xf>
    <xf numFmtId="0" fontId="5" fillId="0" borderId="0" xfId="0" applyFont="1" applyAlignment="1">
      <alignment horizontal="left" vertical="top"/>
    </xf>
    <xf numFmtId="168" fontId="5" fillId="0" borderId="0" xfId="1" applyNumberFormat="1" applyFont="1" applyFill="1" applyBorder="1" applyAlignment="1" applyProtection="1">
      <alignment horizontal="center" vertical="top"/>
      <protection locked="0"/>
    </xf>
    <xf numFmtId="168" fontId="5" fillId="0" borderId="0" xfId="0" applyNumberFormat="1" applyFont="1" applyAlignment="1">
      <alignment horizontal="center" vertical="top"/>
    </xf>
    <xf numFmtId="165" fontId="5" fillId="0" borderId="0" xfId="0" applyNumberFormat="1" applyFont="1" applyAlignment="1" applyProtection="1">
      <alignment horizontal="center" vertical="top"/>
      <protection locked="0"/>
    </xf>
    <xf numFmtId="169" fontId="5" fillId="0" borderId="0" xfId="0" applyNumberFormat="1" applyFont="1" applyAlignment="1">
      <alignment horizontal="center" vertical="top"/>
    </xf>
    <xf numFmtId="45" fontId="5" fillId="0" borderId="0" xfId="0" applyNumberFormat="1" applyFont="1" applyAlignment="1">
      <alignment horizontal="center" vertical="top"/>
    </xf>
    <xf numFmtId="167" fontId="5" fillId="0" borderId="0" xfId="0" applyNumberFormat="1" applyFont="1" applyAlignment="1" applyProtection="1">
      <alignment horizontal="center" vertical="top"/>
      <protection locked="0"/>
    </xf>
    <xf numFmtId="167" fontId="0" fillId="0" borderId="0" xfId="0" applyNumberFormat="1" applyAlignment="1">
      <alignment horizontal="center" vertical="top"/>
    </xf>
    <xf numFmtId="168" fontId="0" fillId="0" borderId="0" xfId="1" applyNumberFormat="1" applyFont="1" applyFill="1" applyBorder="1" applyAlignment="1" applyProtection="1">
      <alignment horizontal="left"/>
      <protection locked="0"/>
    </xf>
    <xf numFmtId="164" fontId="0" fillId="0" borderId="0" xfId="1" applyNumberFormat="1" applyFont="1" applyFill="1" applyBorder="1" applyAlignment="1" applyProtection="1">
      <alignment horizontal="left"/>
      <protection locked="0"/>
    </xf>
    <xf numFmtId="43" fontId="0" fillId="0" borderId="0" xfId="1" applyFont="1" applyFill="1" applyBorder="1" applyAlignment="1" applyProtection="1">
      <alignment horizontal="left"/>
      <protection locked="0"/>
    </xf>
    <xf numFmtId="0" fontId="0" fillId="0" borderId="0" xfId="1" applyNumberFormat="1" applyFont="1" applyFill="1" applyBorder="1" applyAlignment="1" applyProtection="1">
      <alignment horizontal="right"/>
      <protection locked="0"/>
    </xf>
    <xf numFmtId="0" fontId="0" fillId="0" borderId="0" xfId="0" applyAlignment="1">
      <alignment vertical="center" wrapText="1"/>
    </xf>
    <xf numFmtId="0" fontId="0" fillId="0" borderId="5" xfId="0" applyBorder="1" applyAlignment="1">
      <alignment vertical="top" wrapText="1"/>
    </xf>
    <xf numFmtId="0" fontId="0" fillId="0" borderId="0" xfId="0" quotePrefix="1" applyAlignment="1">
      <alignment vertical="top" wrapText="1"/>
    </xf>
    <xf numFmtId="0" fontId="0" fillId="0" borderId="5" xfId="0" applyBorder="1"/>
    <xf numFmtId="0" fontId="0" fillId="7" borderId="5" xfId="0" applyFill="1" applyBorder="1" applyProtection="1">
      <protection locked="0"/>
    </xf>
    <xf numFmtId="45" fontId="0" fillId="7" borderId="5" xfId="0" applyNumberFormat="1" applyFill="1" applyBorder="1" applyProtection="1">
      <protection locked="0"/>
    </xf>
    <xf numFmtId="171" fontId="0" fillId="0" borderId="0" xfId="0" applyNumberFormat="1"/>
    <xf numFmtId="21" fontId="0" fillId="0" borderId="0" xfId="0" applyNumberFormat="1"/>
    <xf numFmtId="0" fontId="0" fillId="7" borderId="0" xfId="0" applyFill="1" applyProtection="1">
      <protection locked="0"/>
    </xf>
    <xf numFmtId="45" fontId="0" fillId="0" borderId="0" xfId="0" applyNumberFormat="1"/>
    <xf numFmtId="0" fontId="2" fillId="0" borderId="21" xfId="0" applyFont="1" applyBorder="1" applyAlignment="1">
      <alignment vertical="top"/>
    </xf>
    <xf numFmtId="0" fontId="0" fillId="0" borderId="16"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7" fillId="3" borderId="5" xfId="0" applyFont="1" applyFill="1" applyBorder="1" applyAlignment="1" applyProtection="1">
      <alignment horizontal="left" wrapText="1"/>
      <protection hidden="1"/>
    </xf>
    <xf numFmtId="168" fontId="5" fillId="12" borderId="5" xfId="0" applyNumberFormat="1" applyFont="1" applyFill="1" applyBorder="1" applyAlignment="1" applyProtection="1">
      <alignment horizontal="center" vertical="top"/>
      <protection hidden="1"/>
    </xf>
    <xf numFmtId="169" fontId="5" fillId="9" borderId="5" xfId="0" applyNumberFormat="1" applyFont="1" applyFill="1" applyBorder="1" applyAlignment="1" applyProtection="1">
      <alignment horizontal="center" vertical="top"/>
      <protection hidden="1"/>
    </xf>
    <xf numFmtId="45" fontId="5" fillId="5" borderId="5" xfId="0" applyNumberFormat="1" applyFont="1" applyFill="1" applyBorder="1" applyAlignment="1" applyProtection="1">
      <alignment horizontal="center" vertical="top"/>
      <protection hidden="1"/>
    </xf>
    <xf numFmtId="0" fontId="5" fillId="5" borderId="5" xfId="0" applyFont="1" applyFill="1" applyBorder="1" applyAlignment="1" applyProtection="1">
      <alignment horizontal="center" vertical="top"/>
      <protection hidden="1"/>
    </xf>
    <xf numFmtId="167" fontId="5" fillId="5" borderId="5" xfId="0" applyNumberFormat="1" applyFont="1" applyFill="1" applyBorder="1" applyAlignment="1" applyProtection="1">
      <alignment horizontal="center" vertical="top"/>
      <protection hidden="1"/>
    </xf>
    <xf numFmtId="164" fontId="5" fillId="5" borderId="5" xfId="1" applyNumberFormat="1" applyFont="1" applyFill="1" applyBorder="1" applyAlignment="1" applyProtection="1">
      <alignment horizontal="center" vertical="top"/>
      <protection hidden="1"/>
    </xf>
    <xf numFmtId="167" fontId="0" fillId="5" borderId="5" xfId="0" applyNumberFormat="1" applyFill="1" applyBorder="1" applyAlignment="1" applyProtection="1">
      <alignment horizontal="center" vertical="top"/>
      <protection hidden="1"/>
    </xf>
    <xf numFmtId="0" fontId="0" fillId="5" borderId="5" xfId="0" applyFill="1" applyBorder="1" applyAlignment="1" applyProtection="1">
      <alignment horizontal="left" vertical="top"/>
      <protection hidden="1"/>
    </xf>
    <xf numFmtId="0" fontId="0" fillId="0" borderId="16" xfId="0" applyBorder="1" applyAlignment="1" applyProtection="1">
      <alignment horizontal="left" vertical="top"/>
      <protection hidden="1"/>
    </xf>
    <xf numFmtId="0" fontId="0" fillId="0" borderId="16" xfId="0" applyBorder="1" applyAlignment="1" applyProtection="1">
      <alignment vertical="top"/>
      <protection hidden="1"/>
    </xf>
    <xf numFmtId="0" fontId="2" fillId="0" borderId="20" xfId="0" applyFont="1" applyBorder="1" applyAlignment="1" applyProtection="1">
      <alignment vertical="top"/>
      <protection hidden="1"/>
    </xf>
    <xf numFmtId="0" fontId="0" fillId="0" borderId="16" xfId="0" applyBorder="1" applyAlignment="1" applyProtection="1">
      <alignment horizontal="left" wrapText="1"/>
      <protection hidden="1"/>
    </xf>
    <xf numFmtId="0" fontId="0" fillId="0" borderId="5" xfId="0" applyBorder="1" applyAlignment="1" applyProtection="1">
      <alignment vertical="top"/>
      <protection hidden="1"/>
    </xf>
    <xf numFmtId="0" fontId="0" fillId="0" borderId="0" xfId="0" applyAlignment="1" applyProtection="1">
      <alignment vertical="top"/>
      <protection hidden="1"/>
    </xf>
    <xf numFmtId="0" fontId="0" fillId="0" borderId="21" xfId="0" applyBorder="1" applyAlignment="1" applyProtection="1">
      <alignment horizontal="left" vertical="top"/>
      <protection hidden="1"/>
    </xf>
    <xf numFmtId="0" fontId="0" fillId="0" borderId="5" xfId="0" applyBorder="1" applyAlignment="1" applyProtection="1">
      <alignment horizontal="left" vertical="top"/>
      <protection hidden="1"/>
    </xf>
    <xf numFmtId="0" fontId="0" fillId="0" borderId="0" xfId="0" applyAlignment="1" applyProtection="1">
      <alignment horizontal="left" vertical="top"/>
      <protection hidden="1"/>
    </xf>
    <xf numFmtId="167" fontId="5" fillId="13" borderId="11" xfId="0" applyNumberFormat="1" applyFont="1" applyFill="1" applyBorder="1" applyAlignment="1" applyProtection="1">
      <alignment horizontal="center" vertical="top"/>
      <protection hidden="1"/>
    </xf>
    <xf numFmtId="167" fontId="5" fillId="13" borderId="6" xfId="0" applyNumberFormat="1" applyFont="1" applyFill="1" applyBorder="1" applyAlignment="1" applyProtection="1">
      <alignment horizontal="center" vertical="top"/>
      <protection hidden="1"/>
    </xf>
    <xf numFmtId="164" fontId="5" fillId="13" borderId="17" xfId="1" applyNumberFormat="1" applyFont="1" applyFill="1" applyBorder="1" applyAlignment="1" applyProtection="1">
      <alignment horizontal="center" vertical="top"/>
    </xf>
    <xf numFmtId="164" fontId="5" fillId="13" borderId="5" xfId="1" applyNumberFormat="1" applyFont="1" applyFill="1" applyBorder="1" applyAlignment="1" applyProtection="1">
      <alignment horizontal="center" vertical="top"/>
    </xf>
    <xf numFmtId="0" fontId="5" fillId="13" borderId="5" xfId="0" applyFont="1" applyFill="1" applyBorder="1" applyAlignment="1">
      <alignment horizontal="left" vertical="top"/>
    </xf>
    <xf numFmtId="164" fontId="5" fillId="13" borderId="7" xfId="1" applyNumberFormat="1" applyFont="1" applyFill="1" applyBorder="1" applyAlignment="1" applyProtection="1">
      <alignment horizontal="center" vertical="top"/>
    </xf>
    <xf numFmtId="0" fontId="0" fillId="0" borderId="8" xfId="0" applyBorder="1"/>
    <xf numFmtId="173" fontId="0" fillId="0" borderId="0" xfId="0" applyNumberFormat="1"/>
    <xf numFmtId="45" fontId="0" fillId="0" borderId="5" xfId="0" applyNumberFormat="1" applyBorder="1"/>
    <xf numFmtId="47" fontId="0" fillId="0" borderId="0" xfId="0" applyNumberFormat="1"/>
    <xf numFmtId="0" fontId="0" fillId="0" borderId="0" xfId="0" applyAlignment="1">
      <alignment horizontal="left" vertical="top" wrapText="1"/>
    </xf>
    <xf numFmtId="0" fontId="14" fillId="10" borderId="0" xfId="0" applyFont="1" applyFill="1" applyAlignment="1">
      <alignment horizontal="center"/>
    </xf>
    <xf numFmtId="0" fontId="13" fillId="0" borderId="0" xfId="0" applyFont="1" applyAlignment="1">
      <alignment horizontal="left" vertical="top" wrapText="1"/>
    </xf>
    <xf numFmtId="0" fontId="0" fillId="0" borderId="0" xfId="0" applyAlignment="1">
      <alignment horizontal="left" vertical="center" wrapText="1"/>
    </xf>
    <xf numFmtId="0" fontId="6" fillId="11" borderId="0" xfId="0" applyFont="1" applyFill="1" applyAlignment="1">
      <alignment horizontal="left"/>
    </xf>
    <xf numFmtId="0" fontId="13" fillId="8" borderId="10" xfId="0" applyFont="1" applyFill="1" applyBorder="1" applyAlignment="1" applyProtection="1">
      <alignment horizontal="left"/>
      <protection locked="0"/>
    </xf>
    <xf numFmtId="0" fontId="13" fillId="8" borderId="13" xfId="0" applyFont="1" applyFill="1" applyBorder="1" applyAlignment="1" applyProtection="1">
      <alignment horizontal="left"/>
      <protection locked="0"/>
    </xf>
    <xf numFmtId="0" fontId="13" fillId="8" borderId="8" xfId="0" applyFont="1" applyFill="1" applyBorder="1" applyAlignment="1" applyProtection="1">
      <alignment horizontal="left"/>
      <protection locked="0"/>
    </xf>
    <xf numFmtId="0" fontId="6" fillId="11" borderId="14" xfId="0" applyFont="1" applyFill="1" applyBorder="1" applyAlignment="1">
      <alignment horizontal="left"/>
    </xf>
    <xf numFmtId="0" fontId="0" fillId="0" borderId="15" xfId="0" applyBorder="1" applyAlignment="1">
      <alignment horizontal="left" vertical="top" wrapText="1"/>
    </xf>
    <xf numFmtId="0" fontId="6" fillId="11" borderId="0" xfId="0" applyFont="1" applyFill="1"/>
    <xf numFmtId="0" fontId="0" fillId="0" borderId="0" xfId="0"/>
    <xf numFmtId="49" fontId="13" fillId="8" borderId="10" xfId="0" applyNumberFormat="1" applyFont="1" applyFill="1" applyBorder="1" applyAlignment="1" applyProtection="1">
      <alignment horizontal="left"/>
      <protection locked="0"/>
    </xf>
    <xf numFmtId="49" fontId="13" fillId="8" borderId="13" xfId="0" applyNumberFormat="1" applyFont="1" applyFill="1" applyBorder="1" applyAlignment="1" applyProtection="1">
      <alignment horizontal="left"/>
      <protection locked="0"/>
    </xf>
    <xf numFmtId="49" fontId="13" fillId="8" borderId="8" xfId="0" applyNumberFormat="1" applyFont="1" applyFill="1" applyBorder="1" applyAlignment="1" applyProtection="1">
      <alignment horizontal="left"/>
      <protection locked="0"/>
    </xf>
    <xf numFmtId="14" fontId="5" fillId="0" borderId="0" xfId="0" applyNumberFormat="1" applyFont="1" applyAlignment="1">
      <alignment horizontal="left"/>
    </xf>
    <xf numFmtId="49" fontId="5" fillId="0" borderId="0" xfId="0" applyNumberFormat="1" applyFont="1" applyAlignment="1">
      <alignment horizontal="left"/>
    </xf>
    <xf numFmtId="0" fontId="0" fillId="10" borderId="10" xfId="0" applyFill="1" applyBorder="1" applyAlignment="1" applyProtection="1">
      <alignment horizontal="left"/>
      <protection locked="0"/>
    </xf>
    <xf numFmtId="0" fontId="0" fillId="10" borderId="13" xfId="0" applyFill="1" applyBorder="1" applyAlignment="1" applyProtection="1">
      <alignment horizontal="left"/>
      <protection locked="0"/>
    </xf>
    <xf numFmtId="0" fontId="0" fillId="10" borderId="8" xfId="0" applyFill="1" applyBorder="1" applyAlignment="1" applyProtection="1">
      <alignment horizontal="left"/>
      <protection locked="0"/>
    </xf>
    <xf numFmtId="172" fontId="0" fillId="10" borderId="10" xfId="0" applyNumberFormat="1" applyFill="1" applyBorder="1" applyAlignment="1" applyProtection="1">
      <alignment horizontal="left"/>
      <protection locked="0"/>
    </xf>
    <xf numFmtId="172" fontId="0" fillId="10" borderId="8" xfId="0" applyNumberFormat="1" applyFill="1" applyBorder="1" applyAlignment="1" applyProtection="1">
      <alignment horizontal="left"/>
      <protection locked="0"/>
    </xf>
    <xf numFmtId="0" fontId="6" fillId="0" borderId="2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cellXfs>
  <cellStyles count="2">
    <cellStyle name="Komma" xfId="1" builtinId="3"/>
    <cellStyle name="Standaard" xfId="0" builtinId="0"/>
  </cellStyles>
  <dxfs count="10">
    <dxf>
      <fill>
        <patternFill>
          <bgColor rgb="FFFF0000"/>
        </patternFill>
      </fill>
    </dxf>
    <dxf>
      <fill>
        <patternFill patternType="solid">
          <bgColor rgb="FFFFFFCC"/>
        </patternFill>
      </fill>
    </dxf>
    <dxf>
      <fill>
        <patternFill>
          <bgColor rgb="FFFF0000"/>
        </patternFill>
      </fill>
    </dxf>
    <dxf>
      <fill>
        <patternFill>
          <bgColor rgb="FFFFC000"/>
        </patternFill>
      </fill>
    </dxf>
    <dxf>
      <fill>
        <patternFill>
          <bgColor theme="5" tint="0.39994506668294322"/>
        </patternFill>
      </fill>
    </dxf>
    <dxf>
      <fill>
        <patternFill>
          <bgColor rgb="FFFF0000"/>
        </patternFill>
      </fill>
    </dxf>
    <dxf>
      <fill>
        <patternFill patternType="solid">
          <bgColor rgb="FFFFFFCC"/>
        </patternFill>
      </fill>
    </dxf>
    <dxf>
      <fill>
        <patternFill>
          <bgColor rgb="FFFF0000"/>
        </patternFill>
      </fill>
    </dxf>
    <dxf>
      <fill>
        <patternFill>
          <bgColor rgb="FFFFC000"/>
        </patternFill>
      </fill>
    </dxf>
    <dxf>
      <fill>
        <patternFill>
          <bgColor theme="5" tint="0.39994506668294322"/>
        </patternFill>
      </fill>
    </dxf>
  </dxfs>
  <tableStyles count="0" defaultTableStyle="TableStyleMedium2" defaultPivotStyle="PivotStyleLight16"/>
  <colors>
    <mruColors>
      <color rgb="FFE87B00"/>
      <color rgb="FFA0C9EA"/>
      <color rgb="FFFFFFCC"/>
      <color rgb="FF2F88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25</xdr:row>
      <xdr:rowOff>47625</xdr:rowOff>
    </xdr:from>
    <xdr:to>
      <xdr:col>3</xdr:col>
      <xdr:colOff>180975</xdr:colOff>
      <xdr:row>32</xdr:row>
      <xdr:rowOff>167843</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0025" y="4543425"/>
          <a:ext cx="2038350" cy="1387043"/>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59"/>
  <sheetViews>
    <sheetView tabSelected="1" workbookViewId="0">
      <pane ySplit="1" topLeftCell="A2" activePane="bottomLeft" state="frozen"/>
      <selection pane="bottomLeft" activeCell="A23" sqref="A23:M41"/>
    </sheetView>
  </sheetViews>
  <sheetFormatPr defaultRowHeight="14.25" x14ac:dyDescent="0.2"/>
  <sheetData>
    <row r="1" spans="1:13" ht="26.25" x14ac:dyDescent="0.4">
      <c r="A1" s="177" t="s">
        <v>174</v>
      </c>
      <c r="B1" s="177"/>
      <c r="C1" s="177"/>
      <c r="D1" s="177"/>
      <c r="E1" s="177"/>
      <c r="F1" s="177"/>
      <c r="G1" s="177"/>
      <c r="H1" s="177"/>
      <c r="I1" s="177"/>
      <c r="J1" s="177"/>
      <c r="K1" s="177"/>
      <c r="L1" s="177"/>
      <c r="M1" s="177"/>
    </row>
    <row r="2" spans="1:13" ht="14.25" customHeight="1" x14ac:dyDescent="0.2">
      <c r="A2" s="179" t="s">
        <v>189</v>
      </c>
      <c r="B2" s="179"/>
      <c r="C2" s="179"/>
      <c r="D2" s="179"/>
      <c r="E2" s="179"/>
      <c r="F2" s="179"/>
      <c r="G2" s="179"/>
      <c r="H2" s="179"/>
      <c r="I2" s="179"/>
      <c r="J2" s="179"/>
      <c r="K2" s="179"/>
      <c r="L2" s="179"/>
      <c r="M2" s="179"/>
    </row>
    <row r="3" spans="1:13" x14ac:dyDescent="0.2">
      <c r="A3" s="179"/>
      <c r="B3" s="179"/>
      <c r="C3" s="179"/>
      <c r="D3" s="179"/>
      <c r="E3" s="179"/>
      <c r="F3" s="179"/>
      <c r="G3" s="179"/>
      <c r="H3" s="179"/>
      <c r="I3" s="179"/>
      <c r="J3" s="179"/>
      <c r="K3" s="179"/>
      <c r="L3" s="179"/>
      <c r="M3" s="179"/>
    </row>
    <row r="4" spans="1:13" x14ac:dyDescent="0.2">
      <c r="A4" s="179"/>
      <c r="B4" s="179"/>
      <c r="C4" s="179"/>
      <c r="D4" s="179"/>
      <c r="E4" s="179"/>
      <c r="F4" s="179"/>
      <c r="G4" s="179"/>
      <c r="H4" s="179"/>
      <c r="I4" s="179"/>
      <c r="J4" s="179"/>
      <c r="K4" s="179"/>
      <c r="L4" s="179"/>
      <c r="M4" s="179"/>
    </row>
    <row r="5" spans="1:13" x14ac:dyDescent="0.2">
      <c r="A5" s="135"/>
      <c r="B5" s="135"/>
      <c r="C5" s="135"/>
      <c r="D5" s="135"/>
      <c r="E5" s="135"/>
      <c r="F5" s="135"/>
      <c r="G5" s="135"/>
      <c r="H5" s="135"/>
      <c r="I5" s="135"/>
      <c r="J5" s="135"/>
      <c r="K5" s="135"/>
      <c r="L5" s="135"/>
      <c r="M5" s="135"/>
    </row>
    <row r="6" spans="1:13" x14ac:dyDescent="0.2">
      <c r="A6" s="176" t="s">
        <v>188</v>
      </c>
      <c r="B6" s="176"/>
      <c r="C6" s="176"/>
      <c r="D6" s="176"/>
      <c r="E6" s="176"/>
      <c r="F6" s="176"/>
      <c r="G6" s="176"/>
      <c r="H6" s="176"/>
      <c r="I6" s="176"/>
      <c r="J6" s="176"/>
      <c r="K6" s="176"/>
      <c r="L6" s="176"/>
      <c r="M6" s="176"/>
    </row>
    <row r="7" spans="1:13" x14ac:dyDescent="0.2">
      <c r="A7" s="176"/>
      <c r="B7" s="176"/>
      <c r="C7" s="176"/>
      <c r="D7" s="176"/>
      <c r="E7" s="176"/>
      <c r="F7" s="176"/>
      <c r="G7" s="176"/>
      <c r="H7" s="176"/>
      <c r="I7" s="176"/>
      <c r="J7" s="176"/>
      <c r="K7" s="176"/>
      <c r="L7" s="176"/>
      <c r="M7" s="176"/>
    </row>
    <row r="8" spans="1:13" x14ac:dyDescent="0.2">
      <c r="A8" s="176"/>
      <c r="B8" s="176"/>
      <c r="C8" s="176"/>
      <c r="D8" s="176"/>
      <c r="E8" s="176"/>
      <c r="F8" s="176"/>
      <c r="G8" s="176"/>
      <c r="H8" s="176"/>
      <c r="I8" s="176"/>
      <c r="J8" s="176"/>
      <c r="K8" s="176"/>
      <c r="L8" s="176"/>
      <c r="M8" s="176"/>
    </row>
    <row r="9" spans="1:13" x14ac:dyDescent="0.2">
      <c r="A9" s="176"/>
      <c r="B9" s="176"/>
      <c r="C9" s="176"/>
      <c r="D9" s="176"/>
      <c r="E9" s="176"/>
      <c r="F9" s="176"/>
      <c r="G9" s="176"/>
      <c r="H9" s="176"/>
      <c r="I9" s="176"/>
      <c r="J9" s="176"/>
      <c r="K9" s="176"/>
      <c r="L9" s="176"/>
      <c r="M9" s="176"/>
    </row>
    <row r="10" spans="1:13" x14ac:dyDescent="0.2">
      <c r="A10" s="176"/>
      <c r="B10" s="176"/>
      <c r="C10" s="176"/>
      <c r="D10" s="176"/>
      <c r="E10" s="176"/>
      <c r="F10" s="176"/>
      <c r="G10" s="176"/>
      <c r="H10" s="176"/>
      <c r="I10" s="176"/>
      <c r="J10" s="176"/>
      <c r="K10" s="176"/>
      <c r="L10" s="176"/>
      <c r="M10" s="176"/>
    </row>
    <row r="11" spans="1:13" x14ac:dyDescent="0.2">
      <c r="A11" s="37"/>
      <c r="B11" s="37"/>
      <c r="C11" s="37"/>
      <c r="D11" s="37"/>
      <c r="E11" s="37"/>
      <c r="F11" s="37"/>
      <c r="G11" s="37"/>
      <c r="H11" s="37"/>
      <c r="I11" s="37"/>
      <c r="J11" s="37"/>
      <c r="K11" s="37"/>
      <c r="L11" s="37"/>
      <c r="M11" s="37"/>
    </row>
    <row r="12" spans="1:13" x14ac:dyDescent="0.2">
      <c r="A12" s="176" t="s">
        <v>180</v>
      </c>
      <c r="B12" s="176"/>
      <c r="C12" s="176"/>
      <c r="D12" s="176"/>
      <c r="E12" s="176"/>
      <c r="F12" s="176"/>
      <c r="G12" s="176"/>
      <c r="H12" s="176"/>
      <c r="I12" s="176"/>
      <c r="J12" s="176"/>
      <c r="K12" s="176"/>
      <c r="L12" s="176"/>
      <c r="M12" s="176"/>
    </row>
    <row r="13" spans="1:13" x14ac:dyDescent="0.2">
      <c r="A13" s="176"/>
      <c r="B13" s="176"/>
      <c r="C13" s="176"/>
      <c r="D13" s="176"/>
      <c r="E13" s="176"/>
      <c r="F13" s="176"/>
      <c r="G13" s="176"/>
      <c r="H13" s="176"/>
      <c r="I13" s="176"/>
      <c r="J13" s="176"/>
      <c r="K13" s="176"/>
      <c r="L13" s="176"/>
      <c r="M13" s="176"/>
    </row>
    <row r="14" spans="1:13" x14ac:dyDescent="0.2">
      <c r="A14" s="176"/>
      <c r="B14" s="176"/>
      <c r="C14" s="176"/>
      <c r="D14" s="176"/>
      <c r="E14" s="176"/>
      <c r="F14" s="176"/>
      <c r="G14" s="176"/>
      <c r="H14" s="176"/>
      <c r="I14" s="176"/>
      <c r="J14" s="176"/>
      <c r="K14" s="176"/>
      <c r="L14" s="176"/>
      <c r="M14" s="176"/>
    </row>
    <row r="15" spans="1:13" x14ac:dyDescent="0.2">
      <c r="A15" s="176"/>
      <c r="B15" s="176"/>
      <c r="C15" s="176"/>
      <c r="D15" s="176"/>
      <c r="E15" s="176"/>
      <c r="F15" s="176"/>
      <c r="G15" s="176"/>
      <c r="H15" s="176"/>
      <c r="I15" s="176"/>
      <c r="J15" s="176"/>
      <c r="K15" s="176"/>
      <c r="L15" s="176"/>
      <c r="M15" s="176"/>
    </row>
    <row r="16" spans="1:13" x14ac:dyDescent="0.2">
      <c r="A16" s="176"/>
      <c r="B16" s="176"/>
      <c r="C16" s="176"/>
      <c r="D16" s="176"/>
      <c r="E16" s="176"/>
      <c r="F16" s="176"/>
      <c r="G16" s="176"/>
      <c r="H16" s="176"/>
      <c r="I16" s="176"/>
      <c r="J16" s="176"/>
      <c r="K16" s="176"/>
      <c r="L16" s="176"/>
      <c r="M16" s="176"/>
    </row>
    <row r="17" spans="1:13" x14ac:dyDescent="0.2">
      <c r="A17" s="36"/>
      <c r="B17" s="36"/>
      <c r="C17" s="36"/>
      <c r="D17" s="36"/>
      <c r="E17" s="36"/>
      <c r="F17" s="36"/>
      <c r="G17" s="36"/>
      <c r="H17" s="36"/>
      <c r="I17" s="36"/>
      <c r="J17" s="36"/>
      <c r="K17" s="36"/>
      <c r="L17" s="36"/>
      <c r="M17" s="36"/>
    </row>
    <row r="18" spans="1:13" x14ac:dyDescent="0.2">
      <c r="A18" s="176" t="s">
        <v>218</v>
      </c>
      <c r="B18" s="176"/>
      <c r="C18" s="176"/>
      <c r="D18" s="176"/>
      <c r="E18" s="176"/>
      <c r="F18" s="176"/>
      <c r="G18" s="176"/>
      <c r="H18" s="176"/>
      <c r="I18" s="176"/>
      <c r="J18" s="176"/>
      <c r="K18" s="176"/>
      <c r="L18" s="176"/>
      <c r="M18" s="176"/>
    </row>
    <row r="19" spans="1:13" x14ac:dyDescent="0.2">
      <c r="A19" s="176"/>
      <c r="B19" s="176"/>
      <c r="C19" s="176"/>
      <c r="D19" s="176"/>
      <c r="E19" s="176"/>
      <c r="F19" s="176"/>
      <c r="G19" s="176"/>
      <c r="H19" s="176"/>
      <c r="I19" s="176"/>
      <c r="J19" s="176"/>
      <c r="K19" s="176"/>
      <c r="L19" s="176"/>
      <c r="M19" s="176"/>
    </row>
    <row r="20" spans="1:13" x14ac:dyDescent="0.2">
      <c r="A20" s="176"/>
      <c r="B20" s="176"/>
      <c r="C20" s="176"/>
      <c r="D20" s="176"/>
      <c r="E20" s="176"/>
      <c r="F20" s="176"/>
      <c r="G20" s="176"/>
      <c r="H20" s="176"/>
      <c r="I20" s="176"/>
      <c r="J20" s="176"/>
      <c r="K20" s="176"/>
      <c r="L20" s="176"/>
      <c r="M20" s="176"/>
    </row>
    <row r="21" spans="1:13" ht="18" customHeight="1" x14ac:dyDescent="0.2">
      <c r="A21" s="176"/>
      <c r="B21" s="176"/>
      <c r="C21" s="176"/>
      <c r="D21" s="176"/>
      <c r="E21" s="176"/>
      <c r="F21" s="176"/>
      <c r="G21" s="176"/>
      <c r="H21" s="176"/>
      <c r="I21" s="176"/>
      <c r="J21" s="176"/>
      <c r="K21" s="176"/>
      <c r="L21" s="176"/>
      <c r="M21" s="176"/>
    </row>
    <row r="22" spans="1:13" x14ac:dyDescent="0.2">
      <c r="A22" s="36"/>
      <c r="B22" s="36"/>
      <c r="C22" s="36"/>
      <c r="D22" s="36"/>
      <c r="E22" s="36"/>
      <c r="F22" s="36"/>
      <c r="G22" s="36"/>
      <c r="H22" s="36"/>
      <c r="I22" s="36"/>
      <c r="J22" s="36"/>
      <c r="K22" s="36"/>
      <c r="L22" s="36"/>
      <c r="M22" s="36"/>
    </row>
    <row r="23" spans="1:13" ht="14.25" customHeight="1" x14ac:dyDescent="0.2">
      <c r="A23" s="176" t="s">
        <v>219</v>
      </c>
      <c r="B23" s="176"/>
      <c r="C23" s="176"/>
      <c r="D23" s="176"/>
      <c r="E23" s="176"/>
      <c r="F23" s="176"/>
      <c r="G23" s="176"/>
      <c r="H23" s="176"/>
      <c r="I23" s="176"/>
      <c r="J23" s="176"/>
      <c r="K23" s="176"/>
      <c r="L23" s="176"/>
      <c r="M23" s="176"/>
    </row>
    <row r="24" spans="1:13" x14ac:dyDescent="0.2">
      <c r="A24" s="176"/>
      <c r="B24" s="176"/>
      <c r="C24" s="176"/>
      <c r="D24" s="176"/>
      <c r="E24" s="176"/>
      <c r="F24" s="176"/>
      <c r="G24" s="176"/>
      <c r="H24" s="176"/>
      <c r="I24" s="176"/>
      <c r="J24" s="176"/>
      <c r="K24" s="176"/>
      <c r="L24" s="176"/>
      <c r="M24" s="176"/>
    </row>
    <row r="25" spans="1:13" x14ac:dyDescent="0.2">
      <c r="A25" s="176"/>
      <c r="B25" s="176"/>
      <c r="C25" s="176"/>
      <c r="D25" s="176"/>
      <c r="E25" s="176"/>
      <c r="F25" s="176"/>
      <c r="G25" s="176"/>
      <c r="H25" s="176"/>
      <c r="I25" s="176"/>
      <c r="J25" s="176"/>
      <c r="K25" s="176"/>
      <c r="L25" s="176"/>
      <c r="M25" s="176"/>
    </row>
    <row r="26" spans="1:13" x14ac:dyDescent="0.2">
      <c r="A26" s="176"/>
      <c r="B26" s="176"/>
      <c r="C26" s="176"/>
      <c r="D26" s="176"/>
      <c r="E26" s="176"/>
      <c r="F26" s="176"/>
      <c r="G26" s="176"/>
      <c r="H26" s="176"/>
      <c r="I26" s="176"/>
      <c r="J26" s="176"/>
      <c r="K26" s="176"/>
      <c r="L26" s="176"/>
      <c r="M26" s="176"/>
    </row>
    <row r="27" spans="1:13" x14ac:dyDescent="0.2">
      <c r="A27" s="176"/>
      <c r="B27" s="176"/>
      <c r="C27" s="176"/>
      <c r="D27" s="176"/>
      <c r="E27" s="176"/>
      <c r="F27" s="176"/>
      <c r="G27" s="176"/>
      <c r="H27" s="176"/>
      <c r="I27" s="176"/>
      <c r="J27" s="176"/>
      <c r="K27" s="176"/>
      <c r="L27" s="176"/>
      <c r="M27" s="176"/>
    </row>
    <row r="28" spans="1:13" x14ac:dyDescent="0.2">
      <c r="A28" s="176"/>
      <c r="B28" s="176"/>
      <c r="C28" s="176"/>
      <c r="D28" s="176"/>
      <c r="E28" s="176"/>
      <c r="F28" s="176"/>
      <c r="G28" s="176"/>
      <c r="H28" s="176"/>
      <c r="I28" s="176"/>
      <c r="J28" s="176"/>
      <c r="K28" s="176"/>
      <c r="L28" s="176"/>
      <c r="M28" s="176"/>
    </row>
    <row r="29" spans="1:13" x14ac:dyDescent="0.2">
      <c r="A29" s="176"/>
      <c r="B29" s="176"/>
      <c r="C29" s="176"/>
      <c r="D29" s="176"/>
      <c r="E29" s="176"/>
      <c r="F29" s="176"/>
      <c r="G29" s="176"/>
      <c r="H29" s="176"/>
      <c r="I29" s="176"/>
      <c r="J29" s="176"/>
      <c r="K29" s="176"/>
      <c r="L29" s="176"/>
      <c r="M29" s="176"/>
    </row>
    <row r="30" spans="1:13" x14ac:dyDescent="0.2">
      <c r="A30" s="176"/>
      <c r="B30" s="176"/>
      <c r="C30" s="176"/>
      <c r="D30" s="176"/>
      <c r="E30" s="176"/>
      <c r="F30" s="176"/>
      <c r="G30" s="176"/>
      <c r="H30" s="176"/>
      <c r="I30" s="176"/>
      <c r="J30" s="176"/>
      <c r="K30" s="176"/>
      <c r="L30" s="176"/>
      <c r="M30" s="176"/>
    </row>
    <row r="31" spans="1:13" x14ac:dyDescent="0.2">
      <c r="A31" s="176"/>
      <c r="B31" s="176"/>
      <c r="C31" s="176"/>
      <c r="D31" s="176"/>
      <c r="E31" s="176"/>
      <c r="F31" s="176"/>
      <c r="G31" s="176"/>
      <c r="H31" s="176"/>
      <c r="I31" s="176"/>
      <c r="J31" s="176"/>
      <c r="K31" s="176"/>
      <c r="L31" s="176"/>
      <c r="M31" s="176"/>
    </row>
    <row r="32" spans="1:13" x14ac:dyDescent="0.2">
      <c r="A32" s="176"/>
      <c r="B32" s="176"/>
      <c r="C32" s="176"/>
      <c r="D32" s="176"/>
      <c r="E32" s="176"/>
      <c r="F32" s="176"/>
      <c r="G32" s="176"/>
      <c r="H32" s="176"/>
      <c r="I32" s="176"/>
      <c r="J32" s="176"/>
      <c r="K32" s="176"/>
      <c r="L32" s="176"/>
      <c r="M32" s="176"/>
    </row>
    <row r="33" spans="1:13" x14ac:dyDescent="0.2">
      <c r="A33" s="176"/>
      <c r="B33" s="176"/>
      <c r="C33" s="176"/>
      <c r="D33" s="176"/>
      <c r="E33" s="176"/>
      <c r="F33" s="176"/>
      <c r="G33" s="176"/>
      <c r="H33" s="176"/>
      <c r="I33" s="176"/>
      <c r="J33" s="176"/>
      <c r="K33" s="176"/>
      <c r="L33" s="176"/>
      <c r="M33" s="176"/>
    </row>
    <row r="34" spans="1:13" x14ac:dyDescent="0.2">
      <c r="A34" s="176"/>
      <c r="B34" s="176"/>
      <c r="C34" s="176"/>
      <c r="D34" s="176"/>
      <c r="E34" s="176"/>
      <c r="F34" s="176"/>
      <c r="G34" s="176"/>
      <c r="H34" s="176"/>
      <c r="I34" s="176"/>
      <c r="J34" s="176"/>
      <c r="K34" s="176"/>
      <c r="L34" s="176"/>
      <c r="M34" s="176"/>
    </row>
    <row r="35" spans="1:13" x14ac:dyDescent="0.2">
      <c r="A35" s="176"/>
      <c r="B35" s="176"/>
      <c r="C35" s="176"/>
      <c r="D35" s="176"/>
      <c r="E35" s="176"/>
      <c r="F35" s="176"/>
      <c r="G35" s="176"/>
      <c r="H35" s="176"/>
      <c r="I35" s="176"/>
      <c r="J35" s="176"/>
      <c r="K35" s="176"/>
      <c r="L35" s="176"/>
      <c r="M35" s="176"/>
    </row>
    <row r="36" spans="1:13" x14ac:dyDescent="0.2">
      <c r="A36" s="176"/>
      <c r="B36" s="176"/>
      <c r="C36" s="176"/>
      <c r="D36" s="176"/>
      <c r="E36" s="176"/>
      <c r="F36" s="176"/>
      <c r="G36" s="176"/>
      <c r="H36" s="176"/>
      <c r="I36" s="176"/>
      <c r="J36" s="176"/>
      <c r="K36" s="176"/>
      <c r="L36" s="176"/>
      <c r="M36" s="176"/>
    </row>
    <row r="37" spans="1:13" x14ac:dyDescent="0.2">
      <c r="A37" s="176"/>
      <c r="B37" s="176"/>
      <c r="C37" s="176"/>
      <c r="D37" s="176"/>
      <c r="E37" s="176"/>
      <c r="F37" s="176"/>
      <c r="G37" s="176"/>
      <c r="H37" s="176"/>
      <c r="I37" s="176"/>
      <c r="J37" s="176"/>
      <c r="K37" s="176"/>
      <c r="L37" s="176"/>
      <c r="M37" s="176"/>
    </row>
    <row r="38" spans="1:13" x14ac:dyDescent="0.2">
      <c r="A38" s="176"/>
      <c r="B38" s="176"/>
      <c r="C38" s="176"/>
      <c r="D38" s="176"/>
      <c r="E38" s="176"/>
      <c r="F38" s="176"/>
      <c r="G38" s="176"/>
      <c r="H38" s="176"/>
      <c r="I38" s="176"/>
      <c r="J38" s="176"/>
      <c r="K38" s="176"/>
      <c r="L38" s="176"/>
      <c r="M38" s="176"/>
    </row>
    <row r="39" spans="1:13" x14ac:dyDescent="0.2">
      <c r="A39" s="176"/>
      <c r="B39" s="176"/>
      <c r="C39" s="176"/>
      <c r="D39" s="176"/>
      <c r="E39" s="176"/>
      <c r="F39" s="176"/>
      <c r="G39" s="176"/>
      <c r="H39" s="176"/>
      <c r="I39" s="176"/>
      <c r="J39" s="176"/>
      <c r="K39" s="176"/>
      <c r="L39" s="176"/>
      <c r="M39" s="176"/>
    </row>
    <row r="40" spans="1:13" x14ac:dyDescent="0.2">
      <c r="A40" s="176"/>
      <c r="B40" s="176"/>
      <c r="C40" s="176"/>
      <c r="D40" s="176"/>
      <c r="E40" s="176"/>
      <c r="F40" s="176"/>
      <c r="G40" s="176"/>
      <c r="H40" s="176"/>
      <c r="I40" s="176"/>
      <c r="J40" s="176"/>
      <c r="K40" s="176"/>
      <c r="L40" s="176"/>
      <c r="M40" s="176"/>
    </row>
    <row r="41" spans="1:13" x14ac:dyDescent="0.2">
      <c r="A41" s="176"/>
      <c r="B41" s="176"/>
      <c r="C41" s="176"/>
      <c r="D41" s="176"/>
      <c r="E41" s="176"/>
      <c r="F41" s="176"/>
      <c r="G41" s="176"/>
      <c r="H41" s="176"/>
      <c r="I41" s="176"/>
      <c r="J41" s="176"/>
      <c r="K41" s="176"/>
      <c r="L41" s="176"/>
      <c r="M41" s="176"/>
    </row>
    <row r="43" spans="1:13" x14ac:dyDescent="0.2">
      <c r="A43" s="178" t="s">
        <v>199</v>
      </c>
      <c r="B43" s="178"/>
      <c r="C43" s="178"/>
      <c r="D43" s="178"/>
      <c r="E43" s="178"/>
      <c r="F43" s="178"/>
      <c r="G43" s="178"/>
      <c r="H43" s="178"/>
      <c r="I43" s="178"/>
      <c r="J43" s="178"/>
      <c r="K43" s="178"/>
      <c r="L43" s="178"/>
      <c r="M43" s="178"/>
    </row>
    <row r="44" spans="1:13" x14ac:dyDescent="0.2">
      <c r="A44" s="178"/>
      <c r="B44" s="178"/>
      <c r="C44" s="178"/>
      <c r="D44" s="178"/>
      <c r="E44" s="178"/>
      <c r="F44" s="178"/>
      <c r="G44" s="178"/>
      <c r="H44" s="178"/>
      <c r="I44" s="178"/>
      <c r="J44" s="178"/>
      <c r="K44" s="178"/>
      <c r="L44" s="178"/>
      <c r="M44" s="178"/>
    </row>
    <row r="45" spans="1:13" x14ac:dyDescent="0.2">
      <c r="A45" s="178"/>
      <c r="B45" s="178"/>
      <c r="C45" s="178"/>
      <c r="D45" s="178"/>
      <c r="E45" s="178"/>
      <c r="F45" s="178"/>
      <c r="G45" s="178"/>
      <c r="H45" s="178"/>
      <c r="I45" s="178"/>
      <c r="J45" s="178"/>
      <c r="K45" s="178"/>
      <c r="L45" s="178"/>
      <c r="M45" s="178"/>
    </row>
    <row r="46" spans="1:13" x14ac:dyDescent="0.2">
      <c r="A46" s="178"/>
      <c r="B46" s="178"/>
      <c r="C46" s="178"/>
      <c r="D46" s="178"/>
      <c r="E46" s="178"/>
      <c r="F46" s="178"/>
      <c r="G46" s="178"/>
      <c r="H46" s="178"/>
      <c r="I46" s="178"/>
      <c r="J46" s="178"/>
      <c r="K46" s="178"/>
      <c r="L46" s="178"/>
      <c r="M46" s="178"/>
    </row>
    <row r="47" spans="1:13" x14ac:dyDescent="0.2">
      <c r="A47" s="178"/>
      <c r="B47" s="178"/>
      <c r="C47" s="178"/>
      <c r="D47" s="178"/>
      <c r="E47" s="178"/>
      <c r="F47" s="178"/>
      <c r="G47" s="178"/>
      <c r="H47" s="178"/>
      <c r="I47" s="178"/>
      <c r="J47" s="178"/>
      <c r="K47" s="178"/>
      <c r="L47" s="178"/>
      <c r="M47" s="178"/>
    </row>
    <row r="48" spans="1:13" x14ac:dyDescent="0.2">
      <c r="A48" s="178"/>
      <c r="B48" s="178"/>
      <c r="C48" s="178"/>
      <c r="D48" s="178"/>
      <c r="E48" s="178"/>
      <c r="F48" s="178"/>
      <c r="G48" s="178"/>
      <c r="H48" s="178"/>
      <c r="I48" s="178"/>
      <c r="J48" s="178"/>
      <c r="K48" s="178"/>
      <c r="L48" s="178"/>
      <c r="M48" s="178"/>
    </row>
    <row r="49" spans="1:13" x14ac:dyDescent="0.2">
      <c r="A49" s="37"/>
      <c r="B49" s="37"/>
      <c r="C49" s="37"/>
      <c r="D49" s="37"/>
      <c r="E49" s="37"/>
      <c r="F49" s="37"/>
      <c r="G49" s="37"/>
      <c r="H49" s="37"/>
      <c r="I49" s="37"/>
      <c r="J49" s="37"/>
      <c r="K49" s="37"/>
      <c r="L49" s="37"/>
      <c r="M49" s="37"/>
    </row>
    <row r="50" spans="1:13" ht="14.25" customHeight="1" x14ac:dyDescent="0.2">
      <c r="A50" s="176" t="s">
        <v>190</v>
      </c>
      <c r="B50" s="176"/>
      <c r="C50" s="176"/>
      <c r="D50" s="176"/>
      <c r="E50" s="176"/>
      <c r="F50" s="176"/>
      <c r="G50" s="176"/>
      <c r="H50" s="176"/>
      <c r="I50" s="176"/>
      <c r="J50" s="176"/>
      <c r="K50" s="176"/>
      <c r="L50" s="176"/>
      <c r="M50" s="176"/>
    </row>
    <row r="51" spans="1:13" x14ac:dyDescent="0.2">
      <c r="A51" s="176"/>
      <c r="B51" s="176"/>
      <c r="C51" s="176"/>
      <c r="D51" s="176"/>
      <c r="E51" s="176"/>
      <c r="F51" s="176"/>
      <c r="G51" s="176"/>
      <c r="H51" s="176"/>
      <c r="I51" s="176"/>
      <c r="J51" s="176"/>
      <c r="K51" s="176"/>
      <c r="L51" s="176"/>
      <c r="M51" s="176"/>
    </row>
    <row r="52" spans="1:13" x14ac:dyDescent="0.2">
      <c r="A52" s="176"/>
      <c r="B52" s="176"/>
      <c r="C52" s="176"/>
      <c r="D52" s="176"/>
      <c r="E52" s="176"/>
      <c r="F52" s="176"/>
      <c r="G52" s="176"/>
      <c r="H52" s="176"/>
      <c r="I52" s="176"/>
      <c r="J52" s="176"/>
      <c r="K52" s="176"/>
      <c r="L52" s="176"/>
      <c r="M52" s="176"/>
    </row>
    <row r="53" spans="1:13" x14ac:dyDescent="0.2">
      <c r="A53" s="37"/>
      <c r="B53" s="37"/>
      <c r="C53" s="37"/>
      <c r="D53" s="37"/>
      <c r="E53" s="37"/>
      <c r="F53" s="37"/>
      <c r="G53" s="37"/>
      <c r="H53" s="37"/>
      <c r="I53" s="37"/>
      <c r="J53" s="37"/>
      <c r="K53" s="37"/>
      <c r="L53" s="37"/>
      <c r="M53" s="37"/>
    </row>
    <row r="54" spans="1:13" x14ac:dyDescent="0.2">
      <c r="A54" s="176" t="s">
        <v>185</v>
      </c>
      <c r="B54" s="176"/>
      <c r="C54" s="176"/>
      <c r="D54" s="176"/>
      <c r="E54" s="176"/>
      <c r="F54" s="176"/>
      <c r="G54" s="176"/>
      <c r="H54" s="176"/>
      <c r="I54" s="176"/>
      <c r="J54" s="176"/>
      <c r="K54" s="176"/>
      <c r="L54" s="176"/>
      <c r="M54" s="176"/>
    </row>
    <row r="55" spans="1:13" x14ac:dyDescent="0.2">
      <c r="A55" s="176"/>
      <c r="B55" s="176"/>
      <c r="C55" s="176"/>
      <c r="D55" s="176"/>
      <c r="E55" s="176"/>
      <c r="F55" s="176"/>
      <c r="G55" s="176"/>
      <c r="H55" s="176"/>
      <c r="I55" s="176"/>
      <c r="J55" s="176"/>
      <c r="K55" s="176"/>
      <c r="L55" s="176"/>
      <c r="M55" s="176"/>
    </row>
    <row r="56" spans="1:13" x14ac:dyDescent="0.2">
      <c r="A56" s="176"/>
      <c r="B56" s="176"/>
      <c r="C56" s="176"/>
      <c r="D56" s="176"/>
      <c r="E56" s="176"/>
      <c r="F56" s="176"/>
      <c r="G56" s="176"/>
      <c r="H56" s="176"/>
      <c r="I56" s="176"/>
      <c r="J56" s="176"/>
      <c r="K56" s="176"/>
      <c r="L56" s="176"/>
      <c r="M56" s="176"/>
    </row>
    <row r="57" spans="1:13" x14ac:dyDescent="0.2">
      <c r="A57" s="176"/>
      <c r="B57" s="176"/>
      <c r="C57" s="176"/>
      <c r="D57" s="176"/>
      <c r="E57" s="176"/>
      <c r="F57" s="176"/>
      <c r="G57" s="176"/>
      <c r="H57" s="176"/>
      <c r="I57" s="176"/>
      <c r="J57" s="176"/>
      <c r="K57" s="176"/>
      <c r="L57" s="176"/>
      <c r="M57" s="176"/>
    </row>
    <row r="58" spans="1:13" x14ac:dyDescent="0.2">
      <c r="A58" s="37"/>
      <c r="B58" s="37"/>
      <c r="C58" s="37"/>
      <c r="D58" s="37"/>
      <c r="E58" s="37"/>
      <c r="F58" s="37"/>
      <c r="G58" s="37"/>
      <c r="H58" s="37"/>
      <c r="I58" s="37"/>
      <c r="J58" s="37"/>
      <c r="K58" s="37"/>
      <c r="L58" s="37"/>
      <c r="M58" s="37"/>
    </row>
    <row r="59" spans="1:13" x14ac:dyDescent="0.2">
      <c r="A59" s="37"/>
      <c r="B59" s="37"/>
      <c r="C59" s="37"/>
      <c r="D59" s="37"/>
      <c r="E59" s="37"/>
      <c r="F59" s="37"/>
      <c r="G59" s="37"/>
      <c r="H59" s="37"/>
      <c r="I59" s="37"/>
      <c r="J59" s="37"/>
      <c r="K59" s="37"/>
      <c r="L59" s="37"/>
      <c r="M59" s="37"/>
    </row>
  </sheetData>
  <sheetProtection algorithmName="SHA-512" hashValue="7Kn5lw2MGK7yxuugNXE30e76CocwZLs21LdMWkA5dF/qY434KqMcoidfMDMJtO7lbRX0DWOIo3AhAW9VO3CANQ==" saltValue="bjX1g6OKNYt7V/t1MsSCoQ==" spinCount="100000" sheet="1" objects="1" scenarios="1" selectLockedCells="1" selectUnlockedCells="1"/>
  <customSheetViews>
    <customSheetView guid="{BDCBF511-CD1D-46C1-A8B2-CAEE9D39737D}">
      <pane ySplit="1" topLeftCell="A2" activePane="bottomLeft" state="frozen"/>
      <selection pane="bottomLeft" activeCell="N62" sqref="N62"/>
      <pageMargins left="0.7" right="0.7" top="0.75" bottom="0.75" header="0.3" footer="0.3"/>
      <pageSetup paperSize="9" orientation="portrait" r:id="rId1"/>
    </customSheetView>
    <customSheetView guid="{B291989F-B360-4EFA-AB02-06E69AEECD36}">
      <pane ySplit="1" topLeftCell="A2" activePane="bottomLeft" state="frozen"/>
      <selection pane="bottomLeft" activeCell="N62" sqref="N62"/>
      <pageMargins left="0.7" right="0.7" top="0.75" bottom="0.75" header="0.3" footer="0.3"/>
      <pageSetup paperSize="9" orientation="portrait" r:id="rId2"/>
    </customSheetView>
  </customSheetViews>
  <mergeCells count="9">
    <mergeCell ref="A54:M57"/>
    <mergeCell ref="A1:M1"/>
    <mergeCell ref="A18:M21"/>
    <mergeCell ref="A43:M48"/>
    <mergeCell ref="A6:M10"/>
    <mergeCell ref="A12:M16"/>
    <mergeCell ref="A2:M4"/>
    <mergeCell ref="A23:M41"/>
    <mergeCell ref="A50:M52"/>
  </mergeCell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W75"/>
  <sheetViews>
    <sheetView topLeftCell="B1" workbookViewId="0">
      <selection activeCell="F17" sqref="F17:L17"/>
    </sheetView>
  </sheetViews>
  <sheetFormatPr defaultColWidth="9" defaultRowHeight="14.25" x14ac:dyDescent="0.2"/>
  <cols>
    <col min="2" max="10" width="15.75" customWidth="1"/>
    <col min="11" max="11" width="17.875" customWidth="1"/>
    <col min="12" max="12" width="15.75" customWidth="1"/>
    <col min="13" max="14" width="0" hidden="1" customWidth="1"/>
    <col min="15" max="17" width="11" hidden="1" customWidth="1"/>
    <col min="18" max="23" width="0" hidden="1" customWidth="1"/>
  </cols>
  <sheetData>
    <row r="1" spans="1:13" ht="26.25" x14ac:dyDescent="0.4">
      <c r="A1" s="177" t="s">
        <v>174</v>
      </c>
      <c r="B1" s="177"/>
      <c r="C1" s="177"/>
      <c r="D1" s="177"/>
      <c r="E1" s="177"/>
      <c r="F1" s="177"/>
      <c r="G1" s="177"/>
      <c r="H1" s="177"/>
      <c r="I1" s="177"/>
      <c r="J1" s="177"/>
      <c r="K1" s="177"/>
      <c r="L1" s="177"/>
      <c r="M1" s="177"/>
    </row>
    <row r="2" spans="1:13" ht="47.25" customHeight="1" x14ac:dyDescent="0.2">
      <c r="A2" s="185" t="s">
        <v>173</v>
      </c>
      <c r="B2" s="185"/>
      <c r="C2" s="185"/>
      <c r="D2" s="185"/>
      <c r="E2" s="185"/>
      <c r="F2" s="185"/>
      <c r="G2" s="185"/>
      <c r="H2" s="185"/>
      <c r="I2" s="185"/>
      <c r="J2" s="185"/>
      <c r="K2" s="185"/>
      <c r="L2" s="185"/>
    </row>
    <row r="3" spans="1:13" ht="15" x14ac:dyDescent="0.25">
      <c r="B3" s="180" t="s">
        <v>79</v>
      </c>
      <c r="C3" s="180"/>
      <c r="D3" s="180"/>
      <c r="E3" s="184"/>
      <c r="F3" s="38"/>
      <c r="G3" s="4"/>
      <c r="H3" s="4"/>
      <c r="I3" s="4"/>
      <c r="J3" s="4"/>
      <c r="K3" s="4"/>
      <c r="L3" s="4"/>
      <c r="M3" s="4"/>
    </row>
    <row r="4" spans="1:13" ht="15" x14ac:dyDescent="0.25">
      <c r="B4" s="180" t="s">
        <v>80</v>
      </c>
      <c r="C4" s="180"/>
      <c r="D4" s="180"/>
      <c r="E4" s="29" t="s">
        <v>81</v>
      </c>
      <c r="F4" s="181"/>
      <c r="G4" s="182"/>
      <c r="H4" s="182"/>
      <c r="I4" s="182"/>
      <c r="J4" s="182"/>
      <c r="K4" s="182"/>
      <c r="L4" s="183"/>
      <c r="M4" s="4"/>
    </row>
    <row r="5" spans="1:13" ht="15" x14ac:dyDescent="0.25">
      <c r="B5" s="180" t="s">
        <v>150</v>
      </c>
      <c r="C5" s="180"/>
      <c r="D5" s="180"/>
      <c r="E5" s="29" t="s">
        <v>81</v>
      </c>
      <c r="F5" s="181"/>
      <c r="G5" s="182"/>
      <c r="H5" s="182"/>
      <c r="I5" s="182"/>
      <c r="J5" s="182"/>
      <c r="K5" s="182"/>
      <c r="L5" s="183"/>
      <c r="M5" s="4"/>
    </row>
    <row r="6" spans="1:13" ht="15" x14ac:dyDescent="0.25">
      <c r="B6" s="93" t="s">
        <v>151</v>
      </c>
      <c r="C6" s="93"/>
      <c r="D6" s="93"/>
      <c r="E6" s="29" t="s">
        <v>81</v>
      </c>
      <c r="F6" s="181"/>
      <c r="G6" s="182"/>
      <c r="H6" s="182"/>
      <c r="I6" s="182"/>
      <c r="J6" s="182"/>
      <c r="K6" s="182"/>
      <c r="L6" s="183"/>
      <c r="M6" s="4"/>
    </row>
    <row r="7" spans="1:13" ht="15" x14ac:dyDescent="0.25">
      <c r="B7" s="94" t="s">
        <v>82</v>
      </c>
      <c r="C7" s="94"/>
      <c r="D7" s="94"/>
      <c r="E7" s="29" t="s">
        <v>81</v>
      </c>
      <c r="F7" s="181"/>
      <c r="G7" s="182"/>
      <c r="H7" s="182"/>
      <c r="I7" s="182"/>
      <c r="J7" s="182"/>
      <c r="K7" s="182"/>
      <c r="L7" s="183"/>
      <c r="M7" s="4"/>
    </row>
    <row r="8" spans="1:13" ht="15" x14ac:dyDescent="0.25">
      <c r="B8" s="94" t="s">
        <v>83</v>
      </c>
      <c r="C8" s="94"/>
      <c r="D8" s="30"/>
      <c r="E8" s="29" t="s">
        <v>81</v>
      </c>
      <c r="F8" s="188"/>
      <c r="G8" s="189"/>
      <c r="H8" s="189"/>
      <c r="I8" s="189"/>
      <c r="J8" s="189"/>
      <c r="K8" s="189"/>
      <c r="L8" s="190"/>
      <c r="M8" s="4"/>
    </row>
    <row r="9" spans="1:13" x14ac:dyDescent="0.2">
      <c r="B9" s="191"/>
      <c r="C9" s="191"/>
      <c r="D9" s="191"/>
      <c r="E9" s="191"/>
      <c r="F9" s="4"/>
      <c r="G9" s="4"/>
      <c r="H9" s="4"/>
      <c r="I9" s="4"/>
      <c r="J9" s="4"/>
      <c r="K9" s="4"/>
      <c r="L9" s="4"/>
      <c r="M9" s="4"/>
    </row>
    <row r="10" spans="1:13" ht="15" x14ac:dyDescent="0.25">
      <c r="B10" s="186" t="s">
        <v>84</v>
      </c>
      <c r="C10" s="187"/>
      <c r="D10" s="187"/>
      <c r="E10" s="187"/>
      <c r="F10" s="38"/>
      <c r="G10" s="4"/>
      <c r="H10" s="4"/>
      <c r="I10" s="4"/>
      <c r="J10" s="4"/>
      <c r="K10" s="4"/>
      <c r="L10" s="4"/>
      <c r="M10" s="4"/>
    </row>
    <row r="11" spans="1:13" ht="15" x14ac:dyDescent="0.25">
      <c r="B11" s="186" t="s">
        <v>85</v>
      </c>
      <c r="C11" s="187"/>
      <c r="D11" s="187"/>
      <c r="E11" s="187"/>
      <c r="F11" s="181"/>
      <c r="G11" s="182"/>
      <c r="H11" s="182"/>
      <c r="I11" s="182"/>
      <c r="J11" s="182"/>
      <c r="K11" s="182"/>
      <c r="L11" s="183"/>
      <c r="M11" s="4"/>
    </row>
    <row r="12" spans="1:13" ht="15" x14ac:dyDescent="0.25">
      <c r="B12" s="186" t="s">
        <v>149</v>
      </c>
      <c r="C12" s="187"/>
      <c r="D12" s="187"/>
      <c r="E12" s="187"/>
      <c r="F12" s="38"/>
      <c r="G12" s="4"/>
      <c r="H12" s="4"/>
      <c r="I12" s="4"/>
      <c r="J12" s="4"/>
      <c r="K12" s="4"/>
      <c r="L12" s="4"/>
      <c r="M12" s="4"/>
    </row>
    <row r="13" spans="1:13" ht="15" x14ac:dyDescent="0.25">
      <c r="B13" s="94" t="s">
        <v>148</v>
      </c>
      <c r="C13" s="94"/>
      <c r="D13" s="30"/>
      <c r="E13" s="29"/>
      <c r="F13" s="181"/>
      <c r="G13" s="182"/>
      <c r="H13" s="182"/>
      <c r="I13" s="182"/>
      <c r="J13" s="182"/>
      <c r="K13" s="182"/>
      <c r="L13" s="183"/>
      <c r="M13" s="4"/>
    </row>
    <row r="14" spans="1:13" ht="15" x14ac:dyDescent="0.25">
      <c r="B14" s="94" t="s">
        <v>200</v>
      </c>
      <c r="C14" s="94"/>
      <c r="D14" s="30"/>
      <c r="E14" s="29"/>
      <c r="F14" s="38"/>
      <c r="G14" s="4"/>
      <c r="H14" s="4"/>
      <c r="I14" s="4"/>
      <c r="J14" s="4"/>
      <c r="K14" s="4"/>
      <c r="L14" s="4"/>
      <c r="M14" s="4"/>
    </row>
    <row r="15" spans="1:13" ht="15" x14ac:dyDescent="0.25">
      <c r="B15" s="94" t="s">
        <v>201</v>
      </c>
      <c r="C15" s="94"/>
      <c r="D15" s="30"/>
      <c r="E15" s="29"/>
      <c r="F15" s="181"/>
      <c r="G15" s="182"/>
      <c r="H15" s="182"/>
      <c r="I15" s="182"/>
      <c r="J15" s="182"/>
      <c r="K15" s="182"/>
      <c r="L15" s="183"/>
      <c r="M15" s="4"/>
    </row>
    <row r="16" spans="1:13" ht="15" x14ac:dyDescent="0.25">
      <c r="B16" s="94" t="s">
        <v>202</v>
      </c>
      <c r="C16" s="94"/>
      <c r="D16" s="30"/>
      <c r="E16" s="29"/>
      <c r="F16" s="38"/>
      <c r="G16" s="4"/>
      <c r="H16" s="4"/>
      <c r="I16" s="4"/>
      <c r="J16" s="4"/>
      <c r="K16" s="4"/>
      <c r="L16" s="4"/>
      <c r="M16" s="4"/>
    </row>
    <row r="17" spans="2:13" ht="15" x14ac:dyDescent="0.25">
      <c r="B17" s="94" t="s">
        <v>203</v>
      </c>
      <c r="C17" s="94"/>
      <c r="D17" s="30"/>
      <c r="E17" s="29"/>
      <c r="F17" s="181"/>
      <c r="G17" s="182"/>
      <c r="H17" s="182"/>
      <c r="I17" s="182"/>
      <c r="J17" s="182"/>
      <c r="K17" s="182"/>
      <c r="L17" s="183"/>
      <c r="M17" s="4"/>
    </row>
    <row r="18" spans="2:13" ht="15" x14ac:dyDescent="0.25">
      <c r="B18" s="94" t="s">
        <v>204</v>
      </c>
      <c r="C18" s="94"/>
      <c r="D18" s="30"/>
      <c r="E18" s="29"/>
      <c r="F18" s="38"/>
      <c r="G18" s="4"/>
      <c r="H18" s="4"/>
      <c r="I18" s="4"/>
      <c r="J18" s="4"/>
      <c r="K18" s="4"/>
      <c r="L18" s="4"/>
      <c r="M18" s="4"/>
    </row>
    <row r="19" spans="2:13" ht="15" x14ac:dyDescent="0.25">
      <c r="B19" s="94" t="s">
        <v>205</v>
      </c>
      <c r="C19" s="94"/>
      <c r="D19" s="30"/>
      <c r="E19" s="29"/>
      <c r="F19" s="181"/>
      <c r="G19" s="182"/>
      <c r="H19" s="182"/>
      <c r="I19" s="182"/>
      <c r="J19" s="182"/>
      <c r="K19" s="182"/>
      <c r="L19" s="183"/>
      <c r="M19" s="4"/>
    </row>
    <row r="20" spans="2:13" ht="15" x14ac:dyDescent="0.25">
      <c r="B20" s="94" t="s">
        <v>206</v>
      </c>
      <c r="C20" s="94"/>
      <c r="D20" s="30"/>
      <c r="E20" s="29"/>
      <c r="F20" s="38"/>
      <c r="G20" s="4"/>
      <c r="H20" s="4"/>
      <c r="I20" s="4"/>
      <c r="J20" s="4"/>
      <c r="K20" s="4"/>
      <c r="L20" s="4"/>
      <c r="M20" s="4"/>
    </row>
    <row r="21" spans="2:13" ht="15" x14ac:dyDescent="0.25">
      <c r="B21" s="94" t="s">
        <v>207</v>
      </c>
      <c r="C21" s="94"/>
      <c r="D21" s="30"/>
      <c r="E21" s="29"/>
      <c r="F21" s="181"/>
      <c r="G21" s="182"/>
      <c r="H21" s="182"/>
      <c r="I21" s="182"/>
      <c r="J21" s="182"/>
      <c r="K21" s="182"/>
      <c r="L21" s="183"/>
      <c r="M21" s="4"/>
    </row>
    <row r="22" spans="2:13" ht="15" x14ac:dyDescent="0.25">
      <c r="B22" s="94" t="s">
        <v>208</v>
      </c>
      <c r="C22" s="94"/>
      <c r="D22" s="30"/>
      <c r="E22" s="29"/>
      <c r="F22" s="38"/>
      <c r="G22" s="4"/>
      <c r="H22" s="4"/>
      <c r="I22" s="4"/>
      <c r="J22" s="4"/>
      <c r="K22" s="4"/>
      <c r="L22" s="4"/>
      <c r="M22" s="4"/>
    </row>
    <row r="23" spans="2:13" ht="15" x14ac:dyDescent="0.25">
      <c r="B23" s="94" t="s">
        <v>209</v>
      </c>
      <c r="C23" s="94"/>
      <c r="D23" s="30"/>
      <c r="E23" s="31"/>
      <c r="F23" s="181"/>
      <c r="G23" s="182"/>
      <c r="H23" s="182"/>
      <c r="I23" s="182"/>
      <c r="J23" s="182"/>
      <c r="K23" s="182"/>
      <c r="L23" s="183"/>
      <c r="M23" s="4"/>
    </row>
    <row r="24" spans="2:13" ht="15" x14ac:dyDescent="0.25">
      <c r="B24" s="94" t="s">
        <v>210</v>
      </c>
      <c r="C24" s="94"/>
      <c r="D24" s="30"/>
      <c r="E24" s="29"/>
      <c r="F24" s="38"/>
      <c r="G24" s="4"/>
      <c r="H24" s="4"/>
      <c r="I24" s="4"/>
      <c r="J24" s="4"/>
      <c r="K24" s="4"/>
      <c r="L24" s="4"/>
      <c r="M24" s="4"/>
    </row>
    <row r="25" spans="2:13" ht="15" x14ac:dyDescent="0.25">
      <c r="B25" s="94" t="s">
        <v>211</v>
      </c>
      <c r="C25" s="94"/>
      <c r="D25" s="30"/>
      <c r="E25" s="31"/>
      <c r="F25" s="181"/>
      <c r="G25" s="182"/>
      <c r="H25" s="182"/>
      <c r="I25" s="182"/>
      <c r="J25" s="182"/>
      <c r="K25" s="182"/>
      <c r="L25" s="183"/>
      <c r="M25" s="4"/>
    </row>
    <row r="26" spans="2:13" ht="15" x14ac:dyDescent="0.25">
      <c r="B26" s="94" t="s">
        <v>212</v>
      </c>
      <c r="C26" s="94"/>
      <c r="D26" s="30"/>
      <c r="E26" s="29"/>
      <c r="F26" s="38"/>
      <c r="G26" s="4"/>
      <c r="H26" s="4"/>
      <c r="I26" s="4"/>
      <c r="J26" s="4"/>
      <c r="K26" s="4"/>
      <c r="L26" s="4"/>
      <c r="M26" s="4"/>
    </row>
    <row r="27" spans="2:13" ht="15" x14ac:dyDescent="0.25">
      <c r="B27" s="94" t="s">
        <v>213</v>
      </c>
      <c r="C27" s="94"/>
      <c r="D27" s="30"/>
      <c r="E27" s="31"/>
      <c r="F27" s="181"/>
      <c r="G27" s="182"/>
      <c r="H27" s="182"/>
      <c r="I27" s="182"/>
      <c r="J27" s="182"/>
      <c r="K27" s="182"/>
      <c r="L27" s="183"/>
      <c r="M27" s="4"/>
    </row>
    <row r="28" spans="2:13" ht="15" x14ac:dyDescent="0.25">
      <c r="B28" s="94" t="s">
        <v>214</v>
      </c>
      <c r="C28" s="94"/>
      <c r="D28" s="30"/>
      <c r="E28" s="29"/>
      <c r="F28" s="38"/>
      <c r="G28" s="4"/>
      <c r="H28" s="4"/>
      <c r="I28" s="4"/>
      <c r="J28" s="4"/>
      <c r="K28" s="4"/>
      <c r="L28" s="4"/>
      <c r="M28" s="4"/>
    </row>
    <row r="29" spans="2:13" ht="15" x14ac:dyDescent="0.25">
      <c r="B29" s="94" t="s">
        <v>215</v>
      </c>
      <c r="C29" s="94"/>
      <c r="D29" s="30"/>
      <c r="E29" s="31"/>
      <c r="F29" s="181"/>
      <c r="G29" s="182"/>
      <c r="H29" s="182"/>
      <c r="I29" s="182"/>
      <c r="J29" s="182"/>
      <c r="K29" s="182"/>
      <c r="L29" s="183"/>
      <c r="M29" s="4"/>
    </row>
    <row r="30" spans="2:13" ht="15" x14ac:dyDescent="0.25">
      <c r="B30" s="94" t="s">
        <v>216</v>
      </c>
      <c r="C30" s="94"/>
      <c r="D30" s="30"/>
      <c r="E30" s="29"/>
      <c r="F30" s="38"/>
      <c r="G30" s="4"/>
      <c r="H30" s="4"/>
      <c r="I30" s="4"/>
      <c r="J30" s="4"/>
      <c r="K30" s="4"/>
      <c r="L30" s="4"/>
      <c r="M30" s="4"/>
    </row>
    <row r="31" spans="2:13" ht="15" x14ac:dyDescent="0.25">
      <c r="B31" s="94" t="s">
        <v>217</v>
      </c>
      <c r="C31" s="94"/>
      <c r="D31" s="30"/>
      <c r="E31" s="31"/>
      <c r="F31" s="181"/>
      <c r="G31" s="182"/>
      <c r="H31" s="182"/>
      <c r="I31" s="182"/>
      <c r="J31" s="182"/>
      <c r="K31" s="182"/>
      <c r="L31" s="183"/>
      <c r="M31" s="4"/>
    </row>
    <row r="32" spans="2:13" x14ac:dyDescent="0.2">
      <c r="B32" s="192"/>
      <c r="C32" s="192"/>
      <c r="D32" s="192"/>
      <c r="E32" s="187"/>
      <c r="F32" s="4"/>
      <c r="G32" s="4"/>
      <c r="H32" s="4"/>
      <c r="I32" s="4"/>
      <c r="J32" s="4"/>
      <c r="K32" s="4"/>
      <c r="L32" s="4"/>
      <c r="M32" s="4"/>
    </row>
    <row r="33" spans="1:23" x14ac:dyDescent="0.2">
      <c r="B33" s="94" t="s">
        <v>152</v>
      </c>
      <c r="C33" s="30"/>
      <c r="D33" s="30"/>
      <c r="E33" s="30"/>
      <c r="F33" s="193"/>
      <c r="G33" s="194"/>
      <c r="H33" s="194"/>
      <c r="I33" s="195"/>
      <c r="J33" s="4" t="s">
        <v>86</v>
      </c>
      <c r="K33" s="196"/>
      <c r="L33" s="197"/>
      <c r="M33" s="4"/>
    </row>
    <row r="34" spans="1:23" x14ac:dyDescent="0.2">
      <c r="F34" s="4"/>
      <c r="G34" s="4"/>
      <c r="H34" s="4"/>
      <c r="I34" s="4"/>
      <c r="J34" s="4"/>
      <c r="K34" s="4"/>
      <c r="L34" s="4"/>
      <c r="M34" s="4"/>
    </row>
    <row r="35" spans="1:23" x14ac:dyDescent="0.2">
      <c r="F35" s="4"/>
      <c r="G35" s="4"/>
      <c r="H35" s="4"/>
      <c r="I35" s="4"/>
      <c r="J35" s="4"/>
      <c r="K35" s="4"/>
      <c r="L35" s="4"/>
      <c r="M35" s="4"/>
    </row>
    <row r="36" spans="1:23" s="39" customFormat="1" ht="42.75" x14ac:dyDescent="0.2">
      <c r="A36" s="136" t="s">
        <v>63</v>
      </c>
      <c r="B36" s="136" t="s">
        <v>64</v>
      </c>
      <c r="C36" s="136" t="s">
        <v>65</v>
      </c>
      <c r="D36" s="136" t="s">
        <v>66</v>
      </c>
      <c r="E36" s="136" t="s">
        <v>67</v>
      </c>
      <c r="F36" s="136" t="s">
        <v>28</v>
      </c>
      <c r="G36" s="136" t="s">
        <v>68</v>
      </c>
      <c r="H36" s="136" t="s">
        <v>69</v>
      </c>
      <c r="I36" s="136" t="s">
        <v>70</v>
      </c>
      <c r="J36" s="136" t="s">
        <v>31</v>
      </c>
      <c r="K36" s="136" t="s">
        <v>32</v>
      </c>
      <c r="L36" s="136" t="s">
        <v>33</v>
      </c>
      <c r="M36" s="37" t="s">
        <v>71</v>
      </c>
      <c r="N36" s="37" t="s">
        <v>72</v>
      </c>
      <c r="O36" s="37" t="s">
        <v>73</v>
      </c>
      <c r="P36" s="37" t="s">
        <v>74</v>
      </c>
      <c r="Q36" s="137" t="s">
        <v>75</v>
      </c>
      <c r="R36" s="37" t="s">
        <v>76</v>
      </c>
      <c r="S36" s="37"/>
    </row>
    <row r="37" spans="1:23" x14ac:dyDescent="0.2">
      <c r="A37" s="172" t="s">
        <v>77</v>
      </c>
      <c r="B37" t="s">
        <v>197</v>
      </c>
      <c r="C37" s="139">
        <v>1975</v>
      </c>
      <c r="D37" s="139">
        <v>460</v>
      </c>
      <c r="E37" s="138">
        <v>225</v>
      </c>
      <c r="F37" s="174">
        <f>CEILING(V37,"00:00:01")</f>
        <v>2.9861111111111108E-3</v>
      </c>
      <c r="G37" s="140">
        <v>2.3148148148148146E-4</v>
      </c>
      <c r="H37" s="174">
        <f>F37-G37</f>
        <v>2.7546296296296294E-3</v>
      </c>
      <c r="I37" s="174">
        <f>CEILING(W37,"00:00:01")</f>
        <v>6.099537037037037E-3</v>
      </c>
      <c r="J37" s="139">
        <v>300</v>
      </c>
      <c r="K37" s="138">
        <f>J37*0.45</f>
        <v>135</v>
      </c>
      <c r="L37" s="139">
        <v>19</v>
      </c>
      <c r="S37" s="144"/>
      <c r="T37" s="144"/>
      <c r="V37" s="173">
        <f>$C37/(D37*60)/24</f>
        <v>2.9815821256038645E-3</v>
      </c>
      <c r="W37" s="175">
        <f>$C37/(E37*60)/24</f>
        <v>6.0956790123456788E-3</v>
      </c>
    </row>
    <row r="38" spans="1:23" x14ac:dyDescent="0.2">
      <c r="A38" s="138" t="s">
        <v>77</v>
      </c>
      <c r="B38" s="138" t="s">
        <v>52</v>
      </c>
      <c r="C38" s="139">
        <v>1975</v>
      </c>
      <c r="D38" s="139">
        <v>460</v>
      </c>
      <c r="E38" s="138">
        <v>225</v>
      </c>
      <c r="F38" s="174">
        <f t="shared" ref="F38:F50" si="0">CEILING(V38,"00:00:01")</f>
        <v>2.9861111111111108E-3</v>
      </c>
      <c r="G38" s="140">
        <v>2.3148148148148146E-4</v>
      </c>
      <c r="H38" s="174">
        <f t="shared" ref="H38:H50" si="1">F38-G38</f>
        <v>2.7546296296296294E-3</v>
      </c>
      <c r="I38" s="174">
        <f t="shared" ref="I38:I50" si="2">CEILING(W38,"00:00:01")</f>
        <v>6.099537037037037E-3</v>
      </c>
      <c r="J38" s="139">
        <v>300</v>
      </c>
      <c r="K38" s="138">
        <f>J38*0.45</f>
        <v>135</v>
      </c>
      <c r="L38" s="139">
        <v>19</v>
      </c>
      <c r="M38">
        <v>2.9815821256038645E-3</v>
      </c>
      <c r="N38">
        <v>2.9861111111111113E-3</v>
      </c>
      <c r="O38" s="28">
        <f>N38-M38</f>
        <v>4.5289855072467265E-6</v>
      </c>
      <c r="P38" s="141">
        <f>O38*24*3600</f>
        <v>0.39130434782611717</v>
      </c>
      <c r="Q38" s="141">
        <f>P38*0.4</f>
        <v>0.15652173913044687</v>
      </c>
      <c r="R38" s="142">
        <v>2.9861111111111113E-3</v>
      </c>
      <c r="S38" s="144"/>
      <c r="T38" s="144"/>
      <c r="V38" s="173">
        <f t="shared" ref="V38:V50" si="3">$C38/(D38*60)/24</f>
        <v>2.9815821256038645E-3</v>
      </c>
      <c r="W38" s="175">
        <f t="shared" ref="W38:W50" si="4">$C38/(E38*60)/24</f>
        <v>6.0956790123456788E-3</v>
      </c>
    </row>
    <row r="39" spans="1:23" x14ac:dyDescent="0.2">
      <c r="A39" s="138" t="s">
        <v>77</v>
      </c>
      <c r="B39" s="138" t="s">
        <v>53</v>
      </c>
      <c r="C39" s="139">
        <v>2380</v>
      </c>
      <c r="D39" s="139">
        <v>480</v>
      </c>
      <c r="E39" s="138">
        <v>225</v>
      </c>
      <c r="F39" s="174">
        <f t="shared" si="0"/>
        <v>3.449074074074074E-3</v>
      </c>
      <c r="G39" s="140">
        <v>2.3148148148148146E-4</v>
      </c>
      <c r="H39" s="174">
        <f t="shared" si="1"/>
        <v>3.2175925925925926E-3</v>
      </c>
      <c r="I39" s="174">
        <f t="shared" si="2"/>
        <v>7.3495370370370364E-3</v>
      </c>
      <c r="J39" s="139">
        <v>300</v>
      </c>
      <c r="K39" s="138">
        <f t="shared" ref="K39:K50" si="5">J39*0.45</f>
        <v>135</v>
      </c>
      <c r="L39" s="139">
        <v>19</v>
      </c>
      <c r="M39">
        <v>3.4432870370370368E-3</v>
      </c>
      <c r="N39">
        <v>3.4490740740740745E-3</v>
      </c>
      <c r="O39" s="28">
        <f t="shared" ref="O39:O50" si="6">N39-M39</f>
        <v>5.7870370370376525E-6</v>
      </c>
      <c r="P39" s="141">
        <f t="shared" ref="P39:P50" si="7">O39*24*3600</f>
        <v>0.50000000000005318</v>
      </c>
      <c r="Q39" s="141">
        <f t="shared" ref="Q39:Q50" si="8">P39*0.4</f>
        <v>0.20000000000002127</v>
      </c>
      <c r="R39" s="142">
        <v>3.4490740740740745E-3</v>
      </c>
      <c r="S39" s="144"/>
      <c r="T39" s="144"/>
      <c r="V39" s="173">
        <f t="shared" si="3"/>
        <v>3.4432870370370368E-3</v>
      </c>
      <c r="W39" s="175">
        <f t="shared" si="4"/>
        <v>7.3456790123456782E-3</v>
      </c>
    </row>
    <row r="40" spans="1:23" x14ac:dyDescent="0.2">
      <c r="A40" s="138" t="s">
        <v>77</v>
      </c>
      <c r="B40" s="138" t="s">
        <v>56</v>
      </c>
      <c r="C40" s="139">
        <v>2765</v>
      </c>
      <c r="D40" s="139">
        <v>500</v>
      </c>
      <c r="E40" s="138">
        <v>225</v>
      </c>
      <c r="F40" s="174">
        <f t="shared" si="0"/>
        <v>3.8425925925925923E-3</v>
      </c>
      <c r="G40" s="140">
        <v>2.3148148148148146E-4</v>
      </c>
      <c r="H40" s="174">
        <f t="shared" si="1"/>
        <v>3.6111111111111109E-3</v>
      </c>
      <c r="I40" s="174">
        <f t="shared" si="2"/>
        <v>8.5416666666666662E-3</v>
      </c>
      <c r="J40" s="139">
        <v>300</v>
      </c>
      <c r="K40" s="138">
        <f t="shared" si="5"/>
        <v>135</v>
      </c>
      <c r="L40" s="139">
        <v>19</v>
      </c>
      <c r="M40">
        <v>3.8402777777777775E-3</v>
      </c>
      <c r="N40">
        <v>3.8425925925925923E-3</v>
      </c>
      <c r="O40" s="28">
        <f t="shared" si="6"/>
        <v>2.3148148148148008E-6</v>
      </c>
      <c r="P40" s="141">
        <f t="shared" si="7"/>
        <v>0.19999999999999879</v>
      </c>
      <c r="Q40" s="141">
        <f t="shared" si="8"/>
        <v>7.9999999999999516E-2</v>
      </c>
      <c r="R40" s="142">
        <v>3.8425925925925923E-3</v>
      </c>
      <c r="S40" s="144"/>
      <c r="T40" s="144"/>
      <c r="V40" s="173">
        <f t="shared" si="3"/>
        <v>3.8402777777777775E-3</v>
      </c>
      <c r="W40" s="175">
        <f t="shared" si="4"/>
        <v>8.5339506172839499E-3</v>
      </c>
    </row>
    <row r="41" spans="1:23" x14ac:dyDescent="0.2">
      <c r="A41" s="138" t="s">
        <v>77</v>
      </c>
      <c r="B41" s="138" t="s">
        <v>57</v>
      </c>
      <c r="C41" s="139">
        <v>2897</v>
      </c>
      <c r="D41" s="139">
        <v>520</v>
      </c>
      <c r="E41" s="138">
        <v>225</v>
      </c>
      <c r="F41" s="174">
        <f t="shared" si="0"/>
        <v>3.8773148148148148E-3</v>
      </c>
      <c r="G41" s="140">
        <v>2.3148148148148146E-4</v>
      </c>
      <c r="H41" s="174">
        <f t="shared" si="1"/>
        <v>3.6458333333333334E-3</v>
      </c>
      <c r="I41" s="174">
        <f t="shared" si="2"/>
        <v>8.9467592592592585E-3</v>
      </c>
      <c r="J41" s="139">
        <v>220</v>
      </c>
      <c r="K41" s="138">
        <f t="shared" si="5"/>
        <v>99</v>
      </c>
      <c r="L41" s="139">
        <v>19</v>
      </c>
      <c r="M41">
        <v>3.868856837606838E-3</v>
      </c>
      <c r="N41">
        <v>3.8657407407407408E-3</v>
      </c>
      <c r="O41" s="28">
        <f t="shared" si="6"/>
        <v>-3.1160968660972309E-6</v>
      </c>
      <c r="P41" s="141">
        <f t="shared" si="7"/>
        <v>-0.26923076923080075</v>
      </c>
      <c r="Q41" s="141">
        <f t="shared" si="8"/>
        <v>-0.1076923076923203</v>
      </c>
      <c r="R41" s="142">
        <v>3.8657407407407408E-3</v>
      </c>
      <c r="S41" s="144"/>
      <c r="T41" s="144"/>
      <c r="V41" s="173">
        <f t="shared" si="3"/>
        <v>3.868856837606838E-3</v>
      </c>
      <c r="W41" s="175">
        <f t="shared" si="4"/>
        <v>8.9413580246913583E-3</v>
      </c>
    </row>
    <row r="42" spans="1:23" hidden="1" x14ac:dyDescent="0.2">
      <c r="D42" s="143"/>
      <c r="F42" s="174" t="e">
        <f t="shared" si="0"/>
        <v>#DIV/0!</v>
      </c>
      <c r="G42" s="144"/>
      <c r="H42" s="174" t="e">
        <f t="shared" si="1"/>
        <v>#DIV/0!</v>
      </c>
      <c r="I42" s="174" t="e">
        <f t="shared" si="2"/>
        <v>#DIV/0!</v>
      </c>
      <c r="O42" s="28"/>
      <c r="P42" s="141"/>
      <c r="Q42" s="141"/>
      <c r="S42" s="144"/>
      <c r="T42" s="144"/>
      <c r="V42" s="173" t="e">
        <f t="shared" si="3"/>
        <v>#DIV/0!</v>
      </c>
      <c r="W42" s="175" t="e">
        <f t="shared" si="4"/>
        <v>#DIV/0!</v>
      </c>
    </row>
    <row r="43" spans="1:23" ht="15" customHeight="1" x14ac:dyDescent="0.2">
      <c r="A43" s="138" t="s">
        <v>78</v>
      </c>
      <c r="B43" s="138" t="s">
        <v>246</v>
      </c>
      <c r="C43" s="139">
        <v>625</v>
      </c>
      <c r="D43" s="139">
        <v>350</v>
      </c>
      <c r="E43" s="138">
        <v>200</v>
      </c>
      <c r="F43" s="174">
        <f t="shared" si="0"/>
        <v>1.25E-3</v>
      </c>
      <c r="G43" s="140">
        <v>2.3148148148148146E-4</v>
      </c>
      <c r="H43" s="174">
        <f t="shared" si="1"/>
        <v>1.0185185185185186E-3</v>
      </c>
      <c r="I43" s="174">
        <f t="shared" si="2"/>
        <v>2.1759259259259258E-3</v>
      </c>
      <c r="J43" s="139">
        <v>300</v>
      </c>
      <c r="K43" s="138">
        <f t="shared" ref="K43:K44" si="9">J43*0.45</f>
        <v>135</v>
      </c>
      <c r="L43" s="139">
        <v>19</v>
      </c>
      <c r="M43">
        <v>2.9815821256038645E-3</v>
      </c>
      <c r="N43">
        <v>2.9861111111111113E-3</v>
      </c>
      <c r="O43" s="28">
        <f t="shared" ref="O43" si="10">N43-M43</f>
        <v>4.5289855072467265E-6</v>
      </c>
      <c r="P43" s="141">
        <f t="shared" ref="P43" si="11">O43*24*3600</f>
        <v>0.39130434782611717</v>
      </c>
      <c r="Q43" s="141">
        <f t="shared" ref="Q43" si="12">P43*0.4</f>
        <v>0.15652173913044687</v>
      </c>
      <c r="R43" s="142">
        <v>2.9861111111111113E-3</v>
      </c>
      <c r="S43" s="144"/>
      <c r="T43" s="144"/>
      <c r="V43" s="173">
        <f>$C43/(D43*60)/24</f>
        <v>1.240079365079365E-3</v>
      </c>
      <c r="W43" s="175">
        <f>$C43/(E43*60)/24</f>
        <v>2.170138888888889E-3</v>
      </c>
    </row>
    <row r="44" spans="1:23" x14ac:dyDescent="0.2">
      <c r="A44" s="138" t="s">
        <v>78</v>
      </c>
      <c r="B44" s="138" t="s">
        <v>191</v>
      </c>
      <c r="C44" s="139">
        <v>625</v>
      </c>
      <c r="D44" s="139">
        <v>350</v>
      </c>
      <c r="E44" s="138">
        <v>200</v>
      </c>
      <c r="F44" s="174">
        <f t="shared" si="0"/>
        <v>1.25E-3</v>
      </c>
      <c r="G44" s="140">
        <v>2.3148148148148146E-4</v>
      </c>
      <c r="H44" s="174">
        <f t="shared" si="1"/>
        <v>1.0185185185185186E-3</v>
      </c>
      <c r="I44" s="174">
        <f t="shared" si="2"/>
        <v>2.1759259259259258E-3</v>
      </c>
      <c r="J44" s="139">
        <v>300</v>
      </c>
      <c r="K44" s="138">
        <f t="shared" si="9"/>
        <v>135</v>
      </c>
      <c r="L44" s="139">
        <v>19</v>
      </c>
      <c r="M44">
        <v>2.48015873015873E-3</v>
      </c>
      <c r="N44">
        <v>2.4768518518518516E-3</v>
      </c>
      <c r="O44" s="28">
        <f t="shared" ref="O44" si="13">N44-M44</f>
        <v>-3.3068783068784108E-6</v>
      </c>
      <c r="P44" s="141">
        <f t="shared" ref="P44" si="14">O44*24*3600</f>
        <v>-0.28571428571429469</v>
      </c>
      <c r="Q44" s="141">
        <f t="shared" ref="Q44" si="15">P44*0.4</f>
        <v>-0.11428571428571788</v>
      </c>
      <c r="R44" s="142">
        <v>2.4768518518518516E-3</v>
      </c>
      <c r="S44" s="144"/>
      <c r="T44" s="144"/>
      <c r="V44" s="173">
        <f t="shared" si="3"/>
        <v>1.240079365079365E-3</v>
      </c>
      <c r="W44" s="175">
        <f t="shared" si="4"/>
        <v>2.170138888888889E-3</v>
      </c>
    </row>
    <row r="45" spans="1:23" x14ac:dyDescent="0.2">
      <c r="A45" s="138" t="s">
        <v>78</v>
      </c>
      <c r="B45" s="138" t="s">
        <v>192</v>
      </c>
      <c r="C45" s="139">
        <v>625</v>
      </c>
      <c r="D45" s="139">
        <v>400</v>
      </c>
      <c r="E45" s="138">
        <v>200</v>
      </c>
      <c r="F45" s="174">
        <f t="shared" si="0"/>
        <v>1.0879629629629629E-3</v>
      </c>
      <c r="G45" s="140">
        <v>2.3148148148148146E-4</v>
      </c>
      <c r="H45" s="174">
        <f t="shared" si="1"/>
        <v>8.5648148148148139E-4</v>
      </c>
      <c r="I45" s="174">
        <f t="shared" si="2"/>
        <v>2.1759259259259258E-3</v>
      </c>
      <c r="J45" s="139">
        <v>300</v>
      </c>
      <c r="K45" s="138">
        <f t="shared" ref="K45" si="16">J45*0.45</f>
        <v>135</v>
      </c>
      <c r="L45" s="139">
        <v>19</v>
      </c>
      <c r="M45">
        <v>3.0478395061728394E-3</v>
      </c>
      <c r="N45">
        <v>3.0439814814814821E-3</v>
      </c>
      <c r="O45" s="28">
        <f t="shared" ref="O45" si="17">N45-M45</f>
        <v>-3.8580246913572785E-6</v>
      </c>
      <c r="P45" s="141">
        <f t="shared" ref="P45" si="18">O45*24*3600</f>
        <v>-0.33333333333326887</v>
      </c>
      <c r="Q45" s="141">
        <f t="shared" ref="Q45" si="19">P45*0.4</f>
        <v>-0.13333333333330755</v>
      </c>
      <c r="R45" s="142">
        <v>3.0439814814814821E-3</v>
      </c>
      <c r="S45" s="144"/>
      <c r="T45" s="144"/>
      <c r="V45" s="173">
        <f t="shared" si="3"/>
        <v>1.0850694444444445E-3</v>
      </c>
      <c r="W45" s="175">
        <f t="shared" si="4"/>
        <v>2.170138888888889E-3</v>
      </c>
    </row>
    <row r="46" spans="1:23" x14ac:dyDescent="0.2">
      <c r="A46" s="138" t="s">
        <v>78</v>
      </c>
      <c r="B46" s="138" t="s">
        <v>193</v>
      </c>
      <c r="C46" s="139">
        <v>1750</v>
      </c>
      <c r="D46" s="139">
        <v>450</v>
      </c>
      <c r="E46" s="138">
        <v>200</v>
      </c>
      <c r="F46" s="174">
        <f t="shared" si="0"/>
        <v>2.708333333333333E-3</v>
      </c>
      <c r="G46" s="140">
        <v>2.3148148148148146E-4</v>
      </c>
      <c r="H46" s="174">
        <f t="shared" si="1"/>
        <v>2.4768518518518516E-3</v>
      </c>
      <c r="I46" s="174">
        <f t="shared" si="2"/>
        <v>6.076388888888889E-3</v>
      </c>
      <c r="J46" s="139">
        <v>300</v>
      </c>
      <c r="K46" s="138">
        <f t="shared" si="5"/>
        <v>135</v>
      </c>
      <c r="L46" s="139">
        <v>19</v>
      </c>
      <c r="M46">
        <v>3.0478395061728394E-3</v>
      </c>
      <c r="N46">
        <v>3.0439814814814821E-3</v>
      </c>
      <c r="O46" s="28">
        <f t="shared" si="6"/>
        <v>-3.8580246913572785E-6</v>
      </c>
      <c r="P46" s="141">
        <f t="shared" si="7"/>
        <v>-0.33333333333326887</v>
      </c>
      <c r="Q46" s="141">
        <f t="shared" si="8"/>
        <v>-0.13333333333330755</v>
      </c>
      <c r="R46" s="142">
        <v>3.0439814814814821E-3</v>
      </c>
      <c r="S46" s="144"/>
      <c r="T46" s="144"/>
      <c r="V46" s="173">
        <f t="shared" si="3"/>
        <v>2.7006172839506171E-3</v>
      </c>
      <c r="W46" s="175">
        <f t="shared" si="4"/>
        <v>6.076388888888889E-3</v>
      </c>
    </row>
    <row r="47" spans="1:23" x14ac:dyDescent="0.2">
      <c r="A47" s="138" t="s">
        <v>78</v>
      </c>
      <c r="B47" s="138" t="s">
        <v>194</v>
      </c>
      <c r="C47" s="139">
        <v>650</v>
      </c>
      <c r="D47" s="139">
        <v>400</v>
      </c>
      <c r="E47" s="138">
        <v>200</v>
      </c>
      <c r="F47" s="174">
        <f t="shared" si="0"/>
        <v>1.1342592592592591E-3</v>
      </c>
      <c r="G47" s="140">
        <v>2.3148148148148146E-4</v>
      </c>
      <c r="H47" s="174">
        <f t="shared" si="1"/>
        <v>9.0277777777777763E-4</v>
      </c>
      <c r="I47" s="174">
        <f t="shared" si="2"/>
        <v>2.2569444444444442E-3</v>
      </c>
      <c r="J47" s="139">
        <v>300</v>
      </c>
      <c r="K47" s="138">
        <f t="shared" ref="K47" si="20">J47*0.45</f>
        <v>135</v>
      </c>
      <c r="L47" s="139">
        <v>19</v>
      </c>
      <c r="M47">
        <v>2.4224806201550387E-3</v>
      </c>
      <c r="N47">
        <v>2.4189814814814816E-3</v>
      </c>
      <c r="O47" s="28">
        <f t="shared" ref="O47" si="21">N47-M47</f>
        <v>-3.499138673557136E-6</v>
      </c>
      <c r="P47" s="141">
        <f t="shared" ref="P47" si="22">O47*24*3600</f>
        <v>-0.30232558139533655</v>
      </c>
      <c r="Q47" s="141">
        <f t="shared" ref="Q47" si="23">P47*0.4</f>
        <v>-0.12093023255813462</v>
      </c>
      <c r="R47" s="142">
        <v>2.4189814814814816E-3</v>
      </c>
      <c r="S47" s="144"/>
      <c r="T47" s="144"/>
      <c r="V47" s="173">
        <f t="shared" si="3"/>
        <v>1.1284722222222223E-3</v>
      </c>
      <c r="W47" s="175">
        <f t="shared" si="4"/>
        <v>2.2569444444444447E-3</v>
      </c>
    </row>
    <row r="48" spans="1:23" x14ac:dyDescent="0.2">
      <c r="A48" s="138" t="s">
        <v>78</v>
      </c>
      <c r="B48" s="138" t="s">
        <v>196</v>
      </c>
      <c r="C48" s="139">
        <v>2250</v>
      </c>
      <c r="D48" s="139">
        <v>460</v>
      </c>
      <c r="E48" s="138">
        <v>200</v>
      </c>
      <c r="F48" s="174">
        <f t="shared" si="0"/>
        <v>3.4027777777777776E-3</v>
      </c>
      <c r="G48" s="140">
        <v>2.3148148148148146E-4</v>
      </c>
      <c r="H48" s="174">
        <f t="shared" si="1"/>
        <v>3.1712962962962962E-3</v>
      </c>
      <c r="I48" s="174">
        <f t="shared" si="2"/>
        <v>7.8125E-3</v>
      </c>
      <c r="J48" s="139">
        <v>300</v>
      </c>
      <c r="K48" s="138">
        <f t="shared" si="5"/>
        <v>135</v>
      </c>
      <c r="L48" s="139">
        <v>19</v>
      </c>
      <c r="M48">
        <v>2.9815821256038645E-3</v>
      </c>
      <c r="N48">
        <v>2.9861111111111113E-3</v>
      </c>
      <c r="O48" s="28">
        <f t="shared" si="6"/>
        <v>4.5289855072467265E-6</v>
      </c>
      <c r="P48" s="141">
        <f t="shared" si="7"/>
        <v>0.39130434782611717</v>
      </c>
      <c r="Q48" s="141">
        <f t="shared" si="8"/>
        <v>0.15652173913044687</v>
      </c>
      <c r="R48" s="142">
        <v>2.9861111111111113E-3</v>
      </c>
      <c r="S48" s="144"/>
      <c r="T48" s="144"/>
      <c r="V48" s="173">
        <f t="shared" si="3"/>
        <v>3.3967391304347825E-3</v>
      </c>
      <c r="W48" s="175">
        <f t="shared" si="4"/>
        <v>7.8125E-3</v>
      </c>
    </row>
    <row r="49" spans="1:23" x14ac:dyDescent="0.2">
      <c r="A49" s="138" t="s">
        <v>78</v>
      </c>
      <c r="B49" s="138" t="s">
        <v>58</v>
      </c>
      <c r="C49" s="139">
        <v>2250</v>
      </c>
      <c r="D49" s="139">
        <v>480</v>
      </c>
      <c r="E49" s="138">
        <v>200</v>
      </c>
      <c r="F49" s="174">
        <f t="shared" si="0"/>
        <v>3.2638888888888887E-3</v>
      </c>
      <c r="G49" s="140">
        <v>2.3148148148148146E-4</v>
      </c>
      <c r="H49" s="174">
        <f t="shared" si="1"/>
        <v>3.0324074074074073E-3</v>
      </c>
      <c r="I49" s="174">
        <f t="shared" si="2"/>
        <v>7.8125E-3</v>
      </c>
      <c r="J49" s="139">
        <v>300</v>
      </c>
      <c r="K49" s="138">
        <f t="shared" si="5"/>
        <v>135</v>
      </c>
      <c r="L49" s="139">
        <v>19</v>
      </c>
      <c r="M49">
        <v>3.2552083333333335E-3</v>
      </c>
      <c r="N49">
        <v>3.2523148148148151E-3</v>
      </c>
      <c r="O49" s="28">
        <f t="shared" si="6"/>
        <v>-2.8935185185183926E-6</v>
      </c>
      <c r="P49" s="141">
        <f t="shared" si="7"/>
        <v>-0.24999999999998912</v>
      </c>
      <c r="Q49" s="141">
        <f t="shared" si="8"/>
        <v>-9.9999999999995648E-2</v>
      </c>
      <c r="R49" s="142">
        <v>3.2523148148148151E-3</v>
      </c>
      <c r="S49" s="144"/>
      <c r="T49" s="144"/>
      <c r="V49" s="173">
        <f t="shared" si="3"/>
        <v>3.2552083333333335E-3</v>
      </c>
      <c r="W49" s="175">
        <f t="shared" si="4"/>
        <v>7.8125E-3</v>
      </c>
    </row>
    <row r="50" spans="1:23" x14ac:dyDescent="0.2">
      <c r="A50" s="138" t="s">
        <v>78</v>
      </c>
      <c r="B50" s="138" t="s">
        <v>59</v>
      </c>
      <c r="C50" s="139">
        <v>2765</v>
      </c>
      <c r="D50" s="139">
        <v>500</v>
      </c>
      <c r="E50" s="138">
        <v>200</v>
      </c>
      <c r="F50" s="174">
        <f t="shared" si="0"/>
        <v>3.8425925925925923E-3</v>
      </c>
      <c r="G50" s="140">
        <v>2.3148148148148146E-4</v>
      </c>
      <c r="H50" s="174">
        <f t="shared" si="1"/>
        <v>3.6111111111111109E-3</v>
      </c>
      <c r="I50" s="174">
        <f t="shared" si="2"/>
        <v>9.6064814814814815E-3</v>
      </c>
      <c r="J50" s="139">
        <v>220</v>
      </c>
      <c r="K50" s="138">
        <f t="shared" si="5"/>
        <v>99</v>
      </c>
      <c r="L50" s="139">
        <v>19</v>
      </c>
      <c r="M50">
        <v>3.8402777777777775E-3</v>
      </c>
      <c r="N50">
        <v>3.8425925925925923E-3</v>
      </c>
      <c r="O50" s="28">
        <f t="shared" si="6"/>
        <v>2.3148148148148008E-6</v>
      </c>
      <c r="P50" s="141">
        <f t="shared" si="7"/>
        <v>0.19999999999999879</v>
      </c>
      <c r="Q50" s="141">
        <f t="shared" si="8"/>
        <v>7.9999999999999516E-2</v>
      </c>
      <c r="R50" s="142">
        <v>3.8425925925925923E-3</v>
      </c>
      <c r="S50" s="144"/>
      <c r="T50" s="144"/>
      <c r="V50" s="173">
        <f t="shared" si="3"/>
        <v>3.8402777777777775E-3</v>
      </c>
      <c r="W50" s="175">
        <f t="shared" si="4"/>
        <v>9.6006944444444447E-3</v>
      </c>
    </row>
    <row r="52" spans="1:23" x14ac:dyDescent="0.2">
      <c r="F52" s="4"/>
      <c r="G52" s="4"/>
      <c r="H52" s="4"/>
      <c r="I52" s="4"/>
      <c r="J52" s="4"/>
      <c r="K52" s="4"/>
      <c r="L52" s="4"/>
      <c r="M52" s="4"/>
    </row>
    <row r="53" spans="1:23" x14ac:dyDescent="0.2">
      <c r="F53" s="4"/>
      <c r="G53" s="4"/>
      <c r="H53" s="4"/>
      <c r="I53" s="4"/>
      <c r="J53" s="4"/>
      <c r="K53" s="4"/>
      <c r="L53" s="4"/>
      <c r="M53" s="4"/>
    </row>
    <row r="54" spans="1:23" x14ac:dyDescent="0.2">
      <c r="F54" s="4"/>
      <c r="G54" s="4"/>
      <c r="H54" s="4"/>
      <c r="I54" s="4"/>
      <c r="J54" s="4"/>
      <c r="K54" s="4"/>
      <c r="L54" s="4"/>
      <c r="M54" s="4"/>
    </row>
    <row r="55" spans="1:23" x14ac:dyDescent="0.2">
      <c r="F55" s="4"/>
      <c r="G55" s="4"/>
      <c r="H55" s="4"/>
      <c r="I55" s="4"/>
      <c r="J55" s="4"/>
      <c r="K55" s="4"/>
      <c r="L55" s="4"/>
      <c r="M55" s="4"/>
    </row>
    <row r="56" spans="1:23" x14ac:dyDescent="0.2">
      <c r="F56" s="4"/>
      <c r="G56" s="4"/>
      <c r="H56" s="4"/>
      <c r="I56" s="4"/>
      <c r="J56" s="4"/>
      <c r="K56" s="4"/>
      <c r="L56" s="4"/>
      <c r="M56" s="4"/>
    </row>
    <row r="57" spans="1:23" x14ac:dyDescent="0.2">
      <c r="F57" s="4"/>
      <c r="G57" s="4"/>
      <c r="H57" s="4"/>
      <c r="I57" s="4"/>
      <c r="J57" s="4"/>
      <c r="K57" s="4"/>
      <c r="L57" s="4"/>
      <c r="M57" s="4"/>
    </row>
    <row r="58" spans="1:23" x14ac:dyDescent="0.2">
      <c r="F58" s="4"/>
      <c r="G58" s="4"/>
      <c r="H58" s="4"/>
      <c r="I58" s="4"/>
      <c r="J58" s="4"/>
      <c r="K58" s="4"/>
      <c r="L58" s="4"/>
      <c r="M58" s="4"/>
    </row>
    <row r="59" spans="1:23" x14ac:dyDescent="0.2">
      <c r="F59" s="4"/>
      <c r="G59" s="4"/>
      <c r="H59" s="4"/>
      <c r="I59" s="4"/>
      <c r="J59" s="4"/>
      <c r="K59" s="4"/>
      <c r="L59" s="4"/>
      <c r="M59" s="4"/>
    </row>
    <row r="60" spans="1:23" x14ac:dyDescent="0.2">
      <c r="F60" s="4"/>
      <c r="G60" s="4"/>
      <c r="H60" s="4"/>
      <c r="I60" s="4"/>
      <c r="J60" s="4"/>
      <c r="K60" s="4"/>
      <c r="L60" s="4"/>
      <c r="M60" s="4"/>
    </row>
    <row r="61" spans="1:23" x14ac:dyDescent="0.2">
      <c r="F61" s="4"/>
      <c r="G61" s="4"/>
      <c r="H61" s="4"/>
      <c r="I61" s="4"/>
      <c r="J61" s="4"/>
      <c r="K61" s="4"/>
      <c r="L61" s="4"/>
      <c r="M61" s="4"/>
    </row>
    <row r="62" spans="1:23" x14ac:dyDescent="0.2">
      <c r="F62" s="4"/>
      <c r="G62" s="4"/>
      <c r="H62" s="4"/>
      <c r="I62" s="4"/>
      <c r="J62" s="4"/>
      <c r="K62" s="4"/>
      <c r="L62" s="4"/>
      <c r="M62" s="4"/>
    </row>
    <row r="63" spans="1:23" x14ac:dyDescent="0.2">
      <c r="F63" s="4"/>
      <c r="G63" s="4"/>
      <c r="H63" s="4"/>
      <c r="I63" s="4"/>
      <c r="J63" s="4"/>
      <c r="K63" s="4"/>
      <c r="L63" s="4"/>
      <c r="M63" s="4"/>
    </row>
    <row r="64" spans="1:23" x14ac:dyDescent="0.2">
      <c r="F64" s="4"/>
      <c r="G64" s="4"/>
      <c r="H64" s="4"/>
      <c r="I64" s="4"/>
      <c r="J64" s="4"/>
      <c r="K64" s="4"/>
      <c r="L64" s="4"/>
      <c r="M64" s="4"/>
    </row>
    <row r="65" spans="6:13" x14ac:dyDescent="0.2">
      <c r="F65" s="4"/>
      <c r="G65" s="4"/>
      <c r="H65" s="4"/>
      <c r="I65" s="4"/>
      <c r="J65" s="4"/>
      <c r="K65" s="4"/>
      <c r="L65" s="4"/>
      <c r="M65" s="4"/>
    </row>
    <row r="66" spans="6:13" x14ac:dyDescent="0.2">
      <c r="F66" s="4"/>
      <c r="G66" s="4"/>
      <c r="H66" s="4"/>
      <c r="I66" s="4"/>
      <c r="J66" s="4"/>
      <c r="K66" s="4"/>
      <c r="L66" s="4"/>
      <c r="M66" s="4"/>
    </row>
    <row r="67" spans="6:13" x14ac:dyDescent="0.2">
      <c r="F67" s="4"/>
      <c r="G67" s="4"/>
      <c r="H67" s="4"/>
      <c r="I67" s="4"/>
      <c r="J67" s="4"/>
      <c r="K67" s="4"/>
      <c r="L67" s="4"/>
      <c r="M67" s="4"/>
    </row>
    <row r="68" spans="6:13" x14ac:dyDescent="0.2">
      <c r="F68" s="4"/>
      <c r="G68" s="4"/>
      <c r="H68" s="4"/>
      <c r="I68" s="4"/>
      <c r="J68" s="4"/>
      <c r="K68" s="4"/>
      <c r="L68" s="4"/>
      <c r="M68" s="4"/>
    </row>
    <row r="69" spans="6:13" x14ac:dyDescent="0.2">
      <c r="F69" s="4"/>
      <c r="G69" s="4"/>
      <c r="H69" s="4"/>
      <c r="I69" s="4"/>
      <c r="J69" s="4"/>
      <c r="K69" s="4"/>
      <c r="L69" s="4"/>
      <c r="M69" s="4"/>
    </row>
    <row r="70" spans="6:13" x14ac:dyDescent="0.2">
      <c r="F70" s="4"/>
      <c r="G70" s="4"/>
      <c r="H70" s="4"/>
      <c r="I70" s="4"/>
      <c r="J70" s="4"/>
      <c r="K70" s="4"/>
      <c r="L70" s="4"/>
      <c r="M70" s="4"/>
    </row>
    <row r="71" spans="6:13" x14ac:dyDescent="0.2">
      <c r="F71" s="4"/>
      <c r="G71" s="4"/>
      <c r="H71" s="4"/>
      <c r="I71" s="4"/>
      <c r="J71" s="4"/>
      <c r="K71" s="4"/>
      <c r="L71" s="4"/>
      <c r="M71" s="4"/>
    </row>
    <row r="72" spans="6:13" x14ac:dyDescent="0.2">
      <c r="F72" s="4"/>
      <c r="G72" s="4"/>
      <c r="H72" s="4"/>
      <c r="I72" s="4"/>
      <c r="J72" s="4"/>
      <c r="K72" s="4"/>
      <c r="L72" s="4"/>
      <c r="M72" s="4"/>
    </row>
    <row r="73" spans="6:13" x14ac:dyDescent="0.2">
      <c r="F73" s="4"/>
      <c r="G73" s="4"/>
      <c r="H73" s="4"/>
      <c r="I73" s="4"/>
      <c r="J73" s="4"/>
      <c r="K73" s="4"/>
      <c r="L73" s="4"/>
      <c r="M73" s="4"/>
    </row>
    <row r="74" spans="6:13" x14ac:dyDescent="0.2">
      <c r="F74" s="4"/>
      <c r="G74" s="4"/>
      <c r="H74" s="4"/>
      <c r="I74" s="4"/>
      <c r="J74" s="4"/>
      <c r="K74" s="4"/>
      <c r="L74" s="4"/>
      <c r="M74" s="4"/>
    </row>
    <row r="75" spans="6:13" x14ac:dyDescent="0.2">
      <c r="F75" s="4"/>
      <c r="G75" s="4"/>
      <c r="H75" s="4"/>
      <c r="I75" s="4"/>
      <c r="J75" s="4"/>
      <c r="K75" s="4"/>
      <c r="L75" s="4"/>
      <c r="M75" s="4"/>
    </row>
  </sheetData>
  <sheetProtection algorithmName="SHA-512" hashValue="sbW4B8Dto/b1YocWYBo3iQjDojO8840hZMwiefACZD06pxDNmAGQ5Hv8pYqmTOiQuW5YTuh3SeEZKZKzXy2bxQ==" saltValue="edl9CNEde6C8Z1h/bcGZsw==" spinCount="100000" sheet="1" selectLockedCells="1"/>
  <customSheetViews>
    <customSheetView guid="{BDCBF511-CD1D-46C1-A8B2-CAEE9D39737D}" fitToPage="1" hiddenRows="1" hiddenColumns="1">
      <selection activeCell="F20" sqref="F20"/>
      <pageMargins left="0.25" right="0.25" top="0.75" bottom="0.75" header="0.3" footer="0.3"/>
      <pageSetup paperSize="9" scale="71" orientation="landscape" r:id="rId1"/>
    </customSheetView>
    <customSheetView guid="{B291989F-B360-4EFA-AB02-06E69AEECD36}" fitToPage="1" hiddenRows="1" hiddenColumns="1">
      <selection activeCell="F20" sqref="F20"/>
      <pageMargins left="0.25" right="0.25" top="0.75" bottom="0.75" header="0.3" footer="0.3"/>
      <pageSetup paperSize="9" scale="71" orientation="landscape" r:id="rId2"/>
    </customSheetView>
  </customSheetViews>
  <mergeCells count="28">
    <mergeCell ref="F23:L23"/>
    <mergeCell ref="B32:E32"/>
    <mergeCell ref="F33:I33"/>
    <mergeCell ref="K33:L33"/>
    <mergeCell ref="B12:E12"/>
    <mergeCell ref="F13:L13"/>
    <mergeCell ref="F15:L15"/>
    <mergeCell ref="F17:L17"/>
    <mergeCell ref="F25:L25"/>
    <mergeCell ref="F27:L27"/>
    <mergeCell ref="F29:L29"/>
    <mergeCell ref="F31:L31"/>
    <mergeCell ref="F19:L19"/>
    <mergeCell ref="F21:L21"/>
    <mergeCell ref="B11:E11"/>
    <mergeCell ref="F11:L11"/>
    <mergeCell ref="B5:D5"/>
    <mergeCell ref="F5:L5"/>
    <mergeCell ref="F6:L6"/>
    <mergeCell ref="F7:L7"/>
    <mergeCell ref="F8:L8"/>
    <mergeCell ref="B9:E9"/>
    <mergeCell ref="B10:E10"/>
    <mergeCell ref="A1:M1"/>
    <mergeCell ref="B4:D4"/>
    <mergeCell ref="F4:L4"/>
    <mergeCell ref="B3:E3"/>
    <mergeCell ref="A2:L2"/>
  </mergeCells>
  <pageMargins left="0.25" right="0.25" top="0.75" bottom="0.75" header="0.3" footer="0.3"/>
  <pageSetup paperSize="9" scale="7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CC1327"/>
  <sheetViews>
    <sheetView workbookViewId="0">
      <pane xSplit="11" ySplit="2" topLeftCell="L3" activePane="bottomRight" state="frozen"/>
      <selection activeCell="N62" sqref="N62"/>
      <selection pane="topRight" activeCell="N62" sqref="N62"/>
      <selection pane="bottomLeft" activeCell="N62" sqref="N62"/>
      <selection pane="bottomRight" activeCell="B3" sqref="B3"/>
    </sheetView>
  </sheetViews>
  <sheetFormatPr defaultColWidth="9" defaultRowHeight="14.25" x14ac:dyDescent="0.2"/>
  <cols>
    <col min="1" max="1" width="13.875" style="162" customWidth="1"/>
    <col min="2" max="2" width="6.75" style="39" customWidth="1"/>
    <col min="3" max="3" width="6.125" style="165" customWidth="1"/>
    <col min="4" max="4" width="5.25" style="33" customWidth="1"/>
    <col min="5" max="5" width="7.125" style="33" hidden="1" customWidth="1"/>
    <col min="6" max="6" width="5.125" style="33" customWidth="1"/>
    <col min="7" max="7" width="5" style="33" customWidth="1"/>
    <col min="8" max="8" width="15.375" style="33" customWidth="1"/>
    <col min="9" max="9" width="24.875" style="33" customWidth="1"/>
    <col min="10" max="10" width="21.875" style="33" customWidth="1"/>
    <col min="11" max="11" width="23.375" style="33" customWidth="1"/>
    <col min="12" max="12" width="8" style="43" customWidth="1"/>
    <col min="13" max="13" width="9.25" style="43" customWidth="1"/>
    <col min="14" max="14" width="9.375" style="45" customWidth="1"/>
    <col min="15" max="15" width="9" style="45"/>
    <col min="16" max="16" width="11" style="45" bestFit="1" customWidth="1"/>
    <col min="17" max="17" width="9.125" style="45" customWidth="1"/>
    <col min="18" max="18" width="6.25" style="45" bestFit="1" customWidth="1"/>
    <col min="19" max="19" width="9.125" style="45" customWidth="1"/>
    <col min="20" max="21" width="6.25" style="43" bestFit="1" customWidth="1"/>
    <col min="22" max="22" width="12.125" style="43" customWidth="1"/>
    <col min="23" max="23" width="9.75" style="33" bestFit="1" customWidth="1"/>
    <col min="24" max="24" width="7" style="33" hidden="1" customWidth="1"/>
    <col min="25" max="49" width="4.375" style="45" customWidth="1"/>
    <col min="50" max="50" width="9.25" style="45" bestFit="1" customWidth="1"/>
    <col min="51" max="51" width="15.625" style="33" bestFit="1" customWidth="1"/>
    <col min="52" max="52" width="15" style="33" hidden="1" customWidth="1"/>
    <col min="53" max="53" width="5" style="45" hidden="1" customWidth="1"/>
    <col min="54" max="54" width="10.125" style="55" bestFit="1" customWidth="1"/>
    <col min="55" max="55" width="11.375" style="55" customWidth="1"/>
    <col min="56" max="56" width="12.75" style="45" customWidth="1"/>
    <col min="57" max="58" width="9" style="45"/>
    <col min="59" max="59" width="8" style="45" customWidth="1"/>
    <col min="60" max="64" width="9" style="45"/>
    <col min="65" max="65" width="9" style="43"/>
    <col min="66" max="66" width="7.125" style="43" customWidth="1"/>
    <col min="67" max="67" width="7.25" style="43" customWidth="1"/>
    <col min="68" max="68" width="8" style="45" customWidth="1"/>
    <col min="69" max="69" width="8.875" style="45" customWidth="1"/>
    <col min="70" max="71" width="6.75" style="45" hidden="1" customWidth="1"/>
    <col min="72" max="72" width="17.5" style="45" customWidth="1"/>
    <col min="73" max="73" width="16.5" style="33" customWidth="1"/>
    <col min="74" max="74" width="8.5" style="33" customWidth="1"/>
    <col min="75" max="81" width="9" style="33"/>
    <col min="82" max="16384" width="9" style="1"/>
  </cols>
  <sheetData>
    <row r="1" spans="1:81" customFormat="1" ht="30" hidden="1" customHeight="1" thickBot="1" x14ac:dyDescent="0.25">
      <c r="A1" s="159">
        <f>Basisgegevens!F3</f>
        <v>0</v>
      </c>
      <c r="B1" s="145"/>
      <c r="C1" s="163"/>
      <c r="D1" s="62"/>
      <c r="E1" s="62"/>
      <c r="F1" s="62"/>
      <c r="G1" s="63"/>
      <c r="H1" s="77">
        <f>Basisgegevens!F8</f>
        <v>0</v>
      </c>
      <c r="I1" s="63"/>
      <c r="J1" s="63"/>
      <c r="K1" s="63">
        <f>Basisgegevens!F7</f>
        <v>0</v>
      </c>
      <c r="L1" s="64"/>
      <c r="M1" s="65"/>
      <c r="N1" s="66"/>
      <c r="O1" s="66"/>
      <c r="P1" s="67"/>
      <c r="Q1" s="198"/>
      <c r="R1" s="198"/>
      <c r="S1" s="198"/>
      <c r="T1" s="198"/>
      <c r="U1" s="199"/>
      <c r="V1" s="199"/>
      <c r="W1" s="200"/>
      <c r="X1" s="78" t="s">
        <v>0</v>
      </c>
      <c r="Y1" s="79"/>
      <c r="Z1" s="79"/>
      <c r="AA1" s="79"/>
      <c r="AB1" s="79"/>
      <c r="AC1" s="79"/>
      <c r="AD1" s="79"/>
      <c r="AE1" s="79"/>
      <c r="AF1" s="79"/>
      <c r="AG1" s="79"/>
      <c r="AH1" s="79"/>
      <c r="AI1" s="79"/>
      <c r="AJ1" s="79"/>
      <c r="AK1" s="80">
        <f>A1</f>
        <v>0</v>
      </c>
      <c r="AL1" s="79"/>
      <c r="AM1" s="79"/>
      <c r="AN1" s="79"/>
      <c r="AO1" s="79"/>
      <c r="AP1" s="79"/>
      <c r="AQ1" s="79"/>
      <c r="AR1" s="79"/>
      <c r="AS1" s="79"/>
      <c r="AT1" s="79"/>
      <c r="AU1" s="79"/>
      <c r="AV1" s="79"/>
      <c r="AW1" s="79"/>
      <c r="AX1" s="81"/>
      <c r="AY1" s="82"/>
      <c r="AZ1" s="82"/>
      <c r="BA1" s="53"/>
      <c r="BB1" s="83"/>
      <c r="BC1" s="84"/>
      <c r="BD1" s="85"/>
      <c r="BE1" s="54"/>
      <c r="BF1" s="54"/>
      <c r="BG1" s="54"/>
      <c r="BH1" s="54"/>
      <c r="BI1" s="54"/>
      <c r="BJ1" s="54"/>
      <c r="BK1" s="56"/>
      <c r="BL1" s="57"/>
      <c r="BM1" s="44"/>
      <c r="BN1" s="44"/>
      <c r="BO1" s="58"/>
      <c r="BP1" s="86"/>
      <c r="BQ1" s="87"/>
      <c r="BR1" s="87"/>
      <c r="BS1" s="88"/>
      <c r="BT1" s="60"/>
      <c r="BU1" s="34"/>
      <c r="BV1" s="34"/>
      <c r="BW1" s="34"/>
      <c r="BX1" s="34"/>
      <c r="BY1" s="34"/>
      <c r="BZ1" s="34"/>
      <c r="CA1" s="34"/>
      <c r="CB1" s="34"/>
      <c r="CC1" s="34"/>
    </row>
    <row r="2" spans="1:81" s="36" customFormat="1" ht="57.75" x14ac:dyDescent="0.25">
      <c r="A2" s="160" t="s">
        <v>154</v>
      </c>
      <c r="B2" s="95" t="s">
        <v>186</v>
      </c>
      <c r="C2" s="160" t="s">
        <v>155</v>
      </c>
      <c r="D2" s="95" t="s">
        <v>156</v>
      </c>
      <c r="E2" s="95" t="s">
        <v>4</v>
      </c>
      <c r="F2" s="96" t="s">
        <v>157</v>
      </c>
      <c r="G2" s="96" t="s">
        <v>158</v>
      </c>
      <c r="H2" s="96" t="s">
        <v>179</v>
      </c>
      <c r="I2" s="97" t="s">
        <v>159</v>
      </c>
      <c r="J2" s="96" t="s">
        <v>160</v>
      </c>
      <c r="K2" s="97" t="s">
        <v>161</v>
      </c>
      <c r="L2" s="98" t="s">
        <v>162</v>
      </c>
      <c r="M2" s="98" t="s">
        <v>153</v>
      </c>
      <c r="N2" s="96" t="s">
        <v>163</v>
      </c>
      <c r="O2" s="97" t="s">
        <v>164</v>
      </c>
      <c r="P2" s="97" t="s">
        <v>165</v>
      </c>
      <c r="Q2" s="97" t="s">
        <v>166</v>
      </c>
      <c r="R2" s="97" t="s">
        <v>167</v>
      </c>
      <c r="S2" s="99" t="s">
        <v>168</v>
      </c>
      <c r="T2" s="100" t="s">
        <v>169</v>
      </c>
      <c r="U2" s="101" t="s">
        <v>170</v>
      </c>
      <c r="V2" s="102" t="s">
        <v>171</v>
      </c>
      <c r="W2" s="103" t="s">
        <v>172</v>
      </c>
      <c r="X2" s="104" t="s">
        <v>23</v>
      </c>
      <c r="Y2" s="103" t="s">
        <v>220</v>
      </c>
      <c r="Z2" s="103" t="s">
        <v>221</v>
      </c>
      <c r="AA2" s="103" t="s">
        <v>222</v>
      </c>
      <c r="AB2" s="103" t="s">
        <v>223</v>
      </c>
      <c r="AC2" s="103" t="s">
        <v>224</v>
      </c>
      <c r="AD2" s="103" t="s">
        <v>225</v>
      </c>
      <c r="AE2" s="103" t="s">
        <v>226</v>
      </c>
      <c r="AF2" s="103" t="s">
        <v>227</v>
      </c>
      <c r="AG2" s="103" t="s">
        <v>228</v>
      </c>
      <c r="AH2" s="103" t="s">
        <v>229</v>
      </c>
      <c r="AI2" s="103" t="s">
        <v>230</v>
      </c>
      <c r="AJ2" s="103" t="s">
        <v>231</v>
      </c>
      <c r="AK2" s="103" t="s">
        <v>232</v>
      </c>
      <c r="AL2" s="103" t="s">
        <v>233</v>
      </c>
      <c r="AM2" s="103" t="s">
        <v>234</v>
      </c>
      <c r="AN2" s="103" t="s">
        <v>235</v>
      </c>
      <c r="AO2" s="103" t="s">
        <v>236</v>
      </c>
      <c r="AP2" s="103" t="s">
        <v>237</v>
      </c>
      <c r="AQ2" s="103" t="s">
        <v>238</v>
      </c>
      <c r="AR2" s="103" t="s">
        <v>239</v>
      </c>
      <c r="AS2" s="103" t="s">
        <v>240</v>
      </c>
      <c r="AT2" s="103" t="s">
        <v>241</v>
      </c>
      <c r="AU2" s="103" t="s">
        <v>242</v>
      </c>
      <c r="AV2" s="103" t="s">
        <v>243</v>
      </c>
      <c r="AW2" s="103" t="s">
        <v>244</v>
      </c>
      <c r="AX2" s="148" t="s">
        <v>18</v>
      </c>
      <c r="AY2" s="105" t="s">
        <v>22</v>
      </c>
      <c r="AZ2" s="105" t="s">
        <v>184</v>
      </c>
      <c r="BA2" s="105" t="s">
        <v>24</v>
      </c>
      <c r="BB2" s="106" t="s">
        <v>25</v>
      </c>
      <c r="BC2" s="106" t="s">
        <v>26</v>
      </c>
      <c r="BD2" s="107" t="s">
        <v>27</v>
      </c>
      <c r="BE2" s="103" t="s">
        <v>28</v>
      </c>
      <c r="BF2" s="103" t="s">
        <v>29</v>
      </c>
      <c r="BG2" s="103" t="s">
        <v>183</v>
      </c>
      <c r="BH2" s="103" t="s">
        <v>31</v>
      </c>
      <c r="BI2" s="103" t="s">
        <v>182</v>
      </c>
      <c r="BJ2" s="103" t="s">
        <v>33</v>
      </c>
      <c r="BK2" s="105" t="s">
        <v>34</v>
      </c>
      <c r="BL2" s="105" t="s">
        <v>35</v>
      </c>
      <c r="BM2" s="108" t="s">
        <v>17</v>
      </c>
      <c r="BN2" s="108" t="s">
        <v>36</v>
      </c>
      <c r="BO2" s="108" t="s">
        <v>37</v>
      </c>
      <c r="BP2" s="109" t="s">
        <v>177</v>
      </c>
      <c r="BQ2" s="110" t="s">
        <v>178</v>
      </c>
      <c r="BR2" s="111" t="s">
        <v>175</v>
      </c>
      <c r="BS2" s="111" t="s">
        <v>176</v>
      </c>
      <c r="BT2" s="112" t="s">
        <v>181</v>
      </c>
      <c r="BU2" s="112" t="s">
        <v>43</v>
      </c>
      <c r="BV2" s="112" t="s">
        <v>44</v>
      </c>
      <c r="BW2" s="112" t="s">
        <v>45</v>
      </c>
      <c r="BX2" s="112" t="s">
        <v>46</v>
      </c>
      <c r="BY2" s="112" t="s">
        <v>47</v>
      </c>
      <c r="BZ2" s="112" t="s">
        <v>48</v>
      </c>
      <c r="CA2" s="112" t="s">
        <v>49</v>
      </c>
      <c r="CB2" s="112" t="s">
        <v>50</v>
      </c>
      <c r="CC2" s="112" t="s">
        <v>51</v>
      </c>
    </row>
    <row r="3" spans="1:81" x14ac:dyDescent="0.2">
      <c r="A3" s="158" t="s">
        <v>197</v>
      </c>
      <c r="B3" s="70"/>
      <c r="C3" s="157" t="str">
        <f>MID(A3,4,2)</f>
        <v>BB</v>
      </c>
      <c r="D3" s="146"/>
      <c r="E3" s="40"/>
      <c r="F3" s="69"/>
      <c r="G3" s="70"/>
      <c r="H3" s="70"/>
      <c r="I3" s="70"/>
      <c r="J3" s="70"/>
      <c r="K3" s="71"/>
      <c r="L3" s="72"/>
      <c r="M3" s="72"/>
      <c r="N3" s="166" t="str">
        <f t="shared" ref="N3:N66" si="0">IFERROR(IF(ISTEXT(M3),M3,(IF(AVERAGE(L3:M3)&lt;=BI3,"Uit",100-(AVERAGE(L3:M3)/BH3*100)))),"Uit")</f>
        <v>Uit</v>
      </c>
      <c r="O3" s="73"/>
      <c r="P3" s="47"/>
      <c r="Q3" s="74">
        <f t="shared" ref="Q3:Q66" si="1">IF(AX3="","",AX3)</f>
        <v>0</v>
      </c>
      <c r="R3" s="75" t="str">
        <f t="shared" ref="R3:R66" si="2">IF(BD3="","",IF(BD3&gt;BG3,"Uit",BM3+BN3))</f>
        <v/>
      </c>
      <c r="S3" s="76" t="str">
        <f t="shared" ref="S3:S66" si="3">IF(ISTEXT(BL3),BL3,IF(OR(ISBLANK(Q3),Q3="",ISBLANK(Y3)),BL3,IF(ISTEXT(BO3),BO3,BL3+BO3)))</f>
        <v>Uit</v>
      </c>
      <c r="T3" s="168">
        <f t="shared" ref="T3:T66" si="4">IF(BP3="",0,BR3)</f>
        <v>0</v>
      </c>
      <c r="U3" s="169">
        <f t="shared" ref="U3:U66" si="5">IF(BQ3="",0,BS3)</f>
        <v>0</v>
      </c>
      <c r="V3" s="169" t="str">
        <f t="shared" ref="V3:V66" si="6">IF(S3="","",IF(ISTEXT(S3),S3,S3-T3-U3))</f>
        <v>Uit</v>
      </c>
      <c r="W3" s="170" t="str">
        <f t="shared" ref="W3:W66" si="7">IF(AY3="","",AZ3)</f>
        <v/>
      </c>
      <c r="X3" s="91" t="str">
        <f t="shared" ref="X3:X66" si="8">IF($G3="","",$G3)</f>
        <v/>
      </c>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149">
        <f t="shared" ref="AX3:AX66" si="9">IF(AY3="",SUM(Y3:AW3),"Uit")</f>
        <v>0</v>
      </c>
      <c r="AY3" s="52"/>
      <c r="AZ3" s="90"/>
      <c r="BA3" s="92"/>
      <c r="BB3" s="89"/>
      <c r="BC3" s="89"/>
      <c r="BD3" s="150" t="str">
        <f t="shared" ref="BD3:BD66" si="10">IF(ISBLANK(BC3),"",BC3-BB3)</f>
        <v/>
      </c>
      <c r="BE3" s="151">
        <f>VLOOKUP($A3,Basisgegevens!$B:$L,5,0)</f>
        <v>2.9861111111111108E-3</v>
      </c>
      <c r="BF3" s="151">
        <f>VLOOKUP($A3,Basisgegevens!$B:$L,7,0)</f>
        <v>2.7546296296296294E-3</v>
      </c>
      <c r="BG3" s="151">
        <f>VLOOKUP($A3,Basisgegevens!$B:$L,8,0)</f>
        <v>6.099537037037037E-3</v>
      </c>
      <c r="BH3" s="152">
        <f>VLOOKUP($A3,Basisgegevens!$B:$L,9,0)</f>
        <v>300</v>
      </c>
      <c r="BI3" s="152">
        <f>VLOOKUP($A3,Basisgegevens!$B:$L,10,0)</f>
        <v>135</v>
      </c>
      <c r="BJ3" s="152">
        <f>VLOOKUP($A3,Basisgegevens!$B:$L,11,0)</f>
        <v>19</v>
      </c>
      <c r="BK3" s="152" t="str">
        <f t="shared" ref="BK3:BK66" si="11">IF(O3="","",IF(ISTEXT(O3),O3,IF(O3&gt;BJ3,"Uit",IF(ISBLANK(P3),O3,O3+P3))))</f>
        <v/>
      </c>
      <c r="BL3" s="153" t="str">
        <f t="shared" ref="BL3:BL66" si="12">IF(OR(ISTEXT(N3),BK3=""),N3,IF(ISTEXT(BK3),BK3,N3+BK3))</f>
        <v>Uit</v>
      </c>
      <c r="BM3" s="154" t="str">
        <f t="shared" ref="BM3:BM66" si="13">IFERROR(IF(BD3&gt;BE3,(BD3-BE3)*24*3600*0.4,0),"")</f>
        <v/>
      </c>
      <c r="BN3" s="154">
        <f t="shared" ref="BN3:BN66" si="14">IF(BD3&gt;BF3,0,(BF3-BD3)*24*3600*0.4)</f>
        <v>0</v>
      </c>
      <c r="BO3" s="154" t="str">
        <f t="shared" ref="BO3:BO66" si="15">IF(Q3="","",IF(ISTEXT(Q3),Q3,IF(ISTEXT(R3),R3,Q3+R3)))</f>
        <v/>
      </c>
      <c r="BP3" s="61"/>
      <c r="BQ3" s="61"/>
      <c r="BR3" s="59" t="str">
        <f t="shared" ref="BR3:BR66" si="16">IF(BP3="","",BP3)</f>
        <v/>
      </c>
      <c r="BS3" s="59" t="str">
        <f t="shared" ref="BS3:BS66" si="17">IF(BQ3="","",BQ3)</f>
        <v/>
      </c>
      <c r="BT3" s="155" t="str">
        <f t="shared" ref="BT3:BT66" si="18">IFERROR(AVERAGE(BR3:BS3),"")</f>
        <v/>
      </c>
      <c r="BU3" s="156" t="str">
        <f t="shared" ref="BU3:BU66" si="19">IF(BT3&gt;0,IF(BT3&lt;6,"onvoldoende",""),"")</f>
        <v/>
      </c>
      <c r="BV3" s="68"/>
      <c r="BW3" s="68"/>
      <c r="BX3" s="68"/>
      <c r="BY3" s="68"/>
      <c r="BZ3" s="68"/>
      <c r="CA3" s="68"/>
      <c r="CB3" s="68"/>
      <c r="CC3" s="68"/>
    </row>
    <row r="4" spans="1:81" x14ac:dyDescent="0.2">
      <c r="A4" s="161" t="s">
        <v>197</v>
      </c>
      <c r="B4" s="32"/>
      <c r="C4" s="157" t="str">
        <f t="shared" ref="C4:C67" si="20">MID(A4,4,2)</f>
        <v>BB</v>
      </c>
      <c r="D4" s="147"/>
      <c r="E4" s="40"/>
      <c r="F4" s="35"/>
      <c r="G4" s="32"/>
      <c r="H4" s="32"/>
      <c r="I4" s="32"/>
      <c r="J4" s="32"/>
      <c r="K4" s="41"/>
      <c r="L4" s="42"/>
      <c r="M4" s="42"/>
      <c r="N4" s="167" t="str">
        <f t="shared" si="0"/>
        <v>Uit</v>
      </c>
      <c r="O4" s="46"/>
      <c r="P4" s="47"/>
      <c r="Q4" s="48">
        <f t="shared" si="1"/>
        <v>0</v>
      </c>
      <c r="R4" s="49" t="str">
        <f t="shared" si="2"/>
        <v/>
      </c>
      <c r="S4" s="50" t="str">
        <f t="shared" si="3"/>
        <v>Uit</v>
      </c>
      <c r="T4" s="171">
        <f t="shared" si="4"/>
        <v>0</v>
      </c>
      <c r="U4" s="169">
        <f t="shared" si="5"/>
        <v>0</v>
      </c>
      <c r="V4" s="169" t="str">
        <f t="shared" si="6"/>
        <v>Uit</v>
      </c>
      <c r="W4" s="170" t="str">
        <f t="shared" si="7"/>
        <v/>
      </c>
      <c r="X4" s="91" t="str">
        <f t="shared" si="8"/>
        <v/>
      </c>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149">
        <f t="shared" si="9"/>
        <v>0</v>
      </c>
      <c r="AY4" s="52"/>
      <c r="AZ4" s="90"/>
      <c r="BA4" s="92"/>
      <c r="BB4" s="89"/>
      <c r="BC4" s="89"/>
      <c r="BD4" s="150" t="str">
        <f t="shared" si="10"/>
        <v/>
      </c>
      <c r="BE4" s="151">
        <f>VLOOKUP(A4,Basisgegevens!$B:$L,5,0)</f>
        <v>2.9861111111111108E-3</v>
      </c>
      <c r="BF4" s="151">
        <f>VLOOKUP($A4,Basisgegevens!$B:$L,7,0)</f>
        <v>2.7546296296296294E-3</v>
      </c>
      <c r="BG4" s="151">
        <f>VLOOKUP($A4,Basisgegevens!$B:$L,8,0)</f>
        <v>6.099537037037037E-3</v>
      </c>
      <c r="BH4" s="152">
        <f>VLOOKUP($A4,Basisgegevens!$B:$L,9,0)</f>
        <v>300</v>
      </c>
      <c r="BI4" s="152">
        <f>VLOOKUP($A4,Basisgegevens!$B:$L,10,0)</f>
        <v>135</v>
      </c>
      <c r="BJ4" s="152">
        <f>VLOOKUP($A4,Basisgegevens!$B:$L,11,0)</f>
        <v>19</v>
      </c>
      <c r="BK4" s="152" t="str">
        <f t="shared" si="11"/>
        <v/>
      </c>
      <c r="BL4" s="153" t="str">
        <f t="shared" si="12"/>
        <v>Uit</v>
      </c>
      <c r="BM4" s="154" t="str">
        <f t="shared" si="13"/>
        <v/>
      </c>
      <c r="BN4" s="154">
        <f t="shared" si="14"/>
        <v>0</v>
      </c>
      <c r="BO4" s="154" t="str">
        <f t="shared" si="15"/>
        <v/>
      </c>
      <c r="BP4" s="61"/>
      <c r="BQ4" s="61"/>
      <c r="BR4" s="59" t="str">
        <f t="shared" si="16"/>
        <v/>
      </c>
      <c r="BS4" s="59" t="str">
        <f t="shared" si="17"/>
        <v/>
      </c>
      <c r="BT4" s="155" t="str">
        <f t="shared" si="18"/>
        <v/>
      </c>
      <c r="BU4" s="156" t="str">
        <f t="shared" si="19"/>
        <v/>
      </c>
      <c r="BV4" s="68"/>
      <c r="BW4" s="68"/>
      <c r="BX4" s="68"/>
      <c r="BY4" s="68"/>
      <c r="BZ4" s="68"/>
      <c r="CA4" s="68"/>
      <c r="CB4" s="68"/>
      <c r="CC4" s="68"/>
    </row>
    <row r="5" spans="1:81" x14ac:dyDescent="0.2">
      <c r="A5" s="161" t="s">
        <v>197</v>
      </c>
      <c r="B5" s="32"/>
      <c r="C5" s="157" t="str">
        <f t="shared" si="20"/>
        <v>BB</v>
      </c>
      <c r="D5" s="147"/>
      <c r="E5" s="40"/>
      <c r="F5" s="35"/>
      <c r="G5" s="32"/>
      <c r="H5" s="32"/>
      <c r="I5" s="32"/>
      <c r="J5" s="32"/>
      <c r="K5" s="41"/>
      <c r="L5" s="42"/>
      <c r="M5" s="42"/>
      <c r="N5" s="167" t="str">
        <f t="shared" si="0"/>
        <v>Uit</v>
      </c>
      <c r="O5" s="46"/>
      <c r="P5" s="47"/>
      <c r="Q5" s="48">
        <f t="shared" si="1"/>
        <v>0</v>
      </c>
      <c r="R5" s="49" t="str">
        <f t="shared" si="2"/>
        <v/>
      </c>
      <c r="S5" s="50" t="str">
        <f t="shared" si="3"/>
        <v>Uit</v>
      </c>
      <c r="T5" s="171">
        <f t="shared" si="4"/>
        <v>0</v>
      </c>
      <c r="U5" s="169">
        <f t="shared" si="5"/>
        <v>0</v>
      </c>
      <c r="V5" s="169" t="str">
        <f t="shared" si="6"/>
        <v>Uit</v>
      </c>
      <c r="W5" s="170" t="str">
        <f t="shared" si="7"/>
        <v/>
      </c>
      <c r="X5" s="91" t="str">
        <f t="shared" si="8"/>
        <v/>
      </c>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149">
        <f t="shared" si="9"/>
        <v>0</v>
      </c>
      <c r="AY5" s="52"/>
      <c r="AZ5" s="90"/>
      <c r="BA5" s="92"/>
      <c r="BB5" s="89"/>
      <c r="BC5" s="89"/>
      <c r="BD5" s="150" t="str">
        <f t="shared" si="10"/>
        <v/>
      </c>
      <c r="BE5" s="151">
        <f>VLOOKUP(A5,Basisgegevens!$B:$L,5,0)</f>
        <v>2.9861111111111108E-3</v>
      </c>
      <c r="BF5" s="151">
        <f>VLOOKUP($A5,Basisgegevens!$B:$L,7,0)</f>
        <v>2.7546296296296294E-3</v>
      </c>
      <c r="BG5" s="151">
        <f>VLOOKUP($A5,Basisgegevens!$B:$L,8,0)</f>
        <v>6.099537037037037E-3</v>
      </c>
      <c r="BH5" s="152">
        <f>VLOOKUP($A5,Basisgegevens!$B:$L,9,0)</f>
        <v>300</v>
      </c>
      <c r="BI5" s="152">
        <f>VLOOKUP($A5,Basisgegevens!$B:$L,10,0)</f>
        <v>135</v>
      </c>
      <c r="BJ5" s="152">
        <f>VLOOKUP($A5,Basisgegevens!$B:$L,11,0)</f>
        <v>19</v>
      </c>
      <c r="BK5" s="152" t="str">
        <f t="shared" si="11"/>
        <v/>
      </c>
      <c r="BL5" s="153" t="str">
        <f t="shared" si="12"/>
        <v>Uit</v>
      </c>
      <c r="BM5" s="154" t="str">
        <f t="shared" si="13"/>
        <v/>
      </c>
      <c r="BN5" s="154">
        <f t="shared" si="14"/>
        <v>0</v>
      </c>
      <c r="BO5" s="154" t="str">
        <f t="shared" si="15"/>
        <v/>
      </c>
      <c r="BP5" s="61"/>
      <c r="BQ5" s="61"/>
      <c r="BR5" s="59" t="str">
        <f t="shared" si="16"/>
        <v/>
      </c>
      <c r="BS5" s="59" t="str">
        <f t="shared" si="17"/>
        <v/>
      </c>
      <c r="BT5" s="155" t="str">
        <f t="shared" si="18"/>
        <v/>
      </c>
      <c r="BU5" s="156" t="str">
        <f t="shared" si="19"/>
        <v/>
      </c>
      <c r="BV5" s="68"/>
      <c r="BW5" s="68"/>
      <c r="BX5" s="68"/>
      <c r="BY5" s="68"/>
      <c r="BZ5" s="68"/>
      <c r="CA5" s="68"/>
      <c r="CB5" s="68"/>
      <c r="CC5" s="68"/>
    </row>
    <row r="6" spans="1:81" x14ac:dyDescent="0.2">
      <c r="A6" s="161" t="s">
        <v>197</v>
      </c>
      <c r="B6" s="32"/>
      <c r="C6" s="157" t="str">
        <f t="shared" si="20"/>
        <v>BB</v>
      </c>
      <c r="D6" s="147"/>
      <c r="E6" s="40"/>
      <c r="F6" s="35"/>
      <c r="G6" s="32"/>
      <c r="H6" s="32"/>
      <c r="I6" s="32"/>
      <c r="J6" s="32"/>
      <c r="K6" s="41"/>
      <c r="L6" s="42"/>
      <c r="M6" s="42"/>
      <c r="N6" s="167" t="str">
        <f t="shared" si="0"/>
        <v>Uit</v>
      </c>
      <c r="O6" s="46"/>
      <c r="P6" s="47"/>
      <c r="Q6" s="48">
        <f t="shared" si="1"/>
        <v>0</v>
      </c>
      <c r="R6" s="49" t="str">
        <f t="shared" si="2"/>
        <v/>
      </c>
      <c r="S6" s="50" t="str">
        <f t="shared" si="3"/>
        <v>Uit</v>
      </c>
      <c r="T6" s="171">
        <f t="shared" si="4"/>
        <v>0</v>
      </c>
      <c r="U6" s="169">
        <f t="shared" si="5"/>
        <v>0</v>
      </c>
      <c r="V6" s="169" t="str">
        <f t="shared" si="6"/>
        <v>Uit</v>
      </c>
      <c r="W6" s="170" t="str">
        <f t="shared" si="7"/>
        <v/>
      </c>
      <c r="X6" s="91" t="str">
        <f t="shared" si="8"/>
        <v/>
      </c>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149">
        <f t="shared" si="9"/>
        <v>0</v>
      </c>
      <c r="AY6" s="52"/>
      <c r="AZ6" s="90"/>
      <c r="BA6" s="92"/>
      <c r="BB6" s="89"/>
      <c r="BC6" s="89"/>
      <c r="BD6" s="150" t="str">
        <f t="shared" si="10"/>
        <v/>
      </c>
      <c r="BE6" s="151">
        <f>VLOOKUP(A6,Basisgegevens!$B:$L,5,0)</f>
        <v>2.9861111111111108E-3</v>
      </c>
      <c r="BF6" s="151">
        <f>VLOOKUP($A6,Basisgegevens!$B:$L,7,0)</f>
        <v>2.7546296296296294E-3</v>
      </c>
      <c r="BG6" s="151">
        <f>VLOOKUP($A6,Basisgegevens!$B:$L,8,0)</f>
        <v>6.099537037037037E-3</v>
      </c>
      <c r="BH6" s="152">
        <f>VLOOKUP($A6,Basisgegevens!$B:$L,9,0)</f>
        <v>300</v>
      </c>
      <c r="BI6" s="152">
        <f>VLOOKUP($A6,Basisgegevens!$B:$L,10,0)</f>
        <v>135</v>
      </c>
      <c r="BJ6" s="152">
        <f>VLOOKUP($A6,Basisgegevens!$B:$L,11,0)</f>
        <v>19</v>
      </c>
      <c r="BK6" s="152" t="str">
        <f t="shared" si="11"/>
        <v/>
      </c>
      <c r="BL6" s="153" t="str">
        <f t="shared" si="12"/>
        <v>Uit</v>
      </c>
      <c r="BM6" s="154" t="str">
        <f t="shared" si="13"/>
        <v/>
      </c>
      <c r="BN6" s="154">
        <f t="shared" si="14"/>
        <v>0</v>
      </c>
      <c r="BO6" s="154" t="str">
        <f t="shared" si="15"/>
        <v/>
      </c>
      <c r="BP6" s="61"/>
      <c r="BQ6" s="61"/>
      <c r="BR6" s="59" t="str">
        <f t="shared" si="16"/>
        <v/>
      </c>
      <c r="BS6" s="59" t="str">
        <f t="shared" si="17"/>
        <v/>
      </c>
      <c r="BT6" s="155" t="str">
        <f t="shared" si="18"/>
        <v/>
      </c>
      <c r="BU6" s="156" t="str">
        <f t="shared" si="19"/>
        <v/>
      </c>
      <c r="BV6" s="68"/>
      <c r="BW6" s="68"/>
      <c r="BX6" s="68"/>
      <c r="BY6" s="68"/>
      <c r="BZ6" s="68"/>
      <c r="CA6" s="68"/>
      <c r="CB6" s="68"/>
      <c r="CC6" s="68"/>
    </row>
    <row r="7" spans="1:81" x14ac:dyDescent="0.2">
      <c r="A7" s="161" t="s">
        <v>197</v>
      </c>
      <c r="B7" s="32"/>
      <c r="C7" s="157" t="str">
        <f t="shared" si="20"/>
        <v>BB</v>
      </c>
      <c r="D7" s="147"/>
      <c r="E7" s="40"/>
      <c r="F7" s="35"/>
      <c r="G7" s="32"/>
      <c r="H7" s="32"/>
      <c r="I7" s="32"/>
      <c r="J7" s="32"/>
      <c r="K7" s="41"/>
      <c r="L7" s="42"/>
      <c r="M7" s="42"/>
      <c r="N7" s="167" t="str">
        <f t="shared" si="0"/>
        <v>Uit</v>
      </c>
      <c r="O7" s="46"/>
      <c r="P7" s="47"/>
      <c r="Q7" s="48">
        <f t="shared" si="1"/>
        <v>0</v>
      </c>
      <c r="R7" s="49" t="str">
        <f t="shared" si="2"/>
        <v/>
      </c>
      <c r="S7" s="50" t="str">
        <f t="shared" si="3"/>
        <v>Uit</v>
      </c>
      <c r="T7" s="171">
        <f t="shared" si="4"/>
        <v>0</v>
      </c>
      <c r="U7" s="169">
        <f t="shared" si="5"/>
        <v>0</v>
      </c>
      <c r="V7" s="169" t="str">
        <f t="shared" si="6"/>
        <v>Uit</v>
      </c>
      <c r="W7" s="170" t="str">
        <f t="shared" si="7"/>
        <v/>
      </c>
      <c r="X7" s="91" t="str">
        <f t="shared" si="8"/>
        <v/>
      </c>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149">
        <f t="shared" si="9"/>
        <v>0</v>
      </c>
      <c r="AY7" s="52"/>
      <c r="AZ7" s="90" t="e">
        <f>VLOOKUP(AY7,Termination!C:D,2,FALSE)</f>
        <v>#N/A</v>
      </c>
      <c r="BA7" s="92" t="str">
        <f t="shared" ref="BA7:BA70" si="21">IF($G7="","",$G7)</f>
        <v/>
      </c>
      <c r="BB7" s="89"/>
      <c r="BC7" s="89"/>
      <c r="BD7" s="150" t="str">
        <f t="shared" si="10"/>
        <v/>
      </c>
      <c r="BE7" s="151">
        <f>VLOOKUP(A7,Basisgegevens!$B:$L,5,0)</f>
        <v>2.9861111111111108E-3</v>
      </c>
      <c r="BF7" s="151">
        <f>VLOOKUP($A7,Basisgegevens!$B:$L,7,0)</f>
        <v>2.7546296296296294E-3</v>
      </c>
      <c r="BG7" s="151">
        <f>VLOOKUP($A7,Basisgegevens!$B:$L,8,0)</f>
        <v>6.099537037037037E-3</v>
      </c>
      <c r="BH7" s="152">
        <f>VLOOKUP($A7,Basisgegevens!$B:$L,9,0)</f>
        <v>300</v>
      </c>
      <c r="BI7" s="152">
        <f>VLOOKUP($A7,Basisgegevens!$B:$L,10,0)</f>
        <v>135</v>
      </c>
      <c r="BJ7" s="152">
        <f>VLOOKUP($A7,Basisgegevens!$B:$L,11,0)</f>
        <v>19</v>
      </c>
      <c r="BK7" s="152" t="str">
        <f t="shared" si="11"/>
        <v/>
      </c>
      <c r="BL7" s="153" t="str">
        <f t="shared" si="12"/>
        <v>Uit</v>
      </c>
      <c r="BM7" s="154" t="str">
        <f t="shared" si="13"/>
        <v/>
      </c>
      <c r="BN7" s="154">
        <f t="shared" si="14"/>
        <v>0</v>
      </c>
      <c r="BO7" s="154" t="str">
        <f t="shared" si="15"/>
        <v/>
      </c>
      <c r="BP7" s="61"/>
      <c r="BQ7" s="61"/>
      <c r="BR7" s="59" t="str">
        <f t="shared" si="16"/>
        <v/>
      </c>
      <c r="BS7" s="59" t="str">
        <f t="shared" si="17"/>
        <v/>
      </c>
      <c r="BT7" s="155" t="str">
        <f t="shared" si="18"/>
        <v/>
      </c>
      <c r="BU7" s="156" t="str">
        <f t="shared" si="19"/>
        <v/>
      </c>
      <c r="BV7" s="68"/>
      <c r="BW7" s="68"/>
      <c r="BX7" s="68"/>
      <c r="BY7" s="68"/>
      <c r="BZ7" s="68"/>
      <c r="CA7" s="68"/>
      <c r="CB7" s="68"/>
      <c r="CC7" s="68"/>
    </row>
    <row r="8" spans="1:81" x14ac:dyDescent="0.2">
      <c r="A8" s="161" t="s">
        <v>197</v>
      </c>
      <c r="B8" s="32"/>
      <c r="C8" s="157" t="str">
        <f t="shared" si="20"/>
        <v>BB</v>
      </c>
      <c r="D8" s="147"/>
      <c r="E8" s="40"/>
      <c r="F8" s="35"/>
      <c r="G8" s="32"/>
      <c r="H8" s="32"/>
      <c r="I8" s="32"/>
      <c r="J8" s="32"/>
      <c r="K8" s="41"/>
      <c r="L8" s="42"/>
      <c r="M8" s="42"/>
      <c r="N8" s="167" t="str">
        <f t="shared" si="0"/>
        <v>Uit</v>
      </c>
      <c r="O8" s="46"/>
      <c r="P8" s="47"/>
      <c r="Q8" s="48">
        <f t="shared" si="1"/>
        <v>0</v>
      </c>
      <c r="R8" s="49" t="str">
        <f t="shared" si="2"/>
        <v/>
      </c>
      <c r="S8" s="50" t="str">
        <f t="shared" si="3"/>
        <v>Uit</v>
      </c>
      <c r="T8" s="171">
        <f t="shared" si="4"/>
        <v>0</v>
      </c>
      <c r="U8" s="169">
        <f t="shared" si="5"/>
        <v>0</v>
      </c>
      <c r="V8" s="169" t="str">
        <f t="shared" si="6"/>
        <v>Uit</v>
      </c>
      <c r="W8" s="170" t="str">
        <f t="shared" si="7"/>
        <v/>
      </c>
      <c r="X8" s="91" t="str">
        <f t="shared" si="8"/>
        <v/>
      </c>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149">
        <f t="shared" si="9"/>
        <v>0</v>
      </c>
      <c r="AY8" s="52"/>
      <c r="AZ8" s="90" t="e">
        <f>VLOOKUP(AY8,Termination!C:D,2,FALSE)</f>
        <v>#N/A</v>
      </c>
      <c r="BA8" s="92" t="str">
        <f t="shared" si="21"/>
        <v/>
      </c>
      <c r="BB8" s="89"/>
      <c r="BC8" s="89"/>
      <c r="BD8" s="150" t="str">
        <f t="shared" si="10"/>
        <v/>
      </c>
      <c r="BE8" s="151">
        <f>VLOOKUP(A8,Basisgegevens!$B:$L,5,0)</f>
        <v>2.9861111111111108E-3</v>
      </c>
      <c r="BF8" s="151">
        <f>VLOOKUP($A8,Basisgegevens!$B:$L,7,0)</f>
        <v>2.7546296296296294E-3</v>
      </c>
      <c r="BG8" s="151">
        <f>VLOOKUP($A8,Basisgegevens!$B:$L,8,0)</f>
        <v>6.099537037037037E-3</v>
      </c>
      <c r="BH8" s="152">
        <f>VLOOKUP($A8,Basisgegevens!$B:$L,9,0)</f>
        <v>300</v>
      </c>
      <c r="BI8" s="152">
        <f>VLOOKUP($A8,Basisgegevens!$B:$L,10,0)</f>
        <v>135</v>
      </c>
      <c r="BJ8" s="152">
        <f>VLOOKUP($A8,Basisgegevens!$B:$L,11,0)</f>
        <v>19</v>
      </c>
      <c r="BK8" s="152" t="str">
        <f t="shared" si="11"/>
        <v/>
      </c>
      <c r="BL8" s="153" t="str">
        <f t="shared" si="12"/>
        <v>Uit</v>
      </c>
      <c r="BM8" s="154" t="str">
        <f t="shared" si="13"/>
        <v/>
      </c>
      <c r="BN8" s="154">
        <f t="shared" si="14"/>
        <v>0</v>
      </c>
      <c r="BO8" s="154" t="str">
        <f t="shared" si="15"/>
        <v/>
      </c>
      <c r="BP8" s="61"/>
      <c r="BQ8" s="61"/>
      <c r="BR8" s="59" t="str">
        <f t="shared" si="16"/>
        <v/>
      </c>
      <c r="BS8" s="59" t="str">
        <f t="shared" si="17"/>
        <v/>
      </c>
      <c r="BT8" s="155" t="str">
        <f t="shared" si="18"/>
        <v/>
      </c>
      <c r="BU8" s="156" t="str">
        <f t="shared" si="19"/>
        <v/>
      </c>
      <c r="BV8" s="68"/>
      <c r="BW8" s="68"/>
      <c r="BX8" s="68"/>
      <c r="BY8" s="68"/>
      <c r="BZ8" s="68"/>
      <c r="CA8" s="68"/>
      <c r="CB8" s="68"/>
      <c r="CC8" s="68"/>
    </row>
    <row r="9" spans="1:81" x14ac:dyDescent="0.2">
      <c r="A9" s="161" t="s">
        <v>197</v>
      </c>
      <c r="B9" s="32"/>
      <c r="C9" s="157" t="str">
        <f t="shared" si="20"/>
        <v>BB</v>
      </c>
      <c r="D9" s="147"/>
      <c r="E9" s="40"/>
      <c r="F9" s="35"/>
      <c r="G9" s="32"/>
      <c r="H9" s="32"/>
      <c r="I9" s="32"/>
      <c r="J9" s="32"/>
      <c r="K9" s="41"/>
      <c r="L9" s="42"/>
      <c r="M9" s="42"/>
      <c r="N9" s="167" t="str">
        <f t="shared" si="0"/>
        <v>Uit</v>
      </c>
      <c r="O9" s="46"/>
      <c r="P9" s="47"/>
      <c r="Q9" s="48">
        <f t="shared" si="1"/>
        <v>0</v>
      </c>
      <c r="R9" s="49" t="str">
        <f t="shared" si="2"/>
        <v/>
      </c>
      <c r="S9" s="50" t="str">
        <f t="shared" si="3"/>
        <v>Uit</v>
      </c>
      <c r="T9" s="171">
        <f t="shared" si="4"/>
        <v>0</v>
      </c>
      <c r="U9" s="169">
        <f t="shared" si="5"/>
        <v>0</v>
      </c>
      <c r="V9" s="169" t="str">
        <f t="shared" si="6"/>
        <v>Uit</v>
      </c>
      <c r="W9" s="170" t="str">
        <f t="shared" si="7"/>
        <v/>
      </c>
      <c r="X9" s="91" t="str">
        <f t="shared" si="8"/>
        <v/>
      </c>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149">
        <f t="shared" si="9"/>
        <v>0</v>
      </c>
      <c r="AY9" s="52"/>
      <c r="AZ9" s="90" t="e">
        <f>VLOOKUP(AY9,Termination!C:D,2,FALSE)</f>
        <v>#N/A</v>
      </c>
      <c r="BA9" s="92" t="str">
        <f t="shared" si="21"/>
        <v/>
      </c>
      <c r="BB9" s="89"/>
      <c r="BC9" s="89"/>
      <c r="BD9" s="150" t="str">
        <f t="shared" si="10"/>
        <v/>
      </c>
      <c r="BE9" s="151">
        <f>VLOOKUP(A9,Basisgegevens!$B:$L,5,0)</f>
        <v>2.9861111111111108E-3</v>
      </c>
      <c r="BF9" s="151">
        <f>VLOOKUP($A9,Basisgegevens!$B:$L,7,0)</f>
        <v>2.7546296296296294E-3</v>
      </c>
      <c r="BG9" s="151">
        <f>VLOOKUP($A9,Basisgegevens!$B:$L,8,0)</f>
        <v>6.099537037037037E-3</v>
      </c>
      <c r="BH9" s="152">
        <f>VLOOKUP($A9,Basisgegevens!$B:$L,9,0)</f>
        <v>300</v>
      </c>
      <c r="BI9" s="152">
        <f>VLOOKUP($A9,Basisgegevens!$B:$L,10,0)</f>
        <v>135</v>
      </c>
      <c r="BJ9" s="152">
        <f>VLOOKUP($A9,Basisgegevens!$B:$L,11,0)</f>
        <v>19</v>
      </c>
      <c r="BK9" s="152" t="str">
        <f t="shared" si="11"/>
        <v/>
      </c>
      <c r="BL9" s="153" t="str">
        <f t="shared" si="12"/>
        <v>Uit</v>
      </c>
      <c r="BM9" s="154" t="str">
        <f t="shared" si="13"/>
        <v/>
      </c>
      <c r="BN9" s="154">
        <f t="shared" si="14"/>
        <v>0</v>
      </c>
      <c r="BO9" s="154" t="str">
        <f t="shared" si="15"/>
        <v/>
      </c>
      <c r="BP9" s="61"/>
      <c r="BQ9" s="61"/>
      <c r="BR9" s="59" t="str">
        <f t="shared" si="16"/>
        <v/>
      </c>
      <c r="BS9" s="59" t="str">
        <f t="shared" si="17"/>
        <v/>
      </c>
      <c r="BT9" s="155" t="str">
        <f t="shared" si="18"/>
        <v/>
      </c>
      <c r="BU9" s="156" t="str">
        <f t="shared" si="19"/>
        <v/>
      </c>
      <c r="BV9" s="68"/>
      <c r="BW9" s="68"/>
      <c r="BX9" s="68"/>
      <c r="BY9" s="68"/>
      <c r="BZ9" s="68"/>
      <c r="CA9" s="68"/>
      <c r="CB9" s="68"/>
      <c r="CC9" s="68"/>
    </row>
    <row r="10" spans="1:81" x14ac:dyDescent="0.2">
      <c r="A10" s="161" t="s">
        <v>197</v>
      </c>
      <c r="B10" s="32"/>
      <c r="C10" s="157" t="str">
        <f t="shared" si="20"/>
        <v>BB</v>
      </c>
      <c r="D10" s="147"/>
      <c r="E10" s="40"/>
      <c r="F10" s="35"/>
      <c r="G10" s="32"/>
      <c r="H10" s="32"/>
      <c r="I10" s="32"/>
      <c r="J10" s="32"/>
      <c r="K10" s="41"/>
      <c r="L10" s="42"/>
      <c r="M10" s="42"/>
      <c r="N10" s="167" t="str">
        <f t="shared" si="0"/>
        <v>Uit</v>
      </c>
      <c r="O10" s="46"/>
      <c r="P10" s="47"/>
      <c r="Q10" s="48">
        <f t="shared" si="1"/>
        <v>0</v>
      </c>
      <c r="R10" s="49" t="str">
        <f t="shared" si="2"/>
        <v/>
      </c>
      <c r="S10" s="50" t="str">
        <f t="shared" si="3"/>
        <v>Uit</v>
      </c>
      <c r="T10" s="171">
        <f t="shared" si="4"/>
        <v>0</v>
      </c>
      <c r="U10" s="169">
        <f t="shared" si="5"/>
        <v>0</v>
      </c>
      <c r="V10" s="169" t="str">
        <f t="shared" si="6"/>
        <v>Uit</v>
      </c>
      <c r="W10" s="170" t="str">
        <f t="shared" si="7"/>
        <v/>
      </c>
      <c r="X10" s="91" t="str">
        <f t="shared" si="8"/>
        <v/>
      </c>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149">
        <f t="shared" si="9"/>
        <v>0</v>
      </c>
      <c r="AY10" s="52"/>
      <c r="AZ10" s="90" t="e">
        <f>VLOOKUP(AY10,Termination!C:D,2,FALSE)</f>
        <v>#N/A</v>
      </c>
      <c r="BA10" s="92" t="str">
        <f t="shared" si="21"/>
        <v/>
      </c>
      <c r="BB10" s="89"/>
      <c r="BC10" s="89"/>
      <c r="BD10" s="150" t="str">
        <f t="shared" si="10"/>
        <v/>
      </c>
      <c r="BE10" s="151">
        <f>VLOOKUP(A10,Basisgegevens!$B:$L,5,0)</f>
        <v>2.9861111111111108E-3</v>
      </c>
      <c r="BF10" s="151">
        <f>VLOOKUP($A10,Basisgegevens!$B:$L,7,0)</f>
        <v>2.7546296296296294E-3</v>
      </c>
      <c r="BG10" s="151">
        <f>VLOOKUP($A10,Basisgegevens!$B:$L,8,0)</f>
        <v>6.099537037037037E-3</v>
      </c>
      <c r="BH10" s="152">
        <f>VLOOKUP($A10,Basisgegevens!$B:$L,9,0)</f>
        <v>300</v>
      </c>
      <c r="BI10" s="152">
        <f>VLOOKUP($A10,Basisgegevens!$B:$L,10,0)</f>
        <v>135</v>
      </c>
      <c r="BJ10" s="152">
        <f>VLOOKUP($A10,Basisgegevens!$B:$L,11,0)</f>
        <v>19</v>
      </c>
      <c r="BK10" s="152" t="str">
        <f t="shared" si="11"/>
        <v/>
      </c>
      <c r="BL10" s="153" t="str">
        <f t="shared" si="12"/>
        <v>Uit</v>
      </c>
      <c r="BM10" s="154" t="str">
        <f t="shared" si="13"/>
        <v/>
      </c>
      <c r="BN10" s="154">
        <f t="shared" si="14"/>
        <v>0</v>
      </c>
      <c r="BO10" s="154" t="str">
        <f t="shared" si="15"/>
        <v/>
      </c>
      <c r="BP10" s="61"/>
      <c r="BQ10" s="61"/>
      <c r="BR10" s="59" t="str">
        <f t="shared" si="16"/>
        <v/>
      </c>
      <c r="BS10" s="59" t="str">
        <f t="shared" si="17"/>
        <v/>
      </c>
      <c r="BT10" s="155" t="str">
        <f t="shared" si="18"/>
        <v/>
      </c>
      <c r="BU10" s="156" t="str">
        <f t="shared" si="19"/>
        <v/>
      </c>
      <c r="BV10" s="68"/>
      <c r="BW10" s="68"/>
      <c r="BX10" s="68"/>
      <c r="BY10" s="68"/>
      <c r="BZ10" s="68"/>
      <c r="CA10" s="68"/>
      <c r="CB10" s="68"/>
      <c r="CC10" s="68"/>
    </row>
    <row r="11" spans="1:81" x14ac:dyDescent="0.2">
      <c r="A11" s="161" t="s">
        <v>197</v>
      </c>
      <c r="B11" s="32"/>
      <c r="C11" s="157" t="str">
        <f t="shared" si="20"/>
        <v>BB</v>
      </c>
      <c r="D11" s="147"/>
      <c r="E11" s="40"/>
      <c r="F11" s="35"/>
      <c r="G11" s="32"/>
      <c r="H11" s="32"/>
      <c r="I11" s="32"/>
      <c r="J11" s="32"/>
      <c r="K11" s="41"/>
      <c r="L11" s="42"/>
      <c r="M11" s="42"/>
      <c r="N11" s="167" t="str">
        <f t="shared" si="0"/>
        <v>Uit</v>
      </c>
      <c r="O11" s="46"/>
      <c r="P11" s="47"/>
      <c r="Q11" s="48">
        <f t="shared" si="1"/>
        <v>0</v>
      </c>
      <c r="R11" s="49" t="str">
        <f t="shared" si="2"/>
        <v/>
      </c>
      <c r="S11" s="50" t="str">
        <f t="shared" si="3"/>
        <v>Uit</v>
      </c>
      <c r="T11" s="171">
        <f t="shared" si="4"/>
        <v>0</v>
      </c>
      <c r="U11" s="169">
        <f t="shared" si="5"/>
        <v>0</v>
      </c>
      <c r="V11" s="169" t="str">
        <f t="shared" si="6"/>
        <v>Uit</v>
      </c>
      <c r="W11" s="170" t="str">
        <f t="shared" si="7"/>
        <v/>
      </c>
      <c r="X11" s="91" t="str">
        <f t="shared" si="8"/>
        <v/>
      </c>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149">
        <f t="shared" si="9"/>
        <v>0</v>
      </c>
      <c r="AY11" s="52"/>
      <c r="AZ11" s="90" t="e">
        <f>VLOOKUP(AY11,Termination!C:D,2,FALSE)</f>
        <v>#N/A</v>
      </c>
      <c r="BA11" s="92" t="str">
        <f t="shared" si="21"/>
        <v/>
      </c>
      <c r="BB11" s="89"/>
      <c r="BC11" s="89"/>
      <c r="BD11" s="150" t="str">
        <f t="shared" si="10"/>
        <v/>
      </c>
      <c r="BE11" s="151">
        <f>VLOOKUP(A11,Basisgegevens!$B:$L,5,0)</f>
        <v>2.9861111111111108E-3</v>
      </c>
      <c r="BF11" s="151">
        <f>VLOOKUP($A11,Basisgegevens!$B:$L,7,0)</f>
        <v>2.7546296296296294E-3</v>
      </c>
      <c r="BG11" s="151">
        <f>VLOOKUP($A11,Basisgegevens!$B:$L,8,0)</f>
        <v>6.099537037037037E-3</v>
      </c>
      <c r="BH11" s="152">
        <f>VLOOKUP($A11,Basisgegevens!$B:$L,9,0)</f>
        <v>300</v>
      </c>
      <c r="BI11" s="152">
        <f>VLOOKUP($A11,Basisgegevens!$B:$L,10,0)</f>
        <v>135</v>
      </c>
      <c r="BJ11" s="152">
        <f>VLOOKUP($A11,Basisgegevens!$B:$L,11,0)</f>
        <v>19</v>
      </c>
      <c r="BK11" s="152" t="str">
        <f t="shared" si="11"/>
        <v/>
      </c>
      <c r="BL11" s="153" t="str">
        <f t="shared" si="12"/>
        <v>Uit</v>
      </c>
      <c r="BM11" s="154" t="str">
        <f t="shared" si="13"/>
        <v/>
      </c>
      <c r="BN11" s="154">
        <f t="shared" si="14"/>
        <v>0</v>
      </c>
      <c r="BO11" s="154" t="str">
        <f t="shared" si="15"/>
        <v/>
      </c>
      <c r="BP11" s="61"/>
      <c r="BQ11" s="61"/>
      <c r="BR11" s="59" t="str">
        <f t="shared" si="16"/>
        <v/>
      </c>
      <c r="BS11" s="59" t="str">
        <f t="shared" si="17"/>
        <v/>
      </c>
      <c r="BT11" s="155" t="str">
        <f t="shared" si="18"/>
        <v/>
      </c>
      <c r="BU11" s="156" t="str">
        <f t="shared" si="19"/>
        <v/>
      </c>
      <c r="BV11" s="68"/>
      <c r="BW11" s="68"/>
      <c r="BX11" s="68"/>
      <c r="BY11" s="68"/>
      <c r="BZ11" s="68"/>
      <c r="CA11" s="68"/>
      <c r="CB11" s="68"/>
      <c r="CC11" s="68"/>
    </row>
    <row r="12" spans="1:81" x14ac:dyDescent="0.2">
      <c r="A12" s="161" t="s">
        <v>197</v>
      </c>
      <c r="B12" s="32"/>
      <c r="C12" s="157" t="str">
        <f t="shared" si="20"/>
        <v>BB</v>
      </c>
      <c r="D12" s="147"/>
      <c r="E12" s="40"/>
      <c r="F12" s="35"/>
      <c r="G12" s="32"/>
      <c r="H12" s="32"/>
      <c r="I12" s="32"/>
      <c r="J12" s="32"/>
      <c r="K12" s="41"/>
      <c r="L12" s="42"/>
      <c r="M12" s="42"/>
      <c r="N12" s="167" t="str">
        <f t="shared" si="0"/>
        <v>Uit</v>
      </c>
      <c r="O12" s="46"/>
      <c r="P12" s="47"/>
      <c r="Q12" s="48">
        <f t="shared" si="1"/>
        <v>0</v>
      </c>
      <c r="R12" s="49" t="str">
        <f t="shared" si="2"/>
        <v/>
      </c>
      <c r="S12" s="50" t="str">
        <f t="shared" si="3"/>
        <v>Uit</v>
      </c>
      <c r="T12" s="171">
        <f t="shared" si="4"/>
        <v>0</v>
      </c>
      <c r="U12" s="169">
        <f t="shared" si="5"/>
        <v>0</v>
      </c>
      <c r="V12" s="169" t="str">
        <f t="shared" si="6"/>
        <v>Uit</v>
      </c>
      <c r="W12" s="170" t="str">
        <f t="shared" si="7"/>
        <v/>
      </c>
      <c r="X12" s="91" t="str">
        <f t="shared" si="8"/>
        <v/>
      </c>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149">
        <f t="shared" si="9"/>
        <v>0</v>
      </c>
      <c r="AY12" s="52"/>
      <c r="AZ12" s="90" t="e">
        <f>VLOOKUP(AY12,Termination!C:D,2,FALSE)</f>
        <v>#N/A</v>
      </c>
      <c r="BA12" s="92" t="str">
        <f t="shared" si="21"/>
        <v/>
      </c>
      <c r="BB12" s="89"/>
      <c r="BC12" s="89"/>
      <c r="BD12" s="150" t="str">
        <f t="shared" si="10"/>
        <v/>
      </c>
      <c r="BE12" s="151">
        <f>VLOOKUP(A12,Basisgegevens!$B:$L,5,0)</f>
        <v>2.9861111111111108E-3</v>
      </c>
      <c r="BF12" s="151">
        <f>VLOOKUP($A12,Basisgegevens!$B:$L,7,0)</f>
        <v>2.7546296296296294E-3</v>
      </c>
      <c r="BG12" s="151">
        <f>VLOOKUP($A12,Basisgegevens!$B:$L,8,0)</f>
        <v>6.099537037037037E-3</v>
      </c>
      <c r="BH12" s="152">
        <f>VLOOKUP($A12,Basisgegevens!$B:$L,9,0)</f>
        <v>300</v>
      </c>
      <c r="BI12" s="152">
        <f>VLOOKUP($A12,Basisgegevens!$B:$L,10,0)</f>
        <v>135</v>
      </c>
      <c r="BJ12" s="152">
        <f>VLOOKUP($A12,Basisgegevens!$B:$L,11,0)</f>
        <v>19</v>
      </c>
      <c r="BK12" s="152" t="str">
        <f t="shared" si="11"/>
        <v/>
      </c>
      <c r="BL12" s="153" t="str">
        <f t="shared" si="12"/>
        <v>Uit</v>
      </c>
      <c r="BM12" s="154" t="str">
        <f t="shared" si="13"/>
        <v/>
      </c>
      <c r="BN12" s="154">
        <f t="shared" si="14"/>
        <v>0</v>
      </c>
      <c r="BO12" s="154" t="str">
        <f t="shared" si="15"/>
        <v/>
      </c>
      <c r="BP12" s="61"/>
      <c r="BQ12" s="61"/>
      <c r="BR12" s="59" t="str">
        <f t="shared" si="16"/>
        <v/>
      </c>
      <c r="BS12" s="59" t="str">
        <f t="shared" si="17"/>
        <v/>
      </c>
      <c r="BT12" s="155" t="str">
        <f t="shared" si="18"/>
        <v/>
      </c>
      <c r="BU12" s="156" t="str">
        <f t="shared" si="19"/>
        <v/>
      </c>
      <c r="BV12" s="68"/>
      <c r="BW12" s="68"/>
      <c r="BX12" s="68"/>
      <c r="BY12" s="68"/>
      <c r="BZ12" s="68"/>
      <c r="CA12" s="68"/>
      <c r="CB12" s="68"/>
      <c r="CC12" s="68"/>
    </row>
    <row r="13" spans="1:81" x14ac:dyDescent="0.2">
      <c r="A13" s="161" t="s">
        <v>197</v>
      </c>
      <c r="B13" s="32"/>
      <c r="C13" s="157" t="str">
        <f t="shared" si="20"/>
        <v>BB</v>
      </c>
      <c r="D13" s="147"/>
      <c r="E13" s="40"/>
      <c r="F13" s="35"/>
      <c r="G13" s="32"/>
      <c r="H13" s="32"/>
      <c r="I13" s="32"/>
      <c r="J13" s="32"/>
      <c r="K13" s="41"/>
      <c r="L13" s="42"/>
      <c r="M13" s="42"/>
      <c r="N13" s="167" t="str">
        <f t="shared" si="0"/>
        <v>Uit</v>
      </c>
      <c r="O13" s="46"/>
      <c r="P13" s="47"/>
      <c r="Q13" s="48">
        <f t="shared" si="1"/>
        <v>0</v>
      </c>
      <c r="R13" s="49" t="str">
        <f t="shared" si="2"/>
        <v/>
      </c>
      <c r="S13" s="50" t="str">
        <f t="shared" si="3"/>
        <v>Uit</v>
      </c>
      <c r="T13" s="171">
        <f t="shared" si="4"/>
        <v>0</v>
      </c>
      <c r="U13" s="169">
        <f t="shared" si="5"/>
        <v>0</v>
      </c>
      <c r="V13" s="169" t="str">
        <f t="shared" si="6"/>
        <v>Uit</v>
      </c>
      <c r="W13" s="170" t="str">
        <f t="shared" si="7"/>
        <v/>
      </c>
      <c r="X13" s="91" t="str">
        <f t="shared" si="8"/>
        <v/>
      </c>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149">
        <f t="shared" si="9"/>
        <v>0</v>
      </c>
      <c r="AY13" s="52"/>
      <c r="AZ13" s="90" t="e">
        <f>VLOOKUP(AY13,Termination!C:D,2,FALSE)</f>
        <v>#N/A</v>
      </c>
      <c r="BA13" s="92" t="str">
        <f t="shared" si="21"/>
        <v/>
      </c>
      <c r="BB13" s="89"/>
      <c r="BC13" s="89"/>
      <c r="BD13" s="150" t="str">
        <f t="shared" si="10"/>
        <v/>
      </c>
      <c r="BE13" s="151">
        <f>VLOOKUP(A13,Basisgegevens!$B:$L,5,0)</f>
        <v>2.9861111111111108E-3</v>
      </c>
      <c r="BF13" s="151">
        <f>VLOOKUP($A13,Basisgegevens!$B:$L,7,0)</f>
        <v>2.7546296296296294E-3</v>
      </c>
      <c r="BG13" s="151">
        <f>VLOOKUP($A13,Basisgegevens!$B:$L,8,0)</f>
        <v>6.099537037037037E-3</v>
      </c>
      <c r="BH13" s="152">
        <f>VLOOKUP($A13,Basisgegevens!$B:$L,9,0)</f>
        <v>300</v>
      </c>
      <c r="BI13" s="152">
        <f>VLOOKUP($A13,Basisgegevens!$B:$L,10,0)</f>
        <v>135</v>
      </c>
      <c r="BJ13" s="152">
        <f>VLOOKUP($A13,Basisgegevens!$B:$L,11,0)</f>
        <v>19</v>
      </c>
      <c r="BK13" s="152" t="str">
        <f t="shared" si="11"/>
        <v/>
      </c>
      <c r="BL13" s="153" t="str">
        <f t="shared" si="12"/>
        <v>Uit</v>
      </c>
      <c r="BM13" s="154" t="str">
        <f t="shared" si="13"/>
        <v/>
      </c>
      <c r="BN13" s="154">
        <f t="shared" si="14"/>
        <v>0</v>
      </c>
      <c r="BO13" s="154" t="str">
        <f t="shared" si="15"/>
        <v/>
      </c>
      <c r="BP13" s="61"/>
      <c r="BQ13" s="61"/>
      <c r="BR13" s="59" t="str">
        <f t="shared" si="16"/>
        <v/>
      </c>
      <c r="BS13" s="59" t="str">
        <f t="shared" si="17"/>
        <v/>
      </c>
      <c r="BT13" s="155" t="str">
        <f t="shared" si="18"/>
        <v/>
      </c>
      <c r="BU13" s="156" t="str">
        <f t="shared" si="19"/>
        <v/>
      </c>
      <c r="BV13" s="68"/>
      <c r="BW13" s="68"/>
      <c r="BX13" s="68"/>
      <c r="BY13" s="68"/>
      <c r="BZ13" s="68"/>
      <c r="CA13" s="68"/>
      <c r="CB13" s="68"/>
      <c r="CC13" s="68"/>
    </row>
    <row r="14" spans="1:81" x14ac:dyDescent="0.2">
      <c r="A14" s="161" t="s">
        <v>197</v>
      </c>
      <c r="B14" s="32"/>
      <c r="C14" s="157" t="str">
        <f t="shared" si="20"/>
        <v>BB</v>
      </c>
      <c r="D14" s="147"/>
      <c r="E14" s="40"/>
      <c r="F14" s="35"/>
      <c r="G14" s="32"/>
      <c r="H14" s="32"/>
      <c r="I14" s="32"/>
      <c r="J14" s="32"/>
      <c r="K14" s="41"/>
      <c r="L14" s="42"/>
      <c r="M14" s="42"/>
      <c r="N14" s="167" t="str">
        <f t="shared" si="0"/>
        <v>Uit</v>
      </c>
      <c r="O14" s="46"/>
      <c r="P14" s="47"/>
      <c r="Q14" s="48">
        <f t="shared" si="1"/>
        <v>0</v>
      </c>
      <c r="R14" s="49" t="str">
        <f t="shared" si="2"/>
        <v/>
      </c>
      <c r="S14" s="50" t="str">
        <f t="shared" si="3"/>
        <v>Uit</v>
      </c>
      <c r="T14" s="171">
        <f t="shared" si="4"/>
        <v>0</v>
      </c>
      <c r="U14" s="169">
        <f t="shared" si="5"/>
        <v>0</v>
      </c>
      <c r="V14" s="169" t="str">
        <f t="shared" si="6"/>
        <v>Uit</v>
      </c>
      <c r="W14" s="170" t="str">
        <f t="shared" si="7"/>
        <v/>
      </c>
      <c r="X14" s="91" t="str">
        <f t="shared" si="8"/>
        <v/>
      </c>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149">
        <f t="shared" si="9"/>
        <v>0</v>
      </c>
      <c r="AY14" s="52"/>
      <c r="AZ14" s="90" t="e">
        <f>VLOOKUP(AY14,Termination!C:D,2,FALSE)</f>
        <v>#N/A</v>
      </c>
      <c r="BA14" s="92" t="str">
        <f t="shared" si="21"/>
        <v/>
      </c>
      <c r="BB14" s="89"/>
      <c r="BC14" s="89"/>
      <c r="BD14" s="150" t="str">
        <f t="shared" si="10"/>
        <v/>
      </c>
      <c r="BE14" s="151">
        <f>VLOOKUP(A14,Basisgegevens!$B:$L,5,0)</f>
        <v>2.9861111111111108E-3</v>
      </c>
      <c r="BF14" s="151">
        <f>VLOOKUP($A14,Basisgegevens!$B:$L,7,0)</f>
        <v>2.7546296296296294E-3</v>
      </c>
      <c r="BG14" s="151">
        <f>VLOOKUP($A14,Basisgegevens!$B:$L,8,0)</f>
        <v>6.099537037037037E-3</v>
      </c>
      <c r="BH14" s="152">
        <f>VLOOKUP($A14,Basisgegevens!$B:$L,9,0)</f>
        <v>300</v>
      </c>
      <c r="BI14" s="152">
        <f>VLOOKUP($A14,Basisgegevens!$B:$L,10,0)</f>
        <v>135</v>
      </c>
      <c r="BJ14" s="152">
        <f>VLOOKUP($A14,Basisgegevens!$B:$L,11,0)</f>
        <v>19</v>
      </c>
      <c r="BK14" s="152" t="str">
        <f t="shared" si="11"/>
        <v/>
      </c>
      <c r="BL14" s="153" t="str">
        <f t="shared" si="12"/>
        <v>Uit</v>
      </c>
      <c r="BM14" s="154" t="str">
        <f t="shared" si="13"/>
        <v/>
      </c>
      <c r="BN14" s="154">
        <f t="shared" si="14"/>
        <v>0</v>
      </c>
      <c r="BO14" s="154" t="str">
        <f t="shared" si="15"/>
        <v/>
      </c>
      <c r="BP14" s="61"/>
      <c r="BQ14" s="61"/>
      <c r="BR14" s="59" t="str">
        <f t="shared" si="16"/>
        <v/>
      </c>
      <c r="BS14" s="59" t="str">
        <f t="shared" si="17"/>
        <v/>
      </c>
      <c r="BT14" s="155" t="str">
        <f t="shared" si="18"/>
        <v/>
      </c>
      <c r="BU14" s="156" t="str">
        <f t="shared" si="19"/>
        <v/>
      </c>
      <c r="BV14" s="68"/>
      <c r="BW14" s="68"/>
      <c r="BX14" s="68"/>
      <c r="BY14" s="68"/>
      <c r="BZ14" s="68"/>
      <c r="CA14" s="68"/>
      <c r="CB14" s="68"/>
      <c r="CC14" s="68"/>
    </row>
    <row r="15" spans="1:81" x14ac:dyDescent="0.2">
      <c r="A15" s="161" t="s">
        <v>197</v>
      </c>
      <c r="B15" s="32"/>
      <c r="C15" s="157" t="str">
        <f t="shared" si="20"/>
        <v>BB</v>
      </c>
      <c r="D15" s="147"/>
      <c r="E15" s="40"/>
      <c r="F15" s="35"/>
      <c r="G15" s="32"/>
      <c r="H15" s="32"/>
      <c r="I15" s="32"/>
      <c r="J15" s="32"/>
      <c r="K15" s="41"/>
      <c r="L15" s="42"/>
      <c r="M15" s="42"/>
      <c r="N15" s="167" t="str">
        <f t="shared" si="0"/>
        <v>Uit</v>
      </c>
      <c r="O15" s="46"/>
      <c r="P15" s="47"/>
      <c r="Q15" s="48">
        <f t="shared" si="1"/>
        <v>0</v>
      </c>
      <c r="R15" s="49" t="str">
        <f t="shared" si="2"/>
        <v/>
      </c>
      <c r="S15" s="50" t="str">
        <f t="shared" si="3"/>
        <v>Uit</v>
      </c>
      <c r="T15" s="171">
        <f t="shared" si="4"/>
        <v>0</v>
      </c>
      <c r="U15" s="169">
        <f t="shared" si="5"/>
        <v>0</v>
      </c>
      <c r="V15" s="169" t="str">
        <f t="shared" si="6"/>
        <v>Uit</v>
      </c>
      <c r="W15" s="170" t="str">
        <f t="shared" si="7"/>
        <v/>
      </c>
      <c r="X15" s="91" t="str">
        <f t="shared" si="8"/>
        <v/>
      </c>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149">
        <f t="shared" si="9"/>
        <v>0</v>
      </c>
      <c r="AY15" s="52"/>
      <c r="AZ15" s="90" t="e">
        <f>VLOOKUP(AY15,Termination!C:D,2,FALSE)</f>
        <v>#N/A</v>
      </c>
      <c r="BA15" s="92" t="str">
        <f t="shared" si="21"/>
        <v/>
      </c>
      <c r="BB15" s="89"/>
      <c r="BC15" s="89"/>
      <c r="BD15" s="150" t="str">
        <f t="shared" si="10"/>
        <v/>
      </c>
      <c r="BE15" s="151">
        <f>VLOOKUP(A15,Basisgegevens!$B:$L,5,0)</f>
        <v>2.9861111111111108E-3</v>
      </c>
      <c r="BF15" s="151">
        <f>VLOOKUP($A15,Basisgegevens!$B:$L,7,0)</f>
        <v>2.7546296296296294E-3</v>
      </c>
      <c r="BG15" s="151">
        <f>VLOOKUP($A15,Basisgegevens!$B:$L,8,0)</f>
        <v>6.099537037037037E-3</v>
      </c>
      <c r="BH15" s="152">
        <f>VLOOKUP($A15,Basisgegevens!$B:$L,9,0)</f>
        <v>300</v>
      </c>
      <c r="BI15" s="152">
        <f>VLOOKUP($A15,Basisgegevens!$B:$L,10,0)</f>
        <v>135</v>
      </c>
      <c r="BJ15" s="152">
        <f>VLOOKUP($A15,Basisgegevens!$B:$L,11,0)</f>
        <v>19</v>
      </c>
      <c r="BK15" s="152" t="str">
        <f t="shared" si="11"/>
        <v/>
      </c>
      <c r="BL15" s="153" t="str">
        <f t="shared" si="12"/>
        <v>Uit</v>
      </c>
      <c r="BM15" s="154" t="str">
        <f t="shared" si="13"/>
        <v/>
      </c>
      <c r="BN15" s="154">
        <f t="shared" si="14"/>
        <v>0</v>
      </c>
      <c r="BO15" s="154" t="str">
        <f t="shared" si="15"/>
        <v/>
      </c>
      <c r="BP15" s="61"/>
      <c r="BQ15" s="61"/>
      <c r="BR15" s="59" t="str">
        <f t="shared" si="16"/>
        <v/>
      </c>
      <c r="BS15" s="59" t="str">
        <f t="shared" si="17"/>
        <v/>
      </c>
      <c r="BT15" s="155" t="str">
        <f t="shared" si="18"/>
        <v/>
      </c>
      <c r="BU15" s="156" t="str">
        <f t="shared" si="19"/>
        <v/>
      </c>
      <c r="BV15" s="68"/>
      <c r="BW15" s="68"/>
      <c r="BX15" s="68"/>
      <c r="BY15" s="68"/>
      <c r="BZ15" s="68"/>
      <c r="CA15" s="68"/>
      <c r="CB15" s="68"/>
      <c r="CC15" s="68"/>
    </row>
    <row r="16" spans="1:81" x14ac:dyDescent="0.2">
      <c r="A16" s="161" t="s">
        <v>197</v>
      </c>
      <c r="B16" s="32"/>
      <c r="C16" s="157" t="str">
        <f t="shared" si="20"/>
        <v>BB</v>
      </c>
      <c r="D16" s="147"/>
      <c r="E16" s="40"/>
      <c r="F16" s="35"/>
      <c r="G16" s="32"/>
      <c r="H16" s="32"/>
      <c r="I16" s="32"/>
      <c r="J16" s="32"/>
      <c r="K16" s="41"/>
      <c r="L16" s="42"/>
      <c r="M16" s="42"/>
      <c r="N16" s="167" t="str">
        <f t="shared" si="0"/>
        <v>Uit</v>
      </c>
      <c r="O16" s="46"/>
      <c r="P16" s="47"/>
      <c r="Q16" s="48">
        <f t="shared" si="1"/>
        <v>0</v>
      </c>
      <c r="R16" s="49" t="str">
        <f t="shared" si="2"/>
        <v/>
      </c>
      <c r="S16" s="50" t="str">
        <f t="shared" si="3"/>
        <v>Uit</v>
      </c>
      <c r="T16" s="171">
        <f t="shared" si="4"/>
        <v>0</v>
      </c>
      <c r="U16" s="169">
        <f t="shared" si="5"/>
        <v>0</v>
      </c>
      <c r="V16" s="169" t="str">
        <f t="shared" si="6"/>
        <v>Uit</v>
      </c>
      <c r="W16" s="170" t="str">
        <f t="shared" si="7"/>
        <v/>
      </c>
      <c r="X16" s="91" t="str">
        <f t="shared" si="8"/>
        <v/>
      </c>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149">
        <f t="shared" si="9"/>
        <v>0</v>
      </c>
      <c r="AY16" s="52"/>
      <c r="AZ16" s="90" t="e">
        <f>VLOOKUP(AY16,Termination!C:D,2,FALSE)</f>
        <v>#N/A</v>
      </c>
      <c r="BA16" s="92" t="str">
        <f t="shared" si="21"/>
        <v/>
      </c>
      <c r="BB16" s="89"/>
      <c r="BC16" s="89"/>
      <c r="BD16" s="150" t="str">
        <f t="shared" si="10"/>
        <v/>
      </c>
      <c r="BE16" s="151">
        <f>VLOOKUP(A16,Basisgegevens!$B:$L,5,0)</f>
        <v>2.9861111111111108E-3</v>
      </c>
      <c r="BF16" s="151">
        <f>VLOOKUP($A16,Basisgegevens!$B:$L,7,0)</f>
        <v>2.7546296296296294E-3</v>
      </c>
      <c r="BG16" s="151">
        <f>VLOOKUP($A16,Basisgegevens!$B:$L,8,0)</f>
        <v>6.099537037037037E-3</v>
      </c>
      <c r="BH16" s="152">
        <f>VLOOKUP($A16,Basisgegevens!$B:$L,9,0)</f>
        <v>300</v>
      </c>
      <c r="BI16" s="152">
        <f>VLOOKUP($A16,Basisgegevens!$B:$L,10,0)</f>
        <v>135</v>
      </c>
      <c r="BJ16" s="152">
        <f>VLOOKUP($A16,Basisgegevens!$B:$L,11,0)</f>
        <v>19</v>
      </c>
      <c r="BK16" s="152" t="str">
        <f t="shared" si="11"/>
        <v/>
      </c>
      <c r="BL16" s="153" t="str">
        <f t="shared" si="12"/>
        <v>Uit</v>
      </c>
      <c r="BM16" s="154" t="str">
        <f t="shared" si="13"/>
        <v/>
      </c>
      <c r="BN16" s="154">
        <f t="shared" si="14"/>
        <v>0</v>
      </c>
      <c r="BO16" s="154" t="str">
        <f t="shared" si="15"/>
        <v/>
      </c>
      <c r="BP16" s="61"/>
      <c r="BQ16" s="61"/>
      <c r="BR16" s="59" t="str">
        <f t="shared" si="16"/>
        <v/>
      </c>
      <c r="BS16" s="59" t="str">
        <f t="shared" si="17"/>
        <v/>
      </c>
      <c r="BT16" s="155" t="str">
        <f t="shared" si="18"/>
        <v/>
      </c>
      <c r="BU16" s="156" t="str">
        <f t="shared" si="19"/>
        <v/>
      </c>
      <c r="BV16" s="68"/>
      <c r="BW16" s="68"/>
      <c r="BX16" s="68"/>
      <c r="BY16" s="68"/>
      <c r="BZ16" s="68"/>
      <c r="CA16" s="68"/>
      <c r="CB16" s="68"/>
      <c r="CC16" s="68"/>
    </row>
    <row r="17" spans="1:81" x14ac:dyDescent="0.2">
      <c r="A17" s="161" t="s">
        <v>197</v>
      </c>
      <c r="B17" s="32"/>
      <c r="C17" s="157" t="str">
        <f t="shared" si="20"/>
        <v>BB</v>
      </c>
      <c r="D17" s="147"/>
      <c r="E17" s="40"/>
      <c r="F17" s="35"/>
      <c r="G17" s="32"/>
      <c r="H17" s="32"/>
      <c r="I17" s="32"/>
      <c r="J17" s="32"/>
      <c r="K17" s="41"/>
      <c r="L17" s="42"/>
      <c r="M17" s="42"/>
      <c r="N17" s="167" t="str">
        <f t="shared" si="0"/>
        <v>Uit</v>
      </c>
      <c r="O17" s="46"/>
      <c r="P17" s="47"/>
      <c r="Q17" s="48">
        <f t="shared" si="1"/>
        <v>0</v>
      </c>
      <c r="R17" s="49" t="str">
        <f t="shared" si="2"/>
        <v/>
      </c>
      <c r="S17" s="50" t="str">
        <f t="shared" si="3"/>
        <v>Uit</v>
      </c>
      <c r="T17" s="171">
        <f t="shared" si="4"/>
        <v>0</v>
      </c>
      <c r="U17" s="169">
        <f t="shared" si="5"/>
        <v>0</v>
      </c>
      <c r="V17" s="169" t="str">
        <f t="shared" si="6"/>
        <v>Uit</v>
      </c>
      <c r="W17" s="170" t="str">
        <f t="shared" si="7"/>
        <v/>
      </c>
      <c r="X17" s="91" t="str">
        <f t="shared" si="8"/>
        <v/>
      </c>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149">
        <f t="shared" si="9"/>
        <v>0</v>
      </c>
      <c r="AY17" s="52"/>
      <c r="AZ17" s="90" t="e">
        <f>VLOOKUP(AY17,Termination!C:D,2,FALSE)</f>
        <v>#N/A</v>
      </c>
      <c r="BA17" s="92" t="str">
        <f t="shared" si="21"/>
        <v/>
      </c>
      <c r="BB17" s="89"/>
      <c r="BC17" s="89"/>
      <c r="BD17" s="150" t="str">
        <f t="shared" si="10"/>
        <v/>
      </c>
      <c r="BE17" s="151">
        <f>VLOOKUP(A17,Basisgegevens!$B:$L,5,0)</f>
        <v>2.9861111111111108E-3</v>
      </c>
      <c r="BF17" s="151">
        <f>VLOOKUP($A17,Basisgegevens!$B:$L,7,0)</f>
        <v>2.7546296296296294E-3</v>
      </c>
      <c r="BG17" s="151">
        <f>VLOOKUP($A17,Basisgegevens!$B:$L,8,0)</f>
        <v>6.099537037037037E-3</v>
      </c>
      <c r="BH17" s="152">
        <f>VLOOKUP($A17,Basisgegevens!$B:$L,9,0)</f>
        <v>300</v>
      </c>
      <c r="BI17" s="152">
        <f>VLOOKUP($A17,Basisgegevens!$B:$L,10,0)</f>
        <v>135</v>
      </c>
      <c r="BJ17" s="152">
        <f>VLOOKUP($A17,Basisgegevens!$B:$L,11,0)</f>
        <v>19</v>
      </c>
      <c r="BK17" s="152" t="str">
        <f t="shared" si="11"/>
        <v/>
      </c>
      <c r="BL17" s="153" t="str">
        <f t="shared" si="12"/>
        <v>Uit</v>
      </c>
      <c r="BM17" s="154" t="str">
        <f t="shared" si="13"/>
        <v/>
      </c>
      <c r="BN17" s="154">
        <f t="shared" si="14"/>
        <v>0</v>
      </c>
      <c r="BO17" s="154" t="str">
        <f t="shared" si="15"/>
        <v/>
      </c>
      <c r="BP17" s="61"/>
      <c r="BQ17" s="61"/>
      <c r="BR17" s="59" t="str">
        <f t="shared" si="16"/>
        <v/>
      </c>
      <c r="BS17" s="59" t="str">
        <f t="shared" si="17"/>
        <v/>
      </c>
      <c r="BT17" s="155" t="str">
        <f t="shared" si="18"/>
        <v/>
      </c>
      <c r="BU17" s="156" t="str">
        <f t="shared" si="19"/>
        <v/>
      </c>
      <c r="BV17" s="68"/>
      <c r="BW17" s="68"/>
      <c r="BX17" s="68"/>
      <c r="BY17" s="68"/>
      <c r="BZ17" s="68"/>
      <c r="CA17" s="68"/>
      <c r="CB17" s="68"/>
      <c r="CC17" s="68"/>
    </row>
    <row r="18" spans="1:81" x14ac:dyDescent="0.2">
      <c r="A18" s="161" t="s">
        <v>197</v>
      </c>
      <c r="B18" s="32"/>
      <c r="C18" s="157" t="str">
        <f t="shared" si="20"/>
        <v>BB</v>
      </c>
      <c r="D18" s="147"/>
      <c r="E18" s="40"/>
      <c r="F18" s="35"/>
      <c r="G18" s="32"/>
      <c r="H18" s="32"/>
      <c r="I18" s="32"/>
      <c r="J18" s="32"/>
      <c r="K18" s="41"/>
      <c r="L18" s="42"/>
      <c r="M18" s="42"/>
      <c r="N18" s="167" t="str">
        <f t="shared" si="0"/>
        <v>Uit</v>
      </c>
      <c r="O18" s="46"/>
      <c r="P18" s="47"/>
      <c r="Q18" s="48">
        <f t="shared" si="1"/>
        <v>0</v>
      </c>
      <c r="R18" s="49" t="str">
        <f t="shared" si="2"/>
        <v/>
      </c>
      <c r="S18" s="50" t="str">
        <f t="shared" si="3"/>
        <v>Uit</v>
      </c>
      <c r="T18" s="171">
        <f t="shared" si="4"/>
        <v>0</v>
      </c>
      <c r="U18" s="169">
        <f t="shared" si="5"/>
        <v>0</v>
      </c>
      <c r="V18" s="169" t="str">
        <f t="shared" si="6"/>
        <v>Uit</v>
      </c>
      <c r="W18" s="170" t="str">
        <f t="shared" si="7"/>
        <v/>
      </c>
      <c r="X18" s="91" t="str">
        <f t="shared" si="8"/>
        <v/>
      </c>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149">
        <f t="shared" si="9"/>
        <v>0</v>
      </c>
      <c r="AY18" s="52"/>
      <c r="AZ18" s="90" t="e">
        <f>VLOOKUP(AY18,Termination!C:D,2,FALSE)</f>
        <v>#N/A</v>
      </c>
      <c r="BA18" s="92" t="str">
        <f t="shared" si="21"/>
        <v/>
      </c>
      <c r="BB18" s="89"/>
      <c r="BC18" s="89"/>
      <c r="BD18" s="150" t="str">
        <f t="shared" si="10"/>
        <v/>
      </c>
      <c r="BE18" s="151">
        <f>VLOOKUP(A18,Basisgegevens!$B:$L,5,0)</f>
        <v>2.9861111111111108E-3</v>
      </c>
      <c r="BF18" s="151">
        <f>VLOOKUP($A18,Basisgegevens!$B:$L,7,0)</f>
        <v>2.7546296296296294E-3</v>
      </c>
      <c r="BG18" s="151">
        <f>VLOOKUP($A18,Basisgegevens!$B:$L,8,0)</f>
        <v>6.099537037037037E-3</v>
      </c>
      <c r="BH18" s="152">
        <f>VLOOKUP($A18,Basisgegevens!$B:$L,9,0)</f>
        <v>300</v>
      </c>
      <c r="BI18" s="152">
        <f>VLOOKUP($A18,Basisgegevens!$B:$L,10,0)</f>
        <v>135</v>
      </c>
      <c r="BJ18" s="152">
        <f>VLOOKUP($A18,Basisgegevens!$B:$L,11,0)</f>
        <v>19</v>
      </c>
      <c r="BK18" s="152" t="str">
        <f t="shared" si="11"/>
        <v/>
      </c>
      <c r="BL18" s="153" t="str">
        <f t="shared" si="12"/>
        <v>Uit</v>
      </c>
      <c r="BM18" s="154" t="str">
        <f t="shared" si="13"/>
        <v/>
      </c>
      <c r="BN18" s="154">
        <f t="shared" si="14"/>
        <v>0</v>
      </c>
      <c r="BO18" s="154" t="str">
        <f t="shared" si="15"/>
        <v/>
      </c>
      <c r="BP18" s="61"/>
      <c r="BQ18" s="61"/>
      <c r="BR18" s="59" t="str">
        <f t="shared" si="16"/>
        <v/>
      </c>
      <c r="BS18" s="59" t="str">
        <f t="shared" si="17"/>
        <v/>
      </c>
      <c r="BT18" s="155" t="str">
        <f t="shared" si="18"/>
        <v/>
      </c>
      <c r="BU18" s="156" t="str">
        <f t="shared" si="19"/>
        <v/>
      </c>
      <c r="BV18" s="68"/>
      <c r="BW18" s="68"/>
      <c r="BX18" s="68"/>
      <c r="BY18" s="68"/>
      <c r="BZ18" s="68"/>
      <c r="CA18" s="68"/>
      <c r="CB18" s="68"/>
      <c r="CC18" s="68"/>
    </row>
    <row r="19" spans="1:81" x14ac:dyDescent="0.2">
      <c r="A19" s="161" t="s">
        <v>197</v>
      </c>
      <c r="B19" s="32"/>
      <c r="C19" s="157" t="str">
        <f t="shared" si="20"/>
        <v>BB</v>
      </c>
      <c r="D19" s="147"/>
      <c r="E19" s="40"/>
      <c r="F19" s="35"/>
      <c r="G19" s="32"/>
      <c r="H19" s="32"/>
      <c r="I19" s="32"/>
      <c r="J19" s="32"/>
      <c r="K19" s="41"/>
      <c r="L19" s="42"/>
      <c r="M19" s="42"/>
      <c r="N19" s="167" t="str">
        <f t="shared" si="0"/>
        <v>Uit</v>
      </c>
      <c r="O19" s="46"/>
      <c r="P19" s="47"/>
      <c r="Q19" s="48">
        <f t="shared" si="1"/>
        <v>0</v>
      </c>
      <c r="R19" s="49" t="str">
        <f t="shared" si="2"/>
        <v/>
      </c>
      <c r="S19" s="50" t="str">
        <f t="shared" si="3"/>
        <v>Uit</v>
      </c>
      <c r="T19" s="171">
        <f t="shared" si="4"/>
        <v>0</v>
      </c>
      <c r="U19" s="169">
        <f t="shared" si="5"/>
        <v>0</v>
      </c>
      <c r="V19" s="169" t="str">
        <f t="shared" si="6"/>
        <v>Uit</v>
      </c>
      <c r="W19" s="170" t="str">
        <f t="shared" si="7"/>
        <v/>
      </c>
      <c r="X19" s="91" t="str">
        <f t="shared" si="8"/>
        <v/>
      </c>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149">
        <f t="shared" si="9"/>
        <v>0</v>
      </c>
      <c r="AY19" s="52"/>
      <c r="AZ19" s="90" t="e">
        <f>VLOOKUP(AY19,Termination!C:D,2,FALSE)</f>
        <v>#N/A</v>
      </c>
      <c r="BA19" s="92" t="str">
        <f t="shared" si="21"/>
        <v/>
      </c>
      <c r="BB19" s="89"/>
      <c r="BC19" s="89"/>
      <c r="BD19" s="150" t="str">
        <f t="shared" si="10"/>
        <v/>
      </c>
      <c r="BE19" s="151">
        <f>VLOOKUP(A19,Basisgegevens!$B:$L,5,0)</f>
        <v>2.9861111111111108E-3</v>
      </c>
      <c r="BF19" s="151">
        <f>VLOOKUP($A19,Basisgegevens!$B:$L,7,0)</f>
        <v>2.7546296296296294E-3</v>
      </c>
      <c r="BG19" s="151">
        <f>VLOOKUP($A19,Basisgegevens!$B:$L,8,0)</f>
        <v>6.099537037037037E-3</v>
      </c>
      <c r="BH19" s="152">
        <f>VLOOKUP($A19,Basisgegevens!$B:$L,9,0)</f>
        <v>300</v>
      </c>
      <c r="BI19" s="152">
        <f>VLOOKUP($A19,Basisgegevens!$B:$L,10,0)</f>
        <v>135</v>
      </c>
      <c r="BJ19" s="152">
        <f>VLOOKUP($A19,Basisgegevens!$B:$L,11,0)</f>
        <v>19</v>
      </c>
      <c r="BK19" s="152" t="str">
        <f t="shared" si="11"/>
        <v/>
      </c>
      <c r="BL19" s="153" t="str">
        <f t="shared" si="12"/>
        <v>Uit</v>
      </c>
      <c r="BM19" s="154" t="str">
        <f t="shared" si="13"/>
        <v/>
      </c>
      <c r="BN19" s="154">
        <f t="shared" si="14"/>
        <v>0</v>
      </c>
      <c r="BO19" s="154" t="str">
        <f t="shared" si="15"/>
        <v/>
      </c>
      <c r="BP19" s="61"/>
      <c r="BQ19" s="61"/>
      <c r="BR19" s="59" t="str">
        <f t="shared" si="16"/>
        <v/>
      </c>
      <c r="BS19" s="59" t="str">
        <f t="shared" si="17"/>
        <v/>
      </c>
      <c r="BT19" s="155" t="str">
        <f t="shared" si="18"/>
        <v/>
      </c>
      <c r="BU19" s="156" t="str">
        <f t="shared" si="19"/>
        <v/>
      </c>
      <c r="BV19" s="68"/>
      <c r="BW19" s="68"/>
      <c r="BX19" s="68"/>
      <c r="BY19" s="68"/>
      <c r="BZ19" s="68"/>
      <c r="CA19" s="68"/>
      <c r="CB19" s="68"/>
      <c r="CC19" s="68"/>
    </row>
    <row r="20" spans="1:81" x14ac:dyDescent="0.2">
      <c r="A20" s="161" t="s">
        <v>197</v>
      </c>
      <c r="B20" s="32"/>
      <c r="C20" s="157" t="str">
        <f t="shared" si="20"/>
        <v>BB</v>
      </c>
      <c r="D20" s="147"/>
      <c r="E20" s="40"/>
      <c r="F20" s="35"/>
      <c r="G20" s="32"/>
      <c r="H20" s="32"/>
      <c r="I20" s="32"/>
      <c r="J20" s="32"/>
      <c r="K20" s="41"/>
      <c r="L20" s="42"/>
      <c r="M20" s="42"/>
      <c r="N20" s="167" t="str">
        <f t="shared" si="0"/>
        <v>Uit</v>
      </c>
      <c r="O20" s="46"/>
      <c r="P20" s="47"/>
      <c r="Q20" s="48">
        <f t="shared" si="1"/>
        <v>0</v>
      </c>
      <c r="R20" s="49" t="str">
        <f t="shared" si="2"/>
        <v/>
      </c>
      <c r="S20" s="50" t="str">
        <f t="shared" si="3"/>
        <v>Uit</v>
      </c>
      <c r="T20" s="171">
        <f t="shared" si="4"/>
        <v>0</v>
      </c>
      <c r="U20" s="169">
        <f t="shared" si="5"/>
        <v>0</v>
      </c>
      <c r="V20" s="169" t="str">
        <f t="shared" si="6"/>
        <v>Uit</v>
      </c>
      <c r="W20" s="170" t="str">
        <f t="shared" si="7"/>
        <v/>
      </c>
      <c r="X20" s="91" t="str">
        <f t="shared" si="8"/>
        <v/>
      </c>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149">
        <f t="shared" si="9"/>
        <v>0</v>
      </c>
      <c r="AY20" s="52"/>
      <c r="AZ20" s="90" t="e">
        <f>VLOOKUP(AY20,Termination!C:D,2,FALSE)</f>
        <v>#N/A</v>
      </c>
      <c r="BA20" s="92" t="str">
        <f t="shared" si="21"/>
        <v/>
      </c>
      <c r="BB20" s="89"/>
      <c r="BC20" s="89"/>
      <c r="BD20" s="150" t="str">
        <f t="shared" si="10"/>
        <v/>
      </c>
      <c r="BE20" s="151">
        <f>VLOOKUP(A20,Basisgegevens!$B:$L,5,0)</f>
        <v>2.9861111111111108E-3</v>
      </c>
      <c r="BF20" s="151">
        <f>VLOOKUP($A20,Basisgegevens!$B:$L,7,0)</f>
        <v>2.7546296296296294E-3</v>
      </c>
      <c r="BG20" s="151">
        <f>VLOOKUP($A20,Basisgegevens!$B:$L,8,0)</f>
        <v>6.099537037037037E-3</v>
      </c>
      <c r="BH20" s="152">
        <f>VLOOKUP($A20,Basisgegevens!$B:$L,9,0)</f>
        <v>300</v>
      </c>
      <c r="BI20" s="152">
        <f>VLOOKUP($A20,Basisgegevens!$B:$L,10,0)</f>
        <v>135</v>
      </c>
      <c r="BJ20" s="152">
        <f>VLOOKUP($A20,Basisgegevens!$B:$L,11,0)</f>
        <v>19</v>
      </c>
      <c r="BK20" s="152" t="str">
        <f t="shared" si="11"/>
        <v/>
      </c>
      <c r="BL20" s="153" t="str">
        <f t="shared" si="12"/>
        <v>Uit</v>
      </c>
      <c r="BM20" s="154" t="str">
        <f t="shared" si="13"/>
        <v/>
      </c>
      <c r="BN20" s="154">
        <f t="shared" si="14"/>
        <v>0</v>
      </c>
      <c r="BO20" s="154" t="str">
        <f t="shared" si="15"/>
        <v/>
      </c>
      <c r="BP20" s="61"/>
      <c r="BQ20" s="61"/>
      <c r="BR20" s="59" t="str">
        <f t="shared" si="16"/>
        <v/>
      </c>
      <c r="BS20" s="59" t="str">
        <f t="shared" si="17"/>
        <v/>
      </c>
      <c r="BT20" s="155" t="str">
        <f t="shared" si="18"/>
        <v/>
      </c>
      <c r="BU20" s="156" t="str">
        <f t="shared" si="19"/>
        <v/>
      </c>
      <c r="BV20" s="68"/>
      <c r="BW20" s="68"/>
      <c r="BX20" s="68"/>
      <c r="BY20" s="68"/>
      <c r="BZ20" s="68"/>
      <c r="CA20" s="68"/>
      <c r="CB20" s="68"/>
      <c r="CC20" s="68"/>
    </row>
    <row r="21" spans="1:81" x14ac:dyDescent="0.2">
      <c r="A21" s="161" t="s">
        <v>197</v>
      </c>
      <c r="B21" s="32"/>
      <c r="C21" s="157" t="str">
        <f t="shared" si="20"/>
        <v>BB</v>
      </c>
      <c r="D21" s="147"/>
      <c r="E21" s="40"/>
      <c r="F21" s="35"/>
      <c r="G21" s="32"/>
      <c r="H21" s="32"/>
      <c r="I21" s="32"/>
      <c r="J21" s="32"/>
      <c r="K21" s="41"/>
      <c r="L21" s="42"/>
      <c r="M21" s="42"/>
      <c r="N21" s="167" t="str">
        <f t="shared" si="0"/>
        <v>Uit</v>
      </c>
      <c r="O21" s="46"/>
      <c r="P21" s="47"/>
      <c r="Q21" s="48">
        <f t="shared" si="1"/>
        <v>0</v>
      </c>
      <c r="R21" s="49" t="str">
        <f t="shared" si="2"/>
        <v/>
      </c>
      <c r="S21" s="50" t="str">
        <f t="shared" si="3"/>
        <v>Uit</v>
      </c>
      <c r="T21" s="171">
        <f t="shared" si="4"/>
        <v>0</v>
      </c>
      <c r="U21" s="169">
        <f t="shared" si="5"/>
        <v>0</v>
      </c>
      <c r="V21" s="169" t="str">
        <f t="shared" si="6"/>
        <v>Uit</v>
      </c>
      <c r="W21" s="170" t="str">
        <f t="shared" si="7"/>
        <v/>
      </c>
      <c r="X21" s="91" t="str">
        <f t="shared" si="8"/>
        <v/>
      </c>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149">
        <f t="shared" si="9"/>
        <v>0</v>
      </c>
      <c r="AY21" s="52"/>
      <c r="AZ21" s="90" t="e">
        <f>VLOOKUP(AY21,Termination!C:D,2,FALSE)</f>
        <v>#N/A</v>
      </c>
      <c r="BA21" s="92" t="str">
        <f t="shared" si="21"/>
        <v/>
      </c>
      <c r="BB21" s="89"/>
      <c r="BC21" s="89"/>
      <c r="BD21" s="150" t="str">
        <f t="shared" si="10"/>
        <v/>
      </c>
      <c r="BE21" s="151">
        <f>VLOOKUP(A21,Basisgegevens!$B:$L,5,0)</f>
        <v>2.9861111111111108E-3</v>
      </c>
      <c r="BF21" s="151">
        <f>VLOOKUP($A21,Basisgegevens!$B:$L,7,0)</f>
        <v>2.7546296296296294E-3</v>
      </c>
      <c r="BG21" s="151">
        <f>VLOOKUP($A21,Basisgegevens!$B:$L,8,0)</f>
        <v>6.099537037037037E-3</v>
      </c>
      <c r="BH21" s="152">
        <f>VLOOKUP($A21,Basisgegevens!$B:$L,9,0)</f>
        <v>300</v>
      </c>
      <c r="BI21" s="152">
        <f>VLOOKUP($A21,Basisgegevens!$B:$L,10,0)</f>
        <v>135</v>
      </c>
      <c r="BJ21" s="152">
        <f>VLOOKUP($A21,Basisgegevens!$B:$L,11,0)</f>
        <v>19</v>
      </c>
      <c r="BK21" s="152" t="str">
        <f t="shared" si="11"/>
        <v/>
      </c>
      <c r="BL21" s="153" t="str">
        <f t="shared" si="12"/>
        <v>Uit</v>
      </c>
      <c r="BM21" s="154" t="str">
        <f t="shared" si="13"/>
        <v/>
      </c>
      <c r="BN21" s="154">
        <f t="shared" si="14"/>
        <v>0</v>
      </c>
      <c r="BO21" s="154" t="str">
        <f t="shared" si="15"/>
        <v/>
      </c>
      <c r="BP21" s="61"/>
      <c r="BQ21" s="61"/>
      <c r="BR21" s="59" t="str">
        <f t="shared" si="16"/>
        <v/>
      </c>
      <c r="BS21" s="59" t="str">
        <f t="shared" si="17"/>
        <v/>
      </c>
      <c r="BT21" s="155" t="str">
        <f t="shared" si="18"/>
        <v/>
      </c>
      <c r="BU21" s="156" t="str">
        <f t="shared" si="19"/>
        <v/>
      </c>
      <c r="BV21" s="68"/>
      <c r="BW21" s="68"/>
      <c r="BX21" s="68"/>
      <c r="BY21" s="68"/>
      <c r="BZ21" s="68"/>
      <c r="CA21" s="68"/>
      <c r="CB21" s="68"/>
      <c r="CC21" s="68"/>
    </row>
    <row r="22" spans="1:81" x14ac:dyDescent="0.2">
      <c r="A22" s="161" t="s">
        <v>197</v>
      </c>
      <c r="B22" s="32"/>
      <c r="C22" s="157" t="str">
        <f t="shared" si="20"/>
        <v>BB</v>
      </c>
      <c r="D22" s="147"/>
      <c r="E22" s="40"/>
      <c r="F22" s="35"/>
      <c r="G22" s="32"/>
      <c r="H22" s="32"/>
      <c r="I22" s="32"/>
      <c r="J22" s="32"/>
      <c r="K22" s="41"/>
      <c r="L22" s="42"/>
      <c r="M22" s="42"/>
      <c r="N22" s="167" t="str">
        <f t="shared" si="0"/>
        <v>Uit</v>
      </c>
      <c r="O22" s="46"/>
      <c r="P22" s="47"/>
      <c r="Q22" s="48">
        <f t="shared" si="1"/>
        <v>0</v>
      </c>
      <c r="R22" s="49" t="str">
        <f t="shared" si="2"/>
        <v/>
      </c>
      <c r="S22" s="50" t="str">
        <f t="shared" si="3"/>
        <v>Uit</v>
      </c>
      <c r="T22" s="171">
        <f t="shared" si="4"/>
        <v>0</v>
      </c>
      <c r="U22" s="169">
        <f t="shared" si="5"/>
        <v>0</v>
      </c>
      <c r="V22" s="169" t="str">
        <f t="shared" si="6"/>
        <v>Uit</v>
      </c>
      <c r="W22" s="170" t="str">
        <f t="shared" si="7"/>
        <v/>
      </c>
      <c r="X22" s="91" t="str">
        <f t="shared" si="8"/>
        <v/>
      </c>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149">
        <f t="shared" si="9"/>
        <v>0</v>
      </c>
      <c r="AY22" s="52"/>
      <c r="AZ22" s="90" t="e">
        <f>VLOOKUP(AY22,Termination!C:D,2,FALSE)</f>
        <v>#N/A</v>
      </c>
      <c r="BA22" s="92" t="str">
        <f t="shared" si="21"/>
        <v/>
      </c>
      <c r="BB22" s="89"/>
      <c r="BC22" s="89"/>
      <c r="BD22" s="150" t="str">
        <f t="shared" si="10"/>
        <v/>
      </c>
      <c r="BE22" s="151">
        <f>VLOOKUP(A22,Basisgegevens!$B:$L,5,0)</f>
        <v>2.9861111111111108E-3</v>
      </c>
      <c r="BF22" s="151">
        <f>VLOOKUP($A22,Basisgegevens!$B:$L,7,0)</f>
        <v>2.7546296296296294E-3</v>
      </c>
      <c r="BG22" s="151">
        <f>VLOOKUP($A22,Basisgegevens!$B:$L,8,0)</f>
        <v>6.099537037037037E-3</v>
      </c>
      <c r="BH22" s="152">
        <f>VLOOKUP($A22,Basisgegevens!$B:$L,9,0)</f>
        <v>300</v>
      </c>
      <c r="BI22" s="152">
        <f>VLOOKUP($A22,Basisgegevens!$B:$L,10,0)</f>
        <v>135</v>
      </c>
      <c r="BJ22" s="152">
        <f>VLOOKUP($A22,Basisgegevens!$B:$L,11,0)</f>
        <v>19</v>
      </c>
      <c r="BK22" s="152" t="str">
        <f t="shared" si="11"/>
        <v/>
      </c>
      <c r="BL22" s="153" t="str">
        <f t="shared" si="12"/>
        <v>Uit</v>
      </c>
      <c r="BM22" s="154" t="str">
        <f t="shared" si="13"/>
        <v/>
      </c>
      <c r="BN22" s="154">
        <f t="shared" si="14"/>
        <v>0</v>
      </c>
      <c r="BO22" s="154" t="str">
        <f t="shared" si="15"/>
        <v/>
      </c>
      <c r="BP22" s="61"/>
      <c r="BQ22" s="61"/>
      <c r="BR22" s="59" t="str">
        <f t="shared" si="16"/>
        <v/>
      </c>
      <c r="BS22" s="59" t="str">
        <f t="shared" si="17"/>
        <v/>
      </c>
      <c r="BT22" s="155" t="str">
        <f t="shared" si="18"/>
        <v/>
      </c>
      <c r="BU22" s="156" t="str">
        <f t="shared" si="19"/>
        <v/>
      </c>
      <c r="BV22" s="68"/>
      <c r="BW22" s="68"/>
      <c r="BX22" s="68"/>
      <c r="BY22" s="68"/>
      <c r="BZ22" s="68"/>
      <c r="CA22" s="68"/>
      <c r="CB22" s="68"/>
      <c r="CC22" s="68"/>
    </row>
    <row r="23" spans="1:81" x14ac:dyDescent="0.2">
      <c r="A23" s="161" t="s">
        <v>197</v>
      </c>
      <c r="B23" s="32"/>
      <c r="C23" s="157" t="str">
        <f t="shared" si="20"/>
        <v>BB</v>
      </c>
      <c r="D23" s="147"/>
      <c r="E23" s="40"/>
      <c r="F23" s="35"/>
      <c r="G23" s="32"/>
      <c r="H23" s="32"/>
      <c r="I23" s="32"/>
      <c r="J23" s="32"/>
      <c r="K23" s="41"/>
      <c r="L23" s="42"/>
      <c r="M23" s="42"/>
      <c r="N23" s="167" t="str">
        <f t="shared" si="0"/>
        <v>Uit</v>
      </c>
      <c r="O23" s="46"/>
      <c r="P23" s="47"/>
      <c r="Q23" s="48">
        <f t="shared" si="1"/>
        <v>0</v>
      </c>
      <c r="R23" s="49" t="str">
        <f t="shared" si="2"/>
        <v/>
      </c>
      <c r="S23" s="50" t="str">
        <f t="shared" si="3"/>
        <v>Uit</v>
      </c>
      <c r="T23" s="171">
        <f t="shared" si="4"/>
        <v>0</v>
      </c>
      <c r="U23" s="169">
        <f t="shared" si="5"/>
        <v>0</v>
      </c>
      <c r="V23" s="169" t="str">
        <f t="shared" si="6"/>
        <v>Uit</v>
      </c>
      <c r="W23" s="170" t="str">
        <f t="shared" si="7"/>
        <v/>
      </c>
      <c r="X23" s="91" t="str">
        <f t="shared" si="8"/>
        <v/>
      </c>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149">
        <f t="shared" si="9"/>
        <v>0</v>
      </c>
      <c r="AY23" s="52"/>
      <c r="AZ23" s="90" t="e">
        <f>VLOOKUP(AY23,Termination!C:D,2,FALSE)</f>
        <v>#N/A</v>
      </c>
      <c r="BA23" s="92" t="str">
        <f t="shared" si="21"/>
        <v/>
      </c>
      <c r="BB23" s="89"/>
      <c r="BC23" s="89"/>
      <c r="BD23" s="150" t="str">
        <f t="shared" si="10"/>
        <v/>
      </c>
      <c r="BE23" s="151">
        <f>VLOOKUP(A23,Basisgegevens!$B:$L,5,0)</f>
        <v>2.9861111111111108E-3</v>
      </c>
      <c r="BF23" s="151">
        <f>VLOOKUP($A23,Basisgegevens!$B:$L,7,0)</f>
        <v>2.7546296296296294E-3</v>
      </c>
      <c r="BG23" s="151">
        <f>VLOOKUP($A23,Basisgegevens!$B:$L,8,0)</f>
        <v>6.099537037037037E-3</v>
      </c>
      <c r="BH23" s="152">
        <f>VLOOKUP($A23,Basisgegevens!$B:$L,9,0)</f>
        <v>300</v>
      </c>
      <c r="BI23" s="152">
        <f>VLOOKUP($A23,Basisgegevens!$B:$L,10,0)</f>
        <v>135</v>
      </c>
      <c r="BJ23" s="152">
        <f>VLOOKUP($A23,Basisgegevens!$B:$L,11,0)</f>
        <v>19</v>
      </c>
      <c r="BK23" s="152" t="str">
        <f t="shared" si="11"/>
        <v/>
      </c>
      <c r="BL23" s="153" t="str">
        <f t="shared" si="12"/>
        <v>Uit</v>
      </c>
      <c r="BM23" s="154" t="str">
        <f t="shared" si="13"/>
        <v/>
      </c>
      <c r="BN23" s="154">
        <f t="shared" si="14"/>
        <v>0</v>
      </c>
      <c r="BO23" s="154" t="str">
        <f t="shared" si="15"/>
        <v/>
      </c>
      <c r="BP23" s="61"/>
      <c r="BQ23" s="61"/>
      <c r="BR23" s="59" t="str">
        <f t="shared" si="16"/>
        <v/>
      </c>
      <c r="BS23" s="59" t="str">
        <f t="shared" si="17"/>
        <v/>
      </c>
      <c r="BT23" s="155" t="str">
        <f t="shared" si="18"/>
        <v/>
      </c>
      <c r="BU23" s="156" t="str">
        <f t="shared" si="19"/>
        <v/>
      </c>
      <c r="BV23" s="68"/>
      <c r="BW23" s="68"/>
      <c r="BX23" s="68"/>
      <c r="BY23" s="68"/>
      <c r="BZ23" s="68"/>
      <c r="CA23" s="68"/>
      <c r="CB23" s="68"/>
      <c r="CC23" s="68"/>
    </row>
    <row r="24" spans="1:81" x14ac:dyDescent="0.2">
      <c r="A24" s="161" t="s">
        <v>197</v>
      </c>
      <c r="B24" s="32"/>
      <c r="C24" s="157" t="str">
        <f t="shared" si="20"/>
        <v>BB</v>
      </c>
      <c r="D24" s="147"/>
      <c r="E24" s="40"/>
      <c r="F24" s="35"/>
      <c r="G24" s="32"/>
      <c r="H24" s="32"/>
      <c r="I24" s="32"/>
      <c r="J24" s="32"/>
      <c r="K24" s="41"/>
      <c r="L24" s="42"/>
      <c r="M24" s="42"/>
      <c r="N24" s="167" t="str">
        <f t="shared" si="0"/>
        <v>Uit</v>
      </c>
      <c r="O24" s="46"/>
      <c r="P24" s="47"/>
      <c r="Q24" s="48">
        <f t="shared" si="1"/>
        <v>0</v>
      </c>
      <c r="R24" s="49" t="str">
        <f t="shared" si="2"/>
        <v/>
      </c>
      <c r="S24" s="50" t="str">
        <f t="shared" si="3"/>
        <v>Uit</v>
      </c>
      <c r="T24" s="171">
        <f t="shared" si="4"/>
        <v>0</v>
      </c>
      <c r="U24" s="169">
        <f t="shared" si="5"/>
        <v>0</v>
      </c>
      <c r="V24" s="169" t="str">
        <f t="shared" si="6"/>
        <v>Uit</v>
      </c>
      <c r="W24" s="170" t="str">
        <f t="shared" si="7"/>
        <v/>
      </c>
      <c r="X24" s="91" t="str">
        <f t="shared" si="8"/>
        <v/>
      </c>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149">
        <f t="shared" si="9"/>
        <v>0</v>
      </c>
      <c r="AY24" s="52"/>
      <c r="AZ24" s="90" t="e">
        <f>VLOOKUP(AY24,Termination!C:D,2,FALSE)</f>
        <v>#N/A</v>
      </c>
      <c r="BA24" s="92" t="str">
        <f t="shared" si="21"/>
        <v/>
      </c>
      <c r="BB24" s="89"/>
      <c r="BC24" s="89"/>
      <c r="BD24" s="150" t="str">
        <f t="shared" si="10"/>
        <v/>
      </c>
      <c r="BE24" s="151">
        <f>VLOOKUP(A24,Basisgegevens!$B:$L,5,0)</f>
        <v>2.9861111111111108E-3</v>
      </c>
      <c r="BF24" s="151">
        <f>VLOOKUP($A24,Basisgegevens!$B:$L,7,0)</f>
        <v>2.7546296296296294E-3</v>
      </c>
      <c r="BG24" s="151">
        <f>VLOOKUP($A24,Basisgegevens!$B:$L,8,0)</f>
        <v>6.099537037037037E-3</v>
      </c>
      <c r="BH24" s="152">
        <f>VLOOKUP($A24,Basisgegevens!$B:$L,9,0)</f>
        <v>300</v>
      </c>
      <c r="BI24" s="152">
        <f>VLOOKUP($A24,Basisgegevens!$B:$L,10,0)</f>
        <v>135</v>
      </c>
      <c r="BJ24" s="152">
        <f>VLOOKUP($A24,Basisgegevens!$B:$L,11,0)</f>
        <v>19</v>
      </c>
      <c r="BK24" s="152" t="str">
        <f t="shared" si="11"/>
        <v/>
      </c>
      <c r="BL24" s="153" t="str">
        <f t="shared" si="12"/>
        <v>Uit</v>
      </c>
      <c r="BM24" s="154" t="str">
        <f t="shared" si="13"/>
        <v/>
      </c>
      <c r="BN24" s="154">
        <f t="shared" si="14"/>
        <v>0</v>
      </c>
      <c r="BO24" s="154" t="str">
        <f t="shared" si="15"/>
        <v/>
      </c>
      <c r="BP24" s="61"/>
      <c r="BQ24" s="61"/>
      <c r="BR24" s="59" t="str">
        <f t="shared" si="16"/>
        <v/>
      </c>
      <c r="BS24" s="59" t="str">
        <f t="shared" si="17"/>
        <v/>
      </c>
      <c r="BT24" s="155" t="str">
        <f t="shared" si="18"/>
        <v/>
      </c>
      <c r="BU24" s="156" t="str">
        <f t="shared" si="19"/>
        <v/>
      </c>
      <c r="BV24" s="68"/>
      <c r="BW24" s="68"/>
      <c r="BX24" s="68"/>
      <c r="BY24" s="68"/>
      <c r="BZ24" s="68"/>
      <c r="CA24" s="68"/>
      <c r="CB24" s="68"/>
      <c r="CC24" s="68"/>
    </row>
    <row r="25" spans="1:81" x14ac:dyDescent="0.2">
      <c r="A25" s="161" t="s">
        <v>197</v>
      </c>
      <c r="B25" s="32"/>
      <c r="C25" s="157" t="str">
        <f t="shared" si="20"/>
        <v>BB</v>
      </c>
      <c r="D25" s="147"/>
      <c r="E25" s="40"/>
      <c r="F25" s="35"/>
      <c r="G25" s="32"/>
      <c r="H25" s="32"/>
      <c r="I25" s="32"/>
      <c r="J25" s="32"/>
      <c r="K25" s="41"/>
      <c r="L25" s="42"/>
      <c r="M25" s="42"/>
      <c r="N25" s="167" t="str">
        <f t="shared" si="0"/>
        <v>Uit</v>
      </c>
      <c r="O25" s="46"/>
      <c r="P25" s="47"/>
      <c r="Q25" s="48">
        <f t="shared" si="1"/>
        <v>0</v>
      </c>
      <c r="R25" s="49" t="str">
        <f t="shared" si="2"/>
        <v/>
      </c>
      <c r="S25" s="50" t="str">
        <f t="shared" si="3"/>
        <v>Uit</v>
      </c>
      <c r="T25" s="171">
        <f t="shared" si="4"/>
        <v>0</v>
      </c>
      <c r="U25" s="169">
        <f t="shared" si="5"/>
        <v>0</v>
      </c>
      <c r="V25" s="169" t="str">
        <f t="shared" si="6"/>
        <v>Uit</v>
      </c>
      <c r="W25" s="170" t="str">
        <f t="shared" si="7"/>
        <v/>
      </c>
      <c r="X25" s="91" t="str">
        <f t="shared" si="8"/>
        <v/>
      </c>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149">
        <f t="shared" si="9"/>
        <v>0</v>
      </c>
      <c r="AY25" s="52"/>
      <c r="AZ25" s="90" t="e">
        <f>VLOOKUP(AY25,Termination!C:D,2,FALSE)</f>
        <v>#N/A</v>
      </c>
      <c r="BA25" s="92" t="str">
        <f t="shared" si="21"/>
        <v/>
      </c>
      <c r="BB25" s="89"/>
      <c r="BC25" s="89"/>
      <c r="BD25" s="150" t="str">
        <f t="shared" si="10"/>
        <v/>
      </c>
      <c r="BE25" s="151">
        <f>VLOOKUP(A25,Basisgegevens!$B:$L,5,0)</f>
        <v>2.9861111111111108E-3</v>
      </c>
      <c r="BF25" s="151">
        <f>VLOOKUP($A25,Basisgegevens!$B:$L,7,0)</f>
        <v>2.7546296296296294E-3</v>
      </c>
      <c r="BG25" s="151">
        <f>VLOOKUP($A25,Basisgegevens!$B:$L,8,0)</f>
        <v>6.099537037037037E-3</v>
      </c>
      <c r="BH25" s="152">
        <f>VLOOKUP($A25,Basisgegevens!$B:$L,9,0)</f>
        <v>300</v>
      </c>
      <c r="BI25" s="152">
        <f>VLOOKUP($A25,Basisgegevens!$B:$L,10,0)</f>
        <v>135</v>
      </c>
      <c r="BJ25" s="152">
        <f>VLOOKUP($A25,Basisgegevens!$B:$L,11,0)</f>
        <v>19</v>
      </c>
      <c r="BK25" s="152" t="str">
        <f t="shared" si="11"/>
        <v/>
      </c>
      <c r="BL25" s="153" t="str">
        <f t="shared" si="12"/>
        <v>Uit</v>
      </c>
      <c r="BM25" s="154" t="str">
        <f t="shared" si="13"/>
        <v/>
      </c>
      <c r="BN25" s="154">
        <f t="shared" si="14"/>
        <v>0</v>
      </c>
      <c r="BO25" s="154" t="str">
        <f t="shared" si="15"/>
        <v/>
      </c>
      <c r="BP25" s="61"/>
      <c r="BQ25" s="61"/>
      <c r="BR25" s="59" t="str">
        <f t="shared" si="16"/>
        <v/>
      </c>
      <c r="BS25" s="59" t="str">
        <f t="shared" si="17"/>
        <v/>
      </c>
      <c r="BT25" s="155" t="str">
        <f t="shared" si="18"/>
        <v/>
      </c>
      <c r="BU25" s="156" t="str">
        <f t="shared" si="19"/>
        <v/>
      </c>
      <c r="BV25" s="68"/>
      <c r="BW25" s="68"/>
      <c r="BX25" s="68"/>
      <c r="BY25" s="68"/>
      <c r="BZ25" s="68"/>
      <c r="CA25" s="68"/>
      <c r="CB25" s="68"/>
      <c r="CC25" s="68"/>
    </row>
    <row r="26" spans="1:81" x14ac:dyDescent="0.2">
      <c r="A26" s="161" t="s">
        <v>197</v>
      </c>
      <c r="B26" s="32"/>
      <c r="C26" s="157" t="str">
        <f t="shared" si="20"/>
        <v>BB</v>
      </c>
      <c r="D26" s="147"/>
      <c r="E26" s="40"/>
      <c r="F26" s="35"/>
      <c r="G26" s="32"/>
      <c r="H26" s="32"/>
      <c r="I26" s="32"/>
      <c r="J26" s="32"/>
      <c r="K26" s="41"/>
      <c r="L26" s="42"/>
      <c r="M26" s="42"/>
      <c r="N26" s="167" t="str">
        <f t="shared" si="0"/>
        <v>Uit</v>
      </c>
      <c r="O26" s="46"/>
      <c r="P26" s="47"/>
      <c r="Q26" s="48">
        <f t="shared" si="1"/>
        <v>0</v>
      </c>
      <c r="R26" s="49" t="str">
        <f t="shared" si="2"/>
        <v/>
      </c>
      <c r="S26" s="50" t="str">
        <f t="shared" si="3"/>
        <v>Uit</v>
      </c>
      <c r="T26" s="171">
        <f t="shared" si="4"/>
        <v>0</v>
      </c>
      <c r="U26" s="169">
        <f t="shared" si="5"/>
        <v>0</v>
      </c>
      <c r="V26" s="169" t="str">
        <f t="shared" si="6"/>
        <v>Uit</v>
      </c>
      <c r="W26" s="170" t="str">
        <f t="shared" si="7"/>
        <v/>
      </c>
      <c r="X26" s="91" t="str">
        <f t="shared" si="8"/>
        <v/>
      </c>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149">
        <f t="shared" si="9"/>
        <v>0</v>
      </c>
      <c r="AY26" s="52"/>
      <c r="AZ26" s="90" t="e">
        <f>VLOOKUP(AY26,Termination!C:D,2,FALSE)</f>
        <v>#N/A</v>
      </c>
      <c r="BA26" s="92" t="str">
        <f t="shared" si="21"/>
        <v/>
      </c>
      <c r="BB26" s="89"/>
      <c r="BC26" s="89"/>
      <c r="BD26" s="150" t="str">
        <f t="shared" si="10"/>
        <v/>
      </c>
      <c r="BE26" s="151">
        <f>VLOOKUP(A26,Basisgegevens!$B:$L,5,0)</f>
        <v>2.9861111111111108E-3</v>
      </c>
      <c r="BF26" s="151">
        <f>VLOOKUP($A26,Basisgegevens!$B:$L,7,0)</f>
        <v>2.7546296296296294E-3</v>
      </c>
      <c r="BG26" s="151">
        <f>VLOOKUP($A26,Basisgegevens!$B:$L,8,0)</f>
        <v>6.099537037037037E-3</v>
      </c>
      <c r="BH26" s="152">
        <f>VLOOKUP($A26,Basisgegevens!$B:$L,9,0)</f>
        <v>300</v>
      </c>
      <c r="BI26" s="152">
        <f>VLOOKUP($A26,Basisgegevens!$B:$L,10,0)</f>
        <v>135</v>
      </c>
      <c r="BJ26" s="152">
        <f>VLOOKUP($A26,Basisgegevens!$B:$L,11,0)</f>
        <v>19</v>
      </c>
      <c r="BK26" s="152" t="str">
        <f t="shared" si="11"/>
        <v/>
      </c>
      <c r="BL26" s="153" t="str">
        <f t="shared" si="12"/>
        <v>Uit</v>
      </c>
      <c r="BM26" s="154" t="str">
        <f t="shared" si="13"/>
        <v/>
      </c>
      <c r="BN26" s="154">
        <f t="shared" si="14"/>
        <v>0</v>
      </c>
      <c r="BO26" s="154" t="str">
        <f t="shared" si="15"/>
        <v/>
      </c>
      <c r="BP26" s="61"/>
      <c r="BQ26" s="61"/>
      <c r="BR26" s="59" t="str">
        <f t="shared" si="16"/>
        <v/>
      </c>
      <c r="BS26" s="59" t="str">
        <f t="shared" si="17"/>
        <v/>
      </c>
      <c r="BT26" s="155" t="str">
        <f t="shared" si="18"/>
        <v/>
      </c>
      <c r="BU26" s="156" t="str">
        <f t="shared" si="19"/>
        <v/>
      </c>
      <c r="BV26" s="68"/>
      <c r="BW26" s="68"/>
      <c r="BX26" s="68"/>
      <c r="BY26" s="68"/>
      <c r="BZ26" s="68"/>
      <c r="CA26" s="68"/>
      <c r="CB26" s="68"/>
      <c r="CC26" s="68"/>
    </row>
    <row r="27" spans="1:81" x14ac:dyDescent="0.2">
      <c r="A27" s="161" t="s">
        <v>197</v>
      </c>
      <c r="B27" s="32"/>
      <c r="C27" s="157" t="str">
        <f t="shared" si="20"/>
        <v>BB</v>
      </c>
      <c r="D27" s="147"/>
      <c r="E27" s="40"/>
      <c r="F27" s="35"/>
      <c r="G27" s="32"/>
      <c r="H27" s="32"/>
      <c r="I27" s="32"/>
      <c r="J27" s="32"/>
      <c r="K27" s="41"/>
      <c r="L27" s="42"/>
      <c r="M27" s="42"/>
      <c r="N27" s="167" t="str">
        <f t="shared" si="0"/>
        <v>Uit</v>
      </c>
      <c r="O27" s="46"/>
      <c r="P27" s="47"/>
      <c r="Q27" s="48">
        <f t="shared" si="1"/>
        <v>0</v>
      </c>
      <c r="R27" s="49" t="str">
        <f t="shared" si="2"/>
        <v/>
      </c>
      <c r="S27" s="50" t="str">
        <f t="shared" si="3"/>
        <v>Uit</v>
      </c>
      <c r="T27" s="171">
        <f t="shared" si="4"/>
        <v>0</v>
      </c>
      <c r="U27" s="169">
        <f t="shared" si="5"/>
        <v>0</v>
      </c>
      <c r="V27" s="169" t="str">
        <f t="shared" si="6"/>
        <v>Uit</v>
      </c>
      <c r="W27" s="170" t="str">
        <f t="shared" si="7"/>
        <v/>
      </c>
      <c r="X27" s="91" t="str">
        <f t="shared" si="8"/>
        <v/>
      </c>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149">
        <f t="shared" si="9"/>
        <v>0</v>
      </c>
      <c r="AY27" s="52"/>
      <c r="AZ27" s="90" t="e">
        <f>VLOOKUP(AY27,Termination!C:D,2,FALSE)</f>
        <v>#N/A</v>
      </c>
      <c r="BA27" s="92" t="str">
        <f t="shared" si="21"/>
        <v/>
      </c>
      <c r="BB27" s="89"/>
      <c r="BC27" s="89"/>
      <c r="BD27" s="150" t="str">
        <f t="shared" si="10"/>
        <v/>
      </c>
      <c r="BE27" s="151">
        <f>VLOOKUP(A27,Basisgegevens!$B:$L,5,0)</f>
        <v>2.9861111111111108E-3</v>
      </c>
      <c r="BF27" s="151">
        <f>VLOOKUP($A27,Basisgegevens!$B:$L,7,0)</f>
        <v>2.7546296296296294E-3</v>
      </c>
      <c r="BG27" s="151">
        <f>VLOOKUP($A27,Basisgegevens!$B:$L,8,0)</f>
        <v>6.099537037037037E-3</v>
      </c>
      <c r="BH27" s="152">
        <f>VLOOKUP($A27,Basisgegevens!$B:$L,9,0)</f>
        <v>300</v>
      </c>
      <c r="BI27" s="152">
        <f>VLOOKUP($A27,Basisgegevens!$B:$L,10,0)</f>
        <v>135</v>
      </c>
      <c r="BJ27" s="152">
        <f>VLOOKUP($A27,Basisgegevens!$B:$L,11,0)</f>
        <v>19</v>
      </c>
      <c r="BK27" s="152" t="str">
        <f t="shared" si="11"/>
        <v/>
      </c>
      <c r="BL27" s="153" t="str">
        <f t="shared" si="12"/>
        <v>Uit</v>
      </c>
      <c r="BM27" s="154" t="str">
        <f t="shared" si="13"/>
        <v/>
      </c>
      <c r="BN27" s="154">
        <f t="shared" si="14"/>
        <v>0</v>
      </c>
      <c r="BO27" s="154" t="str">
        <f t="shared" si="15"/>
        <v/>
      </c>
      <c r="BP27" s="61"/>
      <c r="BQ27" s="61"/>
      <c r="BR27" s="59" t="str">
        <f t="shared" si="16"/>
        <v/>
      </c>
      <c r="BS27" s="59" t="str">
        <f t="shared" si="17"/>
        <v/>
      </c>
      <c r="BT27" s="155" t="str">
        <f t="shared" si="18"/>
        <v/>
      </c>
      <c r="BU27" s="156" t="str">
        <f t="shared" si="19"/>
        <v/>
      </c>
      <c r="BV27" s="68"/>
      <c r="BW27" s="68"/>
      <c r="BX27" s="68"/>
      <c r="BY27" s="68"/>
      <c r="BZ27" s="68"/>
      <c r="CA27" s="68"/>
      <c r="CB27" s="68"/>
      <c r="CC27" s="68"/>
    </row>
    <row r="28" spans="1:81" x14ac:dyDescent="0.2">
      <c r="A28" s="161" t="s">
        <v>197</v>
      </c>
      <c r="B28" s="32"/>
      <c r="C28" s="157" t="str">
        <f t="shared" si="20"/>
        <v>BB</v>
      </c>
      <c r="D28" s="147"/>
      <c r="E28" s="40"/>
      <c r="F28" s="35"/>
      <c r="G28" s="32"/>
      <c r="H28" s="32"/>
      <c r="I28" s="32"/>
      <c r="J28" s="32"/>
      <c r="K28" s="41"/>
      <c r="L28" s="42"/>
      <c r="M28" s="42"/>
      <c r="N28" s="167" t="str">
        <f t="shared" si="0"/>
        <v>Uit</v>
      </c>
      <c r="O28" s="46"/>
      <c r="P28" s="47"/>
      <c r="Q28" s="48">
        <f t="shared" si="1"/>
        <v>0</v>
      </c>
      <c r="R28" s="49" t="str">
        <f t="shared" si="2"/>
        <v/>
      </c>
      <c r="S28" s="50" t="str">
        <f t="shared" si="3"/>
        <v>Uit</v>
      </c>
      <c r="T28" s="171">
        <f t="shared" si="4"/>
        <v>0</v>
      </c>
      <c r="U28" s="169">
        <f t="shared" si="5"/>
        <v>0</v>
      </c>
      <c r="V28" s="169" t="str">
        <f t="shared" si="6"/>
        <v>Uit</v>
      </c>
      <c r="W28" s="170" t="str">
        <f t="shared" si="7"/>
        <v/>
      </c>
      <c r="X28" s="91" t="str">
        <f t="shared" si="8"/>
        <v/>
      </c>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149">
        <f t="shared" si="9"/>
        <v>0</v>
      </c>
      <c r="AY28" s="52"/>
      <c r="AZ28" s="90" t="e">
        <f>VLOOKUP(AY28,Termination!C:D,2,FALSE)</f>
        <v>#N/A</v>
      </c>
      <c r="BA28" s="92" t="str">
        <f t="shared" si="21"/>
        <v/>
      </c>
      <c r="BB28" s="89"/>
      <c r="BC28" s="89"/>
      <c r="BD28" s="150" t="str">
        <f t="shared" si="10"/>
        <v/>
      </c>
      <c r="BE28" s="151">
        <f>VLOOKUP(A28,Basisgegevens!$B:$L,5,0)</f>
        <v>2.9861111111111108E-3</v>
      </c>
      <c r="BF28" s="151">
        <f>VLOOKUP($A28,Basisgegevens!$B:$L,7,0)</f>
        <v>2.7546296296296294E-3</v>
      </c>
      <c r="BG28" s="151">
        <f>VLOOKUP($A28,Basisgegevens!$B:$L,8,0)</f>
        <v>6.099537037037037E-3</v>
      </c>
      <c r="BH28" s="152">
        <f>VLOOKUP($A28,Basisgegevens!$B:$L,9,0)</f>
        <v>300</v>
      </c>
      <c r="BI28" s="152">
        <f>VLOOKUP($A28,Basisgegevens!$B:$L,10,0)</f>
        <v>135</v>
      </c>
      <c r="BJ28" s="152">
        <f>VLOOKUP($A28,Basisgegevens!$B:$L,11,0)</f>
        <v>19</v>
      </c>
      <c r="BK28" s="152" t="str">
        <f t="shared" si="11"/>
        <v/>
      </c>
      <c r="BL28" s="153" t="str">
        <f t="shared" si="12"/>
        <v>Uit</v>
      </c>
      <c r="BM28" s="154" t="str">
        <f t="shared" si="13"/>
        <v/>
      </c>
      <c r="BN28" s="154">
        <f t="shared" si="14"/>
        <v>0</v>
      </c>
      <c r="BO28" s="154" t="str">
        <f t="shared" si="15"/>
        <v/>
      </c>
      <c r="BP28" s="61"/>
      <c r="BQ28" s="61"/>
      <c r="BR28" s="59" t="str">
        <f t="shared" si="16"/>
        <v/>
      </c>
      <c r="BS28" s="59" t="str">
        <f t="shared" si="17"/>
        <v/>
      </c>
      <c r="BT28" s="155" t="str">
        <f t="shared" si="18"/>
        <v/>
      </c>
      <c r="BU28" s="156" t="str">
        <f t="shared" si="19"/>
        <v/>
      </c>
      <c r="BV28" s="68"/>
      <c r="BW28" s="68"/>
      <c r="BX28" s="68"/>
      <c r="BY28" s="68"/>
      <c r="BZ28" s="68"/>
      <c r="CA28" s="68"/>
      <c r="CB28" s="68"/>
      <c r="CC28" s="68"/>
    </row>
    <row r="29" spans="1:81" x14ac:dyDescent="0.2">
      <c r="A29" s="161" t="s">
        <v>197</v>
      </c>
      <c r="B29" s="32"/>
      <c r="C29" s="157" t="str">
        <f t="shared" si="20"/>
        <v>BB</v>
      </c>
      <c r="D29" s="147"/>
      <c r="E29" s="40"/>
      <c r="F29" s="35"/>
      <c r="G29" s="32"/>
      <c r="H29" s="32"/>
      <c r="I29" s="32"/>
      <c r="J29" s="32"/>
      <c r="K29" s="41"/>
      <c r="L29" s="42"/>
      <c r="M29" s="42"/>
      <c r="N29" s="167" t="str">
        <f t="shared" si="0"/>
        <v>Uit</v>
      </c>
      <c r="O29" s="46"/>
      <c r="P29" s="47"/>
      <c r="Q29" s="48">
        <f t="shared" si="1"/>
        <v>0</v>
      </c>
      <c r="R29" s="49" t="str">
        <f t="shared" si="2"/>
        <v/>
      </c>
      <c r="S29" s="50" t="str">
        <f t="shared" si="3"/>
        <v>Uit</v>
      </c>
      <c r="T29" s="171">
        <f t="shared" si="4"/>
        <v>0</v>
      </c>
      <c r="U29" s="169">
        <f t="shared" si="5"/>
        <v>0</v>
      </c>
      <c r="V29" s="169" t="str">
        <f t="shared" si="6"/>
        <v>Uit</v>
      </c>
      <c r="W29" s="170" t="str">
        <f t="shared" si="7"/>
        <v/>
      </c>
      <c r="X29" s="91" t="str">
        <f t="shared" si="8"/>
        <v/>
      </c>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149">
        <f t="shared" si="9"/>
        <v>0</v>
      </c>
      <c r="AY29" s="52"/>
      <c r="AZ29" s="90" t="e">
        <f>VLOOKUP(AY29,Termination!C:D,2,FALSE)</f>
        <v>#N/A</v>
      </c>
      <c r="BA29" s="92" t="str">
        <f t="shared" si="21"/>
        <v/>
      </c>
      <c r="BB29" s="89"/>
      <c r="BC29" s="89"/>
      <c r="BD29" s="150" t="str">
        <f t="shared" si="10"/>
        <v/>
      </c>
      <c r="BE29" s="151">
        <f>VLOOKUP(A29,Basisgegevens!$B:$L,5,0)</f>
        <v>2.9861111111111108E-3</v>
      </c>
      <c r="BF29" s="151">
        <f>VLOOKUP($A29,Basisgegevens!$B:$L,7,0)</f>
        <v>2.7546296296296294E-3</v>
      </c>
      <c r="BG29" s="151">
        <f>VLOOKUP($A29,Basisgegevens!$B:$L,8,0)</f>
        <v>6.099537037037037E-3</v>
      </c>
      <c r="BH29" s="152">
        <f>VLOOKUP($A29,Basisgegevens!$B:$L,9,0)</f>
        <v>300</v>
      </c>
      <c r="BI29" s="152">
        <f>VLOOKUP($A29,Basisgegevens!$B:$L,10,0)</f>
        <v>135</v>
      </c>
      <c r="BJ29" s="152">
        <f>VLOOKUP($A29,Basisgegevens!$B:$L,11,0)</f>
        <v>19</v>
      </c>
      <c r="BK29" s="152" t="str">
        <f t="shared" si="11"/>
        <v/>
      </c>
      <c r="BL29" s="153" t="str">
        <f t="shared" si="12"/>
        <v>Uit</v>
      </c>
      <c r="BM29" s="154" t="str">
        <f t="shared" si="13"/>
        <v/>
      </c>
      <c r="BN29" s="154">
        <f t="shared" si="14"/>
        <v>0</v>
      </c>
      <c r="BO29" s="154" t="str">
        <f t="shared" si="15"/>
        <v/>
      </c>
      <c r="BP29" s="61"/>
      <c r="BQ29" s="61"/>
      <c r="BR29" s="59" t="str">
        <f t="shared" si="16"/>
        <v/>
      </c>
      <c r="BS29" s="59" t="str">
        <f t="shared" si="17"/>
        <v/>
      </c>
      <c r="BT29" s="155" t="str">
        <f t="shared" si="18"/>
        <v/>
      </c>
      <c r="BU29" s="156" t="str">
        <f t="shared" si="19"/>
        <v/>
      </c>
      <c r="BV29" s="68"/>
      <c r="BW29" s="68"/>
      <c r="BX29" s="68"/>
      <c r="BY29" s="68"/>
      <c r="BZ29" s="68"/>
      <c r="CA29" s="68"/>
      <c r="CB29" s="68"/>
      <c r="CC29" s="68"/>
    </row>
    <row r="30" spans="1:81" x14ac:dyDescent="0.2">
      <c r="A30" s="161" t="s">
        <v>197</v>
      </c>
      <c r="B30" s="32"/>
      <c r="C30" s="157" t="str">
        <f t="shared" si="20"/>
        <v>BB</v>
      </c>
      <c r="D30" s="147"/>
      <c r="E30" s="40"/>
      <c r="F30" s="35"/>
      <c r="G30" s="32"/>
      <c r="H30" s="32"/>
      <c r="I30" s="32"/>
      <c r="J30" s="32"/>
      <c r="K30" s="41"/>
      <c r="L30" s="42"/>
      <c r="M30" s="42"/>
      <c r="N30" s="167" t="str">
        <f t="shared" si="0"/>
        <v>Uit</v>
      </c>
      <c r="O30" s="46"/>
      <c r="P30" s="47"/>
      <c r="Q30" s="48">
        <f t="shared" si="1"/>
        <v>0</v>
      </c>
      <c r="R30" s="49" t="str">
        <f t="shared" si="2"/>
        <v/>
      </c>
      <c r="S30" s="50" t="str">
        <f t="shared" si="3"/>
        <v>Uit</v>
      </c>
      <c r="T30" s="171">
        <f t="shared" si="4"/>
        <v>0</v>
      </c>
      <c r="U30" s="169">
        <f t="shared" si="5"/>
        <v>0</v>
      </c>
      <c r="V30" s="169" t="str">
        <f t="shared" si="6"/>
        <v>Uit</v>
      </c>
      <c r="W30" s="170" t="str">
        <f t="shared" si="7"/>
        <v/>
      </c>
      <c r="X30" s="91" t="str">
        <f t="shared" si="8"/>
        <v/>
      </c>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149">
        <f t="shared" si="9"/>
        <v>0</v>
      </c>
      <c r="AY30" s="52"/>
      <c r="AZ30" s="90" t="e">
        <f>VLOOKUP(AY30,Termination!C:D,2,FALSE)</f>
        <v>#N/A</v>
      </c>
      <c r="BA30" s="92" t="str">
        <f t="shared" si="21"/>
        <v/>
      </c>
      <c r="BB30" s="89"/>
      <c r="BC30" s="89"/>
      <c r="BD30" s="150" t="str">
        <f t="shared" si="10"/>
        <v/>
      </c>
      <c r="BE30" s="151">
        <f>VLOOKUP(A30,Basisgegevens!$B:$L,5,0)</f>
        <v>2.9861111111111108E-3</v>
      </c>
      <c r="BF30" s="151">
        <f>VLOOKUP($A30,Basisgegevens!$B:$L,7,0)</f>
        <v>2.7546296296296294E-3</v>
      </c>
      <c r="BG30" s="151">
        <f>VLOOKUP($A30,Basisgegevens!$B:$L,8,0)</f>
        <v>6.099537037037037E-3</v>
      </c>
      <c r="BH30" s="152">
        <f>VLOOKUP($A30,Basisgegevens!$B:$L,9,0)</f>
        <v>300</v>
      </c>
      <c r="BI30" s="152">
        <f>VLOOKUP($A30,Basisgegevens!$B:$L,10,0)</f>
        <v>135</v>
      </c>
      <c r="BJ30" s="152">
        <f>VLOOKUP($A30,Basisgegevens!$B:$L,11,0)</f>
        <v>19</v>
      </c>
      <c r="BK30" s="152" t="str">
        <f t="shared" si="11"/>
        <v/>
      </c>
      <c r="BL30" s="153" t="str">
        <f t="shared" si="12"/>
        <v>Uit</v>
      </c>
      <c r="BM30" s="154" t="str">
        <f t="shared" si="13"/>
        <v/>
      </c>
      <c r="BN30" s="154">
        <f t="shared" si="14"/>
        <v>0</v>
      </c>
      <c r="BO30" s="154" t="str">
        <f t="shared" si="15"/>
        <v/>
      </c>
      <c r="BP30" s="61"/>
      <c r="BQ30" s="61"/>
      <c r="BR30" s="59" t="str">
        <f t="shared" si="16"/>
        <v/>
      </c>
      <c r="BS30" s="59" t="str">
        <f t="shared" si="17"/>
        <v/>
      </c>
      <c r="BT30" s="155" t="str">
        <f t="shared" si="18"/>
        <v/>
      </c>
      <c r="BU30" s="156" t="str">
        <f t="shared" si="19"/>
        <v/>
      </c>
      <c r="BV30" s="68"/>
      <c r="BW30" s="68"/>
      <c r="BX30" s="68"/>
      <c r="BY30" s="68"/>
      <c r="BZ30" s="68"/>
      <c r="CA30" s="68"/>
      <c r="CB30" s="68"/>
      <c r="CC30" s="68"/>
    </row>
    <row r="31" spans="1:81" x14ac:dyDescent="0.2">
      <c r="A31" s="161" t="s">
        <v>197</v>
      </c>
      <c r="B31" s="32"/>
      <c r="C31" s="157" t="str">
        <f t="shared" si="20"/>
        <v>BB</v>
      </c>
      <c r="D31" s="147"/>
      <c r="E31" s="40"/>
      <c r="F31" s="35"/>
      <c r="G31" s="32"/>
      <c r="H31" s="32"/>
      <c r="I31" s="32"/>
      <c r="J31" s="32"/>
      <c r="K31" s="41"/>
      <c r="L31" s="42"/>
      <c r="M31" s="42"/>
      <c r="N31" s="167" t="str">
        <f t="shared" si="0"/>
        <v>Uit</v>
      </c>
      <c r="O31" s="46"/>
      <c r="P31" s="47"/>
      <c r="Q31" s="48">
        <f t="shared" si="1"/>
        <v>0</v>
      </c>
      <c r="R31" s="49" t="str">
        <f t="shared" si="2"/>
        <v/>
      </c>
      <c r="S31" s="50" t="str">
        <f t="shared" si="3"/>
        <v>Uit</v>
      </c>
      <c r="T31" s="171">
        <f t="shared" si="4"/>
        <v>0</v>
      </c>
      <c r="U31" s="169">
        <f t="shared" si="5"/>
        <v>0</v>
      </c>
      <c r="V31" s="169" t="str">
        <f t="shared" si="6"/>
        <v>Uit</v>
      </c>
      <c r="W31" s="170" t="str">
        <f t="shared" si="7"/>
        <v/>
      </c>
      <c r="X31" s="91" t="str">
        <f t="shared" si="8"/>
        <v/>
      </c>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149">
        <f t="shared" si="9"/>
        <v>0</v>
      </c>
      <c r="AY31" s="52"/>
      <c r="AZ31" s="90" t="e">
        <f>VLOOKUP(AY31,Termination!C:D,2,FALSE)</f>
        <v>#N/A</v>
      </c>
      <c r="BA31" s="92" t="str">
        <f t="shared" si="21"/>
        <v/>
      </c>
      <c r="BB31" s="89"/>
      <c r="BC31" s="89"/>
      <c r="BD31" s="150" t="str">
        <f t="shared" si="10"/>
        <v/>
      </c>
      <c r="BE31" s="151">
        <f>VLOOKUP(A31,Basisgegevens!$B:$L,5,0)</f>
        <v>2.9861111111111108E-3</v>
      </c>
      <c r="BF31" s="151">
        <f>VLOOKUP($A31,Basisgegevens!$B:$L,7,0)</f>
        <v>2.7546296296296294E-3</v>
      </c>
      <c r="BG31" s="151">
        <f>VLOOKUP($A31,Basisgegevens!$B:$L,8,0)</f>
        <v>6.099537037037037E-3</v>
      </c>
      <c r="BH31" s="152">
        <f>VLOOKUP($A31,Basisgegevens!$B:$L,9,0)</f>
        <v>300</v>
      </c>
      <c r="BI31" s="152">
        <f>VLOOKUP($A31,Basisgegevens!$B:$L,10,0)</f>
        <v>135</v>
      </c>
      <c r="BJ31" s="152">
        <f>VLOOKUP($A31,Basisgegevens!$B:$L,11,0)</f>
        <v>19</v>
      </c>
      <c r="BK31" s="152" t="str">
        <f t="shared" si="11"/>
        <v/>
      </c>
      <c r="BL31" s="153" t="str">
        <f t="shared" si="12"/>
        <v>Uit</v>
      </c>
      <c r="BM31" s="154" t="str">
        <f t="shared" si="13"/>
        <v/>
      </c>
      <c r="BN31" s="154">
        <f t="shared" si="14"/>
        <v>0</v>
      </c>
      <c r="BO31" s="154" t="str">
        <f t="shared" si="15"/>
        <v/>
      </c>
      <c r="BP31" s="61"/>
      <c r="BQ31" s="61"/>
      <c r="BR31" s="59" t="str">
        <f t="shared" si="16"/>
        <v/>
      </c>
      <c r="BS31" s="59" t="str">
        <f t="shared" si="17"/>
        <v/>
      </c>
      <c r="BT31" s="155" t="str">
        <f t="shared" si="18"/>
        <v/>
      </c>
      <c r="BU31" s="156" t="str">
        <f t="shared" si="19"/>
        <v/>
      </c>
      <c r="BV31" s="68"/>
      <c r="BW31" s="68"/>
      <c r="BX31" s="68"/>
      <c r="BY31" s="68"/>
      <c r="BZ31" s="68"/>
      <c r="CA31" s="68"/>
      <c r="CB31" s="68"/>
      <c r="CC31" s="68"/>
    </row>
    <row r="32" spans="1:81" x14ac:dyDescent="0.2">
      <c r="A32" s="161" t="s">
        <v>197</v>
      </c>
      <c r="B32" s="32"/>
      <c r="C32" s="157" t="str">
        <f t="shared" si="20"/>
        <v>BB</v>
      </c>
      <c r="D32" s="147"/>
      <c r="E32" s="40"/>
      <c r="F32" s="35"/>
      <c r="G32" s="32"/>
      <c r="H32" s="32"/>
      <c r="I32" s="32"/>
      <c r="J32" s="32"/>
      <c r="K32" s="41"/>
      <c r="L32" s="42"/>
      <c r="M32" s="42"/>
      <c r="N32" s="167" t="str">
        <f t="shared" si="0"/>
        <v>Uit</v>
      </c>
      <c r="O32" s="46"/>
      <c r="P32" s="47"/>
      <c r="Q32" s="48">
        <f t="shared" si="1"/>
        <v>0</v>
      </c>
      <c r="R32" s="49" t="str">
        <f t="shared" si="2"/>
        <v/>
      </c>
      <c r="S32" s="50" t="str">
        <f t="shared" si="3"/>
        <v>Uit</v>
      </c>
      <c r="T32" s="171">
        <f t="shared" si="4"/>
        <v>0</v>
      </c>
      <c r="U32" s="169">
        <f t="shared" si="5"/>
        <v>0</v>
      </c>
      <c r="V32" s="169" t="str">
        <f t="shared" si="6"/>
        <v>Uit</v>
      </c>
      <c r="W32" s="170" t="str">
        <f t="shared" si="7"/>
        <v/>
      </c>
      <c r="X32" s="91" t="str">
        <f t="shared" si="8"/>
        <v/>
      </c>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149">
        <f t="shared" si="9"/>
        <v>0</v>
      </c>
      <c r="AY32" s="52"/>
      <c r="AZ32" s="90" t="e">
        <f>VLOOKUP(AY32,Termination!C:D,2,FALSE)</f>
        <v>#N/A</v>
      </c>
      <c r="BA32" s="92" t="str">
        <f t="shared" si="21"/>
        <v/>
      </c>
      <c r="BB32" s="89"/>
      <c r="BC32" s="89"/>
      <c r="BD32" s="150" t="str">
        <f t="shared" si="10"/>
        <v/>
      </c>
      <c r="BE32" s="151">
        <f>VLOOKUP(A32,Basisgegevens!$B:$L,5,0)</f>
        <v>2.9861111111111108E-3</v>
      </c>
      <c r="BF32" s="151">
        <f>VLOOKUP($A32,Basisgegevens!$B:$L,7,0)</f>
        <v>2.7546296296296294E-3</v>
      </c>
      <c r="BG32" s="151">
        <f>VLOOKUP($A32,Basisgegevens!$B:$L,8,0)</f>
        <v>6.099537037037037E-3</v>
      </c>
      <c r="BH32" s="152">
        <f>VLOOKUP($A32,Basisgegevens!$B:$L,9,0)</f>
        <v>300</v>
      </c>
      <c r="BI32" s="152">
        <f>VLOOKUP($A32,Basisgegevens!$B:$L,10,0)</f>
        <v>135</v>
      </c>
      <c r="BJ32" s="152">
        <f>VLOOKUP($A32,Basisgegevens!$B:$L,11,0)</f>
        <v>19</v>
      </c>
      <c r="BK32" s="152" t="str">
        <f t="shared" si="11"/>
        <v/>
      </c>
      <c r="BL32" s="153" t="str">
        <f t="shared" si="12"/>
        <v>Uit</v>
      </c>
      <c r="BM32" s="154" t="str">
        <f t="shared" si="13"/>
        <v/>
      </c>
      <c r="BN32" s="154">
        <f t="shared" si="14"/>
        <v>0</v>
      </c>
      <c r="BO32" s="154" t="str">
        <f t="shared" si="15"/>
        <v/>
      </c>
      <c r="BP32" s="61"/>
      <c r="BQ32" s="61"/>
      <c r="BR32" s="59" t="str">
        <f t="shared" si="16"/>
        <v/>
      </c>
      <c r="BS32" s="59" t="str">
        <f t="shared" si="17"/>
        <v/>
      </c>
      <c r="BT32" s="155" t="str">
        <f t="shared" si="18"/>
        <v/>
      </c>
      <c r="BU32" s="156" t="str">
        <f t="shared" si="19"/>
        <v/>
      </c>
      <c r="BV32" s="68"/>
      <c r="BW32" s="68"/>
      <c r="BX32" s="68"/>
      <c r="BY32" s="68"/>
      <c r="BZ32" s="68"/>
      <c r="CA32" s="68"/>
      <c r="CB32" s="68"/>
      <c r="CC32" s="68"/>
    </row>
    <row r="33" spans="1:81" x14ac:dyDescent="0.2">
      <c r="A33" s="161" t="s">
        <v>197</v>
      </c>
      <c r="B33" s="32"/>
      <c r="C33" s="157" t="str">
        <f t="shared" si="20"/>
        <v>BB</v>
      </c>
      <c r="D33" s="147"/>
      <c r="E33" s="40"/>
      <c r="F33" s="35"/>
      <c r="G33" s="32"/>
      <c r="H33" s="32"/>
      <c r="I33" s="32"/>
      <c r="J33" s="32"/>
      <c r="K33" s="41"/>
      <c r="L33" s="42"/>
      <c r="M33" s="42"/>
      <c r="N33" s="167" t="str">
        <f t="shared" si="0"/>
        <v>Uit</v>
      </c>
      <c r="O33" s="46"/>
      <c r="P33" s="47"/>
      <c r="Q33" s="48">
        <f t="shared" si="1"/>
        <v>0</v>
      </c>
      <c r="R33" s="49" t="str">
        <f t="shared" si="2"/>
        <v/>
      </c>
      <c r="S33" s="50" t="str">
        <f t="shared" si="3"/>
        <v>Uit</v>
      </c>
      <c r="T33" s="171">
        <f t="shared" si="4"/>
        <v>0</v>
      </c>
      <c r="U33" s="169">
        <f t="shared" si="5"/>
        <v>0</v>
      </c>
      <c r="V33" s="169" t="str">
        <f t="shared" si="6"/>
        <v>Uit</v>
      </c>
      <c r="W33" s="170" t="str">
        <f t="shared" si="7"/>
        <v/>
      </c>
      <c r="X33" s="91" t="str">
        <f t="shared" si="8"/>
        <v/>
      </c>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149">
        <f t="shared" si="9"/>
        <v>0</v>
      </c>
      <c r="AY33" s="52"/>
      <c r="AZ33" s="90" t="e">
        <f>VLOOKUP(AY33,Termination!C:D,2,FALSE)</f>
        <v>#N/A</v>
      </c>
      <c r="BA33" s="92" t="str">
        <f t="shared" si="21"/>
        <v/>
      </c>
      <c r="BB33" s="89"/>
      <c r="BC33" s="89"/>
      <c r="BD33" s="150" t="str">
        <f t="shared" si="10"/>
        <v/>
      </c>
      <c r="BE33" s="151">
        <f>VLOOKUP(A33,Basisgegevens!$B:$L,5,0)</f>
        <v>2.9861111111111108E-3</v>
      </c>
      <c r="BF33" s="151">
        <f>VLOOKUP($A33,Basisgegevens!$B:$L,7,0)</f>
        <v>2.7546296296296294E-3</v>
      </c>
      <c r="BG33" s="151">
        <f>VLOOKUP($A33,Basisgegevens!$B:$L,8,0)</f>
        <v>6.099537037037037E-3</v>
      </c>
      <c r="BH33" s="152">
        <f>VLOOKUP($A33,Basisgegevens!$B:$L,9,0)</f>
        <v>300</v>
      </c>
      <c r="BI33" s="152">
        <f>VLOOKUP($A33,Basisgegevens!$B:$L,10,0)</f>
        <v>135</v>
      </c>
      <c r="BJ33" s="152">
        <f>VLOOKUP($A33,Basisgegevens!$B:$L,11,0)</f>
        <v>19</v>
      </c>
      <c r="BK33" s="152" t="str">
        <f t="shared" si="11"/>
        <v/>
      </c>
      <c r="BL33" s="153" t="str">
        <f t="shared" si="12"/>
        <v>Uit</v>
      </c>
      <c r="BM33" s="154" t="str">
        <f t="shared" si="13"/>
        <v/>
      </c>
      <c r="BN33" s="154">
        <f t="shared" si="14"/>
        <v>0</v>
      </c>
      <c r="BO33" s="154" t="str">
        <f t="shared" si="15"/>
        <v/>
      </c>
      <c r="BP33" s="61"/>
      <c r="BQ33" s="61"/>
      <c r="BR33" s="59" t="str">
        <f t="shared" si="16"/>
        <v/>
      </c>
      <c r="BS33" s="59" t="str">
        <f t="shared" si="17"/>
        <v/>
      </c>
      <c r="BT33" s="155" t="str">
        <f t="shared" si="18"/>
        <v/>
      </c>
      <c r="BU33" s="156" t="str">
        <f t="shared" si="19"/>
        <v/>
      </c>
      <c r="BV33" s="68"/>
      <c r="BW33" s="68"/>
      <c r="BX33" s="68"/>
      <c r="BY33" s="68"/>
      <c r="BZ33" s="68"/>
      <c r="CA33" s="68"/>
      <c r="CB33" s="68"/>
      <c r="CC33" s="68"/>
    </row>
    <row r="34" spans="1:81" x14ac:dyDescent="0.2">
      <c r="A34" s="161" t="s">
        <v>197</v>
      </c>
      <c r="B34" s="32"/>
      <c r="C34" s="157" t="str">
        <f t="shared" si="20"/>
        <v>BB</v>
      </c>
      <c r="D34" s="147"/>
      <c r="E34" s="40"/>
      <c r="F34" s="35"/>
      <c r="G34" s="32"/>
      <c r="H34" s="32"/>
      <c r="I34" s="32"/>
      <c r="J34" s="32"/>
      <c r="K34" s="41"/>
      <c r="L34" s="42"/>
      <c r="M34" s="42"/>
      <c r="N34" s="167" t="str">
        <f t="shared" si="0"/>
        <v>Uit</v>
      </c>
      <c r="O34" s="46"/>
      <c r="P34" s="47"/>
      <c r="Q34" s="48">
        <f t="shared" si="1"/>
        <v>0</v>
      </c>
      <c r="R34" s="49" t="str">
        <f t="shared" si="2"/>
        <v/>
      </c>
      <c r="S34" s="50" t="str">
        <f t="shared" si="3"/>
        <v>Uit</v>
      </c>
      <c r="T34" s="171">
        <f t="shared" si="4"/>
        <v>0</v>
      </c>
      <c r="U34" s="169">
        <f t="shared" si="5"/>
        <v>0</v>
      </c>
      <c r="V34" s="169" t="str">
        <f t="shared" si="6"/>
        <v>Uit</v>
      </c>
      <c r="W34" s="170" t="str">
        <f t="shared" si="7"/>
        <v/>
      </c>
      <c r="X34" s="91" t="str">
        <f t="shared" si="8"/>
        <v/>
      </c>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149">
        <f t="shared" si="9"/>
        <v>0</v>
      </c>
      <c r="AY34" s="52"/>
      <c r="AZ34" s="90" t="e">
        <f>VLOOKUP(AY34,Termination!C:D,2,FALSE)</f>
        <v>#N/A</v>
      </c>
      <c r="BA34" s="92" t="str">
        <f t="shared" si="21"/>
        <v/>
      </c>
      <c r="BB34" s="89"/>
      <c r="BC34" s="89"/>
      <c r="BD34" s="150" t="str">
        <f t="shared" si="10"/>
        <v/>
      </c>
      <c r="BE34" s="151">
        <f>VLOOKUP(A34,Basisgegevens!$B:$L,5,0)</f>
        <v>2.9861111111111108E-3</v>
      </c>
      <c r="BF34" s="151">
        <f>VLOOKUP($A34,Basisgegevens!$B:$L,7,0)</f>
        <v>2.7546296296296294E-3</v>
      </c>
      <c r="BG34" s="151">
        <f>VLOOKUP($A34,Basisgegevens!$B:$L,8,0)</f>
        <v>6.099537037037037E-3</v>
      </c>
      <c r="BH34" s="152">
        <f>VLOOKUP($A34,Basisgegevens!$B:$L,9,0)</f>
        <v>300</v>
      </c>
      <c r="BI34" s="152">
        <f>VLOOKUP($A34,Basisgegevens!$B:$L,10,0)</f>
        <v>135</v>
      </c>
      <c r="BJ34" s="152">
        <f>VLOOKUP($A34,Basisgegevens!$B:$L,11,0)</f>
        <v>19</v>
      </c>
      <c r="BK34" s="152" t="str">
        <f t="shared" si="11"/>
        <v/>
      </c>
      <c r="BL34" s="153" t="str">
        <f t="shared" si="12"/>
        <v>Uit</v>
      </c>
      <c r="BM34" s="154" t="str">
        <f t="shared" si="13"/>
        <v/>
      </c>
      <c r="BN34" s="154">
        <f t="shared" si="14"/>
        <v>0</v>
      </c>
      <c r="BO34" s="154" t="str">
        <f t="shared" si="15"/>
        <v/>
      </c>
      <c r="BP34" s="61"/>
      <c r="BQ34" s="61"/>
      <c r="BR34" s="59" t="str">
        <f t="shared" si="16"/>
        <v/>
      </c>
      <c r="BS34" s="59" t="str">
        <f t="shared" si="17"/>
        <v/>
      </c>
      <c r="BT34" s="155" t="str">
        <f t="shared" si="18"/>
        <v/>
      </c>
      <c r="BU34" s="156" t="str">
        <f t="shared" si="19"/>
        <v/>
      </c>
      <c r="BV34" s="68"/>
      <c r="BW34" s="68"/>
      <c r="BX34" s="68"/>
      <c r="BY34" s="68"/>
      <c r="BZ34" s="68"/>
      <c r="CA34" s="68"/>
      <c r="CB34" s="68"/>
      <c r="CC34" s="68"/>
    </row>
    <row r="35" spans="1:81" x14ac:dyDescent="0.2">
      <c r="A35" s="161" t="s">
        <v>197</v>
      </c>
      <c r="B35" s="32"/>
      <c r="C35" s="157" t="str">
        <f t="shared" si="20"/>
        <v>BB</v>
      </c>
      <c r="D35" s="147"/>
      <c r="E35" s="40"/>
      <c r="F35" s="35"/>
      <c r="G35" s="32"/>
      <c r="H35" s="32"/>
      <c r="I35" s="32"/>
      <c r="J35" s="32"/>
      <c r="K35" s="41"/>
      <c r="L35" s="42"/>
      <c r="M35" s="42"/>
      <c r="N35" s="167" t="str">
        <f t="shared" si="0"/>
        <v>Uit</v>
      </c>
      <c r="O35" s="46"/>
      <c r="P35" s="47"/>
      <c r="Q35" s="48">
        <f t="shared" si="1"/>
        <v>0</v>
      </c>
      <c r="R35" s="49" t="str">
        <f t="shared" si="2"/>
        <v/>
      </c>
      <c r="S35" s="50" t="str">
        <f t="shared" si="3"/>
        <v>Uit</v>
      </c>
      <c r="T35" s="171">
        <f t="shared" si="4"/>
        <v>0</v>
      </c>
      <c r="U35" s="169">
        <f t="shared" si="5"/>
        <v>0</v>
      </c>
      <c r="V35" s="169" t="str">
        <f t="shared" si="6"/>
        <v>Uit</v>
      </c>
      <c r="W35" s="170" t="str">
        <f t="shared" si="7"/>
        <v/>
      </c>
      <c r="X35" s="91" t="str">
        <f t="shared" si="8"/>
        <v/>
      </c>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149">
        <f t="shared" si="9"/>
        <v>0</v>
      </c>
      <c r="AY35" s="52"/>
      <c r="AZ35" s="90" t="e">
        <f>VLOOKUP(AY35,Termination!C:D,2,FALSE)</f>
        <v>#N/A</v>
      </c>
      <c r="BA35" s="92" t="str">
        <f t="shared" si="21"/>
        <v/>
      </c>
      <c r="BB35" s="89"/>
      <c r="BC35" s="89"/>
      <c r="BD35" s="150" t="str">
        <f t="shared" si="10"/>
        <v/>
      </c>
      <c r="BE35" s="151">
        <f>VLOOKUP(A35,Basisgegevens!$B:$L,5,0)</f>
        <v>2.9861111111111108E-3</v>
      </c>
      <c r="BF35" s="151">
        <f>VLOOKUP($A35,Basisgegevens!$B:$L,7,0)</f>
        <v>2.7546296296296294E-3</v>
      </c>
      <c r="BG35" s="151">
        <f>VLOOKUP($A35,Basisgegevens!$B:$L,8,0)</f>
        <v>6.099537037037037E-3</v>
      </c>
      <c r="BH35" s="152">
        <f>VLOOKUP($A35,Basisgegevens!$B:$L,9,0)</f>
        <v>300</v>
      </c>
      <c r="BI35" s="152">
        <f>VLOOKUP($A35,Basisgegevens!$B:$L,10,0)</f>
        <v>135</v>
      </c>
      <c r="BJ35" s="152">
        <f>VLOOKUP($A35,Basisgegevens!$B:$L,11,0)</f>
        <v>19</v>
      </c>
      <c r="BK35" s="152" t="str">
        <f t="shared" si="11"/>
        <v/>
      </c>
      <c r="BL35" s="153" t="str">
        <f t="shared" si="12"/>
        <v>Uit</v>
      </c>
      <c r="BM35" s="154" t="str">
        <f t="shared" si="13"/>
        <v/>
      </c>
      <c r="BN35" s="154">
        <f t="shared" si="14"/>
        <v>0</v>
      </c>
      <c r="BO35" s="154" t="str">
        <f t="shared" si="15"/>
        <v/>
      </c>
      <c r="BP35" s="61"/>
      <c r="BQ35" s="61"/>
      <c r="BR35" s="59" t="str">
        <f t="shared" si="16"/>
        <v/>
      </c>
      <c r="BS35" s="59" t="str">
        <f t="shared" si="17"/>
        <v/>
      </c>
      <c r="BT35" s="155" t="str">
        <f t="shared" si="18"/>
        <v/>
      </c>
      <c r="BU35" s="156" t="str">
        <f t="shared" si="19"/>
        <v/>
      </c>
      <c r="BV35" s="68"/>
      <c r="BW35" s="68"/>
      <c r="BX35" s="68"/>
      <c r="BY35" s="68"/>
      <c r="BZ35" s="68"/>
      <c r="CA35" s="68"/>
      <c r="CB35" s="68"/>
      <c r="CC35" s="68"/>
    </row>
    <row r="36" spans="1:81" x14ac:dyDescent="0.2">
      <c r="A36" s="161" t="s">
        <v>197</v>
      </c>
      <c r="B36" s="32"/>
      <c r="C36" s="157" t="str">
        <f t="shared" si="20"/>
        <v>BB</v>
      </c>
      <c r="D36" s="147"/>
      <c r="E36" s="40"/>
      <c r="F36" s="35"/>
      <c r="G36" s="32"/>
      <c r="H36" s="32"/>
      <c r="I36" s="32"/>
      <c r="J36" s="32"/>
      <c r="K36" s="41"/>
      <c r="L36" s="42"/>
      <c r="M36" s="42"/>
      <c r="N36" s="167" t="str">
        <f t="shared" si="0"/>
        <v>Uit</v>
      </c>
      <c r="O36" s="46"/>
      <c r="P36" s="47"/>
      <c r="Q36" s="48">
        <f t="shared" si="1"/>
        <v>0</v>
      </c>
      <c r="R36" s="49" t="str">
        <f t="shared" si="2"/>
        <v/>
      </c>
      <c r="S36" s="50" t="str">
        <f t="shared" si="3"/>
        <v>Uit</v>
      </c>
      <c r="T36" s="171">
        <f t="shared" si="4"/>
        <v>0</v>
      </c>
      <c r="U36" s="169">
        <f t="shared" si="5"/>
        <v>0</v>
      </c>
      <c r="V36" s="169" t="str">
        <f t="shared" si="6"/>
        <v>Uit</v>
      </c>
      <c r="W36" s="170" t="str">
        <f t="shared" si="7"/>
        <v/>
      </c>
      <c r="X36" s="91" t="str">
        <f t="shared" si="8"/>
        <v/>
      </c>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149">
        <f t="shared" si="9"/>
        <v>0</v>
      </c>
      <c r="AY36" s="52"/>
      <c r="AZ36" s="90" t="e">
        <f>VLOOKUP(AY36,Termination!C:D,2,FALSE)</f>
        <v>#N/A</v>
      </c>
      <c r="BA36" s="92" t="str">
        <f t="shared" si="21"/>
        <v/>
      </c>
      <c r="BB36" s="89"/>
      <c r="BC36" s="89"/>
      <c r="BD36" s="150" t="str">
        <f t="shared" si="10"/>
        <v/>
      </c>
      <c r="BE36" s="151">
        <f>VLOOKUP(A36,Basisgegevens!$B:$L,5,0)</f>
        <v>2.9861111111111108E-3</v>
      </c>
      <c r="BF36" s="151">
        <f>VLOOKUP($A36,Basisgegevens!$B:$L,7,0)</f>
        <v>2.7546296296296294E-3</v>
      </c>
      <c r="BG36" s="151">
        <f>VLOOKUP($A36,Basisgegevens!$B:$L,8,0)</f>
        <v>6.099537037037037E-3</v>
      </c>
      <c r="BH36" s="152">
        <f>VLOOKUP($A36,Basisgegevens!$B:$L,9,0)</f>
        <v>300</v>
      </c>
      <c r="BI36" s="152">
        <f>VLOOKUP($A36,Basisgegevens!$B:$L,10,0)</f>
        <v>135</v>
      </c>
      <c r="BJ36" s="152">
        <f>VLOOKUP($A36,Basisgegevens!$B:$L,11,0)</f>
        <v>19</v>
      </c>
      <c r="BK36" s="152" t="str">
        <f t="shared" si="11"/>
        <v/>
      </c>
      <c r="BL36" s="153" t="str">
        <f t="shared" si="12"/>
        <v>Uit</v>
      </c>
      <c r="BM36" s="154" t="str">
        <f t="shared" si="13"/>
        <v/>
      </c>
      <c r="BN36" s="154">
        <f t="shared" si="14"/>
        <v>0</v>
      </c>
      <c r="BO36" s="154" t="str">
        <f t="shared" si="15"/>
        <v/>
      </c>
      <c r="BP36" s="61"/>
      <c r="BQ36" s="61"/>
      <c r="BR36" s="59" t="str">
        <f t="shared" si="16"/>
        <v/>
      </c>
      <c r="BS36" s="59" t="str">
        <f t="shared" si="17"/>
        <v/>
      </c>
      <c r="BT36" s="155" t="str">
        <f t="shared" si="18"/>
        <v/>
      </c>
      <c r="BU36" s="156" t="str">
        <f t="shared" si="19"/>
        <v/>
      </c>
      <c r="BV36" s="68"/>
      <c r="BW36" s="68"/>
      <c r="BX36" s="68"/>
      <c r="BY36" s="68"/>
      <c r="BZ36" s="68"/>
      <c r="CA36" s="68"/>
      <c r="CB36" s="68"/>
      <c r="CC36" s="68"/>
    </row>
    <row r="37" spans="1:81" x14ac:dyDescent="0.2">
      <c r="A37" s="161" t="s">
        <v>197</v>
      </c>
      <c r="B37" s="32"/>
      <c r="C37" s="157" t="str">
        <f t="shared" si="20"/>
        <v>BB</v>
      </c>
      <c r="D37" s="147"/>
      <c r="E37" s="40"/>
      <c r="F37" s="35"/>
      <c r="G37" s="32"/>
      <c r="H37" s="32"/>
      <c r="I37" s="32"/>
      <c r="J37" s="32"/>
      <c r="K37" s="41"/>
      <c r="L37" s="42"/>
      <c r="M37" s="42"/>
      <c r="N37" s="167" t="str">
        <f t="shared" si="0"/>
        <v>Uit</v>
      </c>
      <c r="O37" s="46"/>
      <c r="P37" s="47"/>
      <c r="Q37" s="48">
        <f t="shared" si="1"/>
        <v>0</v>
      </c>
      <c r="R37" s="49" t="str">
        <f t="shared" si="2"/>
        <v/>
      </c>
      <c r="S37" s="50" t="str">
        <f t="shared" si="3"/>
        <v>Uit</v>
      </c>
      <c r="T37" s="171">
        <f t="shared" si="4"/>
        <v>0</v>
      </c>
      <c r="U37" s="169">
        <f t="shared" si="5"/>
        <v>0</v>
      </c>
      <c r="V37" s="169" t="str">
        <f t="shared" si="6"/>
        <v>Uit</v>
      </c>
      <c r="W37" s="170" t="str">
        <f t="shared" si="7"/>
        <v/>
      </c>
      <c r="X37" s="91" t="str">
        <f t="shared" si="8"/>
        <v/>
      </c>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149">
        <f t="shared" si="9"/>
        <v>0</v>
      </c>
      <c r="AY37" s="52"/>
      <c r="AZ37" s="90" t="e">
        <f>VLOOKUP(AY37,Termination!C:D,2,FALSE)</f>
        <v>#N/A</v>
      </c>
      <c r="BA37" s="92" t="str">
        <f t="shared" si="21"/>
        <v/>
      </c>
      <c r="BB37" s="89"/>
      <c r="BC37" s="89"/>
      <c r="BD37" s="150" t="str">
        <f t="shared" si="10"/>
        <v/>
      </c>
      <c r="BE37" s="151">
        <f>VLOOKUP(A37,Basisgegevens!$B:$L,5,0)</f>
        <v>2.9861111111111108E-3</v>
      </c>
      <c r="BF37" s="151">
        <f>VLOOKUP($A37,Basisgegevens!$B:$L,7,0)</f>
        <v>2.7546296296296294E-3</v>
      </c>
      <c r="BG37" s="151">
        <f>VLOOKUP($A37,Basisgegevens!$B:$L,8,0)</f>
        <v>6.099537037037037E-3</v>
      </c>
      <c r="BH37" s="152">
        <f>VLOOKUP($A37,Basisgegevens!$B:$L,9,0)</f>
        <v>300</v>
      </c>
      <c r="BI37" s="152">
        <f>VLOOKUP($A37,Basisgegevens!$B:$L,10,0)</f>
        <v>135</v>
      </c>
      <c r="BJ37" s="152">
        <f>VLOOKUP($A37,Basisgegevens!$B:$L,11,0)</f>
        <v>19</v>
      </c>
      <c r="BK37" s="152" t="str">
        <f t="shared" si="11"/>
        <v/>
      </c>
      <c r="BL37" s="153" t="str">
        <f t="shared" si="12"/>
        <v>Uit</v>
      </c>
      <c r="BM37" s="154" t="str">
        <f t="shared" si="13"/>
        <v/>
      </c>
      <c r="BN37" s="154">
        <f t="shared" si="14"/>
        <v>0</v>
      </c>
      <c r="BO37" s="154" t="str">
        <f t="shared" si="15"/>
        <v/>
      </c>
      <c r="BP37" s="61"/>
      <c r="BQ37" s="61"/>
      <c r="BR37" s="59" t="str">
        <f t="shared" si="16"/>
        <v/>
      </c>
      <c r="BS37" s="59" t="str">
        <f t="shared" si="17"/>
        <v/>
      </c>
      <c r="BT37" s="155" t="str">
        <f t="shared" si="18"/>
        <v/>
      </c>
      <c r="BU37" s="156" t="str">
        <f t="shared" si="19"/>
        <v/>
      </c>
      <c r="BV37" s="68"/>
      <c r="BW37" s="68"/>
      <c r="BX37" s="68"/>
      <c r="BY37" s="68"/>
      <c r="BZ37" s="68"/>
      <c r="CA37" s="68"/>
      <c r="CB37" s="68"/>
      <c r="CC37" s="68"/>
    </row>
    <row r="38" spans="1:81" x14ac:dyDescent="0.2">
      <c r="A38" s="161" t="s">
        <v>197</v>
      </c>
      <c r="B38" s="32"/>
      <c r="C38" s="157" t="str">
        <f t="shared" si="20"/>
        <v>BB</v>
      </c>
      <c r="D38" s="147"/>
      <c r="E38" s="40"/>
      <c r="F38" s="35"/>
      <c r="G38" s="32"/>
      <c r="H38" s="32"/>
      <c r="I38" s="32"/>
      <c r="J38" s="32"/>
      <c r="K38" s="41"/>
      <c r="L38" s="42"/>
      <c r="M38" s="42"/>
      <c r="N38" s="167" t="str">
        <f t="shared" si="0"/>
        <v>Uit</v>
      </c>
      <c r="O38" s="46"/>
      <c r="P38" s="47"/>
      <c r="Q38" s="48">
        <f t="shared" si="1"/>
        <v>0</v>
      </c>
      <c r="R38" s="49" t="str">
        <f t="shared" si="2"/>
        <v/>
      </c>
      <c r="S38" s="50" t="str">
        <f t="shared" si="3"/>
        <v>Uit</v>
      </c>
      <c r="T38" s="171">
        <f t="shared" si="4"/>
        <v>0</v>
      </c>
      <c r="U38" s="169">
        <f t="shared" si="5"/>
        <v>0</v>
      </c>
      <c r="V38" s="169" t="str">
        <f t="shared" si="6"/>
        <v>Uit</v>
      </c>
      <c r="W38" s="170" t="str">
        <f t="shared" si="7"/>
        <v/>
      </c>
      <c r="X38" s="91" t="str">
        <f t="shared" si="8"/>
        <v/>
      </c>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149">
        <f t="shared" si="9"/>
        <v>0</v>
      </c>
      <c r="AY38" s="52"/>
      <c r="AZ38" s="90" t="e">
        <f>VLOOKUP(AY38,Termination!C:D,2,FALSE)</f>
        <v>#N/A</v>
      </c>
      <c r="BA38" s="92" t="str">
        <f t="shared" si="21"/>
        <v/>
      </c>
      <c r="BB38" s="89"/>
      <c r="BC38" s="89"/>
      <c r="BD38" s="150" t="str">
        <f t="shared" si="10"/>
        <v/>
      </c>
      <c r="BE38" s="151">
        <f>VLOOKUP(A38,Basisgegevens!$B:$L,5,0)</f>
        <v>2.9861111111111108E-3</v>
      </c>
      <c r="BF38" s="151">
        <f>VLOOKUP($A38,Basisgegevens!$B:$L,7,0)</f>
        <v>2.7546296296296294E-3</v>
      </c>
      <c r="BG38" s="151">
        <f>VLOOKUP($A38,Basisgegevens!$B:$L,8,0)</f>
        <v>6.099537037037037E-3</v>
      </c>
      <c r="BH38" s="152">
        <f>VLOOKUP($A38,Basisgegevens!$B:$L,9,0)</f>
        <v>300</v>
      </c>
      <c r="BI38" s="152">
        <f>VLOOKUP($A38,Basisgegevens!$B:$L,10,0)</f>
        <v>135</v>
      </c>
      <c r="BJ38" s="152">
        <f>VLOOKUP($A38,Basisgegevens!$B:$L,11,0)</f>
        <v>19</v>
      </c>
      <c r="BK38" s="152" t="str">
        <f t="shared" si="11"/>
        <v/>
      </c>
      <c r="BL38" s="153" t="str">
        <f t="shared" si="12"/>
        <v>Uit</v>
      </c>
      <c r="BM38" s="154" t="str">
        <f t="shared" si="13"/>
        <v/>
      </c>
      <c r="BN38" s="154">
        <f t="shared" si="14"/>
        <v>0</v>
      </c>
      <c r="BO38" s="154" t="str">
        <f t="shared" si="15"/>
        <v/>
      </c>
      <c r="BP38" s="61"/>
      <c r="BQ38" s="61"/>
      <c r="BR38" s="59" t="str">
        <f t="shared" si="16"/>
        <v/>
      </c>
      <c r="BS38" s="59" t="str">
        <f t="shared" si="17"/>
        <v/>
      </c>
      <c r="BT38" s="155" t="str">
        <f t="shared" si="18"/>
        <v/>
      </c>
      <c r="BU38" s="156" t="str">
        <f t="shared" si="19"/>
        <v/>
      </c>
      <c r="BV38" s="68"/>
      <c r="BW38" s="68"/>
      <c r="BX38" s="68"/>
      <c r="BY38" s="68"/>
      <c r="BZ38" s="68"/>
      <c r="CA38" s="68"/>
      <c r="CB38" s="68"/>
      <c r="CC38" s="68"/>
    </row>
    <row r="39" spans="1:81" x14ac:dyDescent="0.2">
      <c r="A39" s="161" t="s">
        <v>197</v>
      </c>
      <c r="B39" s="32"/>
      <c r="C39" s="157" t="str">
        <f t="shared" si="20"/>
        <v>BB</v>
      </c>
      <c r="D39" s="147"/>
      <c r="E39" s="40"/>
      <c r="F39" s="35"/>
      <c r="G39" s="32"/>
      <c r="H39" s="32"/>
      <c r="I39" s="32"/>
      <c r="J39" s="32"/>
      <c r="K39" s="41"/>
      <c r="L39" s="42"/>
      <c r="M39" s="42"/>
      <c r="N39" s="167" t="str">
        <f t="shared" si="0"/>
        <v>Uit</v>
      </c>
      <c r="O39" s="46"/>
      <c r="P39" s="47"/>
      <c r="Q39" s="48">
        <f t="shared" si="1"/>
        <v>0</v>
      </c>
      <c r="R39" s="49" t="str">
        <f t="shared" si="2"/>
        <v/>
      </c>
      <c r="S39" s="50" t="str">
        <f t="shared" si="3"/>
        <v>Uit</v>
      </c>
      <c r="T39" s="171">
        <f t="shared" si="4"/>
        <v>0</v>
      </c>
      <c r="U39" s="169">
        <f t="shared" si="5"/>
        <v>0</v>
      </c>
      <c r="V39" s="169" t="str">
        <f t="shared" si="6"/>
        <v>Uit</v>
      </c>
      <c r="W39" s="170" t="str">
        <f t="shared" si="7"/>
        <v/>
      </c>
      <c r="X39" s="91" t="str">
        <f t="shared" si="8"/>
        <v/>
      </c>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149">
        <f t="shared" si="9"/>
        <v>0</v>
      </c>
      <c r="AY39" s="52"/>
      <c r="AZ39" s="90" t="e">
        <f>VLOOKUP(AY39,Termination!C:D,2,FALSE)</f>
        <v>#N/A</v>
      </c>
      <c r="BA39" s="92" t="str">
        <f t="shared" si="21"/>
        <v/>
      </c>
      <c r="BB39" s="89"/>
      <c r="BC39" s="89"/>
      <c r="BD39" s="150" t="str">
        <f t="shared" si="10"/>
        <v/>
      </c>
      <c r="BE39" s="151">
        <f>VLOOKUP(A39,Basisgegevens!$B:$L,5,0)</f>
        <v>2.9861111111111108E-3</v>
      </c>
      <c r="BF39" s="151">
        <f>VLOOKUP($A39,Basisgegevens!$B:$L,7,0)</f>
        <v>2.7546296296296294E-3</v>
      </c>
      <c r="BG39" s="151">
        <f>VLOOKUP($A39,Basisgegevens!$B:$L,8,0)</f>
        <v>6.099537037037037E-3</v>
      </c>
      <c r="BH39" s="152">
        <f>VLOOKUP($A39,Basisgegevens!$B:$L,9,0)</f>
        <v>300</v>
      </c>
      <c r="BI39" s="152">
        <f>VLOOKUP($A39,Basisgegevens!$B:$L,10,0)</f>
        <v>135</v>
      </c>
      <c r="BJ39" s="152">
        <f>VLOOKUP($A39,Basisgegevens!$B:$L,11,0)</f>
        <v>19</v>
      </c>
      <c r="BK39" s="152" t="str">
        <f t="shared" si="11"/>
        <v/>
      </c>
      <c r="BL39" s="153" t="str">
        <f t="shared" si="12"/>
        <v>Uit</v>
      </c>
      <c r="BM39" s="154" t="str">
        <f t="shared" si="13"/>
        <v/>
      </c>
      <c r="BN39" s="154">
        <f t="shared" si="14"/>
        <v>0</v>
      </c>
      <c r="BO39" s="154" t="str">
        <f t="shared" si="15"/>
        <v/>
      </c>
      <c r="BP39" s="61"/>
      <c r="BQ39" s="61"/>
      <c r="BR39" s="59" t="str">
        <f t="shared" si="16"/>
        <v/>
      </c>
      <c r="BS39" s="59" t="str">
        <f t="shared" si="17"/>
        <v/>
      </c>
      <c r="BT39" s="155" t="str">
        <f t="shared" si="18"/>
        <v/>
      </c>
      <c r="BU39" s="156" t="str">
        <f t="shared" si="19"/>
        <v/>
      </c>
      <c r="BV39" s="68"/>
      <c r="BW39" s="68"/>
      <c r="BX39" s="68"/>
      <c r="BY39" s="68"/>
      <c r="BZ39" s="68"/>
      <c r="CA39" s="68"/>
      <c r="CB39" s="68"/>
      <c r="CC39" s="68"/>
    </row>
    <row r="40" spans="1:81" x14ac:dyDescent="0.2">
      <c r="A40" s="161" t="s">
        <v>197</v>
      </c>
      <c r="B40" s="32"/>
      <c r="C40" s="157" t="str">
        <f t="shared" si="20"/>
        <v>BB</v>
      </c>
      <c r="D40" s="147"/>
      <c r="E40" s="40"/>
      <c r="F40" s="35"/>
      <c r="G40" s="32"/>
      <c r="H40" s="32"/>
      <c r="I40" s="32"/>
      <c r="J40" s="32"/>
      <c r="K40" s="41"/>
      <c r="L40" s="42"/>
      <c r="M40" s="42"/>
      <c r="N40" s="167" t="str">
        <f t="shared" si="0"/>
        <v>Uit</v>
      </c>
      <c r="O40" s="46"/>
      <c r="P40" s="47"/>
      <c r="Q40" s="48">
        <f t="shared" si="1"/>
        <v>0</v>
      </c>
      <c r="R40" s="49" t="str">
        <f t="shared" si="2"/>
        <v/>
      </c>
      <c r="S40" s="50" t="str">
        <f t="shared" si="3"/>
        <v>Uit</v>
      </c>
      <c r="T40" s="171">
        <f t="shared" si="4"/>
        <v>0</v>
      </c>
      <c r="U40" s="169">
        <f t="shared" si="5"/>
        <v>0</v>
      </c>
      <c r="V40" s="169" t="str">
        <f t="shared" si="6"/>
        <v>Uit</v>
      </c>
      <c r="W40" s="170" t="str">
        <f t="shared" si="7"/>
        <v/>
      </c>
      <c r="X40" s="91" t="str">
        <f t="shared" si="8"/>
        <v/>
      </c>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149">
        <f t="shared" si="9"/>
        <v>0</v>
      </c>
      <c r="AY40" s="52"/>
      <c r="AZ40" s="90" t="e">
        <f>VLOOKUP(AY40,Termination!C:D,2,FALSE)</f>
        <v>#N/A</v>
      </c>
      <c r="BA40" s="92" t="str">
        <f t="shared" si="21"/>
        <v/>
      </c>
      <c r="BB40" s="89"/>
      <c r="BC40" s="89"/>
      <c r="BD40" s="150" t="str">
        <f t="shared" si="10"/>
        <v/>
      </c>
      <c r="BE40" s="151">
        <f>VLOOKUP(A40,Basisgegevens!$B:$L,5,0)</f>
        <v>2.9861111111111108E-3</v>
      </c>
      <c r="BF40" s="151">
        <f>VLOOKUP($A40,Basisgegevens!$B:$L,7,0)</f>
        <v>2.7546296296296294E-3</v>
      </c>
      <c r="BG40" s="151">
        <f>VLOOKUP($A40,Basisgegevens!$B:$L,8,0)</f>
        <v>6.099537037037037E-3</v>
      </c>
      <c r="BH40" s="152">
        <f>VLOOKUP($A40,Basisgegevens!$B:$L,9,0)</f>
        <v>300</v>
      </c>
      <c r="BI40" s="152">
        <f>VLOOKUP($A40,Basisgegevens!$B:$L,10,0)</f>
        <v>135</v>
      </c>
      <c r="BJ40" s="152">
        <f>VLOOKUP($A40,Basisgegevens!$B:$L,11,0)</f>
        <v>19</v>
      </c>
      <c r="BK40" s="152" t="str">
        <f t="shared" si="11"/>
        <v/>
      </c>
      <c r="BL40" s="153" t="str">
        <f t="shared" si="12"/>
        <v>Uit</v>
      </c>
      <c r="BM40" s="154" t="str">
        <f t="shared" si="13"/>
        <v/>
      </c>
      <c r="BN40" s="154">
        <f t="shared" si="14"/>
        <v>0</v>
      </c>
      <c r="BO40" s="154" t="str">
        <f t="shared" si="15"/>
        <v/>
      </c>
      <c r="BP40" s="61"/>
      <c r="BQ40" s="61"/>
      <c r="BR40" s="59" t="str">
        <f t="shared" si="16"/>
        <v/>
      </c>
      <c r="BS40" s="59" t="str">
        <f t="shared" si="17"/>
        <v/>
      </c>
      <c r="BT40" s="155" t="str">
        <f t="shared" si="18"/>
        <v/>
      </c>
      <c r="BU40" s="156" t="str">
        <f t="shared" si="19"/>
        <v/>
      </c>
      <c r="BV40" s="68"/>
      <c r="BW40" s="68"/>
      <c r="BX40" s="68"/>
      <c r="BY40" s="68"/>
      <c r="BZ40" s="68"/>
      <c r="CA40" s="68"/>
      <c r="CB40" s="68"/>
      <c r="CC40" s="68"/>
    </row>
    <row r="41" spans="1:81" x14ac:dyDescent="0.2">
      <c r="A41" s="161" t="s">
        <v>197</v>
      </c>
      <c r="B41" s="32"/>
      <c r="C41" s="157" t="str">
        <f t="shared" si="20"/>
        <v>BB</v>
      </c>
      <c r="D41" s="147"/>
      <c r="E41" s="40"/>
      <c r="F41" s="35"/>
      <c r="G41" s="32"/>
      <c r="H41" s="32"/>
      <c r="I41" s="32"/>
      <c r="J41" s="32"/>
      <c r="K41" s="41"/>
      <c r="L41" s="42"/>
      <c r="M41" s="42"/>
      <c r="N41" s="167" t="str">
        <f t="shared" si="0"/>
        <v>Uit</v>
      </c>
      <c r="O41" s="46"/>
      <c r="P41" s="47"/>
      <c r="Q41" s="48">
        <f t="shared" si="1"/>
        <v>0</v>
      </c>
      <c r="R41" s="49" t="str">
        <f t="shared" si="2"/>
        <v/>
      </c>
      <c r="S41" s="50" t="str">
        <f t="shared" si="3"/>
        <v>Uit</v>
      </c>
      <c r="T41" s="171">
        <f t="shared" si="4"/>
        <v>0</v>
      </c>
      <c r="U41" s="169">
        <f t="shared" si="5"/>
        <v>0</v>
      </c>
      <c r="V41" s="169" t="str">
        <f t="shared" si="6"/>
        <v>Uit</v>
      </c>
      <c r="W41" s="170" t="str">
        <f t="shared" si="7"/>
        <v/>
      </c>
      <c r="X41" s="91" t="str">
        <f t="shared" si="8"/>
        <v/>
      </c>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149">
        <f t="shared" si="9"/>
        <v>0</v>
      </c>
      <c r="AY41" s="52"/>
      <c r="AZ41" s="90" t="e">
        <f>VLOOKUP(AY41,Termination!C:D,2,FALSE)</f>
        <v>#N/A</v>
      </c>
      <c r="BA41" s="92" t="str">
        <f t="shared" si="21"/>
        <v/>
      </c>
      <c r="BB41" s="89"/>
      <c r="BC41" s="89"/>
      <c r="BD41" s="150" t="str">
        <f t="shared" si="10"/>
        <v/>
      </c>
      <c r="BE41" s="151">
        <f>VLOOKUP(A41,Basisgegevens!$B:$L,5,0)</f>
        <v>2.9861111111111108E-3</v>
      </c>
      <c r="BF41" s="151">
        <f>VLOOKUP($A41,Basisgegevens!$B:$L,7,0)</f>
        <v>2.7546296296296294E-3</v>
      </c>
      <c r="BG41" s="151">
        <f>VLOOKUP($A41,Basisgegevens!$B:$L,8,0)</f>
        <v>6.099537037037037E-3</v>
      </c>
      <c r="BH41" s="152">
        <f>VLOOKUP($A41,Basisgegevens!$B:$L,9,0)</f>
        <v>300</v>
      </c>
      <c r="BI41" s="152">
        <f>VLOOKUP($A41,Basisgegevens!$B:$L,10,0)</f>
        <v>135</v>
      </c>
      <c r="BJ41" s="152">
        <f>VLOOKUP($A41,Basisgegevens!$B:$L,11,0)</f>
        <v>19</v>
      </c>
      <c r="BK41" s="152" t="str">
        <f t="shared" si="11"/>
        <v/>
      </c>
      <c r="BL41" s="153" t="str">
        <f t="shared" si="12"/>
        <v>Uit</v>
      </c>
      <c r="BM41" s="154" t="str">
        <f t="shared" si="13"/>
        <v/>
      </c>
      <c r="BN41" s="154">
        <f t="shared" si="14"/>
        <v>0</v>
      </c>
      <c r="BO41" s="154" t="str">
        <f t="shared" si="15"/>
        <v/>
      </c>
      <c r="BP41" s="61"/>
      <c r="BQ41" s="61"/>
      <c r="BR41" s="59" t="str">
        <f t="shared" si="16"/>
        <v/>
      </c>
      <c r="BS41" s="59" t="str">
        <f t="shared" si="17"/>
        <v/>
      </c>
      <c r="BT41" s="155" t="str">
        <f t="shared" si="18"/>
        <v/>
      </c>
      <c r="BU41" s="156" t="str">
        <f t="shared" si="19"/>
        <v/>
      </c>
      <c r="BV41" s="68"/>
      <c r="BW41" s="68"/>
      <c r="BX41" s="68"/>
      <c r="BY41" s="68"/>
      <c r="BZ41" s="68"/>
      <c r="CA41" s="68"/>
      <c r="CB41" s="68"/>
      <c r="CC41" s="68"/>
    </row>
    <row r="42" spans="1:81" x14ac:dyDescent="0.2">
      <c r="A42" s="161" t="s">
        <v>197</v>
      </c>
      <c r="B42" s="32"/>
      <c r="C42" s="157" t="str">
        <f t="shared" si="20"/>
        <v>BB</v>
      </c>
      <c r="D42" s="147"/>
      <c r="E42" s="40"/>
      <c r="F42" s="35"/>
      <c r="G42" s="32"/>
      <c r="H42" s="32"/>
      <c r="I42" s="32"/>
      <c r="J42" s="32"/>
      <c r="K42" s="41"/>
      <c r="L42" s="42"/>
      <c r="M42" s="42"/>
      <c r="N42" s="167" t="str">
        <f t="shared" si="0"/>
        <v>Uit</v>
      </c>
      <c r="O42" s="46"/>
      <c r="P42" s="47"/>
      <c r="Q42" s="48">
        <f t="shared" si="1"/>
        <v>0</v>
      </c>
      <c r="R42" s="49" t="str">
        <f t="shared" si="2"/>
        <v/>
      </c>
      <c r="S42" s="50" t="str">
        <f t="shared" si="3"/>
        <v>Uit</v>
      </c>
      <c r="T42" s="171">
        <f t="shared" si="4"/>
        <v>0</v>
      </c>
      <c r="U42" s="169">
        <f t="shared" si="5"/>
        <v>0</v>
      </c>
      <c r="V42" s="169" t="str">
        <f t="shared" si="6"/>
        <v>Uit</v>
      </c>
      <c r="W42" s="170" t="str">
        <f t="shared" si="7"/>
        <v/>
      </c>
      <c r="X42" s="91" t="str">
        <f t="shared" si="8"/>
        <v/>
      </c>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149">
        <f t="shared" si="9"/>
        <v>0</v>
      </c>
      <c r="AY42" s="52"/>
      <c r="AZ42" s="90" t="e">
        <f>VLOOKUP(AY42,Termination!C:D,2,FALSE)</f>
        <v>#N/A</v>
      </c>
      <c r="BA42" s="92" t="str">
        <f t="shared" si="21"/>
        <v/>
      </c>
      <c r="BB42" s="89"/>
      <c r="BC42" s="89"/>
      <c r="BD42" s="150" t="str">
        <f t="shared" si="10"/>
        <v/>
      </c>
      <c r="BE42" s="151">
        <f>VLOOKUP(A42,Basisgegevens!$B:$L,5,0)</f>
        <v>2.9861111111111108E-3</v>
      </c>
      <c r="BF42" s="151">
        <f>VLOOKUP($A42,Basisgegevens!$B:$L,7,0)</f>
        <v>2.7546296296296294E-3</v>
      </c>
      <c r="BG42" s="151">
        <f>VLOOKUP($A42,Basisgegevens!$B:$L,8,0)</f>
        <v>6.099537037037037E-3</v>
      </c>
      <c r="BH42" s="152">
        <f>VLOOKUP($A42,Basisgegevens!$B:$L,9,0)</f>
        <v>300</v>
      </c>
      <c r="BI42" s="152">
        <f>VLOOKUP($A42,Basisgegevens!$B:$L,10,0)</f>
        <v>135</v>
      </c>
      <c r="BJ42" s="152">
        <f>VLOOKUP($A42,Basisgegevens!$B:$L,11,0)</f>
        <v>19</v>
      </c>
      <c r="BK42" s="152" t="str">
        <f t="shared" si="11"/>
        <v/>
      </c>
      <c r="BL42" s="153" t="str">
        <f t="shared" si="12"/>
        <v>Uit</v>
      </c>
      <c r="BM42" s="154" t="str">
        <f t="shared" si="13"/>
        <v/>
      </c>
      <c r="BN42" s="154">
        <f t="shared" si="14"/>
        <v>0</v>
      </c>
      <c r="BO42" s="154" t="str">
        <f t="shared" si="15"/>
        <v/>
      </c>
      <c r="BP42" s="61"/>
      <c r="BQ42" s="61"/>
      <c r="BR42" s="59" t="str">
        <f t="shared" si="16"/>
        <v/>
      </c>
      <c r="BS42" s="59" t="str">
        <f t="shared" si="17"/>
        <v/>
      </c>
      <c r="BT42" s="155" t="str">
        <f t="shared" si="18"/>
        <v/>
      </c>
      <c r="BU42" s="156" t="str">
        <f t="shared" si="19"/>
        <v/>
      </c>
      <c r="BV42" s="68"/>
      <c r="BW42" s="68"/>
      <c r="BX42" s="68"/>
      <c r="BY42" s="68"/>
      <c r="BZ42" s="68"/>
      <c r="CA42" s="68"/>
      <c r="CB42" s="68"/>
      <c r="CC42" s="68"/>
    </row>
    <row r="43" spans="1:81" x14ac:dyDescent="0.2">
      <c r="A43" s="161" t="s">
        <v>197</v>
      </c>
      <c r="B43" s="32"/>
      <c r="C43" s="157" t="str">
        <f t="shared" si="20"/>
        <v>BB</v>
      </c>
      <c r="D43" s="147"/>
      <c r="E43" s="40"/>
      <c r="F43" s="35"/>
      <c r="G43" s="32"/>
      <c r="H43" s="32"/>
      <c r="I43" s="32"/>
      <c r="J43" s="32"/>
      <c r="K43" s="41"/>
      <c r="L43" s="42"/>
      <c r="M43" s="42"/>
      <c r="N43" s="167" t="str">
        <f t="shared" si="0"/>
        <v>Uit</v>
      </c>
      <c r="O43" s="46"/>
      <c r="P43" s="47"/>
      <c r="Q43" s="48">
        <f t="shared" si="1"/>
        <v>0</v>
      </c>
      <c r="R43" s="49" t="str">
        <f t="shared" si="2"/>
        <v/>
      </c>
      <c r="S43" s="50" t="str">
        <f t="shared" si="3"/>
        <v>Uit</v>
      </c>
      <c r="T43" s="171">
        <f t="shared" si="4"/>
        <v>0</v>
      </c>
      <c r="U43" s="169">
        <f t="shared" si="5"/>
        <v>0</v>
      </c>
      <c r="V43" s="169" t="str">
        <f t="shared" si="6"/>
        <v>Uit</v>
      </c>
      <c r="W43" s="170" t="str">
        <f t="shared" si="7"/>
        <v/>
      </c>
      <c r="X43" s="91" t="str">
        <f t="shared" si="8"/>
        <v/>
      </c>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149">
        <f t="shared" si="9"/>
        <v>0</v>
      </c>
      <c r="AY43" s="52"/>
      <c r="AZ43" s="90" t="e">
        <f>VLOOKUP(AY43,Termination!C:D,2,FALSE)</f>
        <v>#N/A</v>
      </c>
      <c r="BA43" s="92" t="str">
        <f t="shared" si="21"/>
        <v/>
      </c>
      <c r="BB43" s="89"/>
      <c r="BC43" s="89"/>
      <c r="BD43" s="150" t="str">
        <f t="shared" si="10"/>
        <v/>
      </c>
      <c r="BE43" s="151">
        <f>VLOOKUP(A43,Basisgegevens!$B:$L,5,0)</f>
        <v>2.9861111111111108E-3</v>
      </c>
      <c r="BF43" s="151">
        <f>VLOOKUP($A43,Basisgegevens!$B:$L,7,0)</f>
        <v>2.7546296296296294E-3</v>
      </c>
      <c r="BG43" s="151">
        <f>VLOOKUP($A43,Basisgegevens!$B:$L,8,0)</f>
        <v>6.099537037037037E-3</v>
      </c>
      <c r="BH43" s="152">
        <f>VLOOKUP($A43,Basisgegevens!$B:$L,9,0)</f>
        <v>300</v>
      </c>
      <c r="BI43" s="152">
        <f>VLOOKUP($A43,Basisgegevens!$B:$L,10,0)</f>
        <v>135</v>
      </c>
      <c r="BJ43" s="152">
        <f>VLOOKUP($A43,Basisgegevens!$B:$L,11,0)</f>
        <v>19</v>
      </c>
      <c r="BK43" s="152" t="str">
        <f t="shared" si="11"/>
        <v/>
      </c>
      <c r="BL43" s="153" t="str">
        <f t="shared" si="12"/>
        <v>Uit</v>
      </c>
      <c r="BM43" s="154" t="str">
        <f t="shared" si="13"/>
        <v/>
      </c>
      <c r="BN43" s="154">
        <f t="shared" si="14"/>
        <v>0</v>
      </c>
      <c r="BO43" s="154" t="str">
        <f t="shared" si="15"/>
        <v/>
      </c>
      <c r="BP43" s="61"/>
      <c r="BQ43" s="61"/>
      <c r="BR43" s="59" t="str">
        <f t="shared" si="16"/>
        <v/>
      </c>
      <c r="BS43" s="59" t="str">
        <f t="shared" si="17"/>
        <v/>
      </c>
      <c r="BT43" s="155" t="str">
        <f t="shared" si="18"/>
        <v/>
      </c>
      <c r="BU43" s="156" t="str">
        <f t="shared" si="19"/>
        <v/>
      </c>
      <c r="BV43" s="68"/>
      <c r="BW43" s="68"/>
      <c r="BX43" s="68"/>
      <c r="BY43" s="68"/>
      <c r="BZ43" s="68"/>
      <c r="CA43" s="68"/>
      <c r="CB43" s="68"/>
      <c r="CC43" s="68"/>
    </row>
    <row r="44" spans="1:81" x14ac:dyDescent="0.2">
      <c r="A44" s="161" t="s">
        <v>197</v>
      </c>
      <c r="B44" s="32"/>
      <c r="C44" s="157" t="str">
        <f t="shared" si="20"/>
        <v>BB</v>
      </c>
      <c r="D44" s="147"/>
      <c r="E44" s="40"/>
      <c r="F44" s="35"/>
      <c r="G44" s="32"/>
      <c r="H44" s="32"/>
      <c r="I44" s="32"/>
      <c r="J44" s="32"/>
      <c r="K44" s="41"/>
      <c r="L44" s="42"/>
      <c r="M44" s="42"/>
      <c r="N44" s="167" t="str">
        <f t="shared" si="0"/>
        <v>Uit</v>
      </c>
      <c r="O44" s="46"/>
      <c r="P44" s="47"/>
      <c r="Q44" s="48">
        <f t="shared" si="1"/>
        <v>0</v>
      </c>
      <c r="R44" s="49" t="str">
        <f t="shared" si="2"/>
        <v/>
      </c>
      <c r="S44" s="50" t="str">
        <f t="shared" si="3"/>
        <v>Uit</v>
      </c>
      <c r="T44" s="171">
        <f t="shared" si="4"/>
        <v>0</v>
      </c>
      <c r="U44" s="169">
        <f t="shared" si="5"/>
        <v>0</v>
      </c>
      <c r="V44" s="169" t="str">
        <f t="shared" si="6"/>
        <v>Uit</v>
      </c>
      <c r="W44" s="170" t="str">
        <f t="shared" si="7"/>
        <v/>
      </c>
      <c r="X44" s="91" t="str">
        <f t="shared" si="8"/>
        <v/>
      </c>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149">
        <f t="shared" si="9"/>
        <v>0</v>
      </c>
      <c r="AY44" s="52"/>
      <c r="AZ44" s="90" t="e">
        <f>VLOOKUP(AY44,Termination!C:D,2,FALSE)</f>
        <v>#N/A</v>
      </c>
      <c r="BA44" s="92" t="str">
        <f t="shared" si="21"/>
        <v/>
      </c>
      <c r="BB44" s="89"/>
      <c r="BC44" s="89"/>
      <c r="BD44" s="150" t="str">
        <f t="shared" si="10"/>
        <v/>
      </c>
      <c r="BE44" s="151">
        <f>VLOOKUP(A44,Basisgegevens!$B:$L,5,0)</f>
        <v>2.9861111111111108E-3</v>
      </c>
      <c r="BF44" s="151">
        <f>VLOOKUP($A44,Basisgegevens!$B:$L,7,0)</f>
        <v>2.7546296296296294E-3</v>
      </c>
      <c r="BG44" s="151">
        <f>VLOOKUP($A44,Basisgegevens!$B:$L,8,0)</f>
        <v>6.099537037037037E-3</v>
      </c>
      <c r="BH44" s="152">
        <f>VLOOKUP($A44,Basisgegevens!$B:$L,9,0)</f>
        <v>300</v>
      </c>
      <c r="BI44" s="152">
        <f>VLOOKUP($A44,Basisgegevens!$B:$L,10,0)</f>
        <v>135</v>
      </c>
      <c r="BJ44" s="152">
        <f>VLOOKUP($A44,Basisgegevens!$B:$L,11,0)</f>
        <v>19</v>
      </c>
      <c r="BK44" s="152" t="str">
        <f t="shared" si="11"/>
        <v/>
      </c>
      <c r="BL44" s="153" t="str">
        <f t="shared" si="12"/>
        <v>Uit</v>
      </c>
      <c r="BM44" s="154" t="str">
        <f t="shared" si="13"/>
        <v/>
      </c>
      <c r="BN44" s="154">
        <f t="shared" si="14"/>
        <v>0</v>
      </c>
      <c r="BO44" s="154" t="str">
        <f t="shared" si="15"/>
        <v/>
      </c>
      <c r="BP44" s="61"/>
      <c r="BQ44" s="61"/>
      <c r="BR44" s="59" t="str">
        <f t="shared" si="16"/>
        <v/>
      </c>
      <c r="BS44" s="59" t="str">
        <f t="shared" si="17"/>
        <v/>
      </c>
      <c r="BT44" s="155" t="str">
        <f t="shared" si="18"/>
        <v/>
      </c>
      <c r="BU44" s="156" t="str">
        <f t="shared" si="19"/>
        <v/>
      </c>
      <c r="BV44" s="68"/>
      <c r="BW44" s="68"/>
      <c r="BX44" s="68"/>
      <c r="BY44" s="68"/>
      <c r="BZ44" s="68"/>
      <c r="CA44" s="68"/>
      <c r="CB44" s="68"/>
      <c r="CC44" s="68"/>
    </row>
    <row r="45" spans="1:81" x14ac:dyDescent="0.2">
      <c r="A45" s="161" t="s">
        <v>197</v>
      </c>
      <c r="B45" s="32"/>
      <c r="C45" s="157" t="str">
        <f t="shared" si="20"/>
        <v>BB</v>
      </c>
      <c r="D45" s="147"/>
      <c r="E45" s="40"/>
      <c r="F45" s="35"/>
      <c r="G45" s="32"/>
      <c r="H45" s="32"/>
      <c r="I45" s="32"/>
      <c r="J45" s="32"/>
      <c r="K45" s="41"/>
      <c r="L45" s="42"/>
      <c r="M45" s="42"/>
      <c r="N45" s="167" t="str">
        <f t="shared" si="0"/>
        <v>Uit</v>
      </c>
      <c r="O45" s="46"/>
      <c r="P45" s="47"/>
      <c r="Q45" s="48">
        <f t="shared" si="1"/>
        <v>0</v>
      </c>
      <c r="R45" s="49" t="str">
        <f t="shared" si="2"/>
        <v/>
      </c>
      <c r="S45" s="50" t="str">
        <f t="shared" si="3"/>
        <v>Uit</v>
      </c>
      <c r="T45" s="171">
        <f t="shared" si="4"/>
        <v>0</v>
      </c>
      <c r="U45" s="169">
        <f t="shared" si="5"/>
        <v>0</v>
      </c>
      <c r="V45" s="169" t="str">
        <f t="shared" si="6"/>
        <v>Uit</v>
      </c>
      <c r="W45" s="170" t="str">
        <f t="shared" si="7"/>
        <v/>
      </c>
      <c r="X45" s="91" t="str">
        <f t="shared" si="8"/>
        <v/>
      </c>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149">
        <f t="shared" si="9"/>
        <v>0</v>
      </c>
      <c r="AY45" s="52"/>
      <c r="AZ45" s="90" t="e">
        <f>VLOOKUP(AY45,Termination!C:D,2,FALSE)</f>
        <v>#N/A</v>
      </c>
      <c r="BA45" s="92" t="str">
        <f t="shared" si="21"/>
        <v/>
      </c>
      <c r="BB45" s="89"/>
      <c r="BC45" s="89"/>
      <c r="BD45" s="150" t="str">
        <f t="shared" si="10"/>
        <v/>
      </c>
      <c r="BE45" s="151">
        <f>VLOOKUP(A45,Basisgegevens!$B:$L,5,0)</f>
        <v>2.9861111111111108E-3</v>
      </c>
      <c r="BF45" s="151">
        <f>VLOOKUP($A45,Basisgegevens!$B:$L,7,0)</f>
        <v>2.7546296296296294E-3</v>
      </c>
      <c r="BG45" s="151">
        <f>VLOOKUP($A45,Basisgegevens!$B:$L,8,0)</f>
        <v>6.099537037037037E-3</v>
      </c>
      <c r="BH45" s="152">
        <f>VLOOKUP($A45,Basisgegevens!$B:$L,9,0)</f>
        <v>300</v>
      </c>
      <c r="BI45" s="152">
        <f>VLOOKUP($A45,Basisgegevens!$B:$L,10,0)</f>
        <v>135</v>
      </c>
      <c r="BJ45" s="152">
        <f>VLOOKUP($A45,Basisgegevens!$B:$L,11,0)</f>
        <v>19</v>
      </c>
      <c r="BK45" s="152" t="str">
        <f t="shared" si="11"/>
        <v/>
      </c>
      <c r="BL45" s="153" t="str">
        <f t="shared" si="12"/>
        <v>Uit</v>
      </c>
      <c r="BM45" s="154" t="str">
        <f t="shared" si="13"/>
        <v/>
      </c>
      <c r="BN45" s="154">
        <f t="shared" si="14"/>
        <v>0</v>
      </c>
      <c r="BO45" s="154" t="str">
        <f t="shared" si="15"/>
        <v/>
      </c>
      <c r="BP45" s="61"/>
      <c r="BQ45" s="61"/>
      <c r="BR45" s="59" t="str">
        <f t="shared" si="16"/>
        <v/>
      </c>
      <c r="BS45" s="59" t="str">
        <f t="shared" si="17"/>
        <v/>
      </c>
      <c r="BT45" s="155" t="str">
        <f t="shared" si="18"/>
        <v/>
      </c>
      <c r="BU45" s="156" t="str">
        <f t="shared" si="19"/>
        <v/>
      </c>
      <c r="BV45" s="68"/>
      <c r="BW45" s="68"/>
      <c r="BX45" s="68"/>
      <c r="BY45" s="68"/>
      <c r="BZ45" s="68"/>
      <c r="CA45" s="68"/>
      <c r="CB45" s="68"/>
      <c r="CC45" s="68"/>
    </row>
    <row r="46" spans="1:81" x14ac:dyDescent="0.2">
      <c r="A46" s="161" t="s">
        <v>197</v>
      </c>
      <c r="B46" s="32"/>
      <c r="C46" s="157" t="str">
        <f t="shared" si="20"/>
        <v>BB</v>
      </c>
      <c r="D46" s="147"/>
      <c r="E46" s="40"/>
      <c r="F46" s="35"/>
      <c r="G46" s="32"/>
      <c r="H46" s="32"/>
      <c r="I46" s="32"/>
      <c r="J46" s="32"/>
      <c r="K46" s="41"/>
      <c r="L46" s="42"/>
      <c r="M46" s="42"/>
      <c r="N46" s="167" t="str">
        <f t="shared" si="0"/>
        <v>Uit</v>
      </c>
      <c r="O46" s="46"/>
      <c r="P46" s="47"/>
      <c r="Q46" s="48">
        <f t="shared" si="1"/>
        <v>0</v>
      </c>
      <c r="R46" s="49" t="str">
        <f t="shared" si="2"/>
        <v/>
      </c>
      <c r="S46" s="50" t="str">
        <f t="shared" si="3"/>
        <v>Uit</v>
      </c>
      <c r="T46" s="171">
        <f t="shared" si="4"/>
        <v>0</v>
      </c>
      <c r="U46" s="169">
        <f t="shared" si="5"/>
        <v>0</v>
      </c>
      <c r="V46" s="169" t="str">
        <f t="shared" si="6"/>
        <v>Uit</v>
      </c>
      <c r="W46" s="170" t="str">
        <f t="shared" si="7"/>
        <v/>
      </c>
      <c r="X46" s="91" t="str">
        <f t="shared" si="8"/>
        <v/>
      </c>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149">
        <f t="shared" si="9"/>
        <v>0</v>
      </c>
      <c r="AY46" s="52"/>
      <c r="AZ46" s="90" t="e">
        <f>VLOOKUP(AY46,Termination!C:D,2,FALSE)</f>
        <v>#N/A</v>
      </c>
      <c r="BA46" s="92" t="str">
        <f t="shared" si="21"/>
        <v/>
      </c>
      <c r="BB46" s="89"/>
      <c r="BC46" s="89"/>
      <c r="BD46" s="150" t="str">
        <f t="shared" si="10"/>
        <v/>
      </c>
      <c r="BE46" s="151">
        <f>VLOOKUP(A46,Basisgegevens!$B:$L,5,0)</f>
        <v>2.9861111111111108E-3</v>
      </c>
      <c r="BF46" s="151">
        <f>VLOOKUP($A46,Basisgegevens!$B:$L,7,0)</f>
        <v>2.7546296296296294E-3</v>
      </c>
      <c r="BG46" s="151">
        <f>VLOOKUP($A46,Basisgegevens!$B:$L,8,0)</f>
        <v>6.099537037037037E-3</v>
      </c>
      <c r="BH46" s="152">
        <f>VLOOKUP($A46,Basisgegevens!$B:$L,9,0)</f>
        <v>300</v>
      </c>
      <c r="BI46" s="152">
        <f>VLOOKUP($A46,Basisgegevens!$B:$L,10,0)</f>
        <v>135</v>
      </c>
      <c r="BJ46" s="152">
        <f>VLOOKUP($A46,Basisgegevens!$B:$L,11,0)</f>
        <v>19</v>
      </c>
      <c r="BK46" s="152" t="str">
        <f t="shared" si="11"/>
        <v/>
      </c>
      <c r="BL46" s="153" t="str">
        <f t="shared" si="12"/>
        <v>Uit</v>
      </c>
      <c r="BM46" s="154" t="str">
        <f t="shared" si="13"/>
        <v/>
      </c>
      <c r="BN46" s="154">
        <f t="shared" si="14"/>
        <v>0</v>
      </c>
      <c r="BO46" s="154" t="str">
        <f t="shared" si="15"/>
        <v/>
      </c>
      <c r="BP46" s="61"/>
      <c r="BQ46" s="61"/>
      <c r="BR46" s="59" t="str">
        <f t="shared" si="16"/>
        <v/>
      </c>
      <c r="BS46" s="59" t="str">
        <f t="shared" si="17"/>
        <v/>
      </c>
      <c r="BT46" s="155" t="str">
        <f t="shared" si="18"/>
        <v/>
      </c>
      <c r="BU46" s="156" t="str">
        <f t="shared" si="19"/>
        <v/>
      </c>
      <c r="BV46" s="68"/>
      <c r="BW46" s="68"/>
      <c r="BX46" s="68"/>
      <c r="BY46" s="68"/>
      <c r="BZ46" s="68"/>
      <c r="CA46" s="68"/>
      <c r="CB46" s="68"/>
      <c r="CC46" s="68"/>
    </row>
    <row r="47" spans="1:81" x14ac:dyDescent="0.2">
      <c r="A47" s="161" t="s">
        <v>197</v>
      </c>
      <c r="B47" s="32"/>
      <c r="C47" s="157" t="str">
        <f t="shared" si="20"/>
        <v>BB</v>
      </c>
      <c r="D47" s="147"/>
      <c r="E47" s="40"/>
      <c r="F47" s="35"/>
      <c r="G47" s="32"/>
      <c r="H47" s="32"/>
      <c r="I47" s="32"/>
      <c r="J47" s="32"/>
      <c r="K47" s="41"/>
      <c r="L47" s="42"/>
      <c r="M47" s="42"/>
      <c r="N47" s="167" t="str">
        <f t="shared" si="0"/>
        <v>Uit</v>
      </c>
      <c r="O47" s="46"/>
      <c r="P47" s="47"/>
      <c r="Q47" s="48">
        <f t="shared" si="1"/>
        <v>0</v>
      </c>
      <c r="R47" s="49" t="str">
        <f t="shared" si="2"/>
        <v/>
      </c>
      <c r="S47" s="50" t="str">
        <f t="shared" si="3"/>
        <v>Uit</v>
      </c>
      <c r="T47" s="171">
        <f t="shared" si="4"/>
        <v>0</v>
      </c>
      <c r="U47" s="169">
        <f t="shared" si="5"/>
        <v>0</v>
      </c>
      <c r="V47" s="169" t="str">
        <f t="shared" si="6"/>
        <v>Uit</v>
      </c>
      <c r="W47" s="170" t="str">
        <f t="shared" si="7"/>
        <v/>
      </c>
      <c r="X47" s="91" t="str">
        <f t="shared" si="8"/>
        <v/>
      </c>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149">
        <f t="shared" si="9"/>
        <v>0</v>
      </c>
      <c r="AY47" s="52"/>
      <c r="AZ47" s="90" t="e">
        <f>VLOOKUP(AY47,Termination!C:D,2,FALSE)</f>
        <v>#N/A</v>
      </c>
      <c r="BA47" s="92" t="str">
        <f t="shared" si="21"/>
        <v/>
      </c>
      <c r="BB47" s="89"/>
      <c r="BC47" s="89"/>
      <c r="BD47" s="150" t="str">
        <f t="shared" si="10"/>
        <v/>
      </c>
      <c r="BE47" s="151">
        <f>VLOOKUP(A47,Basisgegevens!$B:$L,5,0)</f>
        <v>2.9861111111111108E-3</v>
      </c>
      <c r="BF47" s="151">
        <f>VLOOKUP($A47,Basisgegevens!$B:$L,7,0)</f>
        <v>2.7546296296296294E-3</v>
      </c>
      <c r="BG47" s="151">
        <f>VLOOKUP($A47,Basisgegevens!$B:$L,8,0)</f>
        <v>6.099537037037037E-3</v>
      </c>
      <c r="BH47" s="152">
        <f>VLOOKUP($A47,Basisgegevens!$B:$L,9,0)</f>
        <v>300</v>
      </c>
      <c r="BI47" s="152">
        <f>VLOOKUP($A47,Basisgegevens!$B:$L,10,0)</f>
        <v>135</v>
      </c>
      <c r="BJ47" s="152">
        <f>VLOOKUP($A47,Basisgegevens!$B:$L,11,0)</f>
        <v>19</v>
      </c>
      <c r="BK47" s="152" t="str">
        <f t="shared" si="11"/>
        <v/>
      </c>
      <c r="BL47" s="153" t="str">
        <f t="shared" si="12"/>
        <v>Uit</v>
      </c>
      <c r="BM47" s="154" t="str">
        <f t="shared" si="13"/>
        <v/>
      </c>
      <c r="BN47" s="154">
        <f t="shared" si="14"/>
        <v>0</v>
      </c>
      <c r="BO47" s="154" t="str">
        <f t="shared" si="15"/>
        <v/>
      </c>
      <c r="BP47" s="61"/>
      <c r="BQ47" s="61"/>
      <c r="BR47" s="59" t="str">
        <f t="shared" si="16"/>
        <v/>
      </c>
      <c r="BS47" s="59" t="str">
        <f t="shared" si="17"/>
        <v/>
      </c>
      <c r="BT47" s="155" t="str">
        <f t="shared" si="18"/>
        <v/>
      </c>
      <c r="BU47" s="156" t="str">
        <f t="shared" si="19"/>
        <v/>
      </c>
      <c r="BV47" s="68"/>
      <c r="BW47" s="68"/>
      <c r="BX47" s="68"/>
      <c r="BY47" s="68"/>
      <c r="BZ47" s="68"/>
      <c r="CA47" s="68"/>
      <c r="CB47" s="68"/>
      <c r="CC47" s="68"/>
    </row>
    <row r="48" spans="1:81" x14ac:dyDescent="0.2">
      <c r="A48" s="161" t="s">
        <v>197</v>
      </c>
      <c r="B48" s="32"/>
      <c r="C48" s="157" t="str">
        <f t="shared" si="20"/>
        <v>BB</v>
      </c>
      <c r="D48" s="147"/>
      <c r="E48" s="40"/>
      <c r="F48" s="35"/>
      <c r="G48" s="32"/>
      <c r="H48" s="32"/>
      <c r="I48" s="32"/>
      <c r="J48" s="32"/>
      <c r="K48" s="41"/>
      <c r="L48" s="42"/>
      <c r="M48" s="42"/>
      <c r="N48" s="167" t="str">
        <f t="shared" si="0"/>
        <v>Uit</v>
      </c>
      <c r="O48" s="46"/>
      <c r="P48" s="47"/>
      <c r="Q48" s="48">
        <f t="shared" si="1"/>
        <v>0</v>
      </c>
      <c r="R48" s="49" t="str">
        <f t="shared" si="2"/>
        <v/>
      </c>
      <c r="S48" s="50" t="str">
        <f t="shared" si="3"/>
        <v>Uit</v>
      </c>
      <c r="T48" s="171">
        <f t="shared" si="4"/>
        <v>0</v>
      </c>
      <c r="U48" s="169">
        <f t="shared" si="5"/>
        <v>0</v>
      </c>
      <c r="V48" s="169" t="str">
        <f t="shared" si="6"/>
        <v>Uit</v>
      </c>
      <c r="W48" s="170" t="str">
        <f t="shared" si="7"/>
        <v/>
      </c>
      <c r="X48" s="91" t="str">
        <f t="shared" si="8"/>
        <v/>
      </c>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149">
        <f t="shared" si="9"/>
        <v>0</v>
      </c>
      <c r="AY48" s="52"/>
      <c r="AZ48" s="90" t="e">
        <f>VLOOKUP(AY48,Termination!C:D,2,FALSE)</f>
        <v>#N/A</v>
      </c>
      <c r="BA48" s="92" t="str">
        <f t="shared" si="21"/>
        <v/>
      </c>
      <c r="BB48" s="89"/>
      <c r="BC48" s="89"/>
      <c r="BD48" s="150" t="str">
        <f t="shared" si="10"/>
        <v/>
      </c>
      <c r="BE48" s="151">
        <f>VLOOKUP(A48,Basisgegevens!$B:$L,5,0)</f>
        <v>2.9861111111111108E-3</v>
      </c>
      <c r="BF48" s="151">
        <f>VLOOKUP($A48,Basisgegevens!$B:$L,7,0)</f>
        <v>2.7546296296296294E-3</v>
      </c>
      <c r="BG48" s="151">
        <f>VLOOKUP($A48,Basisgegevens!$B:$L,8,0)</f>
        <v>6.099537037037037E-3</v>
      </c>
      <c r="BH48" s="152">
        <f>VLOOKUP($A48,Basisgegevens!$B:$L,9,0)</f>
        <v>300</v>
      </c>
      <c r="BI48" s="152">
        <f>VLOOKUP($A48,Basisgegevens!$B:$L,10,0)</f>
        <v>135</v>
      </c>
      <c r="BJ48" s="152">
        <f>VLOOKUP($A48,Basisgegevens!$B:$L,11,0)</f>
        <v>19</v>
      </c>
      <c r="BK48" s="152" t="str">
        <f t="shared" si="11"/>
        <v/>
      </c>
      <c r="BL48" s="153" t="str">
        <f t="shared" si="12"/>
        <v>Uit</v>
      </c>
      <c r="BM48" s="154" t="str">
        <f t="shared" si="13"/>
        <v/>
      </c>
      <c r="BN48" s="154">
        <f t="shared" si="14"/>
        <v>0</v>
      </c>
      <c r="BO48" s="154" t="str">
        <f t="shared" si="15"/>
        <v/>
      </c>
      <c r="BP48" s="61"/>
      <c r="BQ48" s="61"/>
      <c r="BR48" s="59" t="str">
        <f t="shared" si="16"/>
        <v/>
      </c>
      <c r="BS48" s="59" t="str">
        <f t="shared" si="17"/>
        <v/>
      </c>
      <c r="BT48" s="155" t="str">
        <f t="shared" si="18"/>
        <v/>
      </c>
      <c r="BU48" s="156" t="str">
        <f t="shared" si="19"/>
        <v/>
      </c>
      <c r="BV48" s="68"/>
      <c r="BW48" s="68"/>
      <c r="BX48" s="68"/>
      <c r="BY48" s="68"/>
      <c r="BZ48" s="68"/>
      <c r="CA48" s="68"/>
      <c r="CB48" s="68"/>
      <c r="CC48" s="68"/>
    </row>
    <row r="49" spans="1:81" x14ac:dyDescent="0.2">
      <c r="A49" s="161" t="s">
        <v>197</v>
      </c>
      <c r="B49" s="32"/>
      <c r="C49" s="157" t="str">
        <f t="shared" si="20"/>
        <v>BB</v>
      </c>
      <c r="D49" s="147"/>
      <c r="E49" s="40"/>
      <c r="F49" s="35"/>
      <c r="G49" s="32"/>
      <c r="H49" s="32"/>
      <c r="I49" s="32"/>
      <c r="J49" s="32"/>
      <c r="K49" s="41"/>
      <c r="L49" s="42"/>
      <c r="M49" s="42"/>
      <c r="N49" s="167" t="str">
        <f t="shared" si="0"/>
        <v>Uit</v>
      </c>
      <c r="O49" s="46"/>
      <c r="P49" s="47"/>
      <c r="Q49" s="48">
        <f t="shared" si="1"/>
        <v>0</v>
      </c>
      <c r="R49" s="49" t="str">
        <f t="shared" si="2"/>
        <v/>
      </c>
      <c r="S49" s="50" t="str">
        <f t="shared" si="3"/>
        <v>Uit</v>
      </c>
      <c r="T49" s="171">
        <f t="shared" si="4"/>
        <v>0</v>
      </c>
      <c r="U49" s="169">
        <f t="shared" si="5"/>
        <v>0</v>
      </c>
      <c r="V49" s="169" t="str">
        <f t="shared" si="6"/>
        <v>Uit</v>
      </c>
      <c r="W49" s="170" t="str">
        <f t="shared" si="7"/>
        <v/>
      </c>
      <c r="X49" s="91" t="str">
        <f t="shared" si="8"/>
        <v/>
      </c>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149">
        <f t="shared" si="9"/>
        <v>0</v>
      </c>
      <c r="AY49" s="52"/>
      <c r="AZ49" s="90" t="e">
        <f>VLOOKUP(AY49,Termination!C:D,2,FALSE)</f>
        <v>#N/A</v>
      </c>
      <c r="BA49" s="92" t="str">
        <f t="shared" si="21"/>
        <v/>
      </c>
      <c r="BB49" s="89"/>
      <c r="BC49" s="89"/>
      <c r="BD49" s="150" t="str">
        <f t="shared" si="10"/>
        <v/>
      </c>
      <c r="BE49" s="151">
        <f>VLOOKUP(A49,Basisgegevens!$B:$L,5,0)</f>
        <v>2.9861111111111108E-3</v>
      </c>
      <c r="BF49" s="151">
        <f>VLOOKUP($A49,Basisgegevens!$B:$L,7,0)</f>
        <v>2.7546296296296294E-3</v>
      </c>
      <c r="BG49" s="151">
        <f>VLOOKUP($A49,Basisgegevens!$B:$L,8,0)</f>
        <v>6.099537037037037E-3</v>
      </c>
      <c r="BH49" s="152">
        <f>VLOOKUP($A49,Basisgegevens!$B:$L,9,0)</f>
        <v>300</v>
      </c>
      <c r="BI49" s="152">
        <f>VLOOKUP($A49,Basisgegevens!$B:$L,10,0)</f>
        <v>135</v>
      </c>
      <c r="BJ49" s="152">
        <f>VLOOKUP($A49,Basisgegevens!$B:$L,11,0)</f>
        <v>19</v>
      </c>
      <c r="BK49" s="152" t="str">
        <f t="shared" si="11"/>
        <v/>
      </c>
      <c r="BL49" s="153" t="str">
        <f t="shared" si="12"/>
        <v>Uit</v>
      </c>
      <c r="BM49" s="154" t="str">
        <f t="shared" si="13"/>
        <v/>
      </c>
      <c r="BN49" s="154">
        <f t="shared" si="14"/>
        <v>0</v>
      </c>
      <c r="BO49" s="154" t="str">
        <f t="shared" si="15"/>
        <v/>
      </c>
      <c r="BP49" s="61"/>
      <c r="BQ49" s="61"/>
      <c r="BR49" s="59" t="str">
        <f t="shared" si="16"/>
        <v/>
      </c>
      <c r="BS49" s="59" t="str">
        <f t="shared" si="17"/>
        <v/>
      </c>
      <c r="BT49" s="155" t="str">
        <f t="shared" si="18"/>
        <v/>
      </c>
      <c r="BU49" s="156" t="str">
        <f t="shared" si="19"/>
        <v/>
      </c>
      <c r="BV49" s="68"/>
      <c r="BW49" s="68"/>
      <c r="BX49" s="68"/>
      <c r="BY49" s="68"/>
      <c r="BZ49" s="68"/>
      <c r="CA49" s="68"/>
      <c r="CB49" s="68"/>
      <c r="CC49" s="68"/>
    </row>
    <row r="50" spans="1:81" x14ac:dyDescent="0.2">
      <c r="A50" s="161" t="s">
        <v>197</v>
      </c>
      <c r="B50" s="32"/>
      <c r="C50" s="157" t="str">
        <f t="shared" si="20"/>
        <v>BB</v>
      </c>
      <c r="D50" s="147"/>
      <c r="E50" s="40"/>
      <c r="F50" s="35"/>
      <c r="G50" s="32"/>
      <c r="H50" s="32"/>
      <c r="I50" s="32"/>
      <c r="J50" s="32"/>
      <c r="K50" s="41"/>
      <c r="L50" s="42"/>
      <c r="M50" s="42"/>
      <c r="N50" s="167" t="str">
        <f t="shared" si="0"/>
        <v>Uit</v>
      </c>
      <c r="O50" s="46"/>
      <c r="P50" s="47"/>
      <c r="Q50" s="48">
        <f t="shared" si="1"/>
        <v>0</v>
      </c>
      <c r="R50" s="49" t="str">
        <f t="shared" si="2"/>
        <v/>
      </c>
      <c r="S50" s="50" t="str">
        <f t="shared" si="3"/>
        <v>Uit</v>
      </c>
      <c r="T50" s="171">
        <f t="shared" si="4"/>
        <v>0</v>
      </c>
      <c r="U50" s="169">
        <f t="shared" si="5"/>
        <v>0</v>
      </c>
      <c r="V50" s="169" t="str">
        <f t="shared" si="6"/>
        <v>Uit</v>
      </c>
      <c r="W50" s="170" t="str">
        <f t="shared" si="7"/>
        <v/>
      </c>
      <c r="X50" s="91" t="str">
        <f t="shared" si="8"/>
        <v/>
      </c>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149">
        <f t="shared" si="9"/>
        <v>0</v>
      </c>
      <c r="AY50" s="52"/>
      <c r="AZ50" s="90" t="e">
        <f>VLOOKUP(AY50,Termination!C:D,2,FALSE)</f>
        <v>#N/A</v>
      </c>
      <c r="BA50" s="92" t="str">
        <f t="shared" si="21"/>
        <v/>
      </c>
      <c r="BB50" s="89"/>
      <c r="BC50" s="89"/>
      <c r="BD50" s="150" t="str">
        <f t="shared" si="10"/>
        <v/>
      </c>
      <c r="BE50" s="151">
        <f>VLOOKUP(A50,Basisgegevens!$B:$L,5,0)</f>
        <v>2.9861111111111108E-3</v>
      </c>
      <c r="BF50" s="151">
        <f>VLOOKUP($A50,Basisgegevens!$B:$L,7,0)</f>
        <v>2.7546296296296294E-3</v>
      </c>
      <c r="BG50" s="151">
        <f>VLOOKUP($A50,Basisgegevens!$B:$L,8,0)</f>
        <v>6.099537037037037E-3</v>
      </c>
      <c r="BH50" s="152">
        <f>VLOOKUP($A50,Basisgegevens!$B:$L,9,0)</f>
        <v>300</v>
      </c>
      <c r="BI50" s="152">
        <f>VLOOKUP($A50,Basisgegevens!$B:$L,10,0)</f>
        <v>135</v>
      </c>
      <c r="BJ50" s="152">
        <f>VLOOKUP($A50,Basisgegevens!$B:$L,11,0)</f>
        <v>19</v>
      </c>
      <c r="BK50" s="152" t="str">
        <f t="shared" si="11"/>
        <v/>
      </c>
      <c r="BL50" s="153" t="str">
        <f t="shared" si="12"/>
        <v>Uit</v>
      </c>
      <c r="BM50" s="154" t="str">
        <f t="shared" si="13"/>
        <v/>
      </c>
      <c r="BN50" s="154">
        <f t="shared" si="14"/>
        <v>0</v>
      </c>
      <c r="BO50" s="154" t="str">
        <f t="shared" si="15"/>
        <v/>
      </c>
      <c r="BP50" s="61"/>
      <c r="BQ50" s="61"/>
      <c r="BR50" s="59" t="str">
        <f t="shared" si="16"/>
        <v/>
      </c>
      <c r="BS50" s="59" t="str">
        <f t="shared" si="17"/>
        <v/>
      </c>
      <c r="BT50" s="155" t="str">
        <f t="shared" si="18"/>
        <v/>
      </c>
      <c r="BU50" s="156" t="str">
        <f t="shared" si="19"/>
        <v/>
      </c>
      <c r="BV50" s="68"/>
      <c r="BW50" s="68"/>
      <c r="BX50" s="68"/>
      <c r="BY50" s="68"/>
      <c r="BZ50" s="68"/>
      <c r="CA50" s="68"/>
      <c r="CB50" s="68"/>
      <c r="CC50" s="68"/>
    </row>
    <row r="51" spans="1:81" x14ac:dyDescent="0.2">
      <c r="A51" s="161" t="s">
        <v>197</v>
      </c>
      <c r="B51" s="32"/>
      <c r="C51" s="157" t="str">
        <f t="shared" si="20"/>
        <v>BB</v>
      </c>
      <c r="D51" s="147"/>
      <c r="E51" s="40"/>
      <c r="F51" s="35"/>
      <c r="G51" s="32"/>
      <c r="H51" s="32"/>
      <c r="I51" s="32"/>
      <c r="J51" s="32"/>
      <c r="K51" s="41"/>
      <c r="L51" s="42"/>
      <c r="M51" s="42"/>
      <c r="N51" s="167" t="str">
        <f t="shared" si="0"/>
        <v>Uit</v>
      </c>
      <c r="O51" s="46"/>
      <c r="P51" s="47"/>
      <c r="Q51" s="48">
        <f t="shared" si="1"/>
        <v>0</v>
      </c>
      <c r="R51" s="49" t="str">
        <f t="shared" si="2"/>
        <v/>
      </c>
      <c r="S51" s="50" t="str">
        <f t="shared" si="3"/>
        <v>Uit</v>
      </c>
      <c r="T51" s="171">
        <f t="shared" si="4"/>
        <v>0</v>
      </c>
      <c r="U51" s="169">
        <f t="shared" si="5"/>
        <v>0</v>
      </c>
      <c r="V51" s="169" t="str">
        <f t="shared" si="6"/>
        <v>Uit</v>
      </c>
      <c r="W51" s="170" t="str">
        <f t="shared" si="7"/>
        <v/>
      </c>
      <c r="X51" s="91" t="str">
        <f t="shared" si="8"/>
        <v/>
      </c>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149">
        <f t="shared" si="9"/>
        <v>0</v>
      </c>
      <c r="AY51" s="52"/>
      <c r="AZ51" s="90" t="e">
        <f>VLOOKUP(AY51,Termination!C:D,2,FALSE)</f>
        <v>#N/A</v>
      </c>
      <c r="BA51" s="92" t="str">
        <f t="shared" si="21"/>
        <v/>
      </c>
      <c r="BB51" s="89"/>
      <c r="BC51" s="89"/>
      <c r="BD51" s="150" t="str">
        <f t="shared" si="10"/>
        <v/>
      </c>
      <c r="BE51" s="151">
        <f>VLOOKUP(A51,Basisgegevens!$B:$L,5,0)</f>
        <v>2.9861111111111108E-3</v>
      </c>
      <c r="BF51" s="151">
        <f>VLOOKUP($A51,Basisgegevens!$B:$L,7,0)</f>
        <v>2.7546296296296294E-3</v>
      </c>
      <c r="BG51" s="151">
        <f>VLOOKUP($A51,Basisgegevens!$B:$L,8,0)</f>
        <v>6.099537037037037E-3</v>
      </c>
      <c r="BH51" s="152">
        <f>VLOOKUP($A51,Basisgegevens!$B:$L,9,0)</f>
        <v>300</v>
      </c>
      <c r="BI51" s="152">
        <f>VLOOKUP($A51,Basisgegevens!$B:$L,10,0)</f>
        <v>135</v>
      </c>
      <c r="BJ51" s="152">
        <f>VLOOKUP($A51,Basisgegevens!$B:$L,11,0)</f>
        <v>19</v>
      </c>
      <c r="BK51" s="152" t="str">
        <f t="shared" si="11"/>
        <v/>
      </c>
      <c r="BL51" s="153" t="str">
        <f t="shared" si="12"/>
        <v>Uit</v>
      </c>
      <c r="BM51" s="154" t="str">
        <f t="shared" si="13"/>
        <v/>
      </c>
      <c r="BN51" s="154">
        <f t="shared" si="14"/>
        <v>0</v>
      </c>
      <c r="BO51" s="154" t="str">
        <f t="shared" si="15"/>
        <v/>
      </c>
      <c r="BP51" s="61"/>
      <c r="BQ51" s="61"/>
      <c r="BR51" s="59" t="str">
        <f t="shared" si="16"/>
        <v/>
      </c>
      <c r="BS51" s="59" t="str">
        <f t="shared" si="17"/>
        <v/>
      </c>
      <c r="BT51" s="155" t="str">
        <f t="shared" si="18"/>
        <v/>
      </c>
      <c r="BU51" s="156" t="str">
        <f t="shared" si="19"/>
        <v/>
      </c>
      <c r="BV51" s="68"/>
      <c r="BW51" s="68"/>
      <c r="BX51" s="68"/>
      <c r="BY51" s="68"/>
      <c r="BZ51" s="68"/>
      <c r="CA51" s="68"/>
      <c r="CB51" s="68"/>
      <c r="CC51" s="68"/>
    </row>
    <row r="52" spans="1:81" x14ac:dyDescent="0.2">
      <c r="A52" s="161" t="s">
        <v>197</v>
      </c>
      <c r="B52" s="32"/>
      <c r="C52" s="157" t="str">
        <f t="shared" si="20"/>
        <v>BB</v>
      </c>
      <c r="D52" s="147"/>
      <c r="E52" s="40"/>
      <c r="F52" s="35"/>
      <c r="G52" s="32"/>
      <c r="H52" s="32"/>
      <c r="I52" s="32"/>
      <c r="J52" s="32"/>
      <c r="K52" s="41"/>
      <c r="L52" s="42"/>
      <c r="M52" s="42"/>
      <c r="N52" s="167" t="str">
        <f t="shared" si="0"/>
        <v>Uit</v>
      </c>
      <c r="O52" s="46"/>
      <c r="P52" s="47"/>
      <c r="Q52" s="48">
        <f t="shared" si="1"/>
        <v>0</v>
      </c>
      <c r="R52" s="49" t="str">
        <f t="shared" si="2"/>
        <v/>
      </c>
      <c r="S52" s="50" t="str">
        <f t="shared" si="3"/>
        <v>Uit</v>
      </c>
      <c r="T52" s="171">
        <f t="shared" si="4"/>
        <v>0</v>
      </c>
      <c r="U52" s="169">
        <f t="shared" si="5"/>
        <v>0</v>
      </c>
      <c r="V52" s="169" t="str">
        <f t="shared" si="6"/>
        <v>Uit</v>
      </c>
      <c r="W52" s="170" t="str">
        <f t="shared" si="7"/>
        <v/>
      </c>
      <c r="X52" s="91" t="str">
        <f t="shared" si="8"/>
        <v/>
      </c>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149">
        <f t="shared" si="9"/>
        <v>0</v>
      </c>
      <c r="AY52" s="52"/>
      <c r="AZ52" s="90" t="e">
        <f>VLOOKUP(AY52,Termination!C:D,2,FALSE)</f>
        <v>#N/A</v>
      </c>
      <c r="BA52" s="92" t="str">
        <f t="shared" si="21"/>
        <v/>
      </c>
      <c r="BB52" s="89"/>
      <c r="BC52" s="89"/>
      <c r="BD52" s="150" t="str">
        <f t="shared" si="10"/>
        <v/>
      </c>
      <c r="BE52" s="151">
        <f>VLOOKUP(A52,Basisgegevens!$B:$L,5,0)</f>
        <v>2.9861111111111108E-3</v>
      </c>
      <c r="BF52" s="151">
        <f>VLOOKUP($A52,Basisgegevens!$B:$L,7,0)</f>
        <v>2.7546296296296294E-3</v>
      </c>
      <c r="BG52" s="151">
        <f>VLOOKUP($A52,Basisgegevens!$B:$L,8,0)</f>
        <v>6.099537037037037E-3</v>
      </c>
      <c r="BH52" s="152">
        <f>VLOOKUP($A52,Basisgegevens!$B:$L,9,0)</f>
        <v>300</v>
      </c>
      <c r="BI52" s="152">
        <f>VLOOKUP($A52,Basisgegevens!$B:$L,10,0)</f>
        <v>135</v>
      </c>
      <c r="BJ52" s="152">
        <f>VLOOKUP($A52,Basisgegevens!$B:$L,11,0)</f>
        <v>19</v>
      </c>
      <c r="BK52" s="152" t="str">
        <f t="shared" si="11"/>
        <v/>
      </c>
      <c r="BL52" s="153" t="str">
        <f t="shared" si="12"/>
        <v>Uit</v>
      </c>
      <c r="BM52" s="154" t="str">
        <f t="shared" si="13"/>
        <v/>
      </c>
      <c r="BN52" s="154">
        <f t="shared" si="14"/>
        <v>0</v>
      </c>
      <c r="BO52" s="154" t="str">
        <f t="shared" si="15"/>
        <v/>
      </c>
      <c r="BP52" s="61"/>
      <c r="BQ52" s="61"/>
      <c r="BR52" s="59" t="str">
        <f t="shared" si="16"/>
        <v/>
      </c>
      <c r="BS52" s="59" t="str">
        <f t="shared" si="17"/>
        <v/>
      </c>
      <c r="BT52" s="155" t="str">
        <f t="shared" si="18"/>
        <v/>
      </c>
      <c r="BU52" s="156" t="str">
        <f t="shared" si="19"/>
        <v/>
      </c>
      <c r="BV52" s="68"/>
      <c r="BW52" s="68"/>
      <c r="BX52" s="68"/>
      <c r="BY52" s="68"/>
      <c r="BZ52" s="68"/>
      <c r="CA52" s="68"/>
      <c r="CB52" s="68"/>
      <c r="CC52" s="68"/>
    </row>
    <row r="53" spans="1:81" x14ac:dyDescent="0.2">
      <c r="A53" s="161" t="s">
        <v>197</v>
      </c>
      <c r="B53" s="32"/>
      <c r="C53" s="157" t="str">
        <f t="shared" si="20"/>
        <v>BB</v>
      </c>
      <c r="D53" s="147"/>
      <c r="E53" s="40"/>
      <c r="F53" s="35"/>
      <c r="G53" s="32"/>
      <c r="H53" s="32"/>
      <c r="I53" s="32"/>
      <c r="J53" s="32"/>
      <c r="K53" s="41"/>
      <c r="L53" s="42"/>
      <c r="M53" s="42"/>
      <c r="N53" s="167" t="str">
        <f t="shared" si="0"/>
        <v>Uit</v>
      </c>
      <c r="O53" s="46"/>
      <c r="P53" s="47"/>
      <c r="Q53" s="48">
        <f t="shared" si="1"/>
        <v>0</v>
      </c>
      <c r="R53" s="49" t="str">
        <f t="shared" si="2"/>
        <v/>
      </c>
      <c r="S53" s="50" t="str">
        <f t="shared" si="3"/>
        <v>Uit</v>
      </c>
      <c r="T53" s="171">
        <f t="shared" si="4"/>
        <v>0</v>
      </c>
      <c r="U53" s="169">
        <f t="shared" si="5"/>
        <v>0</v>
      </c>
      <c r="V53" s="169" t="str">
        <f t="shared" si="6"/>
        <v>Uit</v>
      </c>
      <c r="W53" s="170" t="str">
        <f t="shared" si="7"/>
        <v/>
      </c>
      <c r="X53" s="91" t="str">
        <f t="shared" si="8"/>
        <v/>
      </c>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149">
        <f t="shared" si="9"/>
        <v>0</v>
      </c>
      <c r="AY53" s="52"/>
      <c r="AZ53" s="90" t="e">
        <f>VLOOKUP(AY53,Termination!C:D,2,FALSE)</f>
        <v>#N/A</v>
      </c>
      <c r="BA53" s="92" t="str">
        <f t="shared" si="21"/>
        <v/>
      </c>
      <c r="BB53" s="89"/>
      <c r="BC53" s="89"/>
      <c r="BD53" s="150" t="str">
        <f t="shared" si="10"/>
        <v/>
      </c>
      <c r="BE53" s="151">
        <f>VLOOKUP(A53,Basisgegevens!$B:$L,5,0)</f>
        <v>2.9861111111111108E-3</v>
      </c>
      <c r="BF53" s="151">
        <f>VLOOKUP($A53,Basisgegevens!$B:$L,7,0)</f>
        <v>2.7546296296296294E-3</v>
      </c>
      <c r="BG53" s="151">
        <f>VLOOKUP($A53,Basisgegevens!$B:$L,8,0)</f>
        <v>6.099537037037037E-3</v>
      </c>
      <c r="BH53" s="152">
        <f>VLOOKUP($A53,Basisgegevens!$B:$L,9,0)</f>
        <v>300</v>
      </c>
      <c r="BI53" s="152">
        <f>VLOOKUP($A53,Basisgegevens!$B:$L,10,0)</f>
        <v>135</v>
      </c>
      <c r="BJ53" s="152">
        <f>VLOOKUP($A53,Basisgegevens!$B:$L,11,0)</f>
        <v>19</v>
      </c>
      <c r="BK53" s="152" t="str">
        <f t="shared" si="11"/>
        <v/>
      </c>
      <c r="BL53" s="153" t="str">
        <f t="shared" si="12"/>
        <v>Uit</v>
      </c>
      <c r="BM53" s="154" t="str">
        <f t="shared" si="13"/>
        <v/>
      </c>
      <c r="BN53" s="154">
        <f t="shared" si="14"/>
        <v>0</v>
      </c>
      <c r="BO53" s="154" t="str">
        <f t="shared" si="15"/>
        <v/>
      </c>
      <c r="BP53" s="61"/>
      <c r="BQ53" s="61"/>
      <c r="BR53" s="59" t="str">
        <f t="shared" si="16"/>
        <v/>
      </c>
      <c r="BS53" s="59" t="str">
        <f t="shared" si="17"/>
        <v/>
      </c>
      <c r="BT53" s="155" t="str">
        <f t="shared" si="18"/>
        <v/>
      </c>
      <c r="BU53" s="156" t="str">
        <f t="shared" si="19"/>
        <v/>
      </c>
      <c r="BV53" s="68"/>
      <c r="BW53" s="68"/>
      <c r="BX53" s="68"/>
      <c r="BY53" s="68"/>
      <c r="BZ53" s="68"/>
      <c r="CA53" s="68"/>
      <c r="CB53" s="68"/>
      <c r="CC53" s="68"/>
    </row>
    <row r="54" spans="1:81" x14ac:dyDescent="0.2">
      <c r="A54" s="161" t="s">
        <v>197</v>
      </c>
      <c r="B54" s="32"/>
      <c r="C54" s="157" t="str">
        <f t="shared" si="20"/>
        <v>BB</v>
      </c>
      <c r="D54" s="147"/>
      <c r="E54" s="40"/>
      <c r="F54" s="35"/>
      <c r="G54" s="32"/>
      <c r="H54" s="32"/>
      <c r="I54" s="32"/>
      <c r="J54" s="32"/>
      <c r="K54" s="41"/>
      <c r="L54" s="42"/>
      <c r="M54" s="42"/>
      <c r="N54" s="167" t="str">
        <f t="shared" si="0"/>
        <v>Uit</v>
      </c>
      <c r="O54" s="46"/>
      <c r="P54" s="47"/>
      <c r="Q54" s="48">
        <f t="shared" si="1"/>
        <v>0</v>
      </c>
      <c r="R54" s="49" t="str">
        <f t="shared" si="2"/>
        <v/>
      </c>
      <c r="S54" s="50" t="str">
        <f t="shared" si="3"/>
        <v>Uit</v>
      </c>
      <c r="T54" s="171">
        <f t="shared" si="4"/>
        <v>0</v>
      </c>
      <c r="U54" s="169">
        <f t="shared" si="5"/>
        <v>0</v>
      </c>
      <c r="V54" s="169" t="str">
        <f t="shared" si="6"/>
        <v>Uit</v>
      </c>
      <c r="W54" s="170" t="str">
        <f t="shared" si="7"/>
        <v/>
      </c>
      <c r="X54" s="91" t="str">
        <f t="shared" si="8"/>
        <v/>
      </c>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149">
        <f t="shared" si="9"/>
        <v>0</v>
      </c>
      <c r="AY54" s="52"/>
      <c r="AZ54" s="90" t="e">
        <f>VLOOKUP(AY54,Termination!C:D,2,FALSE)</f>
        <v>#N/A</v>
      </c>
      <c r="BA54" s="92" t="str">
        <f t="shared" si="21"/>
        <v/>
      </c>
      <c r="BB54" s="89"/>
      <c r="BC54" s="89"/>
      <c r="BD54" s="150" t="str">
        <f t="shared" si="10"/>
        <v/>
      </c>
      <c r="BE54" s="151">
        <f>VLOOKUP(A54,Basisgegevens!$B:$L,5,0)</f>
        <v>2.9861111111111108E-3</v>
      </c>
      <c r="BF54" s="151">
        <f>VLOOKUP($A54,Basisgegevens!$B:$L,7,0)</f>
        <v>2.7546296296296294E-3</v>
      </c>
      <c r="BG54" s="151">
        <f>VLOOKUP($A54,Basisgegevens!$B:$L,8,0)</f>
        <v>6.099537037037037E-3</v>
      </c>
      <c r="BH54" s="152">
        <f>VLOOKUP($A54,Basisgegevens!$B:$L,9,0)</f>
        <v>300</v>
      </c>
      <c r="BI54" s="152">
        <f>VLOOKUP($A54,Basisgegevens!$B:$L,10,0)</f>
        <v>135</v>
      </c>
      <c r="BJ54" s="152">
        <f>VLOOKUP($A54,Basisgegevens!$B:$L,11,0)</f>
        <v>19</v>
      </c>
      <c r="BK54" s="152" t="str">
        <f t="shared" si="11"/>
        <v/>
      </c>
      <c r="BL54" s="153" t="str">
        <f t="shared" si="12"/>
        <v>Uit</v>
      </c>
      <c r="BM54" s="154" t="str">
        <f t="shared" si="13"/>
        <v/>
      </c>
      <c r="BN54" s="154">
        <f t="shared" si="14"/>
        <v>0</v>
      </c>
      <c r="BO54" s="154" t="str">
        <f t="shared" si="15"/>
        <v/>
      </c>
      <c r="BP54" s="61"/>
      <c r="BQ54" s="61"/>
      <c r="BR54" s="59" t="str">
        <f t="shared" si="16"/>
        <v/>
      </c>
      <c r="BS54" s="59" t="str">
        <f t="shared" si="17"/>
        <v/>
      </c>
      <c r="BT54" s="155" t="str">
        <f t="shared" si="18"/>
        <v/>
      </c>
      <c r="BU54" s="156" t="str">
        <f t="shared" si="19"/>
        <v/>
      </c>
      <c r="BV54" s="68"/>
      <c r="BW54" s="68"/>
      <c r="BX54" s="68"/>
      <c r="BY54" s="68"/>
      <c r="BZ54" s="68"/>
      <c r="CA54" s="68"/>
      <c r="CB54" s="68"/>
      <c r="CC54" s="68"/>
    </row>
    <row r="55" spans="1:81" x14ac:dyDescent="0.2">
      <c r="A55" s="161" t="s">
        <v>197</v>
      </c>
      <c r="B55" s="32"/>
      <c r="C55" s="157" t="str">
        <f t="shared" si="20"/>
        <v>BB</v>
      </c>
      <c r="D55" s="147"/>
      <c r="E55" s="40"/>
      <c r="F55" s="35"/>
      <c r="G55" s="32"/>
      <c r="H55" s="32"/>
      <c r="I55" s="32"/>
      <c r="J55" s="32"/>
      <c r="K55" s="41"/>
      <c r="L55" s="42"/>
      <c r="M55" s="42"/>
      <c r="N55" s="167" t="str">
        <f t="shared" si="0"/>
        <v>Uit</v>
      </c>
      <c r="O55" s="46"/>
      <c r="P55" s="47"/>
      <c r="Q55" s="48">
        <f t="shared" si="1"/>
        <v>0</v>
      </c>
      <c r="R55" s="49" t="str">
        <f t="shared" si="2"/>
        <v/>
      </c>
      <c r="S55" s="50" t="str">
        <f t="shared" si="3"/>
        <v>Uit</v>
      </c>
      <c r="T55" s="171">
        <f t="shared" si="4"/>
        <v>0</v>
      </c>
      <c r="U55" s="169">
        <f t="shared" si="5"/>
        <v>0</v>
      </c>
      <c r="V55" s="169" t="str">
        <f t="shared" si="6"/>
        <v>Uit</v>
      </c>
      <c r="W55" s="170" t="str">
        <f t="shared" si="7"/>
        <v/>
      </c>
      <c r="X55" s="91" t="str">
        <f t="shared" si="8"/>
        <v/>
      </c>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149">
        <f t="shared" si="9"/>
        <v>0</v>
      </c>
      <c r="AY55" s="52"/>
      <c r="AZ55" s="90" t="e">
        <f>VLOOKUP(AY55,Termination!C:D,2,FALSE)</f>
        <v>#N/A</v>
      </c>
      <c r="BA55" s="92" t="str">
        <f t="shared" si="21"/>
        <v/>
      </c>
      <c r="BB55" s="89"/>
      <c r="BC55" s="89"/>
      <c r="BD55" s="150" t="str">
        <f t="shared" si="10"/>
        <v/>
      </c>
      <c r="BE55" s="151">
        <f>VLOOKUP(A55,Basisgegevens!$B:$L,5,0)</f>
        <v>2.9861111111111108E-3</v>
      </c>
      <c r="BF55" s="151">
        <f>VLOOKUP($A55,Basisgegevens!$B:$L,7,0)</f>
        <v>2.7546296296296294E-3</v>
      </c>
      <c r="BG55" s="151">
        <f>VLOOKUP($A55,Basisgegevens!$B:$L,8,0)</f>
        <v>6.099537037037037E-3</v>
      </c>
      <c r="BH55" s="152">
        <f>VLOOKUP($A55,Basisgegevens!$B:$L,9,0)</f>
        <v>300</v>
      </c>
      <c r="BI55" s="152">
        <f>VLOOKUP($A55,Basisgegevens!$B:$L,10,0)</f>
        <v>135</v>
      </c>
      <c r="BJ55" s="152">
        <f>VLOOKUP($A55,Basisgegevens!$B:$L,11,0)</f>
        <v>19</v>
      </c>
      <c r="BK55" s="152" t="str">
        <f t="shared" si="11"/>
        <v/>
      </c>
      <c r="BL55" s="153" t="str">
        <f t="shared" si="12"/>
        <v>Uit</v>
      </c>
      <c r="BM55" s="154" t="str">
        <f t="shared" si="13"/>
        <v/>
      </c>
      <c r="BN55" s="154">
        <f t="shared" si="14"/>
        <v>0</v>
      </c>
      <c r="BO55" s="154" t="str">
        <f t="shared" si="15"/>
        <v/>
      </c>
      <c r="BP55" s="61"/>
      <c r="BQ55" s="61"/>
      <c r="BR55" s="59" t="str">
        <f t="shared" si="16"/>
        <v/>
      </c>
      <c r="BS55" s="59" t="str">
        <f t="shared" si="17"/>
        <v/>
      </c>
      <c r="BT55" s="155" t="str">
        <f t="shared" si="18"/>
        <v/>
      </c>
      <c r="BU55" s="156" t="str">
        <f t="shared" si="19"/>
        <v/>
      </c>
      <c r="BV55" s="68"/>
      <c r="BW55" s="68"/>
      <c r="BX55" s="68"/>
      <c r="BY55" s="68"/>
      <c r="BZ55" s="68"/>
      <c r="CA55" s="68"/>
      <c r="CB55" s="68"/>
      <c r="CC55" s="68"/>
    </row>
    <row r="56" spans="1:81" x14ac:dyDescent="0.2">
      <c r="A56" s="161" t="s">
        <v>197</v>
      </c>
      <c r="B56" s="32"/>
      <c r="C56" s="157" t="str">
        <f t="shared" si="20"/>
        <v>BB</v>
      </c>
      <c r="D56" s="147"/>
      <c r="E56" s="40"/>
      <c r="F56" s="35"/>
      <c r="G56" s="32"/>
      <c r="H56" s="32"/>
      <c r="I56" s="32"/>
      <c r="J56" s="32"/>
      <c r="K56" s="41"/>
      <c r="L56" s="42"/>
      <c r="M56" s="42"/>
      <c r="N56" s="167" t="str">
        <f t="shared" si="0"/>
        <v>Uit</v>
      </c>
      <c r="O56" s="46"/>
      <c r="P56" s="47"/>
      <c r="Q56" s="48">
        <f t="shared" si="1"/>
        <v>0</v>
      </c>
      <c r="R56" s="49" t="str">
        <f t="shared" si="2"/>
        <v/>
      </c>
      <c r="S56" s="50" t="str">
        <f t="shared" si="3"/>
        <v>Uit</v>
      </c>
      <c r="T56" s="171">
        <f t="shared" si="4"/>
        <v>0</v>
      </c>
      <c r="U56" s="169">
        <f t="shared" si="5"/>
        <v>0</v>
      </c>
      <c r="V56" s="169" t="str">
        <f t="shared" si="6"/>
        <v>Uit</v>
      </c>
      <c r="W56" s="170" t="str">
        <f t="shared" si="7"/>
        <v/>
      </c>
      <c r="X56" s="91" t="str">
        <f t="shared" si="8"/>
        <v/>
      </c>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149">
        <f t="shared" si="9"/>
        <v>0</v>
      </c>
      <c r="AY56" s="52"/>
      <c r="AZ56" s="90" t="e">
        <f>VLOOKUP(AY56,Termination!C:D,2,FALSE)</f>
        <v>#N/A</v>
      </c>
      <c r="BA56" s="92" t="str">
        <f t="shared" si="21"/>
        <v/>
      </c>
      <c r="BB56" s="89"/>
      <c r="BC56" s="89"/>
      <c r="BD56" s="150" t="str">
        <f t="shared" si="10"/>
        <v/>
      </c>
      <c r="BE56" s="151">
        <f>VLOOKUP(A56,Basisgegevens!$B:$L,5,0)</f>
        <v>2.9861111111111108E-3</v>
      </c>
      <c r="BF56" s="151">
        <f>VLOOKUP($A56,Basisgegevens!$B:$L,7,0)</f>
        <v>2.7546296296296294E-3</v>
      </c>
      <c r="BG56" s="151">
        <f>VLOOKUP($A56,Basisgegevens!$B:$L,8,0)</f>
        <v>6.099537037037037E-3</v>
      </c>
      <c r="BH56" s="152">
        <f>VLOOKUP($A56,Basisgegevens!$B:$L,9,0)</f>
        <v>300</v>
      </c>
      <c r="BI56" s="152">
        <f>VLOOKUP($A56,Basisgegevens!$B:$L,10,0)</f>
        <v>135</v>
      </c>
      <c r="BJ56" s="152">
        <f>VLOOKUP($A56,Basisgegevens!$B:$L,11,0)</f>
        <v>19</v>
      </c>
      <c r="BK56" s="152" t="str">
        <f t="shared" si="11"/>
        <v/>
      </c>
      <c r="BL56" s="153" t="str">
        <f t="shared" si="12"/>
        <v>Uit</v>
      </c>
      <c r="BM56" s="154" t="str">
        <f t="shared" si="13"/>
        <v/>
      </c>
      <c r="BN56" s="154">
        <f t="shared" si="14"/>
        <v>0</v>
      </c>
      <c r="BO56" s="154" t="str">
        <f t="shared" si="15"/>
        <v/>
      </c>
      <c r="BP56" s="61"/>
      <c r="BQ56" s="61"/>
      <c r="BR56" s="59" t="str">
        <f t="shared" si="16"/>
        <v/>
      </c>
      <c r="BS56" s="59" t="str">
        <f t="shared" si="17"/>
        <v/>
      </c>
      <c r="BT56" s="155" t="str">
        <f t="shared" si="18"/>
        <v/>
      </c>
      <c r="BU56" s="156" t="str">
        <f t="shared" si="19"/>
        <v/>
      </c>
      <c r="BV56" s="68"/>
      <c r="BW56" s="68"/>
      <c r="BX56" s="68"/>
      <c r="BY56" s="68"/>
      <c r="BZ56" s="68"/>
      <c r="CA56" s="68"/>
      <c r="CB56" s="68"/>
      <c r="CC56" s="68"/>
    </row>
    <row r="57" spans="1:81" x14ac:dyDescent="0.2">
      <c r="A57" s="161" t="s">
        <v>197</v>
      </c>
      <c r="B57" s="32"/>
      <c r="C57" s="157" t="str">
        <f t="shared" si="20"/>
        <v>BB</v>
      </c>
      <c r="D57" s="147"/>
      <c r="E57" s="40"/>
      <c r="F57" s="35"/>
      <c r="G57" s="32"/>
      <c r="H57" s="32"/>
      <c r="I57" s="32"/>
      <c r="J57" s="32"/>
      <c r="K57" s="41"/>
      <c r="L57" s="42"/>
      <c r="M57" s="42"/>
      <c r="N57" s="167" t="str">
        <f t="shared" si="0"/>
        <v>Uit</v>
      </c>
      <c r="O57" s="46"/>
      <c r="P57" s="47"/>
      <c r="Q57" s="48">
        <f t="shared" si="1"/>
        <v>0</v>
      </c>
      <c r="R57" s="49" t="str">
        <f t="shared" si="2"/>
        <v/>
      </c>
      <c r="S57" s="50" t="str">
        <f t="shared" si="3"/>
        <v>Uit</v>
      </c>
      <c r="T57" s="171">
        <f t="shared" si="4"/>
        <v>0</v>
      </c>
      <c r="U57" s="169">
        <f t="shared" si="5"/>
        <v>0</v>
      </c>
      <c r="V57" s="169" t="str">
        <f t="shared" si="6"/>
        <v>Uit</v>
      </c>
      <c r="W57" s="170" t="str">
        <f t="shared" si="7"/>
        <v/>
      </c>
      <c r="X57" s="91" t="str">
        <f t="shared" si="8"/>
        <v/>
      </c>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149">
        <f t="shared" si="9"/>
        <v>0</v>
      </c>
      <c r="AY57" s="52"/>
      <c r="AZ57" s="90" t="e">
        <f>VLOOKUP(AY57,Termination!C:D,2,FALSE)</f>
        <v>#N/A</v>
      </c>
      <c r="BA57" s="92" t="str">
        <f t="shared" si="21"/>
        <v/>
      </c>
      <c r="BB57" s="89"/>
      <c r="BC57" s="89"/>
      <c r="BD57" s="150" t="str">
        <f t="shared" si="10"/>
        <v/>
      </c>
      <c r="BE57" s="151">
        <f>VLOOKUP(A57,Basisgegevens!$B:$L,5,0)</f>
        <v>2.9861111111111108E-3</v>
      </c>
      <c r="BF57" s="151">
        <f>VLOOKUP($A57,Basisgegevens!$B:$L,7,0)</f>
        <v>2.7546296296296294E-3</v>
      </c>
      <c r="BG57" s="151">
        <f>VLOOKUP($A57,Basisgegevens!$B:$L,8,0)</f>
        <v>6.099537037037037E-3</v>
      </c>
      <c r="BH57" s="152">
        <f>VLOOKUP($A57,Basisgegevens!$B:$L,9,0)</f>
        <v>300</v>
      </c>
      <c r="BI57" s="152">
        <f>VLOOKUP($A57,Basisgegevens!$B:$L,10,0)</f>
        <v>135</v>
      </c>
      <c r="BJ57" s="152">
        <f>VLOOKUP($A57,Basisgegevens!$B:$L,11,0)</f>
        <v>19</v>
      </c>
      <c r="BK57" s="152" t="str">
        <f t="shared" si="11"/>
        <v/>
      </c>
      <c r="BL57" s="153" t="str">
        <f t="shared" si="12"/>
        <v>Uit</v>
      </c>
      <c r="BM57" s="154" t="str">
        <f t="shared" si="13"/>
        <v/>
      </c>
      <c r="BN57" s="154">
        <f t="shared" si="14"/>
        <v>0</v>
      </c>
      <c r="BO57" s="154" t="str">
        <f t="shared" si="15"/>
        <v/>
      </c>
      <c r="BP57" s="61"/>
      <c r="BQ57" s="61"/>
      <c r="BR57" s="59" t="str">
        <f t="shared" si="16"/>
        <v/>
      </c>
      <c r="BS57" s="59" t="str">
        <f t="shared" si="17"/>
        <v/>
      </c>
      <c r="BT57" s="155" t="str">
        <f t="shared" si="18"/>
        <v/>
      </c>
      <c r="BU57" s="156" t="str">
        <f t="shared" si="19"/>
        <v/>
      </c>
      <c r="BV57" s="68"/>
      <c r="BW57" s="68"/>
      <c r="BX57" s="68"/>
      <c r="BY57" s="68"/>
      <c r="BZ57" s="68"/>
      <c r="CA57" s="68"/>
      <c r="CB57" s="68"/>
      <c r="CC57" s="68"/>
    </row>
    <row r="58" spans="1:81" x14ac:dyDescent="0.2">
      <c r="A58" s="161" t="s">
        <v>197</v>
      </c>
      <c r="B58" s="32"/>
      <c r="C58" s="157" t="str">
        <f t="shared" si="20"/>
        <v>BB</v>
      </c>
      <c r="D58" s="147"/>
      <c r="E58" s="40"/>
      <c r="F58" s="35"/>
      <c r="G58" s="32"/>
      <c r="H58" s="32"/>
      <c r="I58" s="32"/>
      <c r="J58" s="32"/>
      <c r="K58" s="41"/>
      <c r="L58" s="42"/>
      <c r="M58" s="42"/>
      <c r="N58" s="167" t="str">
        <f t="shared" si="0"/>
        <v>Uit</v>
      </c>
      <c r="O58" s="46"/>
      <c r="P58" s="47"/>
      <c r="Q58" s="48">
        <f t="shared" si="1"/>
        <v>0</v>
      </c>
      <c r="R58" s="49" t="str">
        <f t="shared" si="2"/>
        <v/>
      </c>
      <c r="S58" s="50" t="str">
        <f t="shared" si="3"/>
        <v>Uit</v>
      </c>
      <c r="T58" s="171">
        <f t="shared" si="4"/>
        <v>0</v>
      </c>
      <c r="U58" s="169">
        <f t="shared" si="5"/>
        <v>0</v>
      </c>
      <c r="V58" s="169" t="str">
        <f t="shared" si="6"/>
        <v>Uit</v>
      </c>
      <c r="W58" s="170" t="str">
        <f t="shared" si="7"/>
        <v/>
      </c>
      <c r="X58" s="91" t="str">
        <f t="shared" si="8"/>
        <v/>
      </c>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149">
        <f t="shared" si="9"/>
        <v>0</v>
      </c>
      <c r="AY58" s="52"/>
      <c r="AZ58" s="90" t="e">
        <f>VLOOKUP(AY58,Termination!C:D,2,FALSE)</f>
        <v>#N/A</v>
      </c>
      <c r="BA58" s="92" t="str">
        <f t="shared" si="21"/>
        <v/>
      </c>
      <c r="BB58" s="89"/>
      <c r="BC58" s="89"/>
      <c r="BD58" s="150" t="str">
        <f t="shared" si="10"/>
        <v/>
      </c>
      <c r="BE58" s="151">
        <f>VLOOKUP(A58,Basisgegevens!$B:$L,5,0)</f>
        <v>2.9861111111111108E-3</v>
      </c>
      <c r="BF58" s="151">
        <f>VLOOKUP($A58,Basisgegevens!$B:$L,7,0)</f>
        <v>2.7546296296296294E-3</v>
      </c>
      <c r="BG58" s="151">
        <f>VLOOKUP($A58,Basisgegevens!$B:$L,8,0)</f>
        <v>6.099537037037037E-3</v>
      </c>
      <c r="BH58" s="152">
        <f>VLOOKUP($A58,Basisgegevens!$B:$L,9,0)</f>
        <v>300</v>
      </c>
      <c r="BI58" s="152">
        <f>VLOOKUP($A58,Basisgegevens!$B:$L,10,0)</f>
        <v>135</v>
      </c>
      <c r="BJ58" s="152">
        <f>VLOOKUP($A58,Basisgegevens!$B:$L,11,0)</f>
        <v>19</v>
      </c>
      <c r="BK58" s="152" t="str">
        <f t="shared" si="11"/>
        <v/>
      </c>
      <c r="BL58" s="153" t="str">
        <f t="shared" si="12"/>
        <v>Uit</v>
      </c>
      <c r="BM58" s="154" t="str">
        <f t="shared" si="13"/>
        <v/>
      </c>
      <c r="BN58" s="154">
        <f t="shared" si="14"/>
        <v>0</v>
      </c>
      <c r="BO58" s="154" t="str">
        <f t="shared" si="15"/>
        <v/>
      </c>
      <c r="BP58" s="61"/>
      <c r="BQ58" s="61"/>
      <c r="BR58" s="59" t="str">
        <f t="shared" si="16"/>
        <v/>
      </c>
      <c r="BS58" s="59" t="str">
        <f t="shared" si="17"/>
        <v/>
      </c>
      <c r="BT58" s="155" t="str">
        <f t="shared" si="18"/>
        <v/>
      </c>
      <c r="BU58" s="156" t="str">
        <f t="shared" si="19"/>
        <v/>
      </c>
      <c r="BV58" s="68"/>
      <c r="BW58" s="68"/>
      <c r="BX58" s="68"/>
      <c r="BY58" s="68"/>
      <c r="BZ58" s="68"/>
      <c r="CA58" s="68"/>
      <c r="CB58" s="68"/>
      <c r="CC58" s="68"/>
    </row>
    <row r="59" spans="1:81" x14ac:dyDescent="0.2">
      <c r="A59" s="161" t="s">
        <v>197</v>
      </c>
      <c r="B59" s="32"/>
      <c r="C59" s="157" t="str">
        <f t="shared" si="20"/>
        <v>BB</v>
      </c>
      <c r="D59" s="147"/>
      <c r="E59" s="40"/>
      <c r="F59" s="35"/>
      <c r="G59" s="32"/>
      <c r="H59" s="32"/>
      <c r="I59" s="32"/>
      <c r="J59" s="32"/>
      <c r="K59" s="41"/>
      <c r="L59" s="42"/>
      <c r="M59" s="42"/>
      <c r="N59" s="167" t="str">
        <f t="shared" si="0"/>
        <v>Uit</v>
      </c>
      <c r="O59" s="46"/>
      <c r="P59" s="47"/>
      <c r="Q59" s="48">
        <f t="shared" si="1"/>
        <v>0</v>
      </c>
      <c r="R59" s="49" t="str">
        <f t="shared" si="2"/>
        <v/>
      </c>
      <c r="S59" s="50" t="str">
        <f t="shared" si="3"/>
        <v>Uit</v>
      </c>
      <c r="T59" s="171">
        <f t="shared" si="4"/>
        <v>0</v>
      </c>
      <c r="U59" s="169">
        <f t="shared" si="5"/>
        <v>0</v>
      </c>
      <c r="V59" s="169" t="str">
        <f t="shared" si="6"/>
        <v>Uit</v>
      </c>
      <c r="W59" s="170" t="str">
        <f t="shared" si="7"/>
        <v/>
      </c>
      <c r="X59" s="91" t="str">
        <f t="shared" si="8"/>
        <v/>
      </c>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149">
        <f t="shared" si="9"/>
        <v>0</v>
      </c>
      <c r="AY59" s="52"/>
      <c r="AZ59" s="90" t="e">
        <f>VLOOKUP(AY59,Termination!C:D,2,FALSE)</f>
        <v>#N/A</v>
      </c>
      <c r="BA59" s="92" t="str">
        <f t="shared" si="21"/>
        <v/>
      </c>
      <c r="BB59" s="89"/>
      <c r="BC59" s="89"/>
      <c r="BD59" s="150" t="str">
        <f t="shared" si="10"/>
        <v/>
      </c>
      <c r="BE59" s="151">
        <f>VLOOKUP(A59,Basisgegevens!$B:$L,5,0)</f>
        <v>2.9861111111111108E-3</v>
      </c>
      <c r="BF59" s="151">
        <f>VLOOKUP($A59,Basisgegevens!$B:$L,7,0)</f>
        <v>2.7546296296296294E-3</v>
      </c>
      <c r="BG59" s="151">
        <f>VLOOKUP($A59,Basisgegevens!$B:$L,8,0)</f>
        <v>6.099537037037037E-3</v>
      </c>
      <c r="BH59" s="152">
        <f>VLOOKUP($A59,Basisgegevens!$B:$L,9,0)</f>
        <v>300</v>
      </c>
      <c r="BI59" s="152">
        <f>VLOOKUP($A59,Basisgegevens!$B:$L,10,0)</f>
        <v>135</v>
      </c>
      <c r="BJ59" s="152">
        <f>VLOOKUP($A59,Basisgegevens!$B:$L,11,0)</f>
        <v>19</v>
      </c>
      <c r="BK59" s="152" t="str">
        <f t="shared" si="11"/>
        <v/>
      </c>
      <c r="BL59" s="153" t="str">
        <f t="shared" si="12"/>
        <v>Uit</v>
      </c>
      <c r="BM59" s="154" t="str">
        <f t="shared" si="13"/>
        <v/>
      </c>
      <c r="BN59" s="154">
        <f t="shared" si="14"/>
        <v>0</v>
      </c>
      <c r="BO59" s="154" t="str">
        <f t="shared" si="15"/>
        <v/>
      </c>
      <c r="BP59" s="61"/>
      <c r="BQ59" s="61"/>
      <c r="BR59" s="59" t="str">
        <f t="shared" si="16"/>
        <v/>
      </c>
      <c r="BS59" s="59" t="str">
        <f t="shared" si="17"/>
        <v/>
      </c>
      <c r="BT59" s="155" t="str">
        <f t="shared" si="18"/>
        <v/>
      </c>
      <c r="BU59" s="156" t="str">
        <f t="shared" si="19"/>
        <v/>
      </c>
      <c r="BV59" s="68"/>
      <c r="BW59" s="68"/>
      <c r="BX59" s="68"/>
      <c r="BY59" s="68"/>
      <c r="BZ59" s="68"/>
      <c r="CA59" s="68"/>
      <c r="CB59" s="68"/>
      <c r="CC59" s="68"/>
    </row>
    <row r="60" spans="1:81" x14ac:dyDescent="0.2">
      <c r="A60" s="161" t="s">
        <v>197</v>
      </c>
      <c r="B60" s="32"/>
      <c r="C60" s="157" t="str">
        <f t="shared" si="20"/>
        <v>BB</v>
      </c>
      <c r="D60" s="147"/>
      <c r="E60" s="40"/>
      <c r="F60" s="35"/>
      <c r="G60" s="32"/>
      <c r="H60" s="32"/>
      <c r="I60" s="32"/>
      <c r="J60" s="32"/>
      <c r="K60" s="41"/>
      <c r="L60" s="42"/>
      <c r="M60" s="42"/>
      <c r="N60" s="167" t="str">
        <f t="shared" si="0"/>
        <v>Uit</v>
      </c>
      <c r="O60" s="46"/>
      <c r="P60" s="47"/>
      <c r="Q60" s="48">
        <f t="shared" si="1"/>
        <v>0</v>
      </c>
      <c r="R60" s="49" t="str">
        <f t="shared" si="2"/>
        <v/>
      </c>
      <c r="S60" s="50" t="str">
        <f t="shared" si="3"/>
        <v>Uit</v>
      </c>
      <c r="T60" s="171">
        <f t="shared" si="4"/>
        <v>0</v>
      </c>
      <c r="U60" s="169">
        <f t="shared" si="5"/>
        <v>0</v>
      </c>
      <c r="V60" s="169" t="str">
        <f t="shared" si="6"/>
        <v>Uit</v>
      </c>
      <c r="W60" s="170" t="str">
        <f t="shared" si="7"/>
        <v/>
      </c>
      <c r="X60" s="91" t="str">
        <f t="shared" si="8"/>
        <v/>
      </c>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149">
        <f t="shared" si="9"/>
        <v>0</v>
      </c>
      <c r="AY60" s="52"/>
      <c r="AZ60" s="90" t="e">
        <f>VLOOKUP(AY60,Termination!C:D,2,FALSE)</f>
        <v>#N/A</v>
      </c>
      <c r="BA60" s="92" t="str">
        <f t="shared" si="21"/>
        <v/>
      </c>
      <c r="BB60" s="89"/>
      <c r="BC60" s="89"/>
      <c r="BD60" s="150" t="str">
        <f t="shared" si="10"/>
        <v/>
      </c>
      <c r="BE60" s="151">
        <f>VLOOKUP(A60,Basisgegevens!$B:$L,5,0)</f>
        <v>2.9861111111111108E-3</v>
      </c>
      <c r="BF60" s="151">
        <f>VLOOKUP($A60,Basisgegevens!$B:$L,7,0)</f>
        <v>2.7546296296296294E-3</v>
      </c>
      <c r="BG60" s="151">
        <f>VLOOKUP($A60,Basisgegevens!$B:$L,8,0)</f>
        <v>6.099537037037037E-3</v>
      </c>
      <c r="BH60" s="152">
        <f>VLOOKUP($A60,Basisgegevens!$B:$L,9,0)</f>
        <v>300</v>
      </c>
      <c r="BI60" s="152">
        <f>VLOOKUP($A60,Basisgegevens!$B:$L,10,0)</f>
        <v>135</v>
      </c>
      <c r="BJ60" s="152">
        <f>VLOOKUP($A60,Basisgegevens!$B:$L,11,0)</f>
        <v>19</v>
      </c>
      <c r="BK60" s="152" t="str">
        <f t="shared" si="11"/>
        <v/>
      </c>
      <c r="BL60" s="153" t="str">
        <f t="shared" si="12"/>
        <v>Uit</v>
      </c>
      <c r="BM60" s="154" t="str">
        <f t="shared" si="13"/>
        <v/>
      </c>
      <c r="BN60" s="154">
        <f t="shared" si="14"/>
        <v>0</v>
      </c>
      <c r="BO60" s="154" t="str">
        <f t="shared" si="15"/>
        <v/>
      </c>
      <c r="BP60" s="61"/>
      <c r="BQ60" s="61"/>
      <c r="BR60" s="59" t="str">
        <f t="shared" si="16"/>
        <v/>
      </c>
      <c r="BS60" s="59" t="str">
        <f t="shared" si="17"/>
        <v/>
      </c>
      <c r="BT60" s="155" t="str">
        <f t="shared" si="18"/>
        <v/>
      </c>
      <c r="BU60" s="156" t="str">
        <f t="shared" si="19"/>
        <v/>
      </c>
      <c r="BV60" s="68"/>
      <c r="BW60" s="68"/>
      <c r="BX60" s="68"/>
      <c r="BY60" s="68"/>
      <c r="BZ60" s="68"/>
      <c r="CA60" s="68"/>
      <c r="CB60" s="68"/>
      <c r="CC60" s="68"/>
    </row>
    <row r="61" spans="1:81" x14ac:dyDescent="0.2">
      <c r="A61" s="161" t="s">
        <v>197</v>
      </c>
      <c r="B61" s="32"/>
      <c r="C61" s="157" t="str">
        <f t="shared" si="20"/>
        <v>BB</v>
      </c>
      <c r="D61" s="147"/>
      <c r="E61" s="40"/>
      <c r="F61" s="35"/>
      <c r="G61" s="32"/>
      <c r="H61" s="32"/>
      <c r="I61" s="32"/>
      <c r="J61" s="32"/>
      <c r="K61" s="41"/>
      <c r="L61" s="42"/>
      <c r="M61" s="42"/>
      <c r="N61" s="167" t="str">
        <f t="shared" si="0"/>
        <v>Uit</v>
      </c>
      <c r="O61" s="46"/>
      <c r="P61" s="47"/>
      <c r="Q61" s="48">
        <f t="shared" si="1"/>
        <v>0</v>
      </c>
      <c r="R61" s="49" t="str">
        <f t="shared" si="2"/>
        <v/>
      </c>
      <c r="S61" s="50" t="str">
        <f t="shared" si="3"/>
        <v>Uit</v>
      </c>
      <c r="T61" s="171">
        <f t="shared" si="4"/>
        <v>0</v>
      </c>
      <c r="U61" s="169">
        <f t="shared" si="5"/>
        <v>0</v>
      </c>
      <c r="V61" s="169" t="str">
        <f t="shared" si="6"/>
        <v>Uit</v>
      </c>
      <c r="W61" s="170" t="str">
        <f t="shared" si="7"/>
        <v/>
      </c>
      <c r="X61" s="91" t="str">
        <f t="shared" si="8"/>
        <v/>
      </c>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149">
        <f t="shared" si="9"/>
        <v>0</v>
      </c>
      <c r="AY61" s="52"/>
      <c r="AZ61" s="90" t="e">
        <f>VLOOKUP(AY61,Termination!C:D,2,FALSE)</f>
        <v>#N/A</v>
      </c>
      <c r="BA61" s="92" t="str">
        <f t="shared" si="21"/>
        <v/>
      </c>
      <c r="BB61" s="89"/>
      <c r="BC61" s="89"/>
      <c r="BD61" s="150" t="str">
        <f t="shared" si="10"/>
        <v/>
      </c>
      <c r="BE61" s="151">
        <f>VLOOKUP(A61,Basisgegevens!$B:$L,5,0)</f>
        <v>2.9861111111111108E-3</v>
      </c>
      <c r="BF61" s="151">
        <f>VLOOKUP($A61,Basisgegevens!$B:$L,7,0)</f>
        <v>2.7546296296296294E-3</v>
      </c>
      <c r="BG61" s="151">
        <f>VLOOKUP($A61,Basisgegevens!$B:$L,8,0)</f>
        <v>6.099537037037037E-3</v>
      </c>
      <c r="BH61" s="152">
        <f>VLOOKUP($A61,Basisgegevens!$B:$L,9,0)</f>
        <v>300</v>
      </c>
      <c r="BI61" s="152">
        <f>VLOOKUP($A61,Basisgegevens!$B:$L,10,0)</f>
        <v>135</v>
      </c>
      <c r="BJ61" s="152">
        <f>VLOOKUP($A61,Basisgegevens!$B:$L,11,0)</f>
        <v>19</v>
      </c>
      <c r="BK61" s="152" t="str">
        <f t="shared" si="11"/>
        <v/>
      </c>
      <c r="BL61" s="153" t="str">
        <f t="shared" si="12"/>
        <v>Uit</v>
      </c>
      <c r="BM61" s="154" t="str">
        <f t="shared" si="13"/>
        <v/>
      </c>
      <c r="BN61" s="154">
        <f t="shared" si="14"/>
        <v>0</v>
      </c>
      <c r="BO61" s="154" t="str">
        <f t="shared" si="15"/>
        <v/>
      </c>
      <c r="BP61" s="61"/>
      <c r="BQ61" s="61"/>
      <c r="BR61" s="59" t="str">
        <f t="shared" si="16"/>
        <v/>
      </c>
      <c r="BS61" s="59" t="str">
        <f t="shared" si="17"/>
        <v/>
      </c>
      <c r="BT61" s="155" t="str">
        <f t="shared" si="18"/>
        <v/>
      </c>
      <c r="BU61" s="156" t="str">
        <f t="shared" si="19"/>
        <v/>
      </c>
      <c r="BV61" s="68"/>
      <c r="BW61" s="68"/>
      <c r="BX61" s="68"/>
      <c r="BY61" s="68"/>
      <c r="BZ61" s="68"/>
      <c r="CA61" s="68"/>
      <c r="CB61" s="68"/>
      <c r="CC61" s="68"/>
    </row>
    <row r="62" spans="1:81" x14ac:dyDescent="0.2">
      <c r="A62" s="161" t="s">
        <v>197</v>
      </c>
      <c r="B62" s="32"/>
      <c r="C62" s="157" t="str">
        <f t="shared" si="20"/>
        <v>BB</v>
      </c>
      <c r="D62" s="147"/>
      <c r="E62" s="40"/>
      <c r="F62" s="35"/>
      <c r="G62" s="32"/>
      <c r="H62" s="32"/>
      <c r="I62" s="32"/>
      <c r="J62" s="32"/>
      <c r="K62" s="41"/>
      <c r="L62" s="42"/>
      <c r="M62" s="42"/>
      <c r="N62" s="167" t="str">
        <f t="shared" si="0"/>
        <v>Uit</v>
      </c>
      <c r="O62" s="46"/>
      <c r="P62" s="47"/>
      <c r="Q62" s="48">
        <f t="shared" si="1"/>
        <v>0</v>
      </c>
      <c r="R62" s="49" t="str">
        <f t="shared" si="2"/>
        <v/>
      </c>
      <c r="S62" s="50" t="str">
        <f t="shared" si="3"/>
        <v>Uit</v>
      </c>
      <c r="T62" s="171">
        <f t="shared" si="4"/>
        <v>0</v>
      </c>
      <c r="U62" s="169">
        <f t="shared" si="5"/>
        <v>0</v>
      </c>
      <c r="V62" s="169" t="str">
        <f t="shared" si="6"/>
        <v>Uit</v>
      </c>
      <c r="W62" s="170" t="str">
        <f t="shared" si="7"/>
        <v/>
      </c>
      <c r="X62" s="91" t="str">
        <f t="shared" si="8"/>
        <v/>
      </c>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149">
        <f t="shared" si="9"/>
        <v>0</v>
      </c>
      <c r="AY62" s="52"/>
      <c r="AZ62" s="90" t="e">
        <f>VLOOKUP(AY62,Termination!C:D,2,FALSE)</f>
        <v>#N/A</v>
      </c>
      <c r="BA62" s="92" t="str">
        <f t="shared" si="21"/>
        <v/>
      </c>
      <c r="BB62" s="89"/>
      <c r="BC62" s="89"/>
      <c r="BD62" s="150" t="str">
        <f t="shared" si="10"/>
        <v/>
      </c>
      <c r="BE62" s="151">
        <f>VLOOKUP(A62,Basisgegevens!$B:$L,5,0)</f>
        <v>2.9861111111111108E-3</v>
      </c>
      <c r="BF62" s="151">
        <f>VLOOKUP($A62,Basisgegevens!$B:$L,7,0)</f>
        <v>2.7546296296296294E-3</v>
      </c>
      <c r="BG62" s="151">
        <f>VLOOKUP($A62,Basisgegevens!$B:$L,8,0)</f>
        <v>6.099537037037037E-3</v>
      </c>
      <c r="BH62" s="152">
        <f>VLOOKUP($A62,Basisgegevens!$B:$L,9,0)</f>
        <v>300</v>
      </c>
      <c r="BI62" s="152">
        <f>VLOOKUP($A62,Basisgegevens!$B:$L,10,0)</f>
        <v>135</v>
      </c>
      <c r="BJ62" s="152">
        <f>VLOOKUP($A62,Basisgegevens!$B:$L,11,0)</f>
        <v>19</v>
      </c>
      <c r="BK62" s="152" t="str">
        <f t="shared" si="11"/>
        <v/>
      </c>
      <c r="BL62" s="153" t="str">
        <f t="shared" si="12"/>
        <v>Uit</v>
      </c>
      <c r="BM62" s="154" t="str">
        <f t="shared" si="13"/>
        <v/>
      </c>
      <c r="BN62" s="154">
        <f t="shared" si="14"/>
        <v>0</v>
      </c>
      <c r="BO62" s="154" t="str">
        <f t="shared" si="15"/>
        <v/>
      </c>
      <c r="BP62" s="61"/>
      <c r="BQ62" s="61"/>
      <c r="BR62" s="59" t="str">
        <f t="shared" si="16"/>
        <v/>
      </c>
      <c r="BS62" s="59" t="str">
        <f t="shared" si="17"/>
        <v/>
      </c>
      <c r="BT62" s="155" t="str">
        <f t="shared" si="18"/>
        <v/>
      </c>
      <c r="BU62" s="156" t="str">
        <f t="shared" si="19"/>
        <v/>
      </c>
      <c r="BV62" s="68"/>
      <c r="BW62" s="68"/>
      <c r="BX62" s="68"/>
      <c r="BY62" s="68"/>
      <c r="BZ62" s="68"/>
      <c r="CA62" s="68"/>
      <c r="CB62" s="68"/>
      <c r="CC62" s="68"/>
    </row>
    <row r="63" spans="1:81" x14ac:dyDescent="0.2">
      <c r="A63" s="161" t="s">
        <v>197</v>
      </c>
      <c r="B63" s="32"/>
      <c r="C63" s="157" t="str">
        <f t="shared" si="20"/>
        <v>BB</v>
      </c>
      <c r="D63" s="147"/>
      <c r="E63" s="40"/>
      <c r="F63" s="35"/>
      <c r="G63" s="32"/>
      <c r="H63" s="32"/>
      <c r="I63" s="32"/>
      <c r="J63" s="32"/>
      <c r="K63" s="41"/>
      <c r="L63" s="42"/>
      <c r="M63" s="42"/>
      <c r="N63" s="167" t="str">
        <f t="shared" si="0"/>
        <v>Uit</v>
      </c>
      <c r="O63" s="46"/>
      <c r="P63" s="47"/>
      <c r="Q63" s="48">
        <f t="shared" si="1"/>
        <v>0</v>
      </c>
      <c r="R63" s="49" t="str">
        <f t="shared" si="2"/>
        <v/>
      </c>
      <c r="S63" s="50" t="str">
        <f t="shared" si="3"/>
        <v>Uit</v>
      </c>
      <c r="T63" s="171">
        <f t="shared" si="4"/>
        <v>0</v>
      </c>
      <c r="U63" s="169">
        <f t="shared" si="5"/>
        <v>0</v>
      </c>
      <c r="V63" s="169" t="str">
        <f t="shared" si="6"/>
        <v>Uit</v>
      </c>
      <c r="W63" s="170" t="str">
        <f t="shared" si="7"/>
        <v/>
      </c>
      <c r="X63" s="91" t="str">
        <f t="shared" si="8"/>
        <v/>
      </c>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149">
        <f t="shared" si="9"/>
        <v>0</v>
      </c>
      <c r="AY63" s="52"/>
      <c r="AZ63" s="90" t="e">
        <f>VLOOKUP(AY63,Termination!C:D,2,FALSE)</f>
        <v>#N/A</v>
      </c>
      <c r="BA63" s="92" t="str">
        <f t="shared" si="21"/>
        <v/>
      </c>
      <c r="BB63" s="89"/>
      <c r="BC63" s="89"/>
      <c r="BD63" s="150" t="str">
        <f t="shared" si="10"/>
        <v/>
      </c>
      <c r="BE63" s="151">
        <f>VLOOKUP(A63,Basisgegevens!$B:$L,5,0)</f>
        <v>2.9861111111111108E-3</v>
      </c>
      <c r="BF63" s="151">
        <f>VLOOKUP($A63,Basisgegevens!$B:$L,7,0)</f>
        <v>2.7546296296296294E-3</v>
      </c>
      <c r="BG63" s="151">
        <f>VLOOKUP($A63,Basisgegevens!$B:$L,8,0)</f>
        <v>6.099537037037037E-3</v>
      </c>
      <c r="BH63" s="152">
        <f>VLOOKUP($A63,Basisgegevens!$B:$L,9,0)</f>
        <v>300</v>
      </c>
      <c r="BI63" s="152">
        <f>VLOOKUP($A63,Basisgegevens!$B:$L,10,0)</f>
        <v>135</v>
      </c>
      <c r="BJ63" s="152">
        <f>VLOOKUP($A63,Basisgegevens!$B:$L,11,0)</f>
        <v>19</v>
      </c>
      <c r="BK63" s="152" t="str">
        <f t="shared" si="11"/>
        <v/>
      </c>
      <c r="BL63" s="153" t="str">
        <f t="shared" si="12"/>
        <v>Uit</v>
      </c>
      <c r="BM63" s="154" t="str">
        <f t="shared" si="13"/>
        <v/>
      </c>
      <c r="BN63" s="154">
        <f t="shared" si="14"/>
        <v>0</v>
      </c>
      <c r="BO63" s="154" t="str">
        <f t="shared" si="15"/>
        <v/>
      </c>
      <c r="BP63" s="61"/>
      <c r="BQ63" s="61"/>
      <c r="BR63" s="59" t="str">
        <f t="shared" si="16"/>
        <v/>
      </c>
      <c r="BS63" s="59" t="str">
        <f t="shared" si="17"/>
        <v/>
      </c>
      <c r="BT63" s="155" t="str">
        <f t="shared" si="18"/>
        <v/>
      </c>
      <c r="BU63" s="156" t="str">
        <f t="shared" si="19"/>
        <v/>
      </c>
      <c r="BV63" s="68"/>
      <c r="BW63" s="68"/>
      <c r="BX63" s="68"/>
      <c r="BY63" s="68"/>
      <c r="BZ63" s="68"/>
      <c r="CA63" s="68"/>
      <c r="CB63" s="68"/>
      <c r="CC63" s="68"/>
    </row>
    <row r="64" spans="1:81" x14ac:dyDescent="0.2">
      <c r="A64" s="161" t="s">
        <v>197</v>
      </c>
      <c r="B64" s="32"/>
      <c r="C64" s="157" t="str">
        <f t="shared" si="20"/>
        <v>BB</v>
      </c>
      <c r="D64" s="147"/>
      <c r="E64" s="40"/>
      <c r="F64" s="35"/>
      <c r="G64" s="32"/>
      <c r="H64" s="32"/>
      <c r="I64" s="32"/>
      <c r="J64" s="32"/>
      <c r="K64" s="41"/>
      <c r="L64" s="42"/>
      <c r="M64" s="42"/>
      <c r="N64" s="167" t="str">
        <f t="shared" si="0"/>
        <v>Uit</v>
      </c>
      <c r="O64" s="46"/>
      <c r="P64" s="47"/>
      <c r="Q64" s="48">
        <f t="shared" si="1"/>
        <v>0</v>
      </c>
      <c r="R64" s="49" t="str">
        <f t="shared" si="2"/>
        <v/>
      </c>
      <c r="S64" s="50" t="str">
        <f t="shared" si="3"/>
        <v>Uit</v>
      </c>
      <c r="T64" s="171">
        <f t="shared" si="4"/>
        <v>0</v>
      </c>
      <c r="U64" s="169">
        <f t="shared" si="5"/>
        <v>0</v>
      </c>
      <c r="V64" s="169" t="str">
        <f t="shared" si="6"/>
        <v>Uit</v>
      </c>
      <c r="W64" s="170" t="str">
        <f t="shared" si="7"/>
        <v/>
      </c>
      <c r="X64" s="91" t="str">
        <f t="shared" si="8"/>
        <v/>
      </c>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149">
        <f t="shared" si="9"/>
        <v>0</v>
      </c>
      <c r="AY64" s="52"/>
      <c r="AZ64" s="90" t="e">
        <f>VLOOKUP(AY64,Termination!C:D,2,FALSE)</f>
        <v>#N/A</v>
      </c>
      <c r="BA64" s="92" t="str">
        <f t="shared" si="21"/>
        <v/>
      </c>
      <c r="BB64" s="89"/>
      <c r="BC64" s="89"/>
      <c r="BD64" s="150" t="str">
        <f t="shared" si="10"/>
        <v/>
      </c>
      <c r="BE64" s="151">
        <f>VLOOKUP(A64,Basisgegevens!$B:$L,5,0)</f>
        <v>2.9861111111111108E-3</v>
      </c>
      <c r="BF64" s="151">
        <f>VLOOKUP($A64,Basisgegevens!$B:$L,7,0)</f>
        <v>2.7546296296296294E-3</v>
      </c>
      <c r="BG64" s="151">
        <f>VLOOKUP($A64,Basisgegevens!$B:$L,8,0)</f>
        <v>6.099537037037037E-3</v>
      </c>
      <c r="BH64" s="152">
        <f>VLOOKUP($A64,Basisgegevens!$B:$L,9,0)</f>
        <v>300</v>
      </c>
      <c r="BI64" s="152">
        <f>VLOOKUP($A64,Basisgegevens!$B:$L,10,0)</f>
        <v>135</v>
      </c>
      <c r="BJ64" s="152">
        <f>VLOOKUP($A64,Basisgegevens!$B:$L,11,0)</f>
        <v>19</v>
      </c>
      <c r="BK64" s="152" t="str">
        <f t="shared" si="11"/>
        <v/>
      </c>
      <c r="BL64" s="153" t="str">
        <f t="shared" si="12"/>
        <v>Uit</v>
      </c>
      <c r="BM64" s="154" t="str">
        <f t="shared" si="13"/>
        <v/>
      </c>
      <c r="BN64" s="154">
        <f t="shared" si="14"/>
        <v>0</v>
      </c>
      <c r="BO64" s="154" t="str">
        <f t="shared" si="15"/>
        <v/>
      </c>
      <c r="BP64" s="61"/>
      <c r="BQ64" s="61"/>
      <c r="BR64" s="59" t="str">
        <f t="shared" si="16"/>
        <v/>
      </c>
      <c r="BS64" s="59" t="str">
        <f t="shared" si="17"/>
        <v/>
      </c>
      <c r="BT64" s="155" t="str">
        <f t="shared" si="18"/>
        <v/>
      </c>
      <c r="BU64" s="156" t="str">
        <f t="shared" si="19"/>
        <v/>
      </c>
      <c r="BV64" s="68"/>
      <c r="BW64" s="68"/>
      <c r="BX64" s="68"/>
      <c r="BY64" s="68"/>
      <c r="BZ64" s="68"/>
      <c r="CA64" s="68"/>
      <c r="CB64" s="68"/>
      <c r="CC64" s="68"/>
    </row>
    <row r="65" spans="1:81" x14ac:dyDescent="0.2">
      <c r="A65" s="161" t="s">
        <v>197</v>
      </c>
      <c r="B65" s="32"/>
      <c r="C65" s="157" t="str">
        <f t="shared" si="20"/>
        <v>BB</v>
      </c>
      <c r="D65" s="147"/>
      <c r="E65" s="40"/>
      <c r="F65" s="35"/>
      <c r="G65" s="32"/>
      <c r="H65" s="32"/>
      <c r="I65" s="32"/>
      <c r="J65" s="32"/>
      <c r="K65" s="41"/>
      <c r="L65" s="42"/>
      <c r="M65" s="42"/>
      <c r="N65" s="167" t="str">
        <f t="shared" si="0"/>
        <v>Uit</v>
      </c>
      <c r="O65" s="46"/>
      <c r="P65" s="47"/>
      <c r="Q65" s="48">
        <f t="shared" si="1"/>
        <v>0</v>
      </c>
      <c r="R65" s="49" t="str">
        <f t="shared" si="2"/>
        <v/>
      </c>
      <c r="S65" s="50" t="str">
        <f t="shared" si="3"/>
        <v>Uit</v>
      </c>
      <c r="T65" s="171">
        <f t="shared" si="4"/>
        <v>0</v>
      </c>
      <c r="U65" s="169">
        <f t="shared" si="5"/>
        <v>0</v>
      </c>
      <c r="V65" s="169" t="str">
        <f t="shared" si="6"/>
        <v>Uit</v>
      </c>
      <c r="W65" s="170" t="str">
        <f t="shared" si="7"/>
        <v/>
      </c>
      <c r="X65" s="91" t="str">
        <f t="shared" si="8"/>
        <v/>
      </c>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149">
        <f t="shared" si="9"/>
        <v>0</v>
      </c>
      <c r="AY65" s="52"/>
      <c r="AZ65" s="90" t="e">
        <f>VLOOKUP(AY65,Termination!C:D,2,FALSE)</f>
        <v>#N/A</v>
      </c>
      <c r="BA65" s="92" t="str">
        <f t="shared" si="21"/>
        <v/>
      </c>
      <c r="BB65" s="89"/>
      <c r="BC65" s="89"/>
      <c r="BD65" s="150" t="str">
        <f t="shared" si="10"/>
        <v/>
      </c>
      <c r="BE65" s="151">
        <f>VLOOKUP(A65,Basisgegevens!$B:$L,5,0)</f>
        <v>2.9861111111111108E-3</v>
      </c>
      <c r="BF65" s="151">
        <f>VLOOKUP($A65,Basisgegevens!$B:$L,7,0)</f>
        <v>2.7546296296296294E-3</v>
      </c>
      <c r="BG65" s="151">
        <f>VLOOKUP($A65,Basisgegevens!$B:$L,8,0)</f>
        <v>6.099537037037037E-3</v>
      </c>
      <c r="BH65" s="152">
        <f>VLOOKUP($A65,Basisgegevens!$B:$L,9,0)</f>
        <v>300</v>
      </c>
      <c r="BI65" s="152">
        <f>VLOOKUP($A65,Basisgegevens!$B:$L,10,0)</f>
        <v>135</v>
      </c>
      <c r="BJ65" s="152">
        <f>VLOOKUP($A65,Basisgegevens!$B:$L,11,0)</f>
        <v>19</v>
      </c>
      <c r="BK65" s="152" t="str">
        <f t="shared" si="11"/>
        <v/>
      </c>
      <c r="BL65" s="153" t="str">
        <f t="shared" si="12"/>
        <v>Uit</v>
      </c>
      <c r="BM65" s="154" t="str">
        <f t="shared" si="13"/>
        <v/>
      </c>
      <c r="BN65" s="154">
        <f t="shared" si="14"/>
        <v>0</v>
      </c>
      <c r="BO65" s="154" t="str">
        <f t="shared" si="15"/>
        <v/>
      </c>
      <c r="BP65" s="61"/>
      <c r="BQ65" s="61"/>
      <c r="BR65" s="59" t="str">
        <f t="shared" si="16"/>
        <v/>
      </c>
      <c r="BS65" s="59" t="str">
        <f t="shared" si="17"/>
        <v/>
      </c>
      <c r="BT65" s="155" t="str">
        <f t="shared" si="18"/>
        <v/>
      </c>
      <c r="BU65" s="156" t="str">
        <f t="shared" si="19"/>
        <v/>
      </c>
      <c r="BV65" s="68"/>
      <c r="BW65" s="68"/>
      <c r="BX65" s="68"/>
      <c r="BY65" s="68"/>
      <c r="BZ65" s="68"/>
      <c r="CA65" s="68"/>
      <c r="CB65" s="68"/>
      <c r="CC65" s="68"/>
    </row>
    <row r="66" spans="1:81" x14ac:dyDescent="0.2">
      <c r="A66" s="161" t="s">
        <v>197</v>
      </c>
      <c r="B66" s="32"/>
      <c r="C66" s="157" t="str">
        <f t="shared" si="20"/>
        <v>BB</v>
      </c>
      <c r="D66" s="147"/>
      <c r="E66" s="40"/>
      <c r="F66" s="35"/>
      <c r="G66" s="32"/>
      <c r="H66" s="32"/>
      <c r="I66" s="32"/>
      <c r="J66" s="32"/>
      <c r="K66" s="41"/>
      <c r="L66" s="42"/>
      <c r="M66" s="42"/>
      <c r="N66" s="167" t="str">
        <f t="shared" si="0"/>
        <v>Uit</v>
      </c>
      <c r="O66" s="46"/>
      <c r="P66" s="47"/>
      <c r="Q66" s="48">
        <f t="shared" si="1"/>
        <v>0</v>
      </c>
      <c r="R66" s="49" t="str">
        <f t="shared" si="2"/>
        <v/>
      </c>
      <c r="S66" s="50" t="str">
        <f t="shared" si="3"/>
        <v>Uit</v>
      </c>
      <c r="T66" s="171">
        <f t="shared" si="4"/>
        <v>0</v>
      </c>
      <c r="U66" s="169">
        <f t="shared" si="5"/>
        <v>0</v>
      </c>
      <c r="V66" s="169" t="str">
        <f t="shared" si="6"/>
        <v>Uit</v>
      </c>
      <c r="W66" s="170" t="str">
        <f t="shared" si="7"/>
        <v/>
      </c>
      <c r="X66" s="91" t="str">
        <f t="shared" si="8"/>
        <v/>
      </c>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149">
        <f t="shared" si="9"/>
        <v>0</v>
      </c>
      <c r="AY66" s="52"/>
      <c r="AZ66" s="90" t="e">
        <f>VLOOKUP(AY66,Termination!C:D,2,FALSE)</f>
        <v>#N/A</v>
      </c>
      <c r="BA66" s="92" t="str">
        <f t="shared" si="21"/>
        <v/>
      </c>
      <c r="BB66" s="89"/>
      <c r="BC66" s="89"/>
      <c r="BD66" s="150" t="str">
        <f t="shared" si="10"/>
        <v/>
      </c>
      <c r="BE66" s="151">
        <f>VLOOKUP(A66,Basisgegevens!$B:$L,5,0)</f>
        <v>2.9861111111111108E-3</v>
      </c>
      <c r="BF66" s="151">
        <f>VLOOKUP($A66,Basisgegevens!$B:$L,7,0)</f>
        <v>2.7546296296296294E-3</v>
      </c>
      <c r="BG66" s="151">
        <f>VLOOKUP($A66,Basisgegevens!$B:$L,8,0)</f>
        <v>6.099537037037037E-3</v>
      </c>
      <c r="BH66" s="152">
        <f>VLOOKUP($A66,Basisgegevens!$B:$L,9,0)</f>
        <v>300</v>
      </c>
      <c r="BI66" s="152">
        <f>VLOOKUP($A66,Basisgegevens!$B:$L,10,0)</f>
        <v>135</v>
      </c>
      <c r="BJ66" s="152">
        <f>VLOOKUP($A66,Basisgegevens!$B:$L,11,0)</f>
        <v>19</v>
      </c>
      <c r="BK66" s="152" t="str">
        <f t="shared" si="11"/>
        <v/>
      </c>
      <c r="BL66" s="153" t="str">
        <f t="shared" si="12"/>
        <v>Uit</v>
      </c>
      <c r="BM66" s="154" t="str">
        <f t="shared" si="13"/>
        <v/>
      </c>
      <c r="BN66" s="154">
        <f t="shared" si="14"/>
        <v>0</v>
      </c>
      <c r="BO66" s="154" t="str">
        <f t="shared" si="15"/>
        <v/>
      </c>
      <c r="BP66" s="61"/>
      <c r="BQ66" s="61"/>
      <c r="BR66" s="59" t="str">
        <f t="shared" si="16"/>
        <v/>
      </c>
      <c r="BS66" s="59" t="str">
        <f t="shared" si="17"/>
        <v/>
      </c>
      <c r="BT66" s="155" t="str">
        <f t="shared" si="18"/>
        <v/>
      </c>
      <c r="BU66" s="156" t="str">
        <f t="shared" si="19"/>
        <v/>
      </c>
      <c r="BV66" s="68"/>
      <c r="BW66" s="68"/>
      <c r="BX66" s="68"/>
      <c r="BY66" s="68"/>
      <c r="BZ66" s="68"/>
      <c r="CA66" s="68"/>
      <c r="CB66" s="68"/>
      <c r="CC66" s="68"/>
    </row>
    <row r="67" spans="1:81" x14ac:dyDescent="0.2">
      <c r="A67" s="161" t="s">
        <v>197</v>
      </c>
      <c r="B67" s="32"/>
      <c r="C67" s="157" t="str">
        <f t="shared" si="20"/>
        <v>BB</v>
      </c>
      <c r="D67" s="147"/>
      <c r="E67" s="40"/>
      <c r="F67" s="35"/>
      <c r="G67" s="32"/>
      <c r="H67" s="32"/>
      <c r="I67" s="32"/>
      <c r="J67" s="32"/>
      <c r="K67" s="41"/>
      <c r="L67" s="42"/>
      <c r="M67" s="42"/>
      <c r="N67" s="167" t="str">
        <f t="shared" ref="N67:N130" si="22">IFERROR(IF(ISTEXT(M67),M67,(IF(AVERAGE(L67:M67)&lt;=BI67,"Uit",100-(AVERAGE(L67:M67)/BH67*100)))),"Uit")</f>
        <v>Uit</v>
      </c>
      <c r="O67" s="46"/>
      <c r="P67" s="47"/>
      <c r="Q67" s="48">
        <f t="shared" ref="Q67:Q130" si="23">IF(AX67="","",AX67)</f>
        <v>0</v>
      </c>
      <c r="R67" s="49" t="str">
        <f t="shared" ref="R67:R130" si="24">IF(BD67="","",IF(BD67&gt;BG67,"Uit",BM67+BN67))</f>
        <v/>
      </c>
      <c r="S67" s="50" t="str">
        <f t="shared" ref="S67:S130" si="25">IF(ISTEXT(BL67),BL67,IF(OR(ISBLANK(Q67),Q67="",ISBLANK(Y67)),BL67,IF(ISTEXT(BO67),BO67,BL67+BO67)))</f>
        <v>Uit</v>
      </c>
      <c r="T67" s="171">
        <f t="shared" ref="T67:T130" si="26">IF(BP67="",0,BR67)</f>
        <v>0</v>
      </c>
      <c r="U67" s="169">
        <f t="shared" ref="U67:U130" si="27">IF(BQ67="",0,BS67)</f>
        <v>0</v>
      </c>
      <c r="V67" s="169" t="str">
        <f t="shared" ref="V67:V130" si="28">IF(S67="","",IF(ISTEXT(S67),S67,S67-T67-U67))</f>
        <v>Uit</v>
      </c>
      <c r="W67" s="170" t="str">
        <f t="shared" ref="W67:W130" si="29">IF(AY67="","",AZ67)</f>
        <v/>
      </c>
      <c r="X67" s="91" t="str">
        <f t="shared" ref="X67:X130" si="30">IF($G67="","",$G67)</f>
        <v/>
      </c>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149">
        <f t="shared" ref="AX67:AX130" si="31">IF(AY67="",SUM(Y67:AW67),"Uit")</f>
        <v>0</v>
      </c>
      <c r="AY67" s="52"/>
      <c r="AZ67" s="90" t="e">
        <f>VLOOKUP(AY67,Termination!C:D,2,FALSE)</f>
        <v>#N/A</v>
      </c>
      <c r="BA67" s="92" t="str">
        <f t="shared" si="21"/>
        <v/>
      </c>
      <c r="BB67" s="89"/>
      <c r="BC67" s="89"/>
      <c r="BD67" s="150" t="str">
        <f t="shared" ref="BD67:BD130" si="32">IF(ISBLANK(BC67),"",BC67-BB67)</f>
        <v/>
      </c>
      <c r="BE67" s="151">
        <f>VLOOKUP(A67,Basisgegevens!$B:$L,5,0)</f>
        <v>2.9861111111111108E-3</v>
      </c>
      <c r="BF67" s="151">
        <f>VLOOKUP($A67,Basisgegevens!$B:$L,7,0)</f>
        <v>2.7546296296296294E-3</v>
      </c>
      <c r="BG67" s="151">
        <f>VLOOKUP($A67,Basisgegevens!$B:$L,8,0)</f>
        <v>6.099537037037037E-3</v>
      </c>
      <c r="BH67" s="152">
        <f>VLOOKUP($A67,Basisgegevens!$B:$L,9,0)</f>
        <v>300</v>
      </c>
      <c r="BI67" s="152">
        <f>VLOOKUP($A67,Basisgegevens!$B:$L,10,0)</f>
        <v>135</v>
      </c>
      <c r="BJ67" s="152">
        <f>VLOOKUP($A67,Basisgegevens!$B:$L,11,0)</f>
        <v>19</v>
      </c>
      <c r="BK67" s="152" t="str">
        <f t="shared" ref="BK67:BK130" si="33">IF(O67="","",IF(ISTEXT(O67),O67,IF(O67&gt;BJ67,"Uit",IF(ISBLANK(P67),O67,O67+P67))))</f>
        <v/>
      </c>
      <c r="BL67" s="153" t="str">
        <f t="shared" ref="BL67:BL130" si="34">IF(OR(ISTEXT(N67),BK67=""),N67,IF(ISTEXT(BK67),BK67,N67+BK67))</f>
        <v>Uit</v>
      </c>
      <c r="BM67" s="154" t="str">
        <f t="shared" ref="BM67:BM130" si="35">IFERROR(IF(BD67&gt;BE67,(BD67-BE67)*24*3600*0.4,0),"")</f>
        <v/>
      </c>
      <c r="BN67" s="154">
        <f t="shared" ref="BN67:BN130" si="36">IF(BD67&gt;BF67,0,(BF67-BD67)*24*3600*0.4)</f>
        <v>0</v>
      </c>
      <c r="BO67" s="154" t="str">
        <f t="shared" ref="BO67:BO130" si="37">IF(Q67="","",IF(ISTEXT(Q67),Q67,IF(ISTEXT(R67),R67,Q67+R67)))</f>
        <v/>
      </c>
      <c r="BP67" s="61"/>
      <c r="BQ67" s="61"/>
      <c r="BR67" s="59" t="str">
        <f t="shared" ref="BR67:BR130" si="38">IF(BP67="","",BP67)</f>
        <v/>
      </c>
      <c r="BS67" s="59" t="str">
        <f t="shared" ref="BS67:BS130" si="39">IF(BQ67="","",BQ67)</f>
        <v/>
      </c>
      <c r="BT67" s="155" t="str">
        <f t="shared" ref="BT67:BT130" si="40">IFERROR(AVERAGE(BR67:BS67),"")</f>
        <v/>
      </c>
      <c r="BU67" s="156" t="str">
        <f t="shared" ref="BU67:BU130" si="41">IF(BT67&gt;0,IF(BT67&lt;6,"onvoldoende",""),"")</f>
        <v/>
      </c>
      <c r="BV67" s="68"/>
      <c r="BW67" s="68"/>
      <c r="BX67" s="68"/>
      <c r="BY67" s="68"/>
      <c r="BZ67" s="68"/>
      <c r="CA67" s="68"/>
      <c r="CB67" s="68"/>
      <c r="CC67" s="68"/>
    </row>
    <row r="68" spans="1:81" x14ac:dyDescent="0.2">
      <c r="A68" s="161" t="s">
        <v>197</v>
      </c>
      <c r="B68" s="32"/>
      <c r="C68" s="157" t="str">
        <f t="shared" ref="C68:C131" si="42">MID(A68,4,2)</f>
        <v>BB</v>
      </c>
      <c r="D68" s="147"/>
      <c r="E68" s="40"/>
      <c r="F68" s="35"/>
      <c r="G68" s="32"/>
      <c r="H68" s="32"/>
      <c r="I68" s="32"/>
      <c r="J68" s="32"/>
      <c r="K68" s="41"/>
      <c r="L68" s="42"/>
      <c r="M68" s="42"/>
      <c r="N68" s="167" t="str">
        <f t="shared" si="22"/>
        <v>Uit</v>
      </c>
      <c r="O68" s="46"/>
      <c r="P68" s="47"/>
      <c r="Q68" s="48">
        <f t="shared" si="23"/>
        <v>0</v>
      </c>
      <c r="R68" s="49" t="str">
        <f t="shared" si="24"/>
        <v/>
      </c>
      <c r="S68" s="50" t="str">
        <f t="shared" si="25"/>
        <v>Uit</v>
      </c>
      <c r="T68" s="171">
        <f t="shared" si="26"/>
        <v>0</v>
      </c>
      <c r="U68" s="169">
        <f t="shared" si="27"/>
        <v>0</v>
      </c>
      <c r="V68" s="169" t="str">
        <f t="shared" si="28"/>
        <v>Uit</v>
      </c>
      <c r="W68" s="170" t="str">
        <f t="shared" si="29"/>
        <v/>
      </c>
      <c r="X68" s="91" t="str">
        <f t="shared" si="30"/>
        <v/>
      </c>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149">
        <f t="shared" si="31"/>
        <v>0</v>
      </c>
      <c r="AY68" s="52"/>
      <c r="AZ68" s="90" t="e">
        <f>VLOOKUP(AY68,Termination!C:D,2,FALSE)</f>
        <v>#N/A</v>
      </c>
      <c r="BA68" s="92" t="str">
        <f t="shared" si="21"/>
        <v/>
      </c>
      <c r="BB68" s="89"/>
      <c r="BC68" s="89"/>
      <c r="BD68" s="150" t="str">
        <f t="shared" si="32"/>
        <v/>
      </c>
      <c r="BE68" s="151">
        <f>VLOOKUP(A68,Basisgegevens!$B:$L,5,0)</f>
        <v>2.9861111111111108E-3</v>
      </c>
      <c r="BF68" s="151">
        <f>VLOOKUP($A68,Basisgegevens!$B:$L,7,0)</f>
        <v>2.7546296296296294E-3</v>
      </c>
      <c r="BG68" s="151">
        <f>VLOOKUP($A68,Basisgegevens!$B:$L,8,0)</f>
        <v>6.099537037037037E-3</v>
      </c>
      <c r="BH68" s="152">
        <f>VLOOKUP($A68,Basisgegevens!$B:$L,9,0)</f>
        <v>300</v>
      </c>
      <c r="BI68" s="152">
        <f>VLOOKUP($A68,Basisgegevens!$B:$L,10,0)</f>
        <v>135</v>
      </c>
      <c r="BJ68" s="152">
        <f>VLOOKUP($A68,Basisgegevens!$B:$L,11,0)</f>
        <v>19</v>
      </c>
      <c r="BK68" s="152" t="str">
        <f t="shared" si="33"/>
        <v/>
      </c>
      <c r="BL68" s="153" t="str">
        <f t="shared" si="34"/>
        <v>Uit</v>
      </c>
      <c r="BM68" s="154" t="str">
        <f t="shared" si="35"/>
        <v/>
      </c>
      <c r="BN68" s="154">
        <f t="shared" si="36"/>
        <v>0</v>
      </c>
      <c r="BO68" s="154" t="str">
        <f t="shared" si="37"/>
        <v/>
      </c>
      <c r="BP68" s="61"/>
      <c r="BQ68" s="61"/>
      <c r="BR68" s="59" t="str">
        <f t="shared" si="38"/>
        <v/>
      </c>
      <c r="BS68" s="59" t="str">
        <f t="shared" si="39"/>
        <v/>
      </c>
      <c r="BT68" s="155" t="str">
        <f t="shared" si="40"/>
        <v/>
      </c>
      <c r="BU68" s="156" t="str">
        <f t="shared" si="41"/>
        <v/>
      </c>
      <c r="BV68" s="68"/>
      <c r="BW68" s="68"/>
      <c r="BX68" s="68"/>
      <c r="BY68" s="68"/>
      <c r="BZ68" s="68"/>
      <c r="CA68" s="68"/>
      <c r="CB68" s="68"/>
      <c r="CC68" s="68"/>
    </row>
    <row r="69" spans="1:81" x14ac:dyDescent="0.2">
      <c r="A69" s="161" t="s">
        <v>197</v>
      </c>
      <c r="B69" s="32"/>
      <c r="C69" s="157" t="str">
        <f t="shared" si="42"/>
        <v>BB</v>
      </c>
      <c r="D69" s="147"/>
      <c r="E69" s="40"/>
      <c r="F69" s="35"/>
      <c r="G69" s="32"/>
      <c r="H69" s="32"/>
      <c r="I69" s="32"/>
      <c r="J69" s="32"/>
      <c r="K69" s="41"/>
      <c r="L69" s="42"/>
      <c r="M69" s="42"/>
      <c r="N69" s="167" t="str">
        <f t="shared" si="22"/>
        <v>Uit</v>
      </c>
      <c r="O69" s="46"/>
      <c r="P69" s="47"/>
      <c r="Q69" s="48">
        <f t="shared" si="23"/>
        <v>0</v>
      </c>
      <c r="R69" s="49" t="str">
        <f t="shared" si="24"/>
        <v/>
      </c>
      <c r="S69" s="50" t="str">
        <f t="shared" si="25"/>
        <v>Uit</v>
      </c>
      <c r="T69" s="171">
        <f t="shared" si="26"/>
        <v>0</v>
      </c>
      <c r="U69" s="169">
        <f t="shared" si="27"/>
        <v>0</v>
      </c>
      <c r="V69" s="169" t="str">
        <f t="shared" si="28"/>
        <v>Uit</v>
      </c>
      <c r="W69" s="170" t="str">
        <f t="shared" si="29"/>
        <v/>
      </c>
      <c r="X69" s="91" t="str">
        <f t="shared" si="30"/>
        <v/>
      </c>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149">
        <f t="shared" si="31"/>
        <v>0</v>
      </c>
      <c r="AY69" s="52"/>
      <c r="AZ69" s="90" t="e">
        <f>VLOOKUP(AY69,Termination!C:D,2,FALSE)</f>
        <v>#N/A</v>
      </c>
      <c r="BA69" s="92" t="str">
        <f t="shared" si="21"/>
        <v/>
      </c>
      <c r="BB69" s="89"/>
      <c r="BC69" s="89"/>
      <c r="BD69" s="150" t="str">
        <f t="shared" si="32"/>
        <v/>
      </c>
      <c r="BE69" s="151">
        <f>VLOOKUP(A69,Basisgegevens!$B:$L,5,0)</f>
        <v>2.9861111111111108E-3</v>
      </c>
      <c r="BF69" s="151">
        <f>VLOOKUP($A69,Basisgegevens!$B:$L,7,0)</f>
        <v>2.7546296296296294E-3</v>
      </c>
      <c r="BG69" s="151">
        <f>VLOOKUP($A69,Basisgegevens!$B:$L,8,0)</f>
        <v>6.099537037037037E-3</v>
      </c>
      <c r="BH69" s="152">
        <f>VLOOKUP($A69,Basisgegevens!$B:$L,9,0)</f>
        <v>300</v>
      </c>
      <c r="BI69" s="152">
        <f>VLOOKUP($A69,Basisgegevens!$B:$L,10,0)</f>
        <v>135</v>
      </c>
      <c r="BJ69" s="152">
        <f>VLOOKUP($A69,Basisgegevens!$B:$L,11,0)</f>
        <v>19</v>
      </c>
      <c r="BK69" s="152" t="str">
        <f t="shared" si="33"/>
        <v/>
      </c>
      <c r="BL69" s="153" t="str">
        <f t="shared" si="34"/>
        <v>Uit</v>
      </c>
      <c r="BM69" s="154" t="str">
        <f t="shared" si="35"/>
        <v/>
      </c>
      <c r="BN69" s="154">
        <f t="shared" si="36"/>
        <v>0</v>
      </c>
      <c r="BO69" s="154" t="str">
        <f t="shared" si="37"/>
        <v/>
      </c>
      <c r="BP69" s="61"/>
      <c r="BQ69" s="61"/>
      <c r="BR69" s="59" t="str">
        <f t="shared" si="38"/>
        <v/>
      </c>
      <c r="BS69" s="59" t="str">
        <f t="shared" si="39"/>
        <v/>
      </c>
      <c r="BT69" s="155" t="str">
        <f t="shared" si="40"/>
        <v/>
      </c>
      <c r="BU69" s="156" t="str">
        <f t="shared" si="41"/>
        <v/>
      </c>
      <c r="BV69" s="68"/>
      <c r="BW69" s="68"/>
      <c r="BX69" s="68"/>
      <c r="BY69" s="68"/>
      <c r="BZ69" s="68"/>
      <c r="CA69" s="68"/>
      <c r="CB69" s="68"/>
      <c r="CC69" s="68"/>
    </row>
    <row r="70" spans="1:81" x14ac:dyDescent="0.2">
      <c r="A70" s="161" t="s">
        <v>197</v>
      </c>
      <c r="B70" s="32"/>
      <c r="C70" s="157" t="str">
        <f t="shared" si="42"/>
        <v>BB</v>
      </c>
      <c r="D70" s="147"/>
      <c r="E70" s="40"/>
      <c r="F70" s="35"/>
      <c r="G70" s="32"/>
      <c r="H70" s="32"/>
      <c r="I70" s="32"/>
      <c r="J70" s="32"/>
      <c r="K70" s="41"/>
      <c r="L70" s="42"/>
      <c r="M70" s="42"/>
      <c r="N70" s="167" t="str">
        <f t="shared" si="22"/>
        <v>Uit</v>
      </c>
      <c r="O70" s="46"/>
      <c r="P70" s="47"/>
      <c r="Q70" s="48">
        <f t="shared" si="23"/>
        <v>0</v>
      </c>
      <c r="R70" s="49" t="str">
        <f t="shared" si="24"/>
        <v/>
      </c>
      <c r="S70" s="50" t="str">
        <f t="shared" si="25"/>
        <v>Uit</v>
      </c>
      <c r="T70" s="171">
        <f t="shared" si="26"/>
        <v>0</v>
      </c>
      <c r="U70" s="169">
        <f t="shared" si="27"/>
        <v>0</v>
      </c>
      <c r="V70" s="169" t="str">
        <f t="shared" si="28"/>
        <v>Uit</v>
      </c>
      <c r="W70" s="170" t="str">
        <f t="shared" si="29"/>
        <v/>
      </c>
      <c r="X70" s="91" t="str">
        <f t="shared" si="30"/>
        <v/>
      </c>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149">
        <f t="shared" si="31"/>
        <v>0</v>
      </c>
      <c r="AY70" s="52"/>
      <c r="AZ70" s="90" t="e">
        <f>VLOOKUP(AY70,Termination!C:D,2,FALSE)</f>
        <v>#N/A</v>
      </c>
      <c r="BA70" s="92" t="str">
        <f t="shared" si="21"/>
        <v/>
      </c>
      <c r="BB70" s="89"/>
      <c r="BC70" s="89"/>
      <c r="BD70" s="150" t="str">
        <f t="shared" si="32"/>
        <v/>
      </c>
      <c r="BE70" s="151">
        <f>VLOOKUP(A70,Basisgegevens!$B:$L,5,0)</f>
        <v>2.9861111111111108E-3</v>
      </c>
      <c r="BF70" s="151">
        <f>VLOOKUP($A70,Basisgegevens!$B:$L,7,0)</f>
        <v>2.7546296296296294E-3</v>
      </c>
      <c r="BG70" s="151">
        <f>VLOOKUP($A70,Basisgegevens!$B:$L,8,0)</f>
        <v>6.099537037037037E-3</v>
      </c>
      <c r="BH70" s="152">
        <f>VLOOKUP($A70,Basisgegevens!$B:$L,9,0)</f>
        <v>300</v>
      </c>
      <c r="BI70" s="152">
        <f>VLOOKUP($A70,Basisgegevens!$B:$L,10,0)</f>
        <v>135</v>
      </c>
      <c r="BJ70" s="152">
        <f>VLOOKUP($A70,Basisgegevens!$B:$L,11,0)</f>
        <v>19</v>
      </c>
      <c r="BK70" s="152" t="str">
        <f t="shared" si="33"/>
        <v/>
      </c>
      <c r="BL70" s="153" t="str">
        <f t="shared" si="34"/>
        <v>Uit</v>
      </c>
      <c r="BM70" s="154" t="str">
        <f t="shared" si="35"/>
        <v/>
      </c>
      <c r="BN70" s="154">
        <f t="shared" si="36"/>
        <v>0</v>
      </c>
      <c r="BO70" s="154" t="str">
        <f t="shared" si="37"/>
        <v/>
      </c>
      <c r="BP70" s="61"/>
      <c r="BQ70" s="61"/>
      <c r="BR70" s="59" t="str">
        <f t="shared" si="38"/>
        <v/>
      </c>
      <c r="BS70" s="59" t="str">
        <f t="shared" si="39"/>
        <v/>
      </c>
      <c r="BT70" s="155" t="str">
        <f t="shared" si="40"/>
        <v/>
      </c>
      <c r="BU70" s="156" t="str">
        <f t="shared" si="41"/>
        <v/>
      </c>
      <c r="BV70" s="68"/>
      <c r="BW70" s="68"/>
      <c r="BX70" s="68"/>
      <c r="BY70" s="68"/>
      <c r="BZ70" s="68"/>
      <c r="CA70" s="68"/>
      <c r="CB70" s="68"/>
      <c r="CC70" s="68"/>
    </row>
    <row r="71" spans="1:81" x14ac:dyDescent="0.2">
      <c r="A71" s="161" t="s">
        <v>197</v>
      </c>
      <c r="B71" s="32"/>
      <c r="C71" s="157" t="str">
        <f t="shared" si="42"/>
        <v>BB</v>
      </c>
      <c r="D71" s="147"/>
      <c r="E71" s="40"/>
      <c r="F71" s="35"/>
      <c r="G71" s="32"/>
      <c r="H71" s="32"/>
      <c r="I71" s="32"/>
      <c r="J71" s="32"/>
      <c r="K71" s="41"/>
      <c r="L71" s="42"/>
      <c r="M71" s="42"/>
      <c r="N71" s="167" t="str">
        <f t="shared" si="22"/>
        <v>Uit</v>
      </c>
      <c r="O71" s="46"/>
      <c r="P71" s="47"/>
      <c r="Q71" s="48">
        <f t="shared" si="23"/>
        <v>0</v>
      </c>
      <c r="R71" s="49" t="str">
        <f t="shared" si="24"/>
        <v/>
      </c>
      <c r="S71" s="50" t="str">
        <f t="shared" si="25"/>
        <v>Uit</v>
      </c>
      <c r="T71" s="171">
        <f t="shared" si="26"/>
        <v>0</v>
      </c>
      <c r="U71" s="169">
        <f t="shared" si="27"/>
        <v>0</v>
      </c>
      <c r="V71" s="169" t="str">
        <f t="shared" si="28"/>
        <v>Uit</v>
      </c>
      <c r="W71" s="170" t="str">
        <f t="shared" si="29"/>
        <v/>
      </c>
      <c r="X71" s="91" t="str">
        <f t="shared" si="30"/>
        <v/>
      </c>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149">
        <f t="shared" si="31"/>
        <v>0</v>
      </c>
      <c r="AY71" s="52"/>
      <c r="AZ71" s="90" t="e">
        <f>VLOOKUP(AY71,Termination!C:D,2,FALSE)</f>
        <v>#N/A</v>
      </c>
      <c r="BA71" s="92" t="str">
        <f t="shared" ref="BA71:BA134" si="43">IF($G71="","",$G71)</f>
        <v/>
      </c>
      <c r="BB71" s="89"/>
      <c r="BC71" s="89"/>
      <c r="BD71" s="150" t="str">
        <f t="shared" si="32"/>
        <v/>
      </c>
      <c r="BE71" s="151">
        <f>VLOOKUP(A71,Basisgegevens!$B:$L,5,0)</f>
        <v>2.9861111111111108E-3</v>
      </c>
      <c r="BF71" s="151">
        <f>VLOOKUP($A71,Basisgegevens!$B:$L,7,0)</f>
        <v>2.7546296296296294E-3</v>
      </c>
      <c r="BG71" s="151">
        <f>VLOOKUP($A71,Basisgegevens!$B:$L,8,0)</f>
        <v>6.099537037037037E-3</v>
      </c>
      <c r="BH71" s="152">
        <f>VLOOKUP($A71,Basisgegevens!$B:$L,9,0)</f>
        <v>300</v>
      </c>
      <c r="BI71" s="152">
        <f>VLOOKUP($A71,Basisgegevens!$B:$L,10,0)</f>
        <v>135</v>
      </c>
      <c r="BJ71" s="152">
        <f>VLOOKUP($A71,Basisgegevens!$B:$L,11,0)</f>
        <v>19</v>
      </c>
      <c r="BK71" s="152" t="str">
        <f t="shared" si="33"/>
        <v/>
      </c>
      <c r="BL71" s="153" t="str">
        <f t="shared" si="34"/>
        <v>Uit</v>
      </c>
      <c r="BM71" s="154" t="str">
        <f t="shared" si="35"/>
        <v/>
      </c>
      <c r="BN71" s="154">
        <f t="shared" si="36"/>
        <v>0</v>
      </c>
      <c r="BO71" s="154" t="str">
        <f t="shared" si="37"/>
        <v/>
      </c>
      <c r="BP71" s="61"/>
      <c r="BQ71" s="61"/>
      <c r="BR71" s="59" t="str">
        <f t="shared" si="38"/>
        <v/>
      </c>
      <c r="BS71" s="59" t="str">
        <f t="shared" si="39"/>
        <v/>
      </c>
      <c r="BT71" s="155" t="str">
        <f t="shared" si="40"/>
        <v/>
      </c>
      <c r="BU71" s="156" t="str">
        <f t="shared" si="41"/>
        <v/>
      </c>
      <c r="BV71" s="68"/>
      <c r="BW71" s="68"/>
      <c r="BX71" s="68"/>
      <c r="BY71" s="68"/>
      <c r="BZ71" s="68"/>
      <c r="CA71" s="68"/>
      <c r="CB71" s="68"/>
      <c r="CC71" s="68"/>
    </row>
    <row r="72" spans="1:81" x14ac:dyDescent="0.2">
      <c r="A72" s="161" t="s">
        <v>197</v>
      </c>
      <c r="B72" s="32"/>
      <c r="C72" s="157" t="str">
        <f t="shared" si="42"/>
        <v>BB</v>
      </c>
      <c r="D72" s="147"/>
      <c r="E72" s="40"/>
      <c r="F72" s="35"/>
      <c r="G72" s="32"/>
      <c r="H72" s="32"/>
      <c r="I72" s="32"/>
      <c r="J72" s="32"/>
      <c r="K72" s="41"/>
      <c r="L72" s="42"/>
      <c r="M72" s="42"/>
      <c r="N72" s="167" t="str">
        <f t="shared" si="22"/>
        <v>Uit</v>
      </c>
      <c r="O72" s="46"/>
      <c r="P72" s="47"/>
      <c r="Q72" s="48">
        <f t="shared" si="23"/>
        <v>0</v>
      </c>
      <c r="R72" s="49" t="str">
        <f t="shared" si="24"/>
        <v/>
      </c>
      <c r="S72" s="50" t="str">
        <f t="shared" si="25"/>
        <v>Uit</v>
      </c>
      <c r="T72" s="171">
        <f t="shared" si="26"/>
        <v>0</v>
      </c>
      <c r="U72" s="169">
        <f t="shared" si="27"/>
        <v>0</v>
      </c>
      <c r="V72" s="169" t="str">
        <f t="shared" si="28"/>
        <v>Uit</v>
      </c>
      <c r="W72" s="170" t="str">
        <f t="shared" si="29"/>
        <v/>
      </c>
      <c r="X72" s="91" t="str">
        <f t="shared" si="30"/>
        <v/>
      </c>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149">
        <f t="shared" si="31"/>
        <v>0</v>
      </c>
      <c r="AY72" s="52"/>
      <c r="AZ72" s="90" t="e">
        <f>VLOOKUP(AY72,Termination!C:D,2,FALSE)</f>
        <v>#N/A</v>
      </c>
      <c r="BA72" s="92" t="str">
        <f t="shared" si="43"/>
        <v/>
      </c>
      <c r="BB72" s="89"/>
      <c r="BC72" s="89"/>
      <c r="BD72" s="150" t="str">
        <f t="shared" si="32"/>
        <v/>
      </c>
      <c r="BE72" s="151">
        <f>VLOOKUP(A72,Basisgegevens!$B:$L,5,0)</f>
        <v>2.9861111111111108E-3</v>
      </c>
      <c r="BF72" s="151">
        <f>VLOOKUP($A72,Basisgegevens!$B:$L,7,0)</f>
        <v>2.7546296296296294E-3</v>
      </c>
      <c r="BG72" s="151">
        <f>VLOOKUP($A72,Basisgegevens!$B:$L,8,0)</f>
        <v>6.099537037037037E-3</v>
      </c>
      <c r="BH72" s="152">
        <f>VLOOKUP($A72,Basisgegevens!$B:$L,9,0)</f>
        <v>300</v>
      </c>
      <c r="BI72" s="152">
        <f>VLOOKUP($A72,Basisgegevens!$B:$L,10,0)</f>
        <v>135</v>
      </c>
      <c r="BJ72" s="152">
        <f>VLOOKUP($A72,Basisgegevens!$B:$L,11,0)</f>
        <v>19</v>
      </c>
      <c r="BK72" s="152" t="str">
        <f t="shared" si="33"/>
        <v/>
      </c>
      <c r="BL72" s="153" t="str">
        <f t="shared" si="34"/>
        <v>Uit</v>
      </c>
      <c r="BM72" s="154" t="str">
        <f t="shared" si="35"/>
        <v/>
      </c>
      <c r="BN72" s="154">
        <f t="shared" si="36"/>
        <v>0</v>
      </c>
      <c r="BO72" s="154" t="str">
        <f t="shared" si="37"/>
        <v/>
      </c>
      <c r="BP72" s="61"/>
      <c r="BQ72" s="61"/>
      <c r="BR72" s="59" t="str">
        <f t="shared" si="38"/>
        <v/>
      </c>
      <c r="BS72" s="59" t="str">
        <f t="shared" si="39"/>
        <v/>
      </c>
      <c r="BT72" s="155" t="str">
        <f t="shared" si="40"/>
        <v/>
      </c>
      <c r="BU72" s="156" t="str">
        <f t="shared" si="41"/>
        <v/>
      </c>
      <c r="BV72" s="68"/>
      <c r="BW72" s="68"/>
      <c r="BX72" s="68"/>
      <c r="BY72" s="68"/>
      <c r="BZ72" s="68"/>
      <c r="CA72" s="68"/>
      <c r="CB72" s="68"/>
      <c r="CC72" s="68"/>
    </row>
    <row r="73" spans="1:81" x14ac:dyDescent="0.2">
      <c r="A73" s="161" t="s">
        <v>197</v>
      </c>
      <c r="B73" s="32"/>
      <c r="C73" s="157" t="str">
        <f t="shared" si="42"/>
        <v>BB</v>
      </c>
      <c r="D73" s="147"/>
      <c r="E73" s="40"/>
      <c r="F73" s="35"/>
      <c r="G73" s="32"/>
      <c r="H73" s="32"/>
      <c r="I73" s="32"/>
      <c r="J73" s="32"/>
      <c r="K73" s="41"/>
      <c r="L73" s="42"/>
      <c r="M73" s="42"/>
      <c r="N73" s="167" t="str">
        <f t="shared" si="22"/>
        <v>Uit</v>
      </c>
      <c r="O73" s="46"/>
      <c r="P73" s="47"/>
      <c r="Q73" s="48">
        <f t="shared" si="23"/>
        <v>0</v>
      </c>
      <c r="R73" s="49" t="str">
        <f t="shared" si="24"/>
        <v/>
      </c>
      <c r="S73" s="50" t="str">
        <f t="shared" si="25"/>
        <v>Uit</v>
      </c>
      <c r="T73" s="171">
        <f t="shared" si="26"/>
        <v>0</v>
      </c>
      <c r="U73" s="169">
        <f t="shared" si="27"/>
        <v>0</v>
      </c>
      <c r="V73" s="169" t="str">
        <f t="shared" si="28"/>
        <v>Uit</v>
      </c>
      <c r="W73" s="170" t="str">
        <f t="shared" si="29"/>
        <v/>
      </c>
      <c r="X73" s="91" t="str">
        <f t="shared" si="30"/>
        <v/>
      </c>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149">
        <f t="shared" si="31"/>
        <v>0</v>
      </c>
      <c r="AY73" s="52"/>
      <c r="AZ73" s="90" t="e">
        <f>VLOOKUP(AY73,Termination!C:D,2,FALSE)</f>
        <v>#N/A</v>
      </c>
      <c r="BA73" s="92" t="str">
        <f t="shared" si="43"/>
        <v/>
      </c>
      <c r="BB73" s="89"/>
      <c r="BC73" s="89"/>
      <c r="BD73" s="150" t="str">
        <f t="shared" si="32"/>
        <v/>
      </c>
      <c r="BE73" s="151">
        <f>VLOOKUP(A73,Basisgegevens!$B:$L,5,0)</f>
        <v>2.9861111111111108E-3</v>
      </c>
      <c r="BF73" s="151">
        <f>VLOOKUP($A73,Basisgegevens!$B:$L,7,0)</f>
        <v>2.7546296296296294E-3</v>
      </c>
      <c r="BG73" s="151">
        <f>VLOOKUP($A73,Basisgegevens!$B:$L,8,0)</f>
        <v>6.099537037037037E-3</v>
      </c>
      <c r="BH73" s="152">
        <f>VLOOKUP($A73,Basisgegevens!$B:$L,9,0)</f>
        <v>300</v>
      </c>
      <c r="BI73" s="152">
        <f>VLOOKUP($A73,Basisgegevens!$B:$L,10,0)</f>
        <v>135</v>
      </c>
      <c r="BJ73" s="152">
        <f>VLOOKUP($A73,Basisgegevens!$B:$L,11,0)</f>
        <v>19</v>
      </c>
      <c r="BK73" s="152" t="str">
        <f t="shared" si="33"/>
        <v/>
      </c>
      <c r="BL73" s="153" t="str">
        <f t="shared" si="34"/>
        <v>Uit</v>
      </c>
      <c r="BM73" s="154" t="str">
        <f t="shared" si="35"/>
        <v/>
      </c>
      <c r="BN73" s="154">
        <f t="shared" si="36"/>
        <v>0</v>
      </c>
      <c r="BO73" s="154" t="str">
        <f t="shared" si="37"/>
        <v/>
      </c>
      <c r="BP73" s="61"/>
      <c r="BQ73" s="61"/>
      <c r="BR73" s="59" t="str">
        <f t="shared" si="38"/>
        <v/>
      </c>
      <c r="BS73" s="59" t="str">
        <f t="shared" si="39"/>
        <v/>
      </c>
      <c r="BT73" s="155" t="str">
        <f t="shared" si="40"/>
        <v/>
      </c>
      <c r="BU73" s="156" t="str">
        <f t="shared" si="41"/>
        <v/>
      </c>
      <c r="BV73" s="68"/>
      <c r="BW73" s="68"/>
      <c r="BX73" s="68"/>
      <c r="BY73" s="68"/>
      <c r="BZ73" s="68"/>
      <c r="CA73" s="68"/>
      <c r="CB73" s="68"/>
      <c r="CC73" s="68"/>
    </row>
    <row r="74" spans="1:81" x14ac:dyDescent="0.2">
      <c r="A74" s="161" t="s">
        <v>197</v>
      </c>
      <c r="B74" s="32"/>
      <c r="C74" s="157" t="str">
        <f t="shared" si="42"/>
        <v>BB</v>
      </c>
      <c r="D74" s="147"/>
      <c r="E74" s="40"/>
      <c r="F74" s="35"/>
      <c r="G74" s="32"/>
      <c r="H74" s="32"/>
      <c r="I74" s="32"/>
      <c r="J74" s="32"/>
      <c r="K74" s="41"/>
      <c r="L74" s="42"/>
      <c r="M74" s="42"/>
      <c r="N74" s="167" t="str">
        <f t="shared" si="22"/>
        <v>Uit</v>
      </c>
      <c r="O74" s="46"/>
      <c r="P74" s="47"/>
      <c r="Q74" s="48">
        <f t="shared" si="23"/>
        <v>0</v>
      </c>
      <c r="R74" s="49" t="str">
        <f t="shared" si="24"/>
        <v/>
      </c>
      <c r="S74" s="50" t="str">
        <f t="shared" si="25"/>
        <v>Uit</v>
      </c>
      <c r="T74" s="171">
        <f t="shared" si="26"/>
        <v>0</v>
      </c>
      <c r="U74" s="169">
        <f t="shared" si="27"/>
        <v>0</v>
      </c>
      <c r="V74" s="169" t="str">
        <f t="shared" si="28"/>
        <v>Uit</v>
      </c>
      <c r="W74" s="170" t="str">
        <f t="shared" si="29"/>
        <v/>
      </c>
      <c r="X74" s="91" t="str">
        <f t="shared" si="30"/>
        <v/>
      </c>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149">
        <f t="shared" si="31"/>
        <v>0</v>
      </c>
      <c r="AY74" s="52"/>
      <c r="AZ74" s="90" t="e">
        <f>VLOOKUP(AY74,Termination!C:D,2,FALSE)</f>
        <v>#N/A</v>
      </c>
      <c r="BA74" s="92" t="str">
        <f t="shared" si="43"/>
        <v/>
      </c>
      <c r="BB74" s="89"/>
      <c r="BC74" s="89"/>
      <c r="BD74" s="150" t="str">
        <f t="shared" si="32"/>
        <v/>
      </c>
      <c r="BE74" s="151">
        <f>VLOOKUP(A74,Basisgegevens!$B:$L,5,0)</f>
        <v>2.9861111111111108E-3</v>
      </c>
      <c r="BF74" s="151">
        <f>VLOOKUP($A74,Basisgegevens!$B:$L,7,0)</f>
        <v>2.7546296296296294E-3</v>
      </c>
      <c r="BG74" s="151">
        <f>VLOOKUP($A74,Basisgegevens!$B:$L,8,0)</f>
        <v>6.099537037037037E-3</v>
      </c>
      <c r="BH74" s="152">
        <f>VLOOKUP($A74,Basisgegevens!$B:$L,9,0)</f>
        <v>300</v>
      </c>
      <c r="BI74" s="152">
        <f>VLOOKUP($A74,Basisgegevens!$B:$L,10,0)</f>
        <v>135</v>
      </c>
      <c r="BJ74" s="152">
        <f>VLOOKUP($A74,Basisgegevens!$B:$L,11,0)</f>
        <v>19</v>
      </c>
      <c r="BK74" s="152" t="str">
        <f t="shared" si="33"/>
        <v/>
      </c>
      <c r="BL74" s="153" t="str">
        <f t="shared" si="34"/>
        <v>Uit</v>
      </c>
      <c r="BM74" s="154" t="str">
        <f t="shared" si="35"/>
        <v/>
      </c>
      <c r="BN74" s="154">
        <f t="shared" si="36"/>
        <v>0</v>
      </c>
      <c r="BO74" s="154" t="str">
        <f t="shared" si="37"/>
        <v/>
      </c>
      <c r="BP74" s="61"/>
      <c r="BQ74" s="61"/>
      <c r="BR74" s="59" t="str">
        <f t="shared" si="38"/>
        <v/>
      </c>
      <c r="BS74" s="59" t="str">
        <f t="shared" si="39"/>
        <v/>
      </c>
      <c r="BT74" s="155" t="str">
        <f t="shared" si="40"/>
        <v/>
      </c>
      <c r="BU74" s="156" t="str">
        <f t="shared" si="41"/>
        <v/>
      </c>
      <c r="BV74" s="68"/>
      <c r="BW74" s="68"/>
      <c r="BX74" s="68"/>
      <c r="BY74" s="68"/>
      <c r="BZ74" s="68"/>
      <c r="CA74" s="68"/>
      <c r="CB74" s="68"/>
      <c r="CC74" s="68"/>
    </row>
    <row r="75" spans="1:81" x14ac:dyDescent="0.2">
      <c r="A75" s="161" t="s">
        <v>197</v>
      </c>
      <c r="B75" s="32"/>
      <c r="C75" s="157" t="str">
        <f t="shared" si="42"/>
        <v>BB</v>
      </c>
      <c r="D75" s="147"/>
      <c r="E75" s="40"/>
      <c r="F75" s="35"/>
      <c r="G75" s="32"/>
      <c r="H75" s="32"/>
      <c r="I75" s="32"/>
      <c r="J75" s="32"/>
      <c r="K75" s="41"/>
      <c r="L75" s="42"/>
      <c r="M75" s="42"/>
      <c r="N75" s="167" t="str">
        <f t="shared" si="22"/>
        <v>Uit</v>
      </c>
      <c r="O75" s="46"/>
      <c r="P75" s="47"/>
      <c r="Q75" s="48">
        <f t="shared" si="23"/>
        <v>0</v>
      </c>
      <c r="R75" s="49" t="str">
        <f t="shared" si="24"/>
        <v/>
      </c>
      <c r="S75" s="50" t="str">
        <f t="shared" si="25"/>
        <v>Uit</v>
      </c>
      <c r="T75" s="171">
        <f t="shared" si="26"/>
        <v>0</v>
      </c>
      <c r="U75" s="169">
        <f t="shared" si="27"/>
        <v>0</v>
      </c>
      <c r="V75" s="169" t="str">
        <f t="shared" si="28"/>
        <v>Uit</v>
      </c>
      <c r="W75" s="170" t="str">
        <f t="shared" si="29"/>
        <v/>
      </c>
      <c r="X75" s="91" t="str">
        <f t="shared" si="30"/>
        <v/>
      </c>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149">
        <f t="shared" si="31"/>
        <v>0</v>
      </c>
      <c r="AY75" s="52"/>
      <c r="AZ75" s="90" t="e">
        <f>VLOOKUP(AY75,Termination!C:D,2,FALSE)</f>
        <v>#N/A</v>
      </c>
      <c r="BA75" s="92" t="str">
        <f t="shared" si="43"/>
        <v/>
      </c>
      <c r="BB75" s="89"/>
      <c r="BC75" s="89"/>
      <c r="BD75" s="150" t="str">
        <f t="shared" si="32"/>
        <v/>
      </c>
      <c r="BE75" s="151">
        <f>VLOOKUP(A75,Basisgegevens!$B:$L,5,0)</f>
        <v>2.9861111111111108E-3</v>
      </c>
      <c r="BF75" s="151">
        <f>VLOOKUP($A75,Basisgegevens!$B:$L,7,0)</f>
        <v>2.7546296296296294E-3</v>
      </c>
      <c r="BG75" s="151">
        <f>VLOOKUP($A75,Basisgegevens!$B:$L,8,0)</f>
        <v>6.099537037037037E-3</v>
      </c>
      <c r="BH75" s="152">
        <f>VLOOKUP($A75,Basisgegevens!$B:$L,9,0)</f>
        <v>300</v>
      </c>
      <c r="BI75" s="152">
        <f>VLOOKUP($A75,Basisgegevens!$B:$L,10,0)</f>
        <v>135</v>
      </c>
      <c r="BJ75" s="152">
        <f>VLOOKUP($A75,Basisgegevens!$B:$L,11,0)</f>
        <v>19</v>
      </c>
      <c r="BK75" s="152" t="str">
        <f t="shared" si="33"/>
        <v/>
      </c>
      <c r="BL75" s="153" t="str">
        <f t="shared" si="34"/>
        <v>Uit</v>
      </c>
      <c r="BM75" s="154" t="str">
        <f t="shared" si="35"/>
        <v/>
      </c>
      <c r="BN75" s="154">
        <f t="shared" si="36"/>
        <v>0</v>
      </c>
      <c r="BO75" s="154" t="str">
        <f t="shared" si="37"/>
        <v/>
      </c>
      <c r="BP75" s="61"/>
      <c r="BQ75" s="61"/>
      <c r="BR75" s="59" t="str">
        <f t="shared" si="38"/>
        <v/>
      </c>
      <c r="BS75" s="59" t="str">
        <f t="shared" si="39"/>
        <v/>
      </c>
      <c r="BT75" s="155" t="str">
        <f t="shared" si="40"/>
        <v/>
      </c>
      <c r="BU75" s="156" t="str">
        <f t="shared" si="41"/>
        <v/>
      </c>
      <c r="BV75" s="68"/>
      <c r="BW75" s="68"/>
      <c r="BX75" s="68"/>
      <c r="BY75" s="68"/>
      <c r="BZ75" s="68"/>
      <c r="CA75" s="68"/>
      <c r="CB75" s="68"/>
      <c r="CC75" s="68"/>
    </row>
    <row r="76" spans="1:81" x14ac:dyDescent="0.2">
      <c r="A76" s="161" t="s">
        <v>197</v>
      </c>
      <c r="B76" s="32"/>
      <c r="C76" s="157" t="str">
        <f t="shared" si="42"/>
        <v>BB</v>
      </c>
      <c r="D76" s="147"/>
      <c r="E76" s="40"/>
      <c r="F76" s="35"/>
      <c r="G76" s="32"/>
      <c r="H76" s="32"/>
      <c r="I76" s="32"/>
      <c r="J76" s="32"/>
      <c r="K76" s="41"/>
      <c r="L76" s="42"/>
      <c r="M76" s="42"/>
      <c r="N76" s="167" t="str">
        <f t="shared" si="22"/>
        <v>Uit</v>
      </c>
      <c r="O76" s="46"/>
      <c r="P76" s="47"/>
      <c r="Q76" s="48">
        <f t="shared" si="23"/>
        <v>0</v>
      </c>
      <c r="R76" s="49" t="str">
        <f t="shared" si="24"/>
        <v/>
      </c>
      <c r="S76" s="50" t="str">
        <f t="shared" si="25"/>
        <v>Uit</v>
      </c>
      <c r="T76" s="171">
        <f t="shared" si="26"/>
        <v>0</v>
      </c>
      <c r="U76" s="169">
        <f t="shared" si="27"/>
        <v>0</v>
      </c>
      <c r="V76" s="169" t="str">
        <f t="shared" si="28"/>
        <v>Uit</v>
      </c>
      <c r="W76" s="170" t="str">
        <f t="shared" si="29"/>
        <v/>
      </c>
      <c r="X76" s="91" t="str">
        <f t="shared" si="30"/>
        <v/>
      </c>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149">
        <f t="shared" si="31"/>
        <v>0</v>
      </c>
      <c r="AY76" s="52"/>
      <c r="AZ76" s="90" t="e">
        <f>VLOOKUP(AY76,Termination!C:D,2,FALSE)</f>
        <v>#N/A</v>
      </c>
      <c r="BA76" s="92" t="str">
        <f t="shared" si="43"/>
        <v/>
      </c>
      <c r="BB76" s="89"/>
      <c r="BC76" s="89"/>
      <c r="BD76" s="150" t="str">
        <f t="shared" si="32"/>
        <v/>
      </c>
      <c r="BE76" s="151">
        <f>VLOOKUP(A76,Basisgegevens!$B:$L,5,0)</f>
        <v>2.9861111111111108E-3</v>
      </c>
      <c r="BF76" s="151">
        <f>VLOOKUP($A76,Basisgegevens!$B:$L,7,0)</f>
        <v>2.7546296296296294E-3</v>
      </c>
      <c r="BG76" s="151">
        <f>VLOOKUP($A76,Basisgegevens!$B:$L,8,0)</f>
        <v>6.099537037037037E-3</v>
      </c>
      <c r="BH76" s="152">
        <f>VLOOKUP($A76,Basisgegevens!$B:$L,9,0)</f>
        <v>300</v>
      </c>
      <c r="BI76" s="152">
        <f>VLOOKUP($A76,Basisgegevens!$B:$L,10,0)</f>
        <v>135</v>
      </c>
      <c r="BJ76" s="152">
        <f>VLOOKUP($A76,Basisgegevens!$B:$L,11,0)</f>
        <v>19</v>
      </c>
      <c r="BK76" s="152" t="str">
        <f t="shared" si="33"/>
        <v/>
      </c>
      <c r="BL76" s="153" t="str">
        <f t="shared" si="34"/>
        <v>Uit</v>
      </c>
      <c r="BM76" s="154" t="str">
        <f t="shared" si="35"/>
        <v/>
      </c>
      <c r="BN76" s="154">
        <f t="shared" si="36"/>
        <v>0</v>
      </c>
      <c r="BO76" s="154" t="str">
        <f t="shared" si="37"/>
        <v/>
      </c>
      <c r="BP76" s="61"/>
      <c r="BQ76" s="61"/>
      <c r="BR76" s="59" t="str">
        <f t="shared" si="38"/>
        <v/>
      </c>
      <c r="BS76" s="59" t="str">
        <f t="shared" si="39"/>
        <v/>
      </c>
      <c r="BT76" s="155" t="str">
        <f t="shared" si="40"/>
        <v/>
      </c>
      <c r="BU76" s="156" t="str">
        <f t="shared" si="41"/>
        <v/>
      </c>
      <c r="BV76" s="68"/>
      <c r="BW76" s="68"/>
      <c r="BX76" s="68"/>
      <c r="BY76" s="68"/>
      <c r="BZ76" s="68"/>
      <c r="CA76" s="68"/>
      <c r="CB76" s="68"/>
      <c r="CC76" s="68"/>
    </row>
    <row r="77" spans="1:81" x14ac:dyDescent="0.2">
      <c r="A77" s="161" t="s">
        <v>197</v>
      </c>
      <c r="B77" s="32"/>
      <c r="C77" s="157" t="str">
        <f t="shared" si="42"/>
        <v>BB</v>
      </c>
      <c r="D77" s="147"/>
      <c r="E77" s="40"/>
      <c r="F77" s="35"/>
      <c r="G77" s="32"/>
      <c r="H77" s="32"/>
      <c r="I77" s="32"/>
      <c r="J77" s="32"/>
      <c r="K77" s="41"/>
      <c r="L77" s="42"/>
      <c r="M77" s="42"/>
      <c r="N77" s="167" t="str">
        <f t="shared" si="22"/>
        <v>Uit</v>
      </c>
      <c r="O77" s="46"/>
      <c r="P77" s="47"/>
      <c r="Q77" s="48">
        <f t="shared" si="23"/>
        <v>0</v>
      </c>
      <c r="R77" s="49" t="str">
        <f t="shared" si="24"/>
        <v/>
      </c>
      <c r="S77" s="50" t="str">
        <f t="shared" si="25"/>
        <v>Uit</v>
      </c>
      <c r="T77" s="171">
        <f t="shared" si="26"/>
        <v>0</v>
      </c>
      <c r="U77" s="169">
        <f t="shared" si="27"/>
        <v>0</v>
      </c>
      <c r="V77" s="169" t="str">
        <f t="shared" si="28"/>
        <v>Uit</v>
      </c>
      <c r="W77" s="170" t="str">
        <f t="shared" si="29"/>
        <v/>
      </c>
      <c r="X77" s="91" t="str">
        <f t="shared" si="30"/>
        <v/>
      </c>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149">
        <f t="shared" si="31"/>
        <v>0</v>
      </c>
      <c r="AY77" s="52"/>
      <c r="AZ77" s="90" t="e">
        <f>VLOOKUP(AY77,Termination!C:D,2,FALSE)</f>
        <v>#N/A</v>
      </c>
      <c r="BA77" s="92" t="str">
        <f t="shared" si="43"/>
        <v/>
      </c>
      <c r="BB77" s="89"/>
      <c r="BC77" s="89"/>
      <c r="BD77" s="150" t="str">
        <f t="shared" si="32"/>
        <v/>
      </c>
      <c r="BE77" s="151">
        <f>VLOOKUP(A77,Basisgegevens!$B:$L,5,0)</f>
        <v>2.9861111111111108E-3</v>
      </c>
      <c r="BF77" s="151">
        <f>VLOOKUP($A77,Basisgegevens!$B:$L,7,0)</f>
        <v>2.7546296296296294E-3</v>
      </c>
      <c r="BG77" s="151">
        <f>VLOOKUP($A77,Basisgegevens!$B:$L,8,0)</f>
        <v>6.099537037037037E-3</v>
      </c>
      <c r="BH77" s="152">
        <f>VLOOKUP($A77,Basisgegevens!$B:$L,9,0)</f>
        <v>300</v>
      </c>
      <c r="BI77" s="152">
        <f>VLOOKUP($A77,Basisgegevens!$B:$L,10,0)</f>
        <v>135</v>
      </c>
      <c r="BJ77" s="152">
        <f>VLOOKUP($A77,Basisgegevens!$B:$L,11,0)</f>
        <v>19</v>
      </c>
      <c r="BK77" s="152" t="str">
        <f t="shared" si="33"/>
        <v/>
      </c>
      <c r="BL77" s="153" t="str">
        <f t="shared" si="34"/>
        <v>Uit</v>
      </c>
      <c r="BM77" s="154" t="str">
        <f t="shared" si="35"/>
        <v/>
      </c>
      <c r="BN77" s="154">
        <f t="shared" si="36"/>
        <v>0</v>
      </c>
      <c r="BO77" s="154" t="str">
        <f t="shared" si="37"/>
        <v/>
      </c>
      <c r="BP77" s="61"/>
      <c r="BQ77" s="61"/>
      <c r="BR77" s="59" t="str">
        <f t="shared" si="38"/>
        <v/>
      </c>
      <c r="BS77" s="59" t="str">
        <f t="shared" si="39"/>
        <v/>
      </c>
      <c r="BT77" s="155" t="str">
        <f t="shared" si="40"/>
        <v/>
      </c>
      <c r="BU77" s="156" t="str">
        <f t="shared" si="41"/>
        <v/>
      </c>
      <c r="BV77" s="68"/>
      <c r="BW77" s="68"/>
      <c r="BX77" s="68"/>
      <c r="BY77" s="68"/>
      <c r="BZ77" s="68"/>
      <c r="CA77" s="68"/>
      <c r="CB77" s="68"/>
      <c r="CC77" s="68"/>
    </row>
    <row r="78" spans="1:81" x14ac:dyDescent="0.2">
      <c r="A78" s="161" t="s">
        <v>197</v>
      </c>
      <c r="B78" s="32"/>
      <c r="C78" s="157" t="str">
        <f t="shared" si="42"/>
        <v>BB</v>
      </c>
      <c r="D78" s="147"/>
      <c r="E78" s="40"/>
      <c r="F78" s="35"/>
      <c r="G78" s="32"/>
      <c r="H78" s="32"/>
      <c r="I78" s="32"/>
      <c r="J78" s="32"/>
      <c r="K78" s="41"/>
      <c r="L78" s="42"/>
      <c r="M78" s="42"/>
      <c r="N78" s="167" t="str">
        <f t="shared" si="22"/>
        <v>Uit</v>
      </c>
      <c r="O78" s="46"/>
      <c r="P78" s="47"/>
      <c r="Q78" s="48">
        <f t="shared" si="23"/>
        <v>0</v>
      </c>
      <c r="R78" s="49" t="str">
        <f t="shared" si="24"/>
        <v/>
      </c>
      <c r="S78" s="50" t="str">
        <f t="shared" si="25"/>
        <v>Uit</v>
      </c>
      <c r="T78" s="171">
        <f t="shared" si="26"/>
        <v>0</v>
      </c>
      <c r="U78" s="169">
        <f t="shared" si="27"/>
        <v>0</v>
      </c>
      <c r="V78" s="169" t="str">
        <f t="shared" si="28"/>
        <v>Uit</v>
      </c>
      <c r="W78" s="170" t="str">
        <f t="shared" si="29"/>
        <v/>
      </c>
      <c r="X78" s="91" t="str">
        <f t="shared" si="30"/>
        <v/>
      </c>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149">
        <f t="shared" si="31"/>
        <v>0</v>
      </c>
      <c r="AY78" s="52"/>
      <c r="AZ78" s="90" t="e">
        <f>VLOOKUP(AY78,Termination!C:D,2,FALSE)</f>
        <v>#N/A</v>
      </c>
      <c r="BA78" s="92" t="str">
        <f t="shared" si="43"/>
        <v/>
      </c>
      <c r="BB78" s="89"/>
      <c r="BC78" s="89"/>
      <c r="BD78" s="150" t="str">
        <f t="shared" si="32"/>
        <v/>
      </c>
      <c r="BE78" s="151">
        <f>VLOOKUP(A78,Basisgegevens!$B:$L,5,0)</f>
        <v>2.9861111111111108E-3</v>
      </c>
      <c r="BF78" s="151">
        <f>VLOOKUP($A78,Basisgegevens!$B:$L,7,0)</f>
        <v>2.7546296296296294E-3</v>
      </c>
      <c r="BG78" s="151">
        <f>VLOOKUP($A78,Basisgegevens!$B:$L,8,0)</f>
        <v>6.099537037037037E-3</v>
      </c>
      <c r="BH78" s="152">
        <f>VLOOKUP($A78,Basisgegevens!$B:$L,9,0)</f>
        <v>300</v>
      </c>
      <c r="BI78" s="152">
        <f>VLOOKUP($A78,Basisgegevens!$B:$L,10,0)</f>
        <v>135</v>
      </c>
      <c r="BJ78" s="152">
        <f>VLOOKUP($A78,Basisgegevens!$B:$L,11,0)</f>
        <v>19</v>
      </c>
      <c r="BK78" s="152" t="str">
        <f t="shared" si="33"/>
        <v/>
      </c>
      <c r="BL78" s="153" t="str">
        <f t="shared" si="34"/>
        <v>Uit</v>
      </c>
      <c r="BM78" s="154" t="str">
        <f t="shared" si="35"/>
        <v/>
      </c>
      <c r="BN78" s="154">
        <f t="shared" si="36"/>
        <v>0</v>
      </c>
      <c r="BO78" s="154" t="str">
        <f t="shared" si="37"/>
        <v/>
      </c>
      <c r="BP78" s="61"/>
      <c r="BQ78" s="61"/>
      <c r="BR78" s="59" t="str">
        <f t="shared" si="38"/>
        <v/>
      </c>
      <c r="BS78" s="59" t="str">
        <f t="shared" si="39"/>
        <v/>
      </c>
      <c r="BT78" s="155" t="str">
        <f t="shared" si="40"/>
        <v/>
      </c>
      <c r="BU78" s="156" t="str">
        <f t="shared" si="41"/>
        <v/>
      </c>
      <c r="BV78" s="68"/>
      <c r="BW78" s="68"/>
      <c r="BX78" s="68"/>
      <c r="BY78" s="68"/>
      <c r="BZ78" s="68"/>
      <c r="CA78" s="68"/>
      <c r="CB78" s="68"/>
      <c r="CC78" s="68"/>
    </row>
    <row r="79" spans="1:81" x14ac:dyDescent="0.2">
      <c r="A79" s="161" t="s">
        <v>197</v>
      </c>
      <c r="B79" s="32"/>
      <c r="C79" s="157" t="str">
        <f t="shared" si="42"/>
        <v>BB</v>
      </c>
      <c r="D79" s="147"/>
      <c r="E79" s="40"/>
      <c r="F79" s="35"/>
      <c r="G79" s="32"/>
      <c r="H79" s="32"/>
      <c r="I79" s="32"/>
      <c r="J79" s="32"/>
      <c r="K79" s="41"/>
      <c r="L79" s="42"/>
      <c r="M79" s="42"/>
      <c r="N79" s="167" t="str">
        <f t="shared" si="22"/>
        <v>Uit</v>
      </c>
      <c r="O79" s="46"/>
      <c r="P79" s="47"/>
      <c r="Q79" s="48">
        <f t="shared" si="23"/>
        <v>0</v>
      </c>
      <c r="R79" s="49" t="str">
        <f t="shared" si="24"/>
        <v/>
      </c>
      <c r="S79" s="50" t="str">
        <f t="shared" si="25"/>
        <v>Uit</v>
      </c>
      <c r="T79" s="171">
        <f t="shared" si="26"/>
        <v>0</v>
      </c>
      <c r="U79" s="169">
        <f t="shared" si="27"/>
        <v>0</v>
      </c>
      <c r="V79" s="169" t="str">
        <f t="shared" si="28"/>
        <v>Uit</v>
      </c>
      <c r="W79" s="170" t="str">
        <f t="shared" si="29"/>
        <v/>
      </c>
      <c r="X79" s="91" t="str">
        <f t="shared" si="30"/>
        <v/>
      </c>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149">
        <f t="shared" si="31"/>
        <v>0</v>
      </c>
      <c r="AY79" s="52"/>
      <c r="AZ79" s="90" t="e">
        <f>VLOOKUP(AY79,Termination!C:D,2,FALSE)</f>
        <v>#N/A</v>
      </c>
      <c r="BA79" s="92" t="str">
        <f t="shared" si="43"/>
        <v/>
      </c>
      <c r="BB79" s="89"/>
      <c r="BC79" s="89"/>
      <c r="BD79" s="150" t="str">
        <f t="shared" si="32"/>
        <v/>
      </c>
      <c r="BE79" s="151">
        <f>VLOOKUP(A79,Basisgegevens!$B:$L,5,0)</f>
        <v>2.9861111111111108E-3</v>
      </c>
      <c r="BF79" s="151">
        <f>VLOOKUP($A79,Basisgegevens!$B:$L,7,0)</f>
        <v>2.7546296296296294E-3</v>
      </c>
      <c r="BG79" s="151">
        <f>VLOOKUP($A79,Basisgegevens!$B:$L,8,0)</f>
        <v>6.099537037037037E-3</v>
      </c>
      <c r="BH79" s="152">
        <f>VLOOKUP($A79,Basisgegevens!$B:$L,9,0)</f>
        <v>300</v>
      </c>
      <c r="BI79" s="152">
        <f>VLOOKUP($A79,Basisgegevens!$B:$L,10,0)</f>
        <v>135</v>
      </c>
      <c r="BJ79" s="152">
        <f>VLOOKUP($A79,Basisgegevens!$B:$L,11,0)</f>
        <v>19</v>
      </c>
      <c r="BK79" s="152" t="str">
        <f t="shared" si="33"/>
        <v/>
      </c>
      <c r="BL79" s="153" t="str">
        <f t="shared" si="34"/>
        <v>Uit</v>
      </c>
      <c r="BM79" s="154" t="str">
        <f t="shared" si="35"/>
        <v/>
      </c>
      <c r="BN79" s="154">
        <f t="shared" si="36"/>
        <v>0</v>
      </c>
      <c r="BO79" s="154" t="str">
        <f t="shared" si="37"/>
        <v/>
      </c>
      <c r="BP79" s="61"/>
      <c r="BQ79" s="61"/>
      <c r="BR79" s="59" t="str">
        <f t="shared" si="38"/>
        <v/>
      </c>
      <c r="BS79" s="59" t="str">
        <f t="shared" si="39"/>
        <v/>
      </c>
      <c r="BT79" s="155" t="str">
        <f t="shared" si="40"/>
        <v/>
      </c>
      <c r="BU79" s="156" t="str">
        <f t="shared" si="41"/>
        <v/>
      </c>
      <c r="BV79" s="68"/>
      <c r="BW79" s="68"/>
      <c r="BX79" s="68"/>
      <c r="BY79" s="68"/>
      <c r="BZ79" s="68"/>
      <c r="CA79" s="68"/>
      <c r="CB79" s="68"/>
      <c r="CC79" s="68"/>
    </row>
    <row r="80" spans="1:81" x14ac:dyDescent="0.2">
      <c r="A80" s="161" t="s">
        <v>197</v>
      </c>
      <c r="B80" s="32"/>
      <c r="C80" s="157" t="str">
        <f t="shared" si="42"/>
        <v>BB</v>
      </c>
      <c r="D80" s="147"/>
      <c r="E80" s="40"/>
      <c r="F80" s="35"/>
      <c r="G80" s="32"/>
      <c r="H80" s="32"/>
      <c r="I80" s="32"/>
      <c r="J80" s="32"/>
      <c r="K80" s="41"/>
      <c r="L80" s="42"/>
      <c r="M80" s="42"/>
      <c r="N80" s="167" t="str">
        <f t="shared" si="22"/>
        <v>Uit</v>
      </c>
      <c r="O80" s="46"/>
      <c r="P80" s="47"/>
      <c r="Q80" s="48">
        <f t="shared" si="23"/>
        <v>0</v>
      </c>
      <c r="R80" s="49" t="str">
        <f t="shared" si="24"/>
        <v/>
      </c>
      <c r="S80" s="50" t="str">
        <f t="shared" si="25"/>
        <v>Uit</v>
      </c>
      <c r="T80" s="171">
        <f t="shared" si="26"/>
        <v>0</v>
      </c>
      <c r="U80" s="169">
        <f t="shared" si="27"/>
        <v>0</v>
      </c>
      <c r="V80" s="169" t="str">
        <f t="shared" si="28"/>
        <v>Uit</v>
      </c>
      <c r="W80" s="170" t="str">
        <f t="shared" si="29"/>
        <v/>
      </c>
      <c r="X80" s="91" t="str">
        <f t="shared" si="30"/>
        <v/>
      </c>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149">
        <f t="shared" si="31"/>
        <v>0</v>
      </c>
      <c r="AY80" s="52"/>
      <c r="AZ80" s="90" t="e">
        <f>VLOOKUP(AY80,Termination!C:D,2,FALSE)</f>
        <v>#N/A</v>
      </c>
      <c r="BA80" s="92" t="str">
        <f t="shared" si="43"/>
        <v/>
      </c>
      <c r="BB80" s="89"/>
      <c r="BC80" s="89"/>
      <c r="BD80" s="150" t="str">
        <f t="shared" si="32"/>
        <v/>
      </c>
      <c r="BE80" s="151">
        <f>VLOOKUP(A80,Basisgegevens!$B:$L,5,0)</f>
        <v>2.9861111111111108E-3</v>
      </c>
      <c r="BF80" s="151">
        <f>VLOOKUP($A80,Basisgegevens!$B:$L,7,0)</f>
        <v>2.7546296296296294E-3</v>
      </c>
      <c r="BG80" s="151">
        <f>VLOOKUP($A80,Basisgegevens!$B:$L,8,0)</f>
        <v>6.099537037037037E-3</v>
      </c>
      <c r="BH80" s="152">
        <f>VLOOKUP($A80,Basisgegevens!$B:$L,9,0)</f>
        <v>300</v>
      </c>
      <c r="BI80" s="152">
        <f>VLOOKUP($A80,Basisgegevens!$B:$L,10,0)</f>
        <v>135</v>
      </c>
      <c r="BJ80" s="152">
        <f>VLOOKUP($A80,Basisgegevens!$B:$L,11,0)</f>
        <v>19</v>
      </c>
      <c r="BK80" s="152" t="str">
        <f t="shared" si="33"/>
        <v/>
      </c>
      <c r="BL80" s="153" t="str">
        <f t="shared" si="34"/>
        <v>Uit</v>
      </c>
      <c r="BM80" s="154" t="str">
        <f t="shared" si="35"/>
        <v/>
      </c>
      <c r="BN80" s="154">
        <f t="shared" si="36"/>
        <v>0</v>
      </c>
      <c r="BO80" s="154" t="str">
        <f t="shared" si="37"/>
        <v/>
      </c>
      <c r="BP80" s="61"/>
      <c r="BQ80" s="61"/>
      <c r="BR80" s="59" t="str">
        <f t="shared" si="38"/>
        <v/>
      </c>
      <c r="BS80" s="59" t="str">
        <f t="shared" si="39"/>
        <v/>
      </c>
      <c r="BT80" s="155" t="str">
        <f t="shared" si="40"/>
        <v/>
      </c>
      <c r="BU80" s="156" t="str">
        <f t="shared" si="41"/>
        <v/>
      </c>
      <c r="BV80" s="68"/>
      <c r="BW80" s="68"/>
      <c r="BX80" s="68"/>
      <c r="BY80" s="68"/>
      <c r="BZ80" s="68"/>
      <c r="CA80" s="68"/>
      <c r="CB80" s="68"/>
      <c r="CC80" s="68"/>
    </row>
    <row r="81" spans="1:81" x14ac:dyDescent="0.2">
      <c r="A81" s="161" t="s">
        <v>197</v>
      </c>
      <c r="B81" s="32"/>
      <c r="C81" s="157" t="str">
        <f t="shared" si="42"/>
        <v>BB</v>
      </c>
      <c r="D81" s="147"/>
      <c r="E81" s="40"/>
      <c r="F81" s="35"/>
      <c r="G81" s="32"/>
      <c r="H81" s="32"/>
      <c r="I81" s="32"/>
      <c r="J81" s="32"/>
      <c r="K81" s="41"/>
      <c r="L81" s="42"/>
      <c r="M81" s="42"/>
      <c r="N81" s="167" t="str">
        <f t="shared" si="22"/>
        <v>Uit</v>
      </c>
      <c r="O81" s="46"/>
      <c r="P81" s="47"/>
      <c r="Q81" s="48">
        <f t="shared" si="23"/>
        <v>0</v>
      </c>
      <c r="R81" s="49" t="str">
        <f t="shared" si="24"/>
        <v/>
      </c>
      <c r="S81" s="50" t="str">
        <f t="shared" si="25"/>
        <v>Uit</v>
      </c>
      <c r="T81" s="171">
        <f t="shared" si="26"/>
        <v>0</v>
      </c>
      <c r="U81" s="169">
        <f t="shared" si="27"/>
        <v>0</v>
      </c>
      <c r="V81" s="169" t="str">
        <f t="shared" si="28"/>
        <v>Uit</v>
      </c>
      <c r="W81" s="170" t="str">
        <f t="shared" si="29"/>
        <v/>
      </c>
      <c r="X81" s="91" t="str">
        <f t="shared" si="30"/>
        <v/>
      </c>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149">
        <f t="shared" si="31"/>
        <v>0</v>
      </c>
      <c r="AY81" s="52"/>
      <c r="AZ81" s="90" t="e">
        <f>VLOOKUP(AY81,Termination!C:D,2,FALSE)</f>
        <v>#N/A</v>
      </c>
      <c r="BA81" s="92" t="str">
        <f t="shared" si="43"/>
        <v/>
      </c>
      <c r="BB81" s="89"/>
      <c r="BC81" s="89"/>
      <c r="BD81" s="150" t="str">
        <f t="shared" si="32"/>
        <v/>
      </c>
      <c r="BE81" s="151">
        <f>VLOOKUP(A81,Basisgegevens!$B:$L,5,0)</f>
        <v>2.9861111111111108E-3</v>
      </c>
      <c r="BF81" s="151">
        <f>VLOOKUP($A81,Basisgegevens!$B:$L,7,0)</f>
        <v>2.7546296296296294E-3</v>
      </c>
      <c r="BG81" s="151">
        <f>VLOOKUP($A81,Basisgegevens!$B:$L,8,0)</f>
        <v>6.099537037037037E-3</v>
      </c>
      <c r="BH81" s="152">
        <f>VLOOKUP($A81,Basisgegevens!$B:$L,9,0)</f>
        <v>300</v>
      </c>
      <c r="BI81" s="152">
        <f>VLOOKUP($A81,Basisgegevens!$B:$L,10,0)</f>
        <v>135</v>
      </c>
      <c r="BJ81" s="152">
        <f>VLOOKUP($A81,Basisgegevens!$B:$L,11,0)</f>
        <v>19</v>
      </c>
      <c r="BK81" s="152" t="str">
        <f t="shared" si="33"/>
        <v/>
      </c>
      <c r="BL81" s="153" t="str">
        <f t="shared" si="34"/>
        <v>Uit</v>
      </c>
      <c r="BM81" s="154" t="str">
        <f t="shared" si="35"/>
        <v/>
      </c>
      <c r="BN81" s="154">
        <f t="shared" si="36"/>
        <v>0</v>
      </c>
      <c r="BO81" s="154" t="str">
        <f t="shared" si="37"/>
        <v/>
      </c>
      <c r="BP81" s="61"/>
      <c r="BQ81" s="61"/>
      <c r="BR81" s="59" t="str">
        <f t="shared" si="38"/>
        <v/>
      </c>
      <c r="BS81" s="59" t="str">
        <f t="shared" si="39"/>
        <v/>
      </c>
      <c r="BT81" s="155" t="str">
        <f t="shared" si="40"/>
        <v/>
      </c>
      <c r="BU81" s="156" t="str">
        <f t="shared" si="41"/>
        <v/>
      </c>
      <c r="BV81" s="68"/>
      <c r="BW81" s="68"/>
      <c r="BX81" s="68"/>
      <c r="BY81" s="68"/>
      <c r="BZ81" s="68"/>
      <c r="CA81" s="68"/>
      <c r="CB81" s="68"/>
      <c r="CC81" s="68"/>
    </row>
    <row r="82" spans="1:81" x14ac:dyDescent="0.2">
      <c r="A82" s="161" t="s">
        <v>197</v>
      </c>
      <c r="B82" s="32"/>
      <c r="C82" s="157" t="str">
        <f t="shared" si="42"/>
        <v>BB</v>
      </c>
      <c r="D82" s="147"/>
      <c r="E82" s="40"/>
      <c r="F82" s="35"/>
      <c r="G82" s="32"/>
      <c r="H82" s="32"/>
      <c r="I82" s="32"/>
      <c r="J82" s="32"/>
      <c r="K82" s="41"/>
      <c r="L82" s="42"/>
      <c r="M82" s="42"/>
      <c r="N82" s="167" t="str">
        <f t="shared" si="22"/>
        <v>Uit</v>
      </c>
      <c r="O82" s="46"/>
      <c r="P82" s="47"/>
      <c r="Q82" s="48">
        <f t="shared" si="23"/>
        <v>0</v>
      </c>
      <c r="R82" s="49" t="str">
        <f t="shared" si="24"/>
        <v/>
      </c>
      <c r="S82" s="50" t="str">
        <f t="shared" si="25"/>
        <v>Uit</v>
      </c>
      <c r="T82" s="171">
        <f t="shared" si="26"/>
        <v>0</v>
      </c>
      <c r="U82" s="169">
        <f t="shared" si="27"/>
        <v>0</v>
      </c>
      <c r="V82" s="169" t="str">
        <f t="shared" si="28"/>
        <v>Uit</v>
      </c>
      <c r="W82" s="170" t="str">
        <f t="shared" si="29"/>
        <v/>
      </c>
      <c r="X82" s="91" t="str">
        <f t="shared" si="30"/>
        <v/>
      </c>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149">
        <f t="shared" si="31"/>
        <v>0</v>
      </c>
      <c r="AY82" s="52"/>
      <c r="AZ82" s="90" t="e">
        <f>VLOOKUP(AY82,Termination!C:D,2,FALSE)</f>
        <v>#N/A</v>
      </c>
      <c r="BA82" s="92" t="str">
        <f t="shared" si="43"/>
        <v/>
      </c>
      <c r="BB82" s="89"/>
      <c r="BC82" s="89"/>
      <c r="BD82" s="150" t="str">
        <f t="shared" si="32"/>
        <v/>
      </c>
      <c r="BE82" s="151">
        <f>VLOOKUP(A82,Basisgegevens!$B:$L,5,0)</f>
        <v>2.9861111111111108E-3</v>
      </c>
      <c r="BF82" s="151">
        <f>VLOOKUP($A82,Basisgegevens!$B:$L,7,0)</f>
        <v>2.7546296296296294E-3</v>
      </c>
      <c r="BG82" s="151">
        <f>VLOOKUP($A82,Basisgegevens!$B:$L,8,0)</f>
        <v>6.099537037037037E-3</v>
      </c>
      <c r="BH82" s="152">
        <f>VLOOKUP($A82,Basisgegevens!$B:$L,9,0)</f>
        <v>300</v>
      </c>
      <c r="BI82" s="152">
        <f>VLOOKUP($A82,Basisgegevens!$B:$L,10,0)</f>
        <v>135</v>
      </c>
      <c r="BJ82" s="152">
        <f>VLOOKUP($A82,Basisgegevens!$B:$L,11,0)</f>
        <v>19</v>
      </c>
      <c r="BK82" s="152" t="str">
        <f t="shared" si="33"/>
        <v/>
      </c>
      <c r="BL82" s="153" t="str">
        <f t="shared" si="34"/>
        <v>Uit</v>
      </c>
      <c r="BM82" s="154" t="str">
        <f t="shared" si="35"/>
        <v/>
      </c>
      <c r="BN82" s="154">
        <f t="shared" si="36"/>
        <v>0</v>
      </c>
      <c r="BO82" s="154" t="str">
        <f t="shared" si="37"/>
        <v/>
      </c>
      <c r="BP82" s="61"/>
      <c r="BQ82" s="61"/>
      <c r="BR82" s="59" t="str">
        <f t="shared" si="38"/>
        <v/>
      </c>
      <c r="BS82" s="59" t="str">
        <f t="shared" si="39"/>
        <v/>
      </c>
      <c r="BT82" s="155" t="str">
        <f t="shared" si="40"/>
        <v/>
      </c>
      <c r="BU82" s="156" t="str">
        <f t="shared" si="41"/>
        <v/>
      </c>
      <c r="BV82" s="68"/>
      <c r="BW82" s="68"/>
      <c r="BX82" s="68"/>
      <c r="BY82" s="68"/>
      <c r="BZ82" s="68"/>
      <c r="CA82" s="68"/>
      <c r="CB82" s="68"/>
      <c r="CC82" s="68"/>
    </row>
    <row r="83" spans="1:81" x14ac:dyDescent="0.2">
      <c r="A83" s="161" t="s">
        <v>197</v>
      </c>
      <c r="B83" s="32"/>
      <c r="C83" s="157" t="str">
        <f t="shared" si="42"/>
        <v>BB</v>
      </c>
      <c r="D83" s="147"/>
      <c r="E83" s="40"/>
      <c r="F83" s="35"/>
      <c r="G83" s="32"/>
      <c r="H83" s="32"/>
      <c r="I83" s="32"/>
      <c r="J83" s="32"/>
      <c r="K83" s="41"/>
      <c r="L83" s="42"/>
      <c r="M83" s="42"/>
      <c r="N83" s="167" t="str">
        <f t="shared" si="22"/>
        <v>Uit</v>
      </c>
      <c r="O83" s="46"/>
      <c r="P83" s="47"/>
      <c r="Q83" s="48">
        <f t="shared" si="23"/>
        <v>0</v>
      </c>
      <c r="R83" s="49" t="str">
        <f t="shared" si="24"/>
        <v/>
      </c>
      <c r="S83" s="50" t="str">
        <f t="shared" si="25"/>
        <v>Uit</v>
      </c>
      <c r="T83" s="171">
        <f t="shared" si="26"/>
        <v>0</v>
      </c>
      <c r="U83" s="169">
        <f t="shared" si="27"/>
        <v>0</v>
      </c>
      <c r="V83" s="169" t="str">
        <f t="shared" si="28"/>
        <v>Uit</v>
      </c>
      <c r="W83" s="170" t="str">
        <f t="shared" si="29"/>
        <v/>
      </c>
      <c r="X83" s="91" t="str">
        <f t="shared" si="30"/>
        <v/>
      </c>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149">
        <f t="shared" si="31"/>
        <v>0</v>
      </c>
      <c r="AY83" s="52"/>
      <c r="AZ83" s="90" t="e">
        <f>VLOOKUP(AY83,Termination!C:D,2,FALSE)</f>
        <v>#N/A</v>
      </c>
      <c r="BA83" s="92" t="str">
        <f t="shared" si="43"/>
        <v/>
      </c>
      <c r="BB83" s="89"/>
      <c r="BC83" s="89"/>
      <c r="BD83" s="150" t="str">
        <f t="shared" si="32"/>
        <v/>
      </c>
      <c r="BE83" s="151">
        <f>VLOOKUP(A83,Basisgegevens!$B:$L,5,0)</f>
        <v>2.9861111111111108E-3</v>
      </c>
      <c r="BF83" s="151">
        <f>VLOOKUP($A83,Basisgegevens!$B:$L,7,0)</f>
        <v>2.7546296296296294E-3</v>
      </c>
      <c r="BG83" s="151">
        <f>VLOOKUP($A83,Basisgegevens!$B:$L,8,0)</f>
        <v>6.099537037037037E-3</v>
      </c>
      <c r="BH83" s="152">
        <f>VLOOKUP($A83,Basisgegevens!$B:$L,9,0)</f>
        <v>300</v>
      </c>
      <c r="BI83" s="152">
        <f>VLOOKUP($A83,Basisgegevens!$B:$L,10,0)</f>
        <v>135</v>
      </c>
      <c r="BJ83" s="152">
        <f>VLOOKUP($A83,Basisgegevens!$B:$L,11,0)</f>
        <v>19</v>
      </c>
      <c r="BK83" s="152" t="str">
        <f t="shared" si="33"/>
        <v/>
      </c>
      <c r="BL83" s="153" t="str">
        <f t="shared" si="34"/>
        <v>Uit</v>
      </c>
      <c r="BM83" s="154" t="str">
        <f t="shared" si="35"/>
        <v/>
      </c>
      <c r="BN83" s="154">
        <f t="shared" si="36"/>
        <v>0</v>
      </c>
      <c r="BO83" s="154" t="str">
        <f t="shared" si="37"/>
        <v/>
      </c>
      <c r="BP83" s="61"/>
      <c r="BQ83" s="61"/>
      <c r="BR83" s="59" t="str">
        <f t="shared" si="38"/>
        <v/>
      </c>
      <c r="BS83" s="59" t="str">
        <f t="shared" si="39"/>
        <v/>
      </c>
      <c r="BT83" s="155" t="str">
        <f t="shared" si="40"/>
        <v/>
      </c>
      <c r="BU83" s="156" t="str">
        <f t="shared" si="41"/>
        <v/>
      </c>
      <c r="BV83" s="68"/>
      <c r="BW83" s="68"/>
      <c r="BX83" s="68"/>
      <c r="BY83" s="68"/>
      <c r="BZ83" s="68"/>
      <c r="CA83" s="68"/>
      <c r="CB83" s="68"/>
      <c r="CC83" s="68"/>
    </row>
    <row r="84" spans="1:81" x14ac:dyDescent="0.2">
      <c r="A84" s="161" t="s">
        <v>197</v>
      </c>
      <c r="B84" s="32"/>
      <c r="C84" s="157" t="str">
        <f t="shared" si="42"/>
        <v>BB</v>
      </c>
      <c r="D84" s="147"/>
      <c r="E84" s="40"/>
      <c r="F84" s="35"/>
      <c r="G84" s="32"/>
      <c r="H84" s="32"/>
      <c r="I84" s="32"/>
      <c r="J84" s="32"/>
      <c r="K84" s="41"/>
      <c r="L84" s="42"/>
      <c r="M84" s="42"/>
      <c r="N84" s="167" t="str">
        <f t="shared" si="22"/>
        <v>Uit</v>
      </c>
      <c r="O84" s="46"/>
      <c r="P84" s="47"/>
      <c r="Q84" s="48">
        <f t="shared" si="23"/>
        <v>0</v>
      </c>
      <c r="R84" s="49" t="str">
        <f t="shared" si="24"/>
        <v/>
      </c>
      <c r="S84" s="50" t="str">
        <f t="shared" si="25"/>
        <v>Uit</v>
      </c>
      <c r="T84" s="171">
        <f t="shared" si="26"/>
        <v>0</v>
      </c>
      <c r="U84" s="169">
        <f t="shared" si="27"/>
        <v>0</v>
      </c>
      <c r="V84" s="169" t="str">
        <f t="shared" si="28"/>
        <v>Uit</v>
      </c>
      <c r="W84" s="170" t="str">
        <f t="shared" si="29"/>
        <v/>
      </c>
      <c r="X84" s="91" t="str">
        <f t="shared" si="30"/>
        <v/>
      </c>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149">
        <f t="shared" si="31"/>
        <v>0</v>
      </c>
      <c r="AY84" s="52"/>
      <c r="AZ84" s="90" t="e">
        <f>VLOOKUP(AY84,Termination!C:D,2,FALSE)</f>
        <v>#N/A</v>
      </c>
      <c r="BA84" s="92" t="str">
        <f t="shared" si="43"/>
        <v/>
      </c>
      <c r="BB84" s="89"/>
      <c r="BC84" s="89"/>
      <c r="BD84" s="150" t="str">
        <f t="shared" si="32"/>
        <v/>
      </c>
      <c r="BE84" s="151">
        <f>VLOOKUP(A84,Basisgegevens!$B:$L,5,0)</f>
        <v>2.9861111111111108E-3</v>
      </c>
      <c r="BF84" s="151">
        <f>VLOOKUP($A84,Basisgegevens!$B:$L,7,0)</f>
        <v>2.7546296296296294E-3</v>
      </c>
      <c r="BG84" s="151">
        <f>VLOOKUP($A84,Basisgegevens!$B:$L,8,0)</f>
        <v>6.099537037037037E-3</v>
      </c>
      <c r="BH84" s="152">
        <f>VLOOKUP($A84,Basisgegevens!$B:$L,9,0)</f>
        <v>300</v>
      </c>
      <c r="BI84" s="152">
        <f>VLOOKUP($A84,Basisgegevens!$B:$L,10,0)</f>
        <v>135</v>
      </c>
      <c r="BJ84" s="152">
        <f>VLOOKUP($A84,Basisgegevens!$B:$L,11,0)</f>
        <v>19</v>
      </c>
      <c r="BK84" s="152" t="str">
        <f t="shared" si="33"/>
        <v/>
      </c>
      <c r="BL84" s="153" t="str">
        <f t="shared" si="34"/>
        <v>Uit</v>
      </c>
      <c r="BM84" s="154" t="str">
        <f t="shared" si="35"/>
        <v/>
      </c>
      <c r="BN84" s="154">
        <f t="shared" si="36"/>
        <v>0</v>
      </c>
      <c r="BO84" s="154" t="str">
        <f t="shared" si="37"/>
        <v/>
      </c>
      <c r="BP84" s="61"/>
      <c r="BQ84" s="61"/>
      <c r="BR84" s="59" t="str">
        <f t="shared" si="38"/>
        <v/>
      </c>
      <c r="BS84" s="59" t="str">
        <f t="shared" si="39"/>
        <v/>
      </c>
      <c r="BT84" s="155" t="str">
        <f t="shared" si="40"/>
        <v/>
      </c>
      <c r="BU84" s="156" t="str">
        <f t="shared" si="41"/>
        <v/>
      </c>
      <c r="BV84" s="68"/>
      <c r="BW84" s="68"/>
      <c r="BX84" s="68"/>
      <c r="BY84" s="68"/>
      <c r="BZ84" s="68"/>
      <c r="CA84" s="68"/>
      <c r="CB84" s="68"/>
      <c r="CC84" s="68"/>
    </row>
    <row r="85" spans="1:81" x14ac:dyDescent="0.2">
      <c r="A85" s="161" t="s">
        <v>197</v>
      </c>
      <c r="B85" s="32"/>
      <c r="C85" s="157" t="str">
        <f t="shared" si="42"/>
        <v>BB</v>
      </c>
      <c r="D85" s="147"/>
      <c r="E85" s="40"/>
      <c r="F85" s="35"/>
      <c r="G85" s="32"/>
      <c r="H85" s="32"/>
      <c r="I85" s="32"/>
      <c r="J85" s="32"/>
      <c r="K85" s="41"/>
      <c r="L85" s="42"/>
      <c r="M85" s="42"/>
      <c r="N85" s="167" t="str">
        <f t="shared" si="22"/>
        <v>Uit</v>
      </c>
      <c r="O85" s="46"/>
      <c r="P85" s="47"/>
      <c r="Q85" s="48">
        <f t="shared" si="23"/>
        <v>0</v>
      </c>
      <c r="R85" s="49" t="str">
        <f t="shared" si="24"/>
        <v/>
      </c>
      <c r="S85" s="50" t="str">
        <f t="shared" si="25"/>
        <v>Uit</v>
      </c>
      <c r="T85" s="171">
        <f t="shared" si="26"/>
        <v>0</v>
      </c>
      <c r="U85" s="169">
        <f t="shared" si="27"/>
        <v>0</v>
      </c>
      <c r="V85" s="169" t="str">
        <f t="shared" si="28"/>
        <v>Uit</v>
      </c>
      <c r="W85" s="170" t="str">
        <f t="shared" si="29"/>
        <v/>
      </c>
      <c r="X85" s="91" t="str">
        <f t="shared" si="30"/>
        <v/>
      </c>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149">
        <f t="shared" si="31"/>
        <v>0</v>
      </c>
      <c r="AY85" s="52"/>
      <c r="AZ85" s="90" t="e">
        <f>VLOOKUP(AY85,Termination!C:D,2,FALSE)</f>
        <v>#N/A</v>
      </c>
      <c r="BA85" s="92" t="str">
        <f t="shared" si="43"/>
        <v/>
      </c>
      <c r="BB85" s="89"/>
      <c r="BC85" s="89"/>
      <c r="BD85" s="150" t="str">
        <f t="shared" si="32"/>
        <v/>
      </c>
      <c r="BE85" s="151">
        <f>VLOOKUP(A85,Basisgegevens!$B:$L,5,0)</f>
        <v>2.9861111111111108E-3</v>
      </c>
      <c r="BF85" s="151">
        <f>VLOOKUP($A85,Basisgegevens!$B:$L,7,0)</f>
        <v>2.7546296296296294E-3</v>
      </c>
      <c r="BG85" s="151">
        <f>VLOOKUP($A85,Basisgegevens!$B:$L,8,0)</f>
        <v>6.099537037037037E-3</v>
      </c>
      <c r="BH85" s="152">
        <f>VLOOKUP($A85,Basisgegevens!$B:$L,9,0)</f>
        <v>300</v>
      </c>
      <c r="BI85" s="152">
        <f>VLOOKUP($A85,Basisgegevens!$B:$L,10,0)</f>
        <v>135</v>
      </c>
      <c r="BJ85" s="152">
        <f>VLOOKUP($A85,Basisgegevens!$B:$L,11,0)</f>
        <v>19</v>
      </c>
      <c r="BK85" s="152" t="str">
        <f t="shared" si="33"/>
        <v/>
      </c>
      <c r="BL85" s="153" t="str">
        <f t="shared" si="34"/>
        <v>Uit</v>
      </c>
      <c r="BM85" s="154" t="str">
        <f t="shared" si="35"/>
        <v/>
      </c>
      <c r="BN85" s="154">
        <f t="shared" si="36"/>
        <v>0</v>
      </c>
      <c r="BO85" s="154" t="str">
        <f t="shared" si="37"/>
        <v/>
      </c>
      <c r="BP85" s="61"/>
      <c r="BQ85" s="61"/>
      <c r="BR85" s="59" t="str">
        <f t="shared" si="38"/>
        <v/>
      </c>
      <c r="BS85" s="59" t="str">
        <f t="shared" si="39"/>
        <v/>
      </c>
      <c r="BT85" s="155" t="str">
        <f t="shared" si="40"/>
        <v/>
      </c>
      <c r="BU85" s="156" t="str">
        <f t="shared" si="41"/>
        <v/>
      </c>
      <c r="BV85" s="68"/>
      <c r="BW85" s="68"/>
      <c r="BX85" s="68"/>
      <c r="BY85" s="68"/>
      <c r="BZ85" s="68"/>
      <c r="CA85" s="68"/>
      <c r="CB85" s="68"/>
      <c r="CC85" s="68"/>
    </row>
    <row r="86" spans="1:81" x14ac:dyDescent="0.2">
      <c r="A86" s="161" t="s">
        <v>197</v>
      </c>
      <c r="B86" s="32"/>
      <c r="C86" s="157" t="str">
        <f t="shared" si="42"/>
        <v>BB</v>
      </c>
      <c r="D86" s="147"/>
      <c r="E86" s="40"/>
      <c r="F86" s="35"/>
      <c r="G86" s="32"/>
      <c r="H86" s="32"/>
      <c r="I86" s="32"/>
      <c r="J86" s="32"/>
      <c r="K86" s="41"/>
      <c r="L86" s="42"/>
      <c r="M86" s="42"/>
      <c r="N86" s="167" t="str">
        <f t="shared" si="22"/>
        <v>Uit</v>
      </c>
      <c r="O86" s="46"/>
      <c r="P86" s="47"/>
      <c r="Q86" s="48">
        <f t="shared" si="23"/>
        <v>0</v>
      </c>
      <c r="R86" s="49" t="str">
        <f t="shared" si="24"/>
        <v/>
      </c>
      <c r="S86" s="50" t="str">
        <f t="shared" si="25"/>
        <v>Uit</v>
      </c>
      <c r="T86" s="171">
        <f t="shared" si="26"/>
        <v>0</v>
      </c>
      <c r="U86" s="169">
        <f t="shared" si="27"/>
        <v>0</v>
      </c>
      <c r="V86" s="169" t="str">
        <f t="shared" si="28"/>
        <v>Uit</v>
      </c>
      <c r="W86" s="170" t="str">
        <f t="shared" si="29"/>
        <v/>
      </c>
      <c r="X86" s="91" t="str">
        <f t="shared" si="30"/>
        <v/>
      </c>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149">
        <f t="shared" si="31"/>
        <v>0</v>
      </c>
      <c r="AY86" s="52"/>
      <c r="AZ86" s="90" t="e">
        <f>VLOOKUP(AY86,Termination!C:D,2,FALSE)</f>
        <v>#N/A</v>
      </c>
      <c r="BA86" s="92" t="str">
        <f t="shared" si="43"/>
        <v/>
      </c>
      <c r="BB86" s="89"/>
      <c r="BC86" s="89"/>
      <c r="BD86" s="150" t="str">
        <f t="shared" si="32"/>
        <v/>
      </c>
      <c r="BE86" s="151">
        <f>VLOOKUP(A86,Basisgegevens!$B:$L,5,0)</f>
        <v>2.9861111111111108E-3</v>
      </c>
      <c r="BF86" s="151">
        <f>VLOOKUP($A86,Basisgegevens!$B:$L,7,0)</f>
        <v>2.7546296296296294E-3</v>
      </c>
      <c r="BG86" s="151">
        <f>VLOOKUP($A86,Basisgegevens!$B:$L,8,0)</f>
        <v>6.099537037037037E-3</v>
      </c>
      <c r="BH86" s="152">
        <f>VLOOKUP($A86,Basisgegevens!$B:$L,9,0)</f>
        <v>300</v>
      </c>
      <c r="BI86" s="152">
        <f>VLOOKUP($A86,Basisgegevens!$B:$L,10,0)</f>
        <v>135</v>
      </c>
      <c r="BJ86" s="152">
        <f>VLOOKUP($A86,Basisgegevens!$B:$L,11,0)</f>
        <v>19</v>
      </c>
      <c r="BK86" s="152" t="str">
        <f t="shared" si="33"/>
        <v/>
      </c>
      <c r="BL86" s="153" t="str">
        <f t="shared" si="34"/>
        <v>Uit</v>
      </c>
      <c r="BM86" s="154" t="str">
        <f t="shared" si="35"/>
        <v/>
      </c>
      <c r="BN86" s="154">
        <f t="shared" si="36"/>
        <v>0</v>
      </c>
      <c r="BO86" s="154" t="str">
        <f t="shared" si="37"/>
        <v/>
      </c>
      <c r="BP86" s="61"/>
      <c r="BQ86" s="61"/>
      <c r="BR86" s="59" t="str">
        <f t="shared" si="38"/>
        <v/>
      </c>
      <c r="BS86" s="59" t="str">
        <f t="shared" si="39"/>
        <v/>
      </c>
      <c r="BT86" s="155" t="str">
        <f t="shared" si="40"/>
        <v/>
      </c>
      <c r="BU86" s="156" t="str">
        <f t="shared" si="41"/>
        <v/>
      </c>
      <c r="BV86" s="68"/>
      <c r="BW86" s="68"/>
      <c r="BX86" s="68"/>
      <c r="BY86" s="68"/>
      <c r="BZ86" s="68"/>
      <c r="CA86" s="68"/>
      <c r="CB86" s="68"/>
      <c r="CC86" s="68"/>
    </row>
    <row r="87" spans="1:81" x14ac:dyDescent="0.2">
      <c r="A87" s="161" t="s">
        <v>197</v>
      </c>
      <c r="B87" s="32"/>
      <c r="C87" s="157" t="str">
        <f t="shared" si="42"/>
        <v>BB</v>
      </c>
      <c r="D87" s="147"/>
      <c r="E87" s="40"/>
      <c r="F87" s="35"/>
      <c r="G87" s="32"/>
      <c r="H87" s="32"/>
      <c r="I87" s="32"/>
      <c r="J87" s="32"/>
      <c r="K87" s="41"/>
      <c r="L87" s="42"/>
      <c r="M87" s="42"/>
      <c r="N87" s="167" t="str">
        <f t="shared" si="22"/>
        <v>Uit</v>
      </c>
      <c r="O87" s="46"/>
      <c r="P87" s="47"/>
      <c r="Q87" s="48">
        <f t="shared" si="23"/>
        <v>0</v>
      </c>
      <c r="R87" s="49" t="str">
        <f t="shared" si="24"/>
        <v/>
      </c>
      <c r="S87" s="50" t="str">
        <f t="shared" si="25"/>
        <v>Uit</v>
      </c>
      <c r="T87" s="171">
        <f t="shared" si="26"/>
        <v>0</v>
      </c>
      <c r="U87" s="169">
        <f t="shared" si="27"/>
        <v>0</v>
      </c>
      <c r="V87" s="169" t="str">
        <f t="shared" si="28"/>
        <v>Uit</v>
      </c>
      <c r="W87" s="170" t="str">
        <f t="shared" si="29"/>
        <v/>
      </c>
      <c r="X87" s="91" t="str">
        <f t="shared" si="30"/>
        <v/>
      </c>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149">
        <f t="shared" si="31"/>
        <v>0</v>
      </c>
      <c r="AY87" s="52"/>
      <c r="AZ87" s="90" t="e">
        <f>VLOOKUP(AY87,Termination!C:D,2,FALSE)</f>
        <v>#N/A</v>
      </c>
      <c r="BA87" s="92" t="str">
        <f t="shared" si="43"/>
        <v/>
      </c>
      <c r="BB87" s="89"/>
      <c r="BC87" s="89"/>
      <c r="BD87" s="150" t="str">
        <f t="shared" si="32"/>
        <v/>
      </c>
      <c r="BE87" s="151">
        <f>VLOOKUP(A87,Basisgegevens!$B:$L,5,0)</f>
        <v>2.9861111111111108E-3</v>
      </c>
      <c r="BF87" s="151">
        <f>VLOOKUP($A87,Basisgegevens!$B:$L,7,0)</f>
        <v>2.7546296296296294E-3</v>
      </c>
      <c r="BG87" s="151">
        <f>VLOOKUP($A87,Basisgegevens!$B:$L,8,0)</f>
        <v>6.099537037037037E-3</v>
      </c>
      <c r="BH87" s="152">
        <f>VLOOKUP($A87,Basisgegevens!$B:$L,9,0)</f>
        <v>300</v>
      </c>
      <c r="BI87" s="152">
        <f>VLOOKUP($A87,Basisgegevens!$B:$L,10,0)</f>
        <v>135</v>
      </c>
      <c r="BJ87" s="152">
        <f>VLOOKUP($A87,Basisgegevens!$B:$L,11,0)</f>
        <v>19</v>
      </c>
      <c r="BK87" s="152" t="str">
        <f t="shared" si="33"/>
        <v/>
      </c>
      <c r="BL87" s="153" t="str">
        <f t="shared" si="34"/>
        <v>Uit</v>
      </c>
      <c r="BM87" s="154" t="str">
        <f t="shared" si="35"/>
        <v/>
      </c>
      <c r="BN87" s="154">
        <f t="shared" si="36"/>
        <v>0</v>
      </c>
      <c r="BO87" s="154" t="str">
        <f t="shared" si="37"/>
        <v/>
      </c>
      <c r="BP87" s="61"/>
      <c r="BQ87" s="61"/>
      <c r="BR87" s="59" t="str">
        <f t="shared" si="38"/>
        <v/>
      </c>
      <c r="BS87" s="59" t="str">
        <f t="shared" si="39"/>
        <v/>
      </c>
      <c r="BT87" s="155" t="str">
        <f t="shared" si="40"/>
        <v/>
      </c>
      <c r="BU87" s="156" t="str">
        <f t="shared" si="41"/>
        <v/>
      </c>
      <c r="BV87" s="68"/>
      <c r="BW87" s="68"/>
      <c r="BX87" s="68"/>
      <c r="BY87" s="68"/>
      <c r="BZ87" s="68"/>
      <c r="CA87" s="68"/>
      <c r="CB87" s="68"/>
      <c r="CC87" s="68"/>
    </row>
    <row r="88" spans="1:81" x14ac:dyDescent="0.2">
      <c r="A88" s="161" t="s">
        <v>197</v>
      </c>
      <c r="B88" s="32"/>
      <c r="C88" s="157" t="str">
        <f t="shared" si="42"/>
        <v>BB</v>
      </c>
      <c r="D88" s="147"/>
      <c r="E88" s="40"/>
      <c r="F88" s="35"/>
      <c r="G88" s="32"/>
      <c r="H88" s="32"/>
      <c r="I88" s="32"/>
      <c r="J88" s="32"/>
      <c r="K88" s="41"/>
      <c r="L88" s="42"/>
      <c r="M88" s="42"/>
      <c r="N88" s="167" t="str">
        <f t="shared" si="22"/>
        <v>Uit</v>
      </c>
      <c r="O88" s="46"/>
      <c r="P88" s="47"/>
      <c r="Q88" s="48">
        <f t="shared" si="23"/>
        <v>0</v>
      </c>
      <c r="R88" s="49" t="str">
        <f t="shared" si="24"/>
        <v/>
      </c>
      <c r="S88" s="50" t="str">
        <f t="shared" si="25"/>
        <v>Uit</v>
      </c>
      <c r="T88" s="171">
        <f t="shared" si="26"/>
        <v>0</v>
      </c>
      <c r="U88" s="169">
        <f t="shared" si="27"/>
        <v>0</v>
      </c>
      <c r="V88" s="169" t="str">
        <f t="shared" si="28"/>
        <v>Uit</v>
      </c>
      <c r="W88" s="170" t="str">
        <f t="shared" si="29"/>
        <v/>
      </c>
      <c r="X88" s="91" t="str">
        <f t="shared" si="30"/>
        <v/>
      </c>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149">
        <f t="shared" si="31"/>
        <v>0</v>
      </c>
      <c r="AY88" s="52"/>
      <c r="AZ88" s="90" t="e">
        <f>VLOOKUP(AY88,Termination!C:D,2,FALSE)</f>
        <v>#N/A</v>
      </c>
      <c r="BA88" s="92" t="str">
        <f t="shared" si="43"/>
        <v/>
      </c>
      <c r="BB88" s="89"/>
      <c r="BC88" s="89"/>
      <c r="BD88" s="150" t="str">
        <f t="shared" si="32"/>
        <v/>
      </c>
      <c r="BE88" s="151">
        <f>VLOOKUP(A88,Basisgegevens!$B:$L,5,0)</f>
        <v>2.9861111111111108E-3</v>
      </c>
      <c r="BF88" s="151">
        <f>VLOOKUP($A88,Basisgegevens!$B:$L,7,0)</f>
        <v>2.7546296296296294E-3</v>
      </c>
      <c r="BG88" s="151">
        <f>VLOOKUP($A88,Basisgegevens!$B:$L,8,0)</f>
        <v>6.099537037037037E-3</v>
      </c>
      <c r="BH88" s="152">
        <f>VLOOKUP($A88,Basisgegevens!$B:$L,9,0)</f>
        <v>300</v>
      </c>
      <c r="BI88" s="152">
        <f>VLOOKUP($A88,Basisgegevens!$B:$L,10,0)</f>
        <v>135</v>
      </c>
      <c r="BJ88" s="152">
        <f>VLOOKUP($A88,Basisgegevens!$B:$L,11,0)</f>
        <v>19</v>
      </c>
      <c r="BK88" s="152" t="str">
        <f t="shared" si="33"/>
        <v/>
      </c>
      <c r="BL88" s="153" t="str">
        <f t="shared" si="34"/>
        <v>Uit</v>
      </c>
      <c r="BM88" s="154" t="str">
        <f t="shared" si="35"/>
        <v/>
      </c>
      <c r="BN88" s="154">
        <f t="shared" si="36"/>
        <v>0</v>
      </c>
      <c r="BO88" s="154" t="str">
        <f t="shared" si="37"/>
        <v/>
      </c>
      <c r="BP88" s="61"/>
      <c r="BQ88" s="61"/>
      <c r="BR88" s="59" t="str">
        <f t="shared" si="38"/>
        <v/>
      </c>
      <c r="BS88" s="59" t="str">
        <f t="shared" si="39"/>
        <v/>
      </c>
      <c r="BT88" s="155" t="str">
        <f t="shared" si="40"/>
        <v/>
      </c>
      <c r="BU88" s="156" t="str">
        <f t="shared" si="41"/>
        <v/>
      </c>
      <c r="BV88" s="68"/>
      <c r="BW88" s="68"/>
      <c r="BX88" s="68"/>
      <c r="BY88" s="68"/>
      <c r="BZ88" s="68"/>
      <c r="CA88" s="68"/>
      <c r="CB88" s="68"/>
      <c r="CC88" s="68"/>
    </row>
    <row r="89" spans="1:81" x14ac:dyDescent="0.2">
      <c r="A89" s="161" t="s">
        <v>197</v>
      </c>
      <c r="B89" s="32"/>
      <c r="C89" s="157" t="str">
        <f t="shared" si="42"/>
        <v>BB</v>
      </c>
      <c r="D89" s="147"/>
      <c r="E89" s="40"/>
      <c r="F89" s="35"/>
      <c r="G89" s="32"/>
      <c r="H89" s="32"/>
      <c r="I89" s="32"/>
      <c r="J89" s="32"/>
      <c r="K89" s="41"/>
      <c r="L89" s="42"/>
      <c r="M89" s="42"/>
      <c r="N89" s="167" t="str">
        <f t="shared" si="22"/>
        <v>Uit</v>
      </c>
      <c r="O89" s="46"/>
      <c r="P89" s="47"/>
      <c r="Q89" s="48">
        <f t="shared" si="23"/>
        <v>0</v>
      </c>
      <c r="R89" s="49" t="str">
        <f t="shared" si="24"/>
        <v/>
      </c>
      <c r="S89" s="50" t="str">
        <f t="shared" si="25"/>
        <v>Uit</v>
      </c>
      <c r="T89" s="171">
        <f t="shared" si="26"/>
        <v>0</v>
      </c>
      <c r="U89" s="169">
        <f t="shared" si="27"/>
        <v>0</v>
      </c>
      <c r="V89" s="169" t="str">
        <f t="shared" si="28"/>
        <v>Uit</v>
      </c>
      <c r="W89" s="170" t="str">
        <f t="shared" si="29"/>
        <v/>
      </c>
      <c r="X89" s="91" t="str">
        <f t="shared" si="30"/>
        <v/>
      </c>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149">
        <f t="shared" si="31"/>
        <v>0</v>
      </c>
      <c r="AY89" s="52"/>
      <c r="AZ89" s="90" t="e">
        <f>VLOOKUP(AY89,Termination!C:D,2,FALSE)</f>
        <v>#N/A</v>
      </c>
      <c r="BA89" s="92" t="str">
        <f t="shared" si="43"/>
        <v/>
      </c>
      <c r="BB89" s="89"/>
      <c r="BC89" s="89"/>
      <c r="BD89" s="150" t="str">
        <f t="shared" si="32"/>
        <v/>
      </c>
      <c r="BE89" s="151">
        <f>VLOOKUP(A89,Basisgegevens!$B:$L,5,0)</f>
        <v>2.9861111111111108E-3</v>
      </c>
      <c r="BF89" s="151">
        <f>VLOOKUP($A89,Basisgegevens!$B:$L,7,0)</f>
        <v>2.7546296296296294E-3</v>
      </c>
      <c r="BG89" s="151">
        <f>VLOOKUP($A89,Basisgegevens!$B:$L,8,0)</f>
        <v>6.099537037037037E-3</v>
      </c>
      <c r="BH89" s="152">
        <f>VLOOKUP($A89,Basisgegevens!$B:$L,9,0)</f>
        <v>300</v>
      </c>
      <c r="BI89" s="152">
        <f>VLOOKUP($A89,Basisgegevens!$B:$L,10,0)</f>
        <v>135</v>
      </c>
      <c r="BJ89" s="152">
        <f>VLOOKUP($A89,Basisgegevens!$B:$L,11,0)</f>
        <v>19</v>
      </c>
      <c r="BK89" s="152" t="str">
        <f t="shared" si="33"/>
        <v/>
      </c>
      <c r="BL89" s="153" t="str">
        <f t="shared" si="34"/>
        <v>Uit</v>
      </c>
      <c r="BM89" s="154" t="str">
        <f t="shared" si="35"/>
        <v/>
      </c>
      <c r="BN89" s="154">
        <f t="shared" si="36"/>
        <v>0</v>
      </c>
      <c r="BO89" s="154" t="str">
        <f t="shared" si="37"/>
        <v/>
      </c>
      <c r="BP89" s="61"/>
      <c r="BQ89" s="61"/>
      <c r="BR89" s="59" t="str">
        <f t="shared" si="38"/>
        <v/>
      </c>
      <c r="BS89" s="59" t="str">
        <f t="shared" si="39"/>
        <v/>
      </c>
      <c r="BT89" s="155" t="str">
        <f t="shared" si="40"/>
        <v/>
      </c>
      <c r="BU89" s="156" t="str">
        <f t="shared" si="41"/>
        <v/>
      </c>
      <c r="BV89" s="68"/>
      <c r="BW89" s="68"/>
      <c r="BX89" s="68"/>
      <c r="BY89" s="68"/>
      <c r="BZ89" s="68"/>
      <c r="CA89" s="68"/>
      <c r="CB89" s="68"/>
      <c r="CC89" s="68"/>
    </row>
    <row r="90" spans="1:81" x14ac:dyDescent="0.2">
      <c r="A90" s="161" t="s">
        <v>197</v>
      </c>
      <c r="B90" s="32"/>
      <c r="C90" s="157" t="str">
        <f t="shared" si="42"/>
        <v>BB</v>
      </c>
      <c r="D90" s="147"/>
      <c r="E90" s="40"/>
      <c r="F90" s="35"/>
      <c r="G90" s="32"/>
      <c r="H90" s="32"/>
      <c r="I90" s="32"/>
      <c r="J90" s="32"/>
      <c r="K90" s="41"/>
      <c r="L90" s="42"/>
      <c r="M90" s="42"/>
      <c r="N90" s="167" t="str">
        <f t="shared" si="22"/>
        <v>Uit</v>
      </c>
      <c r="O90" s="46"/>
      <c r="P90" s="47"/>
      <c r="Q90" s="48">
        <f t="shared" si="23"/>
        <v>0</v>
      </c>
      <c r="R90" s="49" t="str">
        <f t="shared" si="24"/>
        <v/>
      </c>
      <c r="S90" s="50" t="str">
        <f t="shared" si="25"/>
        <v>Uit</v>
      </c>
      <c r="T90" s="171">
        <f t="shared" si="26"/>
        <v>0</v>
      </c>
      <c r="U90" s="169">
        <f t="shared" si="27"/>
        <v>0</v>
      </c>
      <c r="V90" s="169" t="str">
        <f t="shared" si="28"/>
        <v>Uit</v>
      </c>
      <c r="W90" s="170" t="str">
        <f t="shared" si="29"/>
        <v/>
      </c>
      <c r="X90" s="91" t="str">
        <f t="shared" si="30"/>
        <v/>
      </c>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149">
        <f t="shared" si="31"/>
        <v>0</v>
      </c>
      <c r="AY90" s="52"/>
      <c r="AZ90" s="90" t="e">
        <f>VLOOKUP(AY90,Termination!C:D,2,FALSE)</f>
        <v>#N/A</v>
      </c>
      <c r="BA90" s="92" t="str">
        <f t="shared" si="43"/>
        <v/>
      </c>
      <c r="BB90" s="89"/>
      <c r="BC90" s="89"/>
      <c r="BD90" s="150" t="str">
        <f t="shared" si="32"/>
        <v/>
      </c>
      <c r="BE90" s="151">
        <f>VLOOKUP(A90,Basisgegevens!$B:$L,5,0)</f>
        <v>2.9861111111111108E-3</v>
      </c>
      <c r="BF90" s="151">
        <f>VLOOKUP($A90,Basisgegevens!$B:$L,7,0)</f>
        <v>2.7546296296296294E-3</v>
      </c>
      <c r="BG90" s="151">
        <f>VLOOKUP($A90,Basisgegevens!$B:$L,8,0)</f>
        <v>6.099537037037037E-3</v>
      </c>
      <c r="BH90" s="152">
        <f>VLOOKUP($A90,Basisgegevens!$B:$L,9,0)</f>
        <v>300</v>
      </c>
      <c r="BI90" s="152">
        <f>VLOOKUP($A90,Basisgegevens!$B:$L,10,0)</f>
        <v>135</v>
      </c>
      <c r="BJ90" s="152">
        <f>VLOOKUP($A90,Basisgegevens!$B:$L,11,0)</f>
        <v>19</v>
      </c>
      <c r="BK90" s="152" t="str">
        <f t="shared" si="33"/>
        <v/>
      </c>
      <c r="BL90" s="153" t="str">
        <f t="shared" si="34"/>
        <v>Uit</v>
      </c>
      <c r="BM90" s="154" t="str">
        <f t="shared" si="35"/>
        <v/>
      </c>
      <c r="BN90" s="154">
        <f t="shared" si="36"/>
        <v>0</v>
      </c>
      <c r="BO90" s="154" t="str">
        <f t="shared" si="37"/>
        <v/>
      </c>
      <c r="BP90" s="61"/>
      <c r="BQ90" s="61"/>
      <c r="BR90" s="59" t="str">
        <f t="shared" si="38"/>
        <v/>
      </c>
      <c r="BS90" s="59" t="str">
        <f t="shared" si="39"/>
        <v/>
      </c>
      <c r="BT90" s="155" t="str">
        <f t="shared" si="40"/>
        <v/>
      </c>
      <c r="BU90" s="156" t="str">
        <f t="shared" si="41"/>
        <v/>
      </c>
      <c r="BV90" s="68"/>
      <c r="BW90" s="68"/>
      <c r="BX90" s="68"/>
      <c r="BY90" s="68"/>
      <c r="BZ90" s="68"/>
      <c r="CA90" s="68"/>
      <c r="CB90" s="68"/>
      <c r="CC90" s="68"/>
    </row>
    <row r="91" spans="1:81" x14ac:dyDescent="0.2">
      <c r="A91" s="161" t="s">
        <v>197</v>
      </c>
      <c r="B91" s="32"/>
      <c r="C91" s="157" t="str">
        <f t="shared" si="42"/>
        <v>BB</v>
      </c>
      <c r="D91" s="147"/>
      <c r="E91" s="40"/>
      <c r="F91" s="35"/>
      <c r="G91" s="32"/>
      <c r="H91" s="32"/>
      <c r="I91" s="32"/>
      <c r="J91" s="32"/>
      <c r="K91" s="41"/>
      <c r="L91" s="42"/>
      <c r="M91" s="42"/>
      <c r="N91" s="167" t="str">
        <f t="shared" si="22"/>
        <v>Uit</v>
      </c>
      <c r="O91" s="46"/>
      <c r="P91" s="47"/>
      <c r="Q91" s="48">
        <f t="shared" si="23"/>
        <v>0</v>
      </c>
      <c r="R91" s="49" t="str">
        <f t="shared" si="24"/>
        <v/>
      </c>
      <c r="S91" s="50" t="str">
        <f t="shared" si="25"/>
        <v>Uit</v>
      </c>
      <c r="T91" s="171">
        <f t="shared" si="26"/>
        <v>0</v>
      </c>
      <c r="U91" s="169">
        <f t="shared" si="27"/>
        <v>0</v>
      </c>
      <c r="V91" s="169" t="str">
        <f t="shared" si="28"/>
        <v>Uit</v>
      </c>
      <c r="W91" s="170" t="str">
        <f t="shared" si="29"/>
        <v/>
      </c>
      <c r="X91" s="91" t="str">
        <f t="shared" si="30"/>
        <v/>
      </c>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149">
        <f t="shared" si="31"/>
        <v>0</v>
      </c>
      <c r="AY91" s="52"/>
      <c r="AZ91" s="90" t="e">
        <f>VLOOKUP(AY91,Termination!C:D,2,FALSE)</f>
        <v>#N/A</v>
      </c>
      <c r="BA91" s="92" t="str">
        <f t="shared" si="43"/>
        <v/>
      </c>
      <c r="BB91" s="89"/>
      <c r="BC91" s="89"/>
      <c r="BD91" s="150" t="str">
        <f t="shared" si="32"/>
        <v/>
      </c>
      <c r="BE91" s="151">
        <f>VLOOKUP(A91,Basisgegevens!$B:$L,5,0)</f>
        <v>2.9861111111111108E-3</v>
      </c>
      <c r="BF91" s="151">
        <f>VLOOKUP($A91,Basisgegevens!$B:$L,7,0)</f>
        <v>2.7546296296296294E-3</v>
      </c>
      <c r="BG91" s="151">
        <f>VLOOKUP($A91,Basisgegevens!$B:$L,8,0)</f>
        <v>6.099537037037037E-3</v>
      </c>
      <c r="BH91" s="152">
        <f>VLOOKUP($A91,Basisgegevens!$B:$L,9,0)</f>
        <v>300</v>
      </c>
      <c r="BI91" s="152">
        <f>VLOOKUP($A91,Basisgegevens!$B:$L,10,0)</f>
        <v>135</v>
      </c>
      <c r="BJ91" s="152">
        <f>VLOOKUP($A91,Basisgegevens!$B:$L,11,0)</f>
        <v>19</v>
      </c>
      <c r="BK91" s="152" t="str">
        <f t="shared" si="33"/>
        <v/>
      </c>
      <c r="BL91" s="153" t="str">
        <f t="shared" si="34"/>
        <v>Uit</v>
      </c>
      <c r="BM91" s="154" t="str">
        <f t="shared" si="35"/>
        <v/>
      </c>
      <c r="BN91" s="154">
        <f t="shared" si="36"/>
        <v>0</v>
      </c>
      <c r="BO91" s="154" t="str">
        <f t="shared" si="37"/>
        <v/>
      </c>
      <c r="BP91" s="61"/>
      <c r="BQ91" s="61"/>
      <c r="BR91" s="59" t="str">
        <f t="shared" si="38"/>
        <v/>
      </c>
      <c r="BS91" s="59" t="str">
        <f t="shared" si="39"/>
        <v/>
      </c>
      <c r="BT91" s="155" t="str">
        <f t="shared" si="40"/>
        <v/>
      </c>
      <c r="BU91" s="156" t="str">
        <f t="shared" si="41"/>
        <v/>
      </c>
      <c r="BV91" s="68"/>
      <c r="BW91" s="68"/>
      <c r="BX91" s="68"/>
      <c r="BY91" s="68"/>
      <c r="BZ91" s="68"/>
      <c r="CA91" s="68"/>
      <c r="CB91" s="68"/>
      <c r="CC91" s="68"/>
    </row>
    <row r="92" spans="1:81" x14ac:dyDescent="0.2">
      <c r="A92" s="161" t="s">
        <v>197</v>
      </c>
      <c r="B92" s="32"/>
      <c r="C92" s="157" t="str">
        <f t="shared" si="42"/>
        <v>BB</v>
      </c>
      <c r="D92" s="147"/>
      <c r="E92" s="40"/>
      <c r="F92" s="35"/>
      <c r="G92" s="32"/>
      <c r="H92" s="32"/>
      <c r="I92" s="32"/>
      <c r="J92" s="32"/>
      <c r="K92" s="41"/>
      <c r="L92" s="42"/>
      <c r="M92" s="42"/>
      <c r="N92" s="167" t="str">
        <f t="shared" si="22"/>
        <v>Uit</v>
      </c>
      <c r="O92" s="46"/>
      <c r="P92" s="47"/>
      <c r="Q92" s="48">
        <f t="shared" si="23"/>
        <v>0</v>
      </c>
      <c r="R92" s="49" t="str">
        <f t="shared" si="24"/>
        <v/>
      </c>
      <c r="S92" s="50" t="str">
        <f t="shared" si="25"/>
        <v>Uit</v>
      </c>
      <c r="T92" s="171">
        <f t="shared" si="26"/>
        <v>0</v>
      </c>
      <c r="U92" s="169">
        <f t="shared" si="27"/>
        <v>0</v>
      </c>
      <c r="V92" s="169" t="str">
        <f t="shared" si="28"/>
        <v>Uit</v>
      </c>
      <c r="W92" s="170" t="str">
        <f t="shared" si="29"/>
        <v/>
      </c>
      <c r="X92" s="91" t="str">
        <f t="shared" si="30"/>
        <v/>
      </c>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149">
        <f t="shared" si="31"/>
        <v>0</v>
      </c>
      <c r="AY92" s="52"/>
      <c r="AZ92" s="90" t="e">
        <f>VLOOKUP(AY92,Termination!C:D,2,FALSE)</f>
        <v>#N/A</v>
      </c>
      <c r="BA92" s="92" t="str">
        <f t="shared" si="43"/>
        <v/>
      </c>
      <c r="BB92" s="89"/>
      <c r="BC92" s="89"/>
      <c r="BD92" s="150" t="str">
        <f t="shared" si="32"/>
        <v/>
      </c>
      <c r="BE92" s="151">
        <f>VLOOKUP(A92,Basisgegevens!$B:$L,5,0)</f>
        <v>2.9861111111111108E-3</v>
      </c>
      <c r="BF92" s="151">
        <f>VLOOKUP($A92,Basisgegevens!$B:$L,7,0)</f>
        <v>2.7546296296296294E-3</v>
      </c>
      <c r="BG92" s="151">
        <f>VLOOKUP($A92,Basisgegevens!$B:$L,8,0)</f>
        <v>6.099537037037037E-3</v>
      </c>
      <c r="BH92" s="152">
        <f>VLOOKUP($A92,Basisgegevens!$B:$L,9,0)</f>
        <v>300</v>
      </c>
      <c r="BI92" s="152">
        <f>VLOOKUP($A92,Basisgegevens!$B:$L,10,0)</f>
        <v>135</v>
      </c>
      <c r="BJ92" s="152">
        <f>VLOOKUP($A92,Basisgegevens!$B:$L,11,0)</f>
        <v>19</v>
      </c>
      <c r="BK92" s="152" t="str">
        <f t="shared" si="33"/>
        <v/>
      </c>
      <c r="BL92" s="153" t="str">
        <f t="shared" si="34"/>
        <v>Uit</v>
      </c>
      <c r="BM92" s="154" t="str">
        <f t="shared" si="35"/>
        <v/>
      </c>
      <c r="BN92" s="154">
        <f t="shared" si="36"/>
        <v>0</v>
      </c>
      <c r="BO92" s="154" t="str">
        <f t="shared" si="37"/>
        <v/>
      </c>
      <c r="BP92" s="61"/>
      <c r="BQ92" s="61"/>
      <c r="BR92" s="59" t="str">
        <f t="shared" si="38"/>
        <v/>
      </c>
      <c r="BS92" s="59" t="str">
        <f t="shared" si="39"/>
        <v/>
      </c>
      <c r="BT92" s="155" t="str">
        <f t="shared" si="40"/>
        <v/>
      </c>
      <c r="BU92" s="156" t="str">
        <f t="shared" si="41"/>
        <v/>
      </c>
      <c r="BV92" s="68"/>
      <c r="BW92" s="68"/>
      <c r="BX92" s="68"/>
      <c r="BY92" s="68"/>
      <c r="BZ92" s="68"/>
      <c r="CA92" s="68"/>
      <c r="CB92" s="68"/>
      <c r="CC92" s="68"/>
    </row>
    <row r="93" spans="1:81" x14ac:dyDescent="0.2">
      <c r="A93" s="161" t="s">
        <v>197</v>
      </c>
      <c r="B93" s="32"/>
      <c r="C93" s="157" t="str">
        <f t="shared" si="42"/>
        <v>BB</v>
      </c>
      <c r="D93" s="147"/>
      <c r="E93" s="40"/>
      <c r="F93" s="35"/>
      <c r="G93" s="32"/>
      <c r="H93" s="32"/>
      <c r="I93" s="32"/>
      <c r="J93" s="32"/>
      <c r="K93" s="41"/>
      <c r="L93" s="42"/>
      <c r="M93" s="42"/>
      <c r="N93" s="167" t="str">
        <f t="shared" si="22"/>
        <v>Uit</v>
      </c>
      <c r="O93" s="46"/>
      <c r="P93" s="47"/>
      <c r="Q93" s="48">
        <f t="shared" si="23"/>
        <v>0</v>
      </c>
      <c r="R93" s="49" t="str">
        <f t="shared" si="24"/>
        <v/>
      </c>
      <c r="S93" s="50" t="str">
        <f t="shared" si="25"/>
        <v>Uit</v>
      </c>
      <c r="T93" s="171">
        <f t="shared" si="26"/>
        <v>0</v>
      </c>
      <c r="U93" s="169">
        <f t="shared" si="27"/>
        <v>0</v>
      </c>
      <c r="V93" s="169" t="str">
        <f t="shared" si="28"/>
        <v>Uit</v>
      </c>
      <c r="W93" s="170" t="str">
        <f t="shared" si="29"/>
        <v/>
      </c>
      <c r="X93" s="91" t="str">
        <f t="shared" si="30"/>
        <v/>
      </c>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149">
        <f t="shared" si="31"/>
        <v>0</v>
      </c>
      <c r="AY93" s="52"/>
      <c r="AZ93" s="90" t="e">
        <f>VLOOKUP(AY93,Termination!C:D,2,FALSE)</f>
        <v>#N/A</v>
      </c>
      <c r="BA93" s="92" t="str">
        <f t="shared" si="43"/>
        <v/>
      </c>
      <c r="BB93" s="89"/>
      <c r="BC93" s="89"/>
      <c r="BD93" s="150" t="str">
        <f t="shared" si="32"/>
        <v/>
      </c>
      <c r="BE93" s="151">
        <f>VLOOKUP(A93,Basisgegevens!$B:$L,5,0)</f>
        <v>2.9861111111111108E-3</v>
      </c>
      <c r="BF93" s="151">
        <f>VLOOKUP($A93,Basisgegevens!$B:$L,7,0)</f>
        <v>2.7546296296296294E-3</v>
      </c>
      <c r="BG93" s="151">
        <f>VLOOKUP($A93,Basisgegevens!$B:$L,8,0)</f>
        <v>6.099537037037037E-3</v>
      </c>
      <c r="BH93" s="152">
        <f>VLOOKUP($A93,Basisgegevens!$B:$L,9,0)</f>
        <v>300</v>
      </c>
      <c r="BI93" s="152">
        <f>VLOOKUP($A93,Basisgegevens!$B:$L,10,0)</f>
        <v>135</v>
      </c>
      <c r="BJ93" s="152">
        <f>VLOOKUP($A93,Basisgegevens!$B:$L,11,0)</f>
        <v>19</v>
      </c>
      <c r="BK93" s="152" t="str">
        <f t="shared" si="33"/>
        <v/>
      </c>
      <c r="BL93" s="153" t="str">
        <f t="shared" si="34"/>
        <v>Uit</v>
      </c>
      <c r="BM93" s="154" t="str">
        <f t="shared" si="35"/>
        <v/>
      </c>
      <c r="BN93" s="154">
        <f t="shared" si="36"/>
        <v>0</v>
      </c>
      <c r="BO93" s="154" t="str">
        <f t="shared" si="37"/>
        <v/>
      </c>
      <c r="BP93" s="61"/>
      <c r="BQ93" s="61"/>
      <c r="BR93" s="59" t="str">
        <f t="shared" si="38"/>
        <v/>
      </c>
      <c r="BS93" s="59" t="str">
        <f t="shared" si="39"/>
        <v/>
      </c>
      <c r="BT93" s="155" t="str">
        <f t="shared" si="40"/>
        <v/>
      </c>
      <c r="BU93" s="156" t="str">
        <f t="shared" si="41"/>
        <v/>
      </c>
      <c r="BV93" s="68"/>
      <c r="BW93" s="68"/>
      <c r="BX93" s="68"/>
      <c r="BY93" s="68"/>
      <c r="BZ93" s="68"/>
      <c r="CA93" s="68"/>
      <c r="CB93" s="68"/>
      <c r="CC93" s="68"/>
    </row>
    <row r="94" spans="1:81" x14ac:dyDescent="0.2">
      <c r="A94" s="161" t="s">
        <v>197</v>
      </c>
      <c r="B94" s="32"/>
      <c r="C94" s="157" t="str">
        <f t="shared" si="42"/>
        <v>BB</v>
      </c>
      <c r="D94" s="147"/>
      <c r="E94" s="40"/>
      <c r="F94" s="35"/>
      <c r="G94" s="32"/>
      <c r="H94" s="32"/>
      <c r="I94" s="32"/>
      <c r="J94" s="32"/>
      <c r="K94" s="41"/>
      <c r="L94" s="42"/>
      <c r="M94" s="42"/>
      <c r="N94" s="167" t="str">
        <f t="shared" si="22"/>
        <v>Uit</v>
      </c>
      <c r="O94" s="46"/>
      <c r="P94" s="47"/>
      <c r="Q94" s="48">
        <f t="shared" si="23"/>
        <v>0</v>
      </c>
      <c r="R94" s="49" t="str">
        <f t="shared" si="24"/>
        <v/>
      </c>
      <c r="S94" s="50" t="str">
        <f t="shared" si="25"/>
        <v>Uit</v>
      </c>
      <c r="T94" s="171">
        <f t="shared" si="26"/>
        <v>0</v>
      </c>
      <c r="U94" s="169">
        <f t="shared" si="27"/>
        <v>0</v>
      </c>
      <c r="V94" s="169" t="str">
        <f t="shared" si="28"/>
        <v>Uit</v>
      </c>
      <c r="W94" s="170" t="str">
        <f t="shared" si="29"/>
        <v/>
      </c>
      <c r="X94" s="91" t="str">
        <f t="shared" si="30"/>
        <v/>
      </c>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149">
        <f t="shared" si="31"/>
        <v>0</v>
      </c>
      <c r="AY94" s="52"/>
      <c r="AZ94" s="90" t="e">
        <f>VLOOKUP(AY94,Termination!C:D,2,FALSE)</f>
        <v>#N/A</v>
      </c>
      <c r="BA94" s="92" t="str">
        <f t="shared" si="43"/>
        <v/>
      </c>
      <c r="BB94" s="89"/>
      <c r="BC94" s="89"/>
      <c r="BD94" s="150" t="str">
        <f t="shared" si="32"/>
        <v/>
      </c>
      <c r="BE94" s="151">
        <f>VLOOKUP(A94,Basisgegevens!$B:$L,5,0)</f>
        <v>2.9861111111111108E-3</v>
      </c>
      <c r="BF94" s="151">
        <f>VLOOKUP($A94,Basisgegevens!$B:$L,7,0)</f>
        <v>2.7546296296296294E-3</v>
      </c>
      <c r="BG94" s="151">
        <f>VLOOKUP($A94,Basisgegevens!$B:$L,8,0)</f>
        <v>6.099537037037037E-3</v>
      </c>
      <c r="BH94" s="152">
        <f>VLOOKUP($A94,Basisgegevens!$B:$L,9,0)</f>
        <v>300</v>
      </c>
      <c r="BI94" s="152">
        <f>VLOOKUP($A94,Basisgegevens!$B:$L,10,0)</f>
        <v>135</v>
      </c>
      <c r="BJ94" s="152">
        <f>VLOOKUP($A94,Basisgegevens!$B:$L,11,0)</f>
        <v>19</v>
      </c>
      <c r="BK94" s="152" t="str">
        <f t="shared" si="33"/>
        <v/>
      </c>
      <c r="BL94" s="153" t="str">
        <f t="shared" si="34"/>
        <v>Uit</v>
      </c>
      <c r="BM94" s="154" t="str">
        <f t="shared" si="35"/>
        <v/>
      </c>
      <c r="BN94" s="154">
        <f t="shared" si="36"/>
        <v>0</v>
      </c>
      <c r="BO94" s="154" t="str">
        <f t="shared" si="37"/>
        <v/>
      </c>
      <c r="BP94" s="61"/>
      <c r="BQ94" s="61"/>
      <c r="BR94" s="59" t="str">
        <f t="shared" si="38"/>
        <v/>
      </c>
      <c r="BS94" s="59" t="str">
        <f t="shared" si="39"/>
        <v/>
      </c>
      <c r="BT94" s="155" t="str">
        <f t="shared" si="40"/>
        <v/>
      </c>
      <c r="BU94" s="156" t="str">
        <f t="shared" si="41"/>
        <v/>
      </c>
      <c r="BV94" s="68"/>
      <c r="BW94" s="68"/>
      <c r="BX94" s="68"/>
      <c r="BY94" s="68"/>
      <c r="BZ94" s="68"/>
      <c r="CA94" s="68"/>
      <c r="CB94" s="68"/>
      <c r="CC94" s="68"/>
    </row>
    <row r="95" spans="1:81" x14ac:dyDescent="0.2">
      <c r="A95" s="161" t="s">
        <v>197</v>
      </c>
      <c r="B95" s="32"/>
      <c r="C95" s="157" t="str">
        <f t="shared" si="42"/>
        <v>BB</v>
      </c>
      <c r="D95" s="147"/>
      <c r="E95" s="40"/>
      <c r="F95" s="35"/>
      <c r="G95" s="32"/>
      <c r="H95" s="32"/>
      <c r="I95" s="32"/>
      <c r="J95" s="32"/>
      <c r="K95" s="41"/>
      <c r="L95" s="42"/>
      <c r="M95" s="42"/>
      <c r="N95" s="167" t="str">
        <f t="shared" si="22"/>
        <v>Uit</v>
      </c>
      <c r="O95" s="46"/>
      <c r="P95" s="47"/>
      <c r="Q95" s="48">
        <f t="shared" si="23"/>
        <v>0</v>
      </c>
      <c r="R95" s="49" t="str">
        <f t="shared" si="24"/>
        <v/>
      </c>
      <c r="S95" s="50" t="str">
        <f t="shared" si="25"/>
        <v>Uit</v>
      </c>
      <c r="T95" s="171">
        <f t="shared" si="26"/>
        <v>0</v>
      </c>
      <c r="U95" s="169">
        <f t="shared" si="27"/>
        <v>0</v>
      </c>
      <c r="V95" s="169" t="str">
        <f t="shared" si="28"/>
        <v>Uit</v>
      </c>
      <c r="W95" s="170" t="str">
        <f t="shared" si="29"/>
        <v/>
      </c>
      <c r="X95" s="91" t="str">
        <f t="shared" si="30"/>
        <v/>
      </c>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149">
        <f t="shared" si="31"/>
        <v>0</v>
      </c>
      <c r="AY95" s="52"/>
      <c r="AZ95" s="90" t="e">
        <f>VLOOKUP(AY95,Termination!C:D,2,FALSE)</f>
        <v>#N/A</v>
      </c>
      <c r="BA95" s="92" t="str">
        <f t="shared" si="43"/>
        <v/>
      </c>
      <c r="BB95" s="89"/>
      <c r="BC95" s="89"/>
      <c r="BD95" s="150" t="str">
        <f t="shared" si="32"/>
        <v/>
      </c>
      <c r="BE95" s="151">
        <f>VLOOKUP(A95,Basisgegevens!$B:$L,5,0)</f>
        <v>2.9861111111111108E-3</v>
      </c>
      <c r="BF95" s="151">
        <f>VLOOKUP($A95,Basisgegevens!$B:$L,7,0)</f>
        <v>2.7546296296296294E-3</v>
      </c>
      <c r="BG95" s="151">
        <f>VLOOKUP($A95,Basisgegevens!$B:$L,8,0)</f>
        <v>6.099537037037037E-3</v>
      </c>
      <c r="BH95" s="152">
        <f>VLOOKUP($A95,Basisgegevens!$B:$L,9,0)</f>
        <v>300</v>
      </c>
      <c r="BI95" s="152">
        <f>VLOOKUP($A95,Basisgegevens!$B:$L,10,0)</f>
        <v>135</v>
      </c>
      <c r="BJ95" s="152">
        <f>VLOOKUP($A95,Basisgegevens!$B:$L,11,0)</f>
        <v>19</v>
      </c>
      <c r="BK95" s="152" t="str">
        <f t="shared" si="33"/>
        <v/>
      </c>
      <c r="BL95" s="153" t="str">
        <f t="shared" si="34"/>
        <v>Uit</v>
      </c>
      <c r="BM95" s="154" t="str">
        <f t="shared" si="35"/>
        <v/>
      </c>
      <c r="BN95" s="154">
        <f t="shared" si="36"/>
        <v>0</v>
      </c>
      <c r="BO95" s="154" t="str">
        <f t="shared" si="37"/>
        <v/>
      </c>
      <c r="BP95" s="61"/>
      <c r="BQ95" s="61"/>
      <c r="BR95" s="59" t="str">
        <f t="shared" si="38"/>
        <v/>
      </c>
      <c r="BS95" s="59" t="str">
        <f t="shared" si="39"/>
        <v/>
      </c>
      <c r="BT95" s="155" t="str">
        <f t="shared" si="40"/>
        <v/>
      </c>
      <c r="BU95" s="156" t="str">
        <f t="shared" si="41"/>
        <v/>
      </c>
      <c r="BV95" s="68"/>
      <c r="BW95" s="68"/>
      <c r="BX95" s="68"/>
      <c r="BY95" s="68"/>
      <c r="BZ95" s="68"/>
      <c r="CA95" s="68"/>
      <c r="CB95" s="68"/>
      <c r="CC95" s="68"/>
    </row>
    <row r="96" spans="1:81" x14ac:dyDescent="0.2">
      <c r="A96" s="161" t="s">
        <v>197</v>
      </c>
      <c r="B96" s="32"/>
      <c r="C96" s="157" t="str">
        <f t="shared" si="42"/>
        <v>BB</v>
      </c>
      <c r="D96" s="147"/>
      <c r="E96" s="40"/>
      <c r="F96" s="35"/>
      <c r="G96" s="32"/>
      <c r="H96" s="32"/>
      <c r="I96" s="32"/>
      <c r="J96" s="32"/>
      <c r="K96" s="41"/>
      <c r="L96" s="42"/>
      <c r="M96" s="42"/>
      <c r="N96" s="167" t="str">
        <f t="shared" si="22"/>
        <v>Uit</v>
      </c>
      <c r="O96" s="46"/>
      <c r="P96" s="47"/>
      <c r="Q96" s="48">
        <f t="shared" si="23"/>
        <v>0</v>
      </c>
      <c r="R96" s="49" t="str">
        <f t="shared" si="24"/>
        <v/>
      </c>
      <c r="S96" s="50" t="str">
        <f t="shared" si="25"/>
        <v>Uit</v>
      </c>
      <c r="T96" s="171">
        <f t="shared" si="26"/>
        <v>0</v>
      </c>
      <c r="U96" s="169">
        <f t="shared" si="27"/>
        <v>0</v>
      </c>
      <c r="V96" s="169" t="str">
        <f t="shared" si="28"/>
        <v>Uit</v>
      </c>
      <c r="W96" s="170" t="str">
        <f t="shared" si="29"/>
        <v/>
      </c>
      <c r="X96" s="91" t="str">
        <f t="shared" si="30"/>
        <v/>
      </c>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149">
        <f t="shared" si="31"/>
        <v>0</v>
      </c>
      <c r="AY96" s="52"/>
      <c r="AZ96" s="90" t="e">
        <f>VLOOKUP(AY96,Termination!C:D,2,FALSE)</f>
        <v>#N/A</v>
      </c>
      <c r="BA96" s="92" t="str">
        <f t="shared" si="43"/>
        <v/>
      </c>
      <c r="BB96" s="89"/>
      <c r="BC96" s="89"/>
      <c r="BD96" s="150" t="str">
        <f t="shared" si="32"/>
        <v/>
      </c>
      <c r="BE96" s="151">
        <f>VLOOKUP(A96,Basisgegevens!$B:$L,5,0)</f>
        <v>2.9861111111111108E-3</v>
      </c>
      <c r="BF96" s="151">
        <f>VLOOKUP($A96,Basisgegevens!$B:$L,7,0)</f>
        <v>2.7546296296296294E-3</v>
      </c>
      <c r="BG96" s="151">
        <f>VLOOKUP($A96,Basisgegevens!$B:$L,8,0)</f>
        <v>6.099537037037037E-3</v>
      </c>
      <c r="BH96" s="152">
        <f>VLOOKUP($A96,Basisgegevens!$B:$L,9,0)</f>
        <v>300</v>
      </c>
      <c r="BI96" s="152">
        <f>VLOOKUP($A96,Basisgegevens!$B:$L,10,0)</f>
        <v>135</v>
      </c>
      <c r="BJ96" s="152">
        <f>VLOOKUP($A96,Basisgegevens!$B:$L,11,0)</f>
        <v>19</v>
      </c>
      <c r="BK96" s="152" t="str">
        <f t="shared" si="33"/>
        <v/>
      </c>
      <c r="BL96" s="153" t="str">
        <f t="shared" si="34"/>
        <v>Uit</v>
      </c>
      <c r="BM96" s="154" t="str">
        <f t="shared" si="35"/>
        <v/>
      </c>
      <c r="BN96" s="154">
        <f t="shared" si="36"/>
        <v>0</v>
      </c>
      <c r="BO96" s="154" t="str">
        <f t="shared" si="37"/>
        <v/>
      </c>
      <c r="BP96" s="61"/>
      <c r="BQ96" s="61"/>
      <c r="BR96" s="59" t="str">
        <f t="shared" si="38"/>
        <v/>
      </c>
      <c r="BS96" s="59" t="str">
        <f t="shared" si="39"/>
        <v/>
      </c>
      <c r="BT96" s="155" t="str">
        <f t="shared" si="40"/>
        <v/>
      </c>
      <c r="BU96" s="156" t="str">
        <f t="shared" si="41"/>
        <v/>
      </c>
      <c r="BV96" s="68"/>
      <c r="BW96" s="68"/>
      <c r="BX96" s="68"/>
      <c r="BY96" s="68"/>
      <c r="BZ96" s="68"/>
      <c r="CA96" s="68"/>
      <c r="CB96" s="68"/>
      <c r="CC96" s="68"/>
    </row>
    <row r="97" spans="1:81" x14ac:dyDescent="0.2">
      <c r="A97" s="161" t="s">
        <v>197</v>
      </c>
      <c r="B97" s="32"/>
      <c r="C97" s="157" t="str">
        <f t="shared" si="42"/>
        <v>BB</v>
      </c>
      <c r="D97" s="147"/>
      <c r="E97" s="40"/>
      <c r="F97" s="35"/>
      <c r="G97" s="32"/>
      <c r="H97" s="32"/>
      <c r="I97" s="32"/>
      <c r="J97" s="32"/>
      <c r="K97" s="41"/>
      <c r="L97" s="42"/>
      <c r="M97" s="42"/>
      <c r="N97" s="167" t="str">
        <f t="shared" si="22"/>
        <v>Uit</v>
      </c>
      <c r="O97" s="46"/>
      <c r="P97" s="47"/>
      <c r="Q97" s="48">
        <f t="shared" si="23"/>
        <v>0</v>
      </c>
      <c r="R97" s="49" t="str">
        <f t="shared" si="24"/>
        <v/>
      </c>
      <c r="S97" s="50" t="str">
        <f t="shared" si="25"/>
        <v>Uit</v>
      </c>
      <c r="T97" s="171">
        <f t="shared" si="26"/>
        <v>0</v>
      </c>
      <c r="U97" s="169">
        <f t="shared" si="27"/>
        <v>0</v>
      </c>
      <c r="V97" s="169" t="str">
        <f t="shared" si="28"/>
        <v>Uit</v>
      </c>
      <c r="W97" s="170" t="str">
        <f t="shared" si="29"/>
        <v/>
      </c>
      <c r="X97" s="91" t="str">
        <f t="shared" si="30"/>
        <v/>
      </c>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149">
        <f t="shared" si="31"/>
        <v>0</v>
      </c>
      <c r="AY97" s="52"/>
      <c r="AZ97" s="90" t="e">
        <f>VLOOKUP(AY97,Termination!C:D,2,FALSE)</f>
        <v>#N/A</v>
      </c>
      <c r="BA97" s="92" t="str">
        <f t="shared" si="43"/>
        <v/>
      </c>
      <c r="BB97" s="89"/>
      <c r="BC97" s="89"/>
      <c r="BD97" s="150" t="str">
        <f t="shared" si="32"/>
        <v/>
      </c>
      <c r="BE97" s="151">
        <f>VLOOKUP(A97,Basisgegevens!$B:$L,5,0)</f>
        <v>2.9861111111111108E-3</v>
      </c>
      <c r="BF97" s="151">
        <f>VLOOKUP($A97,Basisgegevens!$B:$L,7,0)</f>
        <v>2.7546296296296294E-3</v>
      </c>
      <c r="BG97" s="151">
        <f>VLOOKUP($A97,Basisgegevens!$B:$L,8,0)</f>
        <v>6.099537037037037E-3</v>
      </c>
      <c r="BH97" s="152">
        <f>VLOOKUP($A97,Basisgegevens!$B:$L,9,0)</f>
        <v>300</v>
      </c>
      <c r="BI97" s="152">
        <f>VLOOKUP($A97,Basisgegevens!$B:$L,10,0)</f>
        <v>135</v>
      </c>
      <c r="BJ97" s="152">
        <f>VLOOKUP($A97,Basisgegevens!$B:$L,11,0)</f>
        <v>19</v>
      </c>
      <c r="BK97" s="152" t="str">
        <f t="shared" si="33"/>
        <v/>
      </c>
      <c r="BL97" s="153" t="str">
        <f t="shared" si="34"/>
        <v>Uit</v>
      </c>
      <c r="BM97" s="154" t="str">
        <f t="shared" si="35"/>
        <v/>
      </c>
      <c r="BN97" s="154">
        <f t="shared" si="36"/>
        <v>0</v>
      </c>
      <c r="BO97" s="154" t="str">
        <f t="shared" si="37"/>
        <v/>
      </c>
      <c r="BP97" s="61"/>
      <c r="BQ97" s="61"/>
      <c r="BR97" s="59" t="str">
        <f t="shared" si="38"/>
        <v/>
      </c>
      <c r="BS97" s="59" t="str">
        <f t="shared" si="39"/>
        <v/>
      </c>
      <c r="BT97" s="155" t="str">
        <f t="shared" si="40"/>
        <v/>
      </c>
      <c r="BU97" s="156" t="str">
        <f t="shared" si="41"/>
        <v/>
      </c>
      <c r="BV97" s="68"/>
      <c r="BW97" s="68"/>
      <c r="BX97" s="68"/>
      <c r="BY97" s="68"/>
      <c r="BZ97" s="68"/>
      <c r="CA97" s="68"/>
      <c r="CB97" s="68"/>
      <c r="CC97" s="68"/>
    </row>
    <row r="98" spans="1:81" x14ac:dyDescent="0.2">
      <c r="A98" s="161" t="s">
        <v>197</v>
      </c>
      <c r="B98" s="32"/>
      <c r="C98" s="157" t="str">
        <f t="shared" si="42"/>
        <v>BB</v>
      </c>
      <c r="D98" s="147"/>
      <c r="E98" s="40"/>
      <c r="F98" s="35"/>
      <c r="G98" s="32"/>
      <c r="H98" s="32"/>
      <c r="I98" s="32"/>
      <c r="J98" s="32"/>
      <c r="K98" s="41"/>
      <c r="L98" s="42"/>
      <c r="M98" s="42"/>
      <c r="N98" s="167" t="str">
        <f t="shared" si="22"/>
        <v>Uit</v>
      </c>
      <c r="O98" s="46"/>
      <c r="P98" s="47"/>
      <c r="Q98" s="48">
        <f t="shared" si="23"/>
        <v>0</v>
      </c>
      <c r="R98" s="49" t="str">
        <f t="shared" si="24"/>
        <v/>
      </c>
      <c r="S98" s="50" t="str">
        <f t="shared" si="25"/>
        <v>Uit</v>
      </c>
      <c r="T98" s="171">
        <f t="shared" si="26"/>
        <v>0</v>
      </c>
      <c r="U98" s="169">
        <f t="shared" si="27"/>
        <v>0</v>
      </c>
      <c r="V98" s="169" t="str">
        <f t="shared" si="28"/>
        <v>Uit</v>
      </c>
      <c r="W98" s="170" t="str">
        <f t="shared" si="29"/>
        <v/>
      </c>
      <c r="X98" s="91" t="str">
        <f t="shared" si="30"/>
        <v/>
      </c>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149">
        <f t="shared" si="31"/>
        <v>0</v>
      </c>
      <c r="AY98" s="52"/>
      <c r="AZ98" s="90" t="e">
        <f>VLOOKUP(AY98,Termination!C:D,2,FALSE)</f>
        <v>#N/A</v>
      </c>
      <c r="BA98" s="92" t="str">
        <f t="shared" si="43"/>
        <v/>
      </c>
      <c r="BB98" s="89"/>
      <c r="BC98" s="89"/>
      <c r="BD98" s="150" t="str">
        <f t="shared" si="32"/>
        <v/>
      </c>
      <c r="BE98" s="151">
        <f>VLOOKUP(A98,Basisgegevens!$B:$L,5,0)</f>
        <v>2.9861111111111108E-3</v>
      </c>
      <c r="BF98" s="151">
        <f>VLOOKUP($A98,Basisgegevens!$B:$L,7,0)</f>
        <v>2.7546296296296294E-3</v>
      </c>
      <c r="BG98" s="151">
        <f>VLOOKUP($A98,Basisgegevens!$B:$L,8,0)</f>
        <v>6.099537037037037E-3</v>
      </c>
      <c r="BH98" s="152">
        <f>VLOOKUP($A98,Basisgegevens!$B:$L,9,0)</f>
        <v>300</v>
      </c>
      <c r="BI98" s="152">
        <f>VLOOKUP($A98,Basisgegevens!$B:$L,10,0)</f>
        <v>135</v>
      </c>
      <c r="BJ98" s="152">
        <f>VLOOKUP($A98,Basisgegevens!$B:$L,11,0)</f>
        <v>19</v>
      </c>
      <c r="BK98" s="152" t="str">
        <f t="shared" si="33"/>
        <v/>
      </c>
      <c r="BL98" s="153" t="str">
        <f t="shared" si="34"/>
        <v>Uit</v>
      </c>
      <c r="BM98" s="154" t="str">
        <f t="shared" si="35"/>
        <v/>
      </c>
      <c r="BN98" s="154">
        <f t="shared" si="36"/>
        <v>0</v>
      </c>
      <c r="BO98" s="154" t="str">
        <f t="shared" si="37"/>
        <v/>
      </c>
      <c r="BP98" s="61"/>
      <c r="BQ98" s="61"/>
      <c r="BR98" s="59" t="str">
        <f t="shared" si="38"/>
        <v/>
      </c>
      <c r="BS98" s="59" t="str">
        <f t="shared" si="39"/>
        <v/>
      </c>
      <c r="BT98" s="155" t="str">
        <f t="shared" si="40"/>
        <v/>
      </c>
      <c r="BU98" s="156" t="str">
        <f t="shared" si="41"/>
        <v/>
      </c>
      <c r="BV98" s="68"/>
      <c r="BW98" s="68"/>
      <c r="BX98" s="68"/>
      <c r="BY98" s="68"/>
      <c r="BZ98" s="68"/>
      <c r="CA98" s="68"/>
      <c r="CB98" s="68"/>
      <c r="CC98" s="68"/>
    </row>
    <row r="99" spans="1:81" x14ac:dyDescent="0.2">
      <c r="A99" s="161" t="s">
        <v>197</v>
      </c>
      <c r="B99" s="32"/>
      <c r="C99" s="157" t="str">
        <f t="shared" si="42"/>
        <v>BB</v>
      </c>
      <c r="D99" s="147"/>
      <c r="E99" s="40"/>
      <c r="F99" s="35"/>
      <c r="G99" s="32"/>
      <c r="H99" s="32"/>
      <c r="I99" s="32"/>
      <c r="J99" s="32"/>
      <c r="K99" s="41"/>
      <c r="L99" s="42"/>
      <c r="M99" s="42"/>
      <c r="N99" s="167" t="str">
        <f t="shared" si="22"/>
        <v>Uit</v>
      </c>
      <c r="O99" s="46"/>
      <c r="P99" s="47"/>
      <c r="Q99" s="48">
        <f t="shared" si="23"/>
        <v>0</v>
      </c>
      <c r="R99" s="49" t="str">
        <f t="shared" si="24"/>
        <v/>
      </c>
      <c r="S99" s="50" t="str">
        <f t="shared" si="25"/>
        <v>Uit</v>
      </c>
      <c r="T99" s="171">
        <f t="shared" si="26"/>
        <v>0</v>
      </c>
      <c r="U99" s="169">
        <f t="shared" si="27"/>
        <v>0</v>
      </c>
      <c r="V99" s="169" t="str">
        <f t="shared" si="28"/>
        <v>Uit</v>
      </c>
      <c r="W99" s="170" t="str">
        <f t="shared" si="29"/>
        <v/>
      </c>
      <c r="X99" s="91" t="str">
        <f t="shared" si="30"/>
        <v/>
      </c>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149">
        <f t="shared" si="31"/>
        <v>0</v>
      </c>
      <c r="AY99" s="52"/>
      <c r="AZ99" s="90" t="e">
        <f>VLOOKUP(AY99,Termination!C:D,2,FALSE)</f>
        <v>#N/A</v>
      </c>
      <c r="BA99" s="92" t="str">
        <f t="shared" si="43"/>
        <v/>
      </c>
      <c r="BB99" s="89"/>
      <c r="BC99" s="89"/>
      <c r="BD99" s="150" t="str">
        <f t="shared" si="32"/>
        <v/>
      </c>
      <c r="BE99" s="151">
        <f>VLOOKUP(A99,Basisgegevens!$B:$L,5,0)</f>
        <v>2.9861111111111108E-3</v>
      </c>
      <c r="BF99" s="151">
        <f>VLOOKUP($A99,Basisgegevens!$B:$L,7,0)</f>
        <v>2.7546296296296294E-3</v>
      </c>
      <c r="BG99" s="151">
        <f>VLOOKUP($A99,Basisgegevens!$B:$L,8,0)</f>
        <v>6.099537037037037E-3</v>
      </c>
      <c r="BH99" s="152">
        <f>VLOOKUP($A99,Basisgegevens!$B:$L,9,0)</f>
        <v>300</v>
      </c>
      <c r="BI99" s="152">
        <f>VLOOKUP($A99,Basisgegevens!$B:$L,10,0)</f>
        <v>135</v>
      </c>
      <c r="BJ99" s="152">
        <f>VLOOKUP($A99,Basisgegevens!$B:$L,11,0)</f>
        <v>19</v>
      </c>
      <c r="BK99" s="152" t="str">
        <f t="shared" si="33"/>
        <v/>
      </c>
      <c r="BL99" s="153" t="str">
        <f t="shared" si="34"/>
        <v>Uit</v>
      </c>
      <c r="BM99" s="154" t="str">
        <f t="shared" si="35"/>
        <v/>
      </c>
      <c r="BN99" s="154">
        <f t="shared" si="36"/>
        <v>0</v>
      </c>
      <c r="BO99" s="154" t="str">
        <f t="shared" si="37"/>
        <v/>
      </c>
      <c r="BP99" s="61"/>
      <c r="BQ99" s="61"/>
      <c r="BR99" s="59" t="str">
        <f t="shared" si="38"/>
        <v/>
      </c>
      <c r="BS99" s="59" t="str">
        <f t="shared" si="39"/>
        <v/>
      </c>
      <c r="BT99" s="155" t="str">
        <f t="shared" si="40"/>
        <v/>
      </c>
      <c r="BU99" s="156" t="str">
        <f t="shared" si="41"/>
        <v/>
      </c>
      <c r="BV99" s="68"/>
      <c r="BW99" s="68"/>
      <c r="BX99" s="68"/>
      <c r="BY99" s="68"/>
      <c r="BZ99" s="68"/>
      <c r="CA99" s="68"/>
      <c r="CB99" s="68"/>
      <c r="CC99" s="68"/>
    </row>
    <row r="100" spans="1:81" x14ac:dyDescent="0.2">
      <c r="A100" s="161" t="s">
        <v>197</v>
      </c>
      <c r="B100" s="32"/>
      <c r="C100" s="157" t="str">
        <f t="shared" si="42"/>
        <v>BB</v>
      </c>
      <c r="D100" s="147"/>
      <c r="E100" s="40"/>
      <c r="F100" s="35"/>
      <c r="G100" s="32"/>
      <c r="H100" s="32"/>
      <c r="I100" s="32"/>
      <c r="J100" s="32"/>
      <c r="K100" s="41"/>
      <c r="L100" s="42"/>
      <c r="M100" s="42"/>
      <c r="N100" s="167" t="str">
        <f t="shared" si="22"/>
        <v>Uit</v>
      </c>
      <c r="O100" s="46"/>
      <c r="P100" s="47"/>
      <c r="Q100" s="48">
        <f t="shared" si="23"/>
        <v>0</v>
      </c>
      <c r="R100" s="49" t="str">
        <f t="shared" si="24"/>
        <v/>
      </c>
      <c r="S100" s="50" t="str">
        <f t="shared" si="25"/>
        <v>Uit</v>
      </c>
      <c r="T100" s="171">
        <f t="shared" si="26"/>
        <v>0</v>
      </c>
      <c r="U100" s="169">
        <f t="shared" si="27"/>
        <v>0</v>
      </c>
      <c r="V100" s="169" t="str">
        <f t="shared" si="28"/>
        <v>Uit</v>
      </c>
      <c r="W100" s="170" t="str">
        <f t="shared" si="29"/>
        <v/>
      </c>
      <c r="X100" s="91" t="str">
        <f t="shared" si="30"/>
        <v/>
      </c>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149">
        <f t="shared" si="31"/>
        <v>0</v>
      </c>
      <c r="AY100" s="52"/>
      <c r="AZ100" s="90" t="e">
        <f>VLOOKUP(AY100,Termination!C:D,2,FALSE)</f>
        <v>#N/A</v>
      </c>
      <c r="BA100" s="92" t="str">
        <f t="shared" si="43"/>
        <v/>
      </c>
      <c r="BB100" s="89"/>
      <c r="BC100" s="89"/>
      <c r="BD100" s="150" t="str">
        <f t="shared" si="32"/>
        <v/>
      </c>
      <c r="BE100" s="151">
        <f>VLOOKUP(A100,Basisgegevens!$B:$L,5,0)</f>
        <v>2.9861111111111108E-3</v>
      </c>
      <c r="BF100" s="151">
        <f>VLOOKUP($A100,Basisgegevens!$B:$L,7,0)</f>
        <v>2.7546296296296294E-3</v>
      </c>
      <c r="BG100" s="151">
        <f>VLOOKUP($A100,Basisgegevens!$B:$L,8,0)</f>
        <v>6.099537037037037E-3</v>
      </c>
      <c r="BH100" s="152">
        <f>VLOOKUP($A100,Basisgegevens!$B:$L,9,0)</f>
        <v>300</v>
      </c>
      <c r="BI100" s="152">
        <f>VLOOKUP($A100,Basisgegevens!$B:$L,10,0)</f>
        <v>135</v>
      </c>
      <c r="BJ100" s="152">
        <f>VLOOKUP($A100,Basisgegevens!$B:$L,11,0)</f>
        <v>19</v>
      </c>
      <c r="BK100" s="152" t="str">
        <f t="shared" si="33"/>
        <v/>
      </c>
      <c r="BL100" s="153" t="str">
        <f t="shared" si="34"/>
        <v>Uit</v>
      </c>
      <c r="BM100" s="154" t="str">
        <f t="shared" si="35"/>
        <v/>
      </c>
      <c r="BN100" s="154">
        <f t="shared" si="36"/>
        <v>0</v>
      </c>
      <c r="BO100" s="154" t="str">
        <f t="shared" si="37"/>
        <v/>
      </c>
      <c r="BP100" s="61"/>
      <c r="BQ100" s="61"/>
      <c r="BR100" s="59" t="str">
        <f t="shared" si="38"/>
        <v/>
      </c>
      <c r="BS100" s="59" t="str">
        <f t="shared" si="39"/>
        <v/>
      </c>
      <c r="BT100" s="155" t="str">
        <f t="shared" si="40"/>
        <v/>
      </c>
      <c r="BU100" s="156" t="str">
        <f t="shared" si="41"/>
        <v/>
      </c>
      <c r="BV100" s="68"/>
      <c r="BW100" s="68"/>
      <c r="BX100" s="68"/>
      <c r="BY100" s="68"/>
      <c r="BZ100" s="68"/>
      <c r="CA100" s="68"/>
      <c r="CB100" s="68"/>
      <c r="CC100" s="68"/>
    </row>
    <row r="101" spans="1:81" x14ac:dyDescent="0.2">
      <c r="A101" s="161" t="s">
        <v>197</v>
      </c>
      <c r="B101" s="32"/>
      <c r="C101" s="157" t="str">
        <f t="shared" si="42"/>
        <v>BB</v>
      </c>
      <c r="D101" s="147"/>
      <c r="E101" s="40"/>
      <c r="F101" s="35"/>
      <c r="G101" s="32"/>
      <c r="H101" s="32"/>
      <c r="I101" s="32"/>
      <c r="J101" s="32"/>
      <c r="K101" s="41"/>
      <c r="L101" s="42"/>
      <c r="M101" s="42"/>
      <c r="N101" s="167" t="str">
        <f t="shared" si="22"/>
        <v>Uit</v>
      </c>
      <c r="O101" s="46"/>
      <c r="P101" s="47"/>
      <c r="Q101" s="48">
        <f t="shared" si="23"/>
        <v>0</v>
      </c>
      <c r="R101" s="49" t="str">
        <f t="shared" si="24"/>
        <v/>
      </c>
      <c r="S101" s="50" t="str">
        <f t="shared" si="25"/>
        <v>Uit</v>
      </c>
      <c r="T101" s="171">
        <f t="shared" si="26"/>
        <v>0</v>
      </c>
      <c r="U101" s="169">
        <f t="shared" si="27"/>
        <v>0</v>
      </c>
      <c r="V101" s="169" t="str">
        <f t="shared" si="28"/>
        <v>Uit</v>
      </c>
      <c r="W101" s="170" t="str">
        <f t="shared" si="29"/>
        <v/>
      </c>
      <c r="X101" s="91" t="str">
        <f t="shared" si="30"/>
        <v/>
      </c>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149">
        <f t="shared" si="31"/>
        <v>0</v>
      </c>
      <c r="AY101" s="52"/>
      <c r="AZ101" s="90" t="e">
        <f>VLOOKUP(AY101,Termination!C:D,2,FALSE)</f>
        <v>#N/A</v>
      </c>
      <c r="BA101" s="92" t="str">
        <f t="shared" si="43"/>
        <v/>
      </c>
      <c r="BB101" s="89"/>
      <c r="BC101" s="89"/>
      <c r="BD101" s="150" t="str">
        <f t="shared" si="32"/>
        <v/>
      </c>
      <c r="BE101" s="151">
        <f>VLOOKUP(A101,Basisgegevens!$B:$L,5,0)</f>
        <v>2.9861111111111108E-3</v>
      </c>
      <c r="BF101" s="151">
        <f>VLOOKUP($A101,Basisgegevens!$B:$L,7,0)</f>
        <v>2.7546296296296294E-3</v>
      </c>
      <c r="BG101" s="151">
        <f>VLOOKUP($A101,Basisgegevens!$B:$L,8,0)</f>
        <v>6.099537037037037E-3</v>
      </c>
      <c r="BH101" s="152">
        <f>VLOOKUP($A101,Basisgegevens!$B:$L,9,0)</f>
        <v>300</v>
      </c>
      <c r="BI101" s="152">
        <f>VLOOKUP($A101,Basisgegevens!$B:$L,10,0)</f>
        <v>135</v>
      </c>
      <c r="BJ101" s="152">
        <f>VLOOKUP($A101,Basisgegevens!$B:$L,11,0)</f>
        <v>19</v>
      </c>
      <c r="BK101" s="152" t="str">
        <f t="shared" si="33"/>
        <v/>
      </c>
      <c r="BL101" s="153" t="str">
        <f t="shared" si="34"/>
        <v>Uit</v>
      </c>
      <c r="BM101" s="154" t="str">
        <f t="shared" si="35"/>
        <v/>
      </c>
      <c r="BN101" s="154">
        <f t="shared" si="36"/>
        <v>0</v>
      </c>
      <c r="BO101" s="154" t="str">
        <f t="shared" si="37"/>
        <v/>
      </c>
      <c r="BP101" s="61"/>
      <c r="BQ101" s="61"/>
      <c r="BR101" s="59" t="str">
        <f t="shared" si="38"/>
        <v/>
      </c>
      <c r="BS101" s="59" t="str">
        <f t="shared" si="39"/>
        <v/>
      </c>
      <c r="BT101" s="155" t="str">
        <f t="shared" si="40"/>
        <v/>
      </c>
      <c r="BU101" s="156" t="str">
        <f t="shared" si="41"/>
        <v/>
      </c>
      <c r="BV101" s="68"/>
      <c r="BW101" s="68"/>
      <c r="BX101" s="68"/>
      <c r="BY101" s="68"/>
      <c r="BZ101" s="68"/>
      <c r="CA101" s="68"/>
      <c r="CB101" s="68"/>
      <c r="CC101" s="68"/>
    </row>
    <row r="102" spans="1:81" x14ac:dyDescent="0.2">
      <c r="A102" s="161" t="s">
        <v>197</v>
      </c>
      <c r="B102" s="32"/>
      <c r="C102" s="157" t="str">
        <f t="shared" si="42"/>
        <v>BB</v>
      </c>
      <c r="D102" s="147"/>
      <c r="E102" s="40"/>
      <c r="F102" s="35"/>
      <c r="G102" s="32"/>
      <c r="H102" s="32"/>
      <c r="I102" s="32"/>
      <c r="J102" s="32"/>
      <c r="K102" s="41"/>
      <c r="L102" s="42"/>
      <c r="M102" s="42"/>
      <c r="N102" s="167" t="str">
        <f t="shared" si="22"/>
        <v>Uit</v>
      </c>
      <c r="O102" s="46"/>
      <c r="P102" s="47"/>
      <c r="Q102" s="48">
        <f t="shared" si="23"/>
        <v>0</v>
      </c>
      <c r="R102" s="49" t="str">
        <f t="shared" si="24"/>
        <v/>
      </c>
      <c r="S102" s="50" t="str">
        <f t="shared" si="25"/>
        <v>Uit</v>
      </c>
      <c r="T102" s="171">
        <f t="shared" si="26"/>
        <v>0</v>
      </c>
      <c r="U102" s="169">
        <f t="shared" si="27"/>
        <v>0</v>
      </c>
      <c r="V102" s="169" t="str">
        <f t="shared" si="28"/>
        <v>Uit</v>
      </c>
      <c r="W102" s="170" t="str">
        <f t="shared" si="29"/>
        <v/>
      </c>
      <c r="X102" s="91" t="str">
        <f t="shared" si="30"/>
        <v/>
      </c>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149">
        <f t="shared" si="31"/>
        <v>0</v>
      </c>
      <c r="AY102" s="52"/>
      <c r="AZ102" s="90" t="e">
        <f>VLOOKUP(AY102,Termination!C:D,2,FALSE)</f>
        <v>#N/A</v>
      </c>
      <c r="BA102" s="92" t="str">
        <f t="shared" si="43"/>
        <v/>
      </c>
      <c r="BB102" s="89"/>
      <c r="BC102" s="89"/>
      <c r="BD102" s="150" t="str">
        <f t="shared" si="32"/>
        <v/>
      </c>
      <c r="BE102" s="151">
        <f>VLOOKUP(A102,Basisgegevens!$B:$L,5,0)</f>
        <v>2.9861111111111108E-3</v>
      </c>
      <c r="BF102" s="151">
        <f>VLOOKUP($A102,Basisgegevens!$B:$L,7,0)</f>
        <v>2.7546296296296294E-3</v>
      </c>
      <c r="BG102" s="151">
        <f>VLOOKUP($A102,Basisgegevens!$B:$L,8,0)</f>
        <v>6.099537037037037E-3</v>
      </c>
      <c r="BH102" s="152">
        <f>VLOOKUP($A102,Basisgegevens!$B:$L,9,0)</f>
        <v>300</v>
      </c>
      <c r="BI102" s="152">
        <f>VLOOKUP($A102,Basisgegevens!$B:$L,10,0)</f>
        <v>135</v>
      </c>
      <c r="BJ102" s="152">
        <f>VLOOKUP($A102,Basisgegevens!$B:$L,11,0)</f>
        <v>19</v>
      </c>
      <c r="BK102" s="152" t="str">
        <f t="shared" si="33"/>
        <v/>
      </c>
      <c r="BL102" s="153" t="str">
        <f t="shared" si="34"/>
        <v>Uit</v>
      </c>
      <c r="BM102" s="154" t="str">
        <f t="shared" si="35"/>
        <v/>
      </c>
      <c r="BN102" s="154">
        <f t="shared" si="36"/>
        <v>0</v>
      </c>
      <c r="BO102" s="154" t="str">
        <f t="shared" si="37"/>
        <v/>
      </c>
      <c r="BP102" s="61"/>
      <c r="BQ102" s="61"/>
      <c r="BR102" s="59" t="str">
        <f t="shared" si="38"/>
        <v/>
      </c>
      <c r="BS102" s="59" t="str">
        <f t="shared" si="39"/>
        <v/>
      </c>
      <c r="BT102" s="155" t="str">
        <f t="shared" si="40"/>
        <v/>
      </c>
      <c r="BU102" s="156" t="str">
        <f t="shared" si="41"/>
        <v/>
      </c>
      <c r="BV102" s="68"/>
      <c r="BW102" s="68"/>
      <c r="BX102" s="68"/>
      <c r="BY102" s="68"/>
      <c r="BZ102" s="68"/>
      <c r="CA102" s="68"/>
      <c r="CB102" s="68"/>
      <c r="CC102" s="68"/>
    </row>
    <row r="103" spans="1:81" x14ac:dyDescent="0.2">
      <c r="A103" s="161" t="s">
        <v>197</v>
      </c>
      <c r="B103" s="32"/>
      <c r="C103" s="157" t="str">
        <f t="shared" si="42"/>
        <v>BB</v>
      </c>
      <c r="D103" s="147"/>
      <c r="E103" s="40"/>
      <c r="F103" s="35"/>
      <c r="G103" s="32"/>
      <c r="H103" s="32"/>
      <c r="I103" s="32"/>
      <c r="J103" s="32"/>
      <c r="K103" s="41"/>
      <c r="L103" s="42"/>
      <c r="M103" s="42"/>
      <c r="N103" s="167" t="str">
        <f t="shared" si="22"/>
        <v>Uit</v>
      </c>
      <c r="O103" s="46"/>
      <c r="P103" s="47"/>
      <c r="Q103" s="48">
        <f t="shared" si="23"/>
        <v>0</v>
      </c>
      <c r="R103" s="49" t="str">
        <f t="shared" si="24"/>
        <v/>
      </c>
      <c r="S103" s="50" t="str">
        <f t="shared" si="25"/>
        <v>Uit</v>
      </c>
      <c r="T103" s="171">
        <f t="shared" si="26"/>
        <v>0</v>
      </c>
      <c r="U103" s="169">
        <f t="shared" si="27"/>
        <v>0</v>
      </c>
      <c r="V103" s="169" t="str">
        <f t="shared" si="28"/>
        <v>Uit</v>
      </c>
      <c r="W103" s="170" t="str">
        <f t="shared" si="29"/>
        <v/>
      </c>
      <c r="X103" s="91" t="str">
        <f t="shared" si="30"/>
        <v/>
      </c>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149">
        <f t="shared" si="31"/>
        <v>0</v>
      </c>
      <c r="AY103" s="52"/>
      <c r="AZ103" s="90" t="e">
        <f>VLOOKUP(AY103,Termination!C:D,2,FALSE)</f>
        <v>#N/A</v>
      </c>
      <c r="BA103" s="92" t="str">
        <f t="shared" si="43"/>
        <v/>
      </c>
      <c r="BB103" s="89"/>
      <c r="BC103" s="89"/>
      <c r="BD103" s="150" t="str">
        <f t="shared" si="32"/>
        <v/>
      </c>
      <c r="BE103" s="151">
        <f>VLOOKUP(A103,Basisgegevens!$B:$L,5,0)</f>
        <v>2.9861111111111108E-3</v>
      </c>
      <c r="BF103" s="151">
        <f>VLOOKUP($A103,Basisgegevens!$B:$L,7,0)</f>
        <v>2.7546296296296294E-3</v>
      </c>
      <c r="BG103" s="151">
        <f>VLOOKUP($A103,Basisgegevens!$B:$L,8,0)</f>
        <v>6.099537037037037E-3</v>
      </c>
      <c r="BH103" s="152">
        <f>VLOOKUP($A103,Basisgegevens!$B:$L,9,0)</f>
        <v>300</v>
      </c>
      <c r="BI103" s="152">
        <f>VLOOKUP($A103,Basisgegevens!$B:$L,10,0)</f>
        <v>135</v>
      </c>
      <c r="BJ103" s="152">
        <f>VLOOKUP($A103,Basisgegevens!$B:$L,11,0)</f>
        <v>19</v>
      </c>
      <c r="BK103" s="152" t="str">
        <f t="shared" si="33"/>
        <v/>
      </c>
      <c r="BL103" s="153" t="str">
        <f t="shared" si="34"/>
        <v>Uit</v>
      </c>
      <c r="BM103" s="154" t="str">
        <f t="shared" si="35"/>
        <v/>
      </c>
      <c r="BN103" s="154">
        <f t="shared" si="36"/>
        <v>0</v>
      </c>
      <c r="BO103" s="154" t="str">
        <f t="shared" si="37"/>
        <v/>
      </c>
      <c r="BP103" s="61"/>
      <c r="BQ103" s="61"/>
      <c r="BR103" s="59" t="str">
        <f t="shared" si="38"/>
        <v/>
      </c>
      <c r="BS103" s="59" t="str">
        <f t="shared" si="39"/>
        <v/>
      </c>
      <c r="BT103" s="155" t="str">
        <f t="shared" si="40"/>
        <v/>
      </c>
      <c r="BU103" s="156" t="str">
        <f t="shared" si="41"/>
        <v/>
      </c>
      <c r="BV103" s="68"/>
      <c r="BW103" s="68"/>
      <c r="BX103" s="68"/>
      <c r="BY103" s="68"/>
      <c r="BZ103" s="68"/>
      <c r="CA103" s="68"/>
      <c r="CB103" s="68"/>
      <c r="CC103" s="68"/>
    </row>
    <row r="104" spans="1:81" x14ac:dyDescent="0.2">
      <c r="A104" s="161" t="s">
        <v>197</v>
      </c>
      <c r="B104" s="32"/>
      <c r="C104" s="157" t="str">
        <f t="shared" si="42"/>
        <v>BB</v>
      </c>
      <c r="D104" s="147"/>
      <c r="E104" s="40"/>
      <c r="F104" s="35"/>
      <c r="G104" s="32"/>
      <c r="H104" s="32"/>
      <c r="I104" s="32"/>
      <c r="J104" s="32"/>
      <c r="K104" s="41"/>
      <c r="L104" s="42"/>
      <c r="M104" s="42"/>
      <c r="N104" s="167" t="str">
        <f t="shared" si="22"/>
        <v>Uit</v>
      </c>
      <c r="O104" s="46"/>
      <c r="P104" s="47"/>
      <c r="Q104" s="48">
        <f t="shared" si="23"/>
        <v>0</v>
      </c>
      <c r="R104" s="49" t="str">
        <f t="shared" si="24"/>
        <v/>
      </c>
      <c r="S104" s="50" t="str">
        <f t="shared" si="25"/>
        <v>Uit</v>
      </c>
      <c r="T104" s="171">
        <f t="shared" si="26"/>
        <v>0</v>
      </c>
      <c r="U104" s="169">
        <f t="shared" si="27"/>
        <v>0</v>
      </c>
      <c r="V104" s="169" t="str">
        <f t="shared" si="28"/>
        <v>Uit</v>
      </c>
      <c r="W104" s="170" t="str">
        <f t="shared" si="29"/>
        <v/>
      </c>
      <c r="X104" s="91" t="str">
        <f t="shared" si="30"/>
        <v/>
      </c>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149">
        <f t="shared" si="31"/>
        <v>0</v>
      </c>
      <c r="AY104" s="52"/>
      <c r="AZ104" s="90" t="e">
        <f>VLOOKUP(AY104,Termination!C:D,2,FALSE)</f>
        <v>#N/A</v>
      </c>
      <c r="BA104" s="92" t="str">
        <f t="shared" si="43"/>
        <v/>
      </c>
      <c r="BB104" s="89"/>
      <c r="BC104" s="89"/>
      <c r="BD104" s="150" t="str">
        <f t="shared" si="32"/>
        <v/>
      </c>
      <c r="BE104" s="151">
        <f>VLOOKUP(A104,Basisgegevens!$B:$L,5,0)</f>
        <v>2.9861111111111108E-3</v>
      </c>
      <c r="BF104" s="151">
        <f>VLOOKUP($A104,Basisgegevens!$B:$L,7,0)</f>
        <v>2.7546296296296294E-3</v>
      </c>
      <c r="BG104" s="151">
        <f>VLOOKUP($A104,Basisgegevens!$B:$L,8,0)</f>
        <v>6.099537037037037E-3</v>
      </c>
      <c r="BH104" s="152">
        <f>VLOOKUP($A104,Basisgegevens!$B:$L,9,0)</f>
        <v>300</v>
      </c>
      <c r="BI104" s="152">
        <f>VLOOKUP($A104,Basisgegevens!$B:$L,10,0)</f>
        <v>135</v>
      </c>
      <c r="BJ104" s="152">
        <f>VLOOKUP($A104,Basisgegevens!$B:$L,11,0)</f>
        <v>19</v>
      </c>
      <c r="BK104" s="152" t="str">
        <f t="shared" si="33"/>
        <v/>
      </c>
      <c r="BL104" s="153" t="str">
        <f t="shared" si="34"/>
        <v>Uit</v>
      </c>
      <c r="BM104" s="154" t="str">
        <f t="shared" si="35"/>
        <v/>
      </c>
      <c r="BN104" s="154">
        <f t="shared" si="36"/>
        <v>0</v>
      </c>
      <c r="BO104" s="154" t="str">
        <f t="shared" si="37"/>
        <v/>
      </c>
      <c r="BP104" s="61"/>
      <c r="BQ104" s="61"/>
      <c r="BR104" s="59" t="str">
        <f t="shared" si="38"/>
        <v/>
      </c>
      <c r="BS104" s="59" t="str">
        <f t="shared" si="39"/>
        <v/>
      </c>
      <c r="BT104" s="155" t="str">
        <f t="shared" si="40"/>
        <v/>
      </c>
      <c r="BU104" s="156" t="str">
        <f t="shared" si="41"/>
        <v/>
      </c>
      <c r="BV104" s="68"/>
      <c r="BW104" s="68"/>
      <c r="BX104" s="68"/>
      <c r="BY104" s="68"/>
      <c r="BZ104" s="68"/>
      <c r="CA104" s="68"/>
      <c r="CB104" s="68"/>
      <c r="CC104" s="68"/>
    </row>
    <row r="105" spans="1:81" x14ac:dyDescent="0.2">
      <c r="A105" s="161" t="s">
        <v>197</v>
      </c>
      <c r="B105" s="32"/>
      <c r="C105" s="157" t="str">
        <f t="shared" si="42"/>
        <v>BB</v>
      </c>
      <c r="D105" s="147"/>
      <c r="E105" s="40"/>
      <c r="F105" s="35"/>
      <c r="G105" s="32"/>
      <c r="H105" s="32"/>
      <c r="I105" s="32"/>
      <c r="J105" s="32"/>
      <c r="K105" s="41"/>
      <c r="L105" s="42"/>
      <c r="M105" s="42"/>
      <c r="N105" s="167" t="str">
        <f t="shared" si="22"/>
        <v>Uit</v>
      </c>
      <c r="O105" s="46"/>
      <c r="P105" s="47"/>
      <c r="Q105" s="48">
        <f t="shared" si="23"/>
        <v>0</v>
      </c>
      <c r="R105" s="49" t="str">
        <f t="shared" si="24"/>
        <v/>
      </c>
      <c r="S105" s="50" t="str">
        <f t="shared" si="25"/>
        <v>Uit</v>
      </c>
      <c r="T105" s="171">
        <f t="shared" si="26"/>
        <v>0</v>
      </c>
      <c r="U105" s="169">
        <f t="shared" si="27"/>
        <v>0</v>
      </c>
      <c r="V105" s="169" t="str">
        <f t="shared" si="28"/>
        <v>Uit</v>
      </c>
      <c r="W105" s="170" t="str">
        <f t="shared" si="29"/>
        <v/>
      </c>
      <c r="X105" s="91" t="str">
        <f t="shared" si="30"/>
        <v/>
      </c>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149">
        <f t="shared" si="31"/>
        <v>0</v>
      </c>
      <c r="AY105" s="52"/>
      <c r="AZ105" s="90" t="e">
        <f>VLOOKUP(AY105,Termination!C:D,2,FALSE)</f>
        <v>#N/A</v>
      </c>
      <c r="BA105" s="92" t="str">
        <f t="shared" si="43"/>
        <v/>
      </c>
      <c r="BB105" s="89"/>
      <c r="BC105" s="89"/>
      <c r="BD105" s="150" t="str">
        <f t="shared" si="32"/>
        <v/>
      </c>
      <c r="BE105" s="151">
        <f>VLOOKUP(A105,Basisgegevens!$B:$L,5,0)</f>
        <v>2.9861111111111108E-3</v>
      </c>
      <c r="BF105" s="151">
        <f>VLOOKUP($A105,Basisgegevens!$B:$L,7,0)</f>
        <v>2.7546296296296294E-3</v>
      </c>
      <c r="BG105" s="151">
        <f>VLOOKUP($A105,Basisgegevens!$B:$L,8,0)</f>
        <v>6.099537037037037E-3</v>
      </c>
      <c r="BH105" s="152">
        <f>VLOOKUP($A105,Basisgegevens!$B:$L,9,0)</f>
        <v>300</v>
      </c>
      <c r="BI105" s="152">
        <f>VLOOKUP($A105,Basisgegevens!$B:$L,10,0)</f>
        <v>135</v>
      </c>
      <c r="BJ105" s="152">
        <f>VLOOKUP($A105,Basisgegevens!$B:$L,11,0)</f>
        <v>19</v>
      </c>
      <c r="BK105" s="152" t="str">
        <f t="shared" si="33"/>
        <v/>
      </c>
      <c r="BL105" s="153" t="str">
        <f t="shared" si="34"/>
        <v>Uit</v>
      </c>
      <c r="BM105" s="154" t="str">
        <f t="shared" si="35"/>
        <v/>
      </c>
      <c r="BN105" s="154">
        <f t="shared" si="36"/>
        <v>0</v>
      </c>
      <c r="BO105" s="154" t="str">
        <f t="shared" si="37"/>
        <v/>
      </c>
      <c r="BP105" s="61"/>
      <c r="BQ105" s="61"/>
      <c r="BR105" s="59" t="str">
        <f t="shared" si="38"/>
        <v/>
      </c>
      <c r="BS105" s="59" t="str">
        <f t="shared" si="39"/>
        <v/>
      </c>
      <c r="BT105" s="155" t="str">
        <f t="shared" si="40"/>
        <v/>
      </c>
      <c r="BU105" s="156" t="str">
        <f t="shared" si="41"/>
        <v/>
      </c>
      <c r="BV105" s="68"/>
      <c r="BW105" s="68"/>
      <c r="BX105" s="68"/>
      <c r="BY105" s="68"/>
      <c r="BZ105" s="68"/>
      <c r="CA105" s="68"/>
      <c r="CB105" s="68"/>
      <c r="CC105" s="68"/>
    </row>
    <row r="106" spans="1:81" x14ac:dyDescent="0.2">
      <c r="A106" s="161" t="s">
        <v>197</v>
      </c>
      <c r="B106" s="32"/>
      <c r="C106" s="157" t="str">
        <f t="shared" si="42"/>
        <v>BB</v>
      </c>
      <c r="D106" s="147"/>
      <c r="E106" s="40"/>
      <c r="F106" s="35"/>
      <c r="G106" s="32"/>
      <c r="H106" s="32"/>
      <c r="I106" s="32"/>
      <c r="J106" s="32"/>
      <c r="K106" s="41"/>
      <c r="L106" s="42"/>
      <c r="M106" s="42"/>
      <c r="N106" s="167" t="str">
        <f t="shared" si="22"/>
        <v>Uit</v>
      </c>
      <c r="O106" s="46"/>
      <c r="P106" s="47"/>
      <c r="Q106" s="48">
        <f t="shared" si="23"/>
        <v>0</v>
      </c>
      <c r="R106" s="49" t="str">
        <f t="shared" si="24"/>
        <v/>
      </c>
      <c r="S106" s="50" t="str">
        <f t="shared" si="25"/>
        <v>Uit</v>
      </c>
      <c r="T106" s="171">
        <f t="shared" si="26"/>
        <v>0</v>
      </c>
      <c r="U106" s="169">
        <f t="shared" si="27"/>
        <v>0</v>
      </c>
      <c r="V106" s="169" t="str">
        <f t="shared" si="28"/>
        <v>Uit</v>
      </c>
      <c r="W106" s="170" t="str">
        <f t="shared" si="29"/>
        <v/>
      </c>
      <c r="X106" s="91" t="str">
        <f t="shared" si="30"/>
        <v/>
      </c>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149">
        <f t="shared" si="31"/>
        <v>0</v>
      </c>
      <c r="AY106" s="52"/>
      <c r="AZ106" s="90" t="e">
        <f>VLOOKUP(AY106,Termination!C:D,2,FALSE)</f>
        <v>#N/A</v>
      </c>
      <c r="BA106" s="92" t="str">
        <f t="shared" si="43"/>
        <v/>
      </c>
      <c r="BB106" s="89"/>
      <c r="BC106" s="89"/>
      <c r="BD106" s="150" t="str">
        <f t="shared" si="32"/>
        <v/>
      </c>
      <c r="BE106" s="151">
        <f>VLOOKUP(A106,Basisgegevens!$B:$L,5,0)</f>
        <v>2.9861111111111108E-3</v>
      </c>
      <c r="BF106" s="151">
        <f>VLOOKUP($A106,Basisgegevens!$B:$L,7,0)</f>
        <v>2.7546296296296294E-3</v>
      </c>
      <c r="BG106" s="151">
        <f>VLOOKUP($A106,Basisgegevens!$B:$L,8,0)</f>
        <v>6.099537037037037E-3</v>
      </c>
      <c r="BH106" s="152">
        <f>VLOOKUP($A106,Basisgegevens!$B:$L,9,0)</f>
        <v>300</v>
      </c>
      <c r="BI106" s="152">
        <f>VLOOKUP($A106,Basisgegevens!$B:$L,10,0)</f>
        <v>135</v>
      </c>
      <c r="BJ106" s="152">
        <f>VLOOKUP($A106,Basisgegevens!$B:$L,11,0)</f>
        <v>19</v>
      </c>
      <c r="BK106" s="152" t="str">
        <f t="shared" si="33"/>
        <v/>
      </c>
      <c r="BL106" s="153" t="str">
        <f t="shared" si="34"/>
        <v>Uit</v>
      </c>
      <c r="BM106" s="154" t="str">
        <f t="shared" si="35"/>
        <v/>
      </c>
      <c r="BN106" s="154">
        <f t="shared" si="36"/>
        <v>0</v>
      </c>
      <c r="BO106" s="154" t="str">
        <f t="shared" si="37"/>
        <v/>
      </c>
      <c r="BP106" s="61"/>
      <c r="BQ106" s="61"/>
      <c r="BR106" s="59" t="str">
        <f t="shared" si="38"/>
        <v/>
      </c>
      <c r="BS106" s="59" t="str">
        <f t="shared" si="39"/>
        <v/>
      </c>
      <c r="BT106" s="155" t="str">
        <f t="shared" si="40"/>
        <v/>
      </c>
      <c r="BU106" s="156" t="str">
        <f t="shared" si="41"/>
        <v/>
      </c>
      <c r="BV106" s="68"/>
      <c r="BW106" s="68"/>
      <c r="BX106" s="68"/>
      <c r="BY106" s="68"/>
      <c r="BZ106" s="68"/>
      <c r="CA106" s="68"/>
      <c r="CB106" s="68"/>
      <c r="CC106" s="68"/>
    </row>
    <row r="107" spans="1:81" x14ac:dyDescent="0.2">
      <c r="A107" s="161" t="s">
        <v>197</v>
      </c>
      <c r="B107" s="32"/>
      <c r="C107" s="157" t="str">
        <f t="shared" si="42"/>
        <v>BB</v>
      </c>
      <c r="D107" s="147"/>
      <c r="E107" s="40"/>
      <c r="F107" s="35"/>
      <c r="G107" s="32"/>
      <c r="H107" s="32"/>
      <c r="I107" s="32"/>
      <c r="J107" s="32"/>
      <c r="K107" s="41"/>
      <c r="L107" s="42"/>
      <c r="M107" s="42"/>
      <c r="N107" s="167" t="str">
        <f t="shared" si="22"/>
        <v>Uit</v>
      </c>
      <c r="O107" s="46"/>
      <c r="P107" s="47"/>
      <c r="Q107" s="48">
        <f t="shared" si="23"/>
        <v>0</v>
      </c>
      <c r="R107" s="49" t="str">
        <f t="shared" si="24"/>
        <v/>
      </c>
      <c r="S107" s="50" t="str">
        <f t="shared" si="25"/>
        <v>Uit</v>
      </c>
      <c r="T107" s="171">
        <f t="shared" si="26"/>
        <v>0</v>
      </c>
      <c r="U107" s="169">
        <f t="shared" si="27"/>
        <v>0</v>
      </c>
      <c r="V107" s="169" t="str">
        <f t="shared" si="28"/>
        <v>Uit</v>
      </c>
      <c r="W107" s="170" t="str">
        <f t="shared" si="29"/>
        <v/>
      </c>
      <c r="X107" s="91" t="str">
        <f t="shared" si="30"/>
        <v/>
      </c>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149">
        <f t="shared" si="31"/>
        <v>0</v>
      </c>
      <c r="AY107" s="52"/>
      <c r="AZ107" s="90" t="e">
        <f>VLOOKUP(AY107,Termination!C:D,2,FALSE)</f>
        <v>#N/A</v>
      </c>
      <c r="BA107" s="92" t="str">
        <f t="shared" si="43"/>
        <v/>
      </c>
      <c r="BB107" s="89"/>
      <c r="BC107" s="89"/>
      <c r="BD107" s="150" t="str">
        <f t="shared" si="32"/>
        <v/>
      </c>
      <c r="BE107" s="151">
        <f>VLOOKUP(A107,Basisgegevens!$B:$L,5,0)</f>
        <v>2.9861111111111108E-3</v>
      </c>
      <c r="BF107" s="151">
        <f>VLOOKUP($A107,Basisgegevens!$B:$L,7,0)</f>
        <v>2.7546296296296294E-3</v>
      </c>
      <c r="BG107" s="151">
        <f>VLOOKUP($A107,Basisgegevens!$B:$L,8,0)</f>
        <v>6.099537037037037E-3</v>
      </c>
      <c r="BH107" s="152">
        <f>VLOOKUP($A107,Basisgegevens!$B:$L,9,0)</f>
        <v>300</v>
      </c>
      <c r="BI107" s="152">
        <f>VLOOKUP($A107,Basisgegevens!$B:$L,10,0)</f>
        <v>135</v>
      </c>
      <c r="BJ107" s="152">
        <f>VLOOKUP($A107,Basisgegevens!$B:$L,11,0)</f>
        <v>19</v>
      </c>
      <c r="BK107" s="152" t="str">
        <f t="shared" si="33"/>
        <v/>
      </c>
      <c r="BL107" s="153" t="str">
        <f t="shared" si="34"/>
        <v>Uit</v>
      </c>
      <c r="BM107" s="154" t="str">
        <f t="shared" si="35"/>
        <v/>
      </c>
      <c r="BN107" s="154">
        <f t="shared" si="36"/>
        <v>0</v>
      </c>
      <c r="BO107" s="154" t="str">
        <f t="shared" si="37"/>
        <v/>
      </c>
      <c r="BP107" s="61"/>
      <c r="BQ107" s="61"/>
      <c r="BR107" s="59" t="str">
        <f t="shared" si="38"/>
        <v/>
      </c>
      <c r="BS107" s="59" t="str">
        <f t="shared" si="39"/>
        <v/>
      </c>
      <c r="BT107" s="155" t="str">
        <f t="shared" si="40"/>
        <v/>
      </c>
      <c r="BU107" s="156" t="str">
        <f t="shared" si="41"/>
        <v/>
      </c>
      <c r="BV107" s="68"/>
      <c r="BW107" s="68"/>
      <c r="BX107" s="68"/>
      <c r="BY107" s="68"/>
      <c r="BZ107" s="68"/>
      <c r="CA107" s="68"/>
      <c r="CB107" s="68"/>
      <c r="CC107" s="68"/>
    </row>
    <row r="108" spans="1:81" x14ac:dyDescent="0.2">
      <c r="A108" s="161" t="s">
        <v>197</v>
      </c>
      <c r="B108" s="32"/>
      <c r="C108" s="157" t="str">
        <f t="shared" si="42"/>
        <v>BB</v>
      </c>
      <c r="D108" s="147"/>
      <c r="E108" s="40"/>
      <c r="F108" s="35"/>
      <c r="G108" s="32"/>
      <c r="H108" s="32"/>
      <c r="I108" s="32"/>
      <c r="J108" s="32"/>
      <c r="K108" s="41"/>
      <c r="L108" s="42"/>
      <c r="M108" s="42"/>
      <c r="N108" s="167" t="str">
        <f t="shared" si="22"/>
        <v>Uit</v>
      </c>
      <c r="O108" s="46"/>
      <c r="P108" s="47"/>
      <c r="Q108" s="48">
        <f t="shared" si="23"/>
        <v>0</v>
      </c>
      <c r="R108" s="49" t="str">
        <f t="shared" si="24"/>
        <v/>
      </c>
      <c r="S108" s="50" t="str">
        <f t="shared" si="25"/>
        <v>Uit</v>
      </c>
      <c r="T108" s="171">
        <f t="shared" si="26"/>
        <v>0</v>
      </c>
      <c r="U108" s="169">
        <f t="shared" si="27"/>
        <v>0</v>
      </c>
      <c r="V108" s="169" t="str">
        <f t="shared" si="28"/>
        <v>Uit</v>
      </c>
      <c r="W108" s="170" t="str">
        <f t="shared" si="29"/>
        <v/>
      </c>
      <c r="X108" s="91" t="str">
        <f t="shared" si="30"/>
        <v/>
      </c>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149">
        <f t="shared" si="31"/>
        <v>0</v>
      </c>
      <c r="AY108" s="52"/>
      <c r="AZ108" s="90" t="e">
        <f>VLOOKUP(AY108,Termination!C:D,2,FALSE)</f>
        <v>#N/A</v>
      </c>
      <c r="BA108" s="92" t="str">
        <f t="shared" si="43"/>
        <v/>
      </c>
      <c r="BB108" s="89"/>
      <c r="BC108" s="89"/>
      <c r="BD108" s="150" t="str">
        <f t="shared" si="32"/>
        <v/>
      </c>
      <c r="BE108" s="151">
        <f>VLOOKUP(A108,Basisgegevens!$B:$L,5,0)</f>
        <v>2.9861111111111108E-3</v>
      </c>
      <c r="BF108" s="151">
        <f>VLOOKUP($A108,Basisgegevens!$B:$L,7,0)</f>
        <v>2.7546296296296294E-3</v>
      </c>
      <c r="BG108" s="151">
        <f>VLOOKUP($A108,Basisgegevens!$B:$L,8,0)</f>
        <v>6.099537037037037E-3</v>
      </c>
      <c r="BH108" s="152">
        <f>VLOOKUP($A108,Basisgegevens!$B:$L,9,0)</f>
        <v>300</v>
      </c>
      <c r="BI108" s="152">
        <f>VLOOKUP($A108,Basisgegevens!$B:$L,10,0)</f>
        <v>135</v>
      </c>
      <c r="BJ108" s="152">
        <f>VLOOKUP($A108,Basisgegevens!$B:$L,11,0)</f>
        <v>19</v>
      </c>
      <c r="BK108" s="152" t="str">
        <f t="shared" si="33"/>
        <v/>
      </c>
      <c r="BL108" s="153" t="str">
        <f t="shared" si="34"/>
        <v>Uit</v>
      </c>
      <c r="BM108" s="154" t="str">
        <f t="shared" si="35"/>
        <v/>
      </c>
      <c r="BN108" s="154">
        <f t="shared" si="36"/>
        <v>0</v>
      </c>
      <c r="BO108" s="154" t="str">
        <f t="shared" si="37"/>
        <v/>
      </c>
      <c r="BP108" s="61"/>
      <c r="BQ108" s="61"/>
      <c r="BR108" s="59" t="str">
        <f t="shared" si="38"/>
        <v/>
      </c>
      <c r="BS108" s="59" t="str">
        <f t="shared" si="39"/>
        <v/>
      </c>
      <c r="BT108" s="155" t="str">
        <f t="shared" si="40"/>
        <v/>
      </c>
      <c r="BU108" s="156" t="str">
        <f t="shared" si="41"/>
        <v/>
      </c>
      <c r="BV108" s="68"/>
      <c r="BW108" s="68"/>
      <c r="BX108" s="68"/>
      <c r="BY108" s="68"/>
      <c r="BZ108" s="68"/>
      <c r="CA108" s="68"/>
      <c r="CB108" s="68"/>
      <c r="CC108" s="68"/>
    </row>
    <row r="109" spans="1:81" x14ac:dyDescent="0.2">
      <c r="A109" s="161" t="s">
        <v>197</v>
      </c>
      <c r="B109" s="32"/>
      <c r="C109" s="157" t="str">
        <f t="shared" si="42"/>
        <v>BB</v>
      </c>
      <c r="D109" s="147"/>
      <c r="E109" s="40"/>
      <c r="F109" s="35"/>
      <c r="G109" s="32"/>
      <c r="H109" s="32"/>
      <c r="I109" s="32"/>
      <c r="J109" s="32"/>
      <c r="K109" s="41"/>
      <c r="L109" s="42"/>
      <c r="M109" s="42"/>
      <c r="N109" s="167" t="str">
        <f t="shared" si="22"/>
        <v>Uit</v>
      </c>
      <c r="O109" s="46"/>
      <c r="P109" s="47"/>
      <c r="Q109" s="48">
        <f t="shared" si="23"/>
        <v>0</v>
      </c>
      <c r="R109" s="49" t="str">
        <f t="shared" si="24"/>
        <v/>
      </c>
      <c r="S109" s="50" t="str">
        <f t="shared" si="25"/>
        <v>Uit</v>
      </c>
      <c r="T109" s="171">
        <f t="shared" si="26"/>
        <v>0</v>
      </c>
      <c r="U109" s="169">
        <f t="shared" si="27"/>
        <v>0</v>
      </c>
      <c r="V109" s="169" t="str">
        <f t="shared" si="28"/>
        <v>Uit</v>
      </c>
      <c r="W109" s="170" t="str">
        <f t="shared" si="29"/>
        <v/>
      </c>
      <c r="X109" s="91" t="str">
        <f t="shared" si="30"/>
        <v/>
      </c>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149">
        <f t="shared" si="31"/>
        <v>0</v>
      </c>
      <c r="AY109" s="52"/>
      <c r="AZ109" s="90" t="e">
        <f>VLOOKUP(AY109,Termination!C:D,2,FALSE)</f>
        <v>#N/A</v>
      </c>
      <c r="BA109" s="92" t="str">
        <f t="shared" si="43"/>
        <v/>
      </c>
      <c r="BB109" s="89"/>
      <c r="BC109" s="89"/>
      <c r="BD109" s="150" t="str">
        <f t="shared" si="32"/>
        <v/>
      </c>
      <c r="BE109" s="151">
        <f>VLOOKUP(A109,Basisgegevens!$B:$L,5,0)</f>
        <v>2.9861111111111108E-3</v>
      </c>
      <c r="BF109" s="151">
        <f>VLOOKUP($A109,Basisgegevens!$B:$L,7,0)</f>
        <v>2.7546296296296294E-3</v>
      </c>
      <c r="BG109" s="151">
        <f>VLOOKUP($A109,Basisgegevens!$B:$L,8,0)</f>
        <v>6.099537037037037E-3</v>
      </c>
      <c r="BH109" s="152">
        <f>VLOOKUP($A109,Basisgegevens!$B:$L,9,0)</f>
        <v>300</v>
      </c>
      <c r="BI109" s="152">
        <f>VLOOKUP($A109,Basisgegevens!$B:$L,10,0)</f>
        <v>135</v>
      </c>
      <c r="BJ109" s="152">
        <f>VLOOKUP($A109,Basisgegevens!$B:$L,11,0)</f>
        <v>19</v>
      </c>
      <c r="BK109" s="152" t="str">
        <f t="shared" si="33"/>
        <v/>
      </c>
      <c r="BL109" s="153" t="str">
        <f t="shared" si="34"/>
        <v>Uit</v>
      </c>
      <c r="BM109" s="154" t="str">
        <f t="shared" si="35"/>
        <v/>
      </c>
      <c r="BN109" s="154">
        <f t="shared" si="36"/>
        <v>0</v>
      </c>
      <c r="BO109" s="154" t="str">
        <f t="shared" si="37"/>
        <v/>
      </c>
      <c r="BP109" s="61"/>
      <c r="BQ109" s="61"/>
      <c r="BR109" s="59" t="str">
        <f t="shared" si="38"/>
        <v/>
      </c>
      <c r="BS109" s="59" t="str">
        <f t="shared" si="39"/>
        <v/>
      </c>
      <c r="BT109" s="155" t="str">
        <f t="shared" si="40"/>
        <v/>
      </c>
      <c r="BU109" s="156" t="str">
        <f t="shared" si="41"/>
        <v/>
      </c>
      <c r="BV109" s="68"/>
      <c r="BW109" s="68"/>
      <c r="BX109" s="68"/>
      <c r="BY109" s="68"/>
      <c r="BZ109" s="68"/>
      <c r="CA109" s="68"/>
      <c r="CB109" s="68"/>
      <c r="CC109" s="68"/>
    </row>
    <row r="110" spans="1:81" x14ac:dyDescent="0.2">
      <c r="A110" s="161" t="s">
        <v>197</v>
      </c>
      <c r="B110" s="32"/>
      <c r="C110" s="157" t="str">
        <f t="shared" si="42"/>
        <v>BB</v>
      </c>
      <c r="D110" s="147"/>
      <c r="E110" s="40"/>
      <c r="F110" s="35"/>
      <c r="G110" s="32"/>
      <c r="H110" s="32"/>
      <c r="I110" s="32"/>
      <c r="J110" s="32"/>
      <c r="K110" s="41"/>
      <c r="L110" s="42"/>
      <c r="M110" s="42"/>
      <c r="N110" s="167" t="str">
        <f t="shared" si="22"/>
        <v>Uit</v>
      </c>
      <c r="O110" s="46"/>
      <c r="P110" s="47"/>
      <c r="Q110" s="48">
        <f t="shared" si="23"/>
        <v>0</v>
      </c>
      <c r="R110" s="49" t="str">
        <f t="shared" si="24"/>
        <v/>
      </c>
      <c r="S110" s="50" t="str">
        <f t="shared" si="25"/>
        <v>Uit</v>
      </c>
      <c r="T110" s="171">
        <f t="shared" si="26"/>
        <v>0</v>
      </c>
      <c r="U110" s="169">
        <f t="shared" si="27"/>
        <v>0</v>
      </c>
      <c r="V110" s="169" t="str">
        <f t="shared" si="28"/>
        <v>Uit</v>
      </c>
      <c r="W110" s="170" t="str">
        <f t="shared" si="29"/>
        <v/>
      </c>
      <c r="X110" s="91" t="str">
        <f t="shared" si="30"/>
        <v/>
      </c>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149">
        <f t="shared" si="31"/>
        <v>0</v>
      </c>
      <c r="AY110" s="52"/>
      <c r="AZ110" s="90" t="e">
        <f>VLOOKUP(AY110,Termination!C:D,2,FALSE)</f>
        <v>#N/A</v>
      </c>
      <c r="BA110" s="92" t="str">
        <f t="shared" si="43"/>
        <v/>
      </c>
      <c r="BB110" s="89"/>
      <c r="BC110" s="89"/>
      <c r="BD110" s="150" t="str">
        <f t="shared" si="32"/>
        <v/>
      </c>
      <c r="BE110" s="151">
        <f>VLOOKUP(A110,Basisgegevens!$B:$L,5,0)</f>
        <v>2.9861111111111108E-3</v>
      </c>
      <c r="BF110" s="151">
        <f>VLOOKUP($A110,Basisgegevens!$B:$L,7,0)</f>
        <v>2.7546296296296294E-3</v>
      </c>
      <c r="BG110" s="151">
        <f>VLOOKUP($A110,Basisgegevens!$B:$L,8,0)</f>
        <v>6.099537037037037E-3</v>
      </c>
      <c r="BH110" s="152">
        <f>VLOOKUP($A110,Basisgegevens!$B:$L,9,0)</f>
        <v>300</v>
      </c>
      <c r="BI110" s="152">
        <f>VLOOKUP($A110,Basisgegevens!$B:$L,10,0)</f>
        <v>135</v>
      </c>
      <c r="BJ110" s="152">
        <f>VLOOKUP($A110,Basisgegevens!$B:$L,11,0)</f>
        <v>19</v>
      </c>
      <c r="BK110" s="152" t="str">
        <f t="shared" si="33"/>
        <v/>
      </c>
      <c r="BL110" s="153" t="str">
        <f t="shared" si="34"/>
        <v>Uit</v>
      </c>
      <c r="BM110" s="154" t="str">
        <f t="shared" si="35"/>
        <v/>
      </c>
      <c r="BN110" s="154">
        <f t="shared" si="36"/>
        <v>0</v>
      </c>
      <c r="BO110" s="154" t="str">
        <f t="shared" si="37"/>
        <v/>
      </c>
      <c r="BP110" s="61"/>
      <c r="BQ110" s="61"/>
      <c r="BR110" s="59" t="str">
        <f t="shared" si="38"/>
        <v/>
      </c>
      <c r="BS110" s="59" t="str">
        <f t="shared" si="39"/>
        <v/>
      </c>
      <c r="BT110" s="155" t="str">
        <f t="shared" si="40"/>
        <v/>
      </c>
      <c r="BU110" s="156" t="str">
        <f t="shared" si="41"/>
        <v/>
      </c>
      <c r="BV110" s="68"/>
      <c r="BW110" s="68"/>
      <c r="BX110" s="68"/>
      <c r="BY110" s="68"/>
      <c r="BZ110" s="68"/>
      <c r="CA110" s="68"/>
      <c r="CB110" s="68"/>
      <c r="CC110" s="68"/>
    </row>
    <row r="111" spans="1:81" x14ac:dyDescent="0.2">
      <c r="A111" s="161" t="s">
        <v>197</v>
      </c>
      <c r="B111" s="32"/>
      <c r="C111" s="157" t="str">
        <f t="shared" si="42"/>
        <v>BB</v>
      </c>
      <c r="D111" s="147"/>
      <c r="E111" s="40"/>
      <c r="F111" s="35"/>
      <c r="G111" s="32"/>
      <c r="H111" s="32"/>
      <c r="I111" s="32"/>
      <c r="J111" s="32"/>
      <c r="K111" s="41"/>
      <c r="L111" s="42"/>
      <c r="M111" s="42"/>
      <c r="N111" s="167" t="str">
        <f t="shared" si="22"/>
        <v>Uit</v>
      </c>
      <c r="O111" s="46"/>
      <c r="P111" s="47"/>
      <c r="Q111" s="48">
        <f t="shared" si="23"/>
        <v>0</v>
      </c>
      <c r="R111" s="49" t="str">
        <f t="shared" si="24"/>
        <v/>
      </c>
      <c r="S111" s="50" t="str">
        <f t="shared" si="25"/>
        <v>Uit</v>
      </c>
      <c r="T111" s="171">
        <f t="shared" si="26"/>
        <v>0</v>
      </c>
      <c r="U111" s="169">
        <f t="shared" si="27"/>
        <v>0</v>
      </c>
      <c r="V111" s="169" t="str">
        <f t="shared" si="28"/>
        <v>Uit</v>
      </c>
      <c r="W111" s="170" t="str">
        <f t="shared" si="29"/>
        <v/>
      </c>
      <c r="X111" s="91" t="str">
        <f t="shared" si="30"/>
        <v/>
      </c>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149">
        <f t="shared" si="31"/>
        <v>0</v>
      </c>
      <c r="AY111" s="52"/>
      <c r="AZ111" s="90" t="e">
        <f>VLOOKUP(AY111,Termination!C:D,2,FALSE)</f>
        <v>#N/A</v>
      </c>
      <c r="BA111" s="92" t="str">
        <f t="shared" si="43"/>
        <v/>
      </c>
      <c r="BB111" s="89"/>
      <c r="BC111" s="89"/>
      <c r="BD111" s="150" t="str">
        <f t="shared" si="32"/>
        <v/>
      </c>
      <c r="BE111" s="151">
        <f>VLOOKUP(A111,Basisgegevens!$B:$L,5,0)</f>
        <v>2.9861111111111108E-3</v>
      </c>
      <c r="BF111" s="151">
        <f>VLOOKUP($A111,Basisgegevens!$B:$L,7,0)</f>
        <v>2.7546296296296294E-3</v>
      </c>
      <c r="BG111" s="151">
        <f>VLOOKUP($A111,Basisgegevens!$B:$L,8,0)</f>
        <v>6.099537037037037E-3</v>
      </c>
      <c r="BH111" s="152">
        <f>VLOOKUP($A111,Basisgegevens!$B:$L,9,0)</f>
        <v>300</v>
      </c>
      <c r="BI111" s="152">
        <f>VLOOKUP($A111,Basisgegevens!$B:$L,10,0)</f>
        <v>135</v>
      </c>
      <c r="BJ111" s="152">
        <f>VLOOKUP($A111,Basisgegevens!$B:$L,11,0)</f>
        <v>19</v>
      </c>
      <c r="BK111" s="152" t="str">
        <f t="shared" si="33"/>
        <v/>
      </c>
      <c r="BL111" s="153" t="str">
        <f t="shared" si="34"/>
        <v>Uit</v>
      </c>
      <c r="BM111" s="154" t="str">
        <f t="shared" si="35"/>
        <v/>
      </c>
      <c r="BN111" s="154">
        <f t="shared" si="36"/>
        <v>0</v>
      </c>
      <c r="BO111" s="154" t="str">
        <f t="shared" si="37"/>
        <v/>
      </c>
      <c r="BP111" s="61"/>
      <c r="BQ111" s="61"/>
      <c r="BR111" s="59" t="str">
        <f t="shared" si="38"/>
        <v/>
      </c>
      <c r="BS111" s="59" t="str">
        <f t="shared" si="39"/>
        <v/>
      </c>
      <c r="BT111" s="155" t="str">
        <f t="shared" si="40"/>
        <v/>
      </c>
      <c r="BU111" s="156" t="str">
        <f t="shared" si="41"/>
        <v/>
      </c>
      <c r="BV111" s="68"/>
      <c r="BW111" s="68"/>
      <c r="BX111" s="68"/>
      <c r="BY111" s="68"/>
      <c r="BZ111" s="68"/>
      <c r="CA111" s="68"/>
      <c r="CB111" s="68"/>
      <c r="CC111" s="68"/>
    </row>
    <row r="112" spans="1:81" x14ac:dyDescent="0.2">
      <c r="A112" s="161" t="s">
        <v>197</v>
      </c>
      <c r="B112" s="32"/>
      <c r="C112" s="157" t="str">
        <f t="shared" si="42"/>
        <v>BB</v>
      </c>
      <c r="D112" s="147"/>
      <c r="E112" s="40"/>
      <c r="F112" s="35"/>
      <c r="G112" s="32"/>
      <c r="H112" s="32"/>
      <c r="I112" s="32"/>
      <c r="J112" s="32"/>
      <c r="K112" s="41"/>
      <c r="L112" s="42"/>
      <c r="M112" s="42"/>
      <c r="N112" s="167" t="str">
        <f t="shared" si="22"/>
        <v>Uit</v>
      </c>
      <c r="O112" s="46"/>
      <c r="P112" s="47"/>
      <c r="Q112" s="48">
        <f t="shared" si="23"/>
        <v>0</v>
      </c>
      <c r="R112" s="49" t="str">
        <f t="shared" si="24"/>
        <v/>
      </c>
      <c r="S112" s="50" t="str">
        <f t="shared" si="25"/>
        <v>Uit</v>
      </c>
      <c r="T112" s="171">
        <f t="shared" si="26"/>
        <v>0</v>
      </c>
      <c r="U112" s="169">
        <f t="shared" si="27"/>
        <v>0</v>
      </c>
      <c r="V112" s="169" t="str">
        <f t="shared" si="28"/>
        <v>Uit</v>
      </c>
      <c r="W112" s="170" t="str">
        <f t="shared" si="29"/>
        <v/>
      </c>
      <c r="X112" s="91" t="str">
        <f t="shared" si="30"/>
        <v/>
      </c>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149">
        <f t="shared" si="31"/>
        <v>0</v>
      </c>
      <c r="AY112" s="52"/>
      <c r="AZ112" s="90" t="e">
        <f>VLOOKUP(AY112,Termination!C:D,2,FALSE)</f>
        <v>#N/A</v>
      </c>
      <c r="BA112" s="92" t="str">
        <f t="shared" si="43"/>
        <v/>
      </c>
      <c r="BB112" s="89"/>
      <c r="BC112" s="89"/>
      <c r="BD112" s="150" t="str">
        <f t="shared" si="32"/>
        <v/>
      </c>
      <c r="BE112" s="151">
        <f>VLOOKUP(A112,Basisgegevens!$B:$L,5,0)</f>
        <v>2.9861111111111108E-3</v>
      </c>
      <c r="BF112" s="151">
        <f>VLOOKUP($A112,Basisgegevens!$B:$L,7,0)</f>
        <v>2.7546296296296294E-3</v>
      </c>
      <c r="BG112" s="151">
        <f>VLOOKUP($A112,Basisgegevens!$B:$L,8,0)</f>
        <v>6.099537037037037E-3</v>
      </c>
      <c r="BH112" s="152">
        <f>VLOOKUP($A112,Basisgegevens!$B:$L,9,0)</f>
        <v>300</v>
      </c>
      <c r="BI112" s="152">
        <f>VLOOKUP($A112,Basisgegevens!$B:$L,10,0)</f>
        <v>135</v>
      </c>
      <c r="BJ112" s="152">
        <f>VLOOKUP($A112,Basisgegevens!$B:$L,11,0)</f>
        <v>19</v>
      </c>
      <c r="BK112" s="152" t="str">
        <f t="shared" si="33"/>
        <v/>
      </c>
      <c r="BL112" s="153" t="str">
        <f t="shared" si="34"/>
        <v>Uit</v>
      </c>
      <c r="BM112" s="154" t="str">
        <f t="shared" si="35"/>
        <v/>
      </c>
      <c r="BN112" s="154">
        <f t="shared" si="36"/>
        <v>0</v>
      </c>
      <c r="BO112" s="154" t="str">
        <f t="shared" si="37"/>
        <v/>
      </c>
      <c r="BP112" s="61"/>
      <c r="BQ112" s="61"/>
      <c r="BR112" s="59" t="str">
        <f t="shared" si="38"/>
        <v/>
      </c>
      <c r="BS112" s="59" t="str">
        <f t="shared" si="39"/>
        <v/>
      </c>
      <c r="BT112" s="155" t="str">
        <f t="shared" si="40"/>
        <v/>
      </c>
      <c r="BU112" s="156" t="str">
        <f t="shared" si="41"/>
        <v/>
      </c>
      <c r="BV112" s="68"/>
      <c r="BW112" s="68"/>
      <c r="BX112" s="68"/>
      <c r="BY112" s="68"/>
      <c r="BZ112" s="68"/>
      <c r="CA112" s="68"/>
      <c r="CB112" s="68"/>
      <c r="CC112" s="68"/>
    </row>
    <row r="113" spans="1:81" x14ac:dyDescent="0.2">
      <c r="A113" s="161" t="s">
        <v>197</v>
      </c>
      <c r="B113" s="32"/>
      <c r="C113" s="157" t="str">
        <f t="shared" si="42"/>
        <v>BB</v>
      </c>
      <c r="D113" s="147"/>
      <c r="E113" s="40"/>
      <c r="F113" s="35"/>
      <c r="G113" s="32"/>
      <c r="H113" s="32"/>
      <c r="I113" s="32"/>
      <c r="J113" s="32"/>
      <c r="K113" s="41"/>
      <c r="L113" s="42"/>
      <c r="M113" s="42"/>
      <c r="N113" s="167" t="str">
        <f t="shared" si="22"/>
        <v>Uit</v>
      </c>
      <c r="O113" s="46"/>
      <c r="P113" s="47"/>
      <c r="Q113" s="48">
        <f t="shared" si="23"/>
        <v>0</v>
      </c>
      <c r="R113" s="49" t="str">
        <f t="shared" si="24"/>
        <v/>
      </c>
      <c r="S113" s="50" t="str">
        <f t="shared" si="25"/>
        <v>Uit</v>
      </c>
      <c r="T113" s="171">
        <f t="shared" si="26"/>
        <v>0</v>
      </c>
      <c r="U113" s="169">
        <f t="shared" si="27"/>
        <v>0</v>
      </c>
      <c r="V113" s="169" t="str">
        <f t="shared" si="28"/>
        <v>Uit</v>
      </c>
      <c r="W113" s="170" t="str">
        <f t="shared" si="29"/>
        <v/>
      </c>
      <c r="X113" s="91" t="str">
        <f t="shared" si="30"/>
        <v/>
      </c>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149">
        <f t="shared" si="31"/>
        <v>0</v>
      </c>
      <c r="AY113" s="52"/>
      <c r="AZ113" s="90" t="e">
        <f>VLOOKUP(AY113,Termination!C:D,2,FALSE)</f>
        <v>#N/A</v>
      </c>
      <c r="BA113" s="92" t="str">
        <f t="shared" si="43"/>
        <v/>
      </c>
      <c r="BB113" s="89"/>
      <c r="BC113" s="89"/>
      <c r="BD113" s="150" t="str">
        <f t="shared" si="32"/>
        <v/>
      </c>
      <c r="BE113" s="151">
        <f>VLOOKUP(A113,Basisgegevens!$B:$L,5,0)</f>
        <v>2.9861111111111108E-3</v>
      </c>
      <c r="BF113" s="151">
        <f>VLOOKUP($A113,Basisgegevens!$B:$L,7,0)</f>
        <v>2.7546296296296294E-3</v>
      </c>
      <c r="BG113" s="151">
        <f>VLOOKUP($A113,Basisgegevens!$B:$L,8,0)</f>
        <v>6.099537037037037E-3</v>
      </c>
      <c r="BH113" s="152">
        <f>VLOOKUP($A113,Basisgegevens!$B:$L,9,0)</f>
        <v>300</v>
      </c>
      <c r="BI113" s="152">
        <f>VLOOKUP($A113,Basisgegevens!$B:$L,10,0)</f>
        <v>135</v>
      </c>
      <c r="BJ113" s="152">
        <f>VLOOKUP($A113,Basisgegevens!$B:$L,11,0)</f>
        <v>19</v>
      </c>
      <c r="BK113" s="152" t="str">
        <f t="shared" si="33"/>
        <v/>
      </c>
      <c r="BL113" s="153" t="str">
        <f t="shared" si="34"/>
        <v>Uit</v>
      </c>
      <c r="BM113" s="154" t="str">
        <f t="shared" si="35"/>
        <v/>
      </c>
      <c r="BN113" s="154">
        <f t="shared" si="36"/>
        <v>0</v>
      </c>
      <c r="BO113" s="154" t="str">
        <f t="shared" si="37"/>
        <v/>
      </c>
      <c r="BP113" s="61"/>
      <c r="BQ113" s="61"/>
      <c r="BR113" s="59" t="str">
        <f t="shared" si="38"/>
        <v/>
      </c>
      <c r="BS113" s="59" t="str">
        <f t="shared" si="39"/>
        <v/>
      </c>
      <c r="BT113" s="155" t="str">
        <f t="shared" si="40"/>
        <v/>
      </c>
      <c r="BU113" s="156" t="str">
        <f t="shared" si="41"/>
        <v/>
      </c>
      <c r="BV113" s="68"/>
      <c r="BW113" s="68"/>
      <c r="BX113" s="68"/>
      <c r="BY113" s="68"/>
      <c r="BZ113" s="68"/>
      <c r="CA113" s="68"/>
      <c r="CB113" s="68"/>
      <c r="CC113" s="68"/>
    </row>
    <row r="114" spans="1:81" x14ac:dyDescent="0.2">
      <c r="A114" s="161" t="s">
        <v>197</v>
      </c>
      <c r="B114" s="32"/>
      <c r="C114" s="157" t="str">
        <f t="shared" si="42"/>
        <v>BB</v>
      </c>
      <c r="D114" s="147"/>
      <c r="E114" s="40"/>
      <c r="F114" s="35"/>
      <c r="G114" s="32"/>
      <c r="H114" s="32"/>
      <c r="I114" s="32"/>
      <c r="J114" s="32"/>
      <c r="K114" s="41"/>
      <c r="L114" s="42"/>
      <c r="M114" s="42"/>
      <c r="N114" s="167" t="str">
        <f t="shared" si="22"/>
        <v>Uit</v>
      </c>
      <c r="O114" s="46"/>
      <c r="P114" s="47"/>
      <c r="Q114" s="48">
        <f t="shared" si="23"/>
        <v>0</v>
      </c>
      <c r="R114" s="49" t="str">
        <f t="shared" si="24"/>
        <v/>
      </c>
      <c r="S114" s="50" t="str">
        <f t="shared" si="25"/>
        <v>Uit</v>
      </c>
      <c r="T114" s="171">
        <f t="shared" si="26"/>
        <v>0</v>
      </c>
      <c r="U114" s="169">
        <f t="shared" si="27"/>
        <v>0</v>
      </c>
      <c r="V114" s="169" t="str">
        <f t="shared" si="28"/>
        <v>Uit</v>
      </c>
      <c r="W114" s="170" t="str">
        <f t="shared" si="29"/>
        <v/>
      </c>
      <c r="X114" s="91" t="str">
        <f t="shared" si="30"/>
        <v/>
      </c>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149">
        <f t="shared" si="31"/>
        <v>0</v>
      </c>
      <c r="AY114" s="52"/>
      <c r="AZ114" s="90" t="e">
        <f>VLOOKUP(AY114,Termination!C:D,2,FALSE)</f>
        <v>#N/A</v>
      </c>
      <c r="BA114" s="92" t="str">
        <f t="shared" si="43"/>
        <v/>
      </c>
      <c r="BB114" s="89"/>
      <c r="BC114" s="89"/>
      <c r="BD114" s="150" t="str">
        <f t="shared" si="32"/>
        <v/>
      </c>
      <c r="BE114" s="151">
        <f>VLOOKUP(A114,Basisgegevens!$B:$L,5,0)</f>
        <v>2.9861111111111108E-3</v>
      </c>
      <c r="BF114" s="151">
        <f>VLOOKUP($A114,Basisgegevens!$B:$L,7,0)</f>
        <v>2.7546296296296294E-3</v>
      </c>
      <c r="BG114" s="151">
        <f>VLOOKUP($A114,Basisgegevens!$B:$L,8,0)</f>
        <v>6.099537037037037E-3</v>
      </c>
      <c r="BH114" s="152">
        <f>VLOOKUP($A114,Basisgegevens!$B:$L,9,0)</f>
        <v>300</v>
      </c>
      <c r="BI114" s="152">
        <f>VLOOKUP($A114,Basisgegevens!$B:$L,10,0)</f>
        <v>135</v>
      </c>
      <c r="BJ114" s="152">
        <f>VLOOKUP($A114,Basisgegevens!$B:$L,11,0)</f>
        <v>19</v>
      </c>
      <c r="BK114" s="152" t="str">
        <f t="shared" si="33"/>
        <v/>
      </c>
      <c r="BL114" s="153" t="str">
        <f t="shared" si="34"/>
        <v>Uit</v>
      </c>
      <c r="BM114" s="154" t="str">
        <f t="shared" si="35"/>
        <v/>
      </c>
      <c r="BN114" s="154">
        <f t="shared" si="36"/>
        <v>0</v>
      </c>
      <c r="BO114" s="154" t="str">
        <f t="shared" si="37"/>
        <v/>
      </c>
      <c r="BP114" s="61"/>
      <c r="BQ114" s="61"/>
      <c r="BR114" s="59" t="str">
        <f t="shared" si="38"/>
        <v/>
      </c>
      <c r="BS114" s="59" t="str">
        <f t="shared" si="39"/>
        <v/>
      </c>
      <c r="BT114" s="155" t="str">
        <f t="shared" si="40"/>
        <v/>
      </c>
      <c r="BU114" s="156" t="str">
        <f t="shared" si="41"/>
        <v/>
      </c>
      <c r="BV114" s="68"/>
      <c r="BW114" s="68"/>
      <c r="BX114" s="68"/>
      <c r="BY114" s="68"/>
      <c r="BZ114" s="68"/>
      <c r="CA114" s="68"/>
      <c r="CB114" s="68"/>
      <c r="CC114" s="68"/>
    </row>
    <row r="115" spans="1:81" x14ac:dyDescent="0.2">
      <c r="A115" s="161" t="s">
        <v>197</v>
      </c>
      <c r="B115" s="32"/>
      <c r="C115" s="157" t="str">
        <f t="shared" si="42"/>
        <v>BB</v>
      </c>
      <c r="D115" s="147"/>
      <c r="E115" s="40"/>
      <c r="F115" s="35"/>
      <c r="G115" s="32"/>
      <c r="H115" s="32"/>
      <c r="I115" s="32"/>
      <c r="J115" s="32"/>
      <c r="K115" s="41"/>
      <c r="L115" s="42"/>
      <c r="M115" s="42"/>
      <c r="N115" s="167" t="str">
        <f t="shared" si="22"/>
        <v>Uit</v>
      </c>
      <c r="O115" s="46"/>
      <c r="P115" s="47"/>
      <c r="Q115" s="48">
        <f t="shared" si="23"/>
        <v>0</v>
      </c>
      <c r="R115" s="49" t="str">
        <f t="shared" si="24"/>
        <v/>
      </c>
      <c r="S115" s="50" t="str">
        <f t="shared" si="25"/>
        <v>Uit</v>
      </c>
      <c r="T115" s="171">
        <f t="shared" si="26"/>
        <v>0</v>
      </c>
      <c r="U115" s="169">
        <f t="shared" si="27"/>
        <v>0</v>
      </c>
      <c r="V115" s="169" t="str">
        <f t="shared" si="28"/>
        <v>Uit</v>
      </c>
      <c r="W115" s="170" t="str">
        <f t="shared" si="29"/>
        <v/>
      </c>
      <c r="X115" s="91" t="str">
        <f t="shared" si="30"/>
        <v/>
      </c>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149">
        <f t="shared" si="31"/>
        <v>0</v>
      </c>
      <c r="AY115" s="52"/>
      <c r="AZ115" s="90" t="e">
        <f>VLOOKUP(AY115,Termination!C:D,2,FALSE)</f>
        <v>#N/A</v>
      </c>
      <c r="BA115" s="92" t="str">
        <f t="shared" si="43"/>
        <v/>
      </c>
      <c r="BB115" s="89"/>
      <c r="BC115" s="89"/>
      <c r="BD115" s="150" t="str">
        <f t="shared" si="32"/>
        <v/>
      </c>
      <c r="BE115" s="151">
        <f>VLOOKUP(A115,Basisgegevens!$B:$L,5,0)</f>
        <v>2.9861111111111108E-3</v>
      </c>
      <c r="BF115" s="151">
        <f>VLOOKUP($A115,Basisgegevens!$B:$L,7,0)</f>
        <v>2.7546296296296294E-3</v>
      </c>
      <c r="BG115" s="151">
        <f>VLOOKUP($A115,Basisgegevens!$B:$L,8,0)</f>
        <v>6.099537037037037E-3</v>
      </c>
      <c r="BH115" s="152">
        <f>VLOOKUP($A115,Basisgegevens!$B:$L,9,0)</f>
        <v>300</v>
      </c>
      <c r="BI115" s="152">
        <f>VLOOKUP($A115,Basisgegevens!$B:$L,10,0)</f>
        <v>135</v>
      </c>
      <c r="BJ115" s="152">
        <f>VLOOKUP($A115,Basisgegevens!$B:$L,11,0)</f>
        <v>19</v>
      </c>
      <c r="BK115" s="152" t="str">
        <f t="shared" si="33"/>
        <v/>
      </c>
      <c r="BL115" s="153" t="str">
        <f t="shared" si="34"/>
        <v>Uit</v>
      </c>
      <c r="BM115" s="154" t="str">
        <f t="shared" si="35"/>
        <v/>
      </c>
      <c r="BN115" s="154">
        <f t="shared" si="36"/>
        <v>0</v>
      </c>
      <c r="BO115" s="154" t="str">
        <f t="shared" si="37"/>
        <v/>
      </c>
      <c r="BP115" s="61"/>
      <c r="BQ115" s="61"/>
      <c r="BR115" s="59" t="str">
        <f t="shared" si="38"/>
        <v/>
      </c>
      <c r="BS115" s="59" t="str">
        <f t="shared" si="39"/>
        <v/>
      </c>
      <c r="BT115" s="155" t="str">
        <f t="shared" si="40"/>
        <v/>
      </c>
      <c r="BU115" s="156" t="str">
        <f t="shared" si="41"/>
        <v/>
      </c>
      <c r="BV115" s="68"/>
      <c r="BW115" s="68"/>
      <c r="BX115" s="68"/>
      <c r="BY115" s="68"/>
      <c r="BZ115" s="68"/>
      <c r="CA115" s="68"/>
      <c r="CB115" s="68"/>
      <c r="CC115" s="68"/>
    </row>
    <row r="116" spans="1:81" x14ac:dyDescent="0.2">
      <c r="A116" s="161" t="s">
        <v>197</v>
      </c>
      <c r="B116" s="32"/>
      <c r="C116" s="157" t="str">
        <f t="shared" si="42"/>
        <v>BB</v>
      </c>
      <c r="D116" s="147"/>
      <c r="E116" s="40"/>
      <c r="F116" s="35"/>
      <c r="G116" s="32"/>
      <c r="H116" s="32"/>
      <c r="I116" s="32"/>
      <c r="J116" s="32"/>
      <c r="K116" s="41"/>
      <c r="L116" s="42"/>
      <c r="M116" s="42"/>
      <c r="N116" s="167" t="str">
        <f t="shared" si="22"/>
        <v>Uit</v>
      </c>
      <c r="O116" s="46"/>
      <c r="P116" s="47"/>
      <c r="Q116" s="48">
        <f t="shared" si="23"/>
        <v>0</v>
      </c>
      <c r="R116" s="49" t="str">
        <f t="shared" si="24"/>
        <v/>
      </c>
      <c r="S116" s="50" t="str">
        <f t="shared" si="25"/>
        <v>Uit</v>
      </c>
      <c r="T116" s="171">
        <f t="shared" si="26"/>
        <v>0</v>
      </c>
      <c r="U116" s="169">
        <f t="shared" si="27"/>
        <v>0</v>
      </c>
      <c r="V116" s="169" t="str">
        <f t="shared" si="28"/>
        <v>Uit</v>
      </c>
      <c r="W116" s="170" t="str">
        <f t="shared" si="29"/>
        <v/>
      </c>
      <c r="X116" s="91" t="str">
        <f t="shared" si="30"/>
        <v/>
      </c>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149">
        <f t="shared" si="31"/>
        <v>0</v>
      </c>
      <c r="AY116" s="52"/>
      <c r="AZ116" s="90" t="e">
        <f>VLOOKUP(AY116,Termination!C:D,2,FALSE)</f>
        <v>#N/A</v>
      </c>
      <c r="BA116" s="92" t="str">
        <f t="shared" si="43"/>
        <v/>
      </c>
      <c r="BB116" s="89"/>
      <c r="BC116" s="89"/>
      <c r="BD116" s="150" t="str">
        <f t="shared" si="32"/>
        <v/>
      </c>
      <c r="BE116" s="151">
        <f>VLOOKUP(A116,Basisgegevens!$B:$L,5,0)</f>
        <v>2.9861111111111108E-3</v>
      </c>
      <c r="BF116" s="151">
        <f>VLOOKUP($A116,Basisgegevens!$B:$L,7,0)</f>
        <v>2.7546296296296294E-3</v>
      </c>
      <c r="BG116" s="151">
        <f>VLOOKUP($A116,Basisgegevens!$B:$L,8,0)</f>
        <v>6.099537037037037E-3</v>
      </c>
      <c r="BH116" s="152">
        <f>VLOOKUP($A116,Basisgegevens!$B:$L,9,0)</f>
        <v>300</v>
      </c>
      <c r="BI116" s="152">
        <f>VLOOKUP($A116,Basisgegevens!$B:$L,10,0)</f>
        <v>135</v>
      </c>
      <c r="BJ116" s="152">
        <f>VLOOKUP($A116,Basisgegevens!$B:$L,11,0)</f>
        <v>19</v>
      </c>
      <c r="BK116" s="152" t="str">
        <f t="shared" si="33"/>
        <v/>
      </c>
      <c r="BL116" s="153" t="str">
        <f t="shared" si="34"/>
        <v>Uit</v>
      </c>
      <c r="BM116" s="154" t="str">
        <f t="shared" si="35"/>
        <v/>
      </c>
      <c r="BN116" s="154">
        <f t="shared" si="36"/>
        <v>0</v>
      </c>
      <c r="BO116" s="154" t="str">
        <f t="shared" si="37"/>
        <v/>
      </c>
      <c r="BP116" s="61"/>
      <c r="BQ116" s="61"/>
      <c r="BR116" s="59" t="str">
        <f t="shared" si="38"/>
        <v/>
      </c>
      <c r="BS116" s="59" t="str">
        <f t="shared" si="39"/>
        <v/>
      </c>
      <c r="BT116" s="155" t="str">
        <f t="shared" si="40"/>
        <v/>
      </c>
      <c r="BU116" s="156" t="str">
        <f t="shared" si="41"/>
        <v/>
      </c>
      <c r="BV116" s="68"/>
      <c r="BW116" s="68"/>
      <c r="BX116" s="68"/>
      <c r="BY116" s="68"/>
      <c r="BZ116" s="68"/>
      <c r="CA116" s="68"/>
      <c r="CB116" s="68"/>
      <c r="CC116" s="68"/>
    </row>
    <row r="117" spans="1:81" x14ac:dyDescent="0.2">
      <c r="A117" s="161" t="s">
        <v>197</v>
      </c>
      <c r="B117" s="32"/>
      <c r="C117" s="157" t="str">
        <f t="shared" si="42"/>
        <v>BB</v>
      </c>
      <c r="D117" s="147"/>
      <c r="E117" s="40"/>
      <c r="F117" s="35"/>
      <c r="G117" s="32"/>
      <c r="H117" s="32"/>
      <c r="I117" s="32"/>
      <c r="J117" s="32"/>
      <c r="K117" s="41"/>
      <c r="L117" s="42"/>
      <c r="M117" s="42"/>
      <c r="N117" s="167" t="str">
        <f t="shared" si="22"/>
        <v>Uit</v>
      </c>
      <c r="O117" s="46"/>
      <c r="P117" s="47"/>
      <c r="Q117" s="48">
        <f t="shared" si="23"/>
        <v>0</v>
      </c>
      <c r="R117" s="49" t="str">
        <f t="shared" si="24"/>
        <v/>
      </c>
      <c r="S117" s="50" t="str">
        <f t="shared" si="25"/>
        <v>Uit</v>
      </c>
      <c r="T117" s="171">
        <f t="shared" si="26"/>
        <v>0</v>
      </c>
      <c r="U117" s="169">
        <f t="shared" si="27"/>
        <v>0</v>
      </c>
      <c r="V117" s="169" t="str">
        <f t="shared" si="28"/>
        <v>Uit</v>
      </c>
      <c r="W117" s="170" t="str">
        <f t="shared" si="29"/>
        <v/>
      </c>
      <c r="X117" s="91" t="str">
        <f t="shared" si="30"/>
        <v/>
      </c>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149">
        <f t="shared" si="31"/>
        <v>0</v>
      </c>
      <c r="AY117" s="52"/>
      <c r="AZ117" s="90" t="e">
        <f>VLOOKUP(AY117,Termination!C:D,2,FALSE)</f>
        <v>#N/A</v>
      </c>
      <c r="BA117" s="92" t="str">
        <f t="shared" si="43"/>
        <v/>
      </c>
      <c r="BB117" s="89"/>
      <c r="BC117" s="89"/>
      <c r="BD117" s="150" t="str">
        <f t="shared" si="32"/>
        <v/>
      </c>
      <c r="BE117" s="151">
        <f>VLOOKUP(A117,Basisgegevens!$B:$L,5,0)</f>
        <v>2.9861111111111108E-3</v>
      </c>
      <c r="BF117" s="151">
        <f>VLOOKUP($A117,Basisgegevens!$B:$L,7,0)</f>
        <v>2.7546296296296294E-3</v>
      </c>
      <c r="BG117" s="151">
        <f>VLOOKUP($A117,Basisgegevens!$B:$L,8,0)</f>
        <v>6.099537037037037E-3</v>
      </c>
      <c r="BH117" s="152">
        <f>VLOOKUP($A117,Basisgegevens!$B:$L,9,0)</f>
        <v>300</v>
      </c>
      <c r="BI117" s="152">
        <f>VLOOKUP($A117,Basisgegevens!$B:$L,10,0)</f>
        <v>135</v>
      </c>
      <c r="BJ117" s="152">
        <f>VLOOKUP($A117,Basisgegevens!$B:$L,11,0)</f>
        <v>19</v>
      </c>
      <c r="BK117" s="152" t="str">
        <f t="shared" si="33"/>
        <v/>
      </c>
      <c r="BL117" s="153" t="str">
        <f t="shared" si="34"/>
        <v>Uit</v>
      </c>
      <c r="BM117" s="154" t="str">
        <f t="shared" si="35"/>
        <v/>
      </c>
      <c r="BN117" s="154">
        <f t="shared" si="36"/>
        <v>0</v>
      </c>
      <c r="BO117" s="154" t="str">
        <f t="shared" si="37"/>
        <v/>
      </c>
      <c r="BP117" s="61"/>
      <c r="BQ117" s="61"/>
      <c r="BR117" s="59" t="str">
        <f t="shared" si="38"/>
        <v/>
      </c>
      <c r="BS117" s="59" t="str">
        <f t="shared" si="39"/>
        <v/>
      </c>
      <c r="BT117" s="155" t="str">
        <f t="shared" si="40"/>
        <v/>
      </c>
      <c r="BU117" s="156" t="str">
        <f t="shared" si="41"/>
        <v/>
      </c>
      <c r="BV117" s="68"/>
      <c r="BW117" s="68"/>
      <c r="BX117" s="68"/>
      <c r="BY117" s="68"/>
      <c r="BZ117" s="68"/>
      <c r="CA117" s="68"/>
      <c r="CB117" s="68"/>
      <c r="CC117" s="68"/>
    </row>
    <row r="118" spans="1:81" x14ac:dyDescent="0.2">
      <c r="A118" s="161" t="s">
        <v>197</v>
      </c>
      <c r="B118" s="32"/>
      <c r="C118" s="157" t="str">
        <f t="shared" si="42"/>
        <v>BB</v>
      </c>
      <c r="D118" s="147"/>
      <c r="E118" s="40"/>
      <c r="F118" s="35"/>
      <c r="G118" s="32"/>
      <c r="H118" s="32"/>
      <c r="I118" s="32"/>
      <c r="J118" s="32"/>
      <c r="K118" s="41"/>
      <c r="L118" s="42"/>
      <c r="M118" s="42"/>
      <c r="N118" s="167" t="str">
        <f t="shared" si="22"/>
        <v>Uit</v>
      </c>
      <c r="O118" s="46"/>
      <c r="P118" s="47"/>
      <c r="Q118" s="48">
        <f t="shared" si="23"/>
        <v>0</v>
      </c>
      <c r="R118" s="49" t="str">
        <f t="shared" si="24"/>
        <v/>
      </c>
      <c r="S118" s="50" t="str">
        <f t="shared" si="25"/>
        <v>Uit</v>
      </c>
      <c r="T118" s="171">
        <f t="shared" si="26"/>
        <v>0</v>
      </c>
      <c r="U118" s="169">
        <f t="shared" si="27"/>
        <v>0</v>
      </c>
      <c r="V118" s="169" t="str">
        <f t="shared" si="28"/>
        <v>Uit</v>
      </c>
      <c r="W118" s="170" t="str">
        <f t="shared" si="29"/>
        <v/>
      </c>
      <c r="X118" s="91" t="str">
        <f t="shared" si="30"/>
        <v/>
      </c>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149">
        <f t="shared" si="31"/>
        <v>0</v>
      </c>
      <c r="AY118" s="52"/>
      <c r="AZ118" s="90" t="e">
        <f>VLOOKUP(AY118,Termination!C:D,2,FALSE)</f>
        <v>#N/A</v>
      </c>
      <c r="BA118" s="92" t="str">
        <f t="shared" si="43"/>
        <v/>
      </c>
      <c r="BB118" s="89"/>
      <c r="BC118" s="89"/>
      <c r="BD118" s="150" t="str">
        <f t="shared" si="32"/>
        <v/>
      </c>
      <c r="BE118" s="151">
        <f>VLOOKUP(A118,Basisgegevens!$B:$L,5,0)</f>
        <v>2.9861111111111108E-3</v>
      </c>
      <c r="BF118" s="151">
        <f>VLOOKUP($A118,Basisgegevens!$B:$L,7,0)</f>
        <v>2.7546296296296294E-3</v>
      </c>
      <c r="BG118" s="151">
        <f>VLOOKUP($A118,Basisgegevens!$B:$L,8,0)</f>
        <v>6.099537037037037E-3</v>
      </c>
      <c r="BH118" s="152">
        <f>VLOOKUP($A118,Basisgegevens!$B:$L,9,0)</f>
        <v>300</v>
      </c>
      <c r="BI118" s="152">
        <f>VLOOKUP($A118,Basisgegevens!$B:$L,10,0)</f>
        <v>135</v>
      </c>
      <c r="BJ118" s="152">
        <f>VLOOKUP($A118,Basisgegevens!$B:$L,11,0)</f>
        <v>19</v>
      </c>
      <c r="BK118" s="152" t="str">
        <f t="shared" si="33"/>
        <v/>
      </c>
      <c r="BL118" s="153" t="str">
        <f t="shared" si="34"/>
        <v>Uit</v>
      </c>
      <c r="BM118" s="154" t="str">
        <f t="shared" si="35"/>
        <v/>
      </c>
      <c r="BN118" s="154">
        <f t="shared" si="36"/>
        <v>0</v>
      </c>
      <c r="BO118" s="154" t="str">
        <f t="shared" si="37"/>
        <v/>
      </c>
      <c r="BP118" s="61"/>
      <c r="BQ118" s="61"/>
      <c r="BR118" s="59" t="str">
        <f t="shared" si="38"/>
        <v/>
      </c>
      <c r="BS118" s="59" t="str">
        <f t="shared" si="39"/>
        <v/>
      </c>
      <c r="BT118" s="155" t="str">
        <f t="shared" si="40"/>
        <v/>
      </c>
      <c r="BU118" s="156" t="str">
        <f t="shared" si="41"/>
        <v/>
      </c>
      <c r="BV118" s="68"/>
      <c r="BW118" s="68"/>
      <c r="BX118" s="68"/>
      <c r="BY118" s="68"/>
      <c r="BZ118" s="68"/>
      <c r="CA118" s="68"/>
      <c r="CB118" s="68"/>
      <c r="CC118" s="68"/>
    </row>
    <row r="119" spans="1:81" x14ac:dyDescent="0.2">
      <c r="A119" s="161" t="s">
        <v>197</v>
      </c>
      <c r="B119" s="32"/>
      <c r="C119" s="157" t="str">
        <f t="shared" si="42"/>
        <v>BB</v>
      </c>
      <c r="D119" s="147"/>
      <c r="E119" s="40"/>
      <c r="F119" s="35"/>
      <c r="G119" s="32"/>
      <c r="H119" s="32"/>
      <c r="I119" s="32"/>
      <c r="J119" s="32"/>
      <c r="K119" s="41"/>
      <c r="L119" s="42"/>
      <c r="M119" s="42"/>
      <c r="N119" s="167" t="str">
        <f t="shared" si="22"/>
        <v>Uit</v>
      </c>
      <c r="O119" s="46"/>
      <c r="P119" s="47"/>
      <c r="Q119" s="48">
        <f t="shared" si="23"/>
        <v>0</v>
      </c>
      <c r="R119" s="49" t="str">
        <f t="shared" si="24"/>
        <v/>
      </c>
      <c r="S119" s="50" t="str">
        <f t="shared" si="25"/>
        <v>Uit</v>
      </c>
      <c r="T119" s="171">
        <f t="shared" si="26"/>
        <v>0</v>
      </c>
      <c r="U119" s="169">
        <f t="shared" si="27"/>
        <v>0</v>
      </c>
      <c r="V119" s="169" t="str">
        <f t="shared" si="28"/>
        <v>Uit</v>
      </c>
      <c r="W119" s="170" t="str">
        <f t="shared" si="29"/>
        <v/>
      </c>
      <c r="X119" s="91" t="str">
        <f t="shared" si="30"/>
        <v/>
      </c>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149">
        <f t="shared" si="31"/>
        <v>0</v>
      </c>
      <c r="AY119" s="52"/>
      <c r="AZ119" s="90" t="e">
        <f>VLOOKUP(AY119,Termination!C:D,2,FALSE)</f>
        <v>#N/A</v>
      </c>
      <c r="BA119" s="92" t="str">
        <f t="shared" si="43"/>
        <v/>
      </c>
      <c r="BB119" s="89"/>
      <c r="BC119" s="89"/>
      <c r="BD119" s="150" t="str">
        <f t="shared" si="32"/>
        <v/>
      </c>
      <c r="BE119" s="151">
        <f>VLOOKUP(A119,Basisgegevens!$B:$L,5,0)</f>
        <v>2.9861111111111108E-3</v>
      </c>
      <c r="BF119" s="151">
        <f>VLOOKUP($A119,Basisgegevens!$B:$L,7,0)</f>
        <v>2.7546296296296294E-3</v>
      </c>
      <c r="BG119" s="151">
        <f>VLOOKUP($A119,Basisgegevens!$B:$L,8,0)</f>
        <v>6.099537037037037E-3</v>
      </c>
      <c r="BH119" s="152">
        <f>VLOOKUP($A119,Basisgegevens!$B:$L,9,0)</f>
        <v>300</v>
      </c>
      <c r="BI119" s="152">
        <f>VLOOKUP($A119,Basisgegevens!$B:$L,10,0)</f>
        <v>135</v>
      </c>
      <c r="BJ119" s="152">
        <f>VLOOKUP($A119,Basisgegevens!$B:$L,11,0)</f>
        <v>19</v>
      </c>
      <c r="BK119" s="152" t="str">
        <f t="shared" si="33"/>
        <v/>
      </c>
      <c r="BL119" s="153" t="str">
        <f t="shared" si="34"/>
        <v>Uit</v>
      </c>
      <c r="BM119" s="154" t="str">
        <f t="shared" si="35"/>
        <v/>
      </c>
      <c r="BN119" s="154">
        <f t="shared" si="36"/>
        <v>0</v>
      </c>
      <c r="BO119" s="154" t="str">
        <f t="shared" si="37"/>
        <v/>
      </c>
      <c r="BP119" s="61"/>
      <c r="BQ119" s="61"/>
      <c r="BR119" s="59" t="str">
        <f t="shared" si="38"/>
        <v/>
      </c>
      <c r="BS119" s="59" t="str">
        <f t="shared" si="39"/>
        <v/>
      </c>
      <c r="BT119" s="155" t="str">
        <f t="shared" si="40"/>
        <v/>
      </c>
      <c r="BU119" s="156" t="str">
        <f t="shared" si="41"/>
        <v/>
      </c>
      <c r="BV119" s="68"/>
      <c r="BW119" s="68"/>
      <c r="BX119" s="68"/>
      <c r="BY119" s="68"/>
      <c r="BZ119" s="68"/>
      <c r="CA119" s="68"/>
      <c r="CB119" s="68"/>
      <c r="CC119" s="68"/>
    </row>
    <row r="120" spans="1:81" x14ac:dyDescent="0.2">
      <c r="A120" s="161" t="s">
        <v>197</v>
      </c>
      <c r="B120" s="32"/>
      <c r="C120" s="157" t="str">
        <f t="shared" si="42"/>
        <v>BB</v>
      </c>
      <c r="D120" s="147"/>
      <c r="E120" s="40"/>
      <c r="F120" s="35"/>
      <c r="G120" s="32"/>
      <c r="H120" s="32"/>
      <c r="I120" s="32"/>
      <c r="J120" s="32"/>
      <c r="K120" s="41"/>
      <c r="L120" s="42"/>
      <c r="M120" s="42"/>
      <c r="N120" s="167" t="str">
        <f t="shared" si="22"/>
        <v>Uit</v>
      </c>
      <c r="O120" s="46"/>
      <c r="P120" s="47"/>
      <c r="Q120" s="48">
        <f t="shared" si="23"/>
        <v>0</v>
      </c>
      <c r="R120" s="49" t="str">
        <f t="shared" si="24"/>
        <v/>
      </c>
      <c r="S120" s="50" t="str">
        <f t="shared" si="25"/>
        <v>Uit</v>
      </c>
      <c r="T120" s="171">
        <f t="shared" si="26"/>
        <v>0</v>
      </c>
      <c r="U120" s="169">
        <f t="shared" si="27"/>
        <v>0</v>
      </c>
      <c r="V120" s="169" t="str">
        <f t="shared" si="28"/>
        <v>Uit</v>
      </c>
      <c r="W120" s="170" t="str">
        <f t="shared" si="29"/>
        <v/>
      </c>
      <c r="X120" s="91" t="str">
        <f t="shared" si="30"/>
        <v/>
      </c>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149">
        <f t="shared" si="31"/>
        <v>0</v>
      </c>
      <c r="AY120" s="52"/>
      <c r="AZ120" s="90" t="e">
        <f>VLOOKUP(AY120,Termination!C:D,2,FALSE)</f>
        <v>#N/A</v>
      </c>
      <c r="BA120" s="92" t="str">
        <f t="shared" si="43"/>
        <v/>
      </c>
      <c r="BB120" s="89"/>
      <c r="BC120" s="89"/>
      <c r="BD120" s="150" t="str">
        <f t="shared" si="32"/>
        <v/>
      </c>
      <c r="BE120" s="151">
        <f>VLOOKUP(A120,Basisgegevens!$B:$L,5,0)</f>
        <v>2.9861111111111108E-3</v>
      </c>
      <c r="BF120" s="151">
        <f>VLOOKUP($A120,Basisgegevens!$B:$L,7,0)</f>
        <v>2.7546296296296294E-3</v>
      </c>
      <c r="BG120" s="151">
        <f>VLOOKUP($A120,Basisgegevens!$B:$L,8,0)</f>
        <v>6.099537037037037E-3</v>
      </c>
      <c r="BH120" s="152">
        <f>VLOOKUP($A120,Basisgegevens!$B:$L,9,0)</f>
        <v>300</v>
      </c>
      <c r="BI120" s="152">
        <f>VLOOKUP($A120,Basisgegevens!$B:$L,10,0)</f>
        <v>135</v>
      </c>
      <c r="BJ120" s="152">
        <f>VLOOKUP($A120,Basisgegevens!$B:$L,11,0)</f>
        <v>19</v>
      </c>
      <c r="BK120" s="152" t="str">
        <f t="shared" si="33"/>
        <v/>
      </c>
      <c r="BL120" s="153" t="str">
        <f t="shared" si="34"/>
        <v>Uit</v>
      </c>
      <c r="BM120" s="154" t="str">
        <f t="shared" si="35"/>
        <v/>
      </c>
      <c r="BN120" s="154">
        <f t="shared" si="36"/>
        <v>0</v>
      </c>
      <c r="BO120" s="154" t="str">
        <f t="shared" si="37"/>
        <v/>
      </c>
      <c r="BP120" s="61"/>
      <c r="BQ120" s="61"/>
      <c r="BR120" s="59" t="str">
        <f t="shared" si="38"/>
        <v/>
      </c>
      <c r="BS120" s="59" t="str">
        <f t="shared" si="39"/>
        <v/>
      </c>
      <c r="BT120" s="155" t="str">
        <f t="shared" si="40"/>
        <v/>
      </c>
      <c r="BU120" s="156" t="str">
        <f t="shared" si="41"/>
        <v/>
      </c>
      <c r="BV120" s="68"/>
      <c r="BW120" s="68"/>
      <c r="BX120" s="68"/>
      <c r="BY120" s="68"/>
      <c r="BZ120" s="68"/>
      <c r="CA120" s="68"/>
      <c r="CB120" s="68"/>
      <c r="CC120" s="68"/>
    </row>
    <row r="121" spans="1:81" x14ac:dyDescent="0.2">
      <c r="A121" s="161" t="s">
        <v>197</v>
      </c>
      <c r="B121" s="32"/>
      <c r="C121" s="157" t="str">
        <f t="shared" si="42"/>
        <v>BB</v>
      </c>
      <c r="D121" s="147"/>
      <c r="E121" s="40"/>
      <c r="F121" s="35"/>
      <c r="G121" s="32"/>
      <c r="H121" s="32"/>
      <c r="I121" s="32"/>
      <c r="J121" s="32"/>
      <c r="K121" s="41"/>
      <c r="L121" s="42"/>
      <c r="M121" s="42"/>
      <c r="N121" s="167" t="str">
        <f t="shared" si="22"/>
        <v>Uit</v>
      </c>
      <c r="O121" s="46"/>
      <c r="P121" s="47"/>
      <c r="Q121" s="48">
        <f t="shared" si="23"/>
        <v>0</v>
      </c>
      <c r="R121" s="49" t="str">
        <f t="shared" si="24"/>
        <v/>
      </c>
      <c r="S121" s="50" t="str">
        <f t="shared" si="25"/>
        <v>Uit</v>
      </c>
      <c r="T121" s="171">
        <f t="shared" si="26"/>
        <v>0</v>
      </c>
      <c r="U121" s="169">
        <f t="shared" si="27"/>
        <v>0</v>
      </c>
      <c r="V121" s="169" t="str">
        <f t="shared" si="28"/>
        <v>Uit</v>
      </c>
      <c r="W121" s="170" t="str">
        <f t="shared" si="29"/>
        <v/>
      </c>
      <c r="X121" s="91" t="str">
        <f t="shared" si="30"/>
        <v/>
      </c>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149">
        <f t="shared" si="31"/>
        <v>0</v>
      </c>
      <c r="AY121" s="52"/>
      <c r="AZ121" s="90" t="e">
        <f>VLOOKUP(AY121,Termination!C:D,2,FALSE)</f>
        <v>#N/A</v>
      </c>
      <c r="BA121" s="92" t="str">
        <f t="shared" si="43"/>
        <v/>
      </c>
      <c r="BB121" s="89"/>
      <c r="BC121" s="89"/>
      <c r="BD121" s="150" t="str">
        <f t="shared" si="32"/>
        <v/>
      </c>
      <c r="BE121" s="151">
        <f>VLOOKUP(A121,Basisgegevens!$B:$L,5,0)</f>
        <v>2.9861111111111108E-3</v>
      </c>
      <c r="BF121" s="151">
        <f>VLOOKUP($A121,Basisgegevens!$B:$L,7,0)</f>
        <v>2.7546296296296294E-3</v>
      </c>
      <c r="BG121" s="151">
        <f>VLOOKUP($A121,Basisgegevens!$B:$L,8,0)</f>
        <v>6.099537037037037E-3</v>
      </c>
      <c r="BH121" s="152">
        <f>VLOOKUP($A121,Basisgegevens!$B:$L,9,0)</f>
        <v>300</v>
      </c>
      <c r="BI121" s="152">
        <f>VLOOKUP($A121,Basisgegevens!$B:$L,10,0)</f>
        <v>135</v>
      </c>
      <c r="BJ121" s="152">
        <f>VLOOKUP($A121,Basisgegevens!$B:$L,11,0)</f>
        <v>19</v>
      </c>
      <c r="BK121" s="152" t="str">
        <f t="shared" si="33"/>
        <v/>
      </c>
      <c r="BL121" s="153" t="str">
        <f t="shared" si="34"/>
        <v>Uit</v>
      </c>
      <c r="BM121" s="154" t="str">
        <f t="shared" si="35"/>
        <v/>
      </c>
      <c r="BN121" s="154">
        <f t="shared" si="36"/>
        <v>0</v>
      </c>
      <c r="BO121" s="154" t="str">
        <f t="shared" si="37"/>
        <v/>
      </c>
      <c r="BP121" s="61"/>
      <c r="BQ121" s="61"/>
      <c r="BR121" s="59" t="str">
        <f t="shared" si="38"/>
        <v/>
      </c>
      <c r="BS121" s="59" t="str">
        <f t="shared" si="39"/>
        <v/>
      </c>
      <c r="BT121" s="155" t="str">
        <f t="shared" si="40"/>
        <v/>
      </c>
      <c r="BU121" s="156" t="str">
        <f t="shared" si="41"/>
        <v/>
      </c>
      <c r="BV121" s="68"/>
      <c r="BW121" s="68"/>
      <c r="BX121" s="68"/>
      <c r="BY121" s="68"/>
      <c r="BZ121" s="68"/>
      <c r="CA121" s="68"/>
      <c r="CB121" s="68"/>
      <c r="CC121" s="68"/>
    </row>
    <row r="122" spans="1:81" x14ac:dyDescent="0.2">
      <c r="A122" s="161" t="s">
        <v>197</v>
      </c>
      <c r="B122" s="32"/>
      <c r="C122" s="157" t="str">
        <f t="shared" si="42"/>
        <v>BB</v>
      </c>
      <c r="D122" s="147"/>
      <c r="E122" s="40"/>
      <c r="F122" s="35"/>
      <c r="G122" s="32"/>
      <c r="H122" s="32"/>
      <c r="I122" s="32"/>
      <c r="J122" s="32"/>
      <c r="K122" s="41"/>
      <c r="L122" s="42"/>
      <c r="M122" s="42"/>
      <c r="N122" s="167" t="str">
        <f t="shared" si="22"/>
        <v>Uit</v>
      </c>
      <c r="O122" s="46"/>
      <c r="P122" s="47"/>
      <c r="Q122" s="48">
        <f t="shared" si="23"/>
        <v>0</v>
      </c>
      <c r="R122" s="49" t="str">
        <f t="shared" si="24"/>
        <v/>
      </c>
      <c r="S122" s="50" t="str">
        <f t="shared" si="25"/>
        <v>Uit</v>
      </c>
      <c r="T122" s="171">
        <f t="shared" si="26"/>
        <v>0</v>
      </c>
      <c r="U122" s="169">
        <f t="shared" si="27"/>
        <v>0</v>
      </c>
      <c r="V122" s="169" t="str">
        <f t="shared" si="28"/>
        <v>Uit</v>
      </c>
      <c r="W122" s="170" t="str">
        <f t="shared" si="29"/>
        <v/>
      </c>
      <c r="X122" s="91" t="str">
        <f t="shared" si="30"/>
        <v/>
      </c>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149">
        <f t="shared" si="31"/>
        <v>0</v>
      </c>
      <c r="AY122" s="52"/>
      <c r="AZ122" s="90" t="e">
        <f>VLOOKUP(AY122,Termination!C:D,2,FALSE)</f>
        <v>#N/A</v>
      </c>
      <c r="BA122" s="92" t="str">
        <f t="shared" si="43"/>
        <v/>
      </c>
      <c r="BB122" s="89"/>
      <c r="BC122" s="89"/>
      <c r="BD122" s="150" t="str">
        <f t="shared" si="32"/>
        <v/>
      </c>
      <c r="BE122" s="151">
        <f>VLOOKUP(A122,Basisgegevens!$B:$L,5,0)</f>
        <v>2.9861111111111108E-3</v>
      </c>
      <c r="BF122" s="151">
        <f>VLOOKUP($A122,Basisgegevens!$B:$L,7,0)</f>
        <v>2.7546296296296294E-3</v>
      </c>
      <c r="BG122" s="151">
        <f>VLOOKUP($A122,Basisgegevens!$B:$L,8,0)</f>
        <v>6.099537037037037E-3</v>
      </c>
      <c r="BH122" s="152">
        <f>VLOOKUP($A122,Basisgegevens!$B:$L,9,0)</f>
        <v>300</v>
      </c>
      <c r="BI122" s="152">
        <f>VLOOKUP($A122,Basisgegevens!$B:$L,10,0)</f>
        <v>135</v>
      </c>
      <c r="BJ122" s="152">
        <f>VLOOKUP($A122,Basisgegevens!$B:$L,11,0)</f>
        <v>19</v>
      </c>
      <c r="BK122" s="152" t="str">
        <f t="shared" si="33"/>
        <v/>
      </c>
      <c r="BL122" s="153" t="str">
        <f t="shared" si="34"/>
        <v>Uit</v>
      </c>
      <c r="BM122" s="154" t="str">
        <f t="shared" si="35"/>
        <v/>
      </c>
      <c r="BN122" s="154">
        <f t="shared" si="36"/>
        <v>0</v>
      </c>
      <c r="BO122" s="154" t="str">
        <f t="shared" si="37"/>
        <v/>
      </c>
      <c r="BP122" s="61"/>
      <c r="BQ122" s="61"/>
      <c r="BR122" s="59" t="str">
        <f t="shared" si="38"/>
        <v/>
      </c>
      <c r="BS122" s="59" t="str">
        <f t="shared" si="39"/>
        <v/>
      </c>
      <c r="BT122" s="155" t="str">
        <f t="shared" si="40"/>
        <v/>
      </c>
      <c r="BU122" s="156" t="str">
        <f t="shared" si="41"/>
        <v/>
      </c>
      <c r="BV122" s="68"/>
      <c r="BW122" s="68"/>
      <c r="BX122" s="68"/>
      <c r="BY122" s="68"/>
      <c r="BZ122" s="68"/>
      <c r="CA122" s="68"/>
      <c r="CB122" s="68"/>
      <c r="CC122" s="68"/>
    </row>
    <row r="123" spans="1:81" x14ac:dyDescent="0.2">
      <c r="A123" s="161" t="s">
        <v>197</v>
      </c>
      <c r="B123" s="32"/>
      <c r="C123" s="157" t="str">
        <f t="shared" si="42"/>
        <v>BB</v>
      </c>
      <c r="D123" s="147"/>
      <c r="E123" s="40"/>
      <c r="F123" s="35"/>
      <c r="G123" s="32"/>
      <c r="H123" s="32"/>
      <c r="I123" s="32"/>
      <c r="J123" s="32"/>
      <c r="K123" s="41"/>
      <c r="L123" s="42"/>
      <c r="M123" s="42"/>
      <c r="N123" s="167" t="str">
        <f t="shared" si="22"/>
        <v>Uit</v>
      </c>
      <c r="O123" s="46"/>
      <c r="P123" s="47"/>
      <c r="Q123" s="48">
        <f t="shared" si="23"/>
        <v>0</v>
      </c>
      <c r="R123" s="49" t="str">
        <f t="shared" si="24"/>
        <v/>
      </c>
      <c r="S123" s="50" t="str">
        <f t="shared" si="25"/>
        <v>Uit</v>
      </c>
      <c r="T123" s="171">
        <f t="shared" si="26"/>
        <v>0</v>
      </c>
      <c r="U123" s="169">
        <f t="shared" si="27"/>
        <v>0</v>
      </c>
      <c r="V123" s="169" t="str">
        <f t="shared" si="28"/>
        <v>Uit</v>
      </c>
      <c r="W123" s="170" t="str">
        <f t="shared" si="29"/>
        <v/>
      </c>
      <c r="X123" s="91" t="str">
        <f t="shared" si="30"/>
        <v/>
      </c>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149">
        <f t="shared" si="31"/>
        <v>0</v>
      </c>
      <c r="AY123" s="52"/>
      <c r="AZ123" s="90" t="e">
        <f>VLOOKUP(AY123,Termination!C:D,2,FALSE)</f>
        <v>#N/A</v>
      </c>
      <c r="BA123" s="92" t="str">
        <f t="shared" si="43"/>
        <v/>
      </c>
      <c r="BB123" s="89"/>
      <c r="BC123" s="89"/>
      <c r="BD123" s="150" t="str">
        <f t="shared" si="32"/>
        <v/>
      </c>
      <c r="BE123" s="151">
        <f>VLOOKUP(A123,Basisgegevens!$B:$L,5,0)</f>
        <v>2.9861111111111108E-3</v>
      </c>
      <c r="BF123" s="151">
        <f>VLOOKUP($A123,Basisgegevens!$B:$L,7,0)</f>
        <v>2.7546296296296294E-3</v>
      </c>
      <c r="BG123" s="151">
        <f>VLOOKUP($A123,Basisgegevens!$B:$L,8,0)</f>
        <v>6.099537037037037E-3</v>
      </c>
      <c r="BH123" s="152">
        <f>VLOOKUP($A123,Basisgegevens!$B:$L,9,0)</f>
        <v>300</v>
      </c>
      <c r="BI123" s="152">
        <f>VLOOKUP($A123,Basisgegevens!$B:$L,10,0)</f>
        <v>135</v>
      </c>
      <c r="BJ123" s="152">
        <f>VLOOKUP($A123,Basisgegevens!$B:$L,11,0)</f>
        <v>19</v>
      </c>
      <c r="BK123" s="152" t="str">
        <f t="shared" si="33"/>
        <v/>
      </c>
      <c r="BL123" s="153" t="str">
        <f t="shared" si="34"/>
        <v>Uit</v>
      </c>
      <c r="BM123" s="154" t="str">
        <f t="shared" si="35"/>
        <v/>
      </c>
      <c r="BN123" s="154">
        <f t="shared" si="36"/>
        <v>0</v>
      </c>
      <c r="BO123" s="154" t="str">
        <f t="shared" si="37"/>
        <v/>
      </c>
      <c r="BP123" s="61"/>
      <c r="BQ123" s="61"/>
      <c r="BR123" s="59" t="str">
        <f t="shared" si="38"/>
        <v/>
      </c>
      <c r="BS123" s="59" t="str">
        <f t="shared" si="39"/>
        <v/>
      </c>
      <c r="BT123" s="155" t="str">
        <f t="shared" si="40"/>
        <v/>
      </c>
      <c r="BU123" s="156" t="str">
        <f t="shared" si="41"/>
        <v/>
      </c>
      <c r="BV123" s="68"/>
      <c r="BW123" s="68"/>
      <c r="BX123" s="68"/>
      <c r="BY123" s="68"/>
      <c r="BZ123" s="68"/>
      <c r="CA123" s="68"/>
      <c r="CB123" s="68"/>
      <c r="CC123" s="68"/>
    </row>
    <row r="124" spans="1:81" x14ac:dyDescent="0.2">
      <c r="A124" s="161" t="s">
        <v>197</v>
      </c>
      <c r="B124" s="32"/>
      <c r="C124" s="157" t="str">
        <f t="shared" si="42"/>
        <v>BB</v>
      </c>
      <c r="D124" s="147"/>
      <c r="E124" s="40"/>
      <c r="F124" s="35"/>
      <c r="G124" s="32"/>
      <c r="H124" s="32"/>
      <c r="I124" s="32"/>
      <c r="J124" s="32"/>
      <c r="K124" s="41"/>
      <c r="L124" s="42"/>
      <c r="M124" s="42"/>
      <c r="N124" s="167" t="str">
        <f t="shared" si="22"/>
        <v>Uit</v>
      </c>
      <c r="O124" s="46"/>
      <c r="P124" s="47"/>
      <c r="Q124" s="48">
        <f t="shared" si="23"/>
        <v>0</v>
      </c>
      <c r="R124" s="49" t="str">
        <f t="shared" si="24"/>
        <v/>
      </c>
      <c r="S124" s="50" t="str">
        <f t="shared" si="25"/>
        <v>Uit</v>
      </c>
      <c r="T124" s="171">
        <f t="shared" si="26"/>
        <v>0</v>
      </c>
      <c r="U124" s="169">
        <f t="shared" si="27"/>
        <v>0</v>
      </c>
      <c r="V124" s="169" t="str">
        <f t="shared" si="28"/>
        <v>Uit</v>
      </c>
      <c r="W124" s="170" t="str">
        <f t="shared" si="29"/>
        <v/>
      </c>
      <c r="X124" s="91" t="str">
        <f t="shared" si="30"/>
        <v/>
      </c>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149">
        <f t="shared" si="31"/>
        <v>0</v>
      </c>
      <c r="AY124" s="52"/>
      <c r="AZ124" s="90" t="e">
        <f>VLOOKUP(AY124,Termination!C:D,2,FALSE)</f>
        <v>#N/A</v>
      </c>
      <c r="BA124" s="92" t="str">
        <f t="shared" si="43"/>
        <v/>
      </c>
      <c r="BB124" s="89"/>
      <c r="BC124" s="89"/>
      <c r="BD124" s="150" t="str">
        <f t="shared" si="32"/>
        <v/>
      </c>
      <c r="BE124" s="151">
        <f>VLOOKUP(A124,Basisgegevens!$B:$L,5,0)</f>
        <v>2.9861111111111108E-3</v>
      </c>
      <c r="BF124" s="151">
        <f>VLOOKUP($A124,Basisgegevens!$B:$L,7,0)</f>
        <v>2.7546296296296294E-3</v>
      </c>
      <c r="BG124" s="151">
        <f>VLOOKUP($A124,Basisgegevens!$B:$L,8,0)</f>
        <v>6.099537037037037E-3</v>
      </c>
      <c r="BH124" s="152">
        <f>VLOOKUP($A124,Basisgegevens!$B:$L,9,0)</f>
        <v>300</v>
      </c>
      <c r="BI124" s="152">
        <f>VLOOKUP($A124,Basisgegevens!$B:$L,10,0)</f>
        <v>135</v>
      </c>
      <c r="BJ124" s="152">
        <f>VLOOKUP($A124,Basisgegevens!$B:$L,11,0)</f>
        <v>19</v>
      </c>
      <c r="BK124" s="152" t="str">
        <f t="shared" si="33"/>
        <v/>
      </c>
      <c r="BL124" s="153" t="str">
        <f t="shared" si="34"/>
        <v>Uit</v>
      </c>
      <c r="BM124" s="154" t="str">
        <f t="shared" si="35"/>
        <v/>
      </c>
      <c r="BN124" s="154">
        <f t="shared" si="36"/>
        <v>0</v>
      </c>
      <c r="BO124" s="154" t="str">
        <f t="shared" si="37"/>
        <v/>
      </c>
      <c r="BP124" s="61"/>
      <c r="BQ124" s="61"/>
      <c r="BR124" s="59" t="str">
        <f t="shared" si="38"/>
        <v/>
      </c>
      <c r="BS124" s="59" t="str">
        <f t="shared" si="39"/>
        <v/>
      </c>
      <c r="BT124" s="155" t="str">
        <f t="shared" si="40"/>
        <v/>
      </c>
      <c r="BU124" s="156" t="str">
        <f t="shared" si="41"/>
        <v/>
      </c>
      <c r="BV124" s="68"/>
      <c r="BW124" s="68"/>
      <c r="BX124" s="68"/>
      <c r="BY124" s="68"/>
      <c r="BZ124" s="68"/>
      <c r="CA124" s="68"/>
      <c r="CB124" s="68"/>
      <c r="CC124" s="68"/>
    </row>
    <row r="125" spans="1:81" x14ac:dyDescent="0.2">
      <c r="A125" s="161" t="s">
        <v>197</v>
      </c>
      <c r="B125" s="32"/>
      <c r="C125" s="157" t="str">
        <f t="shared" si="42"/>
        <v>BB</v>
      </c>
      <c r="D125" s="147"/>
      <c r="E125" s="40"/>
      <c r="F125" s="35"/>
      <c r="G125" s="32"/>
      <c r="H125" s="32"/>
      <c r="I125" s="32"/>
      <c r="J125" s="32"/>
      <c r="K125" s="41"/>
      <c r="L125" s="42"/>
      <c r="M125" s="42"/>
      <c r="N125" s="167" t="str">
        <f t="shared" si="22"/>
        <v>Uit</v>
      </c>
      <c r="O125" s="46"/>
      <c r="P125" s="47"/>
      <c r="Q125" s="48">
        <f t="shared" si="23"/>
        <v>0</v>
      </c>
      <c r="R125" s="49" t="str">
        <f t="shared" si="24"/>
        <v/>
      </c>
      <c r="S125" s="50" t="str">
        <f t="shared" si="25"/>
        <v>Uit</v>
      </c>
      <c r="T125" s="171">
        <f t="shared" si="26"/>
        <v>0</v>
      </c>
      <c r="U125" s="169">
        <f t="shared" si="27"/>
        <v>0</v>
      </c>
      <c r="V125" s="169" t="str">
        <f t="shared" si="28"/>
        <v>Uit</v>
      </c>
      <c r="W125" s="170" t="str">
        <f t="shared" si="29"/>
        <v/>
      </c>
      <c r="X125" s="91" t="str">
        <f t="shared" si="30"/>
        <v/>
      </c>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149">
        <f t="shared" si="31"/>
        <v>0</v>
      </c>
      <c r="AY125" s="52"/>
      <c r="AZ125" s="90" t="e">
        <f>VLOOKUP(AY125,Termination!C:D,2,FALSE)</f>
        <v>#N/A</v>
      </c>
      <c r="BA125" s="92" t="str">
        <f t="shared" si="43"/>
        <v/>
      </c>
      <c r="BB125" s="89"/>
      <c r="BC125" s="89"/>
      <c r="BD125" s="150" t="str">
        <f t="shared" si="32"/>
        <v/>
      </c>
      <c r="BE125" s="151">
        <f>VLOOKUP(A125,Basisgegevens!$B:$L,5,0)</f>
        <v>2.9861111111111108E-3</v>
      </c>
      <c r="BF125" s="151">
        <f>VLOOKUP($A125,Basisgegevens!$B:$L,7,0)</f>
        <v>2.7546296296296294E-3</v>
      </c>
      <c r="BG125" s="151">
        <f>VLOOKUP($A125,Basisgegevens!$B:$L,8,0)</f>
        <v>6.099537037037037E-3</v>
      </c>
      <c r="BH125" s="152">
        <f>VLOOKUP($A125,Basisgegevens!$B:$L,9,0)</f>
        <v>300</v>
      </c>
      <c r="BI125" s="152">
        <f>VLOOKUP($A125,Basisgegevens!$B:$L,10,0)</f>
        <v>135</v>
      </c>
      <c r="BJ125" s="152">
        <f>VLOOKUP($A125,Basisgegevens!$B:$L,11,0)</f>
        <v>19</v>
      </c>
      <c r="BK125" s="152" t="str">
        <f t="shared" si="33"/>
        <v/>
      </c>
      <c r="BL125" s="153" t="str">
        <f t="shared" si="34"/>
        <v>Uit</v>
      </c>
      <c r="BM125" s="154" t="str">
        <f t="shared" si="35"/>
        <v/>
      </c>
      <c r="BN125" s="154">
        <f t="shared" si="36"/>
        <v>0</v>
      </c>
      <c r="BO125" s="154" t="str">
        <f t="shared" si="37"/>
        <v/>
      </c>
      <c r="BP125" s="61"/>
      <c r="BQ125" s="61"/>
      <c r="BR125" s="59" t="str">
        <f t="shared" si="38"/>
        <v/>
      </c>
      <c r="BS125" s="59" t="str">
        <f t="shared" si="39"/>
        <v/>
      </c>
      <c r="BT125" s="155" t="str">
        <f t="shared" si="40"/>
        <v/>
      </c>
      <c r="BU125" s="156" t="str">
        <f t="shared" si="41"/>
        <v/>
      </c>
      <c r="BV125" s="68"/>
      <c r="BW125" s="68"/>
      <c r="BX125" s="68"/>
      <c r="BY125" s="68"/>
      <c r="BZ125" s="68"/>
      <c r="CA125" s="68"/>
      <c r="CB125" s="68"/>
      <c r="CC125" s="68"/>
    </row>
    <row r="126" spans="1:81" x14ac:dyDescent="0.2">
      <c r="A126" s="161" t="s">
        <v>197</v>
      </c>
      <c r="B126" s="32"/>
      <c r="C126" s="157" t="str">
        <f t="shared" si="42"/>
        <v>BB</v>
      </c>
      <c r="D126" s="147"/>
      <c r="E126" s="40"/>
      <c r="F126" s="35"/>
      <c r="G126" s="32"/>
      <c r="H126" s="32"/>
      <c r="I126" s="32"/>
      <c r="J126" s="32"/>
      <c r="K126" s="41"/>
      <c r="L126" s="42"/>
      <c r="M126" s="42"/>
      <c r="N126" s="167" t="str">
        <f t="shared" si="22"/>
        <v>Uit</v>
      </c>
      <c r="O126" s="46"/>
      <c r="P126" s="47"/>
      <c r="Q126" s="48">
        <f t="shared" si="23"/>
        <v>0</v>
      </c>
      <c r="R126" s="49" t="str">
        <f t="shared" si="24"/>
        <v/>
      </c>
      <c r="S126" s="50" t="str">
        <f t="shared" si="25"/>
        <v>Uit</v>
      </c>
      <c r="T126" s="171">
        <f t="shared" si="26"/>
        <v>0</v>
      </c>
      <c r="U126" s="169">
        <f t="shared" si="27"/>
        <v>0</v>
      </c>
      <c r="V126" s="169" t="str">
        <f t="shared" si="28"/>
        <v>Uit</v>
      </c>
      <c r="W126" s="170" t="str">
        <f t="shared" si="29"/>
        <v/>
      </c>
      <c r="X126" s="91" t="str">
        <f t="shared" si="30"/>
        <v/>
      </c>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149">
        <f t="shared" si="31"/>
        <v>0</v>
      </c>
      <c r="AY126" s="52"/>
      <c r="AZ126" s="90" t="e">
        <f>VLOOKUP(AY126,Termination!C:D,2,FALSE)</f>
        <v>#N/A</v>
      </c>
      <c r="BA126" s="92" t="str">
        <f t="shared" si="43"/>
        <v/>
      </c>
      <c r="BB126" s="89"/>
      <c r="BC126" s="89"/>
      <c r="BD126" s="150" t="str">
        <f t="shared" si="32"/>
        <v/>
      </c>
      <c r="BE126" s="151">
        <f>VLOOKUP(A126,Basisgegevens!$B:$L,5,0)</f>
        <v>2.9861111111111108E-3</v>
      </c>
      <c r="BF126" s="151">
        <f>VLOOKUP($A126,Basisgegevens!$B:$L,7,0)</f>
        <v>2.7546296296296294E-3</v>
      </c>
      <c r="BG126" s="151">
        <f>VLOOKUP($A126,Basisgegevens!$B:$L,8,0)</f>
        <v>6.099537037037037E-3</v>
      </c>
      <c r="BH126" s="152">
        <f>VLOOKUP($A126,Basisgegevens!$B:$L,9,0)</f>
        <v>300</v>
      </c>
      <c r="BI126" s="152">
        <f>VLOOKUP($A126,Basisgegevens!$B:$L,10,0)</f>
        <v>135</v>
      </c>
      <c r="BJ126" s="152">
        <f>VLOOKUP($A126,Basisgegevens!$B:$L,11,0)</f>
        <v>19</v>
      </c>
      <c r="BK126" s="152" t="str">
        <f t="shared" si="33"/>
        <v/>
      </c>
      <c r="BL126" s="153" t="str">
        <f t="shared" si="34"/>
        <v>Uit</v>
      </c>
      <c r="BM126" s="154" t="str">
        <f t="shared" si="35"/>
        <v/>
      </c>
      <c r="BN126" s="154">
        <f t="shared" si="36"/>
        <v>0</v>
      </c>
      <c r="BO126" s="154" t="str">
        <f t="shared" si="37"/>
        <v/>
      </c>
      <c r="BP126" s="61"/>
      <c r="BQ126" s="61"/>
      <c r="BR126" s="59" t="str">
        <f t="shared" si="38"/>
        <v/>
      </c>
      <c r="BS126" s="59" t="str">
        <f t="shared" si="39"/>
        <v/>
      </c>
      <c r="BT126" s="155" t="str">
        <f t="shared" si="40"/>
        <v/>
      </c>
      <c r="BU126" s="156" t="str">
        <f t="shared" si="41"/>
        <v/>
      </c>
      <c r="BV126" s="68"/>
      <c r="BW126" s="68"/>
      <c r="BX126" s="68"/>
      <c r="BY126" s="68"/>
      <c r="BZ126" s="68"/>
      <c r="CA126" s="68"/>
      <c r="CB126" s="68"/>
      <c r="CC126" s="68"/>
    </row>
    <row r="127" spans="1:81" x14ac:dyDescent="0.2">
      <c r="A127" s="161" t="s">
        <v>197</v>
      </c>
      <c r="B127" s="32"/>
      <c r="C127" s="157" t="str">
        <f t="shared" si="42"/>
        <v>BB</v>
      </c>
      <c r="D127" s="147"/>
      <c r="E127" s="40"/>
      <c r="F127" s="35"/>
      <c r="G127" s="32"/>
      <c r="H127" s="32"/>
      <c r="I127" s="32"/>
      <c r="J127" s="32"/>
      <c r="K127" s="41"/>
      <c r="L127" s="42"/>
      <c r="M127" s="42"/>
      <c r="N127" s="167" t="str">
        <f t="shared" si="22"/>
        <v>Uit</v>
      </c>
      <c r="O127" s="46"/>
      <c r="P127" s="47"/>
      <c r="Q127" s="48">
        <f t="shared" si="23"/>
        <v>0</v>
      </c>
      <c r="R127" s="49" t="str">
        <f t="shared" si="24"/>
        <v/>
      </c>
      <c r="S127" s="50" t="str">
        <f t="shared" si="25"/>
        <v>Uit</v>
      </c>
      <c r="T127" s="171">
        <f t="shared" si="26"/>
        <v>0</v>
      </c>
      <c r="U127" s="169">
        <f t="shared" si="27"/>
        <v>0</v>
      </c>
      <c r="V127" s="169" t="str">
        <f t="shared" si="28"/>
        <v>Uit</v>
      </c>
      <c r="W127" s="170" t="str">
        <f t="shared" si="29"/>
        <v/>
      </c>
      <c r="X127" s="91" t="str">
        <f t="shared" si="30"/>
        <v/>
      </c>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149">
        <f t="shared" si="31"/>
        <v>0</v>
      </c>
      <c r="AY127" s="52"/>
      <c r="AZ127" s="90" t="e">
        <f>VLOOKUP(AY127,Termination!C:D,2,FALSE)</f>
        <v>#N/A</v>
      </c>
      <c r="BA127" s="92" t="str">
        <f t="shared" si="43"/>
        <v/>
      </c>
      <c r="BB127" s="89"/>
      <c r="BC127" s="89"/>
      <c r="BD127" s="150" t="str">
        <f t="shared" si="32"/>
        <v/>
      </c>
      <c r="BE127" s="151">
        <f>VLOOKUP(A127,Basisgegevens!$B:$L,5,0)</f>
        <v>2.9861111111111108E-3</v>
      </c>
      <c r="BF127" s="151">
        <f>VLOOKUP($A127,Basisgegevens!$B:$L,7,0)</f>
        <v>2.7546296296296294E-3</v>
      </c>
      <c r="BG127" s="151">
        <f>VLOOKUP($A127,Basisgegevens!$B:$L,8,0)</f>
        <v>6.099537037037037E-3</v>
      </c>
      <c r="BH127" s="152">
        <f>VLOOKUP($A127,Basisgegevens!$B:$L,9,0)</f>
        <v>300</v>
      </c>
      <c r="BI127" s="152">
        <f>VLOOKUP($A127,Basisgegevens!$B:$L,10,0)</f>
        <v>135</v>
      </c>
      <c r="BJ127" s="152">
        <f>VLOOKUP($A127,Basisgegevens!$B:$L,11,0)</f>
        <v>19</v>
      </c>
      <c r="BK127" s="152" t="str">
        <f t="shared" si="33"/>
        <v/>
      </c>
      <c r="BL127" s="153" t="str">
        <f t="shared" si="34"/>
        <v>Uit</v>
      </c>
      <c r="BM127" s="154" t="str">
        <f t="shared" si="35"/>
        <v/>
      </c>
      <c r="BN127" s="154">
        <f t="shared" si="36"/>
        <v>0</v>
      </c>
      <c r="BO127" s="154" t="str">
        <f t="shared" si="37"/>
        <v/>
      </c>
      <c r="BP127" s="61"/>
      <c r="BQ127" s="61"/>
      <c r="BR127" s="59" t="str">
        <f t="shared" si="38"/>
        <v/>
      </c>
      <c r="BS127" s="59" t="str">
        <f t="shared" si="39"/>
        <v/>
      </c>
      <c r="BT127" s="155" t="str">
        <f t="shared" si="40"/>
        <v/>
      </c>
      <c r="BU127" s="156" t="str">
        <f t="shared" si="41"/>
        <v/>
      </c>
      <c r="BV127" s="68"/>
      <c r="BW127" s="68"/>
      <c r="BX127" s="68"/>
      <c r="BY127" s="68"/>
      <c r="BZ127" s="68"/>
      <c r="CA127" s="68"/>
      <c r="CB127" s="68"/>
      <c r="CC127" s="68"/>
    </row>
    <row r="128" spans="1:81" x14ac:dyDescent="0.2">
      <c r="A128" s="161" t="s">
        <v>197</v>
      </c>
      <c r="B128" s="32"/>
      <c r="C128" s="157" t="str">
        <f t="shared" si="42"/>
        <v>BB</v>
      </c>
      <c r="D128" s="147"/>
      <c r="E128" s="40"/>
      <c r="F128" s="35"/>
      <c r="G128" s="32"/>
      <c r="H128" s="32"/>
      <c r="I128" s="32"/>
      <c r="J128" s="32"/>
      <c r="K128" s="41"/>
      <c r="L128" s="42"/>
      <c r="M128" s="42"/>
      <c r="N128" s="167" t="str">
        <f t="shared" si="22"/>
        <v>Uit</v>
      </c>
      <c r="O128" s="46"/>
      <c r="P128" s="47"/>
      <c r="Q128" s="48">
        <f t="shared" si="23"/>
        <v>0</v>
      </c>
      <c r="R128" s="49" t="str">
        <f t="shared" si="24"/>
        <v/>
      </c>
      <c r="S128" s="50" t="str">
        <f t="shared" si="25"/>
        <v>Uit</v>
      </c>
      <c r="T128" s="171">
        <f t="shared" si="26"/>
        <v>0</v>
      </c>
      <c r="U128" s="169">
        <f t="shared" si="27"/>
        <v>0</v>
      </c>
      <c r="V128" s="169" t="str">
        <f t="shared" si="28"/>
        <v>Uit</v>
      </c>
      <c r="W128" s="170" t="str">
        <f t="shared" si="29"/>
        <v/>
      </c>
      <c r="X128" s="91" t="str">
        <f t="shared" si="30"/>
        <v/>
      </c>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149">
        <f t="shared" si="31"/>
        <v>0</v>
      </c>
      <c r="AY128" s="52"/>
      <c r="AZ128" s="90" t="e">
        <f>VLOOKUP(AY128,Termination!C:D,2,FALSE)</f>
        <v>#N/A</v>
      </c>
      <c r="BA128" s="92" t="str">
        <f t="shared" si="43"/>
        <v/>
      </c>
      <c r="BB128" s="89"/>
      <c r="BC128" s="89"/>
      <c r="BD128" s="150" t="str">
        <f t="shared" si="32"/>
        <v/>
      </c>
      <c r="BE128" s="151">
        <f>VLOOKUP(A128,Basisgegevens!$B:$L,5,0)</f>
        <v>2.9861111111111108E-3</v>
      </c>
      <c r="BF128" s="151">
        <f>VLOOKUP($A128,Basisgegevens!$B:$L,7,0)</f>
        <v>2.7546296296296294E-3</v>
      </c>
      <c r="BG128" s="151">
        <f>VLOOKUP($A128,Basisgegevens!$B:$L,8,0)</f>
        <v>6.099537037037037E-3</v>
      </c>
      <c r="BH128" s="152">
        <f>VLOOKUP($A128,Basisgegevens!$B:$L,9,0)</f>
        <v>300</v>
      </c>
      <c r="BI128" s="152">
        <f>VLOOKUP($A128,Basisgegevens!$B:$L,10,0)</f>
        <v>135</v>
      </c>
      <c r="BJ128" s="152">
        <f>VLOOKUP($A128,Basisgegevens!$B:$L,11,0)</f>
        <v>19</v>
      </c>
      <c r="BK128" s="152" t="str">
        <f t="shared" si="33"/>
        <v/>
      </c>
      <c r="BL128" s="153" t="str">
        <f t="shared" si="34"/>
        <v>Uit</v>
      </c>
      <c r="BM128" s="154" t="str">
        <f t="shared" si="35"/>
        <v/>
      </c>
      <c r="BN128" s="154">
        <f t="shared" si="36"/>
        <v>0</v>
      </c>
      <c r="BO128" s="154" t="str">
        <f t="shared" si="37"/>
        <v/>
      </c>
      <c r="BP128" s="61"/>
      <c r="BQ128" s="61"/>
      <c r="BR128" s="59" t="str">
        <f t="shared" si="38"/>
        <v/>
      </c>
      <c r="BS128" s="59" t="str">
        <f t="shared" si="39"/>
        <v/>
      </c>
      <c r="BT128" s="155" t="str">
        <f t="shared" si="40"/>
        <v/>
      </c>
      <c r="BU128" s="156" t="str">
        <f t="shared" si="41"/>
        <v/>
      </c>
      <c r="BV128" s="68"/>
      <c r="BW128" s="68"/>
      <c r="BX128" s="68"/>
      <c r="BY128" s="68"/>
      <c r="BZ128" s="68"/>
      <c r="CA128" s="68"/>
      <c r="CB128" s="68"/>
      <c r="CC128" s="68"/>
    </row>
    <row r="129" spans="1:81" x14ac:dyDescent="0.2">
      <c r="A129" s="161" t="s">
        <v>197</v>
      </c>
      <c r="B129" s="32"/>
      <c r="C129" s="157" t="str">
        <f t="shared" si="42"/>
        <v>BB</v>
      </c>
      <c r="D129" s="147"/>
      <c r="E129" s="40"/>
      <c r="F129" s="35"/>
      <c r="G129" s="32"/>
      <c r="H129" s="32"/>
      <c r="I129" s="32"/>
      <c r="J129" s="32"/>
      <c r="K129" s="41"/>
      <c r="L129" s="42"/>
      <c r="M129" s="42"/>
      <c r="N129" s="167" t="str">
        <f t="shared" si="22"/>
        <v>Uit</v>
      </c>
      <c r="O129" s="46"/>
      <c r="P129" s="47"/>
      <c r="Q129" s="48">
        <f t="shared" si="23"/>
        <v>0</v>
      </c>
      <c r="R129" s="49" t="str">
        <f t="shared" si="24"/>
        <v/>
      </c>
      <c r="S129" s="50" t="str">
        <f t="shared" si="25"/>
        <v>Uit</v>
      </c>
      <c r="T129" s="171">
        <f t="shared" si="26"/>
        <v>0</v>
      </c>
      <c r="U129" s="169">
        <f t="shared" si="27"/>
        <v>0</v>
      </c>
      <c r="V129" s="169" t="str">
        <f t="shared" si="28"/>
        <v>Uit</v>
      </c>
      <c r="W129" s="170" t="str">
        <f t="shared" si="29"/>
        <v/>
      </c>
      <c r="X129" s="91" t="str">
        <f t="shared" si="30"/>
        <v/>
      </c>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149">
        <f t="shared" si="31"/>
        <v>0</v>
      </c>
      <c r="AY129" s="52"/>
      <c r="AZ129" s="90" t="e">
        <f>VLOOKUP(AY129,Termination!C:D,2,FALSE)</f>
        <v>#N/A</v>
      </c>
      <c r="BA129" s="92" t="str">
        <f t="shared" si="43"/>
        <v/>
      </c>
      <c r="BB129" s="89"/>
      <c r="BC129" s="89"/>
      <c r="BD129" s="150" t="str">
        <f t="shared" si="32"/>
        <v/>
      </c>
      <c r="BE129" s="151">
        <f>VLOOKUP(A129,Basisgegevens!$B:$L,5,0)</f>
        <v>2.9861111111111108E-3</v>
      </c>
      <c r="BF129" s="151">
        <f>VLOOKUP($A129,Basisgegevens!$B:$L,7,0)</f>
        <v>2.7546296296296294E-3</v>
      </c>
      <c r="BG129" s="151">
        <f>VLOOKUP($A129,Basisgegevens!$B:$L,8,0)</f>
        <v>6.099537037037037E-3</v>
      </c>
      <c r="BH129" s="152">
        <f>VLOOKUP($A129,Basisgegevens!$B:$L,9,0)</f>
        <v>300</v>
      </c>
      <c r="BI129" s="152">
        <f>VLOOKUP($A129,Basisgegevens!$B:$L,10,0)</f>
        <v>135</v>
      </c>
      <c r="BJ129" s="152">
        <f>VLOOKUP($A129,Basisgegevens!$B:$L,11,0)</f>
        <v>19</v>
      </c>
      <c r="BK129" s="152" t="str">
        <f t="shared" si="33"/>
        <v/>
      </c>
      <c r="BL129" s="153" t="str">
        <f t="shared" si="34"/>
        <v>Uit</v>
      </c>
      <c r="BM129" s="154" t="str">
        <f t="shared" si="35"/>
        <v/>
      </c>
      <c r="BN129" s="154">
        <f t="shared" si="36"/>
        <v>0</v>
      </c>
      <c r="BO129" s="154" t="str">
        <f t="shared" si="37"/>
        <v/>
      </c>
      <c r="BP129" s="61"/>
      <c r="BQ129" s="61"/>
      <c r="BR129" s="59" t="str">
        <f t="shared" si="38"/>
        <v/>
      </c>
      <c r="BS129" s="59" t="str">
        <f t="shared" si="39"/>
        <v/>
      </c>
      <c r="BT129" s="155" t="str">
        <f t="shared" si="40"/>
        <v/>
      </c>
      <c r="BU129" s="156" t="str">
        <f t="shared" si="41"/>
        <v/>
      </c>
      <c r="BV129" s="68"/>
      <c r="BW129" s="68"/>
      <c r="BX129" s="68"/>
      <c r="BY129" s="68"/>
      <c r="BZ129" s="68"/>
      <c r="CA129" s="68"/>
      <c r="CB129" s="68"/>
      <c r="CC129" s="68"/>
    </row>
    <row r="130" spans="1:81" x14ac:dyDescent="0.2">
      <c r="A130" s="161" t="s">
        <v>197</v>
      </c>
      <c r="B130" s="32"/>
      <c r="C130" s="157" t="str">
        <f t="shared" si="42"/>
        <v>BB</v>
      </c>
      <c r="D130" s="147"/>
      <c r="E130" s="40"/>
      <c r="F130" s="35"/>
      <c r="G130" s="32"/>
      <c r="H130" s="32"/>
      <c r="I130" s="32"/>
      <c r="J130" s="32"/>
      <c r="K130" s="41"/>
      <c r="L130" s="42"/>
      <c r="M130" s="42"/>
      <c r="N130" s="167" t="str">
        <f t="shared" si="22"/>
        <v>Uit</v>
      </c>
      <c r="O130" s="46"/>
      <c r="P130" s="47"/>
      <c r="Q130" s="48">
        <f t="shared" si="23"/>
        <v>0</v>
      </c>
      <c r="R130" s="49" t="str">
        <f t="shared" si="24"/>
        <v/>
      </c>
      <c r="S130" s="50" t="str">
        <f t="shared" si="25"/>
        <v>Uit</v>
      </c>
      <c r="T130" s="171">
        <f t="shared" si="26"/>
        <v>0</v>
      </c>
      <c r="U130" s="169">
        <f t="shared" si="27"/>
        <v>0</v>
      </c>
      <c r="V130" s="169" t="str">
        <f t="shared" si="28"/>
        <v>Uit</v>
      </c>
      <c r="W130" s="170" t="str">
        <f t="shared" si="29"/>
        <v/>
      </c>
      <c r="X130" s="91" t="str">
        <f t="shared" si="30"/>
        <v/>
      </c>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149">
        <f t="shared" si="31"/>
        <v>0</v>
      </c>
      <c r="AY130" s="52"/>
      <c r="AZ130" s="90" t="e">
        <f>VLOOKUP(AY130,Termination!C:D,2,FALSE)</f>
        <v>#N/A</v>
      </c>
      <c r="BA130" s="92" t="str">
        <f t="shared" si="43"/>
        <v/>
      </c>
      <c r="BB130" s="89"/>
      <c r="BC130" s="89"/>
      <c r="BD130" s="150" t="str">
        <f t="shared" si="32"/>
        <v/>
      </c>
      <c r="BE130" s="151">
        <f>VLOOKUP(A130,Basisgegevens!$B:$L,5,0)</f>
        <v>2.9861111111111108E-3</v>
      </c>
      <c r="BF130" s="151">
        <f>VLOOKUP($A130,Basisgegevens!$B:$L,7,0)</f>
        <v>2.7546296296296294E-3</v>
      </c>
      <c r="BG130" s="151">
        <f>VLOOKUP($A130,Basisgegevens!$B:$L,8,0)</f>
        <v>6.099537037037037E-3</v>
      </c>
      <c r="BH130" s="152">
        <f>VLOOKUP($A130,Basisgegevens!$B:$L,9,0)</f>
        <v>300</v>
      </c>
      <c r="BI130" s="152">
        <f>VLOOKUP($A130,Basisgegevens!$B:$L,10,0)</f>
        <v>135</v>
      </c>
      <c r="BJ130" s="152">
        <f>VLOOKUP($A130,Basisgegevens!$B:$L,11,0)</f>
        <v>19</v>
      </c>
      <c r="BK130" s="152" t="str">
        <f t="shared" si="33"/>
        <v/>
      </c>
      <c r="BL130" s="153" t="str">
        <f t="shared" si="34"/>
        <v>Uit</v>
      </c>
      <c r="BM130" s="154" t="str">
        <f t="shared" si="35"/>
        <v/>
      </c>
      <c r="BN130" s="154">
        <f t="shared" si="36"/>
        <v>0</v>
      </c>
      <c r="BO130" s="154" t="str">
        <f t="shared" si="37"/>
        <v/>
      </c>
      <c r="BP130" s="61"/>
      <c r="BQ130" s="61"/>
      <c r="BR130" s="59" t="str">
        <f t="shared" si="38"/>
        <v/>
      </c>
      <c r="BS130" s="59" t="str">
        <f t="shared" si="39"/>
        <v/>
      </c>
      <c r="BT130" s="155" t="str">
        <f t="shared" si="40"/>
        <v/>
      </c>
      <c r="BU130" s="156" t="str">
        <f t="shared" si="41"/>
        <v/>
      </c>
      <c r="BV130" s="68"/>
      <c r="BW130" s="68"/>
      <c r="BX130" s="68"/>
      <c r="BY130" s="68"/>
      <c r="BZ130" s="68"/>
      <c r="CA130" s="68"/>
      <c r="CB130" s="68"/>
      <c r="CC130" s="68"/>
    </row>
    <row r="131" spans="1:81" x14ac:dyDescent="0.2">
      <c r="A131" s="161" t="s">
        <v>197</v>
      </c>
      <c r="B131" s="32"/>
      <c r="C131" s="157" t="str">
        <f t="shared" si="42"/>
        <v>BB</v>
      </c>
      <c r="D131" s="147"/>
      <c r="E131" s="40"/>
      <c r="F131" s="35"/>
      <c r="G131" s="32"/>
      <c r="H131" s="32"/>
      <c r="I131" s="32"/>
      <c r="J131" s="32"/>
      <c r="K131" s="41"/>
      <c r="L131" s="42"/>
      <c r="M131" s="42"/>
      <c r="N131" s="167" t="str">
        <f t="shared" ref="N131:N152" si="44">IFERROR(IF(ISTEXT(M131),M131,(IF(AVERAGE(L131:M131)&lt;=BI131,"Uit",100-(AVERAGE(L131:M131)/BH131*100)))),"Uit")</f>
        <v>Uit</v>
      </c>
      <c r="O131" s="46"/>
      <c r="P131" s="47"/>
      <c r="Q131" s="48">
        <f t="shared" ref="Q131:Q152" si="45">IF(AX131="","",AX131)</f>
        <v>0</v>
      </c>
      <c r="R131" s="49" t="str">
        <f t="shared" ref="R131:R152" si="46">IF(BD131="","",IF(BD131&gt;BG131,"Uit",BM131+BN131))</f>
        <v/>
      </c>
      <c r="S131" s="50" t="str">
        <f t="shared" ref="S131:S152" si="47">IF(ISTEXT(BL131),BL131,IF(OR(ISBLANK(Q131),Q131="",ISBLANK(Y131)),BL131,IF(ISTEXT(BO131),BO131,BL131+BO131)))</f>
        <v>Uit</v>
      </c>
      <c r="T131" s="171">
        <f t="shared" ref="T131:T152" si="48">IF(BP131="",0,BR131)</f>
        <v>0</v>
      </c>
      <c r="U131" s="169">
        <f t="shared" ref="U131:U152" si="49">IF(BQ131="",0,BS131)</f>
        <v>0</v>
      </c>
      <c r="V131" s="169" t="str">
        <f t="shared" ref="V131:V152" si="50">IF(S131="","",IF(ISTEXT(S131),S131,S131-T131-U131))</f>
        <v>Uit</v>
      </c>
      <c r="W131" s="170" t="str">
        <f t="shared" ref="W131:W152" si="51">IF(AY131="","",AZ131)</f>
        <v/>
      </c>
      <c r="X131" s="91" t="str">
        <f t="shared" ref="X131:X152" si="52">IF($G131="","",$G131)</f>
        <v/>
      </c>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149">
        <f t="shared" ref="AX131:AX152" si="53">IF(AY131="",SUM(Y131:AW131),"Uit")</f>
        <v>0</v>
      </c>
      <c r="AY131" s="52"/>
      <c r="AZ131" s="90" t="e">
        <f>VLOOKUP(AY131,Termination!C:D,2,FALSE)</f>
        <v>#N/A</v>
      </c>
      <c r="BA131" s="92" t="str">
        <f t="shared" si="43"/>
        <v/>
      </c>
      <c r="BB131" s="89"/>
      <c r="BC131" s="89"/>
      <c r="BD131" s="150" t="str">
        <f t="shared" ref="BD131:BD152" si="54">IF(ISBLANK(BC131),"",BC131-BB131)</f>
        <v/>
      </c>
      <c r="BE131" s="151">
        <f>VLOOKUP(A131,Basisgegevens!$B:$L,5,0)</f>
        <v>2.9861111111111108E-3</v>
      </c>
      <c r="BF131" s="151">
        <f>VLOOKUP($A131,Basisgegevens!$B:$L,7,0)</f>
        <v>2.7546296296296294E-3</v>
      </c>
      <c r="BG131" s="151">
        <f>VLOOKUP($A131,Basisgegevens!$B:$L,8,0)</f>
        <v>6.099537037037037E-3</v>
      </c>
      <c r="BH131" s="152">
        <f>VLOOKUP($A131,Basisgegevens!$B:$L,9,0)</f>
        <v>300</v>
      </c>
      <c r="BI131" s="152">
        <f>VLOOKUP($A131,Basisgegevens!$B:$L,10,0)</f>
        <v>135</v>
      </c>
      <c r="BJ131" s="152">
        <f>VLOOKUP($A131,Basisgegevens!$B:$L,11,0)</f>
        <v>19</v>
      </c>
      <c r="BK131" s="152" t="str">
        <f t="shared" ref="BK131:BK152" si="55">IF(O131="","",IF(ISTEXT(O131),O131,IF(O131&gt;BJ131,"Uit",IF(ISBLANK(P131),O131,O131+P131))))</f>
        <v/>
      </c>
      <c r="BL131" s="153" t="str">
        <f t="shared" ref="BL131:BL152" si="56">IF(OR(ISTEXT(N131),BK131=""),N131,IF(ISTEXT(BK131),BK131,N131+BK131))</f>
        <v>Uit</v>
      </c>
      <c r="BM131" s="154" t="str">
        <f t="shared" ref="BM131:BM152" si="57">IFERROR(IF(BD131&gt;BE131,(BD131-BE131)*24*3600*0.4,0),"")</f>
        <v/>
      </c>
      <c r="BN131" s="154">
        <f t="shared" ref="BN131:BN152" si="58">IF(BD131&gt;BF131,0,(BF131-BD131)*24*3600*0.4)</f>
        <v>0</v>
      </c>
      <c r="BO131" s="154" t="str">
        <f t="shared" ref="BO131:BO152" si="59">IF(Q131="","",IF(ISTEXT(Q131),Q131,IF(ISTEXT(R131),R131,Q131+R131)))</f>
        <v/>
      </c>
      <c r="BP131" s="61"/>
      <c r="BQ131" s="61"/>
      <c r="BR131" s="59" t="str">
        <f t="shared" ref="BR131:BR152" si="60">IF(BP131="","",BP131)</f>
        <v/>
      </c>
      <c r="BS131" s="59" t="str">
        <f t="shared" ref="BS131:BS152" si="61">IF(BQ131="","",BQ131)</f>
        <v/>
      </c>
      <c r="BT131" s="155" t="str">
        <f t="shared" ref="BT131:BT152" si="62">IFERROR(AVERAGE(BR131:BS131),"")</f>
        <v/>
      </c>
      <c r="BU131" s="156" t="str">
        <f t="shared" ref="BU131:BU152" si="63">IF(BT131&gt;0,IF(BT131&lt;6,"onvoldoende",""),"")</f>
        <v/>
      </c>
      <c r="BV131" s="68"/>
      <c r="BW131" s="68"/>
      <c r="BX131" s="68"/>
      <c r="BY131" s="68"/>
      <c r="BZ131" s="68"/>
      <c r="CA131" s="68"/>
      <c r="CB131" s="68"/>
      <c r="CC131" s="68"/>
    </row>
    <row r="132" spans="1:81" x14ac:dyDescent="0.2">
      <c r="A132" s="161" t="s">
        <v>197</v>
      </c>
      <c r="B132" s="32"/>
      <c r="C132" s="157" t="str">
        <f t="shared" ref="C132:C152" si="64">MID(A132,4,2)</f>
        <v>BB</v>
      </c>
      <c r="D132" s="147"/>
      <c r="E132" s="40"/>
      <c r="F132" s="35"/>
      <c r="G132" s="32"/>
      <c r="H132" s="32"/>
      <c r="I132" s="32"/>
      <c r="J132" s="32"/>
      <c r="K132" s="41"/>
      <c r="L132" s="42"/>
      <c r="M132" s="42"/>
      <c r="N132" s="167" t="str">
        <f t="shared" si="44"/>
        <v>Uit</v>
      </c>
      <c r="O132" s="46"/>
      <c r="P132" s="47"/>
      <c r="Q132" s="48">
        <f t="shared" si="45"/>
        <v>0</v>
      </c>
      <c r="R132" s="49" t="str">
        <f t="shared" si="46"/>
        <v/>
      </c>
      <c r="S132" s="50" t="str">
        <f t="shared" si="47"/>
        <v>Uit</v>
      </c>
      <c r="T132" s="171">
        <f t="shared" si="48"/>
        <v>0</v>
      </c>
      <c r="U132" s="169">
        <f t="shared" si="49"/>
        <v>0</v>
      </c>
      <c r="V132" s="169" t="str">
        <f t="shared" si="50"/>
        <v>Uit</v>
      </c>
      <c r="W132" s="170" t="str">
        <f t="shared" si="51"/>
        <v/>
      </c>
      <c r="X132" s="91" t="str">
        <f t="shared" si="52"/>
        <v/>
      </c>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149">
        <f t="shared" si="53"/>
        <v>0</v>
      </c>
      <c r="AY132" s="52"/>
      <c r="AZ132" s="90" t="e">
        <f>VLOOKUP(AY132,Termination!C:D,2,FALSE)</f>
        <v>#N/A</v>
      </c>
      <c r="BA132" s="92" t="str">
        <f t="shared" si="43"/>
        <v/>
      </c>
      <c r="BB132" s="89"/>
      <c r="BC132" s="89"/>
      <c r="BD132" s="150" t="str">
        <f t="shared" si="54"/>
        <v/>
      </c>
      <c r="BE132" s="151">
        <f>VLOOKUP(A132,Basisgegevens!$B:$L,5,0)</f>
        <v>2.9861111111111108E-3</v>
      </c>
      <c r="BF132" s="151">
        <f>VLOOKUP($A132,Basisgegevens!$B:$L,7,0)</f>
        <v>2.7546296296296294E-3</v>
      </c>
      <c r="BG132" s="151">
        <f>VLOOKUP($A132,Basisgegevens!$B:$L,8,0)</f>
        <v>6.099537037037037E-3</v>
      </c>
      <c r="BH132" s="152">
        <f>VLOOKUP($A132,Basisgegevens!$B:$L,9,0)</f>
        <v>300</v>
      </c>
      <c r="BI132" s="152">
        <f>VLOOKUP($A132,Basisgegevens!$B:$L,10,0)</f>
        <v>135</v>
      </c>
      <c r="BJ132" s="152">
        <f>VLOOKUP($A132,Basisgegevens!$B:$L,11,0)</f>
        <v>19</v>
      </c>
      <c r="BK132" s="152" t="str">
        <f t="shared" si="55"/>
        <v/>
      </c>
      <c r="BL132" s="153" t="str">
        <f t="shared" si="56"/>
        <v>Uit</v>
      </c>
      <c r="BM132" s="154" t="str">
        <f t="shared" si="57"/>
        <v/>
      </c>
      <c r="BN132" s="154">
        <f t="shared" si="58"/>
        <v>0</v>
      </c>
      <c r="BO132" s="154" t="str">
        <f t="shared" si="59"/>
        <v/>
      </c>
      <c r="BP132" s="61"/>
      <c r="BQ132" s="61"/>
      <c r="BR132" s="59" t="str">
        <f t="shared" si="60"/>
        <v/>
      </c>
      <c r="BS132" s="59" t="str">
        <f t="shared" si="61"/>
        <v/>
      </c>
      <c r="BT132" s="155" t="str">
        <f t="shared" si="62"/>
        <v/>
      </c>
      <c r="BU132" s="156" t="str">
        <f t="shared" si="63"/>
        <v/>
      </c>
      <c r="BV132" s="68"/>
      <c r="BW132" s="68"/>
      <c r="BX132" s="68"/>
      <c r="BY132" s="68"/>
      <c r="BZ132" s="68"/>
      <c r="CA132" s="68"/>
      <c r="CB132" s="68"/>
      <c r="CC132" s="68"/>
    </row>
    <row r="133" spans="1:81" x14ac:dyDescent="0.2">
      <c r="A133" s="161" t="s">
        <v>197</v>
      </c>
      <c r="B133" s="32"/>
      <c r="C133" s="157" t="str">
        <f t="shared" si="64"/>
        <v>BB</v>
      </c>
      <c r="D133" s="147"/>
      <c r="E133" s="40"/>
      <c r="F133" s="35"/>
      <c r="G133" s="32"/>
      <c r="H133" s="32"/>
      <c r="I133" s="32"/>
      <c r="J133" s="32"/>
      <c r="K133" s="41"/>
      <c r="L133" s="42"/>
      <c r="M133" s="42"/>
      <c r="N133" s="167" t="str">
        <f t="shared" si="44"/>
        <v>Uit</v>
      </c>
      <c r="O133" s="46"/>
      <c r="P133" s="47"/>
      <c r="Q133" s="48">
        <f t="shared" si="45"/>
        <v>0</v>
      </c>
      <c r="R133" s="49" t="str">
        <f t="shared" si="46"/>
        <v/>
      </c>
      <c r="S133" s="50" t="str">
        <f t="shared" si="47"/>
        <v>Uit</v>
      </c>
      <c r="T133" s="171">
        <f t="shared" si="48"/>
        <v>0</v>
      </c>
      <c r="U133" s="169">
        <f t="shared" si="49"/>
        <v>0</v>
      </c>
      <c r="V133" s="169" t="str">
        <f t="shared" si="50"/>
        <v>Uit</v>
      </c>
      <c r="W133" s="170" t="str">
        <f t="shared" si="51"/>
        <v/>
      </c>
      <c r="X133" s="91" t="str">
        <f t="shared" si="52"/>
        <v/>
      </c>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149">
        <f t="shared" si="53"/>
        <v>0</v>
      </c>
      <c r="AY133" s="52"/>
      <c r="AZ133" s="90" t="e">
        <f>VLOOKUP(AY133,Termination!C:D,2,FALSE)</f>
        <v>#N/A</v>
      </c>
      <c r="BA133" s="92" t="str">
        <f t="shared" si="43"/>
        <v/>
      </c>
      <c r="BB133" s="89"/>
      <c r="BC133" s="89"/>
      <c r="BD133" s="150" t="str">
        <f t="shared" si="54"/>
        <v/>
      </c>
      <c r="BE133" s="151">
        <f>VLOOKUP(A133,Basisgegevens!$B:$L,5,0)</f>
        <v>2.9861111111111108E-3</v>
      </c>
      <c r="BF133" s="151">
        <f>VLOOKUP($A133,Basisgegevens!$B:$L,7,0)</f>
        <v>2.7546296296296294E-3</v>
      </c>
      <c r="BG133" s="151">
        <f>VLOOKUP($A133,Basisgegevens!$B:$L,8,0)</f>
        <v>6.099537037037037E-3</v>
      </c>
      <c r="BH133" s="152">
        <f>VLOOKUP($A133,Basisgegevens!$B:$L,9,0)</f>
        <v>300</v>
      </c>
      <c r="BI133" s="152">
        <f>VLOOKUP($A133,Basisgegevens!$B:$L,10,0)</f>
        <v>135</v>
      </c>
      <c r="BJ133" s="152">
        <f>VLOOKUP($A133,Basisgegevens!$B:$L,11,0)</f>
        <v>19</v>
      </c>
      <c r="BK133" s="152" t="str">
        <f t="shared" si="55"/>
        <v/>
      </c>
      <c r="BL133" s="153" t="str">
        <f t="shared" si="56"/>
        <v>Uit</v>
      </c>
      <c r="BM133" s="154" t="str">
        <f t="shared" si="57"/>
        <v/>
      </c>
      <c r="BN133" s="154">
        <f t="shared" si="58"/>
        <v>0</v>
      </c>
      <c r="BO133" s="154" t="str">
        <f t="shared" si="59"/>
        <v/>
      </c>
      <c r="BP133" s="61"/>
      <c r="BQ133" s="61"/>
      <c r="BR133" s="59" t="str">
        <f t="shared" si="60"/>
        <v/>
      </c>
      <c r="BS133" s="59" t="str">
        <f t="shared" si="61"/>
        <v/>
      </c>
      <c r="BT133" s="155" t="str">
        <f t="shared" si="62"/>
        <v/>
      </c>
      <c r="BU133" s="156" t="str">
        <f t="shared" si="63"/>
        <v/>
      </c>
      <c r="BV133" s="68"/>
      <c r="BW133" s="68"/>
      <c r="BX133" s="68"/>
      <c r="BY133" s="68"/>
      <c r="BZ133" s="68"/>
      <c r="CA133" s="68"/>
      <c r="CB133" s="68"/>
      <c r="CC133" s="68"/>
    </row>
    <row r="134" spans="1:81" x14ac:dyDescent="0.2">
      <c r="A134" s="161" t="s">
        <v>197</v>
      </c>
      <c r="B134" s="32"/>
      <c r="C134" s="157" t="str">
        <f t="shared" si="64"/>
        <v>BB</v>
      </c>
      <c r="D134" s="147"/>
      <c r="E134" s="40"/>
      <c r="F134" s="35"/>
      <c r="G134" s="32"/>
      <c r="H134" s="32"/>
      <c r="I134" s="32"/>
      <c r="J134" s="32"/>
      <c r="K134" s="41"/>
      <c r="L134" s="42"/>
      <c r="M134" s="42"/>
      <c r="N134" s="167" t="str">
        <f t="shared" si="44"/>
        <v>Uit</v>
      </c>
      <c r="O134" s="46"/>
      <c r="P134" s="47"/>
      <c r="Q134" s="48">
        <f t="shared" si="45"/>
        <v>0</v>
      </c>
      <c r="R134" s="49" t="str">
        <f t="shared" si="46"/>
        <v/>
      </c>
      <c r="S134" s="50" t="str">
        <f t="shared" si="47"/>
        <v>Uit</v>
      </c>
      <c r="T134" s="171">
        <f t="shared" si="48"/>
        <v>0</v>
      </c>
      <c r="U134" s="169">
        <f t="shared" si="49"/>
        <v>0</v>
      </c>
      <c r="V134" s="169" t="str">
        <f t="shared" si="50"/>
        <v>Uit</v>
      </c>
      <c r="W134" s="170" t="str">
        <f t="shared" si="51"/>
        <v/>
      </c>
      <c r="X134" s="91" t="str">
        <f t="shared" si="52"/>
        <v/>
      </c>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149">
        <f t="shared" si="53"/>
        <v>0</v>
      </c>
      <c r="AY134" s="52"/>
      <c r="AZ134" s="90" t="e">
        <f>VLOOKUP(AY134,Termination!C:D,2,FALSE)</f>
        <v>#N/A</v>
      </c>
      <c r="BA134" s="92" t="str">
        <f t="shared" si="43"/>
        <v/>
      </c>
      <c r="BB134" s="89"/>
      <c r="BC134" s="89"/>
      <c r="BD134" s="150" t="str">
        <f t="shared" si="54"/>
        <v/>
      </c>
      <c r="BE134" s="151">
        <f>VLOOKUP(A134,Basisgegevens!$B:$L,5,0)</f>
        <v>2.9861111111111108E-3</v>
      </c>
      <c r="BF134" s="151">
        <f>VLOOKUP($A134,Basisgegevens!$B:$L,7,0)</f>
        <v>2.7546296296296294E-3</v>
      </c>
      <c r="BG134" s="151">
        <f>VLOOKUP($A134,Basisgegevens!$B:$L,8,0)</f>
        <v>6.099537037037037E-3</v>
      </c>
      <c r="BH134" s="152">
        <f>VLOOKUP($A134,Basisgegevens!$B:$L,9,0)</f>
        <v>300</v>
      </c>
      <c r="BI134" s="152">
        <f>VLOOKUP($A134,Basisgegevens!$B:$L,10,0)</f>
        <v>135</v>
      </c>
      <c r="BJ134" s="152">
        <f>VLOOKUP($A134,Basisgegevens!$B:$L,11,0)</f>
        <v>19</v>
      </c>
      <c r="BK134" s="152" t="str">
        <f t="shared" si="55"/>
        <v/>
      </c>
      <c r="BL134" s="153" t="str">
        <f t="shared" si="56"/>
        <v>Uit</v>
      </c>
      <c r="BM134" s="154" t="str">
        <f t="shared" si="57"/>
        <v/>
      </c>
      <c r="BN134" s="154">
        <f t="shared" si="58"/>
        <v>0</v>
      </c>
      <c r="BO134" s="154" t="str">
        <f t="shared" si="59"/>
        <v/>
      </c>
      <c r="BP134" s="61"/>
      <c r="BQ134" s="61"/>
      <c r="BR134" s="59" t="str">
        <f t="shared" si="60"/>
        <v/>
      </c>
      <c r="BS134" s="59" t="str">
        <f t="shared" si="61"/>
        <v/>
      </c>
      <c r="BT134" s="155" t="str">
        <f t="shared" si="62"/>
        <v/>
      </c>
      <c r="BU134" s="156" t="str">
        <f t="shared" si="63"/>
        <v/>
      </c>
      <c r="BV134" s="68"/>
      <c r="BW134" s="68"/>
      <c r="BX134" s="68"/>
      <c r="BY134" s="68"/>
      <c r="BZ134" s="68"/>
      <c r="CA134" s="68"/>
      <c r="CB134" s="68"/>
      <c r="CC134" s="68"/>
    </row>
    <row r="135" spans="1:81" x14ac:dyDescent="0.2">
      <c r="A135" s="161" t="s">
        <v>197</v>
      </c>
      <c r="B135" s="32"/>
      <c r="C135" s="157" t="str">
        <f t="shared" si="64"/>
        <v>BB</v>
      </c>
      <c r="D135" s="147"/>
      <c r="E135" s="40"/>
      <c r="F135" s="35"/>
      <c r="G135" s="32"/>
      <c r="H135" s="32"/>
      <c r="I135" s="32"/>
      <c r="J135" s="32"/>
      <c r="K135" s="41"/>
      <c r="L135" s="42"/>
      <c r="M135" s="42"/>
      <c r="N135" s="167" t="str">
        <f t="shared" si="44"/>
        <v>Uit</v>
      </c>
      <c r="O135" s="46"/>
      <c r="P135" s="47"/>
      <c r="Q135" s="48">
        <f t="shared" si="45"/>
        <v>0</v>
      </c>
      <c r="R135" s="49" t="str">
        <f t="shared" si="46"/>
        <v/>
      </c>
      <c r="S135" s="50" t="str">
        <f t="shared" si="47"/>
        <v>Uit</v>
      </c>
      <c r="T135" s="171">
        <f t="shared" si="48"/>
        <v>0</v>
      </c>
      <c r="U135" s="169">
        <f t="shared" si="49"/>
        <v>0</v>
      </c>
      <c r="V135" s="169" t="str">
        <f t="shared" si="50"/>
        <v>Uit</v>
      </c>
      <c r="W135" s="170" t="str">
        <f t="shared" si="51"/>
        <v/>
      </c>
      <c r="X135" s="91" t="str">
        <f t="shared" si="52"/>
        <v/>
      </c>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149">
        <f t="shared" si="53"/>
        <v>0</v>
      </c>
      <c r="AY135" s="52"/>
      <c r="AZ135" s="90" t="e">
        <f>VLOOKUP(AY135,Termination!C:D,2,FALSE)</f>
        <v>#N/A</v>
      </c>
      <c r="BA135" s="92" t="str">
        <f t="shared" ref="BA135:BA152" si="65">IF($G135="","",$G135)</f>
        <v/>
      </c>
      <c r="BB135" s="89"/>
      <c r="BC135" s="89"/>
      <c r="BD135" s="150" t="str">
        <f t="shared" si="54"/>
        <v/>
      </c>
      <c r="BE135" s="151">
        <f>VLOOKUP(A135,Basisgegevens!$B:$L,5,0)</f>
        <v>2.9861111111111108E-3</v>
      </c>
      <c r="BF135" s="151">
        <f>VLOOKUP($A135,Basisgegevens!$B:$L,7,0)</f>
        <v>2.7546296296296294E-3</v>
      </c>
      <c r="BG135" s="151">
        <f>VLOOKUP($A135,Basisgegevens!$B:$L,8,0)</f>
        <v>6.099537037037037E-3</v>
      </c>
      <c r="BH135" s="152">
        <f>VLOOKUP($A135,Basisgegevens!$B:$L,9,0)</f>
        <v>300</v>
      </c>
      <c r="BI135" s="152">
        <f>VLOOKUP($A135,Basisgegevens!$B:$L,10,0)</f>
        <v>135</v>
      </c>
      <c r="BJ135" s="152">
        <f>VLOOKUP($A135,Basisgegevens!$B:$L,11,0)</f>
        <v>19</v>
      </c>
      <c r="BK135" s="152" t="str">
        <f t="shared" si="55"/>
        <v/>
      </c>
      <c r="BL135" s="153" t="str">
        <f t="shared" si="56"/>
        <v>Uit</v>
      </c>
      <c r="BM135" s="154" t="str">
        <f t="shared" si="57"/>
        <v/>
      </c>
      <c r="BN135" s="154">
        <f t="shared" si="58"/>
        <v>0</v>
      </c>
      <c r="BO135" s="154" t="str">
        <f t="shared" si="59"/>
        <v/>
      </c>
      <c r="BP135" s="61"/>
      <c r="BQ135" s="61"/>
      <c r="BR135" s="59" t="str">
        <f t="shared" si="60"/>
        <v/>
      </c>
      <c r="BS135" s="59" t="str">
        <f t="shared" si="61"/>
        <v/>
      </c>
      <c r="BT135" s="155" t="str">
        <f t="shared" si="62"/>
        <v/>
      </c>
      <c r="BU135" s="156" t="str">
        <f t="shared" si="63"/>
        <v/>
      </c>
      <c r="BV135" s="68"/>
      <c r="BW135" s="68"/>
      <c r="BX135" s="68"/>
      <c r="BY135" s="68"/>
      <c r="BZ135" s="68"/>
      <c r="CA135" s="68"/>
      <c r="CB135" s="68"/>
      <c r="CC135" s="68"/>
    </row>
    <row r="136" spans="1:81" x14ac:dyDescent="0.2">
      <c r="A136" s="161" t="s">
        <v>197</v>
      </c>
      <c r="B136" s="32"/>
      <c r="C136" s="157" t="str">
        <f t="shared" si="64"/>
        <v>BB</v>
      </c>
      <c r="D136" s="147"/>
      <c r="E136" s="40"/>
      <c r="F136" s="35"/>
      <c r="G136" s="32"/>
      <c r="H136" s="32"/>
      <c r="I136" s="32"/>
      <c r="J136" s="32"/>
      <c r="K136" s="41"/>
      <c r="L136" s="42"/>
      <c r="M136" s="42"/>
      <c r="N136" s="167" t="str">
        <f t="shared" si="44"/>
        <v>Uit</v>
      </c>
      <c r="O136" s="46"/>
      <c r="P136" s="47"/>
      <c r="Q136" s="48">
        <f t="shared" si="45"/>
        <v>0</v>
      </c>
      <c r="R136" s="49" t="str">
        <f t="shared" si="46"/>
        <v/>
      </c>
      <c r="S136" s="50" t="str">
        <f t="shared" si="47"/>
        <v>Uit</v>
      </c>
      <c r="T136" s="171">
        <f t="shared" si="48"/>
        <v>0</v>
      </c>
      <c r="U136" s="169">
        <f t="shared" si="49"/>
        <v>0</v>
      </c>
      <c r="V136" s="169" t="str">
        <f t="shared" si="50"/>
        <v>Uit</v>
      </c>
      <c r="W136" s="170" t="str">
        <f t="shared" si="51"/>
        <v/>
      </c>
      <c r="X136" s="91" t="str">
        <f t="shared" si="52"/>
        <v/>
      </c>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149">
        <f t="shared" si="53"/>
        <v>0</v>
      </c>
      <c r="AY136" s="52"/>
      <c r="AZ136" s="90" t="e">
        <f>VLOOKUP(AY136,Termination!C:D,2,FALSE)</f>
        <v>#N/A</v>
      </c>
      <c r="BA136" s="92" t="str">
        <f t="shared" si="65"/>
        <v/>
      </c>
      <c r="BB136" s="89"/>
      <c r="BC136" s="89"/>
      <c r="BD136" s="150" t="str">
        <f t="shared" si="54"/>
        <v/>
      </c>
      <c r="BE136" s="151">
        <f>VLOOKUP(A136,Basisgegevens!$B:$L,5,0)</f>
        <v>2.9861111111111108E-3</v>
      </c>
      <c r="BF136" s="151">
        <f>VLOOKUP($A136,Basisgegevens!$B:$L,7,0)</f>
        <v>2.7546296296296294E-3</v>
      </c>
      <c r="BG136" s="151">
        <f>VLOOKUP($A136,Basisgegevens!$B:$L,8,0)</f>
        <v>6.099537037037037E-3</v>
      </c>
      <c r="BH136" s="152">
        <f>VLOOKUP($A136,Basisgegevens!$B:$L,9,0)</f>
        <v>300</v>
      </c>
      <c r="BI136" s="152">
        <f>VLOOKUP($A136,Basisgegevens!$B:$L,10,0)</f>
        <v>135</v>
      </c>
      <c r="BJ136" s="152">
        <f>VLOOKUP($A136,Basisgegevens!$B:$L,11,0)</f>
        <v>19</v>
      </c>
      <c r="BK136" s="152" t="str">
        <f t="shared" si="55"/>
        <v/>
      </c>
      <c r="BL136" s="153" t="str">
        <f t="shared" si="56"/>
        <v>Uit</v>
      </c>
      <c r="BM136" s="154" t="str">
        <f t="shared" si="57"/>
        <v/>
      </c>
      <c r="BN136" s="154">
        <f t="shared" si="58"/>
        <v>0</v>
      </c>
      <c r="BO136" s="154" t="str">
        <f t="shared" si="59"/>
        <v/>
      </c>
      <c r="BP136" s="61"/>
      <c r="BQ136" s="61"/>
      <c r="BR136" s="59" t="str">
        <f t="shared" si="60"/>
        <v/>
      </c>
      <c r="BS136" s="59" t="str">
        <f t="shared" si="61"/>
        <v/>
      </c>
      <c r="BT136" s="155" t="str">
        <f t="shared" si="62"/>
        <v/>
      </c>
      <c r="BU136" s="156" t="str">
        <f t="shared" si="63"/>
        <v/>
      </c>
      <c r="BV136" s="68"/>
      <c r="BW136" s="68"/>
      <c r="BX136" s="68"/>
      <c r="BY136" s="68"/>
      <c r="BZ136" s="68"/>
      <c r="CA136" s="68"/>
      <c r="CB136" s="68"/>
      <c r="CC136" s="68"/>
    </row>
    <row r="137" spans="1:81" x14ac:dyDescent="0.2">
      <c r="A137" s="161" t="s">
        <v>197</v>
      </c>
      <c r="B137" s="32"/>
      <c r="C137" s="157" t="str">
        <f t="shared" si="64"/>
        <v>BB</v>
      </c>
      <c r="D137" s="147"/>
      <c r="E137" s="40"/>
      <c r="F137" s="35"/>
      <c r="G137" s="32"/>
      <c r="H137" s="32"/>
      <c r="I137" s="32"/>
      <c r="J137" s="32"/>
      <c r="K137" s="41"/>
      <c r="L137" s="42"/>
      <c r="M137" s="42"/>
      <c r="N137" s="167" t="str">
        <f t="shared" si="44"/>
        <v>Uit</v>
      </c>
      <c r="O137" s="46"/>
      <c r="P137" s="47"/>
      <c r="Q137" s="48">
        <f t="shared" si="45"/>
        <v>0</v>
      </c>
      <c r="R137" s="49" t="str">
        <f t="shared" si="46"/>
        <v/>
      </c>
      <c r="S137" s="50" t="str">
        <f t="shared" si="47"/>
        <v>Uit</v>
      </c>
      <c r="T137" s="171">
        <f t="shared" si="48"/>
        <v>0</v>
      </c>
      <c r="U137" s="169">
        <f t="shared" si="49"/>
        <v>0</v>
      </c>
      <c r="V137" s="169" t="str">
        <f t="shared" si="50"/>
        <v>Uit</v>
      </c>
      <c r="W137" s="170" t="str">
        <f t="shared" si="51"/>
        <v/>
      </c>
      <c r="X137" s="91" t="str">
        <f t="shared" si="52"/>
        <v/>
      </c>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149">
        <f t="shared" si="53"/>
        <v>0</v>
      </c>
      <c r="AY137" s="52"/>
      <c r="AZ137" s="90" t="e">
        <f>VLOOKUP(AY137,Termination!C:D,2,FALSE)</f>
        <v>#N/A</v>
      </c>
      <c r="BA137" s="92" t="str">
        <f t="shared" si="65"/>
        <v/>
      </c>
      <c r="BB137" s="89"/>
      <c r="BC137" s="89"/>
      <c r="BD137" s="150" t="str">
        <f t="shared" si="54"/>
        <v/>
      </c>
      <c r="BE137" s="151">
        <f>VLOOKUP(A137,Basisgegevens!$B:$L,5,0)</f>
        <v>2.9861111111111108E-3</v>
      </c>
      <c r="BF137" s="151">
        <f>VLOOKUP($A137,Basisgegevens!$B:$L,7,0)</f>
        <v>2.7546296296296294E-3</v>
      </c>
      <c r="BG137" s="151">
        <f>VLOOKUP($A137,Basisgegevens!$B:$L,8,0)</f>
        <v>6.099537037037037E-3</v>
      </c>
      <c r="BH137" s="152">
        <f>VLOOKUP($A137,Basisgegevens!$B:$L,9,0)</f>
        <v>300</v>
      </c>
      <c r="BI137" s="152">
        <f>VLOOKUP($A137,Basisgegevens!$B:$L,10,0)</f>
        <v>135</v>
      </c>
      <c r="BJ137" s="152">
        <f>VLOOKUP($A137,Basisgegevens!$B:$L,11,0)</f>
        <v>19</v>
      </c>
      <c r="BK137" s="152" t="str">
        <f t="shared" si="55"/>
        <v/>
      </c>
      <c r="BL137" s="153" t="str">
        <f t="shared" si="56"/>
        <v>Uit</v>
      </c>
      <c r="BM137" s="154" t="str">
        <f t="shared" si="57"/>
        <v/>
      </c>
      <c r="BN137" s="154">
        <f t="shared" si="58"/>
        <v>0</v>
      </c>
      <c r="BO137" s="154" t="str">
        <f t="shared" si="59"/>
        <v/>
      </c>
      <c r="BP137" s="61"/>
      <c r="BQ137" s="61"/>
      <c r="BR137" s="59" t="str">
        <f t="shared" si="60"/>
        <v/>
      </c>
      <c r="BS137" s="59" t="str">
        <f t="shared" si="61"/>
        <v/>
      </c>
      <c r="BT137" s="155" t="str">
        <f t="shared" si="62"/>
        <v/>
      </c>
      <c r="BU137" s="156" t="str">
        <f t="shared" si="63"/>
        <v/>
      </c>
      <c r="BV137" s="68"/>
      <c r="BW137" s="68"/>
      <c r="BX137" s="68"/>
      <c r="BY137" s="68"/>
      <c r="BZ137" s="68"/>
      <c r="CA137" s="68"/>
      <c r="CB137" s="68"/>
      <c r="CC137" s="68"/>
    </row>
    <row r="138" spans="1:81" x14ac:dyDescent="0.2">
      <c r="A138" s="161" t="s">
        <v>197</v>
      </c>
      <c r="B138" s="32"/>
      <c r="C138" s="157" t="str">
        <f t="shared" si="64"/>
        <v>BB</v>
      </c>
      <c r="D138" s="147"/>
      <c r="E138" s="40"/>
      <c r="F138" s="35"/>
      <c r="G138" s="32"/>
      <c r="H138" s="32"/>
      <c r="I138" s="32"/>
      <c r="J138" s="32"/>
      <c r="K138" s="41"/>
      <c r="L138" s="42"/>
      <c r="M138" s="42"/>
      <c r="N138" s="167" t="str">
        <f t="shared" si="44"/>
        <v>Uit</v>
      </c>
      <c r="O138" s="46"/>
      <c r="P138" s="47"/>
      <c r="Q138" s="48">
        <f t="shared" si="45"/>
        <v>0</v>
      </c>
      <c r="R138" s="49" t="str">
        <f t="shared" si="46"/>
        <v/>
      </c>
      <c r="S138" s="50" t="str">
        <f t="shared" si="47"/>
        <v>Uit</v>
      </c>
      <c r="T138" s="171">
        <f t="shared" si="48"/>
        <v>0</v>
      </c>
      <c r="U138" s="169">
        <f t="shared" si="49"/>
        <v>0</v>
      </c>
      <c r="V138" s="169" t="str">
        <f t="shared" si="50"/>
        <v>Uit</v>
      </c>
      <c r="W138" s="170" t="str">
        <f t="shared" si="51"/>
        <v/>
      </c>
      <c r="X138" s="91" t="str">
        <f t="shared" si="52"/>
        <v/>
      </c>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149">
        <f t="shared" si="53"/>
        <v>0</v>
      </c>
      <c r="AY138" s="52"/>
      <c r="AZ138" s="90" t="e">
        <f>VLOOKUP(AY138,Termination!C:D,2,FALSE)</f>
        <v>#N/A</v>
      </c>
      <c r="BA138" s="92" t="str">
        <f t="shared" si="65"/>
        <v/>
      </c>
      <c r="BB138" s="89"/>
      <c r="BC138" s="89"/>
      <c r="BD138" s="150" t="str">
        <f t="shared" si="54"/>
        <v/>
      </c>
      <c r="BE138" s="151">
        <f>VLOOKUP(A138,Basisgegevens!$B:$L,5,0)</f>
        <v>2.9861111111111108E-3</v>
      </c>
      <c r="BF138" s="151">
        <f>VLOOKUP($A138,Basisgegevens!$B:$L,7,0)</f>
        <v>2.7546296296296294E-3</v>
      </c>
      <c r="BG138" s="151">
        <f>VLOOKUP($A138,Basisgegevens!$B:$L,8,0)</f>
        <v>6.099537037037037E-3</v>
      </c>
      <c r="BH138" s="152">
        <f>VLOOKUP($A138,Basisgegevens!$B:$L,9,0)</f>
        <v>300</v>
      </c>
      <c r="BI138" s="152">
        <f>VLOOKUP($A138,Basisgegevens!$B:$L,10,0)</f>
        <v>135</v>
      </c>
      <c r="BJ138" s="152">
        <f>VLOOKUP($A138,Basisgegevens!$B:$L,11,0)</f>
        <v>19</v>
      </c>
      <c r="BK138" s="152" t="str">
        <f t="shared" si="55"/>
        <v/>
      </c>
      <c r="BL138" s="153" t="str">
        <f t="shared" si="56"/>
        <v>Uit</v>
      </c>
      <c r="BM138" s="154" t="str">
        <f t="shared" si="57"/>
        <v/>
      </c>
      <c r="BN138" s="154">
        <f t="shared" si="58"/>
        <v>0</v>
      </c>
      <c r="BO138" s="154" t="str">
        <f t="shared" si="59"/>
        <v/>
      </c>
      <c r="BP138" s="61"/>
      <c r="BQ138" s="61"/>
      <c r="BR138" s="59" t="str">
        <f t="shared" si="60"/>
        <v/>
      </c>
      <c r="BS138" s="59" t="str">
        <f t="shared" si="61"/>
        <v/>
      </c>
      <c r="BT138" s="155" t="str">
        <f t="shared" si="62"/>
        <v/>
      </c>
      <c r="BU138" s="156" t="str">
        <f t="shared" si="63"/>
        <v/>
      </c>
      <c r="BV138" s="68"/>
      <c r="BW138" s="68"/>
      <c r="BX138" s="68"/>
      <c r="BY138" s="68"/>
      <c r="BZ138" s="68"/>
      <c r="CA138" s="68"/>
      <c r="CB138" s="68"/>
      <c r="CC138" s="68"/>
    </row>
    <row r="139" spans="1:81" x14ac:dyDescent="0.2">
      <c r="A139" s="161" t="s">
        <v>197</v>
      </c>
      <c r="B139" s="32"/>
      <c r="C139" s="157" t="str">
        <f t="shared" si="64"/>
        <v>BB</v>
      </c>
      <c r="D139" s="147"/>
      <c r="E139" s="40"/>
      <c r="F139" s="35"/>
      <c r="G139" s="32"/>
      <c r="H139" s="32"/>
      <c r="I139" s="32"/>
      <c r="J139" s="32"/>
      <c r="K139" s="41"/>
      <c r="L139" s="42"/>
      <c r="M139" s="42"/>
      <c r="N139" s="167" t="str">
        <f t="shared" si="44"/>
        <v>Uit</v>
      </c>
      <c r="O139" s="46"/>
      <c r="P139" s="47"/>
      <c r="Q139" s="48">
        <f t="shared" si="45"/>
        <v>0</v>
      </c>
      <c r="R139" s="49" t="str">
        <f t="shared" si="46"/>
        <v/>
      </c>
      <c r="S139" s="50" t="str">
        <f t="shared" si="47"/>
        <v>Uit</v>
      </c>
      <c r="T139" s="171">
        <f t="shared" si="48"/>
        <v>0</v>
      </c>
      <c r="U139" s="169">
        <f t="shared" si="49"/>
        <v>0</v>
      </c>
      <c r="V139" s="169" t="str">
        <f t="shared" si="50"/>
        <v>Uit</v>
      </c>
      <c r="W139" s="170" t="str">
        <f t="shared" si="51"/>
        <v/>
      </c>
      <c r="X139" s="91" t="str">
        <f t="shared" si="52"/>
        <v/>
      </c>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149">
        <f t="shared" si="53"/>
        <v>0</v>
      </c>
      <c r="AY139" s="52"/>
      <c r="AZ139" s="90" t="e">
        <f>VLOOKUP(AY139,Termination!C:D,2,FALSE)</f>
        <v>#N/A</v>
      </c>
      <c r="BA139" s="92" t="str">
        <f t="shared" si="65"/>
        <v/>
      </c>
      <c r="BB139" s="89"/>
      <c r="BC139" s="89"/>
      <c r="BD139" s="150" t="str">
        <f t="shared" si="54"/>
        <v/>
      </c>
      <c r="BE139" s="151">
        <f>VLOOKUP(A139,Basisgegevens!$B:$L,5,0)</f>
        <v>2.9861111111111108E-3</v>
      </c>
      <c r="BF139" s="151">
        <f>VLOOKUP($A139,Basisgegevens!$B:$L,7,0)</f>
        <v>2.7546296296296294E-3</v>
      </c>
      <c r="BG139" s="151">
        <f>VLOOKUP($A139,Basisgegevens!$B:$L,8,0)</f>
        <v>6.099537037037037E-3</v>
      </c>
      <c r="BH139" s="152">
        <f>VLOOKUP($A139,Basisgegevens!$B:$L,9,0)</f>
        <v>300</v>
      </c>
      <c r="BI139" s="152">
        <f>VLOOKUP($A139,Basisgegevens!$B:$L,10,0)</f>
        <v>135</v>
      </c>
      <c r="BJ139" s="152">
        <f>VLOOKUP($A139,Basisgegevens!$B:$L,11,0)</f>
        <v>19</v>
      </c>
      <c r="BK139" s="152" t="str">
        <f t="shared" si="55"/>
        <v/>
      </c>
      <c r="BL139" s="153" t="str">
        <f t="shared" si="56"/>
        <v>Uit</v>
      </c>
      <c r="BM139" s="154" t="str">
        <f t="shared" si="57"/>
        <v/>
      </c>
      <c r="BN139" s="154">
        <f t="shared" si="58"/>
        <v>0</v>
      </c>
      <c r="BO139" s="154" t="str">
        <f t="shared" si="59"/>
        <v/>
      </c>
      <c r="BP139" s="61"/>
      <c r="BQ139" s="61"/>
      <c r="BR139" s="59" t="str">
        <f t="shared" si="60"/>
        <v/>
      </c>
      <c r="BS139" s="59" t="str">
        <f t="shared" si="61"/>
        <v/>
      </c>
      <c r="BT139" s="155" t="str">
        <f t="shared" si="62"/>
        <v/>
      </c>
      <c r="BU139" s="156" t="str">
        <f t="shared" si="63"/>
        <v/>
      </c>
      <c r="BV139" s="68"/>
      <c r="BW139" s="68"/>
      <c r="BX139" s="68"/>
      <c r="BY139" s="68"/>
      <c r="BZ139" s="68"/>
      <c r="CA139" s="68"/>
      <c r="CB139" s="68"/>
      <c r="CC139" s="68"/>
    </row>
    <row r="140" spans="1:81" x14ac:dyDescent="0.2">
      <c r="A140" s="161" t="s">
        <v>197</v>
      </c>
      <c r="B140" s="32"/>
      <c r="C140" s="157" t="str">
        <f t="shared" si="64"/>
        <v>BB</v>
      </c>
      <c r="D140" s="147"/>
      <c r="E140" s="40"/>
      <c r="F140" s="35"/>
      <c r="G140" s="32"/>
      <c r="H140" s="32"/>
      <c r="I140" s="32"/>
      <c r="J140" s="32"/>
      <c r="K140" s="41"/>
      <c r="L140" s="42"/>
      <c r="M140" s="42"/>
      <c r="N140" s="167" t="str">
        <f t="shared" si="44"/>
        <v>Uit</v>
      </c>
      <c r="O140" s="46"/>
      <c r="P140" s="47"/>
      <c r="Q140" s="48">
        <f t="shared" si="45"/>
        <v>0</v>
      </c>
      <c r="R140" s="49" t="str">
        <f t="shared" si="46"/>
        <v/>
      </c>
      <c r="S140" s="50" t="str">
        <f t="shared" si="47"/>
        <v>Uit</v>
      </c>
      <c r="T140" s="171">
        <f t="shared" si="48"/>
        <v>0</v>
      </c>
      <c r="U140" s="169">
        <f t="shared" si="49"/>
        <v>0</v>
      </c>
      <c r="V140" s="169" t="str">
        <f t="shared" si="50"/>
        <v>Uit</v>
      </c>
      <c r="W140" s="170" t="str">
        <f t="shared" si="51"/>
        <v/>
      </c>
      <c r="X140" s="91" t="str">
        <f t="shared" si="52"/>
        <v/>
      </c>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149">
        <f t="shared" si="53"/>
        <v>0</v>
      </c>
      <c r="AY140" s="52"/>
      <c r="AZ140" s="90" t="e">
        <f>VLOOKUP(AY140,Termination!C:D,2,FALSE)</f>
        <v>#N/A</v>
      </c>
      <c r="BA140" s="92" t="str">
        <f t="shared" si="65"/>
        <v/>
      </c>
      <c r="BB140" s="89"/>
      <c r="BC140" s="89"/>
      <c r="BD140" s="150" t="str">
        <f t="shared" si="54"/>
        <v/>
      </c>
      <c r="BE140" s="151">
        <f>VLOOKUP(A140,Basisgegevens!$B:$L,5,0)</f>
        <v>2.9861111111111108E-3</v>
      </c>
      <c r="BF140" s="151">
        <f>VLOOKUP($A140,Basisgegevens!$B:$L,7,0)</f>
        <v>2.7546296296296294E-3</v>
      </c>
      <c r="BG140" s="151">
        <f>VLOOKUP($A140,Basisgegevens!$B:$L,8,0)</f>
        <v>6.099537037037037E-3</v>
      </c>
      <c r="BH140" s="152">
        <f>VLOOKUP($A140,Basisgegevens!$B:$L,9,0)</f>
        <v>300</v>
      </c>
      <c r="BI140" s="152">
        <f>VLOOKUP($A140,Basisgegevens!$B:$L,10,0)</f>
        <v>135</v>
      </c>
      <c r="BJ140" s="152">
        <f>VLOOKUP($A140,Basisgegevens!$B:$L,11,0)</f>
        <v>19</v>
      </c>
      <c r="BK140" s="152" t="str">
        <f t="shared" si="55"/>
        <v/>
      </c>
      <c r="BL140" s="153" t="str">
        <f t="shared" si="56"/>
        <v>Uit</v>
      </c>
      <c r="BM140" s="154" t="str">
        <f t="shared" si="57"/>
        <v/>
      </c>
      <c r="BN140" s="154">
        <f t="shared" si="58"/>
        <v>0</v>
      </c>
      <c r="BO140" s="154" t="str">
        <f t="shared" si="59"/>
        <v/>
      </c>
      <c r="BP140" s="61"/>
      <c r="BQ140" s="61"/>
      <c r="BR140" s="59" t="str">
        <f t="shared" si="60"/>
        <v/>
      </c>
      <c r="BS140" s="59" t="str">
        <f t="shared" si="61"/>
        <v/>
      </c>
      <c r="BT140" s="155" t="str">
        <f t="shared" si="62"/>
        <v/>
      </c>
      <c r="BU140" s="156" t="str">
        <f t="shared" si="63"/>
        <v/>
      </c>
      <c r="BV140" s="68"/>
      <c r="BW140" s="68"/>
      <c r="BX140" s="68"/>
      <c r="BY140" s="68"/>
      <c r="BZ140" s="68"/>
      <c r="CA140" s="68"/>
      <c r="CB140" s="68"/>
      <c r="CC140" s="68"/>
    </row>
    <row r="141" spans="1:81" x14ac:dyDescent="0.2">
      <c r="A141" s="161" t="s">
        <v>197</v>
      </c>
      <c r="B141" s="32"/>
      <c r="C141" s="157" t="str">
        <f t="shared" si="64"/>
        <v>BB</v>
      </c>
      <c r="D141" s="147"/>
      <c r="E141" s="40"/>
      <c r="F141" s="35"/>
      <c r="G141" s="32"/>
      <c r="H141" s="32"/>
      <c r="I141" s="32"/>
      <c r="J141" s="32"/>
      <c r="K141" s="41"/>
      <c r="L141" s="42"/>
      <c r="M141" s="42"/>
      <c r="N141" s="167" t="str">
        <f t="shared" si="44"/>
        <v>Uit</v>
      </c>
      <c r="O141" s="46"/>
      <c r="P141" s="47"/>
      <c r="Q141" s="48">
        <f t="shared" si="45"/>
        <v>0</v>
      </c>
      <c r="R141" s="49" t="str">
        <f t="shared" si="46"/>
        <v/>
      </c>
      <c r="S141" s="50" t="str">
        <f t="shared" si="47"/>
        <v>Uit</v>
      </c>
      <c r="T141" s="171">
        <f t="shared" si="48"/>
        <v>0</v>
      </c>
      <c r="U141" s="169">
        <f t="shared" si="49"/>
        <v>0</v>
      </c>
      <c r="V141" s="169" t="str">
        <f t="shared" si="50"/>
        <v>Uit</v>
      </c>
      <c r="W141" s="170" t="str">
        <f t="shared" si="51"/>
        <v/>
      </c>
      <c r="X141" s="91" t="str">
        <f t="shared" si="52"/>
        <v/>
      </c>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149">
        <f t="shared" si="53"/>
        <v>0</v>
      </c>
      <c r="AY141" s="52"/>
      <c r="AZ141" s="90" t="e">
        <f>VLOOKUP(AY141,Termination!C:D,2,FALSE)</f>
        <v>#N/A</v>
      </c>
      <c r="BA141" s="92" t="str">
        <f t="shared" si="65"/>
        <v/>
      </c>
      <c r="BB141" s="89"/>
      <c r="BC141" s="89"/>
      <c r="BD141" s="150" t="str">
        <f t="shared" si="54"/>
        <v/>
      </c>
      <c r="BE141" s="151">
        <f>VLOOKUP(A141,Basisgegevens!$B:$L,5,0)</f>
        <v>2.9861111111111108E-3</v>
      </c>
      <c r="BF141" s="151">
        <f>VLOOKUP($A141,Basisgegevens!$B:$L,7,0)</f>
        <v>2.7546296296296294E-3</v>
      </c>
      <c r="BG141" s="151">
        <f>VLOOKUP($A141,Basisgegevens!$B:$L,8,0)</f>
        <v>6.099537037037037E-3</v>
      </c>
      <c r="BH141" s="152">
        <f>VLOOKUP($A141,Basisgegevens!$B:$L,9,0)</f>
        <v>300</v>
      </c>
      <c r="BI141" s="152">
        <f>VLOOKUP($A141,Basisgegevens!$B:$L,10,0)</f>
        <v>135</v>
      </c>
      <c r="BJ141" s="152">
        <f>VLOOKUP($A141,Basisgegevens!$B:$L,11,0)</f>
        <v>19</v>
      </c>
      <c r="BK141" s="152" t="str">
        <f t="shared" si="55"/>
        <v/>
      </c>
      <c r="BL141" s="153" t="str">
        <f t="shared" si="56"/>
        <v>Uit</v>
      </c>
      <c r="BM141" s="154" t="str">
        <f t="shared" si="57"/>
        <v/>
      </c>
      <c r="BN141" s="154">
        <f t="shared" si="58"/>
        <v>0</v>
      </c>
      <c r="BO141" s="154" t="str">
        <f t="shared" si="59"/>
        <v/>
      </c>
      <c r="BP141" s="61"/>
      <c r="BQ141" s="61"/>
      <c r="BR141" s="59" t="str">
        <f t="shared" si="60"/>
        <v/>
      </c>
      <c r="BS141" s="59" t="str">
        <f t="shared" si="61"/>
        <v/>
      </c>
      <c r="BT141" s="155" t="str">
        <f t="shared" si="62"/>
        <v/>
      </c>
      <c r="BU141" s="156" t="str">
        <f t="shared" si="63"/>
        <v/>
      </c>
      <c r="BV141" s="68"/>
      <c r="BW141" s="68"/>
      <c r="BX141" s="68"/>
      <c r="BY141" s="68"/>
      <c r="BZ141" s="68"/>
      <c r="CA141" s="68"/>
      <c r="CB141" s="68"/>
      <c r="CC141" s="68"/>
    </row>
    <row r="142" spans="1:81" x14ac:dyDescent="0.2">
      <c r="A142" s="161" t="s">
        <v>197</v>
      </c>
      <c r="B142" s="32"/>
      <c r="C142" s="157" t="str">
        <f t="shared" si="64"/>
        <v>BB</v>
      </c>
      <c r="D142" s="147"/>
      <c r="E142" s="40"/>
      <c r="F142" s="35"/>
      <c r="G142" s="32"/>
      <c r="H142" s="32"/>
      <c r="I142" s="32"/>
      <c r="J142" s="32"/>
      <c r="K142" s="41"/>
      <c r="L142" s="42"/>
      <c r="M142" s="42"/>
      <c r="N142" s="167" t="str">
        <f t="shared" si="44"/>
        <v>Uit</v>
      </c>
      <c r="O142" s="46"/>
      <c r="P142" s="47"/>
      <c r="Q142" s="48">
        <f t="shared" si="45"/>
        <v>0</v>
      </c>
      <c r="R142" s="49" t="str">
        <f t="shared" si="46"/>
        <v/>
      </c>
      <c r="S142" s="50" t="str">
        <f t="shared" si="47"/>
        <v>Uit</v>
      </c>
      <c r="T142" s="171">
        <f t="shared" si="48"/>
        <v>0</v>
      </c>
      <c r="U142" s="169">
        <f t="shared" si="49"/>
        <v>0</v>
      </c>
      <c r="V142" s="169" t="str">
        <f t="shared" si="50"/>
        <v>Uit</v>
      </c>
      <c r="W142" s="170" t="str">
        <f t="shared" si="51"/>
        <v/>
      </c>
      <c r="X142" s="91" t="str">
        <f t="shared" si="52"/>
        <v/>
      </c>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149">
        <f t="shared" si="53"/>
        <v>0</v>
      </c>
      <c r="AY142" s="52"/>
      <c r="AZ142" s="90" t="e">
        <f>VLOOKUP(AY142,Termination!C:D,2,FALSE)</f>
        <v>#N/A</v>
      </c>
      <c r="BA142" s="92" t="str">
        <f t="shared" si="65"/>
        <v/>
      </c>
      <c r="BB142" s="89"/>
      <c r="BC142" s="89"/>
      <c r="BD142" s="150" t="str">
        <f t="shared" si="54"/>
        <v/>
      </c>
      <c r="BE142" s="151">
        <f>VLOOKUP(A142,Basisgegevens!$B:$L,5,0)</f>
        <v>2.9861111111111108E-3</v>
      </c>
      <c r="BF142" s="151">
        <f>VLOOKUP($A142,Basisgegevens!$B:$L,7,0)</f>
        <v>2.7546296296296294E-3</v>
      </c>
      <c r="BG142" s="151">
        <f>VLOOKUP($A142,Basisgegevens!$B:$L,8,0)</f>
        <v>6.099537037037037E-3</v>
      </c>
      <c r="BH142" s="152">
        <f>VLOOKUP($A142,Basisgegevens!$B:$L,9,0)</f>
        <v>300</v>
      </c>
      <c r="BI142" s="152">
        <f>VLOOKUP($A142,Basisgegevens!$B:$L,10,0)</f>
        <v>135</v>
      </c>
      <c r="BJ142" s="152">
        <f>VLOOKUP($A142,Basisgegevens!$B:$L,11,0)</f>
        <v>19</v>
      </c>
      <c r="BK142" s="152" t="str">
        <f t="shared" si="55"/>
        <v/>
      </c>
      <c r="BL142" s="153" t="str">
        <f t="shared" si="56"/>
        <v>Uit</v>
      </c>
      <c r="BM142" s="154" t="str">
        <f t="shared" si="57"/>
        <v/>
      </c>
      <c r="BN142" s="154">
        <f t="shared" si="58"/>
        <v>0</v>
      </c>
      <c r="BO142" s="154" t="str">
        <f t="shared" si="59"/>
        <v/>
      </c>
      <c r="BP142" s="61"/>
      <c r="BQ142" s="61"/>
      <c r="BR142" s="59" t="str">
        <f t="shared" si="60"/>
        <v/>
      </c>
      <c r="BS142" s="59" t="str">
        <f t="shared" si="61"/>
        <v/>
      </c>
      <c r="BT142" s="155" t="str">
        <f t="shared" si="62"/>
        <v/>
      </c>
      <c r="BU142" s="156" t="str">
        <f t="shared" si="63"/>
        <v/>
      </c>
      <c r="BV142" s="68"/>
      <c r="BW142" s="68"/>
      <c r="BX142" s="68"/>
      <c r="BY142" s="68"/>
      <c r="BZ142" s="68"/>
      <c r="CA142" s="68"/>
      <c r="CB142" s="68"/>
      <c r="CC142" s="68"/>
    </row>
    <row r="143" spans="1:81" x14ac:dyDescent="0.2">
      <c r="A143" s="161" t="s">
        <v>197</v>
      </c>
      <c r="B143" s="32"/>
      <c r="C143" s="157" t="str">
        <f t="shared" si="64"/>
        <v>BB</v>
      </c>
      <c r="D143" s="147"/>
      <c r="E143" s="40"/>
      <c r="F143" s="35"/>
      <c r="G143" s="32"/>
      <c r="H143" s="32"/>
      <c r="I143" s="32"/>
      <c r="J143" s="32"/>
      <c r="K143" s="41"/>
      <c r="L143" s="42"/>
      <c r="M143" s="42"/>
      <c r="N143" s="167" t="str">
        <f t="shared" si="44"/>
        <v>Uit</v>
      </c>
      <c r="O143" s="46"/>
      <c r="P143" s="47"/>
      <c r="Q143" s="48">
        <f t="shared" si="45"/>
        <v>0</v>
      </c>
      <c r="R143" s="49" t="str">
        <f t="shared" si="46"/>
        <v/>
      </c>
      <c r="S143" s="50" t="str">
        <f t="shared" si="47"/>
        <v>Uit</v>
      </c>
      <c r="T143" s="171">
        <f t="shared" si="48"/>
        <v>0</v>
      </c>
      <c r="U143" s="169">
        <f t="shared" si="49"/>
        <v>0</v>
      </c>
      <c r="V143" s="169" t="str">
        <f t="shared" si="50"/>
        <v>Uit</v>
      </c>
      <c r="W143" s="170" t="str">
        <f t="shared" si="51"/>
        <v/>
      </c>
      <c r="X143" s="91" t="str">
        <f t="shared" si="52"/>
        <v/>
      </c>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149">
        <f t="shared" si="53"/>
        <v>0</v>
      </c>
      <c r="AY143" s="52"/>
      <c r="AZ143" s="90" t="e">
        <f>VLOOKUP(AY143,Termination!C:D,2,FALSE)</f>
        <v>#N/A</v>
      </c>
      <c r="BA143" s="92" t="str">
        <f t="shared" si="65"/>
        <v/>
      </c>
      <c r="BB143" s="89"/>
      <c r="BC143" s="89"/>
      <c r="BD143" s="150" t="str">
        <f t="shared" si="54"/>
        <v/>
      </c>
      <c r="BE143" s="151">
        <f>VLOOKUP(A143,Basisgegevens!$B:$L,5,0)</f>
        <v>2.9861111111111108E-3</v>
      </c>
      <c r="BF143" s="151">
        <f>VLOOKUP($A143,Basisgegevens!$B:$L,7,0)</f>
        <v>2.7546296296296294E-3</v>
      </c>
      <c r="BG143" s="151">
        <f>VLOOKUP($A143,Basisgegevens!$B:$L,8,0)</f>
        <v>6.099537037037037E-3</v>
      </c>
      <c r="BH143" s="152">
        <f>VLOOKUP($A143,Basisgegevens!$B:$L,9,0)</f>
        <v>300</v>
      </c>
      <c r="BI143" s="152">
        <f>VLOOKUP($A143,Basisgegevens!$B:$L,10,0)</f>
        <v>135</v>
      </c>
      <c r="BJ143" s="152">
        <f>VLOOKUP($A143,Basisgegevens!$B:$L,11,0)</f>
        <v>19</v>
      </c>
      <c r="BK143" s="152" t="str">
        <f t="shared" si="55"/>
        <v/>
      </c>
      <c r="BL143" s="153" t="str">
        <f t="shared" si="56"/>
        <v>Uit</v>
      </c>
      <c r="BM143" s="154" t="str">
        <f t="shared" si="57"/>
        <v/>
      </c>
      <c r="BN143" s="154">
        <f t="shared" si="58"/>
        <v>0</v>
      </c>
      <c r="BO143" s="154" t="str">
        <f t="shared" si="59"/>
        <v/>
      </c>
      <c r="BP143" s="61"/>
      <c r="BQ143" s="61"/>
      <c r="BR143" s="59" t="str">
        <f t="shared" si="60"/>
        <v/>
      </c>
      <c r="BS143" s="59" t="str">
        <f t="shared" si="61"/>
        <v/>
      </c>
      <c r="BT143" s="155" t="str">
        <f t="shared" si="62"/>
        <v/>
      </c>
      <c r="BU143" s="156" t="str">
        <f t="shared" si="63"/>
        <v/>
      </c>
      <c r="BV143" s="68"/>
      <c r="BW143" s="68"/>
      <c r="BX143" s="68"/>
      <c r="BY143" s="68"/>
      <c r="BZ143" s="68"/>
      <c r="CA143" s="68"/>
      <c r="CB143" s="68"/>
      <c r="CC143" s="68"/>
    </row>
    <row r="144" spans="1:81" x14ac:dyDescent="0.2">
      <c r="A144" s="161" t="s">
        <v>197</v>
      </c>
      <c r="B144" s="32"/>
      <c r="C144" s="157" t="str">
        <f t="shared" si="64"/>
        <v>BB</v>
      </c>
      <c r="D144" s="147"/>
      <c r="E144" s="40"/>
      <c r="F144" s="35"/>
      <c r="G144" s="32"/>
      <c r="H144" s="32"/>
      <c r="I144" s="32"/>
      <c r="J144" s="32"/>
      <c r="K144" s="41"/>
      <c r="L144" s="42"/>
      <c r="M144" s="42"/>
      <c r="N144" s="167" t="str">
        <f t="shared" si="44"/>
        <v>Uit</v>
      </c>
      <c r="O144" s="46"/>
      <c r="P144" s="47"/>
      <c r="Q144" s="48">
        <f t="shared" si="45"/>
        <v>0</v>
      </c>
      <c r="R144" s="49" t="str">
        <f t="shared" si="46"/>
        <v/>
      </c>
      <c r="S144" s="50" t="str">
        <f t="shared" si="47"/>
        <v>Uit</v>
      </c>
      <c r="T144" s="171">
        <f t="shared" si="48"/>
        <v>0</v>
      </c>
      <c r="U144" s="169">
        <f t="shared" si="49"/>
        <v>0</v>
      </c>
      <c r="V144" s="169" t="str">
        <f t="shared" si="50"/>
        <v>Uit</v>
      </c>
      <c r="W144" s="170" t="str">
        <f t="shared" si="51"/>
        <v/>
      </c>
      <c r="X144" s="91" t="str">
        <f t="shared" si="52"/>
        <v/>
      </c>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149">
        <f t="shared" si="53"/>
        <v>0</v>
      </c>
      <c r="AY144" s="52"/>
      <c r="AZ144" s="90" t="e">
        <f>VLOOKUP(AY144,Termination!C:D,2,FALSE)</f>
        <v>#N/A</v>
      </c>
      <c r="BA144" s="92" t="str">
        <f t="shared" si="65"/>
        <v/>
      </c>
      <c r="BB144" s="89"/>
      <c r="BC144" s="89"/>
      <c r="BD144" s="150" t="str">
        <f t="shared" si="54"/>
        <v/>
      </c>
      <c r="BE144" s="151">
        <f>VLOOKUP(A144,Basisgegevens!$B:$L,5,0)</f>
        <v>2.9861111111111108E-3</v>
      </c>
      <c r="BF144" s="151">
        <f>VLOOKUP($A144,Basisgegevens!$B:$L,7,0)</f>
        <v>2.7546296296296294E-3</v>
      </c>
      <c r="BG144" s="151">
        <f>VLOOKUP($A144,Basisgegevens!$B:$L,8,0)</f>
        <v>6.099537037037037E-3</v>
      </c>
      <c r="BH144" s="152">
        <f>VLOOKUP($A144,Basisgegevens!$B:$L,9,0)</f>
        <v>300</v>
      </c>
      <c r="BI144" s="152">
        <f>VLOOKUP($A144,Basisgegevens!$B:$L,10,0)</f>
        <v>135</v>
      </c>
      <c r="BJ144" s="152">
        <f>VLOOKUP($A144,Basisgegevens!$B:$L,11,0)</f>
        <v>19</v>
      </c>
      <c r="BK144" s="152" t="str">
        <f t="shared" si="55"/>
        <v/>
      </c>
      <c r="BL144" s="153" t="str">
        <f t="shared" si="56"/>
        <v>Uit</v>
      </c>
      <c r="BM144" s="154" t="str">
        <f t="shared" si="57"/>
        <v/>
      </c>
      <c r="BN144" s="154">
        <f t="shared" si="58"/>
        <v>0</v>
      </c>
      <c r="BO144" s="154" t="str">
        <f t="shared" si="59"/>
        <v/>
      </c>
      <c r="BP144" s="61"/>
      <c r="BQ144" s="61"/>
      <c r="BR144" s="59" t="str">
        <f t="shared" si="60"/>
        <v/>
      </c>
      <c r="BS144" s="59" t="str">
        <f t="shared" si="61"/>
        <v/>
      </c>
      <c r="BT144" s="155" t="str">
        <f t="shared" si="62"/>
        <v/>
      </c>
      <c r="BU144" s="156" t="str">
        <f t="shared" si="63"/>
        <v/>
      </c>
      <c r="BV144" s="68"/>
      <c r="BW144" s="68"/>
      <c r="BX144" s="68"/>
      <c r="BY144" s="68"/>
      <c r="BZ144" s="68"/>
      <c r="CA144" s="68"/>
      <c r="CB144" s="68"/>
      <c r="CC144" s="68"/>
    </row>
    <row r="145" spans="1:81" x14ac:dyDescent="0.2">
      <c r="A145" s="161" t="s">
        <v>197</v>
      </c>
      <c r="B145" s="32"/>
      <c r="C145" s="157" t="str">
        <f t="shared" si="64"/>
        <v>BB</v>
      </c>
      <c r="D145" s="147"/>
      <c r="E145" s="40"/>
      <c r="F145" s="35"/>
      <c r="G145" s="32"/>
      <c r="H145" s="32"/>
      <c r="I145" s="32"/>
      <c r="J145" s="32"/>
      <c r="K145" s="41"/>
      <c r="L145" s="42"/>
      <c r="M145" s="42"/>
      <c r="N145" s="167" t="str">
        <f t="shared" si="44"/>
        <v>Uit</v>
      </c>
      <c r="O145" s="46"/>
      <c r="P145" s="47"/>
      <c r="Q145" s="48">
        <f t="shared" si="45"/>
        <v>0</v>
      </c>
      <c r="R145" s="49" t="str">
        <f t="shared" si="46"/>
        <v/>
      </c>
      <c r="S145" s="50" t="str">
        <f t="shared" si="47"/>
        <v>Uit</v>
      </c>
      <c r="T145" s="171">
        <f t="shared" si="48"/>
        <v>0</v>
      </c>
      <c r="U145" s="169">
        <f t="shared" si="49"/>
        <v>0</v>
      </c>
      <c r="V145" s="169" t="str">
        <f t="shared" si="50"/>
        <v>Uit</v>
      </c>
      <c r="W145" s="170" t="str">
        <f t="shared" si="51"/>
        <v/>
      </c>
      <c r="X145" s="91" t="str">
        <f t="shared" si="52"/>
        <v/>
      </c>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149">
        <f t="shared" si="53"/>
        <v>0</v>
      </c>
      <c r="AY145" s="52"/>
      <c r="AZ145" s="90" t="e">
        <f>VLOOKUP(AY145,Termination!C:D,2,FALSE)</f>
        <v>#N/A</v>
      </c>
      <c r="BA145" s="92" t="str">
        <f t="shared" si="65"/>
        <v/>
      </c>
      <c r="BB145" s="89"/>
      <c r="BC145" s="89"/>
      <c r="BD145" s="150" t="str">
        <f t="shared" si="54"/>
        <v/>
      </c>
      <c r="BE145" s="151">
        <f>VLOOKUP(A145,Basisgegevens!$B:$L,5,0)</f>
        <v>2.9861111111111108E-3</v>
      </c>
      <c r="BF145" s="151">
        <f>VLOOKUP($A145,Basisgegevens!$B:$L,7,0)</f>
        <v>2.7546296296296294E-3</v>
      </c>
      <c r="BG145" s="151">
        <f>VLOOKUP($A145,Basisgegevens!$B:$L,8,0)</f>
        <v>6.099537037037037E-3</v>
      </c>
      <c r="BH145" s="152">
        <f>VLOOKUP($A145,Basisgegevens!$B:$L,9,0)</f>
        <v>300</v>
      </c>
      <c r="BI145" s="152">
        <f>VLOOKUP($A145,Basisgegevens!$B:$L,10,0)</f>
        <v>135</v>
      </c>
      <c r="BJ145" s="152">
        <f>VLOOKUP($A145,Basisgegevens!$B:$L,11,0)</f>
        <v>19</v>
      </c>
      <c r="BK145" s="152" t="str">
        <f t="shared" si="55"/>
        <v/>
      </c>
      <c r="BL145" s="153" t="str">
        <f t="shared" si="56"/>
        <v>Uit</v>
      </c>
      <c r="BM145" s="154" t="str">
        <f t="shared" si="57"/>
        <v/>
      </c>
      <c r="BN145" s="154">
        <f t="shared" si="58"/>
        <v>0</v>
      </c>
      <c r="BO145" s="154" t="str">
        <f t="shared" si="59"/>
        <v/>
      </c>
      <c r="BP145" s="61"/>
      <c r="BQ145" s="61"/>
      <c r="BR145" s="59" t="str">
        <f t="shared" si="60"/>
        <v/>
      </c>
      <c r="BS145" s="59" t="str">
        <f t="shared" si="61"/>
        <v/>
      </c>
      <c r="BT145" s="155" t="str">
        <f t="shared" si="62"/>
        <v/>
      </c>
      <c r="BU145" s="156" t="str">
        <f t="shared" si="63"/>
        <v/>
      </c>
      <c r="BV145" s="68"/>
      <c r="BW145" s="68"/>
      <c r="BX145" s="68"/>
      <c r="BY145" s="68"/>
      <c r="BZ145" s="68"/>
      <c r="CA145" s="68"/>
      <c r="CB145" s="68"/>
      <c r="CC145" s="68"/>
    </row>
    <row r="146" spans="1:81" x14ac:dyDescent="0.2">
      <c r="A146" s="161" t="s">
        <v>197</v>
      </c>
      <c r="B146" s="32"/>
      <c r="C146" s="157" t="str">
        <f t="shared" si="64"/>
        <v>BB</v>
      </c>
      <c r="D146" s="147"/>
      <c r="E146" s="40"/>
      <c r="F146" s="35"/>
      <c r="G146" s="32"/>
      <c r="H146" s="32"/>
      <c r="I146" s="32"/>
      <c r="J146" s="32"/>
      <c r="K146" s="41"/>
      <c r="L146" s="42"/>
      <c r="M146" s="42"/>
      <c r="N146" s="167" t="str">
        <f t="shared" si="44"/>
        <v>Uit</v>
      </c>
      <c r="O146" s="46"/>
      <c r="P146" s="47"/>
      <c r="Q146" s="48">
        <f t="shared" si="45"/>
        <v>0</v>
      </c>
      <c r="R146" s="49" t="str">
        <f t="shared" si="46"/>
        <v/>
      </c>
      <c r="S146" s="50" t="str">
        <f t="shared" si="47"/>
        <v>Uit</v>
      </c>
      <c r="T146" s="171">
        <f t="shared" si="48"/>
        <v>0</v>
      </c>
      <c r="U146" s="169">
        <f t="shared" si="49"/>
        <v>0</v>
      </c>
      <c r="V146" s="169" t="str">
        <f t="shared" si="50"/>
        <v>Uit</v>
      </c>
      <c r="W146" s="170" t="str">
        <f t="shared" si="51"/>
        <v/>
      </c>
      <c r="X146" s="91" t="str">
        <f t="shared" si="52"/>
        <v/>
      </c>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149">
        <f t="shared" si="53"/>
        <v>0</v>
      </c>
      <c r="AY146" s="52"/>
      <c r="AZ146" s="90" t="e">
        <f>VLOOKUP(AY146,Termination!C:D,2,FALSE)</f>
        <v>#N/A</v>
      </c>
      <c r="BA146" s="92" t="str">
        <f t="shared" si="65"/>
        <v/>
      </c>
      <c r="BB146" s="89"/>
      <c r="BC146" s="89"/>
      <c r="BD146" s="150" t="str">
        <f t="shared" si="54"/>
        <v/>
      </c>
      <c r="BE146" s="151">
        <f>VLOOKUP(A146,Basisgegevens!$B:$L,5,0)</f>
        <v>2.9861111111111108E-3</v>
      </c>
      <c r="BF146" s="151">
        <f>VLOOKUP($A146,Basisgegevens!$B:$L,7,0)</f>
        <v>2.7546296296296294E-3</v>
      </c>
      <c r="BG146" s="151">
        <f>VLOOKUP($A146,Basisgegevens!$B:$L,8,0)</f>
        <v>6.099537037037037E-3</v>
      </c>
      <c r="BH146" s="152">
        <f>VLOOKUP($A146,Basisgegevens!$B:$L,9,0)</f>
        <v>300</v>
      </c>
      <c r="BI146" s="152">
        <f>VLOOKUP($A146,Basisgegevens!$B:$L,10,0)</f>
        <v>135</v>
      </c>
      <c r="BJ146" s="152">
        <f>VLOOKUP($A146,Basisgegevens!$B:$L,11,0)</f>
        <v>19</v>
      </c>
      <c r="BK146" s="152" t="str">
        <f t="shared" si="55"/>
        <v/>
      </c>
      <c r="BL146" s="153" t="str">
        <f t="shared" si="56"/>
        <v>Uit</v>
      </c>
      <c r="BM146" s="154" t="str">
        <f t="shared" si="57"/>
        <v/>
      </c>
      <c r="BN146" s="154">
        <f t="shared" si="58"/>
        <v>0</v>
      </c>
      <c r="BO146" s="154" t="str">
        <f t="shared" si="59"/>
        <v/>
      </c>
      <c r="BP146" s="61"/>
      <c r="BQ146" s="61"/>
      <c r="BR146" s="59" t="str">
        <f t="shared" si="60"/>
        <v/>
      </c>
      <c r="BS146" s="59" t="str">
        <f t="shared" si="61"/>
        <v/>
      </c>
      <c r="BT146" s="155" t="str">
        <f t="shared" si="62"/>
        <v/>
      </c>
      <c r="BU146" s="156" t="str">
        <f t="shared" si="63"/>
        <v/>
      </c>
      <c r="BV146" s="68"/>
      <c r="BW146" s="68"/>
      <c r="BX146" s="68"/>
      <c r="BY146" s="68"/>
      <c r="BZ146" s="68"/>
      <c r="CA146" s="68"/>
      <c r="CB146" s="68"/>
      <c r="CC146" s="68"/>
    </row>
    <row r="147" spans="1:81" x14ac:dyDescent="0.2">
      <c r="A147" s="161" t="s">
        <v>197</v>
      </c>
      <c r="B147" s="32"/>
      <c r="C147" s="157" t="str">
        <f t="shared" si="64"/>
        <v>BB</v>
      </c>
      <c r="D147" s="147"/>
      <c r="E147" s="40"/>
      <c r="F147" s="35"/>
      <c r="G147" s="32"/>
      <c r="H147" s="32"/>
      <c r="I147" s="32"/>
      <c r="J147" s="32"/>
      <c r="K147" s="41"/>
      <c r="L147" s="42"/>
      <c r="M147" s="42"/>
      <c r="N147" s="167" t="str">
        <f t="shared" si="44"/>
        <v>Uit</v>
      </c>
      <c r="O147" s="46"/>
      <c r="P147" s="47"/>
      <c r="Q147" s="48">
        <f t="shared" si="45"/>
        <v>0</v>
      </c>
      <c r="R147" s="49" t="str">
        <f t="shared" si="46"/>
        <v/>
      </c>
      <c r="S147" s="50" t="str">
        <f t="shared" si="47"/>
        <v>Uit</v>
      </c>
      <c r="T147" s="171">
        <f t="shared" si="48"/>
        <v>0</v>
      </c>
      <c r="U147" s="169">
        <f t="shared" si="49"/>
        <v>0</v>
      </c>
      <c r="V147" s="169" t="str">
        <f t="shared" si="50"/>
        <v>Uit</v>
      </c>
      <c r="W147" s="170" t="str">
        <f t="shared" si="51"/>
        <v/>
      </c>
      <c r="X147" s="91" t="str">
        <f t="shared" si="52"/>
        <v/>
      </c>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149">
        <f t="shared" si="53"/>
        <v>0</v>
      </c>
      <c r="AY147" s="52"/>
      <c r="AZ147" s="90" t="e">
        <f>VLOOKUP(AY147,Termination!C:D,2,FALSE)</f>
        <v>#N/A</v>
      </c>
      <c r="BA147" s="92" t="str">
        <f t="shared" si="65"/>
        <v/>
      </c>
      <c r="BB147" s="89"/>
      <c r="BC147" s="89"/>
      <c r="BD147" s="150" t="str">
        <f t="shared" si="54"/>
        <v/>
      </c>
      <c r="BE147" s="151">
        <f>VLOOKUP(A147,Basisgegevens!$B:$L,5,0)</f>
        <v>2.9861111111111108E-3</v>
      </c>
      <c r="BF147" s="151">
        <f>VLOOKUP($A147,Basisgegevens!$B:$L,7,0)</f>
        <v>2.7546296296296294E-3</v>
      </c>
      <c r="BG147" s="151">
        <f>VLOOKUP($A147,Basisgegevens!$B:$L,8,0)</f>
        <v>6.099537037037037E-3</v>
      </c>
      <c r="BH147" s="152">
        <f>VLOOKUP($A147,Basisgegevens!$B:$L,9,0)</f>
        <v>300</v>
      </c>
      <c r="BI147" s="152">
        <f>VLOOKUP($A147,Basisgegevens!$B:$L,10,0)</f>
        <v>135</v>
      </c>
      <c r="BJ147" s="152">
        <f>VLOOKUP($A147,Basisgegevens!$B:$L,11,0)</f>
        <v>19</v>
      </c>
      <c r="BK147" s="152" t="str">
        <f t="shared" si="55"/>
        <v/>
      </c>
      <c r="BL147" s="153" t="str">
        <f t="shared" si="56"/>
        <v>Uit</v>
      </c>
      <c r="BM147" s="154" t="str">
        <f t="shared" si="57"/>
        <v/>
      </c>
      <c r="BN147" s="154">
        <f t="shared" si="58"/>
        <v>0</v>
      </c>
      <c r="BO147" s="154" t="str">
        <f t="shared" si="59"/>
        <v/>
      </c>
      <c r="BP147" s="61"/>
      <c r="BQ147" s="61"/>
      <c r="BR147" s="59" t="str">
        <f t="shared" si="60"/>
        <v/>
      </c>
      <c r="BS147" s="59" t="str">
        <f t="shared" si="61"/>
        <v/>
      </c>
      <c r="BT147" s="155" t="str">
        <f t="shared" si="62"/>
        <v/>
      </c>
      <c r="BU147" s="156" t="str">
        <f t="shared" si="63"/>
        <v/>
      </c>
      <c r="BV147" s="68"/>
      <c r="BW147" s="68"/>
      <c r="BX147" s="68"/>
      <c r="BY147" s="68"/>
      <c r="BZ147" s="68"/>
      <c r="CA147" s="68"/>
      <c r="CB147" s="68"/>
      <c r="CC147" s="68"/>
    </row>
    <row r="148" spans="1:81" x14ac:dyDescent="0.2">
      <c r="A148" s="161" t="s">
        <v>197</v>
      </c>
      <c r="B148" s="32"/>
      <c r="C148" s="157" t="str">
        <f t="shared" si="64"/>
        <v>BB</v>
      </c>
      <c r="D148" s="147"/>
      <c r="E148" s="40"/>
      <c r="F148" s="35"/>
      <c r="G148" s="32"/>
      <c r="H148" s="32"/>
      <c r="I148" s="32"/>
      <c r="J148" s="32"/>
      <c r="K148" s="41"/>
      <c r="L148" s="42"/>
      <c r="M148" s="42"/>
      <c r="N148" s="167" t="str">
        <f t="shared" si="44"/>
        <v>Uit</v>
      </c>
      <c r="O148" s="46"/>
      <c r="P148" s="47"/>
      <c r="Q148" s="48">
        <f t="shared" si="45"/>
        <v>0</v>
      </c>
      <c r="R148" s="49" t="str">
        <f t="shared" si="46"/>
        <v/>
      </c>
      <c r="S148" s="50" t="str">
        <f t="shared" si="47"/>
        <v>Uit</v>
      </c>
      <c r="T148" s="171">
        <f t="shared" si="48"/>
        <v>0</v>
      </c>
      <c r="U148" s="169">
        <f t="shared" si="49"/>
        <v>0</v>
      </c>
      <c r="V148" s="169" t="str">
        <f t="shared" si="50"/>
        <v>Uit</v>
      </c>
      <c r="W148" s="170" t="str">
        <f t="shared" si="51"/>
        <v/>
      </c>
      <c r="X148" s="91" t="str">
        <f t="shared" si="52"/>
        <v/>
      </c>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149">
        <f t="shared" si="53"/>
        <v>0</v>
      </c>
      <c r="AY148" s="52"/>
      <c r="AZ148" s="90" t="e">
        <f>VLOOKUP(AY148,Termination!C:D,2,FALSE)</f>
        <v>#N/A</v>
      </c>
      <c r="BA148" s="92" t="str">
        <f t="shared" si="65"/>
        <v/>
      </c>
      <c r="BB148" s="89"/>
      <c r="BC148" s="89"/>
      <c r="BD148" s="150" t="str">
        <f t="shared" si="54"/>
        <v/>
      </c>
      <c r="BE148" s="151">
        <f>VLOOKUP(A148,Basisgegevens!$B:$L,5,0)</f>
        <v>2.9861111111111108E-3</v>
      </c>
      <c r="BF148" s="151">
        <f>VLOOKUP($A148,Basisgegevens!$B:$L,7,0)</f>
        <v>2.7546296296296294E-3</v>
      </c>
      <c r="BG148" s="151">
        <f>VLOOKUP($A148,Basisgegevens!$B:$L,8,0)</f>
        <v>6.099537037037037E-3</v>
      </c>
      <c r="BH148" s="152">
        <f>VLOOKUP($A148,Basisgegevens!$B:$L,9,0)</f>
        <v>300</v>
      </c>
      <c r="BI148" s="152">
        <f>VLOOKUP($A148,Basisgegevens!$B:$L,10,0)</f>
        <v>135</v>
      </c>
      <c r="BJ148" s="152">
        <f>VLOOKUP($A148,Basisgegevens!$B:$L,11,0)</f>
        <v>19</v>
      </c>
      <c r="BK148" s="152" t="str">
        <f t="shared" si="55"/>
        <v/>
      </c>
      <c r="BL148" s="153" t="str">
        <f t="shared" si="56"/>
        <v>Uit</v>
      </c>
      <c r="BM148" s="154" t="str">
        <f t="shared" si="57"/>
        <v/>
      </c>
      <c r="BN148" s="154">
        <f t="shared" si="58"/>
        <v>0</v>
      </c>
      <c r="BO148" s="154" t="str">
        <f t="shared" si="59"/>
        <v/>
      </c>
      <c r="BP148" s="61"/>
      <c r="BQ148" s="61"/>
      <c r="BR148" s="59" t="str">
        <f t="shared" si="60"/>
        <v/>
      </c>
      <c r="BS148" s="59" t="str">
        <f t="shared" si="61"/>
        <v/>
      </c>
      <c r="BT148" s="155" t="str">
        <f t="shared" si="62"/>
        <v/>
      </c>
      <c r="BU148" s="156" t="str">
        <f t="shared" si="63"/>
        <v/>
      </c>
      <c r="BV148" s="68"/>
      <c r="BW148" s="68"/>
      <c r="BX148" s="68"/>
      <c r="BY148" s="68"/>
      <c r="BZ148" s="68"/>
      <c r="CA148" s="68"/>
      <c r="CB148" s="68"/>
      <c r="CC148" s="68"/>
    </row>
    <row r="149" spans="1:81" x14ac:dyDescent="0.2">
      <c r="A149" s="161" t="s">
        <v>197</v>
      </c>
      <c r="B149" s="32"/>
      <c r="C149" s="157" t="str">
        <f t="shared" si="64"/>
        <v>BB</v>
      </c>
      <c r="D149" s="147"/>
      <c r="E149" s="40"/>
      <c r="F149" s="35"/>
      <c r="G149" s="32"/>
      <c r="H149" s="32"/>
      <c r="I149" s="32"/>
      <c r="J149" s="32"/>
      <c r="K149" s="41"/>
      <c r="L149" s="42"/>
      <c r="M149" s="42"/>
      <c r="N149" s="167" t="str">
        <f t="shared" si="44"/>
        <v>Uit</v>
      </c>
      <c r="O149" s="46"/>
      <c r="P149" s="47"/>
      <c r="Q149" s="48">
        <f t="shared" si="45"/>
        <v>0</v>
      </c>
      <c r="R149" s="49" t="str">
        <f t="shared" si="46"/>
        <v/>
      </c>
      <c r="S149" s="50" t="str">
        <f t="shared" si="47"/>
        <v>Uit</v>
      </c>
      <c r="T149" s="171">
        <f t="shared" si="48"/>
        <v>0</v>
      </c>
      <c r="U149" s="169">
        <f t="shared" si="49"/>
        <v>0</v>
      </c>
      <c r="V149" s="169" t="str">
        <f t="shared" si="50"/>
        <v>Uit</v>
      </c>
      <c r="W149" s="170" t="str">
        <f t="shared" si="51"/>
        <v/>
      </c>
      <c r="X149" s="91" t="str">
        <f t="shared" si="52"/>
        <v/>
      </c>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149">
        <f t="shared" si="53"/>
        <v>0</v>
      </c>
      <c r="AY149" s="52"/>
      <c r="AZ149" s="90" t="e">
        <f>VLOOKUP(AY149,Termination!C:D,2,FALSE)</f>
        <v>#N/A</v>
      </c>
      <c r="BA149" s="92" t="str">
        <f t="shared" si="65"/>
        <v/>
      </c>
      <c r="BB149" s="89"/>
      <c r="BC149" s="89"/>
      <c r="BD149" s="150" t="str">
        <f t="shared" si="54"/>
        <v/>
      </c>
      <c r="BE149" s="151">
        <f>VLOOKUP(A149,Basisgegevens!$B:$L,5,0)</f>
        <v>2.9861111111111108E-3</v>
      </c>
      <c r="BF149" s="151">
        <f>VLOOKUP($A149,Basisgegevens!$B:$L,7,0)</f>
        <v>2.7546296296296294E-3</v>
      </c>
      <c r="BG149" s="151">
        <f>VLOOKUP($A149,Basisgegevens!$B:$L,8,0)</f>
        <v>6.099537037037037E-3</v>
      </c>
      <c r="BH149" s="152">
        <f>VLOOKUP($A149,Basisgegevens!$B:$L,9,0)</f>
        <v>300</v>
      </c>
      <c r="BI149" s="152">
        <f>VLOOKUP($A149,Basisgegevens!$B:$L,10,0)</f>
        <v>135</v>
      </c>
      <c r="BJ149" s="152">
        <f>VLOOKUP($A149,Basisgegevens!$B:$L,11,0)</f>
        <v>19</v>
      </c>
      <c r="BK149" s="152" t="str">
        <f t="shared" si="55"/>
        <v/>
      </c>
      <c r="BL149" s="153" t="str">
        <f t="shared" si="56"/>
        <v>Uit</v>
      </c>
      <c r="BM149" s="154" t="str">
        <f t="shared" si="57"/>
        <v/>
      </c>
      <c r="BN149" s="154">
        <f t="shared" si="58"/>
        <v>0</v>
      </c>
      <c r="BO149" s="154" t="str">
        <f t="shared" si="59"/>
        <v/>
      </c>
      <c r="BP149" s="61"/>
      <c r="BQ149" s="61"/>
      <c r="BR149" s="59" t="str">
        <f t="shared" si="60"/>
        <v/>
      </c>
      <c r="BS149" s="59" t="str">
        <f t="shared" si="61"/>
        <v/>
      </c>
      <c r="BT149" s="155" t="str">
        <f t="shared" si="62"/>
        <v/>
      </c>
      <c r="BU149" s="156" t="str">
        <f t="shared" si="63"/>
        <v/>
      </c>
      <c r="BV149" s="68"/>
      <c r="BW149" s="68"/>
      <c r="BX149" s="68"/>
      <c r="BY149" s="68"/>
      <c r="BZ149" s="68"/>
      <c r="CA149" s="68"/>
      <c r="CB149" s="68"/>
      <c r="CC149" s="68"/>
    </row>
    <row r="150" spans="1:81" x14ac:dyDescent="0.2">
      <c r="A150" s="161" t="s">
        <v>197</v>
      </c>
      <c r="B150" s="32"/>
      <c r="C150" s="157" t="str">
        <f t="shared" si="64"/>
        <v>BB</v>
      </c>
      <c r="D150" s="147"/>
      <c r="E150" s="40"/>
      <c r="F150" s="35"/>
      <c r="G150" s="32"/>
      <c r="H150" s="32"/>
      <c r="I150" s="32"/>
      <c r="J150" s="32"/>
      <c r="K150" s="41"/>
      <c r="L150" s="42"/>
      <c r="M150" s="42"/>
      <c r="N150" s="167" t="str">
        <f t="shared" si="44"/>
        <v>Uit</v>
      </c>
      <c r="O150" s="46"/>
      <c r="P150" s="47"/>
      <c r="Q150" s="48">
        <f t="shared" si="45"/>
        <v>0</v>
      </c>
      <c r="R150" s="49" t="str">
        <f t="shared" si="46"/>
        <v/>
      </c>
      <c r="S150" s="50" t="str">
        <f t="shared" si="47"/>
        <v>Uit</v>
      </c>
      <c r="T150" s="171">
        <f t="shared" si="48"/>
        <v>0</v>
      </c>
      <c r="U150" s="169">
        <f t="shared" si="49"/>
        <v>0</v>
      </c>
      <c r="V150" s="169" t="str">
        <f t="shared" si="50"/>
        <v>Uit</v>
      </c>
      <c r="W150" s="170" t="str">
        <f t="shared" si="51"/>
        <v/>
      </c>
      <c r="X150" s="91" t="str">
        <f t="shared" si="52"/>
        <v/>
      </c>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149">
        <f t="shared" si="53"/>
        <v>0</v>
      </c>
      <c r="AY150" s="52"/>
      <c r="AZ150" s="90" t="e">
        <f>VLOOKUP(AY150,Termination!C:D,2,FALSE)</f>
        <v>#N/A</v>
      </c>
      <c r="BA150" s="92" t="str">
        <f t="shared" si="65"/>
        <v/>
      </c>
      <c r="BB150" s="89"/>
      <c r="BC150" s="89"/>
      <c r="BD150" s="150" t="str">
        <f t="shared" si="54"/>
        <v/>
      </c>
      <c r="BE150" s="151">
        <f>VLOOKUP(A150,Basisgegevens!$B:$L,5,0)</f>
        <v>2.9861111111111108E-3</v>
      </c>
      <c r="BF150" s="151">
        <f>VLOOKUP($A150,Basisgegevens!$B:$L,7,0)</f>
        <v>2.7546296296296294E-3</v>
      </c>
      <c r="BG150" s="151">
        <f>VLOOKUP($A150,Basisgegevens!$B:$L,8,0)</f>
        <v>6.099537037037037E-3</v>
      </c>
      <c r="BH150" s="152">
        <f>VLOOKUP($A150,Basisgegevens!$B:$L,9,0)</f>
        <v>300</v>
      </c>
      <c r="BI150" s="152">
        <f>VLOOKUP($A150,Basisgegevens!$B:$L,10,0)</f>
        <v>135</v>
      </c>
      <c r="BJ150" s="152">
        <f>VLOOKUP($A150,Basisgegevens!$B:$L,11,0)</f>
        <v>19</v>
      </c>
      <c r="BK150" s="152" t="str">
        <f t="shared" si="55"/>
        <v/>
      </c>
      <c r="BL150" s="153" t="str">
        <f t="shared" si="56"/>
        <v>Uit</v>
      </c>
      <c r="BM150" s="154" t="str">
        <f t="shared" si="57"/>
        <v/>
      </c>
      <c r="BN150" s="154">
        <f t="shared" si="58"/>
        <v>0</v>
      </c>
      <c r="BO150" s="154" t="str">
        <f t="shared" si="59"/>
        <v/>
      </c>
      <c r="BP150" s="61"/>
      <c r="BQ150" s="61"/>
      <c r="BR150" s="59" t="str">
        <f t="shared" si="60"/>
        <v/>
      </c>
      <c r="BS150" s="59" t="str">
        <f t="shared" si="61"/>
        <v/>
      </c>
      <c r="BT150" s="155" t="str">
        <f t="shared" si="62"/>
        <v/>
      </c>
      <c r="BU150" s="156" t="str">
        <f t="shared" si="63"/>
        <v/>
      </c>
      <c r="BV150" s="68"/>
      <c r="BW150" s="68"/>
      <c r="BX150" s="68"/>
      <c r="BY150" s="68"/>
      <c r="BZ150" s="68"/>
      <c r="CA150" s="68"/>
      <c r="CB150" s="68"/>
      <c r="CC150" s="68"/>
    </row>
    <row r="151" spans="1:81" x14ac:dyDescent="0.2">
      <c r="A151" s="161" t="s">
        <v>197</v>
      </c>
      <c r="B151" s="32"/>
      <c r="C151" s="157" t="str">
        <f t="shared" si="64"/>
        <v>BB</v>
      </c>
      <c r="D151" s="147"/>
      <c r="E151" s="40"/>
      <c r="F151" s="35"/>
      <c r="G151" s="32"/>
      <c r="H151" s="32"/>
      <c r="I151" s="32"/>
      <c r="J151" s="32"/>
      <c r="K151" s="41"/>
      <c r="L151" s="42"/>
      <c r="M151" s="42"/>
      <c r="N151" s="167" t="str">
        <f t="shared" si="44"/>
        <v>Uit</v>
      </c>
      <c r="O151" s="46"/>
      <c r="P151" s="47"/>
      <c r="Q151" s="48">
        <f t="shared" si="45"/>
        <v>0</v>
      </c>
      <c r="R151" s="49" t="str">
        <f t="shared" si="46"/>
        <v/>
      </c>
      <c r="S151" s="50" t="str">
        <f t="shared" si="47"/>
        <v>Uit</v>
      </c>
      <c r="T151" s="171">
        <f t="shared" si="48"/>
        <v>0</v>
      </c>
      <c r="U151" s="169">
        <f t="shared" si="49"/>
        <v>0</v>
      </c>
      <c r="V151" s="169" t="str">
        <f t="shared" si="50"/>
        <v>Uit</v>
      </c>
      <c r="W151" s="170" t="str">
        <f t="shared" si="51"/>
        <v/>
      </c>
      <c r="X151" s="91" t="str">
        <f t="shared" si="52"/>
        <v/>
      </c>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149">
        <f t="shared" si="53"/>
        <v>0</v>
      </c>
      <c r="AY151" s="52"/>
      <c r="AZ151" s="90" t="e">
        <f>VLOOKUP(AY151,Termination!C:D,2,FALSE)</f>
        <v>#N/A</v>
      </c>
      <c r="BA151" s="92" t="str">
        <f t="shared" si="65"/>
        <v/>
      </c>
      <c r="BB151" s="89"/>
      <c r="BC151" s="89"/>
      <c r="BD151" s="150" t="str">
        <f t="shared" si="54"/>
        <v/>
      </c>
      <c r="BE151" s="151">
        <f>VLOOKUP(A151,Basisgegevens!$B:$L,5,0)</f>
        <v>2.9861111111111108E-3</v>
      </c>
      <c r="BF151" s="151">
        <f>VLOOKUP($A151,Basisgegevens!$B:$L,7,0)</f>
        <v>2.7546296296296294E-3</v>
      </c>
      <c r="BG151" s="151">
        <f>VLOOKUP($A151,Basisgegevens!$B:$L,8,0)</f>
        <v>6.099537037037037E-3</v>
      </c>
      <c r="BH151" s="152">
        <f>VLOOKUP($A151,Basisgegevens!$B:$L,9,0)</f>
        <v>300</v>
      </c>
      <c r="BI151" s="152">
        <f>VLOOKUP($A151,Basisgegevens!$B:$L,10,0)</f>
        <v>135</v>
      </c>
      <c r="BJ151" s="152">
        <f>VLOOKUP($A151,Basisgegevens!$B:$L,11,0)</f>
        <v>19</v>
      </c>
      <c r="BK151" s="152" t="str">
        <f t="shared" si="55"/>
        <v/>
      </c>
      <c r="BL151" s="153" t="str">
        <f t="shared" si="56"/>
        <v>Uit</v>
      </c>
      <c r="BM151" s="154" t="str">
        <f t="shared" si="57"/>
        <v/>
      </c>
      <c r="BN151" s="154">
        <f t="shared" si="58"/>
        <v>0</v>
      </c>
      <c r="BO151" s="154" t="str">
        <f t="shared" si="59"/>
        <v/>
      </c>
      <c r="BP151" s="61"/>
      <c r="BQ151" s="61"/>
      <c r="BR151" s="59" t="str">
        <f t="shared" si="60"/>
        <v/>
      </c>
      <c r="BS151" s="59" t="str">
        <f t="shared" si="61"/>
        <v/>
      </c>
      <c r="BT151" s="155" t="str">
        <f t="shared" si="62"/>
        <v/>
      </c>
      <c r="BU151" s="156" t="str">
        <f t="shared" si="63"/>
        <v/>
      </c>
      <c r="BV151" s="68"/>
      <c r="BW151" s="68"/>
      <c r="BX151" s="68"/>
      <c r="BY151" s="68"/>
      <c r="BZ151" s="68"/>
      <c r="CA151" s="68"/>
      <c r="CB151" s="68"/>
      <c r="CC151" s="68"/>
    </row>
    <row r="152" spans="1:81" x14ac:dyDescent="0.2">
      <c r="A152" s="161" t="s">
        <v>197</v>
      </c>
      <c r="B152" s="32"/>
      <c r="C152" s="157" t="str">
        <f t="shared" si="64"/>
        <v>BB</v>
      </c>
      <c r="D152" s="147"/>
      <c r="E152" s="40"/>
      <c r="F152" s="35"/>
      <c r="G152" s="32"/>
      <c r="H152" s="32"/>
      <c r="I152" s="32"/>
      <c r="J152" s="32"/>
      <c r="K152" s="41"/>
      <c r="L152" s="42"/>
      <c r="M152" s="42"/>
      <c r="N152" s="167" t="str">
        <f t="shared" si="44"/>
        <v>Uit</v>
      </c>
      <c r="O152" s="46"/>
      <c r="P152" s="47"/>
      <c r="Q152" s="48">
        <f t="shared" si="45"/>
        <v>0</v>
      </c>
      <c r="R152" s="49" t="str">
        <f t="shared" si="46"/>
        <v/>
      </c>
      <c r="S152" s="50" t="str">
        <f t="shared" si="47"/>
        <v>Uit</v>
      </c>
      <c r="T152" s="171">
        <f t="shared" si="48"/>
        <v>0</v>
      </c>
      <c r="U152" s="169">
        <f t="shared" si="49"/>
        <v>0</v>
      </c>
      <c r="V152" s="169" t="str">
        <f t="shared" si="50"/>
        <v>Uit</v>
      </c>
      <c r="W152" s="170" t="str">
        <f t="shared" si="51"/>
        <v/>
      </c>
      <c r="X152" s="91" t="str">
        <f t="shared" si="52"/>
        <v/>
      </c>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149">
        <f t="shared" si="53"/>
        <v>0</v>
      </c>
      <c r="AY152" s="52"/>
      <c r="AZ152" s="90" t="e">
        <f>VLOOKUP(AY152,Termination!C:D,2,FALSE)</f>
        <v>#N/A</v>
      </c>
      <c r="BA152" s="92" t="str">
        <f t="shared" si="65"/>
        <v/>
      </c>
      <c r="BB152" s="89"/>
      <c r="BC152" s="89"/>
      <c r="BD152" s="150" t="str">
        <f t="shared" si="54"/>
        <v/>
      </c>
      <c r="BE152" s="151">
        <f>VLOOKUP(A152,Basisgegevens!$B:$L,5,0)</f>
        <v>2.9861111111111108E-3</v>
      </c>
      <c r="BF152" s="151">
        <f>VLOOKUP($A152,Basisgegevens!$B:$L,7,0)</f>
        <v>2.7546296296296294E-3</v>
      </c>
      <c r="BG152" s="151">
        <f>VLOOKUP($A152,Basisgegevens!$B:$L,8,0)</f>
        <v>6.099537037037037E-3</v>
      </c>
      <c r="BH152" s="152">
        <f>VLOOKUP($A152,Basisgegevens!$B:$L,9,0)</f>
        <v>300</v>
      </c>
      <c r="BI152" s="152">
        <f>VLOOKUP($A152,Basisgegevens!$B:$L,10,0)</f>
        <v>135</v>
      </c>
      <c r="BJ152" s="152">
        <f>VLOOKUP($A152,Basisgegevens!$B:$L,11,0)</f>
        <v>19</v>
      </c>
      <c r="BK152" s="152" t="str">
        <f t="shared" si="55"/>
        <v/>
      </c>
      <c r="BL152" s="153" t="str">
        <f t="shared" si="56"/>
        <v>Uit</v>
      </c>
      <c r="BM152" s="154" t="str">
        <f t="shared" si="57"/>
        <v/>
      </c>
      <c r="BN152" s="154">
        <f t="shared" si="58"/>
        <v>0</v>
      </c>
      <c r="BO152" s="154" t="str">
        <f t="shared" si="59"/>
        <v/>
      </c>
      <c r="BP152" s="61"/>
      <c r="BQ152" s="61"/>
      <c r="BR152" s="59" t="str">
        <f t="shared" si="60"/>
        <v/>
      </c>
      <c r="BS152" s="59" t="str">
        <f t="shared" si="61"/>
        <v/>
      </c>
      <c r="BT152" s="155" t="str">
        <f t="shared" si="62"/>
        <v/>
      </c>
      <c r="BU152" s="156" t="str">
        <f t="shared" si="63"/>
        <v/>
      </c>
      <c r="BV152" s="68"/>
      <c r="BW152" s="68"/>
      <c r="BX152" s="68"/>
      <c r="BY152" s="68"/>
      <c r="BZ152" s="68"/>
      <c r="CA152" s="68"/>
      <c r="CB152" s="68"/>
      <c r="CC152" s="68"/>
    </row>
    <row r="153" spans="1:81" x14ac:dyDescent="0.2">
      <c r="A153" s="158" t="s">
        <v>52</v>
      </c>
      <c r="B153" s="70"/>
      <c r="C153" s="157" t="str">
        <f t="shared" ref="C153:C216" si="66">MID(A153,4,1)</f>
        <v>B</v>
      </c>
      <c r="D153" s="146"/>
      <c r="E153" s="40"/>
      <c r="F153" s="69"/>
      <c r="G153" s="70"/>
      <c r="H153" s="70"/>
      <c r="I153" s="70"/>
      <c r="J153" s="70"/>
      <c r="K153" s="71"/>
      <c r="L153" s="72"/>
      <c r="M153" s="72"/>
      <c r="N153" s="166" t="str">
        <f t="shared" ref="N153:N216" si="67">IFERROR(IF(ISTEXT(M153),M153,(IF(AVERAGE(L153:M153)&lt;=BI153,"Uit",100-(AVERAGE(L153:M153)/BH153*100)))),"Uit")</f>
        <v>Uit</v>
      </c>
      <c r="O153" s="73"/>
      <c r="P153" s="47"/>
      <c r="Q153" s="74">
        <f t="shared" ref="Q153:Q216" si="68">IF(AX153="","",AX153)</f>
        <v>10</v>
      </c>
      <c r="R153" s="75" t="str">
        <f t="shared" ref="R153:R216" si="69">IF(BD153="","",IF(BD153&gt;BG153,"Uit",BM153+BN153))</f>
        <v/>
      </c>
      <c r="S153" s="76" t="str">
        <f t="shared" ref="S153:S216" si="70">IF(ISTEXT(BL153),BL153,IF(OR(ISBLANK(Q153),Q153="",ISBLANK(Y153)),BL153,IF(ISTEXT(BO153),BO153,BL153+BO153)))</f>
        <v>Uit</v>
      </c>
      <c r="T153" s="168">
        <f t="shared" ref="T153:T216" si="71">IF(BP153="",0,BR153)</f>
        <v>0</v>
      </c>
      <c r="U153" s="169">
        <f t="shared" ref="U153:U216" si="72">IF(BQ153="",0,BS153)</f>
        <v>0</v>
      </c>
      <c r="V153" s="169" t="str">
        <f t="shared" ref="V153:V216" si="73">IF(S153="","",IF(ISTEXT(S153),S153,S153-T153-U153))</f>
        <v>Uit</v>
      </c>
      <c r="W153" s="170" t="str">
        <f t="shared" ref="W153:W216" si="74">IF(AY153="","",AZ153)</f>
        <v/>
      </c>
      <c r="X153" s="91" t="str">
        <f t="shared" ref="X153:X216" si="75">IF($G153="","",$G153)</f>
        <v/>
      </c>
      <c r="Y153" s="51" t="s">
        <v>245</v>
      </c>
      <c r="Z153" s="51" t="s">
        <v>245</v>
      </c>
      <c r="AA153" s="51" t="s">
        <v>245</v>
      </c>
      <c r="AB153" s="51" t="s">
        <v>245</v>
      </c>
      <c r="AC153" s="51" t="s">
        <v>245</v>
      </c>
      <c r="AD153" s="51" t="s">
        <v>245</v>
      </c>
      <c r="AE153" s="51" t="s">
        <v>245</v>
      </c>
      <c r="AF153" s="51" t="s">
        <v>245</v>
      </c>
      <c r="AG153" s="51">
        <v>10</v>
      </c>
      <c r="AH153" s="51" t="s">
        <v>245</v>
      </c>
      <c r="AI153" s="51" t="s">
        <v>245</v>
      </c>
      <c r="AJ153" s="51" t="s">
        <v>245</v>
      </c>
      <c r="AK153" s="51" t="s">
        <v>245</v>
      </c>
      <c r="AL153" s="51" t="s">
        <v>245</v>
      </c>
      <c r="AM153" s="51" t="s">
        <v>245</v>
      </c>
      <c r="AN153" s="51" t="s">
        <v>245</v>
      </c>
      <c r="AO153" s="51" t="s">
        <v>245</v>
      </c>
      <c r="AP153" s="51" t="s">
        <v>245</v>
      </c>
      <c r="AQ153" s="51" t="s">
        <v>245</v>
      </c>
      <c r="AR153" s="51" t="s">
        <v>245</v>
      </c>
      <c r="AS153" s="51" t="s">
        <v>245</v>
      </c>
      <c r="AT153" s="51" t="s">
        <v>245</v>
      </c>
      <c r="AU153" s="51" t="s">
        <v>245</v>
      </c>
      <c r="AV153" s="51" t="s">
        <v>245</v>
      </c>
      <c r="AW153" s="51" t="s">
        <v>245</v>
      </c>
      <c r="AX153" s="149">
        <f t="shared" ref="AX153:AX216" si="76">IF(AY153="",SUM(Y153:AW153),"Uit")</f>
        <v>10</v>
      </c>
      <c r="AY153" s="52"/>
      <c r="AZ153" s="90"/>
      <c r="BA153" s="92"/>
      <c r="BB153" s="89"/>
      <c r="BC153" s="89"/>
      <c r="BD153" s="150" t="str">
        <f t="shared" ref="BD153:BD216" si="77">IF(ISBLANK(BC153),"",BC153-BB153)</f>
        <v/>
      </c>
      <c r="BE153" s="151">
        <f>VLOOKUP(A153,Basisgegevens!$B:$L,5,0)</f>
        <v>2.9861111111111108E-3</v>
      </c>
      <c r="BF153" s="151">
        <f>VLOOKUP($A153,Basisgegevens!$B:$L,7,0)</f>
        <v>2.7546296296296294E-3</v>
      </c>
      <c r="BG153" s="151">
        <f>VLOOKUP($A153,Basisgegevens!$B:$L,8,0)</f>
        <v>6.099537037037037E-3</v>
      </c>
      <c r="BH153" s="152">
        <f>VLOOKUP($A153,Basisgegevens!$B:$L,9,0)</f>
        <v>300</v>
      </c>
      <c r="BI153" s="152">
        <f>VLOOKUP($A153,Basisgegevens!$B:$L,10,0)</f>
        <v>135</v>
      </c>
      <c r="BJ153" s="152">
        <f>VLOOKUP($A153,Basisgegevens!$B:$L,11,0)</f>
        <v>19</v>
      </c>
      <c r="BK153" s="152" t="str">
        <f t="shared" ref="BK153:BK216" si="78">IF(O153="","",IF(ISTEXT(O153),O153,IF(O153&gt;BJ153,"Uit",IF(ISBLANK(P153),O153,O153+P153))))</f>
        <v/>
      </c>
      <c r="BL153" s="153" t="str">
        <f t="shared" ref="BL153:BL216" si="79">IF(OR(ISTEXT(N153),BK153=""),N153,IF(ISTEXT(BK153),BK153,N153+BK153))</f>
        <v>Uit</v>
      </c>
      <c r="BM153" s="154" t="str">
        <f t="shared" ref="BM153:BM172" si="80">IFERROR(IF(BD153&gt;BE153,(BD153-BE153)*24*3600*0.4,0),"")</f>
        <v/>
      </c>
      <c r="BN153" s="154">
        <f t="shared" ref="BN153:BN216" si="81">IF(BD153&gt;BF153,0,(BF153-BD153)*24*3600*0.4)</f>
        <v>0</v>
      </c>
      <c r="BO153" s="154" t="str">
        <f t="shared" ref="BO153:BO216" si="82">IF(Q153="","",IF(ISTEXT(Q153),Q153,IF(ISTEXT(R153),R153,Q153+R153)))</f>
        <v/>
      </c>
      <c r="BP153" s="61"/>
      <c r="BQ153" s="61"/>
      <c r="BR153" s="59" t="str">
        <f t="shared" ref="BR153:BR216" si="83">IF(BP153="","",BP153)</f>
        <v/>
      </c>
      <c r="BS153" s="59" t="str">
        <f t="shared" ref="BS153:BS216" si="84">IF(BQ153="","",BQ153)</f>
        <v/>
      </c>
      <c r="BT153" s="155" t="str">
        <f t="shared" ref="BT153:BT216" si="85">IFERROR(AVERAGE(BR153:BS153),"")</f>
        <v/>
      </c>
      <c r="BU153" s="156" t="str">
        <f t="shared" ref="BU153:BU216" si="86">IF(BT153&gt;0,IF(BT153&lt;6,"onvoldoende",""),"")</f>
        <v/>
      </c>
      <c r="BV153" s="68"/>
      <c r="BW153" s="68"/>
      <c r="BX153" s="68"/>
      <c r="BY153" s="68"/>
      <c r="BZ153" s="68"/>
      <c r="CA153" s="68"/>
      <c r="CB153" s="68"/>
      <c r="CC153" s="68"/>
    </row>
    <row r="154" spans="1:81" x14ac:dyDescent="0.2">
      <c r="A154" s="161" t="s">
        <v>52</v>
      </c>
      <c r="B154" s="32"/>
      <c r="C154" s="164" t="str">
        <f t="shared" si="66"/>
        <v>B</v>
      </c>
      <c r="D154" s="147"/>
      <c r="E154" s="40"/>
      <c r="F154" s="35"/>
      <c r="G154" s="32"/>
      <c r="H154" s="32"/>
      <c r="I154" s="32"/>
      <c r="J154" s="32"/>
      <c r="K154" s="41"/>
      <c r="L154" s="42"/>
      <c r="M154" s="42"/>
      <c r="N154" s="167" t="str">
        <f t="shared" si="67"/>
        <v>Uit</v>
      </c>
      <c r="O154" s="46"/>
      <c r="P154" s="47"/>
      <c r="Q154" s="48">
        <f t="shared" si="68"/>
        <v>0</v>
      </c>
      <c r="R154" s="49" t="str">
        <f t="shared" si="69"/>
        <v/>
      </c>
      <c r="S154" s="50" t="str">
        <f t="shared" si="70"/>
        <v>Uit</v>
      </c>
      <c r="T154" s="171">
        <f t="shared" si="71"/>
        <v>0</v>
      </c>
      <c r="U154" s="169">
        <f t="shared" si="72"/>
        <v>0</v>
      </c>
      <c r="V154" s="169" t="str">
        <f t="shared" si="73"/>
        <v>Uit</v>
      </c>
      <c r="W154" s="170" t="str">
        <f t="shared" si="74"/>
        <v/>
      </c>
      <c r="X154" s="91" t="str">
        <f t="shared" si="75"/>
        <v/>
      </c>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149">
        <f t="shared" si="76"/>
        <v>0</v>
      </c>
      <c r="AY154" s="52"/>
      <c r="AZ154" s="90"/>
      <c r="BA154" s="92"/>
      <c r="BB154" s="89"/>
      <c r="BC154" s="89"/>
      <c r="BD154" s="150" t="str">
        <f t="shared" si="77"/>
        <v/>
      </c>
      <c r="BE154" s="151">
        <f>VLOOKUP(A154,Basisgegevens!$B:$L,5,0)</f>
        <v>2.9861111111111108E-3</v>
      </c>
      <c r="BF154" s="151">
        <f>VLOOKUP($A154,Basisgegevens!$B:$L,7,0)</f>
        <v>2.7546296296296294E-3</v>
      </c>
      <c r="BG154" s="151">
        <f>VLOOKUP($A154,Basisgegevens!$B:$L,8,0)</f>
        <v>6.099537037037037E-3</v>
      </c>
      <c r="BH154" s="152">
        <f>VLOOKUP($A154,Basisgegevens!$B:$L,9,0)</f>
        <v>300</v>
      </c>
      <c r="BI154" s="152">
        <f>VLOOKUP($A154,Basisgegevens!$B:$L,10,0)</f>
        <v>135</v>
      </c>
      <c r="BJ154" s="152">
        <f>VLOOKUP($A154,Basisgegevens!$B:$L,11,0)</f>
        <v>19</v>
      </c>
      <c r="BK154" s="152" t="str">
        <f t="shared" si="78"/>
        <v/>
      </c>
      <c r="BL154" s="153" t="str">
        <f t="shared" si="79"/>
        <v>Uit</v>
      </c>
      <c r="BM154" s="154" t="str">
        <f t="shared" si="80"/>
        <v/>
      </c>
      <c r="BN154" s="154">
        <f t="shared" si="81"/>
        <v>0</v>
      </c>
      <c r="BO154" s="154" t="str">
        <f t="shared" si="82"/>
        <v/>
      </c>
      <c r="BP154" s="61"/>
      <c r="BQ154" s="61"/>
      <c r="BR154" s="59" t="str">
        <f t="shared" si="83"/>
        <v/>
      </c>
      <c r="BS154" s="59" t="str">
        <f t="shared" si="84"/>
        <v/>
      </c>
      <c r="BT154" s="155" t="str">
        <f t="shared" si="85"/>
        <v/>
      </c>
      <c r="BU154" s="156" t="str">
        <f t="shared" si="86"/>
        <v/>
      </c>
      <c r="BV154" s="68"/>
      <c r="BW154" s="68"/>
      <c r="BX154" s="68"/>
      <c r="BY154" s="68"/>
      <c r="BZ154" s="68"/>
      <c r="CA154" s="68"/>
      <c r="CB154" s="68"/>
      <c r="CC154" s="68"/>
    </row>
    <row r="155" spans="1:81" x14ac:dyDescent="0.2">
      <c r="A155" s="161" t="s">
        <v>52</v>
      </c>
      <c r="B155" s="32"/>
      <c r="C155" s="164" t="str">
        <f t="shared" si="66"/>
        <v>B</v>
      </c>
      <c r="D155" s="147"/>
      <c r="E155" s="40"/>
      <c r="F155" s="35"/>
      <c r="G155" s="32"/>
      <c r="H155" s="32"/>
      <c r="I155" s="32"/>
      <c r="J155" s="32"/>
      <c r="K155" s="41"/>
      <c r="L155" s="42"/>
      <c r="M155" s="42"/>
      <c r="N155" s="167" t="str">
        <f t="shared" si="67"/>
        <v>Uit</v>
      </c>
      <c r="O155" s="46"/>
      <c r="P155" s="47"/>
      <c r="Q155" s="48">
        <f t="shared" si="68"/>
        <v>0</v>
      </c>
      <c r="R155" s="49" t="str">
        <f t="shared" si="69"/>
        <v/>
      </c>
      <c r="S155" s="50" t="str">
        <f t="shared" si="70"/>
        <v>Uit</v>
      </c>
      <c r="T155" s="171">
        <f t="shared" si="71"/>
        <v>0</v>
      </c>
      <c r="U155" s="169">
        <f t="shared" si="72"/>
        <v>0</v>
      </c>
      <c r="V155" s="169" t="str">
        <f t="shared" si="73"/>
        <v>Uit</v>
      </c>
      <c r="W155" s="170" t="str">
        <f t="shared" si="74"/>
        <v/>
      </c>
      <c r="X155" s="91" t="str">
        <f t="shared" si="75"/>
        <v/>
      </c>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149">
        <f t="shared" si="76"/>
        <v>0</v>
      </c>
      <c r="AY155" s="52"/>
      <c r="AZ155" s="90"/>
      <c r="BA155" s="92"/>
      <c r="BB155" s="89"/>
      <c r="BC155" s="89"/>
      <c r="BD155" s="150" t="str">
        <f t="shared" si="77"/>
        <v/>
      </c>
      <c r="BE155" s="151">
        <f>VLOOKUP(A155,Basisgegevens!$B:$L,5,0)</f>
        <v>2.9861111111111108E-3</v>
      </c>
      <c r="BF155" s="151">
        <f>VLOOKUP($A155,Basisgegevens!$B:$L,7,0)</f>
        <v>2.7546296296296294E-3</v>
      </c>
      <c r="BG155" s="151">
        <f>VLOOKUP($A155,Basisgegevens!$B:$L,8,0)</f>
        <v>6.099537037037037E-3</v>
      </c>
      <c r="BH155" s="152">
        <f>VLOOKUP($A155,Basisgegevens!$B:$L,9,0)</f>
        <v>300</v>
      </c>
      <c r="BI155" s="152">
        <f>VLOOKUP($A155,Basisgegevens!$B:$L,10,0)</f>
        <v>135</v>
      </c>
      <c r="BJ155" s="152">
        <f>VLOOKUP($A155,Basisgegevens!$B:$L,11,0)</f>
        <v>19</v>
      </c>
      <c r="BK155" s="152" t="str">
        <f t="shared" si="78"/>
        <v/>
      </c>
      <c r="BL155" s="153" t="str">
        <f t="shared" si="79"/>
        <v>Uit</v>
      </c>
      <c r="BM155" s="154" t="str">
        <f t="shared" si="80"/>
        <v/>
      </c>
      <c r="BN155" s="154">
        <f t="shared" si="81"/>
        <v>0</v>
      </c>
      <c r="BO155" s="154" t="str">
        <f t="shared" si="82"/>
        <v/>
      </c>
      <c r="BP155" s="61"/>
      <c r="BQ155" s="61"/>
      <c r="BR155" s="59" t="str">
        <f t="shared" si="83"/>
        <v/>
      </c>
      <c r="BS155" s="59" t="str">
        <f t="shared" si="84"/>
        <v/>
      </c>
      <c r="BT155" s="155" t="str">
        <f t="shared" si="85"/>
        <v/>
      </c>
      <c r="BU155" s="156" t="str">
        <f t="shared" si="86"/>
        <v/>
      </c>
      <c r="BV155" s="68"/>
      <c r="BW155" s="68"/>
      <c r="BX155" s="68"/>
      <c r="BY155" s="68"/>
      <c r="BZ155" s="68"/>
      <c r="CA155" s="68"/>
      <c r="CB155" s="68"/>
      <c r="CC155" s="68"/>
    </row>
    <row r="156" spans="1:81" x14ac:dyDescent="0.2">
      <c r="A156" s="161" t="s">
        <v>52</v>
      </c>
      <c r="B156" s="32"/>
      <c r="C156" s="164" t="str">
        <f t="shared" si="66"/>
        <v>B</v>
      </c>
      <c r="D156" s="147"/>
      <c r="E156" s="40"/>
      <c r="F156" s="35"/>
      <c r="G156" s="32"/>
      <c r="H156" s="32"/>
      <c r="I156" s="32"/>
      <c r="J156" s="32"/>
      <c r="K156" s="41"/>
      <c r="L156" s="42"/>
      <c r="M156" s="42"/>
      <c r="N156" s="167" t="str">
        <f t="shared" si="67"/>
        <v>Uit</v>
      </c>
      <c r="O156" s="46"/>
      <c r="P156" s="47"/>
      <c r="Q156" s="48">
        <f t="shared" si="68"/>
        <v>0</v>
      </c>
      <c r="R156" s="49" t="str">
        <f t="shared" si="69"/>
        <v/>
      </c>
      <c r="S156" s="50" t="str">
        <f t="shared" si="70"/>
        <v>Uit</v>
      </c>
      <c r="T156" s="171">
        <f t="shared" si="71"/>
        <v>0</v>
      </c>
      <c r="U156" s="169">
        <f t="shared" si="72"/>
        <v>0</v>
      </c>
      <c r="V156" s="169" t="str">
        <f t="shared" si="73"/>
        <v>Uit</v>
      </c>
      <c r="W156" s="170" t="str">
        <f t="shared" si="74"/>
        <v/>
      </c>
      <c r="X156" s="91" t="str">
        <f t="shared" si="75"/>
        <v/>
      </c>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149">
        <f t="shared" si="76"/>
        <v>0</v>
      </c>
      <c r="AY156" s="52"/>
      <c r="AZ156" s="90"/>
      <c r="BA156" s="92"/>
      <c r="BB156" s="89"/>
      <c r="BC156" s="89"/>
      <c r="BD156" s="150" t="str">
        <f t="shared" si="77"/>
        <v/>
      </c>
      <c r="BE156" s="151">
        <f>VLOOKUP(A156,Basisgegevens!$B:$L,5,0)</f>
        <v>2.9861111111111108E-3</v>
      </c>
      <c r="BF156" s="151">
        <f>VLOOKUP($A156,Basisgegevens!$B:$L,7,0)</f>
        <v>2.7546296296296294E-3</v>
      </c>
      <c r="BG156" s="151">
        <f>VLOOKUP($A156,Basisgegevens!$B:$L,8,0)</f>
        <v>6.099537037037037E-3</v>
      </c>
      <c r="BH156" s="152">
        <f>VLOOKUP($A156,Basisgegevens!$B:$L,9,0)</f>
        <v>300</v>
      </c>
      <c r="BI156" s="152">
        <f>VLOOKUP($A156,Basisgegevens!$B:$L,10,0)</f>
        <v>135</v>
      </c>
      <c r="BJ156" s="152">
        <f>VLOOKUP($A156,Basisgegevens!$B:$L,11,0)</f>
        <v>19</v>
      </c>
      <c r="BK156" s="152" t="str">
        <f t="shared" si="78"/>
        <v/>
      </c>
      <c r="BL156" s="153" t="str">
        <f t="shared" si="79"/>
        <v>Uit</v>
      </c>
      <c r="BM156" s="154" t="str">
        <f t="shared" si="80"/>
        <v/>
      </c>
      <c r="BN156" s="154">
        <f t="shared" si="81"/>
        <v>0</v>
      </c>
      <c r="BO156" s="154" t="str">
        <f t="shared" si="82"/>
        <v/>
      </c>
      <c r="BP156" s="61"/>
      <c r="BQ156" s="61"/>
      <c r="BR156" s="59" t="str">
        <f t="shared" si="83"/>
        <v/>
      </c>
      <c r="BS156" s="59" t="str">
        <f t="shared" si="84"/>
        <v/>
      </c>
      <c r="BT156" s="155" t="str">
        <f t="shared" si="85"/>
        <v/>
      </c>
      <c r="BU156" s="156" t="str">
        <f t="shared" si="86"/>
        <v/>
      </c>
      <c r="BV156" s="68"/>
      <c r="BW156" s="68"/>
      <c r="BX156" s="68"/>
      <c r="BY156" s="68"/>
      <c r="BZ156" s="68"/>
      <c r="CA156" s="68"/>
      <c r="CB156" s="68"/>
      <c r="CC156" s="68"/>
    </row>
    <row r="157" spans="1:81" x14ac:dyDescent="0.2">
      <c r="A157" s="161" t="s">
        <v>52</v>
      </c>
      <c r="B157" s="32"/>
      <c r="C157" s="164" t="str">
        <f t="shared" si="66"/>
        <v>B</v>
      </c>
      <c r="D157" s="147"/>
      <c r="E157" s="40"/>
      <c r="F157" s="35"/>
      <c r="G157" s="32"/>
      <c r="H157" s="32"/>
      <c r="I157" s="32"/>
      <c r="J157" s="32"/>
      <c r="K157" s="41"/>
      <c r="L157" s="42"/>
      <c r="M157" s="42"/>
      <c r="N157" s="167" t="str">
        <f t="shared" si="67"/>
        <v>Uit</v>
      </c>
      <c r="O157" s="46"/>
      <c r="P157" s="47"/>
      <c r="Q157" s="48">
        <f t="shared" si="68"/>
        <v>0</v>
      </c>
      <c r="R157" s="49" t="str">
        <f t="shared" si="69"/>
        <v/>
      </c>
      <c r="S157" s="50" t="str">
        <f t="shared" si="70"/>
        <v>Uit</v>
      </c>
      <c r="T157" s="171">
        <f t="shared" si="71"/>
        <v>0</v>
      </c>
      <c r="U157" s="169">
        <f t="shared" si="72"/>
        <v>0</v>
      </c>
      <c r="V157" s="169" t="str">
        <f t="shared" si="73"/>
        <v>Uit</v>
      </c>
      <c r="W157" s="170" t="str">
        <f t="shared" si="74"/>
        <v/>
      </c>
      <c r="X157" s="91" t="str">
        <f t="shared" si="75"/>
        <v/>
      </c>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149">
        <f t="shared" si="76"/>
        <v>0</v>
      </c>
      <c r="AY157" s="52"/>
      <c r="AZ157" s="90" t="e">
        <f>VLOOKUP(AY157,Termination!C:D,2,FALSE)</f>
        <v>#N/A</v>
      </c>
      <c r="BA157" s="92" t="str">
        <f t="shared" ref="BA157:BA216" si="87">IF($G157="","",$G157)</f>
        <v/>
      </c>
      <c r="BB157" s="89"/>
      <c r="BC157" s="89"/>
      <c r="BD157" s="150" t="str">
        <f t="shared" si="77"/>
        <v/>
      </c>
      <c r="BE157" s="151">
        <f>VLOOKUP(A157,Basisgegevens!$B:$L,5,0)</f>
        <v>2.9861111111111108E-3</v>
      </c>
      <c r="BF157" s="151">
        <f>VLOOKUP($A157,Basisgegevens!$B:$L,7,0)</f>
        <v>2.7546296296296294E-3</v>
      </c>
      <c r="BG157" s="151">
        <f>VLOOKUP($A157,Basisgegevens!$B:$L,8,0)</f>
        <v>6.099537037037037E-3</v>
      </c>
      <c r="BH157" s="152">
        <f>VLOOKUP($A157,Basisgegevens!$B:$L,9,0)</f>
        <v>300</v>
      </c>
      <c r="BI157" s="152">
        <f>VLOOKUP($A157,Basisgegevens!$B:$L,10,0)</f>
        <v>135</v>
      </c>
      <c r="BJ157" s="152">
        <f>VLOOKUP($A157,Basisgegevens!$B:$L,11,0)</f>
        <v>19</v>
      </c>
      <c r="BK157" s="152" t="str">
        <f t="shared" si="78"/>
        <v/>
      </c>
      <c r="BL157" s="153" t="str">
        <f t="shared" si="79"/>
        <v>Uit</v>
      </c>
      <c r="BM157" s="154" t="str">
        <f t="shared" si="80"/>
        <v/>
      </c>
      <c r="BN157" s="154">
        <f t="shared" si="81"/>
        <v>0</v>
      </c>
      <c r="BO157" s="154" t="str">
        <f t="shared" si="82"/>
        <v/>
      </c>
      <c r="BP157" s="61"/>
      <c r="BQ157" s="61"/>
      <c r="BR157" s="59" t="str">
        <f t="shared" si="83"/>
        <v/>
      </c>
      <c r="BS157" s="59" t="str">
        <f t="shared" si="84"/>
        <v/>
      </c>
      <c r="BT157" s="155" t="str">
        <f t="shared" si="85"/>
        <v/>
      </c>
      <c r="BU157" s="156" t="str">
        <f t="shared" si="86"/>
        <v/>
      </c>
      <c r="BV157" s="68"/>
      <c r="BW157" s="68"/>
      <c r="BX157" s="68"/>
      <c r="BY157" s="68"/>
      <c r="BZ157" s="68"/>
      <c r="CA157" s="68"/>
      <c r="CB157" s="68"/>
      <c r="CC157" s="68"/>
    </row>
    <row r="158" spans="1:81" x14ac:dyDescent="0.2">
      <c r="A158" s="161" t="s">
        <v>52</v>
      </c>
      <c r="B158" s="32"/>
      <c r="C158" s="164" t="str">
        <f t="shared" si="66"/>
        <v>B</v>
      </c>
      <c r="D158" s="147"/>
      <c r="E158" s="40"/>
      <c r="F158" s="35"/>
      <c r="G158" s="32"/>
      <c r="H158" s="32"/>
      <c r="I158" s="32"/>
      <c r="J158" s="32"/>
      <c r="K158" s="41"/>
      <c r="L158" s="42"/>
      <c r="M158" s="42"/>
      <c r="N158" s="167" t="str">
        <f t="shared" si="67"/>
        <v>Uit</v>
      </c>
      <c r="O158" s="46"/>
      <c r="P158" s="47"/>
      <c r="Q158" s="48">
        <f t="shared" si="68"/>
        <v>0</v>
      </c>
      <c r="R158" s="49" t="str">
        <f t="shared" si="69"/>
        <v/>
      </c>
      <c r="S158" s="50" t="str">
        <f t="shared" si="70"/>
        <v>Uit</v>
      </c>
      <c r="T158" s="171">
        <f t="shared" si="71"/>
        <v>0</v>
      </c>
      <c r="U158" s="169">
        <f t="shared" si="72"/>
        <v>0</v>
      </c>
      <c r="V158" s="169" t="str">
        <f t="shared" si="73"/>
        <v>Uit</v>
      </c>
      <c r="W158" s="170" t="str">
        <f t="shared" si="74"/>
        <v/>
      </c>
      <c r="X158" s="91" t="str">
        <f t="shared" si="75"/>
        <v/>
      </c>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149">
        <f t="shared" si="76"/>
        <v>0</v>
      </c>
      <c r="AY158" s="52"/>
      <c r="AZ158" s="90" t="e">
        <f>VLOOKUP(AY158,Termination!C:D,2,FALSE)</f>
        <v>#N/A</v>
      </c>
      <c r="BA158" s="92" t="str">
        <f t="shared" si="87"/>
        <v/>
      </c>
      <c r="BB158" s="89"/>
      <c r="BC158" s="89"/>
      <c r="BD158" s="150" t="str">
        <f t="shared" si="77"/>
        <v/>
      </c>
      <c r="BE158" s="151">
        <f>VLOOKUP(A158,Basisgegevens!$B:$L,5,0)</f>
        <v>2.9861111111111108E-3</v>
      </c>
      <c r="BF158" s="151">
        <f>VLOOKUP($A158,Basisgegevens!$B:$L,7,0)</f>
        <v>2.7546296296296294E-3</v>
      </c>
      <c r="BG158" s="151">
        <f>VLOOKUP($A158,Basisgegevens!$B:$L,8,0)</f>
        <v>6.099537037037037E-3</v>
      </c>
      <c r="BH158" s="152">
        <f>VLOOKUP($A158,Basisgegevens!$B:$L,9,0)</f>
        <v>300</v>
      </c>
      <c r="BI158" s="152">
        <f>VLOOKUP($A158,Basisgegevens!$B:$L,10,0)</f>
        <v>135</v>
      </c>
      <c r="BJ158" s="152">
        <f>VLOOKUP($A158,Basisgegevens!$B:$L,11,0)</f>
        <v>19</v>
      </c>
      <c r="BK158" s="152" t="str">
        <f t="shared" si="78"/>
        <v/>
      </c>
      <c r="BL158" s="153" t="str">
        <f t="shared" si="79"/>
        <v>Uit</v>
      </c>
      <c r="BM158" s="154" t="str">
        <f t="shared" si="80"/>
        <v/>
      </c>
      <c r="BN158" s="154">
        <f t="shared" si="81"/>
        <v>0</v>
      </c>
      <c r="BO158" s="154" t="str">
        <f t="shared" si="82"/>
        <v/>
      </c>
      <c r="BP158" s="61"/>
      <c r="BQ158" s="61"/>
      <c r="BR158" s="59" t="str">
        <f t="shared" si="83"/>
        <v/>
      </c>
      <c r="BS158" s="59" t="str">
        <f t="shared" si="84"/>
        <v/>
      </c>
      <c r="BT158" s="155" t="str">
        <f t="shared" si="85"/>
        <v/>
      </c>
      <c r="BU158" s="156" t="str">
        <f t="shared" si="86"/>
        <v/>
      </c>
      <c r="BV158" s="68"/>
      <c r="BW158" s="68"/>
      <c r="BX158" s="68"/>
      <c r="BY158" s="68"/>
      <c r="BZ158" s="68"/>
      <c r="CA158" s="68"/>
      <c r="CB158" s="68"/>
      <c r="CC158" s="68"/>
    </row>
    <row r="159" spans="1:81" x14ac:dyDescent="0.2">
      <c r="A159" s="161" t="s">
        <v>52</v>
      </c>
      <c r="B159" s="32"/>
      <c r="C159" s="164" t="str">
        <f t="shared" si="66"/>
        <v>B</v>
      </c>
      <c r="D159" s="147"/>
      <c r="E159" s="40"/>
      <c r="F159" s="35"/>
      <c r="G159" s="32"/>
      <c r="H159" s="32"/>
      <c r="I159" s="32"/>
      <c r="J159" s="32"/>
      <c r="K159" s="41"/>
      <c r="L159" s="42"/>
      <c r="M159" s="42"/>
      <c r="N159" s="167" t="str">
        <f t="shared" si="67"/>
        <v>Uit</v>
      </c>
      <c r="O159" s="46"/>
      <c r="P159" s="47"/>
      <c r="Q159" s="48">
        <f t="shared" si="68"/>
        <v>0</v>
      </c>
      <c r="R159" s="49" t="str">
        <f t="shared" si="69"/>
        <v/>
      </c>
      <c r="S159" s="50" t="str">
        <f t="shared" si="70"/>
        <v>Uit</v>
      </c>
      <c r="T159" s="171">
        <f t="shared" si="71"/>
        <v>0</v>
      </c>
      <c r="U159" s="169">
        <f t="shared" si="72"/>
        <v>0</v>
      </c>
      <c r="V159" s="169" t="str">
        <f t="shared" si="73"/>
        <v>Uit</v>
      </c>
      <c r="W159" s="170" t="str">
        <f t="shared" si="74"/>
        <v/>
      </c>
      <c r="X159" s="91" t="str">
        <f t="shared" si="75"/>
        <v/>
      </c>
      <c r="Y159" s="51"/>
      <c r="Z159" s="51"/>
      <c r="AA159" s="51"/>
      <c r="AB159" s="51"/>
      <c r="AC159" s="51"/>
      <c r="AD159" s="51"/>
      <c r="AE159" s="51"/>
      <c r="AF159" s="51"/>
      <c r="AG159" s="51"/>
      <c r="AH159" s="51"/>
      <c r="AI159" s="51"/>
      <c r="AJ159" s="51"/>
      <c r="AK159" s="51"/>
      <c r="AL159" s="51"/>
      <c r="AM159" s="51"/>
      <c r="AN159" s="51"/>
      <c r="AO159" s="51"/>
      <c r="AP159" s="51"/>
      <c r="AQ159" s="51"/>
      <c r="AR159" s="51"/>
      <c r="AS159" s="51"/>
      <c r="AT159" s="51"/>
      <c r="AU159" s="51"/>
      <c r="AV159" s="51"/>
      <c r="AW159" s="51"/>
      <c r="AX159" s="149">
        <f t="shared" si="76"/>
        <v>0</v>
      </c>
      <c r="AY159" s="52"/>
      <c r="AZ159" s="90" t="e">
        <f>VLOOKUP(AY159,Termination!C:D,2,FALSE)</f>
        <v>#N/A</v>
      </c>
      <c r="BA159" s="92" t="str">
        <f t="shared" si="87"/>
        <v/>
      </c>
      <c r="BB159" s="89"/>
      <c r="BC159" s="89"/>
      <c r="BD159" s="150" t="str">
        <f t="shared" si="77"/>
        <v/>
      </c>
      <c r="BE159" s="151">
        <f>VLOOKUP(A159,Basisgegevens!$B:$L,5,0)</f>
        <v>2.9861111111111108E-3</v>
      </c>
      <c r="BF159" s="151">
        <f>VLOOKUP($A159,Basisgegevens!$B:$L,7,0)</f>
        <v>2.7546296296296294E-3</v>
      </c>
      <c r="BG159" s="151">
        <f>VLOOKUP($A159,Basisgegevens!$B:$L,8,0)</f>
        <v>6.099537037037037E-3</v>
      </c>
      <c r="BH159" s="152">
        <f>VLOOKUP($A159,Basisgegevens!$B:$L,9,0)</f>
        <v>300</v>
      </c>
      <c r="BI159" s="152">
        <f>VLOOKUP($A159,Basisgegevens!$B:$L,10,0)</f>
        <v>135</v>
      </c>
      <c r="BJ159" s="152">
        <f>VLOOKUP($A159,Basisgegevens!$B:$L,11,0)</f>
        <v>19</v>
      </c>
      <c r="BK159" s="152" t="str">
        <f t="shared" si="78"/>
        <v/>
      </c>
      <c r="BL159" s="153" t="str">
        <f t="shared" si="79"/>
        <v>Uit</v>
      </c>
      <c r="BM159" s="154" t="str">
        <f t="shared" si="80"/>
        <v/>
      </c>
      <c r="BN159" s="154">
        <f t="shared" si="81"/>
        <v>0</v>
      </c>
      <c r="BO159" s="154" t="str">
        <f t="shared" si="82"/>
        <v/>
      </c>
      <c r="BP159" s="61"/>
      <c r="BQ159" s="61"/>
      <c r="BR159" s="59" t="str">
        <f t="shared" si="83"/>
        <v/>
      </c>
      <c r="BS159" s="59" t="str">
        <f t="shared" si="84"/>
        <v/>
      </c>
      <c r="BT159" s="155" t="str">
        <f t="shared" si="85"/>
        <v/>
      </c>
      <c r="BU159" s="156" t="str">
        <f t="shared" si="86"/>
        <v/>
      </c>
      <c r="BV159" s="68"/>
      <c r="BW159" s="68"/>
      <c r="BX159" s="68"/>
      <c r="BY159" s="68"/>
      <c r="BZ159" s="68"/>
      <c r="CA159" s="68"/>
      <c r="CB159" s="68"/>
      <c r="CC159" s="68"/>
    </row>
    <row r="160" spans="1:81" x14ac:dyDescent="0.2">
      <c r="A160" s="161" t="s">
        <v>52</v>
      </c>
      <c r="B160" s="32"/>
      <c r="C160" s="164" t="str">
        <f t="shared" si="66"/>
        <v>B</v>
      </c>
      <c r="D160" s="147"/>
      <c r="E160" s="40"/>
      <c r="F160" s="35"/>
      <c r="G160" s="32"/>
      <c r="H160" s="32"/>
      <c r="I160" s="32"/>
      <c r="J160" s="32"/>
      <c r="K160" s="41"/>
      <c r="L160" s="42"/>
      <c r="M160" s="42"/>
      <c r="N160" s="167" t="str">
        <f t="shared" si="67"/>
        <v>Uit</v>
      </c>
      <c r="O160" s="46"/>
      <c r="P160" s="47"/>
      <c r="Q160" s="48">
        <f t="shared" si="68"/>
        <v>0</v>
      </c>
      <c r="R160" s="49" t="str">
        <f t="shared" si="69"/>
        <v/>
      </c>
      <c r="S160" s="50" t="str">
        <f t="shared" si="70"/>
        <v>Uit</v>
      </c>
      <c r="T160" s="171">
        <f t="shared" si="71"/>
        <v>0</v>
      </c>
      <c r="U160" s="169">
        <f t="shared" si="72"/>
        <v>0</v>
      </c>
      <c r="V160" s="169" t="str">
        <f t="shared" si="73"/>
        <v>Uit</v>
      </c>
      <c r="W160" s="170" t="str">
        <f t="shared" si="74"/>
        <v/>
      </c>
      <c r="X160" s="91" t="str">
        <f t="shared" si="75"/>
        <v/>
      </c>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149">
        <f t="shared" si="76"/>
        <v>0</v>
      </c>
      <c r="AY160" s="52"/>
      <c r="AZ160" s="90" t="e">
        <f>VLOOKUP(AY160,Termination!C:D,2,FALSE)</f>
        <v>#N/A</v>
      </c>
      <c r="BA160" s="92" t="str">
        <f t="shared" si="87"/>
        <v/>
      </c>
      <c r="BB160" s="89"/>
      <c r="BC160" s="89"/>
      <c r="BD160" s="150" t="str">
        <f t="shared" si="77"/>
        <v/>
      </c>
      <c r="BE160" s="151">
        <f>VLOOKUP(A160,Basisgegevens!$B:$L,5,0)</f>
        <v>2.9861111111111108E-3</v>
      </c>
      <c r="BF160" s="151">
        <f>VLOOKUP($A160,Basisgegevens!$B:$L,7,0)</f>
        <v>2.7546296296296294E-3</v>
      </c>
      <c r="BG160" s="151">
        <f>VLOOKUP($A160,Basisgegevens!$B:$L,8,0)</f>
        <v>6.099537037037037E-3</v>
      </c>
      <c r="BH160" s="152">
        <f>VLOOKUP($A160,Basisgegevens!$B:$L,9,0)</f>
        <v>300</v>
      </c>
      <c r="BI160" s="152">
        <f>VLOOKUP($A160,Basisgegevens!$B:$L,10,0)</f>
        <v>135</v>
      </c>
      <c r="BJ160" s="152">
        <f>VLOOKUP($A160,Basisgegevens!$B:$L,11,0)</f>
        <v>19</v>
      </c>
      <c r="BK160" s="152" t="str">
        <f t="shared" si="78"/>
        <v/>
      </c>
      <c r="BL160" s="153" t="str">
        <f t="shared" si="79"/>
        <v>Uit</v>
      </c>
      <c r="BM160" s="154" t="str">
        <f t="shared" si="80"/>
        <v/>
      </c>
      <c r="BN160" s="154">
        <f t="shared" si="81"/>
        <v>0</v>
      </c>
      <c r="BO160" s="154" t="str">
        <f t="shared" si="82"/>
        <v/>
      </c>
      <c r="BP160" s="61"/>
      <c r="BQ160" s="61"/>
      <c r="BR160" s="59" t="str">
        <f t="shared" si="83"/>
        <v/>
      </c>
      <c r="BS160" s="59" t="str">
        <f t="shared" si="84"/>
        <v/>
      </c>
      <c r="BT160" s="155" t="str">
        <f t="shared" si="85"/>
        <v/>
      </c>
      <c r="BU160" s="156" t="str">
        <f t="shared" si="86"/>
        <v/>
      </c>
      <c r="BV160" s="68"/>
      <c r="BW160" s="68"/>
      <c r="BX160" s="68"/>
      <c r="BY160" s="68"/>
      <c r="BZ160" s="68"/>
      <c r="CA160" s="68"/>
      <c r="CB160" s="68"/>
      <c r="CC160" s="68"/>
    </row>
    <row r="161" spans="1:81" x14ac:dyDescent="0.2">
      <c r="A161" s="161" t="s">
        <v>52</v>
      </c>
      <c r="B161" s="32"/>
      <c r="C161" s="164" t="str">
        <f t="shared" si="66"/>
        <v>B</v>
      </c>
      <c r="D161" s="147"/>
      <c r="E161" s="40"/>
      <c r="F161" s="35"/>
      <c r="G161" s="32"/>
      <c r="H161" s="32"/>
      <c r="I161" s="32"/>
      <c r="J161" s="32"/>
      <c r="K161" s="41"/>
      <c r="L161" s="42"/>
      <c r="M161" s="42"/>
      <c r="N161" s="167" t="str">
        <f t="shared" si="67"/>
        <v>Uit</v>
      </c>
      <c r="O161" s="46"/>
      <c r="P161" s="47"/>
      <c r="Q161" s="48">
        <f t="shared" si="68"/>
        <v>0</v>
      </c>
      <c r="R161" s="49" t="str">
        <f t="shared" si="69"/>
        <v/>
      </c>
      <c r="S161" s="50" t="str">
        <f t="shared" si="70"/>
        <v>Uit</v>
      </c>
      <c r="T161" s="171">
        <f t="shared" si="71"/>
        <v>0</v>
      </c>
      <c r="U161" s="169">
        <f t="shared" si="72"/>
        <v>0</v>
      </c>
      <c r="V161" s="169" t="str">
        <f t="shared" si="73"/>
        <v>Uit</v>
      </c>
      <c r="W161" s="170" t="str">
        <f t="shared" si="74"/>
        <v/>
      </c>
      <c r="X161" s="91" t="str">
        <f t="shared" si="75"/>
        <v/>
      </c>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149">
        <f t="shared" si="76"/>
        <v>0</v>
      </c>
      <c r="AY161" s="52"/>
      <c r="AZ161" s="90" t="e">
        <f>VLOOKUP(AY161,Termination!C:D,2,FALSE)</f>
        <v>#N/A</v>
      </c>
      <c r="BA161" s="92" t="str">
        <f t="shared" si="87"/>
        <v/>
      </c>
      <c r="BB161" s="89"/>
      <c r="BC161" s="89"/>
      <c r="BD161" s="150" t="str">
        <f t="shared" si="77"/>
        <v/>
      </c>
      <c r="BE161" s="151">
        <f>VLOOKUP(A161,Basisgegevens!$B:$L,5,0)</f>
        <v>2.9861111111111108E-3</v>
      </c>
      <c r="BF161" s="151">
        <f>VLOOKUP($A161,Basisgegevens!$B:$L,7,0)</f>
        <v>2.7546296296296294E-3</v>
      </c>
      <c r="BG161" s="151">
        <f>VLOOKUP($A161,Basisgegevens!$B:$L,8,0)</f>
        <v>6.099537037037037E-3</v>
      </c>
      <c r="BH161" s="152">
        <f>VLOOKUP($A161,Basisgegevens!$B:$L,9,0)</f>
        <v>300</v>
      </c>
      <c r="BI161" s="152">
        <f>VLOOKUP($A161,Basisgegevens!$B:$L,10,0)</f>
        <v>135</v>
      </c>
      <c r="BJ161" s="152">
        <f>VLOOKUP($A161,Basisgegevens!$B:$L,11,0)</f>
        <v>19</v>
      </c>
      <c r="BK161" s="152" t="str">
        <f t="shared" si="78"/>
        <v/>
      </c>
      <c r="BL161" s="153" t="str">
        <f t="shared" si="79"/>
        <v>Uit</v>
      </c>
      <c r="BM161" s="154" t="str">
        <f t="shared" si="80"/>
        <v/>
      </c>
      <c r="BN161" s="154">
        <f t="shared" si="81"/>
        <v>0</v>
      </c>
      <c r="BO161" s="154" t="str">
        <f t="shared" si="82"/>
        <v/>
      </c>
      <c r="BP161" s="61"/>
      <c r="BQ161" s="61"/>
      <c r="BR161" s="59" t="str">
        <f t="shared" si="83"/>
        <v/>
      </c>
      <c r="BS161" s="59" t="str">
        <f t="shared" si="84"/>
        <v/>
      </c>
      <c r="BT161" s="155" t="str">
        <f t="shared" si="85"/>
        <v/>
      </c>
      <c r="BU161" s="156" t="str">
        <f t="shared" si="86"/>
        <v/>
      </c>
      <c r="BV161" s="68"/>
      <c r="BW161" s="68"/>
      <c r="BX161" s="68"/>
      <c r="BY161" s="68"/>
      <c r="BZ161" s="68"/>
      <c r="CA161" s="68"/>
      <c r="CB161" s="68"/>
      <c r="CC161" s="68"/>
    </row>
    <row r="162" spans="1:81" x14ac:dyDescent="0.2">
      <c r="A162" s="161" t="s">
        <v>52</v>
      </c>
      <c r="B162" s="32"/>
      <c r="C162" s="164" t="str">
        <f t="shared" si="66"/>
        <v>B</v>
      </c>
      <c r="D162" s="147"/>
      <c r="E162" s="40"/>
      <c r="F162" s="35"/>
      <c r="G162" s="32"/>
      <c r="H162" s="32"/>
      <c r="I162" s="32"/>
      <c r="J162" s="32"/>
      <c r="K162" s="41"/>
      <c r="L162" s="42"/>
      <c r="M162" s="42"/>
      <c r="N162" s="167" t="str">
        <f t="shared" si="67"/>
        <v>Uit</v>
      </c>
      <c r="O162" s="46"/>
      <c r="P162" s="47"/>
      <c r="Q162" s="48">
        <f t="shared" si="68"/>
        <v>0</v>
      </c>
      <c r="R162" s="49" t="str">
        <f t="shared" si="69"/>
        <v/>
      </c>
      <c r="S162" s="50" t="str">
        <f t="shared" si="70"/>
        <v>Uit</v>
      </c>
      <c r="T162" s="171">
        <f t="shared" si="71"/>
        <v>0</v>
      </c>
      <c r="U162" s="169">
        <f t="shared" si="72"/>
        <v>0</v>
      </c>
      <c r="V162" s="169" t="str">
        <f t="shared" si="73"/>
        <v>Uit</v>
      </c>
      <c r="W162" s="170" t="str">
        <f t="shared" si="74"/>
        <v/>
      </c>
      <c r="X162" s="91" t="str">
        <f t="shared" si="75"/>
        <v/>
      </c>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149">
        <f t="shared" si="76"/>
        <v>0</v>
      </c>
      <c r="AY162" s="52"/>
      <c r="AZ162" s="90" t="e">
        <f>VLOOKUP(AY162,Termination!C:D,2,FALSE)</f>
        <v>#N/A</v>
      </c>
      <c r="BA162" s="92" t="str">
        <f t="shared" si="87"/>
        <v/>
      </c>
      <c r="BB162" s="89"/>
      <c r="BC162" s="89"/>
      <c r="BD162" s="150" t="str">
        <f t="shared" si="77"/>
        <v/>
      </c>
      <c r="BE162" s="151">
        <f>VLOOKUP(A162,Basisgegevens!$B:$L,5,0)</f>
        <v>2.9861111111111108E-3</v>
      </c>
      <c r="BF162" s="151">
        <f>VLOOKUP($A162,Basisgegevens!$B:$L,7,0)</f>
        <v>2.7546296296296294E-3</v>
      </c>
      <c r="BG162" s="151">
        <f>VLOOKUP($A162,Basisgegevens!$B:$L,8,0)</f>
        <v>6.099537037037037E-3</v>
      </c>
      <c r="BH162" s="152">
        <f>VLOOKUP($A162,Basisgegevens!$B:$L,9,0)</f>
        <v>300</v>
      </c>
      <c r="BI162" s="152">
        <f>VLOOKUP($A162,Basisgegevens!$B:$L,10,0)</f>
        <v>135</v>
      </c>
      <c r="BJ162" s="152">
        <f>VLOOKUP($A162,Basisgegevens!$B:$L,11,0)</f>
        <v>19</v>
      </c>
      <c r="BK162" s="152" t="str">
        <f t="shared" si="78"/>
        <v/>
      </c>
      <c r="BL162" s="153" t="str">
        <f t="shared" si="79"/>
        <v>Uit</v>
      </c>
      <c r="BM162" s="154" t="str">
        <f t="shared" si="80"/>
        <v/>
      </c>
      <c r="BN162" s="154">
        <f t="shared" si="81"/>
        <v>0</v>
      </c>
      <c r="BO162" s="154" t="str">
        <f t="shared" si="82"/>
        <v/>
      </c>
      <c r="BP162" s="61"/>
      <c r="BQ162" s="61"/>
      <c r="BR162" s="59" t="str">
        <f t="shared" si="83"/>
        <v/>
      </c>
      <c r="BS162" s="59" t="str">
        <f t="shared" si="84"/>
        <v/>
      </c>
      <c r="BT162" s="155" t="str">
        <f t="shared" si="85"/>
        <v/>
      </c>
      <c r="BU162" s="156" t="str">
        <f t="shared" si="86"/>
        <v/>
      </c>
      <c r="BV162" s="68"/>
      <c r="BW162" s="68"/>
      <c r="BX162" s="68"/>
      <c r="BY162" s="68"/>
      <c r="BZ162" s="68"/>
      <c r="CA162" s="68"/>
      <c r="CB162" s="68"/>
      <c r="CC162" s="68"/>
    </row>
    <row r="163" spans="1:81" x14ac:dyDescent="0.2">
      <c r="A163" s="161" t="s">
        <v>52</v>
      </c>
      <c r="B163" s="32"/>
      <c r="C163" s="164" t="str">
        <f t="shared" si="66"/>
        <v>B</v>
      </c>
      <c r="D163" s="147"/>
      <c r="E163" s="40"/>
      <c r="F163" s="35"/>
      <c r="G163" s="32"/>
      <c r="H163" s="32"/>
      <c r="I163" s="32"/>
      <c r="J163" s="32"/>
      <c r="K163" s="41"/>
      <c r="L163" s="42"/>
      <c r="M163" s="42"/>
      <c r="N163" s="167" t="str">
        <f t="shared" si="67"/>
        <v>Uit</v>
      </c>
      <c r="O163" s="46"/>
      <c r="P163" s="47"/>
      <c r="Q163" s="48">
        <f t="shared" si="68"/>
        <v>0</v>
      </c>
      <c r="R163" s="49" t="str">
        <f t="shared" si="69"/>
        <v/>
      </c>
      <c r="S163" s="50" t="str">
        <f t="shared" si="70"/>
        <v>Uit</v>
      </c>
      <c r="T163" s="171">
        <f t="shared" si="71"/>
        <v>0</v>
      </c>
      <c r="U163" s="169">
        <f t="shared" si="72"/>
        <v>0</v>
      </c>
      <c r="V163" s="169" t="str">
        <f t="shared" si="73"/>
        <v>Uit</v>
      </c>
      <c r="W163" s="170" t="str">
        <f t="shared" si="74"/>
        <v/>
      </c>
      <c r="X163" s="91" t="str">
        <f t="shared" si="75"/>
        <v/>
      </c>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149">
        <f t="shared" si="76"/>
        <v>0</v>
      </c>
      <c r="AY163" s="52"/>
      <c r="AZ163" s="90" t="e">
        <f>VLOOKUP(AY163,Termination!C:D,2,FALSE)</f>
        <v>#N/A</v>
      </c>
      <c r="BA163" s="92" t="str">
        <f t="shared" si="87"/>
        <v/>
      </c>
      <c r="BB163" s="89"/>
      <c r="BC163" s="89"/>
      <c r="BD163" s="150" t="str">
        <f t="shared" si="77"/>
        <v/>
      </c>
      <c r="BE163" s="151">
        <f>VLOOKUP(A163,Basisgegevens!$B:$L,5,0)</f>
        <v>2.9861111111111108E-3</v>
      </c>
      <c r="BF163" s="151">
        <f>VLOOKUP($A163,Basisgegevens!$B:$L,7,0)</f>
        <v>2.7546296296296294E-3</v>
      </c>
      <c r="BG163" s="151">
        <f>VLOOKUP($A163,Basisgegevens!$B:$L,8,0)</f>
        <v>6.099537037037037E-3</v>
      </c>
      <c r="BH163" s="152">
        <f>VLOOKUP($A163,Basisgegevens!$B:$L,9,0)</f>
        <v>300</v>
      </c>
      <c r="BI163" s="152">
        <f>VLOOKUP($A163,Basisgegevens!$B:$L,10,0)</f>
        <v>135</v>
      </c>
      <c r="BJ163" s="152">
        <f>VLOOKUP($A163,Basisgegevens!$B:$L,11,0)</f>
        <v>19</v>
      </c>
      <c r="BK163" s="152" t="str">
        <f t="shared" si="78"/>
        <v/>
      </c>
      <c r="BL163" s="153" t="str">
        <f t="shared" si="79"/>
        <v>Uit</v>
      </c>
      <c r="BM163" s="154" t="str">
        <f t="shared" si="80"/>
        <v/>
      </c>
      <c r="BN163" s="154">
        <f t="shared" si="81"/>
        <v>0</v>
      </c>
      <c r="BO163" s="154" t="str">
        <f t="shared" si="82"/>
        <v/>
      </c>
      <c r="BP163" s="61"/>
      <c r="BQ163" s="61"/>
      <c r="BR163" s="59" t="str">
        <f t="shared" si="83"/>
        <v/>
      </c>
      <c r="BS163" s="59" t="str">
        <f t="shared" si="84"/>
        <v/>
      </c>
      <c r="BT163" s="155" t="str">
        <f t="shared" si="85"/>
        <v/>
      </c>
      <c r="BU163" s="156" t="str">
        <f t="shared" si="86"/>
        <v/>
      </c>
      <c r="BV163" s="68"/>
      <c r="BW163" s="68"/>
      <c r="BX163" s="68"/>
      <c r="BY163" s="68"/>
      <c r="BZ163" s="68"/>
      <c r="CA163" s="68"/>
      <c r="CB163" s="68"/>
      <c r="CC163" s="68"/>
    </row>
    <row r="164" spans="1:81" x14ac:dyDescent="0.2">
      <c r="A164" s="161" t="s">
        <v>52</v>
      </c>
      <c r="B164" s="32"/>
      <c r="C164" s="164" t="str">
        <f t="shared" si="66"/>
        <v>B</v>
      </c>
      <c r="D164" s="147"/>
      <c r="E164" s="40"/>
      <c r="F164" s="35"/>
      <c r="G164" s="32"/>
      <c r="H164" s="32"/>
      <c r="I164" s="32"/>
      <c r="J164" s="32"/>
      <c r="K164" s="41"/>
      <c r="L164" s="42"/>
      <c r="M164" s="42"/>
      <c r="N164" s="167" t="str">
        <f t="shared" si="67"/>
        <v>Uit</v>
      </c>
      <c r="O164" s="46"/>
      <c r="P164" s="47"/>
      <c r="Q164" s="48">
        <f t="shared" si="68"/>
        <v>0</v>
      </c>
      <c r="R164" s="49" t="str">
        <f t="shared" si="69"/>
        <v/>
      </c>
      <c r="S164" s="50" t="str">
        <f t="shared" si="70"/>
        <v>Uit</v>
      </c>
      <c r="T164" s="171">
        <f t="shared" si="71"/>
        <v>0</v>
      </c>
      <c r="U164" s="169">
        <f t="shared" si="72"/>
        <v>0</v>
      </c>
      <c r="V164" s="169" t="str">
        <f t="shared" si="73"/>
        <v>Uit</v>
      </c>
      <c r="W164" s="170" t="str">
        <f t="shared" si="74"/>
        <v/>
      </c>
      <c r="X164" s="91" t="str">
        <f t="shared" si="75"/>
        <v/>
      </c>
      <c r="Y164" s="51"/>
      <c r="Z164" s="51"/>
      <c r="AA164" s="51"/>
      <c r="AB164" s="51"/>
      <c r="AC164" s="51"/>
      <c r="AD164" s="51"/>
      <c r="AE164" s="51"/>
      <c r="AF164" s="51"/>
      <c r="AG164" s="51"/>
      <c r="AH164" s="51"/>
      <c r="AI164" s="51"/>
      <c r="AJ164" s="51"/>
      <c r="AK164" s="51"/>
      <c r="AL164" s="51"/>
      <c r="AM164" s="51"/>
      <c r="AN164" s="51"/>
      <c r="AO164" s="51"/>
      <c r="AP164" s="51"/>
      <c r="AQ164" s="51"/>
      <c r="AR164" s="51"/>
      <c r="AS164" s="51"/>
      <c r="AT164" s="51"/>
      <c r="AU164" s="51"/>
      <c r="AV164" s="51"/>
      <c r="AW164" s="51"/>
      <c r="AX164" s="149">
        <f t="shared" si="76"/>
        <v>0</v>
      </c>
      <c r="AY164" s="52"/>
      <c r="AZ164" s="90" t="e">
        <f>VLOOKUP(AY164,Termination!C:D,2,FALSE)</f>
        <v>#N/A</v>
      </c>
      <c r="BA164" s="92" t="str">
        <f t="shared" si="87"/>
        <v/>
      </c>
      <c r="BB164" s="89"/>
      <c r="BC164" s="89"/>
      <c r="BD164" s="150" t="str">
        <f t="shared" si="77"/>
        <v/>
      </c>
      <c r="BE164" s="151">
        <f>VLOOKUP(A164,Basisgegevens!$B:$L,5,0)</f>
        <v>2.9861111111111108E-3</v>
      </c>
      <c r="BF164" s="151">
        <f>VLOOKUP($A164,Basisgegevens!$B:$L,7,0)</f>
        <v>2.7546296296296294E-3</v>
      </c>
      <c r="BG164" s="151">
        <f>VLOOKUP($A164,Basisgegevens!$B:$L,8,0)</f>
        <v>6.099537037037037E-3</v>
      </c>
      <c r="BH164" s="152">
        <f>VLOOKUP($A164,Basisgegevens!$B:$L,9,0)</f>
        <v>300</v>
      </c>
      <c r="BI164" s="152">
        <f>VLOOKUP($A164,Basisgegevens!$B:$L,10,0)</f>
        <v>135</v>
      </c>
      <c r="BJ164" s="152">
        <f>VLOOKUP($A164,Basisgegevens!$B:$L,11,0)</f>
        <v>19</v>
      </c>
      <c r="BK164" s="152" t="str">
        <f t="shared" si="78"/>
        <v/>
      </c>
      <c r="BL164" s="153" t="str">
        <f t="shared" si="79"/>
        <v>Uit</v>
      </c>
      <c r="BM164" s="154" t="str">
        <f t="shared" si="80"/>
        <v/>
      </c>
      <c r="BN164" s="154">
        <f t="shared" si="81"/>
        <v>0</v>
      </c>
      <c r="BO164" s="154" t="str">
        <f t="shared" si="82"/>
        <v/>
      </c>
      <c r="BP164" s="61"/>
      <c r="BQ164" s="61"/>
      <c r="BR164" s="59" t="str">
        <f t="shared" si="83"/>
        <v/>
      </c>
      <c r="BS164" s="59" t="str">
        <f t="shared" si="84"/>
        <v/>
      </c>
      <c r="BT164" s="155" t="str">
        <f t="shared" si="85"/>
        <v/>
      </c>
      <c r="BU164" s="156" t="str">
        <f t="shared" si="86"/>
        <v/>
      </c>
      <c r="BV164" s="68"/>
      <c r="BW164" s="68"/>
      <c r="BX164" s="68"/>
      <c r="BY164" s="68"/>
      <c r="BZ164" s="68"/>
      <c r="CA164" s="68"/>
      <c r="CB164" s="68"/>
      <c r="CC164" s="68"/>
    </row>
    <row r="165" spans="1:81" x14ac:dyDescent="0.2">
      <c r="A165" s="161" t="s">
        <v>52</v>
      </c>
      <c r="B165" s="32"/>
      <c r="C165" s="164" t="str">
        <f t="shared" si="66"/>
        <v>B</v>
      </c>
      <c r="D165" s="147"/>
      <c r="E165" s="40"/>
      <c r="F165" s="35"/>
      <c r="G165" s="32"/>
      <c r="H165" s="32"/>
      <c r="I165" s="32"/>
      <c r="J165" s="32"/>
      <c r="K165" s="41"/>
      <c r="L165" s="42"/>
      <c r="M165" s="42"/>
      <c r="N165" s="167" t="str">
        <f t="shared" si="67"/>
        <v>Uit</v>
      </c>
      <c r="O165" s="46"/>
      <c r="P165" s="47"/>
      <c r="Q165" s="48">
        <f t="shared" si="68"/>
        <v>0</v>
      </c>
      <c r="R165" s="49" t="str">
        <f t="shared" si="69"/>
        <v/>
      </c>
      <c r="S165" s="50" t="str">
        <f t="shared" si="70"/>
        <v>Uit</v>
      </c>
      <c r="T165" s="171">
        <f t="shared" si="71"/>
        <v>0</v>
      </c>
      <c r="U165" s="169">
        <f t="shared" si="72"/>
        <v>0</v>
      </c>
      <c r="V165" s="169" t="str">
        <f t="shared" si="73"/>
        <v>Uit</v>
      </c>
      <c r="W165" s="170" t="str">
        <f t="shared" si="74"/>
        <v/>
      </c>
      <c r="X165" s="91" t="str">
        <f t="shared" si="75"/>
        <v/>
      </c>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149">
        <f t="shared" si="76"/>
        <v>0</v>
      </c>
      <c r="AY165" s="52"/>
      <c r="AZ165" s="90" t="e">
        <f>VLOOKUP(AY165,Termination!C:D,2,FALSE)</f>
        <v>#N/A</v>
      </c>
      <c r="BA165" s="92" t="str">
        <f t="shared" si="87"/>
        <v/>
      </c>
      <c r="BB165" s="89"/>
      <c r="BC165" s="89"/>
      <c r="BD165" s="150" t="str">
        <f t="shared" si="77"/>
        <v/>
      </c>
      <c r="BE165" s="151">
        <f>VLOOKUP(A165,Basisgegevens!$B:$L,5,0)</f>
        <v>2.9861111111111108E-3</v>
      </c>
      <c r="BF165" s="151">
        <f>VLOOKUP($A165,Basisgegevens!$B:$L,7,0)</f>
        <v>2.7546296296296294E-3</v>
      </c>
      <c r="BG165" s="151">
        <f>VLOOKUP($A165,Basisgegevens!$B:$L,8,0)</f>
        <v>6.099537037037037E-3</v>
      </c>
      <c r="BH165" s="152">
        <f>VLOOKUP($A165,Basisgegevens!$B:$L,9,0)</f>
        <v>300</v>
      </c>
      <c r="BI165" s="152">
        <f>VLOOKUP($A165,Basisgegevens!$B:$L,10,0)</f>
        <v>135</v>
      </c>
      <c r="BJ165" s="152">
        <f>VLOOKUP($A165,Basisgegevens!$B:$L,11,0)</f>
        <v>19</v>
      </c>
      <c r="BK165" s="152" t="str">
        <f t="shared" si="78"/>
        <v/>
      </c>
      <c r="BL165" s="153" t="str">
        <f t="shared" si="79"/>
        <v>Uit</v>
      </c>
      <c r="BM165" s="154" t="str">
        <f t="shared" si="80"/>
        <v/>
      </c>
      <c r="BN165" s="154">
        <f t="shared" si="81"/>
        <v>0</v>
      </c>
      <c r="BO165" s="154" t="str">
        <f t="shared" si="82"/>
        <v/>
      </c>
      <c r="BP165" s="61"/>
      <c r="BQ165" s="61"/>
      <c r="BR165" s="59" t="str">
        <f t="shared" si="83"/>
        <v/>
      </c>
      <c r="BS165" s="59" t="str">
        <f t="shared" si="84"/>
        <v/>
      </c>
      <c r="BT165" s="155" t="str">
        <f t="shared" si="85"/>
        <v/>
      </c>
      <c r="BU165" s="156" t="str">
        <f t="shared" si="86"/>
        <v/>
      </c>
      <c r="BV165" s="68"/>
      <c r="BW165" s="68"/>
      <c r="BX165" s="68"/>
      <c r="BY165" s="68"/>
      <c r="BZ165" s="68"/>
      <c r="CA165" s="68"/>
      <c r="CB165" s="68"/>
      <c r="CC165" s="68"/>
    </row>
    <row r="166" spans="1:81" x14ac:dyDescent="0.2">
      <c r="A166" s="161" t="s">
        <v>52</v>
      </c>
      <c r="B166" s="32"/>
      <c r="C166" s="164" t="str">
        <f t="shared" si="66"/>
        <v>B</v>
      </c>
      <c r="D166" s="147"/>
      <c r="E166" s="40"/>
      <c r="F166" s="35"/>
      <c r="G166" s="32"/>
      <c r="H166" s="32"/>
      <c r="I166" s="32"/>
      <c r="J166" s="32"/>
      <c r="K166" s="41"/>
      <c r="L166" s="42"/>
      <c r="M166" s="42"/>
      <c r="N166" s="167" t="str">
        <f t="shared" si="67"/>
        <v>Uit</v>
      </c>
      <c r="O166" s="46"/>
      <c r="P166" s="47"/>
      <c r="Q166" s="48">
        <f t="shared" si="68"/>
        <v>0</v>
      </c>
      <c r="R166" s="49" t="str">
        <f t="shared" si="69"/>
        <v/>
      </c>
      <c r="S166" s="50" t="str">
        <f t="shared" si="70"/>
        <v>Uit</v>
      </c>
      <c r="T166" s="171">
        <f t="shared" si="71"/>
        <v>0</v>
      </c>
      <c r="U166" s="169">
        <f t="shared" si="72"/>
        <v>0</v>
      </c>
      <c r="V166" s="169" t="str">
        <f t="shared" si="73"/>
        <v>Uit</v>
      </c>
      <c r="W166" s="170" t="str">
        <f t="shared" si="74"/>
        <v/>
      </c>
      <c r="X166" s="91" t="str">
        <f t="shared" si="75"/>
        <v/>
      </c>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149">
        <f t="shared" si="76"/>
        <v>0</v>
      </c>
      <c r="AY166" s="52"/>
      <c r="AZ166" s="90" t="e">
        <f>VLOOKUP(AY166,Termination!C:D,2,FALSE)</f>
        <v>#N/A</v>
      </c>
      <c r="BA166" s="92" t="str">
        <f t="shared" si="87"/>
        <v/>
      </c>
      <c r="BB166" s="89"/>
      <c r="BC166" s="89"/>
      <c r="BD166" s="150" t="str">
        <f t="shared" si="77"/>
        <v/>
      </c>
      <c r="BE166" s="151">
        <f>VLOOKUP(A166,Basisgegevens!$B:$L,5,0)</f>
        <v>2.9861111111111108E-3</v>
      </c>
      <c r="BF166" s="151">
        <f>VLOOKUP($A166,Basisgegevens!$B:$L,7,0)</f>
        <v>2.7546296296296294E-3</v>
      </c>
      <c r="BG166" s="151">
        <f>VLOOKUP($A166,Basisgegevens!$B:$L,8,0)</f>
        <v>6.099537037037037E-3</v>
      </c>
      <c r="BH166" s="152">
        <f>VLOOKUP($A166,Basisgegevens!$B:$L,9,0)</f>
        <v>300</v>
      </c>
      <c r="BI166" s="152">
        <f>VLOOKUP($A166,Basisgegevens!$B:$L,10,0)</f>
        <v>135</v>
      </c>
      <c r="BJ166" s="152">
        <f>VLOOKUP($A166,Basisgegevens!$B:$L,11,0)</f>
        <v>19</v>
      </c>
      <c r="BK166" s="152" t="str">
        <f t="shared" si="78"/>
        <v/>
      </c>
      <c r="BL166" s="153" t="str">
        <f t="shared" si="79"/>
        <v>Uit</v>
      </c>
      <c r="BM166" s="154" t="str">
        <f t="shared" si="80"/>
        <v/>
      </c>
      <c r="BN166" s="154">
        <f t="shared" si="81"/>
        <v>0</v>
      </c>
      <c r="BO166" s="154" t="str">
        <f t="shared" si="82"/>
        <v/>
      </c>
      <c r="BP166" s="61"/>
      <c r="BQ166" s="61"/>
      <c r="BR166" s="59" t="str">
        <f t="shared" si="83"/>
        <v/>
      </c>
      <c r="BS166" s="59" t="str">
        <f t="shared" si="84"/>
        <v/>
      </c>
      <c r="BT166" s="155" t="str">
        <f t="shared" si="85"/>
        <v/>
      </c>
      <c r="BU166" s="156" t="str">
        <f t="shared" si="86"/>
        <v/>
      </c>
      <c r="BV166" s="68"/>
      <c r="BW166" s="68"/>
      <c r="BX166" s="68"/>
      <c r="BY166" s="68"/>
      <c r="BZ166" s="68"/>
      <c r="CA166" s="68"/>
      <c r="CB166" s="68"/>
      <c r="CC166" s="68"/>
    </row>
    <row r="167" spans="1:81" x14ac:dyDescent="0.2">
      <c r="A167" s="161" t="s">
        <v>52</v>
      </c>
      <c r="B167" s="32"/>
      <c r="C167" s="164" t="str">
        <f t="shared" si="66"/>
        <v>B</v>
      </c>
      <c r="D167" s="147"/>
      <c r="E167" s="40"/>
      <c r="F167" s="35"/>
      <c r="G167" s="32"/>
      <c r="H167" s="32"/>
      <c r="I167" s="32"/>
      <c r="J167" s="32"/>
      <c r="K167" s="41"/>
      <c r="L167" s="42"/>
      <c r="M167" s="42"/>
      <c r="N167" s="167" t="str">
        <f t="shared" si="67"/>
        <v>Uit</v>
      </c>
      <c r="O167" s="46"/>
      <c r="P167" s="47"/>
      <c r="Q167" s="48">
        <f t="shared" si="68"/>
        <v>0</v>
      </c>
      <c r="R167" s="49" t="str">
        <f t="shared" si="69"/>
        <v/>
      </c>
      <c r="S167" s="50" t="str">
        <f t="shared" si="70"/>
        <v>Uit</v>
      </c>
      <c r="T167" s="171">
        <f t="shared" si="71"/>
        <v>0</v>
      </c>
      <c r="U167" s="169">
        <f t="shared" si="72"/>
        <v>0</v>
      </c>
      <c r="V167" s="169" t="str">
        <f t="shared" si="73"/>
        <v>Uit</v>
      </c>
      <c r="W167" s="170" t="str">
        <f t="shared" si="74"/>
        <v/>
      </c>
      <c r="X167" s="91" t="str">
        <f t="shared" si="75"/>
        <v/>
      </c>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149">
        <f t="shared" si="76"/>
        <v>0</v>
      </c>
      <c r="AY167" s="52"/>
      <c r="AZ167" s="90" t="e">
        <f>VLOOKUP(AY167,Termination!C:D,2,FALSE)</f>
        <v>#N/A</v>
      </c>
      <c r="BA167" s="92" t="str">
        <f t="shared" si="87"/>
        <v/>
      </c>
      <c r="BB167" s="89"/>
      <c r="BC167" s="89"/>
      <c r="BD167" s="150" t="str">
        <f t="shared" si="77"/>
        <v/>
      </c>
      <c r="BE167" s="151">
        <f>VLOOKUP(A167,Basisgegevens!$B:$L,5,0)</f>
        <v>2.9861111111111108E-3</v>
      </c>
      <c r="BF167" s="151">
        <f>VLOOKUP($A167,Basisgegevens!$B:$L,7,0)</f>
        <v>2.7546296296296294E-3</v>
      </c>
      <c r="BG167" s="151">
        <f>VLOOKUP($A167,Basisgegevens!$B:$L,8,0)</f>
        <v>6.099537037037037E-3</v>
      </c>
      <c r="BH167" s="152">
        <f>VLOOKUP($A167,Basisgegevens!$B:$L,9,0)</f>
        <v>300</v>
      </c>
      <c r="BI167" s="152">
        <f>VLOOKUP($A167,Basisgegevens!$B:$L,10,0)</f>
        <v>135</v>
      </c>
      <c r="BJ167" s="152">
        <f>VLOOKUP($A167,Basisgegevens!$B:$L,11,0)</f>
        <v>19</v>
      </c>
      <c r="BK167" s="152" t="str">
        <f t="shared" si="78"/>
        <v/>
      </c>
      <c r="BL167" s="153" t="str">
        <f t="shared" si="79"/>
        <v>Uit</v>
      </c>
      <c r="BM167" s="154" t="str">
        <f t="shared" si="80"/>
        <v/>
      </c>
      <c r="BN167" s="154">
        <f t="shared" si="81"/>
        <v>0</v>
      </c>
      <c r="BO167" s="154" t="str">
        <f t="shared" si="82"/>
        <v/>
      </c>
      <c r="BP167" s="61"/>
      <c r="BQ167" s="61"/>
      <c r="BR167" s="59" t="str">
        <f t="shared" si="83"/>
        <v/>
      </c>
      <c r="BS167" s="59" t="str">
        <f t="shared" si="84"/>
        <v/>
      </c>
      <c r="BT167" s="155" t="str">
        <f t="shared" si="85"/>
        <v/>
      </c>
      <c r="BU167" s="156" t="str">
        <f t="shared" si="86"/>
        <v/>
      </c>
      <c r="BV167" s="68"/>
      <c r="BW167" s="68"/>
      <c r="BX167" s="68"/>
      <c r="BY167" s="68"/>
      <c r="BZ167" s="68"/>
      <c r="CA167" s="68"/>
      <c r="CB167" s="68"/>
      <c r="CC167" s="68"/>
    </row>
    <row r="168" spans="1:81" x14ac:dyDescent="0.2">
      <c r="A168" s="161" t="s">
        <v>52</v>
      </c>
      <c r="B168" s="32"/>
      <c r="C168" s="164" t="str">
        <f t="shared" si="66"/>
        <v>B</v>
      </c>
      <c r="D168" s="147"/>
      <c r="E168" s="40"/>
      <c r="F168" s="35"/>
      <c r="G168" s="32"/>
      <c r="H168" s="32"/>
      <c r="I168" s="32"/>
      <c r="J168" s="32"/>
      <c r="K168" s="41"/>
      <c r="L168" s="42"/>
      <c r="M168" s="42"/>
      <c r="N168" s="167" t="str">
        <f t="shared" si="67"/>
        <v>Uit</v>
      </c>
      <c r="O168" s="46"/>
      <c r="P168" s="47"/>
      <c r="Q168" s="48">
        <f t="shared" si="68"/>
        <v>0</v>
      </c>
      <c r="R168" s="49" t="str">
        <f t="shared" si="69"/>
        <v/>
      </c>
      <c r="S168" s="50" t="str">
        <f t="shared" si="70"/>
        <v>Uit</v>
      </c>
      <c r="T168" s="171">
        <f t="shared" si="71"/>
        <v>0</v>
      </c>
      <c r="U168" s="169">
        <f t="shared" si="72"/>
        <v>0</v>
      </c>
      <c r="V168" s="169" t="str">
        <f t="shared" si="73"/>
        <v>Uit</v>
      </c>
      <c r="W168" s="170" t="str">
        <f t="shared" si="74"/>
        <v/>
      </c>
      <c r="X168" s="91" t="str">
        <f t="shared" si="75"/>
        <v/>
      </c>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149">
        <f t="shared" si="76"/>
        <v>0</v>
      </c>
      <c r="AY168" s="52"/>
      <c r="AZ168" s="90" t="e">
        <f>VLOOKUP(AY168,Termination!C:D,2,FALSE)</f>
        <v>#N/A</v>
      </c>
      <c r="BA168" s="92" t="str">
        <f t="shared" si="87"/>
        <v/>
      </c>
      <c r="BB168" s="89"/>
      <c r="BC168" s="89"/>
      <c r="BD168" s="150" t="str">
        <f t="shared" si="77"/>
        <v/>
      </c>
      <c r="BE168" s="151">
        <f>VLOOKUP(A168,Basisgegevens!$B:$L,5,0)</f>
        <v>2.9861111111111108E-3</v>
      </c>
      <c r="BF168" s="151">
        <f>VLOOKUP($A168,Basisgegevens!$B:$L,7,0)</f>
        <v>2.7546296296296294E-3</v>
      </c>
      <c r="BG168" s="151">
        <f>VLOOKUP($A168,Basisgegevens!$B:$L,8,0)</f>
        <v>6.099537037037037E-3</v>
      </c>
      <c r="BH168" s="152">
        <f>VLOOKUP($A168,Basisgegevens!$B:$L,9,0)</f>
        <v>300</v>
      </c>
      <c r="BI168" s="152">
        <f>VLOOKUP($A168,Basisgegevens!$B:$L,10,0)</f>
        <v>135</v>
      </c>
      <c r="BJ168" s="152">
        <f>VLOOKUP($A168,Basisgegevens!$B:$L,11,0)</f>
        <v>19</v>
      </c>
      <c r="BK168" s="152" t="str">
        <f t="shared" si="78"/>
        <v/>
      </c>
      <c r="BL168" s="153" t="str">
        <f t="shared" si="79"/>
        <v>Uit</v>
      </c>
      <c r="BM168" s="154" t="str">
        <f t="shared" si="80"/>
        <v/>
      </c>
      <c r="BN168" s="154">
        <f t="shared" si="81"/>
        <v>0</v>
      </c>
      <c r="BO168" s="154" t="str">
        <f t="shared" si="82"/>
        <v/>
      </c>
      <c r="BP168" s="61"/>
      <c r="BQ168" s="61"/>
      <c r="BR168" s="59" t="str">
        <f t="shared" si="83"/>
        <v/>
      </c>
      <c r="BS168" s="59" t="str">
        <f t="shared" si="84"/>
        <v/>
      </c>
      <c r="BT168" s="155" t="str">
        <f t="shared" si="85"/>
        <v/>
      </c>
      <c r="BU168" s="156" t="str">
        <f t="shared" si="86"/>
        <v/>
      </c>
      <c r="BV168" s="68"/>
      <c r="BW168" s="68"/>
      <c r="BX168" s="68"/>
      <c r="BY168" s="68"/>
      <c r="BZ168" s="68"/>
      <c r="CA168" s="68"/>
      <c r="CB168" s="68"/>
      <c r="CC168" s="68"/>
    </row>
    <row r="169" spans="1:81" x14ac:dyDescent="0.2">
      <c r="A169" s="161" t="s">
        <v>52</v>
      </c>
      <c r="B169" s="32"/>
      <c r="C169" s="164" t="str">
        <f t="shared" si="66"/>
        <v>B</v>
      </c>
      <c r="D169" s="147"/>
      <c r="E169" s="40"/>
      <c r="F169" s="35"/>
      <c r="G169" s="32"/>
      <c r="H169" s="32"/>
      <c r="I169" s="32"/>
      <c r="J169" s="32"/>
      <c r="K169" s="41"/>
      <c r="L169" s="42"/>
      <c r="M169" s="42"/>
      <c r="N169" s="167" t="str">
        <f t="shared" si="67"/>
        <v>Uit</v>
      </c>
      <c r="O169" s="46"/>
      <c r="P169" s="47"/>
      <c r="Q169" s="48">
        <f t="shared" si="68"/>
        <v>0</v>
      </c>
      <c r="R169" s="49" t="str">
        <f t="shared" si="69"/>
        <v/>
      </c>
      <c r="S169" s="50" t="str">
        <f t="shared" si="70"/>
        <v>Uit</v>
      </c>
      <c r="T169" s="171">
        <f t="shared" si="71"/>
        <v>0</v>
      </c>
      <c r="U169" s="169">
        <f t="shared" si="72"/>
        <v>0</v>
      </c>
      <c r="V169" s="169" t="str">
        <f t="shared" si="73"/>
        <v>Uit</v>
      </c>
      <c r="W169" s="170" t="str">
        <f t="shared" si="74"/>
        <v/>
      </c>
      <c r="X169" s="91" t="str">
        <f t="shared" si="75"/>
        <v/>
      </c>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149">
        <f t="shared" si="76"/>
        <v>0</v>
      </c>
      <c r="AY169" s="52"/>
      <c r="AZ169" s="90" t="e">
        <f>VLOOKUP(AY169,Termination!C:D,2,FALSE)</f>
        <v>#N/A</v>
      </c>
      <c r="BA169" s="92" t="str">
        <f t="shared" si="87"/>
        <v/>
      </c>
      <c r="BB169" s="89"/>
      <c r="BC169" s="89"/>
      <c r="BD169" s="150" t="str">
        <f t="shared" si="77"/>
        <v/>
      </c>
      <c r="BE169" s="151">
        <f>VLOOKUP(A169,Basisgegevens!$B:$L,5,0)</f>
        <v>2.9861111111111108E-3</v>
      </c>
      <c r="BF169" s="151">
        <f>VLOOKUP($A169,Basisgegevens!$B:$L,7,0)</f>
        <v>2.7546296296296294E-3</v>
      </c>
      <c r="BG169" s="151">
        <f>VLOOKUP($A169,Basisgegevens!$B:$L,8,0)</f>
        <v>6.099537037037037E-3</v>
      </c>
      <c r="BH169" s="152">
        <f>VLOOKUP($A169,Basisgegevens!$B:$L,9,0)</f>
        <v>300</v>
      </c>
      <c r="BI169" s="152">
        <f>VLOOKUP($A169,Basisgegevens!$B:$L,10,0)</f>
        <v>135</v>
      </c>
      <c r="BJ169" s="152">
        <f>VLOOKUP($A169,Basisgegevens!$B:$L,11,0)</f>
        <v>19</v>
      </c>
      <c r="BK169" s="152" t="str">
        <f t="shared" si="78"/>
        <v/>
      </c>
      <c r="BL169" s="153" t="str">
        <f t="shared" si="79"/>
        <v>Uit</v>
      </c>
      <c r="BM169" s="154" t="str">
        <f t="shared" si="80"/>
        <v/>
      </c>
      <c r="BN169" s="154">
        <f t="shared" si="81"/>
        <v>0</v>
      </c>
      <c r="BO169" s="154" t="str">
        <f t="shared" si="82"/>
        <v/>
      </c>
      <c r="BP169" s="61"/>
      <c r="BQ169" s="61"/>
      <c r="BR169" s="59" t="str">
        <f t="shared" si="83"/>
        <v/>
      </c>
      <c r="BS169" s="59" t="str">
        <f t="shared" si="84"/>
        <v/>
      </c>
      <c r="BT169" s="155" t="str">
        <f t="shared" si="85"/>
        <v/>
      </c>
      <c r="BU169" s="156" t="str">
        <f t="shared" si="86"/>
        <v/>
      </c>
      <c r="BV169" s="68"/>
      <c r="BW169" s="68"/>
      <c r="BX169" s="68"/>
      <c r="BY169" s="68"/>
      <c r="BZ169" s="68"/>
      <c r="CA169" s="68"/>
      <c r="CB169" s="68"/>
      <c r="CC169" s="68"/>
    </row>
    <row r="170" spans="1:81" x14ac:dyDescent="0.2">
      <c r="A170" s="161" t="s">
        <v>52</v>
      </c>
      <c r="B170" s="32"/>
      <c r="C170" s="164" t="str">
        <f t="shared" si="66"/>
        <v>B</v>
      </c>
      <c r="D170" s="147"/>
      <c r="E170" s="40"/>
      <c r="F170" s="35"/>
      <c r="G170" s="32"/>
      <c r="H170" s="32"/>
      <c r="I170" s="32"/>
      <c r="J170" s="32"/>
      <c r="K170" s="41"/>
      <c r="L170" s="42"/>
      <c r="M170" s="42"/>
      <c r="N170" s="167" t="str">
        <f t="shared" si="67"/>
        <v>Uit</v>
      </c>
      <c r="O170" s="46"/>
      <c r="P170" s="47"/>
      <c r="Q170" s="48">
        <f t="shared" si="68"/>
        <v>0</v>
      </c>
      <c r="R170" s="49" t="str">
        <f t="shared" si="69"/>
        <v/>
      </c>
      <c r="S170" s="50" t="str">
        <f t="shared" si="70"/>
        <v>Uit</v>
      </c>
      <c r="T170" s="171">
        <f t="shared" si="71"/>
        <v>0</v>
      </c>
      <c r="U170" s="169">
        <f t="shared" si="72"/>
        <v>0</v>
      </c>
      <c r="V170" s="169" t="str">
        <f t="shared" si="73"/>
        <v>Uit</v>
      </c>
      <c r="W170" s="170" t="str">
        <f t="shared" si="74"/>
        <v/>
      </c>
      <c r="X170" s="91" t="str">
        <f t="shared" si="75"/>
        <v/>
      </c>
      <c r="Y170" s="51"/>
      <c r="Z170" s="51"/>
      <c r="AA170" s="51"/>
      <c r="AB170" s="51"/>
      <c r="AC170" s="51"/>
      <c r="AD170" s="51"/>
      <c r="AE170" s="51"/>
      <c r="AF170" s="51"/>
      <c r="AG170" s="51"/>
      <c r="AH170" s="51"/>
      <c r="AI170" s="51"/>
      <c r="AJ170" s="51"/>
      <c r="AK170" s="51"/>
      <c r="AL170" s="51"/>
      <c r="AM170" s="51"/>
      <c r="AN170" s="51"/>
      <c r="AO170" s="51"/>
      <c r="AP170" s="51"/>
      <c r="AQ170" s="51"/>
      <c r="AR170" s="51"/>
      <c r="AS170" s="51"/>
      <c r="AT170" s="51"/>
      <c r="AU170" s="51"/>
      <c r="AV170" s="51"/>
      <c r="AW170" s="51"/>
      <c r="AX170" s="149">
        <f t="shared" si="76"/>
        <v>0</v>
      </c>
      <c r="AY170" s="52"/>
      <c r="AZ170" s="90" t="e">
        <f>VLOOKUP(AY170,Termination!C:D,2,FALSE)</f>
        <v>#N/A</v>
      </c>
      <c r="BA170" s="92" t="str">
        <f t="shared" si="87"/>
        <v/>
      </c>
      <c r="BB170" s="89"/>
      <c r="BC170" s="89"/>
      <c r="BD170" s="150" t="str">
        <f t="shared" si="77"/>
        <v/>
      </c>
      <c r="BE170" s="151">
        <f>VLOOKUP(A170,Basisgegevens!$B:$L,5,0)</f>
        <v>2.9861111111111108E-3</v>
      </c>
      <c r="BF170" s="151">
        <f>VLOOKUP($A170,Basisgegevens!$B:$L,7,0)</f>
        <v>2.7546296296296294E-3</v>
      </c>
      <c r="BG170" s="151">
        <f>VLOOKUP($A170,Basisgegevens!$B:$L,8,0)</f>
        <v>6.099537037037037E-3</v>
      </c>
      <c r="BH170" s="152">
        <f>VLOOKUP($A170,Basisgegevens!$B:$L,9,0)</f>
        <v>300</v>
      </c>
      <c r="BI170" s="152">
        <f>VLOOKUP($A170,Basisgegevens!$B:$L,10,0)</f>
        <v>135</v>
      </c>
      <c r="BJ170" s="152">
        <f>VLOOKUP($A170,Basisgegevens!$B:$L,11,0)</f>
        <v>19</v>
      </c>
      <c r="BK170" s="152" t="str">
        <f t="shared" si="78"/>
        <v/>
      </c>
      <c r="BL170" s="153" t="str">
        <f t="shared" si="79"/>
        <v>Uit</v>
      </c>
      <c r="BM170" s="154" t="str">
        <f t="shared" si="80"/>
        <v/>
      </c>
      <c r="BN170" s="154">
        <f t="shared" si="81"/>
        <v>0</v>
      </c>
      <c r="BO170" s="154" t="str">
        <f t="shared" si="82"/>
        <v/>
      </c>
      <c r="BP170" s="61"/>
      <c r="BQ170" s="61"/>
      <c r="BR170" s="59" t="str">
        <f t="shared" si="83"/>
        <v/>
      </c>
      <c r="BS170" s="59" t="str">
        <f t="shared" si="84"/>
        <v/>
      </c>
      <c r="BT170" s="155" t="str">
        <f t="shared" si="85"/>
        <v/>
      </c>
      <c r="BU170" s="156" t="str">
        <f t="shared" si="86"/>
        <v/>
      </c>
      <c r="BV170" s="68"/>
      <c r="BW170" s="68"/>
      <c r="BX170" s="68"/>
      <c r="BY170" s="68"/>
      <c r="BZ170" s="68"/>
      <c r="CA170" s="68"/>
      <c r="CB170" s="68"/>
      <c r="CC170" s="68"/>
    </row>
    <row r="171" spans="1:81" x14ac:dyDescent="0.2">
      <c r="A171" s="161" t="s">
        <v>52</v>
      </c>
      <c r="B171" s="32"/>
      <c r="C171" s="164" t="str">
        <f t="shared" si="66"/>
        <v>B</v>
      </c>
      <c r="D171" s="147"/>
      <c r="E171" s="40"/>
      <c r="F171" s="35"/>
      <c r="G171" s="32"/>
      <c r="H171" s="32"/>
      <c r="I171" s="32"/>
      <c r="J171" s="32"/>
      <c r="K171" s="41"/>
      <c r="L171" s="42"/>
      <c r="M171" s="42"/>
      <c r="N171" s="167" t="str">
        <f t="shared" si="67"/>
        <v>Uit</v>
      </c>
      <c r="O171" s="46"/>
      <c r="P171" s="47"/>
      <c r="Q171" s="48">
        <f t="shared" si="68"/>
        <v>0</v>
      </c>
      <c r="R171" s="49" t="str">
        <f t="shared" si="69"/>
        <v/>
      </c>
      <c r="S171" s="50" t="str">
        <f t="shared" si="70"/>
        <v>Uit</v>
      </c>
      <c r="T171" s="171">
        <f t="shared" si="71"/>
        <v>0</v>
      </c>
      <c r="U171" s="169">
        <f t="shared" si="72"/>
        <v>0</v>
      </c>
      <c r="V171" s="169" t="str">
        <f t="shared" si="73"/>
        <v>Uit</v>
      </c>
      <c r="W171" s="170" t="str">
        <f t="shared" si="74"/>
        <v/>
      </c>
      <c r="X171" s="91" t="str">
        <f t="shared" si="75"/>
        <v/>
      </c>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149">
        <f t="shared" si="76"/>
        <v>0</v>
      </c>
      <c r="AY171" s="52"/>
      <c r="AZ171" s="90" t="e">
        <f>VLOOKUP(AY171,Termination!C:D,2,FALSE)</f>
        <v>#N/A</v>
      </c>
      <c r="BA171" s="92" t="str">
        <f t="shared" si="87"/>
        <v/>
      </c>
      <c r="BB171" s="89"/>
      <c r="BC171" s="89"/>
      <c r="BD171" s="150" t="str">
        <f t="shared" si="77"/>
        <v/>
      </c>
      <c r="BE171" s="151">
        <f>VLOOKUP(A171,Basisgegevens!$B:$L,5,0)</f>
        <v>2.9861111111111108E-3</v>
      </c>
      <c r="BF171" s="151">
        <f>VLOOKUP($A171,Basisgegevens!$B:$L,7,0)</f>
        <v>2.7546296296296294E-3</v>
      </c>
      <c r="BG171" s="151">
        <f>VLOOKUP($A171,Basisgegevens!$B:$L,8,0)</f>
        <v>6.099537037037037E-3</v>
      </c>
      <c r="BH171" s="152">
        <f>VLOOKUP($A171,Basisgegevens!$B:$L,9,0)</f>
        <v>300</v>
      </c>
      <c r="BI171" s="152">
        <f>VLOOKUP($A171,Basisgegevens!$B:$L,10,0)</f>
        <v>135</v>
      </c>
      <c r="BJ171" s="152">
        <f>VLOOKUP($A171,Basisgegevens!$B:$L,11,0)</f>
        <v>19</v>
      </c>
      <c r="BK171" s="152" t="str">
        <f t="shared" si="78"/>
        <v/>
      </c>
      <c r="BL171" s="153" t="str">
        <f t="shared" si="79"/>
        <v>Uit</v>
      </c>
      <c r="BM171" s="154" t="str">
        <f t="shared" si="80"/>
        <v/>
      </c>
      <c r="BN171" s="154">
        <f t="shared" si="81"/>
        <v>0</v>
      </c>
      <c r="BO171" s="154" t="str">
        <f t="shared" si="82"/>
        <v/>
      </c>
      <c r="BP171" s="61"/>
      <c r="BQ171" s="61"/>
      <c r="BR171" s="59" t="str">
        <f t="shared" si="83"/>
        <v/>
      </c>
      <c r="BS171" s="59" t="str">
        <f t="shared" si="84"/>
        <v/>
      </c>
      <c r="BT171" s="155" t="str">
        <f t="shared" si="85"/>
        <v/>
      </c>
      <c r="BU171" s="156" t="str">
        <f t="shared" si="86"/>
        <v/>
      </c>
      <c r="BV171" s="68"/>
      <c r="BW171" s="68"/>
      <c r="BX171" s="68"/>
      <c r="BY171" s="68"/>
      <c r="BZ171" s="68"/>
      <c r="CA171" s="68"/>
      <c r="CB171" s="68"/>
      <c r="CC171" s="68"/>
    </row>
    <row r="172" spans="1:81" x14ac:dyDescent="0.2">
      <c r="A172" s="161" t="s">
        <v>52</v>
      </c>
      <c r="B172" s="32"/>
      <c r="C172" s="164" t="str">
        <f t="shared" si="66"/>
        <v>B</v>
      </c>
      <c r="D172" s="147"/>
      <c r="E172" s="40"/>
      <c r="F172" s="35"/>
      <c r="G172" s="32"/>
      <c r="H172" s="32"/>
      <c r="I172" s="32"/>
      <c r="J172" s="32"/>
      <c r="K172" s="41"/>
      <c r="L172" s="42"/>
      <c r="M172" s="42"/>
      <c r="N172" s="167" t="str">
        <f t="shared" si="67"/>
        <v>Uit</v>
      </c>
      <c r="O172" s="46"/>
      <c r="P172" s="47"/>
      <c r="Q172" s="48">
        <f t="shared" si="68"/>
        <v>0</v>
      </c>
      <c r="R172" s="49" t="str">
        <f t="shared" si="69"/>
        <v/>
      </c>
      <c r="S172" s="50" t="str">
        <f t="shared" si="70"/>
        <v>Uit</v>
      </c>
      <c r="T172" s="171">
        <f t="shared" si="71"/>
        <v>0</v>
      </c>
      <c r="U172" s="169">
        <f t="shared" si="72"/>
        <v>0</v>
      </c>
      <c r="V172" s="169" t="str">
        <f t="shared" si="73"/>
        <v>Uit</v>
      </c>
      <c r="W172" s="170" t="str">
        <f t="shared" si="74"/>
        <v/>
      </c>
      <c r="X172" s="91" t="str">
        <f t="shared" si="75"/>
        <v/>
      </c>
      <c r="Y172" s="51"/>
      <c r="Z172" s="51"/>
      <c r="AA172" s="51"/>
      <c r="AB172" s="51"/>
      <c r="AC172" s="51"/>
      <c r="AD172" s="51"/>
      <c r="AE172" s="51"/>
      <c r="AF172" s="51"/>
      <c r="AG172" s="51"/>
      <c r="AH172" s="51"/>
      <c r="AI172" s="51"/>
      <c r="AJ172" s="51"/>
      <c r="AK172" s="51"/>
      <c r="AL172" s="51"/>
      <c r="AM172" s="51"/>
      <c r="AN172" s="51"/>
      <c r="AO172" s="51"/>
      <c r="AP172" s="51"/>
      <c r="AQ172" s="51"/>
      <c r="AR172" s="51"/>
      <c r="AS172" s="51"/>
      <c r="AT172" s="51"/>
      <c r="AU172" s="51"/>
      <c r="AV172" s="51"/>
      <c r="AW172" s="51"/>
      <c r="AX172" s="149">
        <f t="shared" si="76"/>
        <v>0</v>
      </c>
      <c r="AY172" s="52"/>
      <c r="AZ172" s="90" t="e">
        <f>VLOOKUP(AY172,Termination!C:D,2,FALSE)</f>
        <v>#N/A</v>
      </c>
      <c r="BA172" s="92" t="str">
        <f t="shared" si="87"/>
        <v/>
      </c>
      <c r="BB172" s="89"/>
      <c r="BC172" s="89"/>
      <c r="BD172" s="150" t="str">
        <f t="shared" si="77"/>
        <v/>
      </c>
      <c r="BE172" s="151">
        <f>VLOOKUP(A172,Basisgegevens!$B:$L,5,0)</f>
        <v>2.9861111111111108E-3</v>
      </c>
      <c r="BF172" s="151">
        <f>VLOOKUP($A172,Basisgegevens!$B:$L,7,0)</f>
        <v>2.7546296296296294E-3</v>
      </c>
      <c r="BG172" s="151">
        <f>VLOOKUP($A172,Basisgegevens!$B:$L,8,0)</f>
        <v>6.099537037037037E-3</v>
      </c>
      <c r="BH172" s="152">
        <f>VLOOKUP($A172,Basisgegevens!$B:$L,9,0)</f>
        <v>300</v>
      </c>
      <c r="BI172" s="152">
        <f>VLOOKUP($A172,Basisgegevens!$B:$L,10,0)</f>
        <v>135</v>
      </c>
      <c r="BJ172" s="152">
        <f>VLOOKUP($A172,Basisgegevens!$B:$L,11,0)</f>
        <v>19</v>
      </c>
      <c r="BK172" s="152" t="str">
        <f t="shared" si="78"/>
        <v/>
      </c>
      <c r="BL172" s="153" t="str">
        <f t="shared" si="79"/>
        <v>Uit</v>
      </c>
      <c r="BM172" s="154" t="str">
        <f t="shared" si="80"/>
        <v/>
      </c>
      <c r="BN172" s="154">
        <f t="shared" si="81"/>
        <v>0</v>
      </c>
      <c r="BO172" s="154" t="str">
        <f t="shared" si="82"/>
        <v/>
      </c>
      <c r="BP172" s="61"/>
      <c r="BQ172" s="61"/>
      <c r="BR172" s="59" t="str">
        <f t="shared" si="83"/>
        <v/>
      </c>
      <c r="BS172" s="59" t="str">
        <f t="shared" si="84"/>
        <v/>
      </c>
      <c r="BT172" s="155" t="str">
        <f t="shared" si="85"/>
        <v/>
      </c>
      <c r="BU172" s="156" t="str">
        <f t="shared" si="86"/>
        <v/>
      </c>
      <c r="BV172" s="68"/>
      <c r="BW172" s="68"/>
      <c r="BX172" s="68"/>
      <c r="BY172" s="68"/>
      <c r="BZ172" s="68"/>
      <c r="CA172" s="68"/>
      <c r="CB172" s="68"/>
      <c r="CC172" s="68"/>
    </row>
    <row r="173" spans="1:81" x14ac:dyDescent="0.2">
      <c r="A173" s="161" t="s">
        <v>52</v>
      </c>
      <c r="B173" s="32"/>
      <c r="C173" s="164" t="str">
        <f t="shared" si="66"/>
        <v>B</v>
      </c>
      <c r="D173" s="147"/>
      <c r="E173" s="40"/>
      <c r="F173" s="35"/>
      <c r="G173" s="32"/>
      <c r="H173" s="32"/>
      <c r="I173" s="32"/>
      <c r="J173" s="32"/>
      <c r="K173" s="41"/>
      <c r="L173" s="42"/>
      <c r="M173" s="42"/>
      <c r="N173" s="167" t="str">
        <f t="shared" si="67"/>
        <v>Uit</v>
      </c>
      <c r="O173" s="46"/>
      <c r="P173" s="47"/>
      <c r="Q173" s="48">
        <f t="shared" si="68"/>
        <v>0</v>
      </c>
      <c r="R173" s="49" t="str">
        <f t="shared" si="69"/>
        <v/>
      </c>
      <c r="S173" s="50" t="str">
        <f t="shared" si="70"/>
        <v>Uit</v>
      </c>
      <c r="T173" s="171">
        <f t="shared" si="71"/>
        <v>0</v>
      </c>
      <c r="U173" s="169">
        <f t="shared" si="72"/>
        <v>0</v>
      </c>
      <c r="V173" s="169" t="str">
        <f t="shared" si="73"/>
        <v>Uit</v>
      </c>
      <c r="W173" s="170" t="str">
        <f t="shared" si="74"/>
        <v/>
      </c>
      <c r="X173" s="91" t="str">
        <f t="shared" si="75"/>
        <v/>
      </c>
      <c r="Y173" s="51"/>
      <c r="Z173" s="51"/>
      <c r="AA173" s="51"/>
      <c r="AB173" s="51"/>
      <c r="AC173" s="51"/>
      <c r="AD173" s="51"/>
      <c r="AE173" s="51"/>
      <c r="AF173" s="51"/>
      <c r="AG173" s="51"/>
      <c r="AH173" s="51"/>
      <c r="AI173" s="51"/>
      <c r="AJ173" s="51"/>
      <c r="AK173" s="51"/>
      <c r="AL173" s="51"/>
      <c r="AM173" s="51"/>
      <c r="AN173" s="51"/>
      <c r="AO173" s="51"/>
      <c r="AP173" s="51"/>
      <c r="AQ173" s="51"/>
      <c r="AR173" s="51"/>
      <c r="AS173" s="51"/>
      <c r="AT173" s="51"/>
      <c r="AU173" s="51"/>
      <c r="AV173" s="51"/>
      <c r="AW173" s="51"/>
      <c r="AX173" s="149">
        <f t="shared" si="76"/>
        <v>0</v>
      </c>
      <c r="AY173" s="52"/>
      <c r="AZ173" s="90" t="e">
        <f>VLOOKUP(AY173,Termination!C:D,2,FALSE)</f>
        <v>#N/A</v>
      </c>
      <c r="BA173" s="92" t="str">
        <f t="shared" si="87"/>
        <v/>
      </c>
      <c r="BB173" s="89"/>
      <c r="BC173" s="89"/>
      <c r="BD173" s="150" t="str">
        <f t="shared" si="77"/>
        <v/>
      </c>
      <c r="BE173" s="151">
        <f>VLOOKUP(A173,Basisgegevens!$B:$L,5,0)</f>
        <v>2.9861111111111108E-3</v>
      </c>
      <c r="BF173" s="151">
        <f>VLOOKUP($A173,Basisgegevens!$B:$L,7,0)</f>
        <v>2.7546296296296294E-3</v>
      </c>
      <c r="BG173" s="151">
        <f>VLOOKUP($A173,Basisgegevens!$B:$L,8,0)</f>
        <v>6.099537037037037E-3</v>
      </c>
      <c r="BH173" s="152">
        <f>VLOOKUP($A173,Basisgegevens!$B:$L,9,0)</f>
        <v>300</v>
      </c>
      <c r="BI173" s="152">
        <f>VLOOKUP($A173,Basisgegevens!$B:$L,10,0)</f>
        <v>135</v>
      </c>
      <c r="BJ173" s="152">
        <f>VLOOKUP($A173,Basisgegevens!$B:$L,11,0)</f>
        <v>19</v>
      </c>
      <c r="BK173" s="152" t="str">
        <f t="shared" si="78"/>
        <v/>
      </c>
      <c r="BL173" s="153" t="str">
        <f t="shared" si="79"/>
        <v>Uit</v>
      </c>
      <c r="BM173" s="154" t="str">
        <f t="shared" ref="BM173:BM204" si="88">IFERROR(IF(BD173&gt;BE173,(BD173-BE173)*24*3600*0.4,0),"")</f>
        <v/>
      </c>
      <c r="BN173" s="154">
        <f t="shared" si="81"/>
        <v>0</v>
      </c>
      <c r="BO173" s="154" t="str">
        <f t="shared" si="82"/>
        <v/>
      </c>
      <c r="BP173" s="61"/>
      <c r="BQ173" s="61"/>
      <c r="BR173" s="59" t="str">
        <f t="shared" si="83"/>
        <v/>
      </c>
      <c r="BS173" s="59" t="str">
        <f t="shared" si="84"/>
        <v/>
      </c>
      <c r="BT173" s="155" t="str">
        <f t="shared" si="85"/>
        <v/>
      </c>
      <c r="BU173" s="156" t="str">
        <f t="shared" si="86"/>
        <v/>
      </c>
      <c r="BV173" s="68"/>
      <c r="BW173" s="68"/>
      <c r="BX173" s="68"/>
      <c r="BY173" s="68"/>
      <c r="BZ173" s="68"/>
      <c r="CA173" s="68"/>
      <c r="CB173" s="68"/>
      <c r="CC173" s="68"/>
    </row>
    <row r="174" spans="1:81" x14ac:dyDescent="0.2">
      <c r="A174" s="161" t="s">
        <v>52</v>
      </c>
      <c r="B174" s="32"/>
      <c r="C174" s="164" t="str">
        <f t="shared" si="66"/>
        <v>B</v>
      </c>
      <c r="D174" s="147"/>
      <c r="E174" s="40"/>
      <c r="F174" s="35"/>
      <c r="G174" s="32"/>
      <c r="H174" s="32"/>
      <c r="I174" s="32"/>
      <c r="J174" s="32"/>
      <c r="K174" s="41"/>
      <c r="L174" s="42"/>
      <c r="M174" s="42"/>
      <c r="N174" s="167" t="str">
        <f t="shared" si="67"/>
        <v>Uit</v>
      </c>
      <c r="O174" s="46"/>
      <c r="P174" s="47"/>
      <c r="Q174" s="48">
        <f t="shared" si="68"/>
        <v>0</v>
      </c>
      <c r="R174" s="49" t="str">
        <f t="shared" si="69"/>
        <v/>
      </c>
      <c r="S174" s="50" t="str">
        <f t="shared" si="70"/>
        <v>Uit</v>
      </c>
      <c r="T174" s="171">
        <f t="shared" si="71"/>
        <v>0</v>
      </c>
      <c r="U174" s="169">
        <f t="shared" si="72"/>
        <v>0</v>
      </c>
      <c r="V174" s="169" t="str">
        <f t="shared" si="73"/>
        <v>Uit</v>
      </c>
      <c r="W174" s="170" t="str">
        <f t="shared" si="74"/>
        <v/>
      </c>
      <c r="X174" s="91" t="str">
        <f t="shared" si="75"/>
        <v/>
      </c>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149">
        <f t="shared" si="76"/>
        <v>0</v>
      </c>
      <c r="AY174" s="52"/>
      <c r="AZ174" s="90" t="e">
        <f>VLOOKUP(AY174,Termination!C:D,2,FALSE)</f>
        <v>#N/A</v>
      </c>
      <c r="BA174" s="92" t="str">
        <f t="shared" si="87"/>
        <v/>
      </c>
      <c r="BB174" s="89"/>
      <c r="BC174" s="89"/>
      <c r="BD174" s="150" t="str">
        <f t="shared" si="77"/>
        <v/>
      </c>
      <c r="BE174" s="151">
        <f>VLOOKUP(A174,Basisgegevens!$B:$L,5,0)</f>
        <v>2.9861111111111108E-3</v>
      </c>
      <c r="BF174" s="151">
        <f>VLOOKUP($A174,Basisgegevens!$B:$L,7,0)</f>
        <v>2.7546296296296294E-3</v>
      </c>
      <c r="BG174" s="151">
        <f>VLOOKUP($A174,Basisgegevens!$B:$L,8,0)</f>
        <v>6.099537037037037E-3</v>
      </c>
      <c r="BH174" s="152">
        <f>VLOOKUP($A174,Basisgegevens!$B:$L,9,0)</f>
        <v>300</v>
      </c>
      <c r="BI174" s="152">
        <f>VLOOKUP($A174,Basisgegevens!$B:$L,10,0)</f>
        <v>135</v>
      </c>
      <c r="BJ174" s="152">
        <f>VLOOKUP($A174,Basisgegevens!$B:$L,11,0)</f>
        <v>19</v>
      </c>
      <c r="BK174" s="152" t="str">
        <f t="shared" si="78"/>
        <v/>
      </c>
      <c r="BL174" s="153" t="str">
        <f t="shared" si="79"/>
        <v>Uit</v>
      </c>
      <c r="BM174" s="154" t="str">
        <f t="shared" si="88"/>
        <v/>
      </c>
      <c r="BN174" s="154">
        <f t="shared" si="81"/>
        <v>0</v>
      </c>
      <c r="BO174" s="154" t="str">
        <f t="shared" si="82"/>
        <v/>
      </c>
      <c r="BP174" s="61"/>
      <c r="BQ174" s="61"/>
      <c r="BR174" s="59" t="str">
        <f t="shared" si="83"/>
        <v/>
      </c>
      <c r="BS174" s="59" t="str">
        <f t="shared" si="84"/>
        <v/>
      </c>
      <c r="BT174" s="155" t="str">
        <f t="shared" si="85"/>
        <v/>
      </c>
      <c r="BU174" s="156" t="str">
        <f t="shared" si="86"/>
        <v/>
      </c>
      <c r="BV174" s="68"/>
      <c r="BW174" s="68"/>
      <c r="BX174" s="68"/>
      <c r="BY174" s="68"/>
      <c r="BZ174" s="68"/>
      <c r="CA174" s="68"/>
      <c r="CB174" s="68"/>
      <c r="CC174" s="68"/>
    </row>
    <row r="175" spans="1:81" x14ac:dyDescent="0.2">
      <c r="A175" s="161" t="s">
        <v>52</v>
      </c>
      <c r="B175" s="32"/>
      <c r="C175" s="164" t="str">
        <f t="shared" si="66"/>
        <v>B</v>
      </c>
      <c r="D175" s="147"/>
      <c r="E175" s="40"/>
      <c r="F175" s="35"/>
      <c r="G175" s="32"/>
      <c r="H175" s="32"/>
      <c r="I175" s="32"/>
      <c r="J175" s="32"/>
      <c r="K175" s="41"/>
      <c r="L175" s="42"/>
      <c r="M175" s="42"/>
      <c r="N175" s="167" t="str">
        <f t="shared" si="67"/>
        <v>Uit</v>
      </c>
      <c r="O175" s="46"/>
      <c r="P175" s="47"/>
      <c r="Q175" s="48">
        <f t="shared" si="68"/>
        <v>0</v>
      </c>
      <c r="R175" s="49" t="str">
        <f t="shared" si="69"/>
        <v/>
      </c>
      <c r="S175" s="50" t="str">
        <f t="shared" si="70"/>
        <v>Uit</v>
      </c>
      <c r="T175" s="171">
        <f t="shared" si="71"/>
        <v>0</v>
      </c>
      <c r="U175" s="169">
        <f t="shared" si="72"/>
        <v>0</v>
      </c>
      <c r="V175" s="169" t="str">
        <f t="shared" si="73"/>
        <v>Uit</v>
      </c>
      <c r="W175" s="170" t="str">
        <f t="shared" si="74"/>
        <v/>
      </c>
      <c r="X175" s="91" t="str">
        <f t="shared" si="75"/>
        <v/>
      </c>
      <c r="Y175" s="51"/>
      <c r="Z175" s="51"/>
      <c r="AA175" s="51"/>
      <c r="AB175" s="51"/>
      <c r="AC175" s="51"/>
      <c r="AD175" s="51"/>
      <c r="AE175" s="51"/>
      <c r="AF175" s="51"/>
      <c r="AG175" s="51"/>
      <c r="AH175" s="51"/>
      <c r="AI175" s="51"/>
      <c r="AJ175" s="51"/>
      <c r="AK175" s="51"/>
      <c r="AL175" s="51"/>
      <c r="AM175" s="51"/>
      <c r="AN175" s="51"/>
      <c r="AO175" s="51"/>
      <c r="AP175" s="51"/>
      <c r="AQ175" s="51"/>
      <c r="AR175" s="51"/>
      <c r="AS175" s="51"/>
      <c r="AT175" s="51"/>
      <c r="AU175" s="51"/>
      <c r="AV175" s="51"/>
      <c r="AW175" s="51"/>
      <c r="AX175" s="149">
        <f t="shared" si="76"/>
        <v>0</v>
      </c>
      <c r="AY175" s="52"/>
      <c r="AZ175" s="90" t="e">
        <f>VLOOKUP(AY175,Termination!C:D,2,FALSE)</f>
        <v>#N/A</v>
      </c>
      <c r="BA175" s="92" t="str">
        <f t="shared" si="87"/>
        <v/>
      </c>
      <c r="BB175" s="89"/>
      <c r="BC175" s="89"/>
      <c r="BD175" s="150" t="str">
        <f t="shared" si="77"/>
        <v/>
      </c>
      <c r="BE175" s="151">
        <f>VLOOKUP(A175,Basisgegevens!$B:$L,5,0)</f>
        <v>2.9861111111111108E-3</v>
      </c>
      <c r="BF175" s="151">
        <f>VLOOKUP($A175,Basisgegevens!$B:$L,7,0)</f>
        <v>2.7546296296296294E-3</v>
      </c>
      <c r="BG175" s="151">
        <f>VLOOKUP($A175,Basisgegevens!$B:$L,8,0)</f>
        <v>6.099537037037037E-3</v>
      </c>
      <c r="BH175" s="152">
        <f>VLOOKUP($A175,Basisgegevens!$B:$L,9,0)</f>
        <v>300</v>
      </c>
      <c r="BI175" s="152">
        <f>VLOOKUP($A175,Basisgegevens!$B:$L,10,0)</f>
        <v>135</v>
      </c>
      <c r="BJ175" s="152">
        <f>VLOOKUP($A175,Basisgegevens!$B:$L,11,0)</f>
        <v>19</v>
      </c>
      <c r="BK175" s="152" t="str">
        <f t="shared" si="78"/>
        <v/>
      </c>
      <c r="BL175" s="153" t="str">
        <f t="shared" si="79"/>
        <v>Uit</v>
      </c>
      <c r="BM175" s="154" t="str">
        <f t="shared" si="88"/>
        <v/>
      </c>
      <c r="BN175" s="154">
        <f t="shared" si="81"/>
        <v>0</v>
      </c>
      <c r="BO175" s="154" t="str">
        <f t="shared" si="82"/>
        <v/>
      </c>
      <c r="BP175" s="61"/>
      <c r="BQ175" s="61"/>
      <c r="BR175" s="59" t="str">
        <f t="shared" si="83"/>
        <v/>
      </c>
      <c r="BS175" s="59" t="str">
        <f t="shared" si="84"/>
        <v/>
      </c>
      <c r="BT175" s="155" t="str">
        <f t="shared" si="85"/>
        <v/>
      </c>
      <c r="BU175" s="156" t="str">
        <f t="shared" si="86"/>
        <v/>
      </c>
      <c r="BV175" s="68"/>
      <c r="BW175" s="68"/>
      <c r="BX175" s="68"/>
      <c r="BY175" s="68"/>
      <c r="BZ175" s="68"/>
      <c r="CA175" s="68"/>
      <c r="CB175" s="68"/>
      <c r="CC175" s="68"/>
    </row>
    <row r="176" spans="1:81" x14ac:dyDescent="0.2">
      <c r="A176" s="161" t="s">
        <v>52</v>
      </c>
      <c r="B176" s="32"/>
      <c r="C176" s="164" t="str">
        <f t="shared" si="66"/>
        <v>B</v>
      </c>
      <c r="D176" s="147"/>
      <c r="E176" s="40"/>
      <c r="F176" s="35"/>
      <c r="G176" s="32"/>
      <c r="H176" s="32"/>
      <c r="I176" s="32"/>
      <c r="J176" s="32"/>
      <c r="K176" s="41"/>
      <c r="L176" s="42"/>
      <c r="M176" s="42"/>
      <c r="N176" s="167" t="str">
        <f t="shared" si="67"/>
        <v>Uit</v>
      </c>
      <c r="O176" s="46"/>
      <c r="P176" s="47"/>
      <c r="Q176" s="48">
        <f t="shared" si="68"/>
        <v>0</v>
      </c>
      <c r="R176" s="49" t="str">
        <f t="shared" si="69"/>
        <v/>
      </c>
      <c r="S176" s="50" t="str">
        <f t="shared" si="70"/>
        <v>Uit</v>
      </c>
      <c r="T176" s="171">
        <f t="shared" si="71"/>
        <v>0</v>
      </c>
      <c r="U176" s="169">
        <f t="shared" si="72"/>
        <v>0</v>
      </c>
      <c r="V176" s="169" t="str">
        <f t="shared" si="73"/>
        <v>Uit</v>
      </c>
      <c r="W176" s="170" t="str">
        <f t="shared" si="74"/>
        <v/>
      </c>
      <c r="X176" s="91" t="str">
        <f t="shared" si="75"/>
        <v/>
      </c>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149">
        <f t="shared" si="76"/>
        <v>0</v>
      </c>
      <c r="AY176" s="52"/>
      <c r="AZ176" s="90" t="e">
        <f>VLOOKUP(AY176,Termination!C:D,2,FALSE)</f>
        <v>#N/A</v>
      </c>
      <c r="BA176" s="92" t="str">
        <f t="shared" si="87"/>
        <v/>
      </c>
      <c r="BB176" s="89"/>
      <c r="BC176" s="89"/>
      <c r="BD176" s="150" t="str">
        <f t="shared" si="77"/>
        <v/>
      </c>
      <c r="BE176" s="151">
        <f>VLOOKUP(A176,Basisgegevens!$B:$L,5,0)</f>
        <v>2.9861111111111108E-3</v>
      </c>
      <c r="BF176" s="151">
        <f>VLOOKUP($A176,Basisgegevens!$B:$L,7,0)</f>
        <v>2.7546296296296294E-3</v>
      </c>
      <c r="BG176" s="151">
        <f>VLOOKUP($A176,Basisgegevens!$B:$L,8,0)</f>
        <v>6.099537037037037E-3</v>
      </c>
      <c r="BH176" s="152">
        <f>VLOOKUP($A176,Basisgegevens!$B:$L,9,0)</f>
        <v>300</v>
      </c>
      <c r="BI176" s="152">
        <f>VLOOKUP($A176,Basisgegevens!$B:$L,10,0)</f>
        <v>135</v>
      </c>
      <c r="BJ176" s="152">
        <f>VLOOKUP($A176,Basisgegevens!$B:$L,11,0)</f>
        <v>19</v>
      </c>
      <c r="BK176" s="152" t="str">
        <f t="shared" si="78"/>
        <v/>
      </c>
      <c r="BL176" s="153" t="str">
        <f t="shared" si="79"/>
        <v>Uit</v>
      </c>
      <c r="BM176" s="154" t="str">
        <f t="shared" si="88"/>
        <v/>
      </c>
      <c r="BN176" s="154">
        <f t="shared" si="81"/>
        <v>0</v>
      </c>
      <c r="BO176" s="154" t="str">
        <f t="shared" si="82"/>
        <v/>
      </c>
      <c r="BP176" s="61"/>
      <c r="BQ176" s="61"/>
      <c r="BR176" s="59" t="str">
        <f t="shared" si="83"/>
        <v/>
      </c>
      <c r="BS176" s="59" t="str">
        <f t="shared" si="84"/>
        <v/>
      </c>
      <c r="BT176" s="155" t="str">
        <f t="shared" si="85"/>
        <v/>
      </c>
      <c r="BU176" s="156" t="str">
        <f t="shared" si="86"/>
        <v/>
      </c>
      <c r="BV176" s="68"/>
      <c r="BW176" s="68"/>
      <c r="BX176" s="68"/>
      <c r="BY176" s="68"/>
      <c r="BZ176" s="68"/>
      <c r="CA176" s="68"/>
      <c r="CB176" s="68"/>
      <c r="CC176" s="68"/>
    </row>
    <row r="177" spans="1:81" x14ac:dyDescent="0.2">
      <c r="A177" s="161" t="s">
        <v>52</v>
      </c>
      <c r="B177" s="32"/>
      <c r="C177" s="164" t="str">
        <f t="shared" si="66"/>
        <v>B</v>
      </c>
      <c r="D177" s="147"/>
      <c r="E177" s="40"/>
      <c r="F177" s="35"/>
      <c r="G177" s="32"/>
      <c r="H177" s="32"/>
      <c r="I177" s="32"/>
      <c r="J177" s="32"/>
      <c r="K177" s="41"/>
      <c r="L177" s="42"/>
      <c r="M177" s="42"/>
      <c r="N177" s="167" t="str">
        <f t="shared" si="67"/>
        <v>Uit</v>
      </c>
      <c r="O177" s="46"/>
      <c r="P177" s="47"/>
      <c r="Q177" s="48">
        <f t="shared" si="68"/>
        <v>0</v>
      </c>
      <c r="R177" s="49" t="str">
        <f t="shared" si="69"/>
        <v/>
      </c>
      <c r="S177" s="50" t="str">
        <f t="shared" si="70"/>
        <v>Uit</v>
      </c>
      <c r="T177" s="171">
        <f t="shared" si="71"/>
        <v>0</v>
      </c>
      <c r="U177" s="169">
        <f t="shared" si="72"/>
        <v>0</v>
      </c>
      <c r="V177" s="169" t="str">
        <f t="shared" si="73"/>
        <v>Uit</v>
      </c>
      <c r="W177" s="170" t="str">
        <f t="shared" si="74"/>
        <v/>
      </c>
      <c r="X177" s="91" t="str">
        <f t="shared" si="75"/>
        <v/>
      </c>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149">
        <f t="shared" si="76"/>
        <v>0</v>
      </c>
      <c r="AY177" s="52"/>
      <c r="AZ177" s="90" t="e">
        <f>VLOOKUP(AY177,Termination!C:D,2,FALSE)</f>
        <v>#N/A</v>
      </c>
      <c r="BA177" s="92" t="str">
        <f t="shared" si="87"/>
        <v/>
      </c>
      <c r="BB177" s="89"/>
      <c r="BC177" s="89"/>
      <c r="BD177" s="150" t="str">
        <f t="shared" si="77"/>
        <v/>
      </c>
      <c r="BE177" s="151">
        <f>VLOOKUP(A177,Basisgegevens!$B:$L,5,0)</f>
        <v>2.9861111111111108E-3</v>
      </c>
      <c r="BF177" s="151">
        <f>VLOOKUP($A177,Basisgegevens!$B:$L,7,0)</f>
        <v>2.7546296296296294E-3</v>
      </c>
      <c r="BG177" s="151">
        <f>VLOOKUP($A177,Basisgegevens!$B:$L,8,0)</f>
        <v>6.099537037037037E-3</v>
      </c>
      <c r="BH177" s="152">
        <f>VLOOKUP($A177,Basisgegevens!$B:$L,9,0)</f>
        <v>300</v>
      </c>
      <c r="BI177" s="152">
        <f>VLOOKUP($A177,Basisgegevens!$B:$L,10,0)</f>
        <v>135</v>
      </c>
      <c r="BJ177" s="152">
        <f>VLOOKUP($A177,Basisgegevens!$B:$L,11,0)</f>
        <v>19</v>
      </c>
      <c r="BK177" s="152" t="str">
        <f t="shared" si="78"/>
        <v/>
      </c>
      <c r="BL177" s="153" t="str">
        <f t="shared" si="79"/>
        <v>Uit</v>
      </c>
      <c r="BM177" s="154" t="str">
        <f t="shared" si="88"/>
        <v/>
      </c>
      <c r="BN177" s="154">
        <f t="shared" si="81"/>
        <v>0</v>
      </c>
      <c r="BO177" s="154" t="str">
        <f t="shared" si="82"/>
        <v/>
      </c>
      <c r="BP177" s="61"/>
      <c r="BQ177" s="61"/>
      <c r="BR177" s="59" t="str">
        <f t="shared" si="83"/>
        <v/>
      </c>
      <c r="BS177" s="59" t="str">
        <f t="shared" si="84"/>
        <v/>
      </c>
      <c r="BT177" s="155" t="str">
        <f t="shared" si="85"/>
        <v/>
      </c>
      <c r="BU177" s="156" t="str">
        <f t="shared" si="86"/>
        <v/>
      </c>
      <c r="BV177" s="68"/>
      <c r="BW177" s="68"/>
      <c r="BX177" s="68"/>
      <c r="BY177" s="68"/>
      <c r="BZ177" s="68"/>
      <c r="CA177" s="68"/>
      <c r="CB177" s="68"/>
      <c r="CC177" s="68"/>
    </row>
    <row r="178" spans="1:81" x14ac:dyDescent="0.2">
      <c r="A178" s="161" t="s">
        <v>52</v>
      </c>
      <c r="B178" s="32"/>
      <c r="C178" s="164" t="str">
        <f t="shared" si="66"/>
        <v>B</v>
      </c>
      <c r="D178" s="147"/>
      <c r="E178" s="40"/>
      <c r="F178" s="35"/>
      <c r="G178" s="32"/>
      <c r="H178" s="32"/>
      <c r="I178" s="32"/>
      <c r="J178" s="32"/>
      <c r="K178" s="41"/>
      <c r="L178" s="42"/>
      <c r="M178" s="42"/>
      <c r="N178" s="167" t="str">
        <f t="shared" si="67"/>
        <v>Uit</v>
      </c>
      <c r="O178" s="46"/>
      <c r="P178" s="47"/>
      <c r="Q178" s="48">
        <f t="shared" si="68"/>
        <v>0</v>
      </c>
      <c r="R178" s="49" t="str">
        <f t="shared" si="69"/>
        <v/>
      </c>
      <c r="S178" s="50" t="str">
        <f t="shared" si="70"/>
        <v>Uit</v>
      </c>
      <c r="T178" s="171">
        <f t="shared" si="71"/>
        <v>0</v>
      </c>
      <c r="U178" s="169">
        <f t="shared" si="72"/>
        <v>0</v>
      </c>
      <c r="V178" s="169" t="str">
        <f t="shared" si="73"/>
        <v>Uit</v>
      </c>
      <c r="W178" s="170" t="str">
        <f t="shared" si="74"/>
        <v/>
      </c>
      <c r="X178" s="91" t="str">
        <f t="shared" si="75"/>
        <v/>
      </c>
      <c r="Y178" s="51"/>
      <c r="Z178" s="51"/>
      <c r="AA178" s="51"/>
      <c r="AB178" s="51"/>
      <c r="AC178" s="51"/>
      <c r="AD178" s="51"/>
      <c r="AE178" s="51"/>
      <c r="AF178" s="51"/>
      <c r="AG178" s="51"/>
      <c r="AH178" s="51"/>
      <c r="AI178" s="51"/>
      <c r="AJ178" s="51"/>
      <c r="AK178" s="51"/>
      <c r="AL178" s="51"/>
      <c r="AM178" s="51"/>
      <c r="AN178" s="51"/>
      <c r="AO178" s="51"/>
      <c r="AP178" s="51"/>
      <c r="AQ178" s="51"/>
      <c r="AR178" s="51"/>
      <c r="AS178" s="51"/>
      <c r="AT178" s="51"/>
      <c r="AU178" s="51"/>
      <c r="AV178" s="51"/>
      <c r="AW178" s="51"/>
      <c r="AX178" s="149">
        <f t="shared" si="76"/>
        <v>0</v>
      </c>
      <c r="AY178" s="52"/>
      <c r="AZ178" s="90" t="e">
        <f>VLOOKUP(AY178,Termination!C:D,2,FALSE)</f>
        <v>#N/A</v>
      </c>
      <c r="BA178" s="92" t="str">
        <f t="shared" si="87"/>
        <v/>
      </c>
      <c r="BB178" s="89"/>
      <c r="BC178" s="89"/>
      <c r="BD178" s="150" t="str">
        <f t="shared" si="77"/>
        <v/>
      </c>
      <c r="BE178" s="151">
        <f>VLOOKUP(A178,Basisgegevens!$B:$L,5,0)</f>
        <v>2.9861111111111108E-3</v>
      </c>
      <c r="BF178" s="151">
        <f>VLOOKUP($A178,Basisgegevens!$B:$L,7,0)</f>
        <v>2.7546296296296294E-3</v>
      </c>
      <c r="BG178" s="151">
        <f>VLOOKUP($A178,Basisgegevens!$B:$L,8,0)</f>
        <v>6.099537037037037E-3</v>
      </c>
      <c r="BH178" s="152">
        <f>VLOOKUP($A178,Basisgegevens!$B:$L,9,0)</f>
        <v>300</v>
      </c>
      <c r="BI178" s="152">
        <f>VLOOKUP($A178,Basisgegevens!$B:$L,10,0)</f>
        <v>135</v>
      </c>
      <c r="BJ178" s="152">
        <f>VLOOKUP($A178,Basisgegevens!$B:$L,11,0)</f>
        <v>19</v>
      </c>
      <c r="BK178" s="152" t="str">
        <f t="shared" si="78"/>
        <v/>
      </c>
      <c r="BL178" s="153" t="str">
        <f t="shared" si="79"/>
        <v>Uit</v>
      </c>
      <c r="BM178" s="154" t="str">
        <f t="shared" si="88"/>
        <v/>
      </c>
      <c r="BN178" s="154">
        <f t="shared" si="81"/>
        <v>0</v>
      </c>
      <c r="BO178" s="154" t="str">
        <f t="shared" si="82"/>
        <v/>
      </c>
      <c r="BP178" s="61"/>
      <c r="BQ178" s="61"/>
      <c r="BR178" s="59" t="str">
        <f t="shared" si="83"/>
        <v/>
      </c>
      <c r="BS178" s="59" t="str">
        <f t="shared" si="84"/>
        <v/>
      </c>
      <c r="BT178" s="155" t="str">
        <f t="shared" si="85"/>
        <v/>
      </c>
      <c r="BU178" s="156" t="str">
        <f t="shared" si="86"/>
        <v/>
      </c>
      <c r="BV178" s="68"/>
      <c r="BW178" s="68"/>
      <c r="BX178" s="68"/>
      <c r="BY178" s="68"/>
      <c r="BZ178" s="68"/>
      <c r="CA178" s="68"/>
      <c r="CB178" s="68"/>
      <c r="CC178" s="68"/>
    </row>
    <row r="179" spans="1:81" x14ac:dyDescent="0.2">
      <c r="A179" s="161" t="s">
        <v>52</v>
      </c>
      <c r="B179" s="32"/>
      <c r="C179" s="164" t="str">
        <f t="shared" si="66"/>
        <v>B</v>
      </c>
      <c r="D179" s="147"/>
      <c r="E179" s="40"/>
      <c r="F179" s="35"/>
      <c r="G179" s="32"/>
      <c r="H179" s="32"/>
      <c r="I179" s="32"/>
      <c r="J179" s="32"/>
      <c r="K179" s="41"/>
      <c r="L179" s="42"/>
      <c r="M179" s="42"/>
      <c r="N179" s="167" t="str">
        <f t="shared" si="67"/>
        <v>Uit</v>
      </c>
      <c r="O179" s="46"/>
      <c r="P179" s="47"/>
      <c r="Q179" s="48">
        <f t="shared" si="68"/>
        <v>0</v>
      </c>
      <c r="R179" s="49" t="str">
        <f t="shared" si="69"/>
        <v/>
      </c>
      <c r="S179" s="50" t="str">
        <f t="shared" si="70"/>
        <v>Uit</v>
      </c>
      <c r="T179" s="171">
        <f t="shared" si="71"/>
        <v>0</v>
      </c>
      <c r="U179" s="169">
        <f t="shared" si="72"/>
        <v>0</v>
      </c>
      <c r="V179" s="169" t="str">
        <f t="shared" si="73"/>
        <v>Uit</v>
      </c>
      <c r="W179" s="170" t="str">
        <f t="shared" si="74"/>
        <v/>
      </c>
      <c r="X179" s="91" t="str">
        <f t="shared" si="75"/>
        <v/>
      </c>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149">
        <f t="shared" si="76"/>
        <v>0</v>
      </c>
      <c r="AY179" s="52"/>
      <c r="AZ179" s="90" t="e">
        <f>VLOOKUP(AY179,Termination!C:D,2,FALSE)</f>
        <v>#N/A</v>
      </c>
      <c r="BA179" s="92" t="str">
        <f t="shared" si="87"/>
        <v/>
      </c>
      <c r="BB179" s="89"/>
      <c r="BC179" s="89"/>
      <c r="BD179" s="150" t="str">
        <f t="shared" si="77"/>
        <v/>
      </c>
      <c r="BE179" s="151">
        <f>VLOOKUP(A179,Basisgegevens!$B:$L,5,0)</f>
        <v>2.9861111111111108E-3</v>
      </c>
      <c r="BF179" s="151">
        <f>VLOOKUP($A179,Basisgegevens!$B:$L,7,0)</f>
        <v>2.7546296296296294E-3</v>
      </c>
      <c r="BG179" s="151">
        <f>VLOOKUP($A179,Basisgegevens!$B:$L,8,0)</f>
        <v>6.099537037037037E-3</v>
      </c>
      <c r="BH179" s="152">
        <f>VLOOKUP($A179,Basisgegevens!$B:$L,9,0)</f>
        <v>300</v>
      </c>
      <c r="BI179" s="152">
        <f>VLOOKUP($A179,Basisgegevens!$B:$L,10,0)</f>
        <v>135</v>
      </c>
      <c r="BJ179" s="152">
        <f>VLOOKUP($A179,Basisgegevens!$B:$L,11,0)</f>
        <v>19</v>
      </c>
      <c r="BK179" s="152" t="str">
        <f t="shared" si="78"/>
        <v/>
      </c>
      <c r="BL179" s="153" t="str">
        <f t="shared" si="79"/>
        <v>Uit</v>
      </c>
      <c r="BM179" s="154" t="str">
        <f t="shared" si="88"/>
        <v/>
      </c>
      <c r="BN179" s="154">
        <f t="shared" si="81"/>
        <v>0</v>
      </c>
      <c r="BO179" s="154" t="str">
        <f t="shared" si="82"/>
        <v/>
      </c>
      <c r="BP179" s="61"/>
      <c r="BQ179" s="61"/>
      <c r="BR179" s="59" t="str">
        <f t="shared" si="83"/>
        <v/>
      </c>
      <c r="BS179" s="59" t="str">
        <f t="shared" si="84"/>
        <v/>
      </c>
      <c r="BT179" s="155" t="str">
        <f t="shared" si="85"/>
        <v/>
      </c>
      <c r="BU179" s="156" t="str">
        <f t="shared" si="86"/>
        <v/>
      </c>
      <c r="BV179" s="68"/>
      <c r="BW179" s="68"/>
      <c r="BX179" s="68"/>
      <c r="BY179" s="68"/>
      <c r="BZ179" s="68"/>
      <c r="CA179" s="68"/>
      <c r="CB179" s="68"/>
      <c r="CC179" s="68"/>
    </row>
    <row r="180" spans="1:81" x14ac:dyDescent="0.2">
      <c r="A180" s="161" t="s">
        <v>52</v>
      </c>
      <c r="B180" s="32"/>
      <c r="C180" s="164" t="str">
        <f t="shared" si="66"/>
        <v>B</v>
      </c>
      <c r="D180" s="147"/>
      <c r="E180" s="40"/>
      <c r="F180" s="35"/>
      <c r="G180" s="32"/>
      <c r="H180" s="32"/>
      <c r="I180" s="32"/>
      <c r="J180" s="32"/>
      <c r="K180" s="41"/>
      <c r="L180" s="42"/>
      <c r="M180" s="42"/>
      <c r="N180" s="167" t="str">
        <f t="shared" si="67"/>
        <v>Uit</v>
      </c>
      <c r="O180" s="46"/>
      <c r="P180" s="47"/>
      <c r="Q180" s="48">
        <f t="shared" si="68"/>
        <v>0</v>
      </c>
      <c r="R180" s="49" t="str">
        <f t="shared" si="69"/>
        <v/>
      </c>
      <c r="S180" s="50" t="str">
        <f t="shared" si="70"/>
        <v>Uit</v>
      </c>
      <c r="T180" s="171">
        <f t="shared" si="71"/>
        <v>0</v>
      </c>
      <c r="U180" s="169">
        <f t="shared" si="72"/>
        <v>0</v>
      </c>
      <c r="V180" s="169" t="str">
        <f t="shared" si="73"/>
        <v>Uit</v>
      </c>
      <c r="W180" s="170" t="str">
        <f t="shared" si="74"/>
        <v/>
      </c>
      <c r="X180" s="91" t="str">
        <f t="shared" si="75"/>
        <v/>
      </c>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149">
        <f t="shared" si="76"/>
        <v>0</v>
      </c>
      <c r="AY180" s="52"/>
      <c r="AZ180" s="90" t="e">
        <f>VLOOKUP(AY180,Termination!C:D,2,FALSE)</f>
        <v>#N/A</v>
      </c>
      <c r="BA180" s="92" t="str">
        <f t="shared" si="87"/>
        <v/>
      </c>
      <c r="BB180" s="89"/>
      <c r="BC180" s="89"/>
      <c r="BD180" s="150" t="str">
        <f t="shared" si="77"/>
        <v/>
      </c>
      <c r="BE180" s="151">
        <f>VLOOKUP(A180,Basisgegevens!$B:$L,5,0)</f>
        <v>2.9861111111111108E-3</v>
      </c>
      <c r="BF180" s="151">
        <f>VLOOKUP($A180,Basisgegevens!$B:$L,7,0)</f>
        <v>2.7546296296296294E-3</v>
      </c>
      <c r="BG180" s="151">
        <f>VLOOKUP($A180,Basisgegevens!$B:$L,8,0)</f>
        <v>6.099537037037037E-3</v>
      </c>
      <c r="BH180" s="152">
        <f>VLOOKUP($A180,Basisgegevens!$B:$L,9,0)</f>
        <v>300</v>
      </c>
      <c r="BI180" s="152">
        <f>VLOOKUP($A180,Basisgegevens!$B:$L,10,0)</f>
        <v>135</v>
      </c>
      <c r="BJ180" s="152">
        <f>VLOOKUP($A180,Basisgegevens!$B:$L,11,0)</f>
        <v>19</v>
      </c>
      <c r="BK180" s="152" t="str">
        <f t="shared" si="78"/>
        <v/>
      </c>
      <c r="BL180" s="153" t="str">
        <f t="shared" si="79"/>
        <v>Uit</v>
      </c>
      <c r="BM180" s="154" t="str">
        <f t="shared" si="88"/>
        <v/>
      </c>
      <c r="BN180" s="154">
        <f t="shared" si="81"/>
        <v>0</v>
      </c>
      <c r="BO180" s="154" t="str">
        <f t="shared" si="82"/>
        <v/>
      </c>
      <c r="BP180" s="61"/>
      <c r="BQ180" s="61"/>
      <c r="BR180" s="59" t="str">
        <f t="shared" si="83"/>
        <v/>
      </c>
      <c r="BS180" s="59" t="str">
        <f t="shared" si="84"/>
        <v/>
      </c>
      <c r="BT180" s="155" t="str">
        <f t="shared" si="85"/>
        <v/>
      </c>
      <c r="BU180" s="156" t="str">
        <f t="shared" si="86"/>
        <v/>
      </c>
      <c r="BV180" s="68"/>
      <c r="BW180" s="68"/>
      <c r="BX180" s="68"/>
      <c r="BY180" s="68"/>
      <c r="BZ180" s="68"/>
      <c r="CA180" s="68"/>
      <c r="CB180" s="68"/>
      <c r="CC180" s="68"/>
    </row>
    <row r="181" spans="1:81" x14ac:dyDescent="0.2">
      <c r="A181" s="161" t="s">
        <v>52</v>
      </c>
      <c r="B181" s="32"/>
      <c r="C181" s="164" t="str">
        <f t="shared" si="66"/>
        <v>B</v>
      </c>
      <c r="D181" s="147"/>
      <c r="E181" s="40"/>
      <c r="F181" s="35"/>
      <c r="G181" s="32"/>
      <c r="H181" s="32"/>
      <c r="I181" s="32"/>
      <c r="J181" s="32"/>
      <c r="K181" s="41"/>
      <c r="L181" s="42"/>
      <c r="M181" s="42"/>
      <c r="N181" s="167" t="str">
        <f t="shared" si="67"/>
        <v>Uit</v>
      </c>
      <c r="O181" s="46"/>
      <c r="P181" s="47"/>
      <c r="Q181" s="48">
        <f t="shared" si="68"/>
        <v>0</v>
      </c>
      <c r="R181" s="49" t="str">
        <f t="shared" si="69"/>
        <v/>
      </c>
      <c r="S181" s="50" t="str">
        <f t="shared" si="70"/>
        <v>Uit</v>
      </c>
      <c r="T181" s="171">
        <f t="shared" si="71"/>
        <v>0</v>
      </c>
      <c r="U181" s="169">
        <f t="shared" si="72"/>
        <v>0</v>
      </c>
      <c r="V181" s="169" t="str">
        <f t="shared" si="73"/>
        <v>Uit</v>
      </c>
      <c r="W181" s="170" t="str">
        <f t="shared" si="74"/>
        <v/>
      </c>
      <c r="X181" s="91" t="str">
        <f t="shared" si="75"/>
        <v/>
      </c>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149">
        <f t="shared" si="76"/>
        <v>0</v>
      </c>
      <c r="AY181" s="52"/>
      <c r="AZ181" s="90" t="e">
        <f>VLOOKUP(AY181,Termination!C:D,2,FALSE)</f>
        <v>#N/A</v>
      </c>
      <c r="BA181" s="92" t="str">
        <f t="shared" si="87"/>
        <v/>
      </c>
      <c r="BB181" s="89"/>
      <c r="BC181" s="89"/>
      <c r="BD181" s="150" t="str">
        <f t="shared" si="77"/>
        <v/>
      </c>
      <c r="BE181" s="151">
        <f>VLOOKUP(A181,Basisgegevens!$B:$L,5,0)</f>
        <v>2.9861111111111108E-3</v>
      </c>
      <c r="BF181" s="151">
        <f>VLOOKUP($A181,Basisgegevens!$B:$L,7,0)</f>
        <v>2.7546296296296294E-3</v>
      </c>
      <c r="BG181" s="151">
        <f>VLOOKUP($A181,Basisgegevens!$B:$L,8,0)</f>
        <v>6.099537037037037E-3</v>
      </c>
      <c r="BH181" s="152">
        <f>VLOOKUP($A181,Basisgegevens!$B:$L,9,0)</f>
        <v>300</v>
      </c>
      <c r="BI181" s="152">
        <f>VLOOKUP($A181,Basisgegevens!$B:$L,10,0)</f>
        <v>135</v>
      </c>
      <c r="BJ181" s="152">
        <f>VLOOKUP($A181,Basisgegevens!$B:$L,11,0)</f>
        <v>19</v>
      </c>
      <c r="BK181" s="152" t="str">
        <f t="shared" si="78"/>
        <v/>
      </c>
      <c r="BL181" s="153" t="str">
        <f t="shared" si="79"/>
        <v>Uit</v>
      </c>
      <c r="BM181" s="154" t="str">
        <f t="shared" si="88"/>
        <v/>
      </c>
      <c r="BN181" s="154">
        <f t="shared" si="81"/>
        <v>0</v>
      </c>
      <c r="BO181" s="154" t="str">
        <f t="shared" si="82"/>
        <v/>
      </c>
      <c r="BP181" s="61"/>
      <c r="BQ181" s="61"/>
      <c r="BR181" s="59" t="str">
        <f t="shared" si="83"/>
        <v/>
      </c>
      <c r="BS181" s="59" t="str">
        <f t="shared" si="84"/>
        <v/>
      </c>
      <c r="BT181" s="155" t="str">
        <f t="shared" si="85"/>
        <v/>
      </c>
      <c r="BU181" s="156" t="str">
        <f t="shared" si="86"/>
        <v/>
      </c>
      <c r="BV181" s="68"/>
      <c r="BW181" s="68"/>
      <c r="BX181" s="68"/>
      <c r="BY181" s="68"/>
      <c r="BZ181" s="68"/>
      <c r="CA181" s="68"/>
      <c r="CB181" s="68"/>
      <c r="CC181" s="68"/>
    </row>
    <row r="182" spans="1:81" x14ac:dyDescent="0.2">
      <c r="A182" s="161" t="s">
        <v>52</v>
      </c>
      <c r="B182" s="32"/>
      <c r="C182" s="164" t="str">
        <f t="shared" si="66"/>
        <v>B</v>
      </c>
      <c r="D182" s="147"/>
      <c r="E182" s="40"/>
      <c r="F182" s="35"/>
      <c r="G182" s="32"/>
      <c r="H182" s="32"/>
      <c r="I182" s="32"/>
      <c r="J182" s="32"/>
      <c r="K182" s="41"/>
      <c r="L182" s="42"/>
      <c r="M182" s="42"/>
      <c r="N182" s="167" t="str">
        <f t="shared" si="67"/>
        <v>Uit</v>
      </c>
      <c r="O182" s="46"/>
      <c r="P182" s="47"/>
      <c r="Q182" s="48">
        <f t="shared" si="68"/>
        <v>0</v>
      </c>
      <c r="R182" s="49" t="str">
        <f t="shared" si="69"/>
        <v/>
      </c>
      <c r="S182" s="50" t="str">
        <f t="shared" si="70"/>
        <v>Uit</v>
      </c>
      <c r="T182" s="171">
        <f t="shared" si="71"/>
        <v>0</v>
      </c>
      <c r="U182" s="169">
        <f t="shared" si="72"/>
        <v>0</v>
      </c>
      <c r="V182" s="169" t="str">
        <f t="shared" si="73"/>
        <v>Uit</v>
      </c>
      <c r="W182" s="170" t="str">
        <f t="shared" si="74"/>
        <v/>
      </c>
      <c r="X182" s="91" t="str">
        <f t="shared" si="75"/>
        <v/>
      </c>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149">
        <f t="shared" si="76"/>
        <v>0</v>
      </c>
      <c r="AY182" s="52"/>
      <c r="AZ182" s="90" t="e">
        <f>VLOOKUP(AY182,Termination!C:D,2,FALSE)</f>
        <v>#N/A</v>
      </c>
      <c r="BA182" s="92" t="str">
        <f t="shared" si="87"/>
        <v/>
      </c>
      <c r="BB182" s="89"/>
      <c r="BC182" s="89"/>
      <c r="BD182" s="150" t="str">
        <f t="shared" si="77"/>
        <v/>
      </c>
      <c r="BE182" s="151">
        <f>VLOOKUP(A182,Basisgegevens!$B:$L,5,0)</f>
        <v>2.9861111111111108E-3</v>
      </c>
      <c r="BF182" s="151">
        <f>VLOOKUP($A182,Basisgegevens!$B:$L,7,0)</f>
        <v>2.7546296296296294E-3</v>
      </c>
      <c r="BG182" s="151">
        <f>VLOOKUP($A182,Basisgegevens!$B:$L,8,0)</f>
        <v>6.099537037037037E-3</v>
      </c>
      <c r="BH182" s="152">
        <f>VLOOKUP($A182,Basisgegevens!$B:$L,9,0)</f>
        <v>300</v>
      </c>
      <c r="BI182" s="152">
        <f>VLOOKUP($A182,Basisgegevens!$B:$L,10,0)</f>
        <v>135</v>
      </c>
      <c r="BJ182" s="152">
        <f>VLOOKUP($A182,Basisgegevens!$B:$L,11,0)</f>
        <v>19</v>
      </c>
      <c r="BK182" s="152" t="str">
        <f t="shared" si="78"/>
        <v/>
      </c>
      <c r="BL182" s="153" t="str">
        <f t="shared" si="79"/>
        <v>Uit</v>
      </c>
      <c r="BM182" s="154" t="str">
        <f t="shared" si="88"/>
        <v/>
      </c>
      <c r="BN182" s="154">
        <f t="shared" si="81"/>
        <v>0</v>
      </c>
      <c r="BO182" s="154" t="str">
        <f t="shared" si="82"/>
        <v/>
      </c>
      <c r="BP182" s="61"/>
      <c r="BQ182" s="61"/>
      <c r="BR182" s="59" t="str">
        <f t="shared" si="83"/>
        <v/>
      </c>
      <c r="BS182" s="59" t="str">
        <f t="shared" si="84"/>
        <v/>
      </c>
      <c r="BT182" s="155" t="str">
        <f t="shared" si="85"/>
        <v/>
      </c>
      <c r="BU182" s="156" t="str">
        <f t="shared" si="86"/>
        <v/>
      </c>
      <c r="BV182" s="68"/>
      <c r="BW182" s="68"/>
      <c r="BX182" s="68"/>
      <c r="BY182" s="68"/>
      <c r="BZ182" s="68"/>
      <c r="CA182" s="68"/>
      <c r="CB182" s="68"/>
      <c r="CC182" s="68"/>
    </row>
    <row r="183" spans="1:81" x14ac:dyDescent="0.2">
      <c r="A183" s="161" t="s">
        <v>52</v>
      </c>
      <c r="B183" s="32"/>
      <c r="C183" s="164" t="str">
        <f t="shared" si="66"/>
        <v>B</v>
      </c>
      <c r="D183" s="147"/>
      <c r="E183" s="40"/>
      <c r="F183" s="35"/>
      <c r="G183" s="32"/>
      <c r="H183" s="32"/>
      <c r="I183" s="32"/>
      <c r="J183" s="32"/>
      <c r="K183" s="41"/>
      <c r="L183" s="42"/>
      <c r="M183" s="42"/>
      <c r="N183" s="167" t="str">
        <f t="shared" si="67"/>
        <v>Uit</v>
      </c>
      <c r="O183" s="46"/>
      <c r="P183" s="47"/>
      <c r="Q183" s="48">
        <f t="shared" si="68"/>
        <v>0</v>
      </c>
      <c r="R183" s="49" t="str">
        <f t="shared" si="69"/>
        <v/>
      </c>
      <c r="S183" s="50" t="str">
        <f t="shared" si="70"/>
        <v>Uit</v>
      </c>
      <c r="T183" s="171">
        <f t="shared" si="71"/>
        <v>0</v>
      </c>
      <c r="U183" s="169">
        <f t="shared" si="72"/>
        <v>0</v>
      </c>
      <c r="V183" s="169" t="str">
        <f t="shared" si="73"/>
        <v>Uit</v>
      </c>
      <c r="W183" s="170" t="str">
        <f t="shared" si="74"/>
        <v/>
      </c>
      <c r="X183" s="91" t="str">
        <f t="shared" si="75"/>
        <v/>
      </c>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149">
        <f t="shared" si="76"/>
        <v>0</v>
      </c>
      <c r="AY183" s="52"/>
      <c r="AZ183" s="90" t="e">
        <f>VLOOKUP(AY183,Termination!C:D,2,FALSE)</f>
        <v>#N/A</v>
      </c>
      <c r="BA183" s="92" t="str">
        <f t="shared" si="87"/>
        <v/>
      </c>
      <c r="BB183" s="89"/>
      <c r="BC183" s="89"/>
      <c r="BD183" s="150" t="str">
        <f t="shared" si="77"/>
        <v/>
      </c>
      <c r="BE183" s="151">
        <f>VLOOKUP(A183,Basisgegevens!$B:$L,5,0)</f>
        <v>2.9861111111111108E-3</v>
      </c>
      <c r="BF183" s="151">
        <f>VLOOKUP($A183,Basisgegevens!$B:$L,7,0)</f>
        <v>2.7546296296296294E-3</v>
      </c>
      <c r="BG183" s="151">
        <f>VLOOKUP($A183,Basisgegevens!$B:$L,8,0)</f>
        <v>6.099537037037037E-3</v>
      </c>
      <c r="BH183" s="152">
        <f>VLOOKUP($A183,Basisgegevens!$B:$L,9,0)</f>
        <v>300</v>
      </c>
      <c r="BI183" s="152">
        <f>VLOOKUP($A183,Basisgegevens!$B:$L,10,0)</f>
        <v>135</v>
      </c>
      <c r="BJ183" s="152">
        <f>VLOOKUP($A183,Basisgegevens!$B:$L,11,0)</f>
        <v>19</v>
      </c>
      <c r="BK183" s="152" t="str">
        <f t="shared" si="78"/>
        <v/>
      </c>
      <c r="BL183" s="153" t="str">
        <f t="shared" si="79"/>
        <v>Uit</v>
      </c>
      <c r="BM183" s="154" t="str">
        <f t="shared" si="88"/>
        <v/>
      </c>
      <c r="BN183" s="154">
        <f t="shared" si="81"/>
        <v>0</v>
      </c>
      <c r="BO183" s="154" t="str">
        <f t="shared" si="82"/>
        <v/>
      </c>
      <c r="BP183" s="61"/>
      <c r="BQ183" s="61"/>
      <c r="BR183" s="59" t="str">
        <f t="shared" si="83"/>
        <v/>
      </c>
      <c r="BS183" s="59" t="str">
        <f t="shared" si="84"/>
        <v/>
      </c>
      <c r="BT183" s="155" t="str">
        <f t="shared" si="85"/>
        <v/>
      </c>
      <c r="BU183" s="156" t="str">
        <f t="shared" si="86"/>
        <v/>
      </c>
      <c r="BV183" s="68"/>
      <c r="BW183" s="68"/>
      <c r="BX183" s="68"/>
      <c r="BY183" s="68"/>
      <c r="BZ183" s="68"/>
      <c r="CA183" s="68"/>
      <c r="CB183" s="68"/>
      <c r="CC183" s="68"/>
    </row>
    <row r="184" spans="1:81" x14ac:dyDescent="0.2">
      <c r="A184" s="161" t="s">
        <v>52</v>
      </c>
      <c r="B184" s="32"/>
      <c r="C184" s="164" t="str">
        <f t="shared" si="66"/>
        <v>B</v>
      </c>
      <c r="D184" s="147"/>
      <c r="E184" s="40"/>
      <c r="F184" s="35"/>
      <c r="G184" s="32"/>
      <c r="H184" s="32"/>
      <c r="I184" s="32"/>
      <c r="J184" s="32"/>
      <c r="K184" s="41"/>
      <c r="L184" s="42"/>
      <c r="M184" s="42"/>
      <c r="N184" s="167" t="str">
        <f t="shared" si="67"/>
        <v>Uit</v>
      </c>
      <c r="O184" s="46"/>
      <c r="P184" s="47"/>
      <c r="Q184" s="48">
        <f t="shared" si="68"/>
        <v>0</v>
      </c>
      <c r="R184" s="49" t="str">
        <f t="shared" si="69"/>
        <v/>
      </c>
      <c r="S184" s="50" t="str">
        <f t="shared" si="70"/>
        <v>Uit</v>
      </c>
      <c r="T184" s="171">
        <f t="shared" si="71"/>
        <v>0</v>
      </c>
      <c r="U184" s="169">
        <f t="shared" si="72"/>
        <v>0</v>
      </c>
      <c r="V184" s="169" t="str">
        <f t="shared" si="73"/>
        <v>Uit</v>
      </c>
      <c r="W184" s="170" t="str">
        <f t="shared" si="74"/>
        <v/>
      </c>
      <c r="X184" s="91" t="str">
        <f t="shared" si="75"/>
        <v/>
      </c>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149">
        <f t="shared" si="76"/>
        <v>0</v>
      </c>
      <c r="AY184" s="52"/>
      <c r="AZ184" s="90" t="e">
        <f>VLOOKUP(AY184,Termination!C:D,2,FALSE)</f>
        <v>#N/A</v>
      </c>
      <c r="BA184" s="92" t="str">
        <f t="shared" si="87"/>
        <v/>
      </c>
      <c r="BB184" s="89"/>
      <c r="BC184" s="89"/>
      <c r="BD184" s="150" t="str">
        <f t="shared" si="77"/>
        <v/>
      </c>
      <c r="BE184" s="151">
        <f>VLOOKUP(A184,Basisgegevens!$B:$L,5,0)</f>
        <v>2.9861111111111108E-3</v>
      </c>
      <c r="BF184" s="151">
        <f>VLOOKUP($A184,Basisgegevens!$B:$L,7,0)</f>
        <v>2.7546296296296294E-3</v>
      </c>
      <c r="BG184" s="151">
        <f>VLOOKUP($A184,Basisgegevens!$B:$L,8,0)</f>
        <v>6.099537037037037E-3</v>
      </c>
      <c r="BH184" s="152">
        <f>VLOOKUP($A184,Basisgegevens!$B:$L,9,0)</f>
        <v>300</v>
      </c>
      <c r="BI184" s="152">
        <f>VLOOKUP($A184,Basisgegevens!$B:$L,10,0)</f>
        <v>135</v>
      </c>
      <c r="BJ184" s="152">
        <f>VLOOKUP($A184,Basisgegevens!$B:$L,11,0)</f>
        <v>19</v>
      </c>
      <c r="BK184" s="152" t="str">
        <f t="shared" si="78"/>
        <v/>
      </c>
      <c r="BL184" s="153" t="str">
        <f t="shared" si="79"/>
        <v>Uit</v>
      </c>
      <c r="BM184" s="154" t="str">
        <f t="shared" si="88"/>
        <v/>
      </c>
      <c r="BN184" s="154">
        <f t="shared" si="81"/>
        <v>0</v>
      </c>
      <c r="BO184" s="154" t="str">
        <f t="shared" si="82"/>
        <v/>
      </c>
      <c r="BP184" s="61"/>
      <c r="BQ184" s="61"/>
      <c r="BR184" s="59" t="str">
        <f t="shared" si="83"/>
        <v/>
      </c>
      <c r="BS184" s="59" t="str">
        <f t="shared" si="84"/>
        <v/>
      </c>
      <c r="BT184" s="155" t="str">
        <f t="shared" si="85"/>
        <v/>
      </c>
      <c r="BU184" s="156" t="str">
        <f t="shared" si="86"/>
        <v/>
      </c>
      <c r="BV184" s="68"/>
      <c r="BW184" s="68"/>
      <c r="BX184" s="68"/>
      <c r="BY184" s="68"/>
      <c r="BZ184" s="68"/>
      <c r="CA184" s="68"/>
      <c r="CB184" s="68"/>
      <c r="CC184" s="68"/>
    </row>
    <row r="185" spans="1:81" x14ac:dyDescent="0.2">
      <c r="A185" s="161" t="s">
        <v>52</v>
      </c>
      <c r="B185" s="32"/>
      <c r="C185" s="164" t="str">
        <f t="shared" si="66"/>
        <v>B</v>
      </c>
      <c r="D185" s="147"/>
      <c r="E185" s="40"/>
      <c r="F185" s="35"/>
      <c r="G185" s="32"/>
      <c r="H185" s="32"/>
      <c r="I185" s="32"/>
      <c r="J185" s="32"/>
      <c r="K185" s="41"/>
      <c r="L185" s="42"/>
      <c r="M185" s="42"/>
      <c r="N185" s="167" t="str">
        <f t="shared" si="67"/>
        <v>Uit</v>
      </c>
      <c r="O185" s="46"/>
      <c r="P185" s="47"/>
      <c r="Q185" s="48">
        <f t="shared" si="68"/>
        <v>0</v>
      </c>
      <c r="R185" s="49" t="str">
        <f t="shared" si="69"/>
        <v/>
      </c>
      <c r="S185" s="50" t="str">
        <f t="shared" si="70"/>
        <v>Uit</v>
      </c>
      <c r="T185" s="171">
        <f t="shared" si="71"/>
        <v>0</v>
      </c>
      <c r="U185" s="169">
        <f t="shared" si="72"/>
        <v>0</v>
      </c>
      <c r="V185" s="169" t="str">
        <f t="shared" si="73"/>
        <v>Uit</v>
      </c>
      <c r="W185" s="170" t="str">
        <f t="shared" si="74"/>
        <v/>
      </c>
      <c r="X185" s="91" t="str">
        <f t="shared" si="75"/>
        <v/>
      </c>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149">
        <f t="shared" si="76"/>
        <v>0</v>
      </c>
      <c r="AY185" s="52"/>
      <c r="AZ185" s="90" t="e">
        <f>VLOOKUP(AY185,Termination!C:D,2,FALSE)</f>
        <v>#N/A</v>
      </c>
      <c r="BA185" s="92" t="str">
        <f t="shared" si="87"/>
        <v/>
      </c>
      <c r="BB185" s="89"/>
      <c r="BC185" s="89"/>
      <c r="BD185" s="150" t="str">
        <f t="shared" si="77"/>
        <v/>
      </c>
      <c r="BE185" s="151">
        <f>VLOOKUP(A185,Basisgegevens!$B:$L,5,0)</f>
        <v>2.9861111111111108E-3</v>
      </c>
      <c r="BF185" s="151">
        <f>VLOOKUP($A185,Basisgegevens!$B:$L,7,0)</f>
        <v>2.7546296296296294E-3</v>
      </c>
      <c r="BG185" s="151">
        <f>VLOOKUP($A185,Basisgegevens!$B:$L,8,0)</f>
        <v>6.099537037037037E-3</v>
      </c>
      <c r="BH185" s="152">
        <f>VLOOKUP($A185,Basisgegevens!$B:$L,9,0)</f>
        <v>300</v>
      </c>
      <c r="BI185" s="152">
        <f>VLOOKUP($A185,Basisgegevens!$B:$L,10,0)</f>
        <v>135</v>
      </c>
      <c r="BJ185" s="152">
        <f>VLOOKUP($A185,Basisgegevens!$B:$L,11,0)</f>
        <v>19</v>
      </c>
      <c r="BK185" s="152" t="str">
        <f t="shared" si="78"/>
        <v/>
      </c>
      <c r="BL185" s="153" t="str">
        <f t="shared" si="79"/>
        <v>Uit</v>
      </c>
      <c r="BM185" s="154" t="str">
        <f t="shared" si="88"/>
        <v/>
      </c>
      <c r="BN185" s="154">
        <f t="shared" si="81"/>
        <v>0</v>
      </c>
      <c r="BO185" s="154" t="str">
        <f t="shared" si="82"/>
        <v/>
      </c>
      <c r="BP185" s="61"/>
      <c r="BQ185" s="61"/>
      <c r="BR185" s="59" t="str">
        <f t="shared" si="83"/>
        <v/>
      </c>
      <c r="BS185" s="59" t="str">
        <f t="shared" si="84"/>
        <v/>
      </c>
      <c r="BT185" s="155" t="str">
        <f t="shared" si="85"/>
        <v/>
      </c>
      <c r="BU185" s="156" t="str">
        <f t="shared" si="86"/>
        <v/>
      </c>
      <c r="BV185" s="68"/>
      <c r="BW185" s="68"/>
      <c r="BX185" s="68"/>
      <c r="BY185" s="68"/>
      <c r="BZ185" s="68"/>
      <c r="CA185" s="68"/>
      <c r="CB185" s="68"/>
      <c r="CC185" s="68"/>
    </row>
    <row r="186" spans="1:81" x14ac:dyDescent="0.2">
      <c r="A186" s="161" t="s">
        <v>52</v>
      </c>
      <c r="B186" s="32"/>
      <c r="C186" s="164" t="str">
        <f t="shared" si="66"/>
        <v>B</v>
      </c>
      <c r="D186" s="147"/>
      <c r="E186" s="40"/>
      <c r="F186" s="35"/>
      <c r="G186" s="32"/>
      <c r="H186" s="32"/>
      <c r="I186" s="32"/>
      <c r="J186" s="32"/>
      <c r="K186" s="41"/>
      <c r="L186" s="42"/>
      <c r="M186" s="42"/>
      <c r="N186" s="167" t="str">
        <f t="shared" si="67"/>
        <v>Uit</v>
      </c>
      <c r="O186" s="46"/>
      <c r="P186" s="47"/>
      <c r="Q186" s="48">
        <f t="shared" si="68"/>
        <v>0</v>
      </c>
      <c r="R186" s="49" t="str">
        <f t="shared" si="69"/>
        <v/>
      </c>
      <c r="S186" s="50" t="str">
        <f t="shared" si="70"/>
        <v>Uit</v>
      </c>
      <c r="T186" s="171">
        <f t="shared" si="71"/>
        <v>0</v>
      </c>
      <c r="U186" s="169">
        <f t="shared" si="72"/>
        <v>0</v>
      </c>
      <c r="V186" s="169" t="str">
        <f t="shared" si="73"/>
        <v>Uit</v>
      </c>
      <c r="W186" s="170" t="str">
        <f t="shared" si="74"/>
        <v/>
      </c>
      <c r="X186" s="91" t="str">
        <f t="shared" si="75"/>
        <v/>
      </c>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149">
        <f t="shared" si="76"/>
        <v>0</v>
      </c>
      <c r="AY186" s="52"/>
      <c r="AZ186" s="90" t="e">
        <f>VLOOKUP(AY186,Termination!C:D,2,FALSE)</f>
        <v>#N/A</v>
      </c>
      <c r="BA186" s="92" t="str">
        <f t="shared" si="87"/>
        <v/>
      </c>
      <c r="BB186" s="89"/>
      <c r="BC186" s="89"/>
      <c r="BD186" s="150" t="str">
        <f t="shared" si="77"/>
        <v/>
      </c>
      <c r="BE186" s="151">
        <f>VLOOKUP(A186,Basisgegevens!$B:$L,5,0)</f>
        <v>2.9861111111111108E-3</v>
      </c>
      <c r="BF186" s="151">
        <f>VLOOKUP($A186,Basisgegevens!$B:$L,7,0)</f>
        <v>2.7546296296296294E-3</v>
      </c>
      <c r="BG186" s="151">
        <f>VLOOKUP($A186,Basisgegevens!$B:$L,8,0)</f>
        <v>6.099537037037037E-3</v>
      </c>
      <c r="BH186" s="152">
        <f>VLOOKUP($A186,Basisgegevens!$B:$L,9,0)</f>
        <v>300</v>
      </c>
      <c r="BI186" s="152">
        <f>VLOOKUP($A186,Basisgegevens!$B:$L,10,0)</f>
        <v>135</v>
      </c>
      <c r="BJ186" s="152">
        <f>VLOOKUP($A186,Basisgegevens!$B:$L,11,0)</f>
        <v>19</v>
      </c>
      <c r="BK186" s="152" t="str">
        <f t="shared" si="78"/>
        <v/>
      </c>
      <c r="BL186" s="153" t="str">
        <f t="shared" si="79"/>
        <v>Uit</v>
      </c>
      <c r="BM186" s="154" t="str">
        <f t="shared" si="88"/>
        <v/>
      </c>
      <c r="BN186" s="154">
        <f t="shared" si="81"/>
        <v>0</v>
      </c>
      <c r="BO186" s="154" t="str">
        <f t="shared" si="82"/>
        <v/>
      </c>
      <c r="BP186" s="61"/>
      <c r="BQ186" s="61"/>
      <c r="BR186" s="59" t="str">
        <f t="shared" si="83"/>
        <v/>
      </c>
      <c r="BS186" s="59" t="str">
        <f t="shared" si="84"/>
        <v/>
      </c>
      <c r="BT186" s="155" t="str">
        <f t="shared" si="85"/>
        <v/>
      </c>
      <c r="BU186" s="156" t="str">
        <f t="shared" si="86"/>
        <v/>
      </c>
      <c r="BV186" s="68"/>
      <c r="BW186" s="68"/>
      <c r="BX186" s="68"/>
      <c r="BY186" s="68"/>
      <c r="BZ186" s="68"/>
      <c r="CA186" s="68"/>
      <c r="CB186" s="68"/>
      <c r="CC186" s="68"/>
    </row>
    <row r="187" spans="1:81" x14ac:dyDescent="0.2">
      <c r="A187" s="161" t="s">
        <v>52</v>
      </c>
      <c r="B187" s="32"/>
      <c r="C187" s="164" t="str">
        <f t="shared" si="66"/>
        <v>B</v>
      </c>
      <c r="D187" s="147"/>
      <c r="E187" s="40"/>
      <c r="F187" s="35"/>
      <c r="G187" s="32"/>
      <c r="H187" s="32"/>
      <c r="I187" s="32"/>
      <c r="J187" s="32"/>
      <c r="K187" s="41"/>
      <c r="L187" s="42"/>
      <c r="M187" s="42"/>
      <c r="N187" s="167" t="str">
        <f t="shared" si="67"/>
        <v>Uit</v>
      </c>
      <c r="O187" s="46"/>
      <c r="P187" s="47"/>
      <c r="Q187" s="48">
        <f t="shared" si="68"/>
        <v>0</v>
      </c>
      <c r="R187" s="49" t="str">
        <f t="shared" si="69"/>
        <v/>
      </c>
      <c r="S187" s="50" t="str">
        <f t="shared" si="70"/>
        <v>Uit</v>
      </c>
      <c r="T187" s="171">
        <f t="shared" si="71"/>
        <v>0</v>
      </c>
      <c r="U187" s="169">
        <f t="shared" si="72"/>
        <v>0</v>
      </c>
      <c r="V187" s="169" t="str">
        <f t="shared" si="73"/>
        <v>Uit</v>
      </c>
      <c r="W187" s="170" t="str">
        <f t="shared" si="74"/>
        <v/>
      </c>
      <c r="X187" s="91" t="str">
        <f t="shared" si="75"/>
        <v/>
      </c>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149">
        <f t="shared" si="76"/>
        <v>0</v>
      </c>
      <c r="AY187" s="52"/>
      <c r="AZ187" s="90" t="e">
        <f>VLOOKUP(AY187,Termination!C:D,2,FALSE)</f>
        <v>#N/A</v>
      </c>
      <c r="BA187" s="92" t="str">
        <f t="shared" si="87"/>
        <v/>
      </c>
      <c r="BB187" s="89"/>
      <c r="BC187" s="89"/>
      <c r="BD187" s="150" t="str">
        <f t="shared" si="77"/>
        <v/>
      </c>
      <c r="BE187" s="151">
        <f>VLOOKUP(A187,Basisgegevens!$B:$L,5,0)</f>
        <v>2.9861111111111108E-3</v>
      </c>
      <c r="BF187" s="151">
        <f>VLOOKUP($A187,Basisgegevens!$B:$L,7,0)</f>
        <v>2.7546296296296294E-3</v>
      </c>
      <c r="BG187" s="151">
        <f>VLOOKUP($A187,Basisgegevens!$B:$L,8,0)</f>
        <v>6.099537037037037E-3</v>
      </c>
      <c r="BH187" s="152">
        <f>VLOOKUP($A187,Basisgegevens!$B:$L,9,0)</f>
        <v>300</v>
      </c>
      <c r="BI187" s="152">
        <f>VLOOKUP($A187,Basisgegevens!$B:$L,10,0)</f>
        <v>135</v>
      </c>
      <c r="BJ187" s="152">
        <f>VLOOKUP($A187,Basisgegevens!$B:$L,11,0)</f>
        <v>19</v>
      </c>
      <c r="BK187" s="152" t="str">
        <f t="shared" si="78"/>
        <v/>
      </c>
      <c r="BL187" s="153" t="str">
        <f t="shared" si="79"/>
        <v>Uit</v>
      </c>
      <c r="BM187" s="154" t="str">
        <f t="shared" si="88"/>
        <v/>
      </c>
      <c r="BN187" s="154">
        <f t="shared" si="81"/>
        <v>0</v>
      </c>
      <c r="BO187" s="154" t="str">
        <f t="shared" si="82"/>
        <v/>
      </c>
      <c r="BP187" s="61"/>
      <c r="BQ187" s="61"/>
      <c r="BR187" s="59" t="str">
        <f t="shared" si="83"/>
        <v/>
      </c>
      <c r="BS187" s="59" t="str">
        <f t="shared" si="84"/>
        <v/>
      </c>
      <c r="BT187" s="155" t="str">
        <f t="shared" si="85"/>
        <v/>
      </c>
      <c r="BU187" s="156" t="str">
        <f t="shared" si="86"/>
        <v/>
      </c>
      <c r="BV187" s="68"/>
      <c r="BW187" s="68"/>
      <c r="BX187" s="68"/>
      <c r="BY187" s="68"/>
      <c r="BZ187" s="68"/>
      <c r="CA187" s="68"/>
      <c r="CB187" s="68"/>
      <c r="CC187" s="68"/>
    </row>
    <row r="188" spans="1:81" x14ac:dyDescent="0.2">
      <c r="A188" s="161" t="s">
        <v>52</v>
      </c>
      <c r="B188" s="32"/>
      <c r="C188" s="164" t="str">
        <f t="shared" si="66"/>
        <v>B</v>
      </c>
      <c r="D188" s="147"/>
      <c r="E188" s="40"/>
      <c r="F188" s="35"/>
      <c r="G188" s="32"/>
      <c r="H188" s="32"/>
      <c r="I188" s="32"/>
      <c r="J188" s="32"/>
      <c r="K188" s="41"/>
      <c r="L188" s="42"/>
      <c r="M188" s="42"/>
      <c r="N188" s="167" t="str">
        <f t="shared" si="67"/>
        <v>Uit</v>
      </c>
      <c r="O188" s="46"/>
      <c r="P188" s="47"/>
      <c r="Q188" s="48">
        <f t="shared" si="68"/>
        <v>0</v>
      </c>
      <c r="R188" s="49" t="str">
        <f t="shared" si="69"/>
        <v/>
      </c>
      <c r="S188" s="50" t="str">
        <f t="shared" si="70"/>
        <v>Uit</v>
      </c>
      <c r="T188" s="171">
        <f t="shared" si="71"/>
        <v>0</v>
      </c>
      <c r="U188" s="169">
        <f t="shared" si="72"/>
        <v>0</v>
      </c>
      <c r="V188" s="169" t="str">
        <f t="shared" si="73"/>
        <v>Uit</v>
      </c>
      <c r="W188" s="170" t="str">
        <f t="shared" si="74"/>
        <v/>
      </c>
      <c r="X188" s="91" t="str">
        <f t="shared" si="75"/>
        <v/>
      </c>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149">
        <f t="shared" si="76"/>
        <v>0</v>
      </c>
      <c r="AY188" s="52"/>
      <c r="AZ188" s="90" t="e">
        <f>VLOOKUP(AY188,Termination!C:D,2,FALSE)</f>
        <v>#N/A</v>
      </c>
      <c r="BA188" s="92" t="str">
        <f t="shared" si="87"/>
        <v/>
      </c>
      <c r="BB188" s="89"/>
      <c r="BC188" s="89"/>
      <c r="BD188" s="150" t="str">
        <f t="shared" si="77"/>
        <v/>
      </c>
      <c r="BE188" s="151">
        <f>VLOOKUP(A188,Basisgegevens!$B:$L,5,0)</f>
        <v>2.9861111111111108E-3</v>
      </c>
      <c r="BF188" s="151">
        <f>VLOOKUP($A188,Basisgegevens!$B:$L,7,0)</f>
        <v>2.7546296296296294E-3</v>
      </c>
      <c r="BG188" s="151">
        <f>VLOOKUP($A188,Basisgegevens!$B:$L,8,0)</f>
        <v>6.099537037037037E-3</v>
      </c>
      <c r="BH188" s="152">
        <f>VLOOKUP($A188,Basisgegevens!$B:$L,9,0)</f>
        <v>300</v>
      </c>
      <c r="BI188" s="152">
        <f>VLOOKUP($A188,Basisgegevens!$B:$L,10,0)</f>
        <v>135</v>
      </c>
      <c r="BJ188" s="152">
        <f>VLOOKUP($A188,Basisgegevens!$B:$L,11,0)</f>
        <v>19</v>
      </c>
      <c r="BK188" s="152" t="str">
        <f t="shared" si="78"/>
        <v/>
      </c>
      <c r="BL188" s="153" t="str">
        <f t="shared" si="79"/>
        <v>Uit</v>
      </c>
      <c r="BM188" s="154" t="str">
        <f t="shared" si="88"/>
        <v/>
      </c>
      <c r="BN188" s="154">
        <f t="shared" si="81"/>
        <v>0</v>
      </c>
      <c r="BO188" s="154" t="str">
        <f t="shared" si="82"/>
        <v/>
      </c>
      <c r="BP188" s="61"/>
      <c r="BQ188" s="61"/>
      <c r="BR188" s="59" t="str">
        <f t="shared" si="83"/>
        <v/>
      </c>
      <c r="BS188" s="59" t="str">
        <f t="shared" si="84"/>
        <v/>
      </c>
      <c r="BT188" s="155" t="str">
        <f t="shared" si="85"/>
        <v/>
      </c>
      <c r="BU188" s="156" t="str">
        <f t="shared" si="86"/>
        <v/>
      </c>
      <c r="BV188" s="68"/>
      <c r="BW188" s="68"/>
      <c r="BX188" s="68"/>
      <c r="BY188" s="68"/>
      <c r="BZ188" s="68"/>
      <c r="CA188" s="68"/>
      <c r="CB188" s="68"/>
      <c r="CC188" s="68"/>
    </row>
    <row r="189" spans="1:81" x14ac:dyDescent="0.2">
      <c r="A189" s="161" t="s">
        <v>52</v>
      </c>
      <c r="B189" s="32"/>
      <c r="C189" s="164" t="str">
        <f t="shared" si="66"/>
        <v>B</v>
      </c>
      <c r="D189" s="147"/>
      <c r="E189" s="40"/>
      <c r="F189" s="35"/>
      <c r="G189" s="32"/>
      <c r="H189" s="32"/>
      <c r="I189" s="32"/>
      <c r="J189" s="32"/>
      <c r="K189" s="41"/>
      <c r="L189" s="42"/>
      <c r="M189" s="42"/>
      <c r="N189" s="167" t="str">
        <f t="shared" si="67"/>
        <v>Uit</v>
      </c>
      <c r="O189" s="46"/>
      <c r="P189" s="47"/>
      <c r="Q189" s="48">
        <f t="shared" si="68"/>
        <v>0</v>
      </c>
      <c r="R189" s="49" t="str">
        <f t="shared" si="69"/>
        <v/>
      </c>
      <c r="S189" s="50" t="str">
        <f t="shared" si="70"/>
        <v>Uit</v>
      </c>
      <c r="T189" s="171">
        <f t="shared" si="71"/>
        <v>0</v>
      </c>
      <c r="U189" s="169">
        <f t="shared" si="72"/>
        <v>0</v>
      </c>
      <c r="V189" s="169" t="str">
        <f t="shared" si="73"/>
        <v>Uit</v>
      </c>
      <c r="W189" s="170" t="str">
        <f t="shared" si="74"/>
        <v/>
      </c>
      <c r="X189" s="91" t="str">
        <f t="shared" si="75"/>
        <v/>
      </c>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149">
        <f t="shared" si="76"/>
        <v>0</v>
      </c>
      <c r="AY189" s="52"/>
      <c r="AZ189" s="90" t="e">
        <f>VLOOKUP(AY189,Termination!C:D,2,FALSE)</f>
        <v>#N/A</v>
      </c>
      <c r="BA189" s="92" t="str">
        <f t="shared" si="87"/>
        <v/>
      </c>
      <c r="BB189" s="89"/>
      <c r="BC189" s="89"/>
      <c r="BD189" s="150" t="str">
        <f t="shared" si="77"/>
        <v/>
      </c>
      <c r="BE189" s="151">
        <f>VLOOKUP(A189,Basisgegevens!$B:$L,5,0)</f>
        <v>2.9861111111111108E-3</v>
      </c>
      <c r="BF189" s="151">
        <f>VLOOKUP($A189,Basisgegevens!$B:$L,7,0)</f>
        <v>2.7546296296296294E-3</v>
      </c>
      <c r="BG189" s="151">
        <f>VLOOKUP($A189,Basisgegevens!$B:$L,8,0)</f>
        <v>6.099537037037037E-3</v>
      </c>
      <c r="BH189" s="152">
        <f>VLOOKUP($A189,Basisgegevens!$B:$L,9,0)</f>
        <v>300</v>
      </c>
      <c r="BI189" s="152">
        <f>VLOOKUP($A189,Basisgegevens!$B:$L,10,0)</f>
        <v>135</v>
      </c>
      <c r="BJ189" s="152">
        <f>VLOOKUP($A189,Basisgegevens!$B:$L,11,0)</f>
        <v>19</v>
      </c>
      <c r="BK189" s="152" t="str">
        <f t="shared" si="78"/>
        <v/>
      </c>
      <c r="BL189" s="153" t="str">
        <f t="shared" si="79"/>
        <v>Uit</v>
      </c>
      <c r="BM189" s="154" t="str">
        <f t="shared" si="88"/>
        <v/>
      </c>
      <c r="BN189" s="154">
        <f t="shared" si="81"/>
        <v>0</v>
      </c>
      <c r="BO189" s="154" t="str">
        <f t="shared" si="82"/>
        <v/>
      </c>
      <c r="BP189" s="61"/>
      <c r="BQ189" s="61"/>
      <c r="BR189" s="59" t="str">
        <f t="shared" si="83"/>
        <v/>
      </c>
      <c r="BS189" s="59" t="str">
        <f t="shared" si="84"/>
        <v/>
      </c>
      <c r="BT189" s="155" t="str">
        <f t="shared" si="85"/>
        <v/>
      </c>
      <c r="BU189" s="156" t="str">
        <f t="shared" si="86"/>
        <v/>
      </c>
      <c r="BV189" s="68"/>
      <c r="BW189" s="68"/>
      <c r="BX189" s="68"/>
      <c r="BY189" s="68"/>
      <c r="BZ189" s="68"/>
      <c r="CA189" s="68"/>
      <c r="CB189" s="68"/>
      <c r="CC189" s="68"/>
    </row>
    <row r="190" spans="1:81" x14ac:dyDescent="0.2">
      <c r="A190" s="161" t="s">
        <v>52</v>
      </c>
      <c r="B190" s="32"/>
      <c r="C190" s="164" t="str">
        <f t="shared" si="66"/>
        <v>B</v>
      </c>
      <c r="D190" s="147"/>
      <c r="E190" s="40"/>
      <c r="F190" s="35"/>
      <c r="G190" s="32"/>
      <c r="H190" s="32"/>
      <c r="I190" s="32"/>
      <c r="J190" s="32"/>
      <c r="K190" s="41"/>
      <c r="L190" s="42"/>
      <c r="M190" s="42"/>
      <c r="N190" s="167" t="str">
        <f t="shared" si="67"/>
        <v>Uit</v>
      </c>
      <c r="O190" s="46"/>
      <c r="P190" s="47"/>
      <c r="Q190" s="48">
        <f t="shared" si="68"/>
        <v>0</v>
      </c>
      <c r="R190" s="49" t="str">
        <f t="shared" si="69"/>
        <v/>
      </c>
      <c r="S190" s="50" t="str">
        <f t="shared" si="70"/>
        <v>Uit</v>
      </c>
      <c r="T190" s="171">
        <f t="shared" si="71"/>
        <v>0</v>
      </c>
      <c r="U190" s="169">
        <f t="shared" si="72"/>
        <v>0</v>
      </c>
      <c r="V190" s="169" t="str">
        <f t="shared" si="73"/>
        <v>Uit</v>
      </c>
      <c r="W190" s="170" t="str">
        <f t="shared" si="74"/>
        <v/>
      </c>
      <c r="X190" s="91" t="str">
        <f t="shared" si="75"/>
        <v/>
      </c>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149">
        <f t="shared" si="76"/>
        <v>0</v>
      </c>
      <c r="AY190" s="52"/>
      <c r="AZ190" s="90" t="e">
        <f>VLOOKUP(AY190,Termination!C:D,2,FALSE)</f>
        <v>#N/A</v>
      </c>
      <c r="BA190" s="92" t="str">
        <f t="shared" si="87"/>
        <v/>
      </c>
      <c r="BB190" s="89"/>
      <c r="BC190" s="89"/>
      <c r="BD190" s="150" t="str">
        <f t="shared" si="77"/>
        <v/>
      </c>
      <c r="BE190" s="151">
        <f>VLOOKUP(A190,Basisgegevens!$B:$L,5,0)</f>
        <v>2.9861111111111108E-3</v>
      </c>
      <c r="BF190" s="151">
        <f>VLOOKUP($A190,Basisgegevens!$B:$L,7,0)</f>
        <v>2.7546296296296294E-3</v>
      </c>
      <c r="BG190" s="151">
        <f>VLOOKUP($A190,Basisgegevens!$B:$L,8,0)</f>
        <v>6.099537037037037E-3</v>
      </c>
      <c r="BH190" s="152">
        <f>VLOOKUP($A190,Basisgegevens!$B:$L,9,0)</f>
        <v>300</v>
      </c>
      <c r="BI190" s="152">
        <f>VLOOKUP($A190,Basisgegevens!$B:$L,10,0)</f>
        <v>135</v>
      </c>
      <c r="BJ190" s="152">
        <f>VLOOKUP($A190,Basisgegevens!$B:$L,11,0)</f>
        <v>19</v>
      </c>
      <c r="BK190" s="152" t="str">
        <f t="shared" si="78"/>
        <v/>
      </c>
      <c r="BL190" s="153" t="str">
        <f t="shared" si="79"/>
        <v>Uit</v>
      </c>
      <c r="BM190" s="154" t="str">
        <f t="shared" si="88"/>
        <v/>
      </c>
      <c r="BN190" s="154">
        <f t="shared" si="81"/>
        <v>0</v>
      </c>
      <c r="BO190" s="154" t="str">
        <f t="shared" si="82"/>
        <v/>
      </c>
      <c r="BP190" s="61"/>
      <c r="BQ190" s="61"/>
      <c r="BR190" s="59" t="str">
        <f t="shared" si="83"/>
        <v/>
      </c>
      <c r="BS190" s="59" t="str">
        <f t="shared" si="84"/>
        <v/>
      </c>
      <c r="BT190" s="155" t="str">
        <f t="shared" si="85"/>
        <v/>
      </c>
      <c r="BU190" s="156" t="str">
        <f t="shared" si="86"/>
        <v/>
      </c>
      <c r="BV190" s="68"/>
      <c r="BW190" s="68"/>
      <c r="BX190" s="68"/>
      <c r="BY190" s="68"/>
      <c r="BZ190" s="68"/>
      <c r="CA190" s="68"/>
      <c r="CB190" s="68"/>
      <c r="CC190" s="68"/>
    </row>
    <row r="191" spans="1:81" x14ac:dyDescent="0.2">
      <c r="A191" s="161" t="s">
        <v>52</v>
      </c>
      <c r="B191" s="32"/>
      <c r="C191" s="164" t="str">
        <f t="shared" si="66"/>
        <v>B</v>
      </c>
      <c r="D191" s="147"/>
      <c r="E191" s="40"/>
      <c r="F191" s="35"/>
      <c r="G191" s="32"/>
      <c r="H191" s="32"/>
      <c r="I191" s="32"/>
      <c r="J191" s="32"/>
      <c r="K191" s="41"/>
      <c r="L191" s="42"/>
      <c r="M191" s="42"/>
      <c r="N191" s="167" t="str">
        <f t="shared" si="67"/>
        <v>Uit</v>
      </c>
      <c r="O191" s="46"/>
      <c r="P191" s="47"/>
      <c r="Q191" s="48">
        <f t="shared" si="68"/>
        <v>0</v>
      </c>
      <c r="R191" s="49" t="str">
        <f t="shared" si="69"/>
        <v/>
      </c>
      <c r="S191" s="50" t="str">
        <f t="shared" si="70"/>
        <v>Uit</v>
      </c>
      <c r="T191" s="171">
        <f t="shared" si="71"/>
        <v>0</v>
      </c>
      <c r="U191" s="169">
        <f t="shared" si="72"/>
        <v>0</v>
      </c>
      <c r="V191" s="169" t="str">
        <f t="shared" si="73"/>
        <v>Uit</v>
      </c>
      <c r="W191" s="170" t="str">
        <f t="shared" si="74"/>
        <v/>
      </c>
      <c r="X191" s="91" t="str">
        <f t="shared" si="75"/>
        <v/>
      </c>
      <c r="Y191" s="51"/>
      <c r="Z191" s="51"/>
      <c r="AA191" s="51"/>
      <c r="AB191" s="51"/>
      <c r="AC191" s="51"/>
      <c r="AD191" s="51"/>
      <c r="AE191" s="51"/>
      <c r="AF191" s="51"/>
      <c r="AG191" s="51"/>
      <c r="AH191" s="51"/>
      <c r="AI191" s="51"/>
      <c r="AJ191" s="51"/>
      <c r="AK191" s="51"/>
      <c r="AL191" s="51"/>
      <c r="AM191" s="51"/>
      <c r="AN191" s="51"/>
      <c r="AO191" s="51"/>
      <c r="AP191" s="51"/>
      <c r="AQ191" s="51"/>
      <c r="AR191" s="51"/>
      <c r="AS191" s="51"/>
      <c r="AT191" s="51"/>
      <c r="AU191" s="51"/>
      <c r="AV191" s="51"/>
      <c r="AW191" s="51"/>
      <c r="AX191" s="149">
        <f t="shared" si="76"/>
        <v>0</v>
      </c>
      <c r="AY191" s="52"/>
      <c r="AZ191" s="90" t="e">
        <f>VLOOKUP(AY191,Termination!C:D,2,FALSE)</f>
        <v>#N/A</v>
      </c>
      <c r="BA191" s="92" t="str">
        <f t="shared" si="87"/>
        <v/>
      </c>
      <c r="BB191" s="89"/>
      <c r="BC191" s="89"/>
      <c r="BD191" s="150" t="str">
        <f t="shared" si="77"/>
        <v/>
      </c>
      <c r="BE191" s="151">
        <f>VLOOKUP(A191,Basisgegevens!$B:$L,5,0)</f>
        <v>2.9861111111111108E-3</v>
      </c>
      <c r="BF191" s="151">
        <f>VLOOKUP($A191,Basisgegevens!$B:$L,7,0)</f>
        <v>2.7546296296296294E-3</v>
      </c>
      <c r="BG191" s="151">
        <f>VLOOKUP($A191,Basisgegevens!$B:$L,8,0)</f>
        <v>6.099537037037037E-3</v>
      </c>
      <c r="BH191" s="152">
        <f>VLOOKUP($A191,Basisgegevens!$B:$L,9,0)</f>
        <v>300</v>
      </c>
      <c r="BI191" s="152">
        <f>VLOOKUP($A191,Basisgegevens!$B:$L,10,0)</f>
        <v>135</v>
      </c>
      <c r="BJ191" s="152">
        <f>VLOOKUP($A191,Basisgegevens!$B:$L,11,0)</f>
        <v>19</v>
      </c>
      <c r="BK191" s="152" t="str">
        <f t="shared" si="78"/>
        <v/>
      </c>
      <c r="BL191" s="153" t="str">
        <f t="shared" si="79"/>
        <v>Uit</v>
      </c>
      <c r="BM191" s="154" t="str">
        <f t="shared" si="88"/>
        <v/>
      </c>
      <c r="BN191" s="154">
        <f t="shared" si="81"/>
        <v>0</v>
      </c>
      <c r="BO191" s="154" t="str">
        <f t="shared" si="82"/>
        <v/>
      </c>
      <c r="BP191" s="61"/>
      <c r="BQ191" s="61"/>
      <c r="BR191" s="59" t="str">
        <f t="shared" si="83"/>
        <v/>
      </c>
      <c r="BS191" s="59" t="str">
        <f t="shared" si="84"/>
        <v/>
      </c>
      <c r="BT191" s="155" t="str">
        <f t="shared" si="85"/>
        <v/>
      </c>
      <c r="BU191" s="156" t="str">
        <f t="shared" si="86"/>
        <v/>
      </c>
      <c r="BV191" s="68"/>
      <c r="BW191" s="68"/>
      <c r="BX191" s="68"/>
      <c r="BY191" s="68"/>
      <c r="BZ191" s="68"/>
      <c r="CA191" s="68"/>
      <c r="CB191" s="68"/>
      <c r="CC191" s="68"/>
    </row>
    <row r="192" spans="1:81" x14ac:dyDescent="0.2">
      <c r="A192" s="161" t="s">
        <v>52</v>
      </c>
      <c r="B192" s="32"/>
      <c r="C192" s="164" t="str">
        <f t="shared" si="66"/>
        <v>B</v>
      </c>
      <c r="D192" s="147"/>
      <c r="E192" s="40"/>
      <c r="F192" s="35"/>
      <c r="G192" s="32"/>
      <c r="H192" s="32"/>
      <c r="I192" s="32"/>
      <c r="J192" s="32"/>
      <c r="K192" s="41"/>
      <c r="L192" s="42"/>
      <c r="M192" s="42"/>
      <c r="N192" s="167" t="str">
        <f t="shared" si="67"/>
        <v>Uit</v>
      </c>
      <c r="O192" s="46"/>
      <c r="P192" s="47"/>
      <c r="Q192" s="48">
        <f t="shared" si="68"/>
        <v>0</v>
      </c>
      <c r="R192" s="49" t="str">
        <f t="shared" si="69"/>
        <v/>
      </c>
      <c r="S192" s="50" t="str">
        <f t="shared" si="70"/>
        <v>Uit</v>
      </c>
      <c r="T192" s="171">
        <f t="shared" si="71"/>
        <v>0</v>
      </c>
      <c r="U192" s="169">
        <f t="shared" si="72"/>
        <v>0</v>
      </c>
      <c r="V192" s="169" t="str">
        <f t="shared" si="73"/>
        <v>Uit</v>
      </c>
      <c r="W192" s="170" t="str">
        <f t="shared" si="74"/>
        <v/>
      </c>
      <c r="X192" s="91" t="str">
        <f t="shared" si="75"/>
        <v/>
      </c>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149">
        <f t="shared" si="76"/>
        <v>0</v>
      </c>
      <c r="AY192" s="52"/>
      <c r="AZ192" s="90" t="e">
        <f>VLOOKUP(AY192,Termination!C:D,2,FALSE)</f>
        <v>#N/A</v>
      </c>
      <c r="BA192" s="92" t="str">
        <f t="shared" si="87"/>
        <v/>
      </c>
      <c r="BB192" s="89"/>
      <c r="BC192" s="89"/>
      <c r="BD192" s="150" t="str">
        <f t="shared" si="77"/>
        <v/>
      </c>
      <c r="BE192" s="151">
        <f>VLOOKUP(A192,Basisgegevens!$B:$L,5,0)</f>
        <v>2.9861111111111108E-3</v>
      </c>
      <c r="BF192" s="151">
        <f>VLOOKUP($A192,Basisgegevens!$B:$L,7,0)</f>
        <v>2.7546296296296294E-3</v>
      </c>
      <c r="BG192" s="151">
        <f>VLOOKUP($A192,Basisgegevens!$B:$L,8,0)</f>
        <v>6.099537037037037E-3</v>
      </c>
      <c r="BH192" s="152">
        <f>VLOOKUP($A192,Basisgegevens!$B:$L,9,0)</f>
        <v>300</v>
      </c>
      <c r="BI192" s="152">
        <f>VLOOKUP($A192,Basisgegevens!$B:$L,10,0)</f>
        <v>135</v>
      </c>
      <c r="BJ192" s="152">
        <f>VLOOKUP($A192,Basisgegevens!$B:$L,11,0)</f>
        <v>19</v>
      </c>
      <c r="BK192" s="152" t="str">
        <f t="shared" si="78"/>
        <v/>
      </c>
      <c r="BL192" s="153" t="str">
        <f t="shared" si="79"/>
        <v>Uit</v>
      </c>
      <c r="BM192" s="154" t="str">
        <f t="shared" si="88"/>
        <v/>
      </c>
      <c r="BN192" s="154">
        <f t="shared" si="81"/>
        <v>0</v>
      </c>
      <c r="BO192" s="154" t="str">
        <f t="shared" si="82"/>
        <v/>
      </c>
      <c r="BP192" s="61"/>
      <c r="BQ192" s="61"/>
      <c r="BR192" s="59" t="str">
        <f t="shared" si="83"/>
        <v/>
      </c>
      <c r="BS192" s="59" t="str">
        <f t="shared" si="84"/>
        <v/>
      </c>
      <c r="BT192" s="155" t="str">
        <f t="shared" si="85"/>
        <v/>
      </c>
      <c r="BU192" s="156" t="str">
        <f t="shared" si="86"/>
        <v/>
      </c>
      <c r="BV192" s="68"/>
      <c r="BW192" s="68"/>
      <c r="BX192" s="68"/>
      <c r="BY192" s="68"/>
      <c r="BZ192" s="68"/>
      <c r="CA192" s="68"/>
      <c r="CB192" s="68"/>
      <c r="CC192" s="68"/>
    </row>
    <row r="193" spans="1:81" x14ac:dyDescent="0.2">
      <c r="A193" s="161" t="s">
        <v>52</v>
      </c>
      <c r="B193" s="32"/>
      <c r="C193" s="164" t="str">
        <f t="shared" si="66"/>
        <v>B</v>
      </c>
      <c r="D193" s="147"/>
      <c r="E193" s="40"/>
      <c r="F193" s="35"/>
      <c r="G193" s="32"/>
      <c r="H193" s="32"/>
      <c r="I193" s="32"/>
      <c r="J193" s="32"/>
      <c r="K193" s="41"/>
      <c r="L193" s="42"/>
      <c r="M193" s="42"/>
      <c r="N193" s="167" t="str">
        <f t="shared" si="67"/>
        <v>Uit</v>
      </c>
      <c r="O193" s="46"/>
      <c r="P193" s="47"/>
      <c r="Q193" s="48">
        <f t="shared" si="68"/>
        <v>0</v>
      </c>
      <c r="R193" s="49" t="str">
        <f t="shared" si="69"/>
        <v/>
      </c>
      <c r="S193" s="50" t="str">
        <f t="shared" si="70"/>
        <v>Uit</v>
      </c>
      <c r="T193" s="171">
        <f t="shared" si="71"/>
        <v>0</v>
      </c>
      <c r="U193" s="169">
        <f t="shared" si="72"/>
        <v>0</v>
      </c>
      <c r="V193" s="169" t="str">
        <f t="shared" si="73"/>
        <v>Uit</v>
      </c>
      <c r="W193" s="170" t="str">
        <f t="shared" si="74"/>
        <v/>
      </c>
      <c r="X193" s="91" t="str">
        <f t="shared" si="75"/>
        <v/>
      </c>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149">
        <f t="shared" si="76"/>
        <v>0</v>
      </c>
      <c r="AY193" s="52"/>
      <c r="AZ193" s="90" t="e">
        <f>VLOOKUP(AY193,Termination!C:D,2,FALSE)</f>
        <v>#N/A</v>
      </c>
      <c r="BA193" s="92" t="str">
        <f t="shared" si="87"/>
        <v/>
      </c>
      <c r="BB193" s="89"/>
      <c r="BC193" s="89"/>
      <c r="BD193" s="150" t="str">
        <f t="shared" si="77"/>
        <v/>
      </c>
      <c r="BE193" s="151">
        <f>VLOOKUP(A193,Basisgegevens!$B:$L,5,0)</f>
        <v>2.9861111111111108E-3</v>
      </c>
      <c r="BF193" s="151">
        <f>VLOOKUP($A193,Basisgegevens!$B:$L,7,0)</f>
        <v>2.7546296296296294E-3</v>
      </c>
      <c r="BG193" s="151">
        <f>VLOOKUP($A193,Basisgegevens!$B:$L,8,0)</f>
        <v>6.099537037037037E-3</v>
      </c>
      <c r="BH193" s="152">
        <f>VLOOKUP($A193,Basisgegevens!$B:$L,9,0)</f>
        <v>300</v>
      </c>
      <c r="BI193" s="152">
        <f>VLOOKUP($A193,Basisgegevens!$B:$L,10,0)</f>
        <v>135</v>
      </c>
      <c r="BJ193" s="152">
        <f>VLOOKUP($A193,Basisgegevens!$B:$L,11,0)</f>
        <v>19</v>
      </c>
      <c r="BK193" s="152" t="str">
        <f t="shared" si="78"/>
        <v/>
      </c>
      <c r="BL193" s="153" t="str">
        <f t="shared" si="79"/>
        <v>Uit</v>
      </c>
      <c r="BM193" s="154" t="str">
        <f t="shared" si="88"/>
        <v/>
      </c>
      <c r="BN193" s="154">
        <f t="shared" si="81"/>
        <v>0</v>
      </c>
      <c r="BO193" s="154" t="str">
        <f t="shared" si="82"/>
        <v/>
      </c>
      <c r="BP193" s="61"/>
      <c r="BQ193" s="61"/>
      <c r="BR193" s="59" t="str">
        <f t="shared" si="83"/>
        <v/>
      </c>
      <c r="BS193" s="59" t="str">
        <f t="shared" si="84"/>
        <v/>
      </c>
      <c r="BT193" s="155" t="str">
        <f t="shared" si="85"/>
        <v/>
      </c>
      <c r="BU193" s="156" t="str">
        <f t="shared" si="86"/>
        <v/>
      </c>
      <c r="BV193" s="68"/>
      <c r="BW193" s="68"/>
      <c r="BX193" s="68"/>
      <c r="BY193" s="68"/>
      <c r="BZ193" s="68"/>
      <c r="CA193" s="68"/>
      <c r="CB193" s="68"/>
      <c r="CC193" s="68"/>
    </row>
    <row r="194" spans="1:81" x14ac:dyDescent="0.2">
      <c r="A194" s="161" t="s">
        <v>52</v>
      </c>
      <c r="B194" s="32"/>
      <c r="C194" s="164" t="str">
        <f t="shared" si="66"/>
        <v>B</v>
      </c>
      <c r="D194" s="147"/>
      <c r="E194" s="40"/>
      <c r="F194" s="35"/>
      <c r="G194" s="32"/>
      <c r="H194" s="32"/>
      <c r="I194" s="32"/>
      <c r="J194" s="32"/>
      <c r="K194" s="41"/>
      <c r="L194" s="42"/>
      <c r="M194" s="42"/>
      <c r="N194" s="167" t="str">
        <f t="shared" si="67"/>
        <v>Uit</v>
      </c>
      <c r="O194" s="46"/>
      <c r="P194" s="47"/>
      <c r="Q194" s="48">
        <f t="shared" si="68"/>
        <v>0</v>
      </c>
      <c r="R194" s="49" t="str">
        <f t="shared" si="69"/>
        <v/>
      </c>
      <c r="S194" s="50" t="str">
        <f t="shared" si="70"/>
        <v>Uit</v>
      </c>
      <c r="T194" s="171">
        <f t="shared" si="71"/>
        <v>0</v>
      </c>
      <c r="U194" s="169">
        <f t="shared" si="72"/>
        <v>0</v>
      </c>
      <c r="V194" s="169" t="str">
        <f t="shared" si="73"/>
        <v>Uit</v>
      </c>
      <c r="W194" s="170" t="str">
        <f t="shared" si="74"/>
        <v/>
      </c>
      <c r="X194" s="91" t="str">
        <f t="shared" si="75"/>
        <v/>
      </c>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149">
        <f t="shared" si="76"/>
        <v>0</v>
      </c>
      <c r="AY194" s="52"/>
      <c r="AZ194" s="90" t="e">
        <f>VLOOKUP(AY194,Termination!C:D,2,FALSE)</f>
        <v>#N/A</v>
      </c>
      <c r="BA194" s="92" t="str">
        <f t="shared" si="87"/>
        <v/>
      </c>
      <c r="BB194" s="89"/>
      <c r="BC194" s="89"/>
      <c r="BD194" s="150" t="str">
        <f t="shared" si="77"/>
        <v/>
      </c>
      <c r="BE194" s="151">
        <f>VLOOKUP(A194,Basisgegevens!$B:$L,5,0)</f>
        <v>2.9861111111111108E-3</v>
      </c>
      <c r="BF194" s="151">
        <f>VLOOKUP($A194,Basisgegevens!$B:$L,7,0)</f>
        <v>2.7546296296296294E-3</v>
      </c>
      <c r="BG194" s="151">
        <f>VLOOKUP($A194,Basisgegevens!$B:$L,8,0)</f>
        <v>6.099537037037037E-3</v>
      </c>
      <c r="BH194" s="152">
        <f>VLOOKUP($A194,Basisgegevens!$B:$L,9,0)</f>
        <v>300</v>
      </c>
      <c r="BI194" s="152">
        <f>VLOOKUP($A194,Basisgegevens!$B:$L,10,0)</f>
        <v>135</v>
      </c>
      <c r="BJ194" s="152">
        <f>VLOOKUP($A194,Basisgegevens!$B:$L,11,0)</f>
        <v>19</v>
      </c>
      <c r="BK194" s="152" t="str">
        <f t="shared" si="78"/>
        <v/>
      </c>
      <c r="BL194" s="153" t="str">
        <f t="shared" si="79"/>
        <v>Uit</v>
      </c>
      <c r="BM194" s="154" t="str">
        <f t="shared" si="88"/>
        <v/>
      </c>
      <c r="BN194" s="154">
        <f t="shared" si="81"/>
        <v>0</v>
      </c>
      <c r="BO194" s="154" t="str">
        <f t="shared" si="82"/>
        <v/>
      </c>
      <c r="BP194" s="61"/>
      <c r="BQ194" s="61"/>
      <c r="BR194" s="59" t="str">
        <f t="shared" si="83"/>
        <v/>
      </c>
      <c r="BS194" s="59" t="str">
        <f t="shared" si="84"/>
        <v/>
      </c>
      <c r="BT194" s="155" t="str">
        <f t="shared" si="85"/>
        <v/>
      </c>
      <c r="BU194" s="156" t="str">
        <f t="shared" si="86"/>
        <v/>
      </c>
      <c r="BV194" s="68"/>
      <c r="BW194" s="68"/>
      <c r="BX194" s="68"/>
      <c r="BY194" s="68"/>
      <c r="BZ194" s="68"/>
      <c r="CA194" s="68"/>
      <c r="CB194" s="68"/>
      <c r="CC194" s="68"/>
    </row>
    <row r="195" spans="1:81" x14ac:dyDescent="0.2">
      <c r="A195" s="161" t="s">
        <v>52</v>
      </c>
      <c r="B195" s="32"/>
      <c r="C195" s="164" t="str">
        <f t="shared" si="66"/>
        <v>B</v>
      </c>
      <c r="D195" s="147"/>
      <c r="E195" s="40"/>
      <c r="F195" s="35"/>
      <c r="G195" s="32"/>
      <c r="H195" s="32"/>
      <c r="I195" s="32"/>
      <c r="J195" s="32"/>
      <c r="K195" s="41"/>
      <c r="L195" s="42"/>
      <c r="M195" s="42"/>
      <c r="N195" s="167" t="str">
        <f t="shared" si="67"/>
        <v>Uit</v>
      </c>
      <c r="O195" s="46"/>
      <c r="P195" s="47"/>
      <c r="Q195" s="48">
        <f t="shared" si="68"/>
        <v>0</v>
      </c>
      <c r="R195" s="49" t="str">
        <f t="shared" si="69"/>
        <v/>
      </c>
      <c r="S195" s="50" t="str">
        <f t="shared" si="70"/>
        <v>Uit</v>
      </c>
      <c r="T195" s="171">
        <f t="shared" si="71"/>
        <v>0</v>
      </c>
      <c r="U195" s="169">
        <f t="shared" si="72"/>
        <v>0</v>
      </c>
      <c r="V195" s="169" t="str">
        <f t="shared" si="73"/>
        <v>Uit</v>
      </c>
      <c r="W195" s="170" t="str">
        <f t="shared" si="74"/>
        <v/>
      </c>
      <c r="X195" s="91" t="str">
        <f t="shared" si="75"/>
        <v/>
      </c>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149">
        <f t="shared" si="76"/>
        <v>0</v>
      </c>
      <c r="AY195" s="52"/>
      <c r="AZ195" s="90" t="e">
        <f>VLOOKUP(AY195,Termination!C:D,2,FALSE)</f>
        <v>#N/A</v>
      </c>
      <c r="BA195" s="92" t="str">
        <f t="shared" si="87"/>
        <v/>
      </c>
      <c r="BB195" s="89"/>
      <c r="BC195" s="89"/>
      <c r="BD195" s="150" t="str">
        <f t="shared" si="77"/>
        <v/>
      </c>
      <c r="BE195" s="151">
        <f>VLOOKUP(A195,Basisgegevens!$B:$L,5,0)</f>
        <v>2.9861111111111108E-3</v>
      </c>
      <c r="BF195" s="151">
        <f>VLOOKUP($A195,Basisgegevens!$B:$L,7,0)</f>
        <v>2.7546296296296294E-3</v>
      </c>
      <c r="BG195" s="151">
        <f>VLOOKUP($A195,Basisgegevens!$B:$L,8,0)</f>
        <v>6.099537037037037E-3</v>
      </c>
      <c r="BH195" s="152">
        <f>VLOOKUP($A195,Basisgegevens!$B:$L,9,0)</f>
        <v>300</v>
      </c>
      <c r="BI195" s="152">
        <f>VLOOKUP($A195,Basisgegevens!$B:$L,10,0)</f>
        <v>135</v>
      </c>
      <c r="BJ195" s="152">
        <f>VLOOKUP($A195,Basisgegevens!$B:$L,11,0)</f>
        <v>19</v>
      </c>
      <c r="BK195" s="152" t="str">
        <f t="shared" si="78"/>
        <v/>
      </c>
      <c r="BL195" s="153" t="str">
        <f t="shared" si="79"/>
        <v>Uit</v>
      </c>
      <c r="BM195" s="154" t="str">
        <f t="shared" si="88"/>
        <v/>
      </c>
      <c r="BN195" s="154">
        <f t="shared" si="81"/>
        <v>0</v>
      </c>
      <c r="BO195" s="154" t="str">
        <f t="shared" si="82"/>
        <v/>
      </c>
      <c r="BP195" s="61"/>
      <c r="BQ195" s="61"/>
      <c r="BR195" s="59" t="str">
        <f t="shared" si="83"/>
        <v/>
      </c>
      <c r="BS195" s="59" t="str">
        <f t="shared" si="84"/>
        <v/>
      </c>
      <c r="BT195" s="155" t="str">
        <f t="shared" si="85"/>
        <v/>
      </c>
      <c r="BU195" s="156" t="str">
        <f t="shared" si="86"/>
        <v/>
      </c>
      <c r="BV195" s="68"/>
      <c r="BW195" s="68"/>
      <c r="BX195" s="68"/>
      <c r="BY195" s="68"/>
      <c r="BZ195" s="68"/>
      <c r="CA195" s="68"/>
      <c r="CB195" s="68"/>
      <c r="CC195" s="68"/>
    </row>
    <row r="196" spans="1:81" x14ac:dyDescent="0.2">
      <c r="A196" s="161" t="s">
        <v>52</v>
      </c>
      <c r="B196" s="32"/>
      <c r="C196" s="164" t="str">
        <f t="shared" si="66"/>
        <v>B</v>
      </c>
      <c r="D196" s="147"/>
      <c r="E196" s="40"/>
      <c r="F196" s="35"/>
      <c r="G196" s="32"/>
      <c r="H196" s="32"/>
      <c r="I196" s="32"/>
      <c r="J196" s="32"/>
      <c r="K196" s="41"/>
      <c r="L196" s="42"/>
      <c r="M196" s="42"/>
      <c r="N196" s="167" t="str">
        <f t="shared" si="67"/>
        <v>Uit</v>
      </c>
      <c r="O196" s="46"/>
      <c r="P196" s="47"/>
      <c r="Q196" s="48">
        <f t="shared" si="68"/>
        <v>0</v>
      </c>
      <c r="R196" s="49" t="str">
        <f t="shared" si="69"/>
        <v/>
      </c>
      <c r="S196" s="50" t="str">
        <f t="shared" si="70"/>
        <v>Uit</v>
      </c>
      <c r="T196" s="171">
        <f t="shared" si="71"/>
        <v>0</v>
      </c>
      <c r="U196" s="169">
        <f t="shared" si="72"/>
        <v>0</v>
      </c>
      <c r="V196" s="169" t="str">
        <f t="shared" si="73"/>
        <v>Uit</v>
      </c>
      <c r="W196" s="170" t="str">
        <f t="shared" si="74"/>
        <v/>
      </c>
      <c r="X196" s="91" t="str">
        <f t="shared" si="75"/>
        <v/>
      </c>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149">
        <f t="shared" si="76"/>
        <v>0</v>
      </c>
      <c r="AY196" s="52"/>
      <c r="AZ196" s="90" t="e">
        <f>VLOOKUP(AY196,Termination!C:D,2,FALSE)</f>
        <v>#N/A</v>
      </c>
      <c r="BA196" s="92" t="str">
        <f t="shared" si="87"/>
        <v/>
      </c>
      <c r="BB196" s="89"/>
      <c r="BC196" s="89"/>
      <c r="BD196" s="150" t="str">
        <f t="shared" si="77"/>
        <v/>
      </c>
      <c r="BE196" s="151">
        <f>VLOOKUP(A196,Basisgegevens!$B:$L,5,0)</f>
        <v>2.9861111111111108E-3</v>
      </c>
      <c r="BF196" s="151">
        <f>VLOOKUP($A196,Basisgegevens!$B:$L,7,0)</f>
        <v>2.7546296296296294E-3</v>
      </c>
      <c r="BG196" s="151">
        <f>VLOOKUP($A196,Basisgegevens!$B:$L,8,0)</f>
        <v>6.099537037037037E-3</v>
      </c>
      <c r="BH196" s="152">
        <f>VLOOKUP($A196,Basisgegevens!$B:$L,9,0)</f>
        <v>300</v>
      </c>
      <c r="BI196" s="152">
        <f>VLOOKUP($A196,Basisgegevens!$B:$L,10,0)</f>
        <v>135</v>
      </c>
      <c r="BJ196" s="152">
        <f>VLOOKUP($A196,Basisgegevens!$B:$L,11,0)</f>
        <v>19</v>
      </c>
      <c r="BK196" s="152" t="str">
        <f t="shared" si="78"/>
        <v/>
      </c>
      <c r="BL196" s="153" t="str">
        <f t="shared" si="79"/>
        <v>Uit</v>
      </c>
      <c r="BM196" s="154" t="str">
        <f t="shared" si="88"/>
        <v/>
      </c>
      <c r="BN196" s="154">
        <f t="shared" si="81"/>
        <v>0</v>
      </c>
      <c r="BO196" s="154" t="str">
        <f t="shared" si="82"/>
        <v/>
      </c>
      <c r="BP196" s="61"/>
      <c r="BQ196" s="61"/>
      <c r="BR196" s="59" t="str">
        <f t="shared" si="83"/>
        <v/>
      </c>
      <c r="BS196" s="59" t="str">
        <f t="shared" si="84"/>
        <v/>
      </c>
      <c r="BT196" s="155" t="str">
        <f t="shared" si="85"/>
        <v/>
      </c>
      <c r="BU196" s="156" t="str">
        <f t="shared" si="86"/>
        <v/>
      </c>
      <c r="BV196" s="68"/>
      <c r="BW196" s="68"/>
      <c r="BX196" s="68"/>
      <c r="BY196" s="68"/>
      <c r="BZ196" s="68"/>
      <c r="CA196" s="68"/>
      <c r="CB196" s="68"/>
      <c r="CC196" s="68"/>
    </row>
    <row r="197" spans="1:81" x14ac:dyDescent="0.2">
      <c r="A197" s="161" t="s">
        <v>52</v>
      </c>
      <c r="B197" s="32"/>
      <c r="C197" s="164" t="str">
        <f t="shared" si="66"/>
        <v>B</v>
      </c>
      <c r="D197" s="147"/>
      <c r="E197" s="40"/>
      <c r="F197" s="35"/>
      <c r="G197" s="32"/>
      <c r="H197" s="32"/>
      <c r="I197" s="32"/>
      <c r="J197" s="32"/>
      <c r="K197" s="41"/>
      <c r="L197" s="42"/>
      <c r="M197" s="42"/>
      <c r="N197" s="167" t="str">
        <f t="shared" si="67"/>
        <v>Uit</v>
      </c>
      <c r="O197" s="46"/>
      <c r="P197" s="47"/>
      <c r="Q197" s="48">
        <f t="shared" si="68"/>
        <v>0</v>
      </c>
      <c r="R197" s="49" t="str">
        <f t="shared" si="69"/>
        <v/>
      </c>
      <c r="S197" s="50" t="str">
        <f t="shared" si="70"/>
        <v>Uit</v>
      </c>
      <c r="T197" s="171">
        <f t="shared" si="71"/>
        <v>0</v>
      </c>
      <c r="U197" s="169">
        <f t="shared" si="72"/>
        <v>0</v>
      </c>
      <c r="V197" s="169" t="str">
        <f t="shared" si="73"/>
        <v>Uit</v>
      </c>
      <c r="W197" s="170" t="str">
        <f t="shared" si="74"/>
        <v/>
      </c>
      <c r="X197" s="91" t="str">
        <f t="shared" si="75"/>
        <v/>
      </c>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149">
        <f t="shared" si="76"/>
        <v>0</v>
      </c>
      <c r="AY197" s="52"/>
      <c r="AZ197" s="90" t="e">
        <f>VLOOKUP(AY197,Termination!C:D,2,FALSE)</f>
        <v>#N/A</v>
      </c>
      <c r="BA197" s="92" t="str">
        <f t="shared" si="87"/>
        <v/>
      </c>
      <c r="BB197" s="89"/>
      <c r="BC197" s="89"/>
      <c r="BD197" s="150" t="str">
        <f t="shared" si="77"/>
        <v/>
      </c>
      <c r="BE197" s="151">
        <f>VLOOKUP(A197,Basisgegevens!$B:$L,5,0)</f>
        <v>2.9861111111111108E-3</v>
      </c>
      <c r="BF197" s="151">
        <f>VLOOKUP($A197,Basisgegevens!$B:$L,7,0)</f>
        <v>2.7546296296296294E-3</v>
      </c>
      <c r="BG197" s="151">
        <f>VLOOKUP($A197,Basisgegevens!$B:$L,8,0)</f>
        <v>6.099537037037037E-3</v>
      </c>
      <c r="BH197" s="152">
        <f>VLOOKUP($A197,Basisgegevens!$B:$L,9,0)</f>
        <v>300</v>
      </c>
      <c r="BI197" s="152">
        <f>VLOOKUP($A197,Basisgegevens!$B:$L,10,0)</f>
        <v>135</v>
      </c>
      <c r="BJ197" s="152">
        <f>VLOOKUP($A197,Basisgegevens!$B:$L,11,0)</f>
        <v>19</v>
      </c>
      <c r="BK197" s="152" t="str">
        <f t="shared" si="78"/>
        <v/>
      </c>
      <c r="BL197" s="153" t="str">
        <f t="shared" si="79"/>
        <v>Uit</v>
      </c>
      <c r="BM197" s="154" t="str">
        <f t="shared" si="88"/>
        <v/>
      </c>
      <c r="BN197" s="154">
        <f t="shared" si="81"/>
        <v>0</v>
      </c>
      <c r="BO197" s="154" t="str">
        <f t="shared" si="82"/>
        <v/>
      </c>
      <c r="BP197" s="61"/>
      <c r="BQ197" s="61"/>
      <c r="BR197" s="59" t="str">
        <f t="shared" si="83"/>
        <v/>
      </c>
      <c r="BS197" s="59" t="str">
        <f t="shared" si="84"/>
        <v/>
      </c>
      <c r="BT197" s="155" t="str">
        <f t="shared" si="85"/>
        <v/>
      </c>
      <c r="BU197" s="156" t="str">
        <f t="shared" si="86"/>
        <v/>
      </c>
      <c r="BV197" s="68"/>
      <c r="BW197" s="68"/>
      <c r="BX197" s="68"/>
      <c r="BY197" s="68"/>
      <c r="BZ197" s="68"/>
      <c r="CA197" s="68"/>
      <c r="CB197" s="68"/>
      <c r="CC197" s="68"/>
    </row>
    <row r="198" spans="1:81" x14ac:dyDescent="0.2">
      <c r="A198" s="161" t="s">
        <v>52</v>
      </c>
      <c r="B198" s="32"/>
      <c r="C198" s="164" t="str">
        <f t="shared" si="66"/>
        <v>B</v>
      </c>
      <c r="D198" s="147"/>
      <c r="E198" s="40"/>
      <c r="F198" s="35"/>
      <c r="G198" s="32"/>
      <c r="H198" s="32"/>
      <c r="I198" s="32"/>
      <c r="J198" s="32"/>
      <c r="K198" s="41"/>
      <c r="L198" s="42"/>
      <c r="M198" s="42"/>
      <c r="N198" s="167" t="str">
        <f t="shared" si="67"/>
        <v>Uit</v>
      </c>
      <c r="O198" s="46"/>
      <c r="P198" s="47"/>
      <c r="Q198" s="48">
        <f t="shared" si="68"/>
        <v>0</v>
      </c>
      <c r="R198" s="49" t="str">
        <f t="shared" si="69"/>
        <v/>
      </c>
      <c r="S198" s="50" t="str">
        <f t="shared" si="70"/>
        <v>Uit</v>
      </c>
      <c r="T198" s="171">
        <f t="shared" si="71"/>
        <v>0</v>
      </c>
      <c r="U198" s="169">
        <f t="shared" si="72"/>
        <v>0</v>
      </c>
      <c r="V198" s="169" t="str">
        <f t="shared" si="73"/>
        <v>Uit</v>
      </c>
      <c r="W198" s="170" t="str">
        <f t="shared" si="74"/>
        <v/>
      </c>
      <c r="X198" s="91" t="str">
        <f t="shared" si="75"/>
        <v/>
      </c>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149">
        <f t="shared" si="76"/>
        <v>0</v>
      </c>
      <c r="AY198" s="52"/>
      <c r="AZ198" s="90" t="e">
        <f>VLOOKUP(AY198,Termination!C:D,2,FALSE)</f>
        <v>#N/A</v>
      </c>
      <c r="BA198" s="92" t="str">
        <f t="shared" si="87"/>
        <v/>
      </c>
      <c r="BB198" s="89"/>
      <c r="BC198" s="89"/>
      <c r="BD198" s="150" t="str">
        <f t="shared" si="77"/>
        <v/>
      </c>
      <c r="BE198" s="151">
        <f>VLOOKUP(A198,Basisgegevens!$B:$L,5,0)</f>
        <v>2.9861111111111108E-3</v>
      </c>
      <c r="BF198" s="151">
        <f>VLOOKUP($A198,Basisgegevens!$B:$L,7,0)</f>
        <v>2.7546296296296294E-3</v>
      </c>
      <c r="BG198" s="151">
        <f>VLOOKUP($A198,Basisgegevens!$B:$L,8,0)</f>
        <v>6.099537037037037E-3</v>
      </c>
      <c r="BH198" s="152">
        <f>VLOOKUP($A198,Basisgegevens!$B:$L,9,0)</f>
        <v>300</v>
      </c>
      <c r="BI198" s="152">
        <f>VLOOKUP($A198,Basisgegevens!$B:$L,10,0)</f>
        <v>135</v>
      </c>
      <c r="BJ198" s="152">
        <f>VLOOKUP($A198,Basisgegevens!$B:$L,11,0)</f>
        <v>19</v>
      </c>
      <c r="BK198" s="152" t="str">
        <f t="shared" si="78"/>
        <v/>
      </c>
      <c r="BL198" s="153" t="str">
        <f t="shared" si="79"/>
        <v>Uit</v>
      </c>
      <c r="BM198" s="154" t="str">
        <f t="shared" si="88"/>
        <v/>
      </c>
      <c r="BN198" s="154">
        <f t="shared" si="81"/>
        <v>0</v>
      </c>
      <c r="BO198" s="154" t="str">
        <f t="shared" si="82"/>
        <v/>
      </c>
      <c r="BP198" s="61"/>
      <c r="BQ198" s="61"/>
      <c r="BR198" s="59" t="str">
        <f t="shared" si="83"/>
        <v/>
      </c>
      <c r="BS198" s="59" t="str">
        <f t="shared" si="84"/>
        <v/>
      </c>
      <c r="BT198" s="155" t="str">
        <f t="shared" si="85"/>
        <v/>
      </c>
      <c r="BU198" s="156" t="str">
        <f t="shared" si="86"/>
        <v/>
      </c>
      <c r="BV198" s="68"/>
      <c r="BW198" s="68"/>
      <c r="BX198" s="68"/>
      <c r="BY198" s="68"/>
      <c r="BZ198" s="68"/>
      <c r="CA198" s="68"/>
      <c r="CB198" s="68"/>
      <c r="CC198" s="68"/>
    </row>
    <row r="199" spans="1:81" x14ac:dyDescent="0.2">
      <c r="A199" s="161" t="s">
        <v>52</v>
      </c>
      <c r="B199" s="32"/>
      <c r="C199" s="164" t="str">
        <f t="shared" si="66"/>
        <v>B</v>
      </c>
      <c r="D199" s="147"/>
      <c r="E199" s="40"/>
      <c r="F199" s="35"/>
      <c r="G199" s="32"/>
      <c r="H199" s="32"/>
      <c r="I199" s="32"/>
      <c r="J199" s="32"/>
      <c r="K199" s="41"/>
      <c r="L199" s="42"/>
      <c r="M199" s="42"/>
      <c r="N199" s="167" t="str">
        <f t="shared" si="67"/>
        <v>Uit</v>
      </c>
      <c r="O199" s="46"/>
      <c r="P199" s="47"/>
      <c r="Q199" s="48">
        <f t="shared" si="68"/>
        <v>0</v>
      </c>
      <c r="R199" s="49" t="str">
        <f t="shared" si="69"/>
        <v/>
      </c>
      <c r="S199" s="50" t="str">
        <f t="shared" si="70"/>
        <v>Uit</v>
      </c>
      <c r="T199" s="171">
        <f t="shared" si="71"/>
        <v>0</v>
      </c>
      <c r="U199" s="169">
        <f t="shared" si="72"/>
        <v>0</v>
      </c>
      <c r="V199" s="169" t="str">
        <f t="shared" si="73"/>
        <v>Uit</v>
      </c>
      <c r="W199" s="170" t="str">
        <f t="shared" si="74"/>
        <v/>
      </c>
      <c r="X199" s="91" t="str">
        <f t="shared" si="75"/>
        <v/>
      </c>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149">
        <f t="shared" si="76"/>
        <v>0</v>
      </c>
      <c r="AY199" s="52"/>
      <c r="AZ199" s="90" t="e">
        <f>VLOOKUP(AY199,Termination!C:D,2,FALSE)</f>
        <v>#N/A</v>
      </c>
      <c r="BA199" s="92" t="str">
        <f t="shared" si="87"/>
        <v/>
      </c>
      <c r="BB199" s="89"/>
      <c r="BC199" s="89"/>
      <c r="BD199" s="150" t="str">
        <f t="shared" si="77"/>
        <v/>
      </c>
      <c r="BE199" s="151">
        <f>VLOOKUP(A199,Basisgegevens!$B:$L,5,0)</f>
        <v>2.9861111111111108E-3</v>
      </c>
      <c r="BF199" s="151">
        <f>VLOOKUP($A199,Basisgegevens!$B:$L,7,0)</f>
        <v>2.7546296296296294E-3</v>
      </c>
      <c r="BG199" s="151">
        <f>VLOOKUP($A199,Basisgegevens!$B:$L,8,0)</f>
        <v>6.099537037037037E-3</v>
      </c>
      <c r="BH199" s="152">
        <f>VLOOKUP($A199,Basisgegevens!$B:$L,9,0)</f>
        <v>300</v>
      </c>
      <c r="BI199" s="152">
        <f>VLOOKUP($A199,Basisgegevens!$B:$L,10,0)</f>
        <v>135</v>
      </c>
      <c r="BJ199" s="152">
        <f>VLOOKUP($A199,Basisgegevens!$B:$L,11,0)</f>
        <v>19</v>
      </c>
      <c r="BK199" s="152" t="str">
        <f t="shared" si="78"/>
        <v/>
      </c>
      <c r="BL199" s="153" t="str">
        <f t="shared" si="79"/>
        <v>Uit</v>
      </c>
      <c r="BM199" s="154" t="str">
        <f t="shared" si="88"/>
        <v/>
      </c>
      <c r="BN199" s="154">
        <f t="shared" si="81"/>
        <v>0</v>
      </c>
      <c r="BO199" s="154" t="str">
        <f t="shared" si="82"/>
        <v/>
      </c>
      <c r="BP199" s="61"/>
      <c r="BQ199" s="61"/>
      <c r="BR199" s="59" t="str">
        <f t="shared" si="83"/>
        <v/>
      </c>
      <c r="BS199" s="59" t="str">
        <f t="shared" si="84"/>
        <v/>
      </c>
      <c r="BT199" s="155" t="str">
        <f t="shared" si="85"/>
        <v/>
      </c>
      <c r="BU199" s="156" t="str">
        <f t="shared" si="86"/>
        <v/>
      </c>
      <c r="BV199" s="68"/>
      <c r="BW199" s="68"/>
      <c r="BX199" s="68"/>
      <c r="BY199" s="68"/>
      <c r="BZ199" s="68"/>
      <c r="CA199" s="68"/>
      <c r="CB199" s="68"/>
      <c r="CC199" s="68"/>
    </row>
    <row r="200" spans="1:81" x14ac:dyDescent="0.2">
      <c r="A200" s="161" t="s">
        <v>52</v>
      </c>
      <c r="B200" s="32"/>
      <c r="C200" s="164" t="str">
        <f t="shared" si="66"/>
        <v>B</v>
      </c>
      <c r="D200" s="147"/>
      <c r="E200" s="40"/>
      <c r="F200" s="35"/>
      <c r="G200" s="32"/>
      <c r="H200" s="32"/>
      <c r="I200" s="32"/>
      <c r="J200" s="32"/>
      <c r="K200" s="41"/>
      <c r="L200" s="42"/>
      <c r="M200" s="42"/>
      <c r="N200" s="167" t="str">
        <f t="shared" si="67"/>
        <v>Uit</v>
      </c>
      <c r="O200" s="46"/>
      <c r="P200" s="47"/>
      <c r="Q200" s="48">
        <f t="shared" si="68"/>
        <v>0</v>
      </c>
      <c r="R200" s="49" t="str">
        <f t="shared" si="69"/>
        <v/>
      </c>
      <c r="S200" s="50" t="str">
        <f t="shared" si="70"/>
        <v>Uit</v>
      </c>
      <c r="T200" s="171">
        <f t="shared" si="71"/>
        <v>0</v>
      </c>
      <c r="U200" s="169">
        <f t="shared" si="72"/>
        <v>0</v>
      </c>
      <c r="V200" s="169" t="str">
        <f t="shared" si="73"/>
        <v>Uit</v>
      </c>
      <c r="W200" s="170" t="str">
        <f t="shared" si="74"/>
        <v/>
      </c>
      <c r="X200" s="91" t="str">
        <f t="shared" si="75"/>
        <v/>
      </c>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149">
        <f t="shared" si="76"/>
        <v>0</v>
      </c>
      <c r="AY200" s="52"/>
      <c r="AZ200" s="90" t="e">
        <f>VLOOKUP(AY200,Termination!C:D,2,FALSE)</f>
        <v>#N/A</v>
      </c>
      <c r="BA200" s="92" t="str">
        <f t="shared" si="87"/>
        <v/>
      </c>
      <c r="BB200" s="89"/>
      <c r="BC200" s="89"/>
      <c r="BD200" s="150" t="str">
        <f t="shared" si="77"/>
        <v/>
      </c>
      <c r="BE200" s="151">
        <f>VLOOKUP(A200,Basisgegevens!$B:$L,5,0)</f>
        <v>2.9861111111111108E-3</v>
      </c>
      <c r="BF200" s="151">
        <f>VLOOKUP($A200,Basisgegevens!$B:$L,7,0)</f>
        <v>2.7546296296296294E-3</v>
      </c>
      <c r="BG200" s="151">
        <f>VLOOKUP($A200,Basisgegevens!$B:$L,8,0)</f>
        <v>6.099537037037037E-3</v>
      </c>
      <c r="BH200" s="152">
        <f>VLOOKUP($A200,Basisgegevens!$B:$L,9,0)</f>
        <v>300</v>
      </c>
      <c r="BI200" s="152">
        <f>VLOOKUP($A200,Basisgegevens!$B:$L,10,0)</f>
        <v>135</v>
      </c>
      <c r="BJ200" s="152">
        <f>VLOOKUP($A200,Basisgegevens!$B:$L,11,0)</f>
        <v>19</v>
      </c>
      <c r="BK200" s="152" t="str">
        <f t="shared" si="78"/>
        <v/>
      </c>
      <c r="BL200" s="153" t="str">
        <f t="shared" si="79"/>
        <v>Uit</v>
      </c>
      <c r="BM200" s="154" t="str">
        <f t="shared" si="88"/>
        <v/>
      </c>
      <c r="BN200" s="154">
        <f t="shared" si="81"/>
        <v>0</v>
      </c>
      <c r="BO200" s="154" t="str">
        <f t="shared" si="82"/>
        <v/>
      </c>
      <c r="BP200" s="61"/>
      <c r="BQ200" s="61"/>
      <c r="BR200" s="59" t="str">
        <f t="shared" si="83"/>
        <v/>
      </c>
      <c r="BS200" s="59" t="str">
        <f t="shared" si="84"/>
        <v/>
      </c>
      <c r="BT200" s="155" t="str">
        <f t="shared" si="85"/>
        <v/>
      </c>
      <c r="BU200" s="156" t="str">
        <f t="shared" si="86"/>
        <v/>
      </c>
      <c r="BV200" s="68"/>
      <c r="BW200" s="68"/>
      <c r="BX200" s="68"/>
      <c r="BY200" s="68"/>
      <c r="BZ200" s="68"/>
      <c r="CA200" s="68"/>
      <c r="CB200" s="68"/>
      <c r="CC200" s="68"/>
    </row>
    <row r="201" spans="1:81" x14ac:dyDescent="0.2">
      <c r="A201" s="161" t="s">
        <v>52</v>
      </c>
      <c r="B201" s="32"/>
      <c r="C201" s="164" t="str">
        <f t="shared" si="66"/>
        <v>B</v>
      </c>
      <c r="D201" s="147"/>
      <c r="E201" s="40"/>
      <c r="F201" s="35"/>
      <c r="G201" s="32"/>
      <c r="H201" s="32"/>
      <c r="I201" s="32"/>
      <c r="J201" s="32"/>
      <c r="K201" s="41"/>
      <c r="L201" s="42"/>
      <c r="M201" s="42"/>
      <c r="N201" s="167" t="str">
        <f t="shared" si="67"/>
        <v>Uit</v>
      </c>
      <c r="O201" s="46"/>
      <c r="P201" s="47"/>
      <c r="Q201" s="48">
        <f t="shared" si="68"/>
        <v>0</v>
      </c>
      <c r="R201" s="49" t="str">
        <f t="shared" si="69"/>
        <v/>
      </c>
      <c r="S201" s="50" t="str">
        <f t="shared" si="70"/>
        <v>Uit</v>
      </c>
      <c r="T201" s="171">
        <f t="shared" si="71"/>
        <v>0</v>
      </c>
      <c r="U201" s="169">
        <f t="shared" si="72"/>
        <v>0</v>
      </c>
      <c r="V201" s="169" t="str">
        <f t="shared" si="73"/>
        <v>Uit</v>
      </c>
      <c r="W201" s="170" t="str">
        <f t="shared" si="74"/>
        <v/>
      </c>
      <c r="X201" s="91" t="str">
        <f t="shared" si="75"/>
        <v/>
      </c>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149">
        <f t="shared" si="76"/>
        <v>0</v>
      </c>
      <c r="AY201" s="52"/>
      <c r="AZ201" s="90" t="e">
        <f>VLOOKUP(AY201,Termination!C:D,2,FALSE)</f>
        <v>#N/A</v>
      </c>
      <c r="BA201" s="92" t="str">
        <f t="shared" si="87"/>
        <v/>
      </c>
      <c r="BB201" s="89"/>
      <c r="BC201" s="89"/>
      <c r="BD201" s="150" t="str">
        <f t="shared" si="77"/>
        <v/>
      </c>
      <c r="BE201" s="151">
        <f>VLOOKUP(A201,Basisgegevens!$B:$L,5,0)</f>
        <v>2.9861111111111108E-3</v>
      </c>
      <c r="BF201" s="151">
        <f>VLOOKUP($A201,Basisgegevens!$B:$L,7,0)</f>
        <v>2.7546296296296294E-3</v>
      </c>
      <c r="BG201" s="151">
        <f>VLOOKUP($A201,Basisgegevens!$B:$L,8,0)</f>
        <v>6.099537037037037E-3</v>
      </c>
      <c r="BH201" s="152">
        <f>VLOOKUP($A201,Basisgegevens!$B:$L,9,0)</f>
        <v>300</v>
      </c>
      <c r="BI201" s="152">
        <f>VLOOKUP($A201,Basisgegevens!$B:$L,10,0)</f>
        <v>135</v>
      </c>
      <c r="BJ201" s="152">
        <f>VLOOKUP($A201,Basisgegevens!$B:$L,11,0)</f>
        <v>19</v>
      </c>
      <c r="BK201" s="152" t="str">
        <f t="shared" si="78"/>
        <v/>
      </c>
      <c r="BL201" s="153" t="str">
        <f t="shared" si="79"/>
        <v>Uit</v>
      </c>
      <c r="BM201" s="154" t="str">
        <f t="shared" si="88"/>
        <v/>
      </c>
      <c r="BN201" s="154">
        <f t="shared" si="81"/>
        <v>0</v>
      </c>
      <c r="BO201" s="154" t="str">
        <f t="shared" si="82"/>
        <v/>
      </c>
      <c r="BP201" s="61"/>
      <c r="BQ201" s="61"/>
      <c r="BR201" s="59" t="str">
        <f t="shared" si="83"/>
        <v/>
      </c>
      <c r="BS201" s="59" t="str">
        <f t="shared" si="84"/>
        <v/>
      </c>
      <c r="BT201" s="155" t="str">
        <f t="shared" si="85"/>
        <v/>
      </c>
      <c r="BU201" s="156" t="str">
        <f t="shared" si="86"/>
        <v/>
      </c>
      <c r="BV201" s="68"/>
      <c r="BW201" s="68"/>
      <c r="BX201" s="68"/>
      <c r="BY201" s="68"/>
      <c r="BZ201" s="68"/>
      <c r="CA201" s="68"/>
      <c r="CB201" s="68"/>
      <c r="CC201" s="68"/>
    </row>
    <row r="202" spans="1:81" x14ac:dyDescent="0.2">
      <c r="A202" s="161" t="s">
        <v>52</v>
      </c>
      <c r="B202" s="32"/>
      <c r="C202" s="164" t="str">
        <f t="shared" si="66"/>
        <v>B</v>
      </c>
      <c r="D202" s="147"/>
      <c r="E202" s="40"/>
      <c r="F202" s="35"/>
      <c r="G202" s="32"/>
      <c r="H202" s="32"/>
      <c r="I202" s="32"/>
      <c r="J202" s="32"/>
      <c r="K202" s="41"/>
      <c r="L202" s="42"/>
      <c r="M202" s="42"/>
      <c r="N202" s="167" t="str">
        <f t="shared" si="67"/>
        <v>Uit</v>
      </c>
      <c r="O202" s="46"/>
      <c r="P202" s="47"/>
      <c r="Q202" s="48">
        <f t="shared" si="68"/>
        <v>0</v>
      </c>
      <c r="R202" s="49" t="str">
        <f t="shared" si="69"/>
        <v/>
      </c>
      <c r="S202" s="50" t="str">
        <f t="shared" si="70"/>
        <v>Uit</v>
      </c>
      <c r="T202" s="171">
        <f t="shared" si="71"/>
        <v>0</v>
      </c>
      <c r="U202" s="169">
        <f t="shared" si="72"/>
        <v>0</v>
      </c>
      <c r="V202" s="169" t="str">
        <f t="shared" si="73"/>
        <v>Uit</v>
      </c>
      <c r="W202" s="170" t="str">
        <f t="shared" si="74"/>
        <v/>
      </c>
      <c r="X202" s="91" t="str">
        <f t="shared" si="75"/>
        <v/>
      </c>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149">
        <f t="shared" si="76"/>
        <v>0</v>
      </c>
      <c r="AY202" s="52"/>
      <c r="AZ202" s="90" t="e">
        <f>VLOOKUP(AY202,Termination!C:D,2,FALSE)</f>
        <v>#N/A</v>
      </c>
      <c r="BA202" s="92" t="str">
        <f t="shared" si="87"/>
        <v/>
      </c>
      <c r="BB202" s="89"/>
      <c r="BC202" s="89"/>
      <c r="BD202" s="150" t="str">
        <f t="shared" si="77"/>
        <v/>
      </c>
      <c r="BE202" s="151">
        <f>VLOOKUP(A202,Basisgegevens!$B:$L,5,0)</f>
        <v>2.9861111111111108E-3</v>
      </c>
      <c r="BF202" s="151">
        <f>VLOOKUP($A202,Basisgegevens!$B:$L,7,0)</f>
        <v>2.7546296296296294E-3</v>
      </c>
      <c r="BG202" s="151">
        <f>VLOOKUP($A202,Basisgegevens!$B:$L,8,0)</f>
        <v>6.099537037037037E-3</v>
      </c>
      <c r="BH202" s="152">
        <f>VLOOKUP($A202,Basisgegevens!$B:$L,9,0)</f>
        <v>300</v>
      </c>
      <c r="BI202" s="152">
        <f>VLOOKUP($A202,Basisgegevens!$B:$L,10,0)</f>
        <v>135</v>
      </c>
      <c r="BJ202" s="152">
        <f>VLOOKUP($A202,Basisgegevens!$B:$L,11,0)</f>
        <v>19</v>
      </c>
      <c r="BK202" s="152" t="str">
        <f t="shared" si="78"/>
        <v/>
      </c>
      <c r="BL202" s="153" t="str">
        <f t="shared" si="79"/>
        <v>Uit</v>
      </c>
      <c r="BM202" s="154" t="str">
        <f t="shared" si="88"/>
        <v/>
      </c>
      <c r="BN202" s="154">
        <f t="shared" si="81"/>
        <v>0</v>
      </c>
      <c r="BO202" s="154" t="str">
        <f t="shared" si="82"/>
        <v/>
      </c>
      <c r="BP202" s="61"/>
      <c r="BQ202" s="61"/>
      <c r="BR202" s="59" t="str">
        <f t="shared" si="83"/>
        <v/>
      </c>
      <c r="BS202" s="59" t="str">
        <f t="shared" si="84"/>
        <v/>
      </c>
      <c r="BT202" s="155" t="str">
        <f t="shared" si="85"/>
        <v/>
      </c>
      <c r="BU202" s="156" t="str">
        <f t="shared" si="86"/>
        <v/>
      </c>
      <c r="BV202" s="68"/>
      <c r="BW202" s="68"/>
      <c r="BX202" s="68"/>
      <c r="BY202" s="68"/>
      <c r="BZ202" s="68"/>
      <c r="CA202" s="68"/>
      <c r="CB202" s="68"/>
      <c r="CC202" s="68"/>
    </row>
    <row r="203" spans="1:81" x14ac:dyDescent="0.2">
      <c r="A203" s="161" t="s">
        <v>52</v>
      </c>
      <c r="B203" s="32"/>
      <c r="C203" s="164" t="str">
        <f t="shared" si="66"/>
        <v>B</v>
      </c>
      <c r="D203" s="147"/>
      <c r="E203" s="40"/>
      <c r="F203" s="35"/>
      <c r="G203" s="32"/>
      <c r="H203" s="32"/>
      <c r="I203" s="32"/>
      <c r="J203" s="32"/>
      <c r="K203" s="41"/>
      <c r="L203" s="42"/>
      <c r="M203" s="42"/>
      <c r="N203" s="167" t="str">
        <f t="shared" si="67"/>
        <v>Uit</v>
      </c>
      <c r="O203" s="46"/>
      <c r="P203" s="47"/>
      <c r="Q203" s="48">
        <f t="shared" si="68"/>
        <v>0</v>
      </c>
      <c r="R203" s="49" t="str">
        <f t="shared" si="69"/>
        <v/>
      </c>
      <c r="S203" s="50" t="str">
        <f t="shared" si="70"/>
        <v>Uit</v>
      </c>
      <c r="T203" s="171">
        <f t="shared" si="71"/>
        <v>0</v>
      </c>
      <c r="U203" s="169">
        <f t="shared" si="72"/>
        <v>0</v>
      </c>
      <c r="V203" s="169" t="str">
        <f t="shared" si="73"/>
        <v>Uit</v>
      </c>
      <c r="W203" s="170" t="str">
        <f t="shared" si="74"/>
        <v/>
      </c>
      <c r="X203" s="91" t="str">
        <f t="shared" si="75"/>
        <v/>
      </c>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149">
        <f t="shared" si="76"/>
        <v>0</v>
      </c>
      <c r="AY203" s="52"/>
      <c r="AZ203" s="90" t="e">
        <f>VLOOKUP(AY203,Termination!C:D,2,FALSE)</f>
        <v>#N/A</v>
      </c>
      <c r="BA203" s="92" t="str">
        <f t="shared" si="87"/>
        <v/>
      </c>
      <c r="BB203" s="89"/>
      <c r="BC203" s="89"/>
      <c r="BD203" s="150" t="str">
        <f t="shared" si="77"/>
        <v/>
      </c>
      <c r="BE203" s="151">
        <f>VLOOKUP(A203,Basisgegevens!$B:$L,5,0)</f>
        <v>2.9861111111111108E-3</v>
      </c>
      <c r="BF203" s="151">
        <f>VLOOKUP($A203,Basisgegevens!$B:$L,7,0)</f>
        <v>2.7546296296296294E-3</v>
      </c>
      <c r="BG203" s="151">
        <f>VLOOKUP($A203,Basisgegevens!$B:$L,8,0)</f>
        <v>6.099537037037037E-3</v>
      </c>
      <c r="BH203" s="152">
        <f>VLOOKUP($A203,Basisgegevens!$B:$L,9,0)</f>
        <v>300</v>
      </c>
      <c r="BI203" s="152">
        <f>VLOOKUP($A203,Basisgegevens!$B:$L,10,0)</f>
        <v>135</v>
      </c>
      <c r="BJ203" s="152">
        <f>VLOOKUP($A203,Basisgegevens!$B:$L,11,0)</f>
        <v>19</v>
      </c>
      <c r="BK203" s="152" t="str">
        <f t="shared" si="78"/>
        <v/>
      </c>
      <c r="BL203" s="153" t="str">
        <f t="shared" si="79"/>
        <v>Uit</v>
      </c>
      <c r="BM203" s="154" t="str">
        <f t="shared" si="88"/>
        <v/>
      </c>
      <c r="BN203" s="154">
        <f t="shared" si="81"/>
        <v>0</v>
      </c>
      <c r="BO203" s="154" t="str">
        <f t="shared" si="82"/>
        <v/>
      </c>
      <c r="BP203" s="61"/>
      <c r="BQ203" s="61"/>
      <c r="BR203" s="59" t="str">
        <f t="shared" si="83"/>
        <v/>
      </c>
      <c r="BS203" s="59" t="str">
        <f t="shared" si="84"/>
        <v/>
      </c>
      <c r="BT203" s="155" t="str">
        <f t="shared" si="85"/>
        <v/>
      </c>
      <c r="BU203" s="156" t="str">
        <f t="shared" si="86"/>
        <v/>
      </c>
      <c r="BV203" s="68"/>
      <c r="BW203" s="68"/>
      <c r="BX203" s="68"/>
      <c r="BY203" s="68"/>
      <c r="BZ203" s="68"/>
      <c r="CA203" s="68"/>
      <c r="CB203" s="68"/>
      <c r="CC203" s="68"/>
    </row>
    <row r="204" spans="1:81" x14ac:dyDescent="0.2">
      <c r="A204" s="161" t="s">
        <v>52</v>
      </c>
      <c r="B204" s="32"/>
      <c r="C204" s="164" t="str">
        <f t="shared" si="66"/>
        <v>B</v>
      </c>
      <c r="D204" s="147"/>
      <c r="E204" s="40"/>
      <c r="F204" s="35"/>
      <c r="G204" s="32"/>
      <c r="H204" s="32"/>
      <c r="I204" s="32"/>
      <c r="J204" s="32"/>
      <c r="K204" s="41"/>
      <c r="L204" s="42"/>
      <c r="M204" s="42"/>
      <c r="N204" s="167" t="str">
        <f t="shared" si="67"/>
        <v>Uit</v>
      </c>
      <c r="O204" s="46"/>
      <c r="P204" s="47"/>
      <c r="Q204" s="48">
        <f t="shared" si="68"/>
        <v>0</v>
      </c>
      <c r="R204" s="49" t="str">
        <f t="shared" si="69"/>
        <v/>
      </c>
      <c r="S204" s="50" t="str">
        <f t="shared" si="70"/>
        <v>Uit</v>
      </c>
      <c r="T204" s="171">
        <f t="shared" si="71"/>
        <v>0</v>
      </c>
      <c r="U204" s="169">
        <f t="shared" si="72"/>
        <v>0</v>
      </c>
      <c r="V204" s="169" t="str">
        <f t="shared" si="73"/>
        <v>Uit</v>
      </c>
      <c r="W204" s="170" t="str">
        <f t="shared" si="74"/>
        <v/>
      </c>
      <c r="X204" s="91" t="str">
        <f t="shared" si="75"/>
        <v/>
      </c>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149">
        <f t="shared" si="76"/>
        <v>0</v>
      </c>
      <c r="AY204" s="52"/>
      <c r="AZ204" s="90" t="e">
        <f>VLOOKUP(AY204,Termination!C:D,2,FALSE)</f>
        <v>#N/A</v>
      </c>
      <c r="BA204" s="92" t="str">
        <f t="shared" si="87"/>
        <v/>
      </c>
      <c r="BB204" s="89"/>
      <c r="BC204" s="89"/>
      <c r="BD204" s="150" t="str">
        <f t="shared" si="77"/>
        <v/>
      </c>
      <c r="BE204" s="151">
        <f>VLOOKUP(A204,Basisgegevens!$B:$L,5,0)</f>
        <v>2.9861111111111108E-3</v>
      </c>
      <c r="BF204" s="151">
        <f>VLOOKUP($A204,Basisgegevens!$B:$L,7,0)</f>
        <v>2.7546296296296294E-3</v>
      </c>
      <c r="BG204" s="151">
        <f>VLOOKUP($A204,Basisgegevens!$B:$L,8,0)</f>
        <v>6.099537037037037E-3</v>
      </c>
      <c r="BH204" s="152">
        <f>VLOOKUP($A204,Basisgegevens!$B:$L,9,0)</f>
        <v>300</v>
      </c>
      <c r="BI204" s="152">
        <f>VLOOKUP($A204,Basisgegevens!$B:$L,10,0)</f>
        <v>135</v>
      </c>
      <c r="BJ204" s="152">
        <f>VLOOKUP($A204,Basisgegevens!$B:$L,11,0)</f>
        <v>19</v>
      </c>
      <c r="BK204" s="152" t="str">
        <f t="shared" si="78"/>
        <v/>
      </c>
      <c r="BL204" s="153" t="str">
        <f t="shared" si="79"/>
        <v>Uit</v>
      </c>
      <c r="BM204" s="154" t="str">
        <f t="shared" si="88"/>
        <v/>
      </c>
      <c r="BN204" s="154">
        <f t="shared" si="81"/>
        <v>0</v>
      </c>
      <c r="BO204" s="154" t="str">
        <f t="shared" si="82"/>
        <v/>
      </c>
      <c r="BP204" s="61"/>
      <c r="BQ204" s="61"/>
      <c r="BR204" s="59" t="str">
        <f t="shared" si="83"/>
        <v/>
      </c>
      <c r="BS204" s="59" t="str">
        <f t="shared" si="84"/>
        <v/>
      </c>
      <c r="BT204" s="155" t="str">
        <f t="shared" si="85"/>
        <v/>
      </c>
      <c r="BU204" s="156" t="str">
        <f t="shared" si="86"/>
        <v/>
      </c>
      <c r="BV204" s="68"/>
      <c r="BW204" s="68"/>
      <c r="BX204" s="68"/>
      <c r="BY204" s="68"/>
      <c r="BZ204" s="68"/>
      <c r="CA204" s="68"/>
      <c r="CB204" s="68"/>
      <c r="CC204" s="68"/>
    </row>
    <row r="205" spans="1:81" x14ac:dyDescent="0.2">
      <c r="A205" s="161" t="s">
        <v>52</v>
      </c>
      <c r="B205" s="32"/>
      <c r="C205" s="164" t="str">
        <f t="shared" si="66"/>
        <v>B</v>
      </c>
      <c r="D205" s="147"/>
      <c r="E205" s="40"/>
      <c r="F205" s="35"/>
      <c r="G205" s="32"/>
      <c r="H205" s="32"/>
      <c r="I205" s="32"/>
      <c r="J205" s="32"/>
      <c r="K205" s="41"/>
      <c r="L205" s="42"/>
      <c r="M205" s="42"/>
      <c r="N205" s="167" t="str">
        <f t="shared" si="67"/>
        <v>Uit</v>
      </c>
      <c r="O205" s="46"/>
      <c r="P205" s="47"/>
      <c r="Q205" s="48">
        <f t="shared" si="68"/>
        <v>0</v>
      </c>
      <c r="R205" s="49" t="str">
        <f t="shared" si="69"/>
        <v/>
      </c>
      <c r="S205" s="50" t="str">
        <f t="shared" si="70"/>
        <v>Uit</v>
      </c>
      <c r="T205" s="171">
        <f t="shared" si="71"/>
        <v>0</v>
      </c>
      <c r="U205" s="169">
        <f t="shared" si="72"/>
        <v>0</v>
      </c>
      <c r="V205" s="169" t="str">
        <f t="shared" si="73"/>
        <v>Uit</v>
      </c>
      <c r="W205" s="170" t="str">
        <f t="shared" si="74"/>
        <v/>
      </c>
      <c r="X205" s="91" t="str">
        <f t="shared" si="75"/>
        <v/>
      </c>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149">
        <f t="shared" si="76"/>
        <v>0</v>
      </c>
      <c r="AY205" s="52"/>
      <c r="AZ205" s="90" t="e">
        <f>VLOOKUP(AY205,Termination!C:D,2,FALSE)</f>
        <v>#N/A</v>
      </c>
      <c r="BA205" s="92" t="str">
        <f t="shared" si="87"/>
        <v/>
      </c>
      <c r="BB205" s="89"/>
      <c r="BC205" s="89"/>
      <c r="BD205" s="150" t="str">
        <f t="shared" si="77"/>
        <v/>
      </c>
      <c r="BE205" s="151">
        <f>VLOOKUP(A205,Basisgegevens!$B:$L,5,0)</f>
        <v>2.9861111111111108E-3</v>
      </c>
      <c r="BF205" s="151">
        <f>VLOOKUP($A205,Basisgegevens!$B:$L,7,0)</f>
        <v>2.7546296296296294E-3</v>
      </c>
      <c r="BG205" s="151">
        <f>VLOOKUP($A205,Basisgegevens!$B:$L,8,0)</f>
        <v>6.099537037037037E-3</v>
      </c>
      <c r="BH205" s="152">
        <f>VLOOKUP($A205,Basisgegevens!$B:$L,9,0)</f>
        <v>300</v>
      </c>
      <c r="BI205" s="152">
        <f>VLOOKUP($A205,Basisgegevens!$B:$L,10,0)</f>
        <v>135</v>
      </c>
      <c r="BJ205" s="152">
        <f>VLOOKUP($A205,Basisgegevens!$B:$L,11,0)</f>
        <v>19</v>
      </c>
      <c r="BK205" s="152" t="str">
        <f t="shared" si="78"/>
        <v/>
      </c>
      <c r="BL205" s="153" t="str">
        <f t="shared" si="79"/>
        <v>Uit</v>
      </c>
      <c r="BM205" s="154" t="str">
        <f t="shared" ref="BM205:BM236" si="89">IFERROR(IF(BD205&gt;BE205,(BD205-BE205)*24*3600*0.4,0),"")</f>
        <v/>
      </c>
      <c r="BN205" s="154">
        <f t="shared" si="81"/>
        <v>0</v>
      </c>
      <c r="BO205" s="154" t="str">
        <f t="shared" si="82"/>
        <v/>
      </c>
      <c r="BP205" s="61"/>
      <c r="BQ205" s="61"/>
      <c r="BR205" s="59" t="str">
        <f t="shared" si="83"/>
        <v/>
      </c>
      <c r="BS205" s="59" t="str">
        <f t="shared" si="84"/>
        <v/>
      </c>
      <c r="BT205" s="155" t="str">
        <f t="shared" si="85"/>
        <v/>
      </c>
      <c r="BU205" s="156" t="str">
        <f t="shared" si="86"/>
        <v/>
      </c>
      <c r="BV205" s="68"/>
      <c r="BW205" s="68"/>
      <c r="BX205" s="68"/>
      <c r="BY205" s="68"/>
      <c r="BZ205" s="68"/>
      <c r="CA205" s="68"/>
      <c r="CB205" s="68"/>
      <c r="CC205" s="68"/>
    </row>
    <row r="206" spans="1:81" x14ac:dyDescent="0.2">
      <c r="A206" s="161" t="s">
        <v>52</v>
      </c>
      <c r="B206" s="32"/>
      <c r="C206" s="164" t="str">
        <f t="shared" si="66"/>
        <v>B</v>
      </c>
      <c r="D206" s="147"/>
      <c r="E206" s="40"/>
      <c r="F206" s="35"/>
      <c r="G206" s="32"/>
      <c r="H206" s="32"/>
      <c r="I206" s="32"/>
      <c r="J206" s="32"/>
      <c r="K206" s="41"/>
      <c r="L206" s="42"/>
      <c r="M206" s="42"/>
      <c r="N206" s="167" t="str">
        <f t="shared" si="67"/>
        <v>Uit</v>
      </c>
      <c r="O206" s="46"/>
      <c r="P206" s="47"/>
      <c r="Q206" s="48">
        <f t="shared" si="68"/>
        <v>0</v>
      </c>
      <c r="R206" s="49" t="str">
        <f t="shared" si="69"/>
        <v/>
      </c>
      <c r="S206" s="50" t="str">
        <f t="shared" si="70"/>
        <v>Uit</v>
      </c>
      <c r="T206" s="171">
        <f t="shared" si="71"/>
        <v>0</v>
      </c>
      <c r="U206" s="169">
        <f t="shared" si="72"/>
        <v>0</v>
      </c>
      <c r="V206" s="169" t="str">
        <f t="shared" si="73"/>
        <v>Uit</v>
      </c>
      <c r="W206" s="170" t="str">
        <f t="shared" si="74"/>
        <v/>
      </c>
      <c r="X206" s="91" t="str">
        <f t="shared" si="75"/>
        <v/>
      </c>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149">
        <f t="shared" si="76"/>
        <v>0</v>
      </c>
      <c r="AY206" s="52"/>
      <c r="AZ206" s="90" t="e">
        <f>VLOOKUP(AY206,Termination!C:D,2,FALSE)</f>
        <v>#N/A</v>
      </c>
      <c r="BA206" s="92" t="str">
        <f t="shared" si="87"/>
        <v/>
      </c>
      <c r="BB206" s="89"/>
      <c r="BC206" s="89"/>
      <c r="BD206" s="150" t="str">
        <f t="shared" si="77"/>
        <v/>
      </c>
      <c r="BE206" s="151">
        <f>VLOOKUP(A206,Basisgegevens!$B:$L,5,0)</f>
        <v>2.9861111111111108E-3</v>
      </c>
      <c r="BF206" s="151">
        <f>VLOOKUP($A206,Basisgegevens!$B:$L,7,0)</f>
        <v>2.7546296296296294E-3</v>
      </c>
      <c r="BG206" s="151">
        <f>VLOOKUP($A206,Basisgegevens!$B:$L,8,0)</f>
        <v>6.099537037037037E-3</v>
      </c>
      <c r="BH206" s="152">
        <f>VLOOKUP($A206,Basisgegevens!$B:$L,9,0)</f>
        <v>300</v>
      </c>
      <c r="BI206" s="152">
        <f>VLOOKUP($A206,Basisgegevens!$B:$L,10,0)</f>
        <v>135</v>
      </c>
      <c r="BJ206" s="152">
        <f>VLOOKUP($A206,Basisgegevens!$B:$L,11,0)</f>
        <v>19</v>
      </c>
      <c r="BK206" s="152" t="str">
        <f t="shared" si="78"/>
        <v/>
      </c>
      <c r="BL206" s="153" t="str">
        <f t="shared" si="79"/>
        <v>Uit</v>
      </c>
      <c r="BM206" s="154" t="str">
        <f t="shared" si="89"/>
        <v/>
      </c>
      <c r="BN206" s="154">
        <f t="shared" si="81"/>
        <v>0</v>
      </c>
      <c r="BO206" s="154" t="str">
        <f t="shared" si="82"/>
        <v/>
      </c>
      <c r="BP206" s="61"/>
      <c r="BQ206" s="61"/>
      <c r="BR206" s="59" t="str">
        <f t="shared" si="83"/>
        <v/>
      </c>
      <c r="BS206" s="59" t="str">
        <f t="shared" si="84"/>
        <v/>
      </c>
      <c r="BT206" s="155" t="str">
        <f t="shared" si="85"/>
        <v/>
      </c>
      <c r="BU206" s="156" t="str">
        <f t="shared" si="86"/>
        <v/>
      </c>
      <c r="BV206" s="68"/>
      <c r="BW206" s="68"/>
      <c r="BX206" s="68"/>
      <c r="BY206" s="68"/>
      <c r="BZ206" s="68"/>
      <c r="CA206" s="68"/>
      <c r="CB206" s="68"/>
      <c r="CC206" s="68"/>
    </row>
    <row r="207" spans="1:81" x14ac:dyDescent="0.2">
      <c r="A207" s="161" t="s">
        <v>52</v>
      </c>
      <c r="B207" s="32"/>
      <c r="C207" s="164" t="str">
        <f t="shared" si="66"/>
        <v>B</v>
      </c>
      <c r="D207" s="147"/>
      <c r="E207" s="40"/>
      <c r="F207" s="35"/>
      <c r="G207" s="32"/>
      <c r="H207" s="32"/>
      <c r="I207" s="32"/>
      <c r="J207" s="32"/>
      <c r="K207" s="41"/>
      <c r="L207" s="42"/>
      <c r="M207" s="42"/>
      <c r="N207" s="167" t="str">
        <f t="shared" si="67"/>
        <v>Uit</v>
      </c>
      <c r="O207" s="46"/>
      <c r="P207" s="47"/>
      <c r="Q207" s="48">
        <f t="shared" si="68"/>
        <v>0</v>
      </c>
      <c r="R207" s="49" t="str">
        <f t="shared" si="69"/>
        <v/>
      </c>
      <c r="S207" s="50" t="str">
        <f t="shared" si="70"/>
        <v>Uit</v>
      </c>
      <c r="T207" s="171">
        <f t="shared" si="71"/>
        <v>0</v>
      </c>
      <c r="U207" s="169">
        <f t="shared" si="72"/>
        <v>0</v>
      </c>
      <c r="V207" s="169" t="str">
        <f t="shared" si="73"/>
        <v>Uit</v>
      </c>
      <c r="W207" s="170" t="str">
        <f t="shared" si="74"/>
        <v/>
      </c>
      <c r="X207" s="91" t="str">
        <f t="shared" si="75"/>
        <v/>
      </c>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149">
        <f t="shared" si="76"/>
        <v>0</v>
      </c>
      <c r="AY207" s="52"/>
      <c r="AZ207" s="90" t="e">
        <f>VLOOKUP(AY207,Termination!C:D,2,FALSE)</f>
        <v>#N/A</v>
      </c>
      <c r="BA207" s="92" t="str">
        <f t="shared" si="87"/>
        <v/>
      </c>
      <c r="BB207" s="89"/>
      <c r="BC207" s="89"/>
      <c r="BD207" s="150" t="str">
        <f t="shared" si="77"/>
        <v/>
      </c>
      <c r="BE207" s="151">
        <f>VLOOKUP(A207,Basisgegevens!$B:$L,5,0)</f>
        <v>2.9861111111111108E-3</v>
      </c>
      <c r="BF207" s="151">
        <f>VLOOKUP($A207,Basisgegevens!$B:$L,7,0)</f>
        <v>2.7546296296296294E-3</v>
      </c>
      <c r="BG207" s="151">
        <f>VLOOKUP($A207,Basisgegevens!$B:$L,8,0)</f>
        <v>6.099537037037037E-3</v>
      </c>
      <c r="BH207" s="152">
        <f>VLOOKUP($A207,Basisgegevens!$B:$L,9,0)</f>
        <v>300</v>
      </c>
      <c r="BI207" s="152">
        <f>VLOOKUP($A207,Basisgegevens!$B:$L,10,0)</f>
        <v>135</v>
      </c>
      <c r="BJ207" s="152">
        <f>VLOOKUP($A207,Basisgegevens!$B:$L,11,0)</f>
        <v>19</v>
      </c>
      <c r="BK207" s="152" t="str">
        <f t="shared" si="78"/>
        <v/>
      </c>
      <c r="BL207" s="153" t="str">
        <f t="shared" si="79"/>
        <v>Uit</v>
      </c>
      <c r="BM207" s="154" t="str">
        <f t="shared" si="89"/>
        <v/>
      </c>
      <c r="BN207" s="154">
        <f t="shared" si="81"/>
        <v>0</v>
      </c>
      <c r="BO207" s="154" t="str">
        <f t="shared" si="82"/>
        <v/>
      </c>
      <c r="BP207" s="61"/>
      <c r="BQ207" s="61"/>
      <c r="BR207" s="59" t="str">
        <f t="shared" si="83"/>
        <v/>
      </c>
      <c r="BS207" s="59" t="str">
        <f t="shared" si="84"/>
        <v/>
      </c>
      <c r="BT207" s="155" t="str">
        <f t="shared" si="85"/>
        <v/>
      </c>
      <c r="BU207" s="156" t="str">
        <f t="shared" si="86"/>
        <v/>
      </c>
      <c r="BV207" s="68"/>
      <c r="BW207" s="68"/>
      <c r="BX207" s="68"/>
      <c r="BY207" s="68"/>
      <c r="BZ207" s="68"/>
      <c r="CA207" s="68"/>
      <c r="CB207" s="68"/>
      <c r="CC207" s="68"/>
    </row>
    <row r="208" spans="1:81" x14ac:dyDescent="0.2">
      <c r="A208" s="161" t="s">
        <v>52</v>
      </c>
      <c r="B208" s="32"/>
      <c r="C208" s="164" t="str">
        <f t="shared" si="66"/>
        <v>B</v>
      </c>
      <c r="D208" s="147"/>
      <c r="E208" s="40"/>
      <c r="F208" s="35"/>
      <c r="G208" s="32"/>
      <c r="H208" s="32"/>
      <c r="I208" s="32"/>
      <c r="J208" s="32"/>
      <c r="K208" s="41"/>
      <c r="L208" s="42"/>
      <c r="M208" s="42"/>
      <c r="N208" s="167" t="str">
        <f t="shared" si="67"/>
        <v>Uit</v>
      </c>
      <c r="O208" s="46"/>
      <c r="P208" s="47"/>
      <c r="Q208" s="48">
        <f t="shared" si="68"/>
        <v>0</v>
      </c>
      <c r="R208" s="49" t="str">
        <f t="shared" si="69"/>
        <v/>
      </c>
      <c r="S208" s="50" t="str">
        <f t="shared" si="70"/>
        <v>Uit</v>
      </c>
      <c r="T208" s="171">
        <f t="shared" si="71"/>
        <v>0</v>
      </c>
      <c r="U208" s="169">
        <f t="shared" si="72"/>
        <v>0</v>
      </c>
      <c r="V208" s="169" t="str">
        <f t="shared" si="73"/>
        <v>Uit</v>
      </c>
      <c r="W208" s="170" t="str">
        <f t="shared" si="74"/>
        <v/>
      </c>
      <c r="X208" s="91" t="str">
        <f t="shared" si="75"/>
        <v/>
      </c>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149">
        <f t="shared" si="76"/>
        <v>0</v>
      </c>
      <c r="AY208" s="52"/>
      <c r="AZ208" s="90" t="e">
        <f>VLOOKUP(AY208,Termination!C:D,2,FALSE)</f>
        <v>#N/A</v>
      </c>
      <c r="BA208" s="92" t="str">
        <f t="shared" si="87"/>
        <v/>
      </c>
      <c r="BB208" s="89"/>
      <c r="BC208" s="89"/>
      <c r="BD208" s="150" t="str">
        <f t="shared" si="77"/>
        <v/>
      </c>
      <c r="BE208" s="151">
        <f>VLOOKUP(A208,Basisgegevens!$B:$L,5,0)</f>
        <v>2.9861111111111108E-3</v>
      </c>
      <c r="BF208" s="151">
        <f>VLOOKUP($A208,Basisgegevens!$B:$L,7,0)</f>
        <v>2.7546296296296294E-3</v>
      </c>
      <c r="BG208" s="151">
        <f>VLOOKUP($A208,Basisgegevens!$B:$L,8,0)</f>
        <v>6.099537037037037E-3</v>
      </c>
      <c r="BH208" s="152">
        <f>VLOOKUP($A208,Basisgegevens!$B:$L,9,0)</f>
        <v>300</v>
      </c>
      <c r="BI208" s="152">
        <f>VLOOKUP($A208,Basisgegevens!$B:$L,10,0)</f>
        <v>135</v>
      </c>
      <c r="BJ208" s="152">
        <f>VLOOKUP($A208,Basisgegevens!$B:$L,11,0)</f>
        <v>19</v>
      </c>
      <c r="BK208" s="152" t="str">
        <f t="shared" si="78"/>
        <v/>
      </c>
      <c r="BL208" s="153" t="str">
        <f t="shared" si="79"/>
        <v>Uit</v>
      </c>
      <c r="BM208" s="154" t="str">
        <f t="shared" si="89"/>
        <v/>
      </c>
      <c r="BN208" s="154">
        <f t="shared" si="81"/>
        <v>0</v>
      </c>
      <c r="BO208" s="154" t="str">
        <f t="shared" si="82"/>
        <v/>
      </c>
      <c r="BP208" s="61"/>
      <c r="BQ208" s="61"/>
      <c r="BR208" s="59" t="str">
        <f t="shared" si="83"/>
        <v/>
      </c>
      <c r="BS208" s="59" t="str">
        <f t="shared" si="84"/>
        <v/>
      </c>
      <c r="BT208" s="155" t="str">
        <f t="shared" si="85"/>
        <v/>
      </c>
      <c r="BU208" s="156" t="str">
        <f t="shared" si="86"/>
        <v/>
      </c>
      <c r="BV208" s="68"/>
      <c r="BW208" s="68"/>
      <c r="BX208" s="68"/>
      <c r="BY208" s="68"/>
      <c r="BZ208" s="68"/>
      <c r="CA208" s="68"/>
      <c r="CB208" s="68"/>
      <c r="CC208" s="68"/>
    </row>
    <row r="209" spans="1:81" x14ac:dyDescent="0.2">
      <c r="A209" s="161" t="s">
        <v>52</v>
      </c>
      <c r="B209" s="32"/>
      <c r="C209" s="164" t="str">
        <f t="shared" si="66"/>
        <v>B</v>
      </c>
      <c r="D209" s="147"/>
      <c r="E209" s="40"/>
      <c r="F209" s="35"/>
      <c r="G209" s="32"/>
      <c r="H209" s="32"/>
      <c r="I209" s="32"/>
      <c r="J209" s="32"/>
      <c r="K209" s="41"/>
      <c r="L209" s="42"/>
      <c r="M209" s="42"/>
      <c r="N209" s="167" t="str">
        <f t="shared" si="67"/>
        <v>Uit</v>
      </c>
      <c r="O209" s="46"/>
      <c r="P209" s="47"/>
      <c r="Q209" s="48">
        <f t="shared" si="68"/>
        <v>0</v>
      </c>
      <c r="R209" s="49" t="str">
        <f t="shared" si="69"/>
        <v/>
      </c>
      <c r="S209" s="50" t="str">
        <f t="shared" si="70"/>
        <v>Uit</v>
      </c>
      <c r="T209" s="171">
        <f t="shared" si="71"/>
        <v>0</v>
      </c>
      <c r="U209" s="169">
        <f t="shared" si="72"/>
        <v>0</v>
      </c>
      <c r="V209" s="169" t="str">
        <f t="shared" si="73"/>
        <v>Uit</v>
      </c>
      <c r="W209" s="170" t="str">
        <f t="shared" si="74"/>
        <v/>
      </c>
      <c r="X209" s="91" t="str">
        <f t="shared" si="75"/>
        <v/>
      </c>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149">
        <f t="shared" si="76"/>
        <v>0</v>
      </c>
      <c r="AY209" s="52"/>
      <c r="AZ209" s="90" t="e">
        <f>VLOOKUP(AY209,Termination!C:D,2,FALSE)</f>
        <v>#N/A</v>
      </c>
      <c r="BA209" s="92" t="str">
        <f t="shared" si="87"/>
        <v/>
      </c>
      <c r="BB209" s="89"/>
      <c r="BC209" s="89"/>
      <c r="BD209" s="150" t="str">
        <f t="shared" si="77"/>
        <v/>
      </c>
      <c r="BE209" s="151">
        <f>VLOOKUP(A209,Basisgegevens!$B:$L,5,0)</f>
        <v>2.9861111111111108E-3</v>
      </c>
      <c r="BF209" s="151">
        <f>VLOOKUP($A209,Basisgegevens!$B:$L,7,0)</f>
        <v>2.7546296296296294E-3</v>
      </c>
      <c r="BG209" s="151">
        <f>VLOOKUP($A209,Basisgegevens!$B:$L,8,0)</f>
        <v>6.099537037037037E-3</v>
      </c>
      <c r="BH209" s="152">
        <f>VLOOKUP($A209,Basisgegevens!$B:$L,9,0)</f>
        <v>300</v>
      </c>
      <c r="BI209" s="152">
        <f>VLOOKUP($A209,Basisgegevens!$B:$L,10,0)</f>
        <v>135</v>
      </c>
      <c r="BJ209" s="152">
        <f>VLOOKUP($A209,Basisgegevens!$B:$L,11,0)</f>
        <v>19</v>
      </c>
      <c r="BK209" s="152" t="str">
        <f t="shared" si="78"/>
        <v/>
      </c>
      <c r="BL209" s="153" t="str">
        <f t="shared" si="79"/>
        <v>Uit</v>
      </c>
      <c r="BM209" s="154" t="str">
        <f t="shared" si="89"/>
        <v/>
      </c>
      <c r="BN209" s="154">
        <f t="shared" si="81"/>
        <v>0</v>
      </c>
      <c r="BO209" s="154" t="str">
        <f t="shared" si="82"/>
        <v/>
      </c>
      <c r="BP209" s="61"/>
      <c r="BQ209" s="61"/>
      <c r="BR209" s="59" t="str">
        <f t="shared" si="83"/>
        <v/>
      </c>
      <c r="BS209" s="59" t="str">
        <f t="shared" si="84"/>
        <v/>
      </c>
      <c r="BT209" s="155" t="str">
        <f t="shared" si="85"/>
        <v/>
      </c>
      <c r="BU209" s="156" t="str">
        <f t="shared" si="86"/>
        <v/>
      </c>
      <c r="BV209" s="68"/>
      <c r="BW209" s="68"/>
      <c r="BX209" s="68"/>
      <c r="BY209" s="68"/>
      <c r="BZ209" s="68"/>
      <c r="CA209" s="68"/>
      <c r="CB209" s="68"/>
      <c r="CC209" s="68"/>
    </row>
    <row r="210" spans="1:81" x14ac:dyDescent="0.2">
      <c r="A210" s="161" t="s">
        <v>52</v>
      </c>
      <c r="B210" s="32"/>
      <c r="C210" s="164" t="str">
        <f t="shared" si="66"/>
        <v>B</v>
      </c>
      <c r="D210" s="147"/>
      <c r="E210" s="40"/>
      <c r="F210" s="35"/>
      <c r="G210" s="32"/>
      <c r="H210" s="32"/>
      <c r="I210" s="32"/>
      <c r="J210" s="32"/>
      <c r="K210" s="41"/>
      <c r="L210" s="42"/>
      <c r="M210" s="42"/>
      <c r="N210" s="167" t="str">
        <f t="shared" si="67"/>
        <v>Uit</v>
      </c>
      <c r="O210" s="46"/>
      <c r="P210" s="47"/>
      <c r="Q210" s="48">
        <f t="shared" si="68"/>
        <v>0</v>
      </c>
      <c r="R210" s="49" t="str">
        <f t="shared" si="69"/>
        <v/>
      </c>
      <c r="S210" s="50" t="str">
        <f t="shared" si="70"/>
        <v>Uit</v>
      </c>
      <c r="T210" s="171">
        <f t="shared" si="71"/>
        <v>0</v>
      </c>
      <c r="U210" s="169">
        <f t="shared" si="72"/>
        <v>0</v>
      </c>
      <c r="V210" s="169" t="str">
        <f t="shared" si="73"/>
        <v>Uit</v>
      </c>
      <c r="W210" s="170" t="str">
        <f t="shared" si="74"/>
        <v/>
      </c>
      <c r="X210" s="91" t="str">
        <f t="shared" si="75"/>
        <v/>
      </c>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149">
        <f t="shared" si="76"/>
        <v>0</v>
      </c>
      <c r="AY210" s="52"/>
      <c r="AZ210" s="90" t="e">
        <f>VLOOKUP(AY210,Termination!C:D,2,FALSE)</f>
        <v>#N/A</v>
      </c>
      <c r="BA210" s="92" t="str">
        <f t="shared" si="87"/>
        <v/>
      </c>
      <c r="BB210" s="89"/>
      <c r="BC210" s="89"/>
      <c r="BD210" s="150" t="str">
        <f t="shared" si="77"/>
        <v/>
      </c>
      <c r="BE210" s="151">
        <f>VLOOKUP(A210,Basisgegevens!$B:$L,5,0)</f>
        <v>2.9861111111111108E-3</v>
      </c>
      <c r="BF210" s="151">
        <f>VLOOKUP($A210,Basisgegevens!$B:$L,7,0)</f>
        <v>2.7546296296296294E-3</v>
      </c>
      <c r="BG210" s="151">
        <f>VLOOKUP($A210,Basisgegevens!$B:$L,8,0)</f>
        <v>6.099537037037037E-3</v>
      </c>
      <c r="BH210" s="152">
        <f>VLOOKUP($A210,Basisgegevens!$B:$L,9,0)</f>
        <v>300</v>
      </c>
      <c r="BI210" s="152">
        <f>VLOOKUP($A210,Basisgegevens!$B:$L,10,0)</f>
        <v>135</v>
      </c>
      <c r="BJ210" s="152">
        <f>VLOOKUP($A210,Basisgegevens!$B:$L,11,0)</f>
        <v>19</v>
      </c>
      <c r="BK210" s="152" t="str">
        <f t="shared" si="78"/>
        <v/>
      </c>
      <c r="BL210" s="153" t="str">
        <f t="shared" si="79"/>
        <v>Uit</v>
      </c>
      <c r="BM210" s="154" t="str">
        <f t="shared" si="89"/>
        <v/>
      </c>
      <c r="BN210" s="154">
        <f t="shared" si="81"/>
        <v>0</v>
      </c>
      <c r="BO210" s="154" t="str">
        <f t="shared" si="82"/>
        <v/>
      </c>
      <c r="BP210" s="61"/>
      <c r="BQ210" s="61"/>
      <c r="BR210" s="59" t="str">
        <f t="shared" si="83"/>
        <v/>
      </c>
      <c r="BS210" s="59" t="str">
        <f t="shared" si="84"/>
        <v/>
      </c>
      <c r="BT210" s="155" t="str">
        <f t="shared" si="85"/>
        <v/>
      </c>
      <c r="BU210" s="156" t="str">
        <f t="shared" si="86"/>
        <v/>
      </c>
      <c r="BV210" s="68"/>
      <c r="BW210" s="68"/>
      <c r="BX210" s="68"/>
      <c r="BY210" s="68"/>
      <c r="BZ210" s="68"/>
      <c r="CA210" s="68"/>
      <c r="CB210" s="68"/>
      <c r="CC210" s="68"/>
    </row>
    <row r="211" spans="1:81" x14ac:dyDescent="0.2">
      <c r="A211" s="161" t="s">
        <v>52</v>
      </c>
      <c r="B211" s="32"/>
      <c r="C211" s="164" t="str">
        <f t="shared" si="66"/>
        <v>B</v>
      </c>
      <c r="D211" s="147"/>
      <c r="E211" s="40"/>
      <c r="F211" s="35"/>
      <c r="G211" s="32"/>
      <c r="H211" s="32"/>
      <c r="I211" s="32"/>
      <c r="J211" s="32"/>
      <c r="K211" s="41"/>
      <c r="L211" s="42"/>
      <c r="M211" s="42"/>
      <c r="N211" s="167" t="str">
        <f t="shared" si="67"/>
        <v>Uit</v>
      </c>
      <c r="O211" s="46"/>
      <c r="P211" s="47"/>
      <c r="Q211" s="48">
        <f t="shared" si="68"/>
        <v>0</v>
      </c>
      <c r="R211" s="49" t="str">
        <f t="shared" si="69"/>
        <v/>
      </c>
      <c r="S211" s="50" t="str">
        <f t="shared" si="70"/>
        <v>Uit</v>
      </c>
      <c r="T211" s="171">
        <f t="shared" si="71"/>
        <v>0</v>
      </c>
      <c r="U211" s="169">
        <f t="shared" si="72"/>
        <v>0</v>
      </c>
      <c r="V211" s="169" t="str">
        <f t="shared" si="73"/>
        <v>Uit</v>
      </c>
      <c r="W211" s="170" t="str">
        <f t="shared" si="74"/>
        <v/>
      </c>
      <c r="X211" s="91" t="str">
        <f t="shared" si="75"/>
        <v/>
      </c>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149">
        <f t="shared" si="76"/>
        <v>0</v>
      </c>
      <c r="AY211" s="52"/>
      <c r="AZ211" s="90" t="e">
        <f>VLOOKUP(AY211,Termination!C:D,2,FALSE)</f>
        <v>#N/A</v>
      </c>
      <c r="BA211" s="92" t="str">
        <f t="shared" si="87"/>
        <v/>
      </c>
      <c r="BB211" s="89"/>
      <c r="BC211" s="89"/>
      <c r="BD211" s="150" t="str">
        <f t="shared" si="77"/>
        <v/>
      </c>
      <c r="BE211" s="151">
        <f>VLOOKUP(A211,Basisgegevens!$B:$L,5,0)</f>
        <v>2.9861111111111108E-3</v>
      </c>
      <c r="BF211" s="151">
        <f>VLOOKUP($A211,Basisgegevens!$B:$L,7,0)</f>
        <v>2.7546296296296294E-3</v>
      </c>
      <c r="BG211" s="151">
        <f>VLOOKUP($A211,Basisgegevens!$B:$L,8,0)</f>
        <v>6.099537037037037E-3</v>
      </c>
      <c r="BH211" s="152">
        <f>VLOOKUP($A211,Basisgegevens!$B:$L,9,0)</f>
        <v>300</v>
      </c>
      <c r="BI211" s="152">
        <f>VLOOKUP($A211,Basisgegevens!$B:$L,10,0)</f>
        <v>135</v>
      </c>
      <c r="BJ211" s="152">
        <f>VLOOKUP($A211,Basisgegevens!$B:$L,11,0)</f>
        <v>19</v>
      </c>
      <c r="BK211" s="152" t="str">
        <f t="shared" si="78"/>
        <v/>
      </c>
      <c r="BL211" s="153" t="str">
        <f t="shared" si="79"/>
        <v>Uit</v>
      </c>
      <c r="BM211" s="154" t="str">
        <f t="shared" si="89"/>
        <v/>
      </c>
      <c r="BN211" s="154">
        <f t="shared" si="81"/>
        <v>0</v>
      </c>
      <c r="BO211" s="154" t="str">
        <f t="shared" si="82"/>
        <v/>
      </c>
      <c r="BP211" s="61"/>
      <c r="BQ211" s="61"/>
      <c r="BR211" s="59" t="str">
        <f t="shared" si="83"/>
        <v/>
      </c>
      <c r="BS211" s="59" t="str">
        <f t="shared" si="84"/>
        <v/>
      </c>
      <c r="BT211" s="155" t="str">
        <f t="shared" si="85"/>
        <v/>
      </c>
      <c r="BU211" s="156" t="str">
        <f t="shared" si="86"/>
        <v/>
      </c>
      <c r="BV211" s="68"/>
      <c r="BW211" s="68"/>
      <c r="BX211" s="68"/>
      <c r="BY211" s="68"/>
      <c r="BZ211" s="68"/>
      <c r="CA211" s="68"/>
      <c r="CB211" s="68"/>
      <c r="CC211" s="68"/>
    </row>
    <row r="212" spans="1:81" x14ac:dyDescent="0.2">
      <c r="A212" s="161" t="s">
        <v>52</v>
      </c>
      <c r="B212" s="32"/>
      <c r="C212" s="164" t="str">
        <f t="shared" si="66"/>
        <v>B</v>
      </c>
      <c r="D212" s="147"/>
      <c r="E212" s="40"/>
      <c r="F212" s="35"/>
      <c r="G212" s="32"/>
      <c r="H212" s="32"/>
      <c r="I212" s="32"/>
      <c r="J212" s="32"/>
      <c r="K212" s="41"/>
      <c r="L212" s="42"/>
      <c r="M212" s="42"/>
      <c r="N212" s="167" t="str">
        <f t="shared" si="67"/>
        <v>Uit</v>
      </c>
      <c r="O212" s="46"/>
      <c r="P212" s="47"/>
      <c r="Q212" s="48">
        <f t="shared" si="68"/>
        <v>0</v>
      </c>
      <c r="R212" s="49" t="str">
        <f t="shared" si="69"/>
        <v/>
      </c>
      <c r="S212" s="50" t="str">
        <f t="shared" si="70"/>
        <v>Uit</v>
      </c>
      <c r="T212" s="171">
        <f t="shared" si="71"/>
        <v>0</v>
      </c>
      <c r="U212" s="169">
        <f t="shared" si="72"/>
        <v>0</v>
      </c>
      <c r="V212" s="169" t="str">
        <f t="shared" si="73"/>
        <v>Uit</v>
      </c>
      <c r="W212" s="170" t="str">
        <f t="shared" si="74"/>
        <v/>
      </c>
      <c r="X212" s="91" t="str">
        <f t="shared" si="75"/>
        <v/>
      </c>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149">
        <f t="shared" si="76"/>
        <v>0</v>
      </c>
      <c r="AY212" s="52"/>
      <c r="AZ212" s="90" t="e">
        <f>VLOOKUP(AY212,Termination!C:D,2,FALSE)</f>
        <v>#N/A</v>
      </c>
      <c r="BA212" s="92" t="str">
        <f t="shared" si="87"/>
        <v/>
      </c>
      <c r="BB212" s="89"/>
      <c r="BC212" s="89"/>
      <c r="BD212" s="150" t="str">
        <f t="shared" si="77"/>
        <v/>
      </c>
      <c r="BE212" s="151">
        <f>VLOOKUP(A212,Basisgegevens!$B:$L,5,0)</f>
        <v>2.9861111111111108E-3</v>
      </c>
      <c r="BF212" s="151">
        <f>VLOOKUP($A212,Basisgegevens!$B:$L,7,0)</f>
        <v>2.7546296296296294E-3</v>
      </c>
      <c r="BG212" s="151">
        <f>VLOOKUP($A212,Basisgegevens!$B:$L,8,0)</f>
        <v>6.099537037037037E-3</v>
      </c>
      <c r="BH212" s="152">
        <f>VLOOKUP($A212,Basisgegevens!$B:$L,9,0)</f>
        <v>300</v>
      </c>
      <c r="BI212" s="152">
        <f>VLOOKUP($A212,Basisgegevens!$B:$L,10,0)</f>
        <v>135</v>
      </c>
      <c r="BJ212" s="152">
        <f>VLOOKUP($A212,Basisgegevens!$B:$L,11,0)</f>
        <v>19</v>
      </c>
      <c r="BK212" s="152" t="str">
        <f t="shared" si="78"/>
        <v/>
      </c>
      <c r="BL212" s="153" t="str">
        <f t="shared" si="79"/>
        <v>Uit</v>
      </c>
      <c r="BM212" s="154" t="str">
        <f t="shared" si="89"/>
        <v/>
      </c>
      <c r="BN212" s="154">
        <f t="shared" si="81"/>
        <v>0</v>
      </c>
      <c r="BO212" s="154" t="str">
        <f t="shared" si="82"/>
        <v/>
      </c>
      <c r="BP212" s="61"/>
      <c r="BQ212" s="61"/>
      <c r="BR212" s="59" t="str">
        <f t="shared" si="83"/>
        <v/>
      </c>
      <c r="BS212" s="59" t="str">
        <f t="shared" si="84"/>
        <v/>
      </c>
      <c r="BT212" s="155" t="str">
        <f t="shared" si="85"/>
        <v/>
      </c>
      <c r="BU212" s="156" t="str">
        <f t="shared" si="86"/>
        <v/>
      </c>
      <c r="BV212" s="68"/>
      <c r="BW212" s="68"/>
      <c r="BX212" s="68"/>
      <c r="BY212" s="68"/>
      <c r="BZ212" s="68"/>
      <c r="CA212" s="68"/>
      <c r="CB212" s="68"/>
      <c r="CC212" s="68"/>
    </row>
    <row r="213" spans="1:81" x14ac:dyDescent="0.2">
      <c r="A213" s="161" t="s">
        <v>52</v>
      </c>
      <c r="B213" s="32"/>
      <c r="C213" s="164" t="str">
        <f t="shared" si="66"/>
        <v>B</v>
      </c>
      <c r="D213" s="147"/>
      <c r="E213" s="40"/>
      <c r="F213" s="35"/>
      <c r="G213" s="32"/>
      <c r="H213" s="32"/>
      <c r="I213" s="32"/>
      <c r="J213" s="32"/>
      <c r="K213" s="41"/>
      <c r="L213" s="42"/>
      <c r="M213" s="42"/>
      <c r="N213" s="167" t="str">
        <f t="shared" si="67"/>
        <v>Uit</v>
      </c>
      <c r="O213" s="46"/>
      <c r="P213" s="47"/>
      <c r="Q213" s="48">
        <f t="shared" si="68"/>
        <v>0</v>
      </c>
      <c r="R213" s="49" t="str">
        <f t="shared" si="69"/>
        <v/>
      </c>
      <c r="S213" s="50" t="str">
        <f t="shared" si="70"/>
        <v>Uit</v>
      </c>
      <c r="T213" s="171">
        <f t="shared" si="71"/>
        <v>0</v>
      </c>
      <c r="U213" s="169">
        <f t="shared" si="72"/>
        <v>0</v>
      </c>
      <c r="V213" s="169" t="str">
        <f t="shared" si="73"/>
        <v>Uit</v>
      </c>
      <c r="W213" s="170" t="str">
        <f t="shared" si="74"/>
        <v/>
      </c>
      <c r="X213" s="91" t="str">
        <f t="shared" si="75"/>
        <v/>
      </c>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149">
        <f t="shared" si="76"/>
        <v>0</v>
      </c>
      <c r="AY213" s="52"/>
      <c r="AZ213" s="90" t="e">
        <f>VLOOKUP(AY213,Termination!C:D,2,FALSE)</f>
        <v>#N/A</v>
      </c>
      <c r="BA213" s="92" t="str">
        <f t="shared" si="87"/>
        <v/>
      </c>
      <c r="BB213" s="89"/>
      <c r="BC213" s="89"/>
      <c r="BD213" s="150" t="str">
        <f t="shared" si="77"/>
        <v/>
      </c>
      <c r="BE213" s="151">
        <f>VLOOKUP(A213,Basisgegevens!$B:$L,5,0)</f>
        <v>2.9861111111111108E-3</v>
      </c>
      <c r="BF213" s="151">
        <f>VLOOKUP($A213,Basisgegevens!$B:$L,7,0)</f>
        <v>2.7546296296296294E-3</v>
      </c>
      <c r="BG213" s="151">
        <f>VLOOKUP($A213,Basisgegevens!$B:$L,8,0)</f>
        <v>6.099537037037037E-3</v>
      </c>
      <c r="BH213" s="152">
        <f>VLOOKUP($A213,Basisgegevens!$B:$L,9,0)</f>
        <v>300</v>
      </c>
      <c r="BI213" s="152">
        <f>VLOOKUP($A213,Basisgegevens!$B:$L,10,0)</f>
        <v>135</v>
      </c>
      <c r="BJ213" s="152">
        <f>VLOOKUP($A213,Basisgegevens!$B:$L,11,0)</f>
        <v>19</v>
      </c>
      <c r="BK213" s="152" t="str">
        <f t="shared" si="78"/>
        <v/>
      </c>
      <c r="BL213" s="153" t="str">
        <f t="shared" si="79"/>
        <v>Uit</v>
      </c>
      <c r="BM213" s="154" t="str">
        <f t="shared" si="89"/>
        <v/>
      </c>
      <c r="BN213" s="154">
        <f t="shared" si="81"/>
        <v>0</v>
      </c>
      <c r="BO213" s="154" t="str">
        <f t="shared" si="82"/>
        <v/>
      </c>
      <c r="BP213" s="61"/>
      <c r="BQ213" s="61"/>
      <c r="BR213" s="59" t="str">
        <f t="shared" si="83"/>
        <v/>
      </c>
      <c r="BS213" s="59" t="str">
        <f t="shared" si="84"/>
        <v/>
      </c>
      <c r="BT213" s="155" t="str">
        <f t="shared" si="85"/>
        <v/>
      </c>
      <c r="BU213" s="156" t="str">
        <f t="shared" si="86"/>
        <v/>
      </c>
      <c r="BV213" s="68"/>
      <c r="BW213" s="68"/>
      <c r="BX213" s="68"/>
      <c r="BY213" s="68"/>
      <c r="BZ213" s="68"/>
      <c r="CA213" s="68"/>
      <c r="CB213" s="68"/>
      <c r="CC213" s="68"/>
    </row>
    <row r="214" spans="1:81" x14ac:dyDescent="0.2">
      <c r="A214" s="161" t="s">
        <v>52</v>
      </c>
      <c r="B214" s="32"/>
      <c r="C214" s="164" t="str">
        <f t="shared" si="66"/>
        <v>B</v>
      </c>
      <c r="D214" s="147"/>
      <c r="E214" s="40"/>
      <c r="F214" s="35"/>
      <c r="G214" s="32"/>
      <c r="H214" s="32"/>
      <c r="I214" s="32"/>
      <c r="J214" s="32"/>
      <c r="K214" s="41"/>
      <c r="L214" s="42"/>
      <c r="M214" s="42"/>
      <c r="N214" s="167" t="str">
        <f t="shared" si="67"/>
        <v>Uit</v>
      </c>
      <c r="O214" s="46"/>
      <c r="P214" s="47"/>
      <c r="Q214" s="48">
        <f t="shared" si="68"/>
        <v>0</v>
      </c>
      <c r="R214" s="49" t="str">
        <f t="shared" si="69"/>
        <v/>
      </c>
      <c r="S214" s="50" t="str">
        <f t="shared" si="70"/>
        <v>Uit</v>
      </c>
      <c r="T214" s="171">
        <f t="shared" si="71"/>
        <v>0</v>
      </c>
      <c r="U214" s="169">
        <f t="shared" si="72"/>
        <v>0</v>
      </c>
      <c r="V214" s="169" t="str">
        <f t="shared" si="73"/>
        <v>Uit</v>
      </c>
      <c r="W214" s="170" t="str">
        <f t="shared" si="74"/>
        <v/>
      </c>
      <c r="X214" s="91" t="str">
        <f t="shared" si="75"/>
        <v/>
      </c>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149">
        <f t="shared" si="76"/>
        <v>0</v>
      </c>
      <c r="AY214" s="52"/>
      <c r="AZ214" s="90" t="e">
        <f>VLOOKUP(AY214,Termination!C:D,2,FALSE)</f>
        <v>#N/A</v>
      </c>
      <c r="BA214" s="92" t="str">
        <f t="shared" si="87"/>
        <v/>
      </c>
      <c r="BB214" s="89"/>
      <c r="BC214" s="89"/>
      <c r="BD214" s="150" t="str">
        <f t="shared" si="77"/>
        <v/>
      </c>
      <c r="BE214" s="151">
        <f>VLOOKUP(A214,Basisgegevens!$B:$L,5,0)</f>
        <v>2.9861111111111108E-3</v>
      </c>
      <c r="BF214" s="151">
        <f>VLOOKUP($A214,Basisgegevens!$B:$L,7,0)</f>
        <v>2.7546296296296294E-3</v>
      </c>
      <c r="BG214" s="151">
        <f>VLOOKUP($A214,Basisgegevens!$B:$L,8,0)</f>
        <v>6.099537037037037E-3</v>
      </c>
      <c r="BH214" s="152">
        <f>VLOOKUP($A214,Basisgegevens!$B:$L,9,0)</f>
        <v>300</v>
      </c>
      <c r="BI214" s="152">
        <f>VLOOKUP($A214,Basisgegevens!$B:$L,10,0)</f>
        <v>135</v>
      </c>
      <c r="BJ214" s="152">
        <f>VLOOKUP($A214,Basisgegevens!$B:$L,11,0)</f>
        <v>19</v>
      </c>
      <c r="BK214" s="152" t="str">
        <f t="shared" si="78"/>
        <v/>
      </c>
      <c r="BL214" s="153" t="str">
        <f t="shared" si="79"/>
        <v>Uit</v>
      </c>
      <c r="BM214" s="154" t="str">
        <f t="shared" si="89"/>
        <v/>
      </c>
      <c r="BN214" s="154">
        <f t="shared" si="81"/>
        <v>0</v>
      </c>
      <c r="BO214" s="154" t="str">
        <f t="shared" si="82"/>
        <v/>
      </c>
      <c r="BP214" s="61"/>
      <c r="BQ214" s="61"/>
      <c r="BR214" s="59" t="str">
        <f t="shared" si="83"/>
        <v/>
      </c>
      <c r="BS214" s="59" t="str">
        <f t="shared" si="84"/>
        <v/>
      </c>
      <c r="BT214" s="155" t="str">
        <f t="shared" si="85"/>
        <v/>
      </c>
      <c r="BU214" s="156" t="str">
        <f t="shared" si="86"/>
        <v/>
      </c>
      <c r="BV214" s="68"/>
      <c r="BW214" s="68"/>
      <c r="BX214" s="68"/>
      <c r="BY214" s="68"/>
      <c r="BZ214" s="68"/>
      <c r="CA214" s="68"/>
      <c r="CB214" s="68"/>
      <c r="CC214" s="68"/>
    </row>
    <row r="215" spans="1:81" x14ac:dyDescent="0.2">
      <c r="A215" s="161" t="s">
        <v>52</v>
      </c>
      <c r="B215" s="32"/>
      <c r="C215" s="164" t="str">
        <f t="shared" si="66"/>
        <v>B</v>
      </c>
      <c r="D215" s="147"/>
      <c r="E215" s="40"/>
      <c r="F215" s="35"/>
      <c r="G215" s="32"/>
      <c r="H215" s="32"/>
      <c r="I215" s="32"/>
      <c r="J215" s="32"/>
      <c r="K215" s="41"/>
      <c r="L215" s="42"/>
      <c r="M215" s="42"/>
      <c r="N215" s="167" t="str">
        <f t="shared" si="67"/>
        <v>Uit</v>
      </c>
      <c r="O215" s="46"/>
      <c r="P215" s="47"/>
      <c r="Q215" s="48">
        <f t="shared" si="68"/>
        <v>0</v>
      </c>
      <c r="R215" s="49" t="str">
        <f t="shared" si="69"/>
        <v/>
      </c>
      <c r="S215" s="50" t="str">
        <f t="shared" si="70"/>
        <v>Uit</v>
      </c>
      <c r="T215" s="171">
        <f t="shared" si="71"/>
        <v>0</v>
      </c>
      <c r="U215" s="169">
        <f t="shared" si="72"/>
        <v>0</v>
      </c>
      <c r="V215" s="169" t="str">
        <f t="shared" si="73"/>
        <v>Uit</v>
      </c>
      <c r="W215" s="170" t="str">
        <f t="shared" si="74"/>
        <v/>
      </c>
      <c r="X215" s="91" t="str">
        <f t="shared" si="75"/>
        <v/>
      </c>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149">
        <f t="shared" si="76"/>
        <v>0</v>
      </c>
      <c r="AY215" s="52"/>
      <c r="AZ215" s="90" t="e">
        <f>VLOOKUP(AY215,Termination!C:D,2,FALSE)</f>
        <v>#N/A</v>
      </c>
      <c r="BA215" s="92" t="str">
        <f t="shared" si="87"/>
        <v/>
      </c>
      <c r="BB215" s="89"/>
      <c r="BC215" s="89"/>
      <c r="BD215" s="150" t="str">
        <f t="shared" si="77"/>
        <v/>
      </c>
      <c r="BE215" s="151">
        <f>VLOOKUP(A215,Basisgegevens!$B:$L,5,0)</f>
        <v>2.9861111111111108E-3</v>
      </c>
      <c r="BF215" s="151">
        <f>VLOOKUP($A215,Basisgegevens!$B:$L,7,0)</f>
        <v>2.7546296296296294E-3</v>
      </c>
      <c r="BG215" s="151">
        <f>VLOOKUP($A215,Basisgegevens!$B:$L,8,0)</f>
        <v>6.099537037037037E-3</v>
      </c>
      <c r="BH215" s="152">
        <f>VLOOKUP($A215,Basisgegevens!$B:$L,9,0)</f>
        <v>300</v>
      </c>
      <c r="BI215" s="152">
        <f>VLOOKUP($A215,Basisgegevens!$B:$L,10,0)</f>
        <v>135</v>
      </c>
      <c r="BJ215" s="152">
        <f>VLOOKUP($A215,Basisgegevens!$B:$L,11,0)</f>
        <v>19</v>
      </c>
      <c r="BK215" s="152" t="str">
        <f t="shared" si="78"/>
        <v/>
      </c>
      <c r="BL215" s="153" t="str">
        <f t="shared" si="79"/>
        <v>Uit</v>
      </c>
      <c r="BM215" s="154" t="str">
        <f t="shared" si="89"/>
        <v/>
      </c>
      <c r="BN215" s="154">
        <f t="shared" si="81"/>
        <v>0</v>
      </c>
      <c r="BO215" s="154" t="str">
        <f t="shared" si="82"/>
        <v/>
      </c>
      <c r="BP215" s="61"/>
      <c r="BQ215" s="61"/>
      <c r="BR215" s="59" t="str">
        <f t="shared" si="83"/>
        <v/>
      </c>
      <c r="BS215" s="59" t="str">
        <f t="shared" si="84"/>
        <v/>
      </c>
      <c r="BT215" s="155" t="str">
        <f t="shared" si="85"/>
        <v/>
      </c>
      <c r="BU215" s="156" t="str">
        <f t="shared" si="86"/>
        <v/>
      </c>
      <c r="BV215" s="68"/>
      <c r="BW215" s="68"/>
      <c r="BX215" s="68"/>
      <c r="BY215" s="68"/>
      <c r="BZ215" s="68"/>
      <c r="CA215" s="68"/>
      <c r="CB215" s="68"/>
      <c r="CC215" s="68"/>
    </row>
    <row r="216" spans="1:81" x14ac:dyDescent="0.2">
      <c r="A216" s="161" t="s">
        <v>52</v>
      </c>
      <c r="B216" s="32"/>
      <c r="C216" s="164" t="str">
        <f t="shared" si="66"/>
        <v>B</v>
      </c>
      <c r="D216" s="147"/>
      <c r="E216" s="40"/>
      <c r="F216" s="35"/>
      <c r="G216" s="32"/>
      <c r="H216" s="32"/>
      <c r="I216" s="32"/>
      <c r="J216" s="32"/>
      <c r="K216" s="41"/>
      <c r="L216" s="42"/>
      <c r="M216" s="42"/>
      <c r="N216" s="167" t="str">
        <f t="shared" si="67"/>
        <v>Uit</v>
      </c>
      <c r="O216" s="46"/>
      <c r="P216" s="47"/>
      <c r="Q216" s="48">
        <f t="shared" si="68"/>
        <v>0</v>
      </c>
      <c r="R216" s="49" t="str">
        <f t="shared" si="69"/>
        <v/>
      </c>
      <c r="S216" s="50" t="str">
        <f t="shared" si="70"/>
        <v>Uit</v>
      </c>
      <c r="T216" s="171">
        <f t="shared" si="71"/>
        <v>0</v>
      </c>
      <c r="U216" s="169">
        <f t="shared" si="72"/>
        <v>0</v>
      </c>
      <c r="V216" s="169" t="str">
        <f t="shared" si="73"/>
        <v>Uit</v>
      </c>
      <c r="W216" s="170" t="str">
        <f t="shared" si="74"/>
        <v/>
      </c>
      <c r="X216" s="91" t="str">
        <f t="shared" si="75"/>
        <v/>
      </c>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149">
        <f t="shared" si="76"/>
        <v>0</v>
      </c>
      <c r="AY216" s="52"/>
      <c r="AZ216" s="90" t="e">
        <f>VLOOKUP(AY216,Termination!C:D,2,FALSE)</f>
        <v>#N/A</v>
      </c>
      <c r="BA216" s="92" t="str">
        <f t="shared" si="87"/>
        <v/>
      </c>
      <c r="BB216" s="89"/>
      <c r="BC216" s="89"/>
      <c r="BD216" s="150" t="str">
        <f t="shared" si="77"/>
        <v/>
      </c>
      <c r="BE216" s="151">
        <f>VLOOKUP(A216,Basisgegevens!$B:$L,5,0)</f>
        <v>2.9861111111111108E-3</v>
      </c>
      <c r="BF216" s="151">
        <f>VLOOKUP($A216,Basisgegevens!$B:$L,7,0)</f>
        <v>2.7546296296296294E-3</v>
      </c>
      <c r="BG216" s="151">
        <f>VLOOKUP($A216,Basisgegevens!$B:$L,8,0)</f>
        <v>6.099537037037037E-3</v>
      </c>
      <c r="BH216" s="152">
        <f>VLOOKUP($A216,Basisgegevens!$B:$L,9,0)</f>
        <v>300</v>
      </c>
      <c r="BI216" s="152">
        <f>VLOOKUP($A216,Basisgegevens!$B:$L,10,0)</f>
        <v>135</v>
      </c>
      <c r="BJ216" s="152">
        <f>VLOOKUP($A216,Basisgegevens!$B:$L,11,0)</f>
        <v>19</v>
      </c>
      <c r="BK216" s="152" t="str">
        <f t="shared" si="78"/>
        <v/>
      </c>
      <c r="BL216" s="153" t="str">
        <f t="shared" si="79"/>
        <v>Uit</v>
      </c>
      <c r="BM216" s="154" t="str">
        <f t="shared" si="89"/>
        <v/>
      </c>
      <c r="BN216" s="154">
        <f t="shared" si="81"/>
        <v>0</v>
      </c>
      <c r="BO216" s="154" t="str">
        <f t="shared" si="82"/>
        <v/>
      </c>
      <c r="BP216" s="61"/>
      <c r="BQ216" s="61"/>
      <c r="BR216" s="59" t="str">
        <f t="shared" si="83"/>
        <v/>
      </c>
      <c r="BS216" s="59" t="str">
        <f t="shared" si="84"/>
        <v/>
      </c>
      <c r="BT216" s="155" t="str">
        <f t="shared" si="85"/>
        <v/>
      </c>
      <c r="BU216" s="156" t="str">
        <f t="shared" si="86"/>
        <v/>
      </c>
      <c r="BV216" s="68"/>
      <c r="BW216" s="68"/>
      <c r="BX216" s="68"/>
      <c r="BY216" s="68"/>
      <c r="BZ216" s="68"/>
      <c r="CA216" s="68"/>
      <c r="CB216" s="68"/>
      <c r="CC216" s="68"/>
    </row>
    <row r="217" spans="1:81" x14ac:dyDescent="0.2">
      <c r="A217" s="161" t="s">
        <v>52</v>
      </c>
      <c r="B217" s="32"/>
      <c r="C217" s="164" t="str">
        <f t="shared" ref="C217:C280" si="90">MID(A217,4,1)</f>
        <v>B</v>
      </c>
      <c r="D217" s="147"/>
      <c r="E217" s="40"/>
      <c r="F217" s="35"/>
      <c r="G217" s="32"/>
      <c r="H217" s="32"/>
      <c r="I217" s="32"/>
      <c r="J217" s="32"/>
      <c r="K217" s="41"/>
      <c r="L217" s="42"/>
      <c r="M217" s="42"/>
      <c r="N217" s="167" t="str">
        <f t="shared" ref="N217:N280" si="91">IFERROR(IF(ISTEXT(M217),M217,(IF(AVERAGE(L217:M217)&lt;=BI217,"Uit",100-(AVERAGE(L217:M217)/BH217*100)))),"Uit")</f>
        <v>Uit</v>
      </c>
      <c r="O217" s="46"/>
      <c r="P217" s="47"/>
      <c r="Q217" s="48">
        <f t="shared" ref="Q217:Q280" si="92">IF(AX217="","",AX217)</f>
        <v>0</v>
      </c>
      <c r="R217" s="49" t="str">
        <f t="shared" ref="R217:R280" si="93">IF(BD217="","",IF(BD217&gt;BG217,"Uit",BM217+BN217))</f>
        <v/>
      </c>
      <c r="S217" s="50" t="str">
        <f t="shared" ref="S217:S280" si="94">IF(ISTEXT(BL217),BL217,IF(OR(ISBLANK(Q217),Q217="",ISBLANK(Y217)),BL217,IF(ISTEXT(BO217),BO217,BL217+BO217)))</f>
        <v>Uit</v>
      </c>
      <c r="T217" s="171">
        <f t="shared" ref="T217:T280" si="95">IF(BP217="",0,BR217)</f>
        <v>0</v>
      </c>
      <c r="U217" s="169">
        <f t="shared" ref="U217:U280" si="96">IF(BQ217="",0,BS217)</f>
        <v>0</v>
      </c>
      <c r="V217" s="169" t="str">
        <f t="shared" ref="V217:V280" si="97">IF(S217="","",IF(ISTEXT(S217),S217,S217-T217-U217))</f>
        <v>Uit</v>
      </c>
      <c r="W217" s="170" t="str">
        <f t="shared" ref="W217:W280" si="98">IF(AY217="","",AZ217)</f>
        <v/>
      </c>
      <c r="X217" s="91" t="str">
        <f t="shared" ref="X217:X280" si="99">IF($G217="","",$G217)</f>
        <v/>
      </c>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149">
        <f t="shared" ref="AX217:AX280" si="100">IF(AY217="",SUM(Y217:AW217),"Uit")</f>
        <v>0</v>
      </c>
      <c r="AY217" s="52"/>
      <c r="AZ217" s="90" t="e">
        <f>VLOOKUP(AY217,Termination!C:D,2,FALSE)</f>
        <v>#N/A</v>
      </c>
      <c r="BA217" s="92" t="str">
        <f t="shared" ref="BA217:BA280" si="101">IF($G217="","",$G217)</f>
        <v/>
      </c>
      <c r="BB217" s="89"/>
      <c r="BC217" s="89"/>
      <c r="BD217" s="150" t="str">
        <f t="shared" ref="BD217:BD280" si="102">IF(ISBLANK(BC217),"",BC217-BB217)</f>
        <v/>
      </c>
      <c r="BE217" s="151">
        <f>VLOOKUP(A217,Basisgegevens!$B:$L,5,0)</f>
        <v>2.9861111111111108E-3</v>
      </c>
      <c r="BF217" s="151">
        <f>VLOOKUP($A217,Basisgegevens!$B:$L,7,0)</f>
        <v>2.7546296296296294E-3</v>
      </c>
      <c r="BG217" s="151">
        <f>VLOOKUP($A217,Basisgegevens!$B:$L,8,0)</f>
        <v>6.099537037037037E-3</v>
      </c>
      <c r="BH217" s="152">
        <f>VLOOKUP($A217,Basisgegevens!$B:$L,9,0)</f>
        <v>300</v>
      </c>
      <c r="BI217" s="152">
        <f>VLOOKUP($A217,Basisgegevens!$B:$L,10,0)</f>
        <v>135</v>
      </c>
      <c r="BJ217" s="152">
        <f>VLOOKUP($A217,Basisgegevens!$B:$L,11,0)</f>
        <v>19</v>
      </c>
      <c r="BK217" s="152" t="str">
        <f t="shared" ref="BK217:BK280" si="103">IF(O217="","",IF(ISTEXT(O217),O217,IF(O217&gt;BJ217,"Uit",IF(ISBLANK(P217),O217,O217+P217))))</f>
        <v/>
      </c>
      <c r="BL217" s="153" t="str">
        <f t="shared" ref="BL217:BL280" si="104">IF(OR(ISTEXT(N217),BK217=""),N217,IF(ISTEXT(BK217),BK217,N217+BK217))</f>
        <v>Uit</v>
      </c>
      <c r="BM217" s="154" t="str">
        <f t="shared" si="89"/>
        <v/>
      </c>
      <c r="BN217" s="154">
        <f t="shared" ref="BN217:BN280" si="105">IF(BD217&gt;BF217,0,(BF217-BD217)*24*3600*0.4)</f>
        <v>0</v>
      </c>
      <c r="BO217" s="154" t="str">
        <f t="shared" ref="BO217:BO280" si="106">IF(Q217="","",IF(ISTEXT(Q217),Q217,IF(ISTEXT(R217),R217,Q217+R217)))</f>
        <v/>
      </c>
      <c r="BP217" s="61"/>
      <c r="BQ217" s="61"/>
      <c r="BR217" s="59" t="str">
        <f t="shared" ref="BR217:BR280" si="107">IF(BP217="","",BP217)</f>
        <v/>
      </c>
      <c r="BS217" s="59" t="str">
        <f t="shared" ref="BS217:BS280" si="108">IF(BQ217="","",BQ217)</f>
        <v/>
      </c>
      <c r="BT217" s="155" t="str">
        <f t="shared" ref="BT217:BT280" si="109">IFERROR(AVERAGE(BR217:BS217),"")</f>
        <v/>
      </c>
      <c r="BU217" s="156" t="str">
        <f t="shared" ref="BU217:BU280" si="110">IF(BT217&gt;0,IF(BT217&lt;6,"onvoldoende",""),"")</f>
        <v/>
      </c>
      <c r="BV217" s="68"/>
      <c r="BW217" s="68"/>
      <c r="BX217" s="68"/>
      <c r="BY217" s="68"/>
      <c r="BZ217" s="68"/>
      <c r="CA217" s="68"/>
      <c r="CB217" s="68"/>
      <c r="CC217" s="68"/>
    </row>
    <row r="218" spans="1:81" x14ac:dyDescent="0.2">
      <c r="A218" s="161" t="s">
        <v>52</v>
      </c>
      <c r="B218" s="32"/>
      <c r="C218" s="164" t="str">
        <f t="shared" si="90"/>
        <v>B</v>
      </c>
      <c r="D218" s="147"/>
      <c r="E218" s="40"/>
      <c r="F218" s="35"/>
      <c r="G218" s="32"/>
      <c r="H218" s="32"/>
      <c r="I218" s="32"/>
      <c r="J218" s="32"/>
      <c r="K218" s="41"/>
      <c r="L218" s="42"/>
      <c r="M218" s="42"/>
      <c r="N218" s="167" t="str">
        <f t="shared" si="91"/>
        <v>Uit</v>
      </c>
      <c r="O218" s="46"/>
      <c r="P218" s="47"/>
      <c r="Q218" s="48">
        <f t="shared" si="92"/>
        <v>0</v>
      </c>
      <c r="R218" s="49" t="str">
        <f t="shared" si="93"/>
        <v/>
      </c>
      <c r="S218" s="50" t="str">
        <f t="shared" si="94"/>
        <v>Uit</v>
      </c>
      <c r="T218" s="171">
        <f t="shared" si="95"/>
        <v>0</v>
      </c>
      <c r="U218" s="169">
        <f t="shared" si="96"/>
        <v>0</v>
      </c>
      <c r="V218" s="169" t="str">
        <f t="shared" si="97"/>
        <v>Uit</v>
      </c>
      <c r="W218" s="170" t="str">
        <f t="shared" si="98"/>
        <v/>
      </c>
      <c r="X218" s="91" t="str">
        <f t="shared" si="99"/>
        <v/>
      </c>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149">
        <f t="shared" si="100"/>
        <v>0</v>
      </c>
      <c r="AY218" s="52"/>
      <c r="AZ218" s="90" t="e">
        <f>VLOOKUP(AY218,Termination!C:D,2,FALSE)</f>
        <v>#N/A</v>
      </c>
      <c r="BA218" s="92" t="str">
        <f t="shared" si="101"/>
        <v/>
      </c>
      <c r="BB218" s="89"/>
      <c r="BC218" s="89"/>
      <c r="BD218" s="150" t="str">
        <f t="shared" si="102"/>
        <v/>
      </c>
      <c r="BE218" s="151">
        <f>VLOOKUP(A218,Basisgegevens!$B:$L,5,0)</f>
        <v>2.9861111111111108E-3</v>
      </c>
      <c r="BF218" s="151">
        <f>VLOOKUP($A218,Basisgegevens!$B:$L,7,0)</f>
        <v>2.7546296296296294E-3</v>
      </c>
      <c r="BG218" s="151">
        <f>VLOOKUP($A218,Basisgegevens!$B:$L,8,0)</f>
        <v>6.099537037037037E-3</v>
      </c>
      <c r="BH218" s="152">
        <f>VLOOKUP($A218,Basisgegevens!$B:$L,9,0)</f>
        <v>300</v>
      </c>
      <c r="BI218" s="152">
        <f>VLOOKUP($A218,Basisgegevens!$B:$L,10,0)</f>
        <v>135</v>
      </c>
      <c r="BJ218" s="152">
        <f>VLOOKUP($A218,Basisgegevens!$B:$L,11,0)</f>
        <v>19</v>
      </c>
      <c r="BK218" s="152" t="str">
        <f t="shared" si="103"/>
        <v/>
      </c>
      <c r="BL218" s="153" t="str">
        <f t="shared" si="104"/>
        <v>Uit</v>
      </c>
      <c r="BM218" s="154" t="str">
        <f t="shared" si="89"/>
        <v/>
      </c>
      <c r="BN218" s="154">
        <f t="shared" si="105"/>
        <v>0</v>
      </c>
      <c r="BO218" s="154" t="str">
        <f t="shared" si="106"/>
        <v/>
      </c>
      <c r="BP218" s="61"/>
      <c r="BQ218" s="61"/>
      <c r="BR218" s="59" t="str">
        <f t="shared" si="107"/>
        <v/>
      </c>
      <c r="BS218" s="59" t="str">
        <f t="shared" si="108"/>
        <v/>
      </c>
      <c r="BT218" s="155" t="str">
        <f t="shared" si="109"/>
        <v/>
      </c>
      <c r="BU218" s="156" t="str">
        <f t="shared" si="110"/>
        <v/>
      </c>
      <c r="BV218" s="68"/>
      <c r="BW218" s="68"/>
      <c r="BX218" s="68"/>
      <c r="BY218" s="68"/>
      <c r="BZ218" s="68"/>
      <c r="CA218" s="68"/>
      <c r="CB218" s="68"/>
      <c r="CC218" s="68"/>
    </row>
    <row r="219" spans="1:81" x14ac:dyDescent="0.2">
      <c r="A219" s="161" t="s">
        <v>52</v>
      </c>
      <c r="B219" s="32"/>
      <c r="C219" s="164" t="str">
        <f t="shared" si="90"/>
        <v>B</v>
      </c>
      <c r="D219" s="147"/>
      <c r="E219" s="40"/>
      <c r="F219" s="35"/>
      <c r="G219" s="32"/>
      <c r="H219" s="32"/>
      <c r="I219" s="32"/>
      <c r="J219" s="32"/>
      <c r="K219" s="41"/>
      <c r="L219" s="42"/>
      <c r="M219" s="42"/>
      <c r="N219" s="167" t="str">
        <f t="shared" si="91"/>
        <v>Uit</v>
      </c>
      <c r="O219" s="46"/>
      <c r="P219" s="47"/>
      <c r="Q219" s="48">
        <f t="shared" si="92"/>
        <v>0</v>
      </c>
      <c r="R219" s="49" t="str">
        <f t="shared" si="93"/>
        <v/>
      </c>
      <c r="S219" s="50" t="str">
        <f t="shared" si="94"/>
        <v>Uit</v>
      </c>
      <c r="T219" s="171">
        <f t="shared" si="95"/>
        <v>0</v>
      </c>
      <c r="U219" s="169">
        <f t="shared" si="96"/>
        <v>0</v>
      </c>
      <c r="V219" s="169" t="str">
        <f t="shared" si="97"/>
        <v>Uit</v>
      </c>
      <c r="W219" s="170" t="str">
        <f t="shared" si="98"/>
        <v/>
      </c>
      <c r="X219" s="91" t="str">
        <f t="shared" si="99"/>
        <v/>
      </c>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149">
        <f t="shared" si="100"/>
        <v>0</v>
      </c>
      <c r="AY219" s="52"/>
      <c r="AZ219" s="90" t="e">
        <f>VLOOKUP(AY219,Termination!C:D,2,FALSE)</f>
        <v>#N/A</v>
      </c>
      <c r="BA219" s="92" t="str">
        <f t="shared" si="101"/>
        <v/>
      </c>
      <c r="BB219" s="89"/>
      <c r="BC219" s="89"/>
      <c r="BD219" s="150" t="str">
        <f t="shared" si="102"/>
        <v/>
      </c>
      <c r="BE219" s="151">
        <f>VLOOKUP(A219,Basisgegevens!$B:$L,5,0)</f>
        <v>2.9861111111111108E-3</v>
      </c>
      <c r="BF219" s="151">
        <f>VLOOKUP($A219,Basisgegevens!$B:$L,7,0)</f>
        <v>2.7546296296296294E-3</v>
      </c>
      <c r="BG219" s="151">
        <f>VLOOKUP($A219,Basisgegevens!$B:$L,8,0)</f>
        <v>6.099537037037037E-3</v>
      </c>
      <c r="BH219" s="152">
        <f>VLOOKUP($A219,Basisgegevens!$B:$L,9,0)</f>
        <v>300</v>
      </c>
      <c r="BI219" s="152">
        <f>VLOOKUP($A219,Basisgegevens!$B:$L,10,0)</f>
        <v>135</v>
      </c>
      <c r="BJ219" s="152">
        <f>VLOOKUP($A219,Basisgegevens!$B:$L,11,0)</f>
        <v>19</v>
      </c>
      <c r="BK219" s="152" t="str">
        <f t="shared" si="103"/>
        <v/>
      </c>
      <c r="BL219" s="153" t="str">
        <f t="shared" si="104"/>
        <v>Uit</v>
      </c>
      <c r="BM219" s="154" t="str">
        <f t="shared" si="89"/>
        <v/>
      </c>
      <c r="BN219" s="154">
        <f t="shared" si="105"/>
        <v>0</v>
      </c>
      <c r="BO219" s="154" t="str">
        <f t="shared" si="106"/>
        <v/>
      </c>
      <c r="BP219" s="61"/>
      <c r="BQ219" s="61"/>
      <c r="BR219" s="59" t="str">
        <f t="shared" si="107"/>
        <v/>
      </c>
      <c r="BS219" s="59" t="str">
        <f t="shared" si="108"/>
        <v/>
      </c>
      <c r="BT219" s="155" t="str">
        <f t="shared" si="109"/>
        <v/>
      </c>
      <c r="BU219" s="156" t="str">
        <f t="shared" si="110"/>
        <v/>
      </c>
      <c r="BV219" s="68"/>
      <c r="BW219" s="68"/>
      <c r="BX219" s="68"/>
      <c r="BY219" s="68"/>
      <c r="BZ219" s="68"/>
      <c r="CA219" s="68"/>
      <c r="CB219" s="68"/>
      <c r="CC219" s="68"/>
    </row>
    <row r="220" spans="1:81" x14ac:dyDescent="0.2">
      <c r="A220" s="161" t="s">
        <v>52</v>
      </c>
      <c r="B220" s="32"/>
      <c r="C220" s="164" t="str">
        <f t="shared" si="90"/>
        <v>B</v>
      </c>
      <c r="D220" s="147"/>
      <c r="E220" s="40"/>
      <c r="F220" s="35"/>
      <c r="G220" s="32"/>
      <c r="H220" s="32"/>
      <c r="I220" s="32"/>
      <c r="J220" s="32"/>
      <c r="K220" s="41"/>
      <c r="L220" s="42"/>
      <c r="M220" s="42"/>
      <c r="N220" s="167" t="str">
        <f t="shared" si="91"/>
        <v>Uit</v>
      </c>
      <c r="O220" s="46"/>
      <c r="P220" s="47"/>
      <c r="Q220" s="48">
        <f t="shared" si="92"/>
        <v>0</v>
      </c>
      <c r="R220" s="49" t="str">
        <f t="shared" si="93"/>
        <v/>
      </c>
      <c r="S220" s="50" t="str">
        <f t="shared" si="94"/>
        <v>Uit</v>
      </c>
      <c r="T220" s="171">
        <f t="shared" si="95"/>
        <v>0</v>
      </c>
      <c r="U220" s="169">
        <f t="shared" si="96"/>
        <v>0</v>
      </c>
      <c r="V220" s="169" t="str">
        <f t="shared" si="97"/>
        <v>Uit</v>
      </c>
      <c r="W220" s="170" t="str">
        <f t="shared" si="98"/>
        <v/>
      </c>
      <c r="X220" s="91" t="str">
        <f t="shared" si="99"/>
        <v/>
      </c>
      <c r="Y220" s="51"/>
      <c r="Z220" s="51"/>
      <c r="AA220" s="51"/>
      <c r="AB220" s="51"/>
      <c r="AC220" s="51"/>
      <c r="AD220" s="51"/>
      <c r="AE220" s="51"/>
      <c r="AF220" s="51"/>
      <c r="AG220" s="51"/>
      <c r="AH220" s="51"/>
      <c r="AI220" s="51"/>
      <c r="AJ220" s="51"/>
      <c r="AK220" s="51"/>
      <c r="AL220" s="51"/>
      <c r="AM220" s="51"/>
      <c r="AN220" s="51"/>
      <c r="AO220" s="51"/>
      <c r="AP220" s="51"/>
      <c r="AQ220" s="51"/>
      <c r="AR220" s="51"/>
      <c r="AS220" s="51"/>
      <c r="AT220" s="51"/>
      <c r="AU220" s="51"/>
      <c r="AV220" s="51"/>
      <c r="AW220" s="51"/>
      <c r="AX220" s="149">
        <f t="shared" si="100"/>
        <v>0</v>
      </c>
      <c r="AY220" s="52"/>
      <c r="AZ220" s="90" t="e">
        <f>VLOOKUP(AY220,Termination!C:D,2,FALSE)</f>
        <v>#N/A</v>
      </c>
      <c r="BA220" s="92" t="str">
        <f t="shared" si="101"/>
        <v/>
      </c>
      <c r="BB220" s="89"/>
      <c r="BC220" s="89"/>
      <c r="BD220" s="150" t="str">
        <f t="shared" si="102"/>
        <v/>
      </c>
      <c r="BE220" s="151">
        <f>VLOOKUP(A220,Basisgegevens!$B:$L,5,0)</f>
        <v>2.9861111111111108E-3</v>
      </c>
      <c r="BF220" s="151">
        <f>VLOOKUP($A220,Basisgegevens!$B:$L,7,0)</f>
        <v>2.7546296296296294E-3</v>
      </c>
      <c r="BG220" s="151">
        <f>VLOOKUP($A220,Basisgegevens!$B:$L,8,0)</f>
        <v>6.099537037037037E-3</v>
      </c>
      <c r="BH220" s="152">
        <f>VLOOKUP($A220,Basisgegevens!$B:$L,9,0)</f>
        <v>300</v>
      </c>
      <c r="BI220" s="152">
        <f>VLOOKUP($A220,Basisgegevens!$B:$L,10,0)</f>
        <v>135</v>
      </c>
      <c r="BJ220" s="152">
        <f>VLOOKUP($A220,Basisgegevens!$B:$L,11,0)</f>
        <v>19</v>
      </c>
      <c r="BK220" s="152" t="str">
        <f t="shared" si="103"/>
        <v/>
      </c>
      <c r="BL220" s="153" t="str">
        <f t="shared" si="104"/>
        <v>Uit</v>
      </c>
      <c r="BM220" s="154" t="str">
        <f t="shared" si="89"/>
        <v/>
      </c>
      <c r="BN220" s="154">
        <f t="shared" si="105"/>
        <v>0</v>
      </c>
      <c r="BO220" s="154" t="str">
        <f t="shared" si="106"/>
        <v/>
      </c>
      <c r="BP220" s="61"/>
      <c r="BQ220" s="61"/>
      <c r="BR220" s="59" t="str">
        <f t="shared" si="107"/>
        <v/>
      </c>
      <c r="BS220" s="59" t="str">
        <f t="shared" si="108"/>
        <v/>
      </c>
      <c r="BT220" s="155" t="str">
        <f t="shared" si="109"/>
        <v/>
      </c>
      <c r="BU220" s="156" t="str">
        <f t="shared" si="110"/>
        <v/>
      </c>
      <c r="BV220" s="68"/>
      <c r="BW220" s="68"/>
      <c r="BX220" s="68"/>
      <c r="BY220" s="68"/>
      <c r="BZ220" s="68"/>
      <c r="CA220" s="68"/>
      <c r="CB220" s="68"/>
      <c r="CC220" s="68"/>
    </row>
    <row r="221" spans="1:81" x14ac:dyDescent="0.2">
      <c r="A221" s="161" t="s">
        <v>52</v>
      </c>
      <c r="B221" s="32"/>
      <c r="C221" s="164" t="str">
        <f t="shared" si="90"/>
        <v>B</v>
      </c>
      <c r="D221" s="147"/>
      <c r="E221" s="40"/>
      <c r="F221" s="35"/>
      <c r="G221" s="32"/>
      <c r="H221" s="32"/>
      <c r="I221" s="32"/>
      <c r="J221" s="32"/>
      <c r="K221" s="41"/>
      <c r="L221" s="42"/>
      <c r="M221" s="42"/>
      <c r="N221" s="167" t="str">
        <f t="shared" si="91"/>
        <v>Uit</v>
      </c>
      <c r="O221" s="46"/>
      <c r="P221" s="47"/>
      <c r="Q221" s="48">
        <f t="shared" si="92"/>
        <v>0</v>
      </c>
      <c r="R221" s="49" t="str">
        <f t="shared" si="93"/>
        <v/>
      </c>
      <c r="S221" s="50" t="str">
        <f t="shared" si="94"/>
        <v>Uit</v>
      </c>
      <c r="T221" s="171">
        <f t="shared" si="95"/>
        <v>0</v>
      </c>
      <c r="U221" s="169">
        <f t="shared" si="96"/>
        <v>0</v>
      </c>
      <c r="V221" s="169" t="str">
        <f t="shared" si="97"/>
        <v>Uit</v>
      </c>
      <c r="W221" s="170" t="str">
        <f t="shared" si="98"/>
        <v/>
      </c>
      <c r="X221" s="91" t="str">
        <f t="shared" si="99"/>
        <v/>
      </c>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149">
        <f t="shared" si="100"/>
        <v>0</v>
      </c>
      <c r="AY221" s="52"/>
      <c r="AZ221" s="90" t="e">
        <f>VLOOKUP(AY221,Termination!C:D,2,FALSE)</f>
        <v>#N/A</v>
      </c>
      <c r="BA221" s="92" t="str">
        <f t="shared" si="101"/>
        <v/>
      </c>
      <c r="BB221" s="89"/>
      <c r="BC221" s="89"/>
      <c r="BD221" s="150" t="str">
        <f t="shared" si="102"/>
        <v/>
      </c>
      <c r="BE221" s="151">
        <f>VLOOKUP(A221,Basisgegevens!$B:$L,5,0)</f>
        <v>2.9861111111111108E-3</v>
      </c>
      <c r="BF221" s="151">
        <f>VLOOKUP($A221,Basisgegevens!$B:$L,7,0)</f>
        <v>2.7546296296296294E-3</v>
      </c>
      <c r="BG221" s="151">
        <f>VLOOKUP($A221,Basisgegevens!$B:$L,8,0)</f>
        <v>6.099537037037037E-3</v>
      </c>
      <c r="BH221" s="152">
        <f>VLOOKUP($A221,Basisgegevens!$B:$L,9,0)</f>
        <v>300</v>
      </c>
      <c r="BI221" s="152">
        <f>VLOOKUP($A221,Basisgegevens!$B:$L,10,0)</f>
        <v>135</v>
      </c>
      <c r="BJ221" s="152">
        <f>VLOOKUP($A221,Basisgegevens!$B:$L,11,0)</f>
        <v>19</v>
      </c>
      <c r="BK221" s="152" t="str">
        <f t="shared" si="103"/>
        <v/>
      </c>
      <c r="BL221" s="153" t="str">
        <f t="shared" si="104"/>
        <v>Uit</v>
      </c>
      <c r="BM221" s="154" t="str">
        <f t="shared" si="89"/>
        <v/>
      </c>
      <c r="BN221" s="154">
        <f t="shared" si="105"/>
        <v>0</v>
      </c>
      <c r="BO221" s="154" t="str">
        <f t="shared" si="106"/>
        <v/>
      </c>
      <c r="BP221" s="61"/>
      <c r="BQ221" s="61"/>
      <c r="BR221" s="59" t="str">
        <f t="shared" si="107"/>
        <v/>
      </c>
      <c r="BS221" s="59" t="str">
        <f t="shared" si="108"/>
        <v/>
      </c>
      <c r="BT221" s="155" t="str">
        <f t="shared" si="109"/>
        <v/>
      </c>
      <c r="BU221" s="156" t="str">
        <f t="shared" si="110"/>
        <v/>
      </c>
      <c r="BV221" s="68"/>
      <c r="BW221" s="68"/>
      <c r="BX221" s="68"/>
      <c r="BY221" s="68"/>
      <c r="BZ221" s="68"/>
      <c r="CA221" s="68"/>
      <c r="CB221" s="68"/>
      <c r="CC221" s="68"/>
    </row>
    <row r="222" spans="1:81" x14ac:dyDescent="0.2">
      <c r="A222" s="161" t="s">
        <v>52</v>
      </c>
      <c r="B222" s="32"/>
      <c r="C222" s="164" t="str">
        <f t="shared" si="90"/>
        <v>B</v>
      </c>
      <c r="D222" s="147"/>
      <c r="E222" s="40"/>
      <c r="F222" s="35"/>
      <c r="G222" s="32"/>
      <c r="H222" s="32"/>
      <c r="I222" s="32"/>
      <c r="J222" s="32"/>
      <c r="K222" s="41"/>
      <c r="L222" s="42"/>
      <c r="M222" s="42"/>
      <c r="N222" s="167" t="str">
        <f t="shared" si="91"/>
        <v>Uit</v>
      </c>
      <c r="O222" s="46"/>
      <c r="P222" s="47"/>
      <c r="Q222" s="48">
        <f t="shared" si="92"/>
        <v>0</v>
      </c>
      <c r="R222" s="49" t="str">
        <f t="shared" si="93"/>
        <v/>
      </c>
      <c r="S222" s="50" t="str">
        <f t="shared" si="94"/>
        <v>Uit</v>
      </c>
      <c r="T222" s="171">
        <f t="shared" si="95"/>
        <v>0</v>
      </c>
      <c r="U222" s="169">
        <f t="shared" si="96"/>
        <v>0</v>
      </c>
      <c r="V222" s="169" t="str">
        <f t="shared" si="97"/>
        <v>Uit</v>
      </c>
      <c r="W222" s="170" t="str">
        <f t="shared" si="98"/>
        <v/>
      </c>
      <c r="X222" s="91" t="str">
        <f t="shared" si="99"/>
        <v/>
      </c>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149">
        <f t="shared" si="100"/>
        <v>0</v>
      </c>
      <c r="AY222" s="52"/>
      <c r="AZ222" s="90" t="e">
        <f>VLOOKUP(AY222,Termination!C:D,2,FALSE)</f>
        <v>#N/A</v>
      </c>
      <c r="BA222" s="92" t="str">
        <f t="shared" si="101"/>
        <v/>
      </c>
      <c r="BB222" s="89"/>
      <c r="BC222" s="89"/>
      <c r="BD222" s="150" t="str">
        <f t="shared" si="102"/>
        <v/>
      </c>
      <c r="BE222" s="151">
        <f>VLOOKUP(A222,Basisgegevens!$B:$L,5,0)</f>
        <v>2.9861111111111108E-3</v>
      </c>
      <c r="BF222" s="151">
        <f>VLOOKUP($A222,Basisgegevens!$B:$L,7,0)</f>
        <v>2.7546296296296294E-3</v>
      </c>
      <c r="BG222" s="151">
        <f>VLOOKUP($A222,Basisgegevens!$B:$L,8,0)</f>
        <v>6.099537037037037E-3</v>
      </c>
      <c r="BH222" s="152">
        <f>VLOOKUP($A222,Basisgegevens!$B:$L,9,0)</f>
        <v>300</v>
      </c>
      <c r="BI222" s="152">
        <f>VLOOKUP($A222,Basisgegevens!$B:$L,10,0)</f>
        <v>135</v>
      </c>
      <c r="BJ222" s="152">
        <f>VLOOKUP($A222,Basisgegevens!$B:$L,11,0)</f>
        <v>19</v>
      </c>
      <c r="BK222" s="152" t="str">
        <f t="shared" si="103"/>
        <v/>
      </c>
      <c r="BL222" s="153" t="str">
        <f t="shared" si="104"/>
        <v>Uit</v>
      </c>
      <c r="BM222" s="154" t="str">
        <f t="shared" si="89"/>
        <v/>
      </c>
      <c r="BN222" s="154">
        <f t="shared" si="105"/>
        <v>0</v>
      </c>
      <c r="BO222" s="154" t="str">
        <f t="shared" si="106"/>
        <v/>
      </c>
      <c r="BP222" s="61"/>
      <c r="BQ222" s="61"/>
      <c r="BR222" s="59" t="str">
        <f t="shared" si="107"/>
        <v/>
      </c>
      <c r="BS222" s="59" t="str">
        <f t="shared" si="108"/>
        <v/>
      </c>
      <c r="BT222" s="155" t="str">
        <f t="shared" si="109"/>
        <v/>
      </c>
      <c r="BU222" s="156" t="str">
        <f t="shared" si="110"/>
        <v/>
      </c>
      <c r="BV222" s="68"/>
      <c r="BW222" s="68"/>
      <c r="BX222" s="68"/>
      <c r="BY222" s="68"/>
      <c r="BZ222" s="68"/>
      <c r="CA222" s="68"/>
      <c r="CB222" s="68"/>
      <c r="CC222" s="68"/>
    </row>
    <row r="223" spans="1:81" x14ac:dyDescent="0.2">
      <c r="A223" s="161" t="s">
        <v>52</v>
      </c>
      <c r="B223" s="32"/>
      <c r="C223" s="164" t="str">
        <f t="shared" si="90"/>
        <v>B</v>
      </c>
      <c r="D223" s="147"/>
      <c r="E223" s="40"/>
      <c r="F223" s="35"/>
      <c r="G223" s="32"/>
      <c r="H223" s="32"/>
      <c r="I223" s="32"/>
      <c r="J223" s="32"/>
      <c r="K223" s="41"/>
      <c r="L223" s="42"/>
      <c r="M223" s="42"/>
      <c r="N223" s="167" t="str">
        <f t="shared" si="91"/>
        <v>Uit</v>
      </c>
      <c r="O223" s="46"/>
      <c r="P223" s="47"/>
      <c r="Q223" s="48">
        <f t="shared" si="92"/>
        <v>0</v>
      </c>
      <c r="R223" s="49" t="str">
        <f t="shared" si="93"/>
        <v/>
      </c>
      <c r="S223" s="50" t="str">
        <f t="shared" si="94"/>
        <v>Uit</v>
      </c>
      <c r="T223" s="171">
        <f t="shared" si="95"/>
        <v>0</v>
      </c>
      <c r="U223" s="169">
        <f t="shared" si="96"/>
        <v>0</v>
      </c>
      <c r="V223" s="169" t="str">
        <f t="shared" si="97"/>
        <v>Uit</v>
      </c>
      <c r="W223" s="170" t="str">
        <f t="shared" si="98"/>
        <v/>
      </c>
      <c r="X223" s="91" t="str">
        <f t="shared" si="99"/>
        <v/>
      </c>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149">
        <f t="shared" si="100"/>
        <v>0</v>
      </c>
      <c r="AY223" s="52"/>
      <c r="AZ223" s="90" t="e">
        <f>VLOOKUP(AY223,Termination!C:D,2,FALSE)</f>
        <v>#N/A</v>
      </c>
      <c r="BA223" s="92" t="str">
        <f t="shared" si="101"/>
        <v/>
      </c>
      <c r="BB223" s="89"/>
      <c r="BC223" s="89"/>
      <c r="BD223" s="150" t="str">
        <f t="shared" si="102"/>
        <v/>
      </c>
      <c r="BE223" s="151">
        <f>VLOOKUP(A223,Basisgegevens!$B:$L,5,0)</f>
        <v>2.9861111111111108E-3</v>
      </c>
      <c r="BF223" s="151">
        <f>VLOOKUP($A223,Basisgegevens!$B:$L,7,0)</f>
        <v>2.7546296296296294E-3</v>
      </c>
      <c r="BG223" s="151">
        <f>VLOOKUP($A223,Basisgegevens!$B:$L,8,0)</f>
        <v>6.099537037037037E-3</v>
      </c>
      <c r="BH223" s="152">
        <f>VLOOKUP($A223,Basisgegevens!$B:$L,9,0)</f>
        <v>300</v>
      </c>
      <c r="BI223" s="152">
        <f>VLOOKUP($A223,Basisgegevens!$B:$L,10,0)</f>
        <v>135</v>
      </c>
      <c r="BJ223" s="152">
        <f>VLOOKUP($A223,Basisgegevens!$B:$L,11,0)</f>
        <v>19</v>
      </c>
      <c r="BK223" s="152" t="str">
        <f t="shared" si="103"/>
        <v/>
      </c>
      <c r="BL223" s="153" t="str">
        <f t="shared" si="104"/>
        <v>Uit</v>
      </c>
      <c r="BM223" s="154" t="str">
        <f t="shared" si="89"/>
        <v/>
      </c>
      <c r="BN223" s="154">
        <f t="shared" si="105"/>
        <v>0</v>
      </c>
      <c r="BO223" s="154" t="str">
        <f t="shared" si="106"/>
        <v/>
      </c>
      <c r="BP223" s="61"/>
      <c r="BQ223" s="61"/>
      <c r="BR223" s="59" t="str">
        <f t="shared" si="107"/>
        <v/>
      </c>
      <c r="BS223" s="59" t="str">
        <f t="shared" si="108"/>
        <v/>
      </c>
      <c r="BT223" s="155" t="str">
        <f t="shared" si="109"/>
        <v/>
      </c>
      <c r="BU223" s="156" t="str">
        <f t="shared" si="110"/>
        <v/>
      </c>
      <c r="BV223" s="68"/>
      <c r="BW223" s="68"/>
      <c r="BX223" s="68"/>
      <c r="BY223" s="68"/>
      <c r="BZ223" s="68"/>
      <c r="CA223" s="68"/>
      <c r="CB223" s="68"/>
      <c r="CC223" s="68"/>
    </row>
    <row r="224" spans="1:81" x14ac:dyDescent="0.2">
      <c r="A224" s="161" t="s">
        <v>52</v>
      </c>
      <c r="B224" s="32"/>
      <c r="C224" s="164" t="str">
        <f t="shared" si="90"/>
        <v>B</v>
      </c>
      <c r="D224" s="147"/>
      <c r="E224" s="40"/>
      <c r="F224" s="35"/>
      <c r="G224" s="32"/>
      <c r="H224" s="32"/>
      <c r="I224" s="32"/>
      <c r="J224" s="32"/>
      <c r="K224" s="41"/>
      <c r="L224" s="42"/>
      <c r="M224" s="42"/>
      <c r="N224" s="167" t="str">
        <f t="shared" si="91"/>
        <v>Uit</v>
      </c>
      <c r="O224" s="46"/>
      <c r="P224" s="47"/>
      <c r="Q224" s="48">
        <f t="shared" si="92"/>
        <v>0</v>
      </c>
      <c r="R224" s="49" t="str">
        <f t="shared" si="93"/>
        <v/>
      </c>
      <c r="S224" s="50" t="str">
        <f t="shared" si="94"/>
        <v>Uit</v>
      </c>
      <c r="T224" s="171">
        <f t="shared" si="95"/>
        <v>0</v>
      </c>
      <c r="U224" s="169">
        <f t="shared" si="96"/>
        <v>0</v>
      </c>
      <c r="V224" s="169" t="str">
        <f t="shared" si="97"/>
        <v>Uit</v>
      </c>
      <c r="W224" s="170" t="str">
        <f t="shared" si="98"/>
        <v/>
      </c>
      <c r="X224" s="91" t="str">
        <f t="shared" si="99"/>
        <v/>
      </c>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149">
        <f t="shared" si="100"/>
        <v>0</v>
      </c>
      <c r="AY224" s="52"/>
      <c r="AZ224" s="90" t="e">
        <f>VLOOKUP(AY224,Termination!C:D,2,FALSE)</f>
        <v>#N/A</v>
      </c>
      <c r="BA224" s="92" t="str">
        <f t="shared" si="101"/>
        <v/>
      </c>
      <c r="BB224" s="89"/>
      <c r="BC224" s="89"/>
      <c r="BD224" s="150" t="str">
        <f t="shared" si="102"/>
        <v/>
      </c>
      <c r="BE224" s="151">
        <f>VLOOKUP(A224,Basisgegevens!$B:$L,5,0)</f>
        <v>2.9861111111111108E-3</v>
      </c>
      <c r="BF224" s="151">
        <f>VLOOKUP($A224,Basisgegevens!$B:$L,7,0)</f>
        <v>2.7546296296296294E-3</v>
      </c>
      <c r="BG224" s="151">
        <f>VLOOKUP($A224,Basisgegevens!$B:$L,8,0)</f>
        <v>6.099537037037037E-3</v>
      </c>
      <c r="BH224" s="152">
        <f>VLOOKUP($A224,Basisgegevens!$B:$L,9,0)</f>
        <v>300</v>
      </c>
      <c r="BI224" s="152">
        <f>VLOOKUP($A224,Basisgegevens!$B:$L,10,0)</f>
        <v>135</v>
      </c>
      <c r="BJ224" s="152">
        <f>VLOOKUP($A224,Basisgegevens!$B:$L,11,0)</f>
        <v>19</v>
      </c>
      <c r="BK224" s="152" t="str">
        <f t="shared" si="103"/>
        <v/>
      </c>
      <c r="BL224" s="153" t="str">
        <f t="shared" si="104"/>
        <v>Uit</v>
      </c>
      <c r="BM224" s="154" t="str">
        <f t="shared" si="89"/>
        <v/>
      </c>
      <c r="BN224" s="154">
        <f t="shared" si="105"/>
        <v>0</v>
      </c>
      <c r="BO224" s="154" t="str">
        <f t="shared" si="106"/>
        <v/>
      </c>
      <c r="BP224" s="61"/>
      <c r="BQ224" s="61"/>
      <c r="BR224" s="59" t="str">
        <f t="shared" si="107"/>
        <v/>
      </c>
      <c r="BS224" s="59" t="str">
        <f t="shared" si="108"/>
        <v/>
      </c>
      <c r="BT224" s="155" t="str">
        <f t="shared" si="109"/>
        <v/>
      </c>
      <c r="BU224" s="156" t="str">
        <f t="shared" si="110"/>
        <v/>
      </c>
      <c r="BV224" s="68"/>
      <c r="BW224" s="68"/>
      <c r="BX224" s="68"/>
      <c r="BY224" s="68"/>
      <c r="BZ224" s="68"/>
      <c r="CA224" s="68"/>
      <c r="CB224" s="68"/>
      <c r="CC224" s="68"/>
    </row>
    <row r="225" spans="1:81" x14ac:dyDescent="0.2">
      <c r="A225" s="161" t="s">
        <v>52</v>
      </c>
      <c r="B225" s="32"/>
      <c r="C225" s="164" t="str">
        <f t="shared" si="90"/>
        <v>B</v>
      </c>
      <c r="D225" s="147"/>
      <c r="E225" s="40"/>
      <c r="F225" s="35"/>
      <c r="G225" s="32"/>
      <c r="H225" s="32"/>
      <c r="I225" s="32"/>
      <c r="J225" s="32"/>
      <c r="K225" s="41"/>
      <c r="L225" s="42"/>
      <c r="M225" s="42"/>
      <c r="N225" s="167" t="str">
        <f t="shared" si="91"/>
        <v>Uit</v>
      </c>
      <c r="O225" s="46"/>
      <c r="P225" s="47"/>
      <c r="Q225" s="48">
        <f t="shared" si="92"/>
        <v>0</v>
      </c>
      <c r="R225" s="49" t="str">
        <f t="shared" si="93"/>
        <v/>
      </c>
      <c r="S225" s="50" t="str">
        <f t="shared" si="94"/>
        <v>Uit</v>
      </c>
      <c r="T225" s="171">
        <f t="shared" si="95"/>
        <v>0</v>
      </c>
      <c r="U225" s="169">
        <f t="shared" si="96"/>
        <v>0</v>
      </c>
      <c r="V225" s="169" t="str">
        <f t="shared" si="97"/>
        <v>Uit</v>
      </c>
      <c r="W225" s="170" t="str">
        <f t="shared" si="98"/>
        <v/>
      </c>
      <c r="X225" s="91" t="str">
        <f t="shared" si="99"/>
        <v/>
      </c>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149">
        <f t="shared" si="100"/>
        <v>0</v>
      </c>
      <c r="AY225" s="52"/>
      <c r="AZ225" s="90" t="e">
        <f>VLOOKUP(AY225,Termination!C:D,2,FALSE)</f>
        <v>#N/A</v>
      </c>
      <c r="BA225" s="92" t="str">
        <f t="shared" si="101"/>
        <v/>
      </c>
      <c r="BB225" s="89"/>
      <c r="BC225" s="89"/>
      <c r="BD225" s="150" t="str">
        <f t="shared" si="102"/>
        <v/>
      </c>
      <c r="BE225" s="151">
        <f>VLOOKUP(A225,Basisgegevens!$B:$L,5,0)</f>
        <v>2.9861111111111108E-3</v>
      </c>
      <c r="BF225" s="151">
        <f>VLOOKUP($A225,Basisgegevens!$B:$L,7,0)</f>
        <v>2.7546296296296294E-3</v>
      </c>
      <c r="BG225" s="151">
        <f>VLOOKUP($A225,Basisgegevens!$B:$L,8,0)</f>
        <v>6.099537037037037E-3</v>
      </c>
      <c r="BH225" s="152">
        <f>VLOOKUP($A225,Basisgegevens!$B:$L,9,0)</f>
        <v>300</v>
      </c>
      <c r="BI225" s="152">
        <f>VLOOKUP($A225,Basisgegevens!$B:$L,10,0)</f>
        <v>135</v>
      </c>
      <c r="BJ225" s="152">
        <f>VLOOKUP($A225,Basisgegevens!$B:$L,11,0)</f>
        <v>19</v>
      </c>
      <c r="BK225" s="152" t="str">
        <f t="shared" si="103"/>
        <v/>
      </c>
      <c r="BL225" s="153" t="str">
        <f t="shared" si="104"/>
        <v>Uit</v>
      </c>
      <c r="BM225" s="154" t="str">
        <f t="shared" si="89"/>
        <v/>
      </c>
      <c r="BN225" s="154">
        <f t="shared" si="105"/>
        <v>0</v>
      </c>
      <c r="BO225" s="154" t="str">
        <f t="shared" si="106"/>
        <v/>
      </c>
      <c r="BP225" s="61"/>
      <c r="BQ225" s="61"/>
      <c r="BR225" s="59" t="str">
        <f t="shared" si="107"/>
        <v/>
      </c>
      <c r="BS225" s="59" t="str">
        <f t="shared" si="108"/>
        <v/>
      </c>
      <c r="BT225" s="155" t="str">
        <f t="shared" si="109"/>
        <v/>
      </c>
      <c r="BU225" s="156" t="str">
        <f t="shared" si="110"/>
        <v/>
      </c>
      <c r="BV225" s="68"/>
      <c r="BW225" s="68"/>
      <c r="BX225" s="68"/>
      <c r="BY225" s="68"/>
      <c r="BZ225" s="68"/>
      <c r="CA225" s="68"/>
      <c r="CB225" s="68"/>
      <c r="CC225" s="68"/>
    </row>
    <row r="226" spans="1:81" x14ac:dyDescent="0.2">
      <c r="A226" s="161" t="s">
        <v>52</v>
      </c>
      <c r="B226" s="32"/>
      <c r="C226" s="164" t="str">
        <f t="shared" si="90"/>
        <v>B</v>
      </c>
      <c r="D226" s="147"/>
      <c r="E226" s="40"/>
      <c r="F226" s="35"/>
      <c r="G226" s="32"/>
      <c r="H226" s="32"/>
      <c r="I226" s="32"/>
      <c r="J226" s="32"/>
      <c r="K226" s="41"/>
      <c r="L226" s="42"/>
      <c r="M226" s="42"/>
      <c r="N226" s="167" t="str">
        <f t="shared" si="91"/>
        <v>Uit</v>
      </c>
      <c r="O226" s="46"/>
      <c r="P226" s="47"/>
      <c r="Q226" s="48">
        <f t="shared" si="92"/>
        <v>0</v>
      </c>
      <c r="R226" s="49" t="str">
        <f t="shared" si="93"/>
        <v/>
      </c>
      <c r="S226" s="50" t="str">
        <f t="shared" si="94"/>
        <v>Uit</v>
      </c>
      <c r="T226" s="171">
        <f t="shared" si="95"/>
        <v>0</v>
      </c>
      <c r="U226" s="169">
        <f t="shared" si="96"/>
        <v>0</v>
      </c>
      <c r="V226" s="169" t="str">
        <f t="shared" si="97"/>
        <v>Uit</v>
      </c>
      <c r="W226" s="170" t="str">
        <f t="shared" si="98"/>
        <v/>
      </c>
      <c r="X226" s="91" t="str">
        <f t="shared" si="99"/>
        <v/>
      </c>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149">
        <f t="shared" si="100"/>
        <v>0</v>
      </c>
      <c r="AY226" s="52"/>
      <c r="AZ226" s="90" t="e">
        <f>VLOOKUP(AY226,Termination!C:D,2,FALSE)</f>
        <v>#N/A</v>
      </c>
      <c r="BA226" s="92" t="str">
        <f t="shared" si="101"/>
        <v/>
      </c>
      <c r="BB226" s="89"/>
      <c r="BC226" s="89"/>
      <c r="BD226" s="150" t="str">
        <f t="shared" si="102"/>
        <v/>
      </c>
      <c r="BE226" s="151">
        <f>VLOOKUP(A226,Basisgegevens!$B:$L,5,0)</f>
        <v>2.9861111111111108E-3</v>
      </c>
      <c r="BF226" s="151">
        <f>VLOOKUP($A226,Basisgegevens!$B:$L,7,0)</f>
        <v>2.7546296296296294E-3</v>
      </c>
      <c r="BG226" s="151">
        <f>VLOOKUP($A226,Basisgegevens!$B:$L,8,0)</f>
        <v>6.099537037037037E-3</v>
      </c>
      <c r="BH226" s="152">
        <f>VLOOKUP($A226,Basisgegevens!$B:$L,9,0)</f>
        <v>300</v>
      </c>
      <c r="BI226" s="152">
        <f>VLOOKUP($A226,Basisgegevens!$B:$L,10,0)</f>
        <v>135</v>
      </c>
      <c r="BJ226" s="152">
        <f>VLOOKUP($A226,Basisgegevens!$B:$L,11,0)</f>
        <v>19</v>
      </c>
      <c r="BK226" s="152" t="str">
        <f t="shared" si="103"/>
        <v/>
      </c>
      <c r="BL226" s="153" t="str">
        <f t="shared" si="104"/>
        <v>Uit</v>
      </c>
      <c r="BM226" s="154" t="str">
        <f t="shared" si="89"/>
        <v/>
      </c>
      <c r="BN226" s="154">
        <f t="shared" si="105"/>
        <v>0</v>
      </c>
      <c r="BO226" s="154" t="str">
        <f t="shared" si="106"/>
        <v/>
      </c>
      <c r="BP226" s="61"/>
      <c r="BQ226" s="61"/>
      <c r="BR226" s="59" t="str">
        <f t="shared" si="107"/>
        <v/>
      </c>
      <c r="BS226" s="59" t="str">
        <f t="shared" si="108"/>
        <v/>
      </c>
      <c r="BT226" s="155" t="str">
        <f t="shared" si="109"/>
        <v/>
      </c>
      <c r="BU226" s="156" t="str">
        <f t="shared" si="110"/>
        <v/>
      </c>
      <c r="BV226" s="68"/>
      <c r="BW226" s="68"/>
      <c r="BX226" s="68"/>
      <c r="BY226" s="68"/>
      <c r="BZ226" s="68"/>
      <c r="CA226" s="68"/>
      <c r="CB226" s="68"/>
      <c r="CC226" s="68"/>
    </row>
    <row r="227" spans="1:81" x14ac:dyDescent="0.2">
      <c r="A227" s="161" t="s">
        <v>52</v>
      </c>
      <c r="B227" s="32"/>
      <c r="C227" s="164" t="str">
        <f t="shared" si="90"/>
        <v>B</v>
      </c>
      <c r="D227" s="147"/>
      <c r="E227" s="40"/>
      <c r="F227" s="35"/>
      <c r="G227" s="32"/>
      <c r="H227" s="32"/>
      <c r="I227" s="32"/>
      <c r="J227" s="32"/>
      <c r="K227" s="41"/>
      <c r="L227" s="42"/>
      <c r="M227" s="42"/>
      <c r="N227" s="167" t="str">
        <f t="shared" si="91"/>
        <v>Uit</v>
      </c>
      <c r="O227" s="46"/>
      <c r="P227" s="47"/>
      <c r="Q227" s="48">
        <f t="shared" si="92"/>
        <v>0</v>
      </c>
      <c r="R227" s="49" t="str">
        <f t="shared" si="93"/>
        <v/>
      </c>
      <c r="S227" s="50" t="str">
        <f t="shared" si="94"/>
        <v>Uit</v>
      </c>
      <c r="T227" s="171">
        <f t="shared" si="95"/>
        <v>0</v>
      </c>
      <c r="U227" s="169">
        <f t="shared" si="96"/>
        <v>0</v>
      </c>
      <c r="V227" s="169" t="str">
        <f t="shared" si="97"/>
        <v>Uit</v>
      </c>
      <c r="W227" s="170" t="str">
        <f t="shared" si="98"/>
        <v/>
      </c>
      <c r="X227" s="91" t="str">
        <f t="shared" si="99"/>
        <v/>
      </c>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149">
        <f t="shared" si="100"/>
        <v>0</v>
      </c>
      <c r="AY227" s="52"/>
      <c r="AZ227" s="90" t="e">
        <f>VLOOKUP(AY227,Termination!C:D,2,FALSE)</f>
        <v>#N/A</v>
      </c>
      <c r="BA227" s="92" t="str">
        <f t="shared" si="101"/>
        <v/>
      </c>
      <c r="BB227" s="89"/>
      <c r="BC227" s="89"/>
      <c r="BD227" s="150" t="str">
        <f t="shared" si="102"/>
        <v/>
      </c>
      <c r="BE227" s="151">
        <f>VLOOKUP(A227,Basisgegevens!$B:$L,5,0)</f>
        <v>2.9861111111111108E-3</v>
      </c>
      <c r="BF227" s="151">
        <f>VLOOKUP($A227,Basisgegevens!$B:$L,7,0)</f>
        <v>2.7546296296296294E-3</v>
      </c>
      <c r="BG227" s="151">
        <f>VLOOKUP($A227,Basisgegevens!$B:$L,8,0)</f>
        <v>6.099537037037037E-3</v>
      </c>
      <c r="BH227" s="152">
        <f>VLOOKUP($A227,Basisgegevens!$B:$L,9,0)</f>
        <v>300</v>
      </c>
      <c r="BI227" s="152">
        <f>VLOOKUP($A227,Basisgegevens!$B:$L,10,0)</f>
        <v>135</v>
      </c>
      <c r="BJ227" s="152">
        <f>VLOOKUP($A227,Basisgegevens!$B:$L,11,0)</f>
        <v>19</v>
      </c>
      <c r="BK227" s="152" t="str">
        <f t="shared" si="103"/>
        <v/>
      </c>
      <c r="BL227" s="153" t="str">
        <f t="shared" si="104"/>
        <v>Uit</v>
      </c>
      <c r="BM227" s="154" t="str">
        <f t="shared" si="89"/>
        <v/>
      </c>
      <c r="BN227" s="154">
        <f t="shared" si="105"/>
        <v>0</v>
      </c>
      <c r="BO227" s="154" t="str">
        <f t="shared" si="106"/>
        <v/>
      </c>
      <c r="BP227" s="61"/>
      <c r="BQ227" s="61"/>
      <c r="BR227" s="59" t="str">
        <f t="shared" si="107"/>
        <v/>
      </c>
      <c r="BS227" s="59" t="str">
        <f t="shared" si="108"/>
        <v/>
      </c>
      <c r="BT227" s="155" t="str">
        <f t="shared" si="109"/>
        <v/>
      </c>
      <c r="BU227" s="156" t="str">
        <f t="shared" si="110"/>
        <v/>
      </c>
      <c r="BV227" s="68"/>
      <c r="BW227" s="68"/>
      <c r="BX227" s="68"/>
      <c r="BY227" s="68"/>
      <c r="BZ227" s="68"/>
      <c r="CA227" s="68"/>
      <c r="CB227" s="68"/>
      <c r="CC227" s="68"/>
    </row>
    <row r="228" spans="1:81" x14ac:dyDescent="0.2">
      <c r="A228" s="161" t="s">
        <v>52</v>
      </c>
      <c r="B228" s="32"/>
      <c r="C228" s="164" t="str">
        <f t="shared" si="90"/>
        <v>B</v>
      </c>
      <c r="D228" s="147"/>
      <c r="E228" s="40"/>
      <c r="F228" s="35"/>
      <c r="G228" s="32"/>
      <c r="H228" s="32"/>
      <c r="I228" s="32"/>
      <c r="J228" s="32"/>
      <c r="K228" s="41"/>
      <c r="L228" s="42"/>
      <c r="M228" s="42"/>
      <c r="N228" s="167" t="str">
        <f t="shared" si="91"/>
        <v>Uit</v>
      </c>
      <c r="O228" s="46"/>
      <c r="P228" s="47"/>
      <c r="Q228" s="48">
        <f t="shared" si="92"/>
        <v>0</v>
      </c>
      <c r="R228" s="49" t="str">
        <f t="shared" si="93"/>
        <v/>
      </c>
      <c r="S228" s="50" t="str">
        <f t="shared" si="94"/>
        <v>Uit</v>
      </c>
      <c r="T228" s="171">
        <f t="shared" si="95"/>
        <v>0</v>
      </c>
      <c r="U228" s="169">
        <f t="shared" si="96"/>
        <v>0</v>
      </c>
      <c r="V228" s="169" t="str">
        <f t="shared" si="97"/>
        <v>Uit</v>
      </c>
      <c r="W228" s="170" t="str">
        <f t="shared" si="98"/>
        <v/>
      </c>
      <c r="X228" s="91" t="str">
        <f t="shared" si="99"/>
        <v/>
      </c>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149">
        <f t="shared" si="100"/>
        <v>0</v>
      </c>
      <c r="AY228" s="52"/>
      <c r="AZ228" s="90" t="e">
        <f>VLOOKUP(AY228,Termination!C:D,2,FALSE)</f>
        <v>#N/A</v>
      </c>
      <c r="BA228" s="92" t="str">
        <f t="shared" si="101"/>
        <v/>
      </c>
      <c r="BB228" s="89"/>
      <c r="BC228" s="89"/>
      <c r="BD228" s="150" t="str">
        <f t="shared" si="102"/>
        <v/>
      </c>
      <c r="BE228" s="151">
        <f>VLOOKUP(A228,Basisgegevens!$B:$L,5,0)</f>
        <v>2.9861111111111108E-3</v>
      </c>
      <c r="BF228" s="151">
        <f>VLOOKUP($A228,Basisgegevens!$B:$L,7,0)</f>
        <v>2.7546296296296294E-3</v>
      </c>
      <c r="BG228" s="151">
        <f>VLOOKUP($A228,Basisgegevens!$B:$L,8,0)</f>
        <v>6.099537037037037E-3</v>
      </c>
      <c r="BH228" s="152">
        <f>VLOOKUP($A228,Basisgegevens!$B:$L,9,0)</f>
        <v>300</v>
      </c>
      <c r="BI228" s="152">
        <f>VLOOKUP($A228,Basisgegevens!$B:$L,10,0)</f>
        <v>135</v>
      </c>
      <c r="BJ228" s="152">
        <f>VLOOKUP($A228,Basisgegevens!$B:$L,11,0)</f>
        <v>19</v>
      </c>
      <c r="BK228" s="152" t="str">
        <f t="shared" si="103"/>
        <v/>
      </c>
      <c r="BL228" s="153" t="str">
        <f t="shared" si="104"/>
        <v>Uit</v>
      </c>
      <c r="BM228" s="154" t="str">
        <f t="shared" si="89"/>
        <v/>
      </c>
      <c r="BN228" s="154">
        <f t="shared" si="105"/>
        <v>0</v>
      </c>
      <c r="BO228" s="154" t="str">
        <f t="shared" si="106"/>
        <v/>
      </c>
      <c r="BP228" s="61"/>
      <c r="BQ228" s="61"/>
      <c r="BR228" s="59" t="str">
        <f t="shared" si="107"/>
        <v/>
      </c>
      <c r="BS228" s="59" t="str">
        <f t="shared" si="108"/>
        <v/>
      </c>
      <c r="BT228" s="155" t="str">
        <f t="shared" si="109"/>
        <v/>
      </c>
      <c r="BU228" s="156" t="str">
        <f t="shared" si="110"/>
        <v/>
      </c>
      <c r="BV228" s="68"/>
      <c r="BW228" s="68"/>
      <c r="BX228" s="68"/>
      <c r="BY228" s="68"/>
      <c r="BZ228" s="68"/>
      <c r="CA228" s="68"/>
      <c r="CB228" s="68"/>
      <c r="CC228" s="68"/>
    </row>
    <row r="229" spans="1:81" x14ac:dyDescent="0.2">
      <c r="A229" s="161" t="s">
        <v>52</v>
      </c>
      <c r="B229" s="32"/>
      <c r="C229" s="164" t="str">
        <f t="shared" si="90"/>
        <v>B</v>
      </c>
      <c r="D229" s="147"/>
      <c r="E229" s="40"/>
      <c r="F229" s="35"/>
      <c r="G229" s="32"/>
      <c r="H229" s="32"/>
      <c r="I229" s="32"/>
      <c r="J229" s="32"/>
      <c r="K229" s="41"/>
      <c r="L229" s="42"/>
      <c r="M229" s="42"/>
      <c r="N229" s="167" t="str">
        <f t="shared" si="91"/>
        <v>Uit</v>
      </c>
      <c r="O229" s="46"/>
      <c r="P229" s="47"/>
      <c r="Q229" s="48">
        <f t="shared" si="92"/>
        <v>0</v>
      </c>
      <c r="R229" s="49" t="str">
        <f t="shared" si="93"/>
        <v/>
      </c>
      <c r="S229" s="50" t="str">
        <f t="shared" si="94"/>
        <v>Uit</v>
      </c>
      <c r="T229" s="171">
        <f t="shared" si="95"/>
        <v>0</v>
      </c>
      <c r="U229" s="169">
        <f t="shared" si="96"/>
        <v>0</v>
      </c>
      <c r="V229" s="169" t="str">
        <f t="shared" si="97"/>
        <v>Uit</v>
      </c>
      <c r="W229" s="170" t="str">
        <f t="shared" si="98"/>
        <v/>
      </c>
      <c r="X229" s="91" t="str">
        <f t="shared" si="99"/>
        <v/>
      </c>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149">
        <f t="shared" si="100"/>
        <v>0</v>
      </c>
      <c r="AY229" s="52"/>
      <c r="AZ229" s="90" t="e">
        <f>VLOOKUP(AY229,Termination!C:D,2,FALSE)</f>
        <v>#N/A</v>
      </c>
      <c r="BA229" s="92" t="str">
        <f t="shared" si="101"/>
        <v/>
      </c>
      <c r="BB229" s="89"/>
      <c r="BC229" s="89"/>
      <c r="BD229" s="150" t="str">
        <f t="shared" si="102"/>
        <v/>
      </c>
      <c r="BE229" s="151">
        <f>VLOOKUP(A229,Basisgegevens!$B:$L,5,0)</f>
        <v>2.9861111111111108E-3</v>
      </c>
      <c r="BF229" s="151">
        <f>VLOOKUP($A229,Basisgegevens!$B:$L,7,0)</f>
        <v>2.7546296296296294E-3</v>
      </c>
      <c r="BG229" s="151">
        <f>VLOOKUP($A229,Basisgegevens!$B:$L,8,0)</f>
        <v>6.099537037037037E-3</v>
      </c>
      <c r="BH229" s="152">
        <f>VLOOKUP($A229,Basisgegevens!$B:$L,9,0)</f>
        <v>300</v>
      </c>
      <c r="BI229" s="152">
        <f>VLOOKUP($A229,Basisgegevens!$B:$L,10,0)</f>
        <v>135</v>
      </c>
      <c r="BJ229" s="152">
        <f>VLOOKUP($A229,Basisgegevens!$B:$L,11,0)</f>
        <v>19</v>
      </c>
      <c r="BK229" s="152" t="str">
        <f t="shared" si="103"/>
        <v/>
      </c>
      <c r="BL229" s="153" t="str">
        <f t="shared" si="104"/>
        <v>Uit</v>
      </c>
      <c r="BM229" s="154" t="str">
        <f t="shared" si="89"/>
        <v/>
      </c>
      <c r="BN229" s="154">
        <f t="shared" si="105"/>
        <v>0</v>
      </c>
      <c r="BO229" s="154" t="str">
        <f t="shared" si="106"/>
        <v/>
      </c>
      <c r="BP229" s="61"/>
      <c r="BQ229" s="61"/>
      <c r="BR229" s="59" t="str">
        <f t="shared" si="107"/>
        <v/>
      </c>
      <c r="BS229" s="59" t="str">
        <f t="shared" si="108"/>
        <v/>
      </c>
      <c r="BT229" s="155" t="str">
        <f t="shared" si="109"/>
        <v/>
      </c>
      <c r="BU229" s="156" t="str">
        <f t="shared" si="110"/>
        <v/>
      </c>
      <c r="BV229" s="68"/>
      <c r="BW229" s="68"/>
      <c r="BX229" s="68"/>
      <c r="BY229" s="68"/>
      <c r="BZ229" s="68"/>
      <c r="CA229" s="68"/>
      <c r="CB229" s="68"/>
      <c r="CC229" s="68"/>
    </row>
    <row r="230" spans="1:81" x14ac:dyDescent="0.2">
      <c r="A230" s="161" t="s">
        <v>52</v>
      </c>
      <c r="B230" s="32"/>
      <c r="C230" s="164" t="str">
        <f t="shared" si="90"/>
        <v>B</v>
      </c>
      <c r="D230" s="147"/>
      <c r="E230" s="40"/>
      <c r="F230" s="35"/>
      <c r="G230" s="32"/>
      <c r="H230" s="32"/>
      <c r="I230" s="32"/>
      <c r="J230" s="32"/>
      <c r="K230" s="41"/>
      <c r="L230" s="42"/>
      <c r="M230" s="42"/>
      <c r="N230" s="167" t="str">
        <f t="shared" si="91"/>
        <v>Uit</v>
      </c>
      <c r="O230" s="46"/>
      <c r="P230" s="47"/>
      <c r="Q230" s="48">
        <f t="shared" si="92"/>
        <v>0</v>
      </c>
      <c r="R230" s="49" t="str">
        <f t="shared" si="93"/>
        <v/>
      </c>
      <c r="S230" s="50" t="str">
        <f t="shared" si="94"/>
        <v>Uit</v>
      </c>
      <c r="T230" s="171">
        <f t="shared" si="95"/>
        <v>0</v>
      </c>
      <c r="U230" s="169">
        <f t="shared" si="96"/>
        <v>0</v>
      </c>
      <c r="V230" s="169" t="str">
        <f t="shared" si="97"/>
        <v>Uit</v>
      </c>
      <c r="W230" s="170" t="str">
        <f t="shared" si="98"/>
        <v/>
      </c>
      <c r="X230" s="91" t="str">
        <f t="shared" si="99"/>
        <v/>
      </c>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149">
        <f t="shared" si="100"/>
        <v>0</v>
      </c>
      <c r="AY230" s="52"/>
      <c r="AZ230" s="90" t="e">
        <f>VLOOKUP(AY230,Termination!C:D,2,FALSE)</f>
        <v>#N/A</v>
      </c>
      <c r="BA230" s="92" t="str">
        <f t="shared" si="101"/>
        <v/>
      </c>
      <c r="BB230" s="89"/>
      <c r="BC230" s="89"/>
      <c r="BD230" s="150" t="str">
        <f t="shared" si="102"/>
        <v/>
      </c>
      <c r="BE230" s="151">
        <f>VLOOKUP(A230,Basisgegevens!$B:$L,5,0)</f>
        <v>2.9861111111111108E-3</v>
      </c>
      <c r="BF230" s="151">
        <f>VLOOKUP($A230,Basisgegevens!$B:$L,7,0)</f>
        <v>2.7546296296296294E-3</v>
      </c>
      <c r="BG230" s="151">
        <f>VLOOKUP($A230,Basisgegevens!$B:$L,8,0)</f>
        <v>6.099537037037037E-3</v>
      </c>
      <c r="BH230" s="152">
        <f>VLOOKUP($A230,Basisgegevens!$B:$L,9,0)</f>
        <v>300</v>
      </c>
      <c r="BI230" s="152">
        <f>VLOOKUP($A230,Basisgegevens!$B:$L,10,0)</f>
        <v>135</v>
      </c>
      <c r="BJ230" s="152">
        <f>VLOOKUP($A230,Basisgegevens!$B:$L,11,0)</f>
        <v>19</v>
      </c>
      <c r="BK230" s="152" t="str">
        <f t="shared" si="103"/>
        <v/>
      </c>
      <c r="BL230" s="153" t="str">
        <f t="shared" si="104"/>
        <v>Uit</v>
      </c>
      <c r="BM230" s="154" t="str">
        <f t="shared" si="89"/>
        <v/>
      </c>
      <c r="BN230" s="154">
        <f t="shared" si="105"/>
        <v>0</v>
      </c>
      <c r="BO230" s="154" t="str">
        <f t="shared" si="106"/>
        <v/>
      </c>
      <c r="BP230" s="61"/>
      <c r="BQ230" s="61"/>
      <c r="BR230" s="59" t="str">
        <f t="shared" si="107"/>
        <v/>
      </c>
      <c r="BS230" s="59" t="str">
        <f t="shared" si="108"/>
        <v/>
      </c>
      <c r="BT230" s="155" t="str">
        <f t="shared" si="109"/>
        <v/>
      </c>
      <c r="BU230" s="156" t="str">
        <f t="shared" si="110"/>
        <v/>
      </c>
      <c r="BV230" s="68"/>
      <c r="BW230" s="68"/>
      <c r="BX230" s="68"/>
      <c r="BY230" s="68"/>
      <c r="BZ230" s="68"/>
      <c r="CA230" s="68"/>
      <c r="CB230" s="68"/>
      <c r="CC230" s="68"/>
    </row>
    <row r="231" spans="1:81" x14ac:dyDescent="0.2">
      <c r="A231" s="161" t="s">
        <v>52</v>
      </c>
      <c r="B231" s="32"/>
      <c r="C231" s="164" t="str">
        <f t="shared" si="90"/>
        <v>B</v>
      </c>
      <c r="D231" s="147"/>
      <c r="E231" s="40"/>
      <c r="F231" s="35"/>
      <c r="G231" s="32"/>
      <c r="H231" s="32"/>
      <c r="I231" s="32"/>
      <c r="J231" s="32"/>
      <c r="K231" s="41"/>
      <c r="L231" s="42"/>
      <c r="M231" s="42"/>
      <c r="N231" s="167" t="str">
        <f t="shared" si="91"/>
        <v>Uit</v>
      </c>
      <c r="O231" s="46"/>
      <c r="P231" s="47"/>
      <c r="Q231" s="48">
        <f t="shared" si="92"/>
        <v>0</v>
      </c>
      <c r="R231" s="49" t="str">
        <f t="shared" si="93"/>
        <v/>
      </c>
      <c r="S231" s="50" t="str">
        <f t="shared" si="94"/>
        <v>Uit</v>
      </c>
      <c r="T231" s="171">
        <f t="shared" si="95"/>
        <v>0</v>
      </c>
      <c r="U231" s="169">
        <f t="shared" si="96"/>
        <v>0</v>
      </c>
      <c r="V231" s="169" t="str">
        <f t="shared" si="97"/>
        <v>Uit</v>
      </c>
      <c r="W231" s="170" t="str">
        <f t="shared" si="98"/>
        <v/>
      </c>
      <c r="X231" s="91" t="str">
        <f t="shared" si="99"/>
        <v/>
      </c>
      <c r="Y231" s="51"/>
      <c r="Z231" s="51"/>
      <c r="AA231" s="51"/>
      <c r="AB231" s="51"/>
      <c r="AC231" s="51"/>
      <c r="AD231" s="51"/>
      <c r="AE231" s="51"/>
      <c r="AF231" s="51"/>
      <c r="AG231" s="51"/>
      <c r="AH231" s="51"/>
      <c r="AI231" s="51"/>
      <c r="AJ231" s="51"/>
      <c r="AK231" s="51"/>
      <c r="AL231" s="51"/>
      <c r="AM231" s="51"/>
      <c r="AN231" s="51"/>
      <c r="AO231" s="51"/>
      <c r="AP231" s="51"/>
      <c r="AQ231" s="51"/>
      <c r="AR231" s="51"/>
      <c r="AS231" s="51"/>
      <c r="AT231" s="51"/>
      <c r="AU231" s="51"/>
      <c r="AV231" s="51"/>
      <c r="AW231" s="51"/>
      <c r="AX231" s="149">
        <f t="shared" si="100"/>
        <v>0</v>
      </c>
      <c r="AY231" s="52"/>
      <c r="AZ231" s="90" t="e">
        <f>VLOOKUP(AY231,Termination!C:D,2,FALSE)</f>
        <v>#N/A</v>
      </c>
      <c r="BA231" s="92" t="str">
        <f t="shared" si="101"/>
        <v/>
      </c>
      <c r="BB231" s="89"/>
      <c r="BC231" s="89"/>
      <c r="BD231" s="150" t="str">
        <f t="shared" si="102"/>
        <v/>
      </c>
      <c r="BE231" s="151">
        <f>VLOOKUP(A231,Basisgegevens!$B:$L,5,0)</f>
        <v>2.9861111111111108E-3</v>
      </c>
      <c r="BF231" s="151">
        <f>VLOOKUP($A231,Basisgegevens!$B:$L,7,0)</f>
        <v>2.7546296296296294E-3</v>
      </c>
      <c r="BG231" s="151">
        <f>VLOOKUP($A231,Basisgegevens!$B:$L,8,0)</f>
        <v>6.099537037037037E-3</v>
      </c>
      <c r="BH231" s="152">
        <f>VLOOKUP($A231,Basisgegevens!$B:$L,9,0)</f>
        <v>300</v>
      </c>
      <c r="BI231" s="152">
        <f>VLOOKUP($A231,Basisgegevens!$B:$L,10,0)</f>
        <v>135</v>
      </c>
      <c r="BJ231" s="152">
        <f>VLOOKUP($A231,Basisgegevens!$B:$L,11,0)</f>
        <v>19</v>
      </c>
      <c r="BK231" s="152" t="str">
        <f t="shared" si="103"/>
        <v/>
      </c>
      <c r="BL231" s="153" t="str">
        <f t="shared" si="104"/>
        <v>Uit</v>
      </c>
      <c r="BM231" s="154" t="str">
        <f t="shared" si="89"/>
        <v/>
      </c>
      <c r="BN231" s="154">
        <f t="shared" si="105"/>
        <v>0</v>
      </c>
      <c r="BO231" s="154" t="str">
        <f t="shared" si="106"/>
        <v/>
      </c>
      <c r="BP231" s="61"/>
      <c r="BQ231" s="61"/>
      <c r="BR231" s="59" t="str">
        <f t="shared" si="107"/>
        <v/>
      </c>
      <c r="BS231" s="59" t="str">
        <f t="shared" si="108"/>
        <v/>
      </c>
      <c r="BT231" s="155" t="str">
        <f t="shared" si="109"/>
        <v/>
      </c>
      <c r="BU231" s="156" t="str">
        <f t="shared" si="110"/>
        <v/>
      </c>
      <c r="BV231" s="68"/>
      <c r="BW231" s="68"/>
      <c r="BX231" s="68"/>
      <c r="BY231" s="68"/>
      <c r="BZ231" s="68"/>
      <c r="CA231" s="68"/>
      <c r="CB231" s="68"/>
      <c r="CC231" s="68"/>
    </row>
    <row r="232" spans="1:81" x14ac:dyDescent="0.2">
      <c r="A232" s="161" t="s">
        <v>52</v>
      </c>
      <c r="B232" s="32"/>
      <c r="C232" s="164" t="str">
        <f t="shared" si="90"/>
        <v>B</v>
      </c>
      <c r="D232" s="147"/>
      <c r="E232" s="40"/>
      <c r="F232" s="35"/>
      <c r="G232" s="32"/>
      <c r="H232" s="32"/>
      <c r="I232" s="32"/>
      <c r="J232" s="32"/>
      <c r="K232" s="41"/>
      <c r="L232" s="42"/>
      <c r="M232" s="42"/>
      <c r="N232" s="167" t="str">
        <f t="shared" si="91"/>
        <v>Uit</v>
      </c>
      <c r="O232" s="46"/>
      <c r="P232" s="47"/>
      <c r="Q232" s="48">
        <f t="shared" si="92"/>
        <v>0</v>
      </c>
      <c r="R232" s="49" t="str">
        <f t="shared" si="93"/>
        <v/>
      </c>
      <c r="S232" s="50" t="str">
        <f t="shared" si="94"/>
        <v>Uit</v>
      </c>
      <c r="T232" s="171">
        <f t="shared" si="95"/>
        <v>0</v>
      </c>
      <c r="U232" s="169">
        <f t="shared" si="96"/>
        <v>0</v>
      </c>
      <c r="V232" s="169" t="str">
        <f t="shared" si="97"/>
        <v>Uit</v>
      </c>
      <c r="W232" s="170" t="str">
        <f t="shared" si="98"/>
        <v/>
      </c>
      <c r="X232" s="91" t="str">
        <f t="shared" si="99"/>
        <v/>
      </c>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149">
        <f t="shared" si="100"/>
        <v>0</v>
      </c>
      <c r="AY232" s="52"/>
      <c r="AZ232" s="90" t="e">
        <f>VLOOKUP(AY232,Termination!C:D,2,FALSE)</f>
        <v>#N/A</v>
      </c>
      <c r="BA232" s="92" t="str">
        <f t="shared" si="101"/>
        <v/>
      </c>
      <c r="BB232" s="89"/>
      <c r="BC232" s="89"/>
      <c r="BD232" s="150" t="str">
        <f t="shared" si="102"/>
        <v/>
      </c>
      <c r="BE232" s="151">
        <f>VLOOKUP(A232,Basisgegevens!$B:$L,5,0)</f>
        <v>2.9861111111111108E-3</v>
      </c>
      <c r="BF232" s="151">
        <f>VLOOKUP($A232,Basisgegevens!$B:$L,7,0)</f>
        <v>2.7546296296296294E-3</v>
      </c>
      <c r="BG232" s="151">
        <f>VLOOKUP($A232,Basisgegevens!$B:$L,8,0)</f>
        <v>6.099537037037037E-3</v>
      </c>
      <c r="BH232" s="152">
        <f>VLOOKUP($A232,Basisgegevens!$B:$L,9,0)</f>
        <v>300</v>
      </c>
      <c r="BI232" s="152">
        <f>VLOOKUP($A232,Basisgegevens!$B:$L,10,0)</f>
        <v>135</v>
      </c>
      <c r="BJ232" s="152">
        <f>VLOOKUP($A232,Basisgegevens!$B:$L,11,0)</f>
        <v>19</v>
      </c>
      <c r="BK232" s="152" t="str">
        <f t="shared" si="103"/>
        <v/>
      </c>
      <c r="BL232" s="153" t="str">
        <f t="shared" si="104"/>
        <v>Uit</v>
      </c>
      <c r="BM232" s="154" t="str">
        <f t="shared" si="89"/>
        <v/>
      </c>
      <c r="BN232" s="154">
        <f t="shared" si="105"/>
        <v>0</v>
      </c>
      <c r="BO232" s="154" t="str">
        <f t="shared" si="106"/>
        <v/>
      </c>
      <c r="BP232" s="61"/>
      <c r="BQ232" s="61"/>
      <c r="BR232" s="59" t="str">
        <f t="shared" si="107"/>
        <v/>
      </c>
      <c r="BS232" s="59" t="str">
        <f t="shared" si="108"/>
        <v/>
      </c>
      <c r="BT232" s="155" t="str">
        <f t="shared" si="109"/>
        <v/>
      </c>
      <c r="BU232" s="156" t="str">
        <f t="shared" si="110"/>
        <v/>
      </c>
      <c r="BV232" s="68"/>
      <c r="BW232" s="68"/>
      <c r="BX232" s="68"/>
      <c r="BY232" s="68"/>
      <c r="BZ232" s="68"/>
      <c r="CA232" s="68"/>
      <c r="CB232" s="68"/>
      <c r="CC232" s="68"/>
    </row>
    <row r="233" spans="1:81" x14ac:dyDescent="0.2">
      <c r="A233" s="161" t="s">
        <v>52</v>
      </c>
      <c r="B233" s="32"/>
      <c r="C233" s="164" t="str">
        <f t="shared" si="90"/>
        <v>B</v>
      </c>
      <c r="D233" s="147"/>
      <c r="E233" s="40"/>
      <c r="F233" s="35"/>
      <c r="G233" s="32"/>
      <c r="H233" s="32"/>
      <c r="I233" s="32"/>
      <c r="J233" s="32"/>
      <c r="K233" s="41"/>
      <c r="L233" s="42"/>
      <c r="M233" s="42"/>
      <c r="N233" s="167" t="str">
        <f t="shared" si="91"/>
        <v>Uit</v>
      </c>
      <c r="O233" s="46"/>
      <c r="P233" s="47"/>
      <c r="Q233" s="48">
        <f t="shared" si="92"/>
        <v>0</v>
      </c>
      <c r="R233" s="49" t="str">
        <f t="shared" si="93"/>
        <v/>
      </c>
      <c r="S233" s="50" t="str">
        <f t="shared" si="94"/>
        <v>Uit</v>
      </c>
      <c r="T233" s="171">
        <f t="shared" si="95"/>
        <v>0</v>
      </c>
      <c r="U233" s="169">
        <f t="shared" si="96"/>
        <v>0</v>
      </c>
      <c r="V233" s="169" t="str">
        <f t="shared" si="97"/>
        <v>Uit</v>
      </c>
      <c r="W233" s="170" t="str">
        <f t="shared" si="98"/>
        <v/>
      </c>
      <c r="X233" s="91" t="str">
        <f t="shared" si="99"/>
        <v/>
      </c>
      <c r="Y233" s="51"/>
      <c r="Z233" s="51"/>
      <c r="AA233" s="51"/>
      <c r="AB233" s="51"/>
      <c r="AC233" s="51"/>
      <c r="AD233" s="51"/>
      <c r="AE233" s="51"/>
      <c r="AF233" s="51"/>
      <c r="AG233" s="51"/>
      <c r="AH233" s="51"/>
      <c r="AI233" s="51"/>
      <c r="AJ233" s="51"/>
      <c r="AK233" s="51"/>
      <c r="AL233" s="51"/>
      <c r="AM233" s="51"/>
      <c r="AN233" s="51"/>
      <c r="AO233" s="51"/>
      <c r="AP233" s="51"/>
      <c r="AQ233" s="51"/>
      <c r="AR233" s="51"/>
      <c r="AS233" s="51"/>
      <c r="AT233" s="51"/>
      <c r="AU233" s="51"/>
      <c r="AV233" s="51"/>
      <c r="AW233" s="51"/>
      <c r="AX233" s="149">
        <f t="shared" si="100"/>
        <v>0</v>
      </c>
      <c r="AY233" s="52"/>
      <c r="AZ233" s="90" t="e">
        <f>VLOOKUP(AY233,Termination!C:D,2,FALSE)</f>
        <v>#N/A</v>
      </c>
      <c r="BA233" s="92" t="str">
        <f t="shared" si="101"/>
        <v/>
      </c>
      <c r="BB233" s="89"/>
      <c r="BC233" s="89"/>
      <c r="BD233" s="150" t="str">
        <f t="shared" si="102"/>
        <v/>
      </c>
      <c r="BE233" s="151">
        <f>VLOOKUP(A233,Basisgegevens!$B:$L,5,0)</f>
        <v>2.9861111111111108E-3</v>
      </c>
      <c r="BF233" s="151">
        <f>VLOOKUP($A233,Basisgegevens!$B:$L,7,0)</f>
        <v>2.7546296296296294E-3</v>
      </c>
      <c r="BG233" s="151">
        <f>VLOOKUP($A233,Basisgegevens!$B:$L,8,0)</f>
        <v>6.099537037037037E-3</v>
      </c>
      <c r="BH233" s="152">
        <f>VLOOKUP($A233,Basisgegevens!$B:$L,9,0)</f>
        <v>300</v>
      </c>
      <c r="BI233" s="152">
        <f>VLOOKUP($A233,Basisgegevens!$B:$L,10,0)</f>
        <v>135</v>
      </c>
      <c r="BJ233" s="152">
        <f>VLOOKUP($A233,Basisgegevens!$B:$L,11,0)</f>
        <v>19</v>
      </c>
      <c r="BK233" s="152" t="str">
        <f t="shared" si="103"/>
        <v/>
      </c>
      <c r="BL233" s="153" t="str">
        <f t="shared" si="104"/>
        <v>Uit</v>
      </c>
      <c r="BM233" s="154" t="str">
        <f t="shared" si="89"/>
        <v/>
      </c>
      <c r="BN233" s="154">
        <f t="shared" si="105"/>
        <v>0</v>
      </c>
      <c r="BO233" s="154" t="str">
        <f t="shared" si="106"/>
        <v/>
      </c>
      <c r="BP233" s="61"/>
      <c r="BQ233" s="61"/>
      <c r="BR233" s="59" t="str">
        <f t="shared" si="107"/>
        <v/>
      </c>
      <c r="BS233" s="59" t="str">
        <f t="shared" si="108"/>
        <v/>
      </c>
      <c r="BT233" s="155" t="str">
        <f t="shared" si="109"/>
        <v/>
      </c>
      <c r="BU233" s="156" t="str">
        <f t="shared" si="110"/>
        <v/>
      </c>
      <c r="BV233" s="68"/>
      <c r="BW233" s="68"/>
      <c r="BX233" s="68"/>
      <c r="BY233" s="68"/>
      <c r="BZ233" s="68"/>
      <c r="CA233" s="68"/>
      <c r="CB233" s="68"/>
      <c r="CC233" s="68"/>
    </row>
    <row r="234" spans="1:81" x14ac:dyDescent="0.2">
      <c r="A234" s="161" t="s">
        <v>52</v>
      </c>
      <c r="B234" s="32"/>
      <c r="C234" s="164" t="str">
        <f t="shared" si="90"/>
        <v>B</v>
      </c>
      <c r="D234" s="147"/>
      <c r="E234" s="40"/>
      <c r="F234" s="35"/>
      <c r="G234" s="32"/>
      <c r="H234" s="32"/>
      <c r="I234" s="32"/>
      <c r="J234" s="32"/>
      <c r="K234" s="41"/>
      <c r="L234" s="42"/>
      <c r="M234" s="42"/>
      <c r="N234" s="167" t="str">
        <f t="shared" si="91"/>
        <v>Uit</v>
      </c>
      <c r="O234" s="46"/>
      <c r="P234" s="47"/>
      <c r="Q234" s="48">
        <f t="shared" si="92"/>
        <v>0</v>
      </c>
      <c r="R234" s="49" t="str">
        <f t="shared" si="93"/>
        <v/>
      </c>
      <c r="S234" s="50" t="str">
        <f t="shared" si="94"/>
        <v>Uit</v>
      </c>
      <c r="T234" s="171">
        <f t="shared" si="95"/>
        <v>0</v>
      </c>
      <c r="U234" s="169">
        <f t="shared" si="96"/>
        <v>0</v>
      </c>
      <c r="V234" s="169" t="str">
        <f t="shared" si="97"/>
        <v>Uit</v>
      </c>
      <c r="W234" s="170" t="str">
        <f t="shared" si="98"/>
        <v/>
      </c>
      <c r="X234" s="91" t="str">
        <f t="shared" si="99"/>
        <v/>
      </c>
      <c r="Y234" s="51"/>
      <c r="Z234" s="51"/>
      <c r="AA234" s="51"/>
      <c r="AB234" s="51"/>
      <c r="AC234" s="51"/>
      <c r="AD234" s="51"/>
      <c r="AE234" s="51"/>
      <c r="AF234" s="51"/>
      <c r="AG234" s="51"/>
      <c r="AH234" s="51"/>
      <c r="AI234" s="51"/>
      <c r="AJ234" s="51"/>
      <c r="AK234" s="51"/>
      <c r="AL234" s="51"/>
      <c r="AM234" s="51"/>
      <c r="AN234" s="51"/>
      <c r="AO234" s="51"/>
      <c r="AP234" s="51"/>
      <c r="AQ234" s="51"/>
      <c r="AR234" s="51"/>
      <c r="AS234" s="51"/>
      <c r="AT234" s="51"/>
      <c r="AU234" s="51"/>
      <c r="AV234" s="51"/>
      <c r="AW234" s="51"/>
      <c r="AX234" s="149">
        <f t="shared" si="100"/>
        <v>0</v>
      </c>
      <c r="AY234" s="52"/>
      <c r="AZ234" s="90" t="e">
        <f>VLOOKUP(AY234,Termination!C:D,2,FALSE)</f>
        <v>#N/A</v>
      </c>
      <c r="BA234" s="92" t="str">
        <f t="shared" si="101"/>
        <v/>
      </c>
      <c r="BB234" s="89"/>
      <c r="BC234" s="89"/>
      <c r="BD234" s="150" t="str">
        <f t="shared" si="102"/>
        <v/>
      </c>
      <c r="BE234" s="151">
        <f>VLOOKUP(A234,Basisgegevens!$B:$L,5,0)</f>
        <v>2.9861111111111108E-3</v>
      </c>
      <c r="BF234" s="151">
        <f>VLOOKUP($A234,Basisgegevens!$B:$L,7,0)</f>
        <v>2.7546296296296294E-3</v>
      </c>
      <c r="BG234" s="151">
        <f>VLOOKUP($A234,Basisgegevens!$B:$L,8,0)</f>
        <v>6.099537037037037E-3</v>
      </c>
      <c r="BH234" s="152">
        <f>VLOOKUP($A234,Basisgegevens!$B:$L,9,0)</f>
        <v>300</v>
      </c>
      <c r="BI234" s="152">
        <f>VLOOKUP($A234,Basisgegevens!$B:$L,10,0)</f>
        <v>135</v>
      </c>
      <c r="BJ234" s="152">
        <f>VLOOKUP($A234,Basisgegevens!$B:$L,11,0)</f>
        <v>19</v>
      </c>
      <c r="BK234" s="152" t="str">
        <f t="shared" si="103"/>
        <v/>
      </c>
      <c r="BL234" s="153" t="str">
        <f t="shared" si="104"/>
        <v>Uit</v>
      </c>
      <c r="BM234" s="154" t="str">
        <f t="shared" si="89"/>
        <v/>
      </c>
      <c r="BN234" s="154">
        <f t="shared" si="105"/>
        <v>0</v>
      </c>
      <c r="BO234" s="154" t="str">
        <f t="shared" si="106"/>
        <v/>
      </c>
      <c r="BP234" s="61"/>
      <c r="BQ234" s="61"/>
      <c r="BR234" s="59" t="str">
        <f t="shared" si="107"/>
        <v/>
      </c>
      <c r="BS234" s="59" t="str">
        <f t="shared" si="108"/>
        <v/>
      </c>
      <c r="BT234" s="155" t="str">
        <f t="shared" si="109"/>
        <v/>
      </c>
      <c r="BU234" s="156" t="str">
        <f t="shared" si="110"/>
        <v/>
      </c>
      <c r="BV234" s="68"/>
      <c r="BW234" s="68"/>
      <c r="BX234" s="68"/>
      <c r="BY234" s="68"/>
      <c r="BZ234" s="68"/>
      <c r="CA234" s="68"/>
      <c r="CB234" s="68"/>
      <c r="CC234" s="68"/>
    </row>
    <row r="235" spans="1:81" x14ac:dyDescent="0.2">
      <c r="A235" s="161" t="s">
        <v>52</v>
      </c>
      <c r="B235" s="32"/>
      <c r="C235" s="164" t="str">
        <f t="shared" si="90"/>
        <v>B</v>
      </c>
      <c r="D235" s="147"/>
      <c r="E235" s="40"/>
      <c r="F235" s="35"/>
      <c r="G235" s="32"/>
      <c r="H235" s="32"/>
      <c r="I235" s="32"/>
      <c r="J235" s="32"/>
      <c r="K235" s="41"/>
      <c r="L235" s="42"/>
      <c r="M235" s="42"/>
      <c r="N235" s="167" t="str">
        <f t="shared" si="91"/>
        <v>Uit</v>
      </c>
      <c r="O235" s="46"/>
      <c r="P235" s="47"/>
      <c r="Q235" s="48">
        <f t="shared" si="92"/>
        <v>0</v>
      </c>
      <c r="R235" s="49" t="str">
        <f t="shared" si="93"/>
        <v/>
      </c>
      <c r="S235" s="50" t="str">
        <f t="shared" si="94"/>
        <v>Uit</v>
      </c>
      <c r="T235" s="171">
        <f t="shared" si="95"/>
        <v>0</v>
      </c>
      <c r="U235" s="169">
        <f t="shared" si="96"/>
        <v>0</v>
      </c>
      <c r="V235" s="169" t="str">
        <f t="shared" si="97"/>
        <v>Uit</v>
      </c>
      <c r="W235" s="170" t="str">
        <f t="shared" si="98"/>
        <v/>
      </c>
      <c r="X235" s="91" t="str">
        <f t="shared" si="99"/>
        <v/>
      </c>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149">
        <f t="shared" si="100"/>
        <v>0</v>
      </c>
      <c r="AY235" s="52"/>
      <c r="AZ235" s="90" t="e">
        <f>VLOOKUP(AY235,Termination!C:D,2,FALSE)</f>
        <v>#N/A</v>
      </c>
      <c r="BA235" s="92" t="str">
        <f t="shared" si="101"/>
        <v/>
      </c>
      <c r="BB235" s="89"/>
      <c r="BC235" s="89"/>
      <c r="BD235" s="150" t="str">
        <f t="shared" si="102"/>
        <v/>
      </c>
      <c r="BE235" s="151">
        <f>VLOOKUP(A235,Basisgegevens!$B:$L,5,0)</f>
        <v>2.9861111111111108E-3</v>
      </c>
      <c r="BF235" s="151">
        <f>VLOOKUP($A235,Basisgegevens!$B:$L,7,0)</f>
        <v>2.7546296296296294E-3</v>
      </c>
      <c r="BG235" s="151">
        <f>VLOOKUP($A235,Basisgegevens!$B:$L,8,0)</f>
        <v>6.099537037037037E-3</v>
      </c>
      <c r="BH235" s="152">
        <f>VLOOKUP($A235,Basisgegevens!$B:$L,9,0)</f>
        <v>300</v>
      </c>
      <c r="BI235" s="152">
        <f>VLOOKUP($A235,Basisgegevens!$B:$L,10,0)</f>
        <v>135</v>
      </c>
      <c r="BJ235" s="152">
        <f>VLOOKUP($A235,Basisgegevens!$B:$L,11,0)</f>
        <v>19</v>
      </c>
      <c r="BK235" s="152" t="str">
        <f t="shared" si="103"/>
        <v/>
      </c>
      <c r="BL235" s="153" t="str">
        <f t="shared" si="104"/>
        <v>Uit</v>
      </c>
      <c r="BM235" s="154" t="str">
        <f t="shared" si="89"/>
        <v/>
      </c>
      <c r="BN235" s="154">
        <f t="shared" si="105"/>
        <v>0</v>
      </c>
      <c r="BO235" s="154" t="str">
        <f t="shared" si="106"/>
        <v/>
      </c>
      <c r="BP235" s="61"/>
      <c r="BQ235" s="61"/>
      <c r="BR235" s="59" t="str">
        <f t="shared" si="107"/>
        <v/>
      </c>
      <c r="BS235" s="59" t="str">
        <f t="shared" si="108"/>
        <v/>
      </c>
      <c r="BT235" s="155" t="str">
        <f t="shared" si="109"/>
        <v/>
      </c>
      <c r="BU235" s="156" t="str">
        <f t="shared" si="110"/>
        <v/>
      </c>
      <c r="BV235" s="68"/>
      <c r="BW235" s="68"/>
      <c r="BX235" s="68"/>
      <c r="BY235" s="68"/>
      <c r="BZ235" s="68"/>
      <c r="CA235" s="68"/>
      <c r="CB235" s="68"/>
      <c r="CC235" s="68"/>
    </row>
    <row r="236" spans="1:81" x14ac:dyDescent="0.2">
      <c r="A236" s="161" t="s">
        <v>52</v>
      </c>
      <c r="B236" s="32"/>
      <c r="C236" s="164" t="str">
        <f t="shared" si="90"/>
        <v>B</v>
      </c>
      <c r="D236" s="147"/>
      <c r="E236" s="40"/>
      <c r="F236" s="35"/>
      <c r="G236" s="32"/>
      <c r="H236" s="32"/>
      <c r="I236" s="32"/>
      <c r="J236" s="32"/>
      <c r="K236" s="41"/>
      <c r="L236" s="42"/>
      <c r="M236" s="42"/>
      <c r="N236" s="167" t="str">
        <f t="shared" si="91"/>
        <v>Uit</v>
      </c>
      <c r="O236" s="46"/>
      <c r="P236" s="47"/>
      <c r="Q236" s="48">
        <f t="shared" si="92"/>
        <v>0</v>
      </c>
      <c r="R236" s="49" t="str">
        <f t="shared" si="93"/>
        <v/>
      </c>
      <c r="S236" s="50" t="str">
        <f t="shared" si="94"/>
        <v>Uit</v>
      </c>
      <c r="T236" s="171">
        <f t="shared" si="95"/>
        <v>0</v>
      </c>
      <c r="U236" s="169">
        <f t="shared" si="96"/>
        <v>0</v>
      </c>
      <c r="V236" s="169" t="str">
        <f t="shared" si="97"/>
        <v>Uit</v>
      </c>
      <c r="W236" s="170" t="str">
        <f t="shared" si="98"/>
        <v/>
      </c>
      <c r="X236" s="91" t="str">
        <f t="shared" si="99"/>
        <v/>
      </c>
      <c r="Y236" s="51"/>
      <c r="Z236" s="51"/>
      <c r="AA236" s="51"/>
      <c r="AB236" s="51"/>
      <c r="AC236" s="51"/>
      <c r="AD236" s="51"/>
      <c r="AE236" s="51"/>
      <c r="AF236" s="51"/>
      <c r="AG236" s="51"/>
      <c r="AH236" s="51"/>
      <c r="AI236" s="51"/>
      <c r="AJ236" s="51"/>
      <c r="AK236" s="51"/>
      <c r="AL236" s="51"/>
      <c r="AM236" s="51"/>
      <c r="AN236" s="51"/>
      <c r="AO236" s="51"/>
      <c r="AP236" s="51"/>
      <c r="AQ236" s="51"/>
      <c r="AR236" s="51"/>
      <c r="AS236" s="51"/>
      <c r="AT236" s="51"/>
      <c r="AU236" s="51"/>
      <c r="AV236" s="51"/>
      <c r="AW236" s="51"/>
      <c r="AX236" s="149">
        <f t="shared" si="100"/>
        <v>0</v>
      </c>
      <c r="AY236" s="52"/>
      <c r="AZ236" s="90" t="e">
        <f>VLOOKUP(AY236,Termination!C:D,2,FALSE)</f>
        <v>#N/A</v>
      </c>
      <c r="BA236" s="92" t="str">
        <f t="shared" si="101"/>
        <v/>
      </c>
      <c r="BB236" s="89"/>
      <c r="BC236" s="89"/>
      <c r="BD236" s="150" t="str">
        <f t="shared" si="102"/>
        <v/>
      </c>
      <c r="BE236" s="151">
        <f>VLOOKUP(A236,Basisgegevens!$B:$L,5,0)</f>
        <v>2.9861111111111108E-3</v>
      </c>
      <c r="BF236" s="151">
        <f>VLOOKUP($A236,Basisgegevens!$B:$L,7,0)</f>
        <v>2.7546296296296294E-3</v>
      </c>
      <c r="BG236" s="151">
        <f>VLOOKUP($A236,Basisgegevens!$B:$L,8,0)</f>
        <v>6.099537037037037E-3</v>
      </c>
      <c r="BH236" s="152">
        <f>VLOOKUP($A236,Basisgegevens!$B:$L,9,0)</f>
        <v>300</v>
      </c>
      <c r="BI236" s="152">
        <f>VLOOKUP($A236,Basisgegevens!$B:$L,10,0)</f>
        <v>135</v>
      </c>
      <c r="BJ236" s="152">
        <f>VLOOKUP($A236,Basisgegevens!$B:$L,11,0)</f>
        <v>19</v>
      </c>
      <c r="BK236" s="152" t="str">
        <f t="shared" si="103"/>
        <v/>
      </c>
      <c r="BL236" s="153" t="str">
        <f t="shared" si="104"/>
        <v>Uit</v>
      </c>
      <c r="BM236" s="154" t="str">
        <f t="shared" si="89"/>
        <v/>
      </c>
      <c r="BN236" s="154">
        <f t="shared" si="105"/>
        <v>0</v>
      </c>
      <c r="BO236" s="154" t="str">
        <f t="shared" si="106"/>
        <v/>
      </c>
      <c r="BP236" s="61"/>
      <c r="BQ236" s="61"/>
      <c r="BR236" s="59" t="str">
        <f t="shared" si="107"/>
        <v/>
      </c>
      <c r="BS236" s="59" t="str">
        <f t="shared" si="108"/>
        <v/>
      </c>
      <c r="BT236" s="155" t="str">
        <f t="shared" si="109"/>
        <v/>
      </c>
      <c r="BU236" s="156" t="str">
        <f t="shared" si="110"/>
        <v/>
      </c>
      <c r="BV236" s="68"/>
      <c r="BW236" s="68"/>
      <c r="BX236" s="68"/>
      <c r="BY236" s="68"/>
      <c r="BZ236" s="68"/>
      <c r="CA236" s="68"/>
      <c r="CB236" s="68"/>
      <c r="CC236" s="68"/>
    </row>
    <row r="237" spans="1:81" x14ac:dyDescent="0.2">
      <c r="A237" s="161" t="s">
        <v>52</v>
      </c>
      <c r="B237" s="32"/>
      <c r="C237" s="164" t="str">
        <f t="shared" si="90"/>
        <v>B</v>
      </c>
      <c r="D237" s="147"/>
      <c r="E237" s="40"/>
      <c r="F237" s="35"/>
      <c r="G237" s="32"/>
      <c r="H237" s="32"/>
      <c r="I237" s="32"/>
      <c r="J237" s="32"/>
      <c r="K237" s="41"/>
      <c r="L237" s="42"/>
      <c r="M237" s="42"/>
      <c r="N237" s="167" t="str">
        <f t="shared" si="91"/>
        <v>Uit</v>
      </c>
      <c r="O237" s="46"/>
      <c r="P237" s="47"/>
      <c r="Q237" s="48">
        <f t="shared" si="92"/>
        <v>0</v>
      </c>
      <c r="R237" s="49" t="str">
        <f t="shared" si="93"/>
        <v/>
      </c>
      <c r="S237" s="50" t="str">
        <f t="shared" si="94"/>
        <v>Uit</v>
      </c>
      <c r="T237" s="171">
        <f t="shared" si="95"/>
        <v>0</v>
      </c>
      <c r="U237" s="169">
        <f t="shared" si="96"/>
        <v>0</v>
      </c>
      <c r="V237" s="169" t="str">
        <f t="shared" si="97"/>
        <v>Uit</v>
      </c>
      <c r="W237" s="170" t="str">
        <f t="shared" si="98"/>
        <v/>
      </c>
      <c r="X237" s="91" t="str">
        <f t="shared" si="99"/>
        <v/>
      </c>
      <c r="Y237" s="51"/>
      <c r="Z237" s="51"/>
      <c r="AA237" s="51"/>
      <c r="AB237" s="51"/>
      <c r="AC237" s="51"/>
      <c r="AD237" s="51"/>
      <c r="AE237" s="51"/>
      <c r="AF237" s="51"/>
      <c r="AG237" s="51"/>
      <c r="AH237" s="51"/>
      <c r="AI237" s="51"/>
      <c r="AJ237" s="51"/>
      <c r="AK237" s="51"/>
      <c r="AL237" s="51"/>
      <c r="AM237" s="51"/>
      <c r="AN237" s="51"/>
      <c r="AO237" s="51"/>
      <c r="AP237" s="51"/>
      <c r="AQ237" s="51"/>
      <c r="AR237" s="51"/>
      <c r="AS237" s="51"/>
      <c r="AT237" s="51"/>
      <c r="AU237" s="51"/>
      <c r="AV237" s="51"/>
      <c r="AW237" s="51"/>
      <c r="AX237" s="149">
        <f t="shared" si="100"/>
        <v>0</v>
      </c>
      <c r="AY237" s="52"/>
      <c r="AZ237" s="90" t="e">
        <f>VLOOKUP(AY237,Termination!C:D,2,FALSE)</f>
        <v>#N/A</v>
      </c>
      <c r="BA237" s="92" t="str">
        <f t="shared" si="101"/>
        <v/>
      </c>
      <c r="BB237" s="89"/>
      <c r="BC237" s="89"/>
      <c r="BD237" s="150" t="str">
        <f t="shared" si="102"/>
        <v/>
      </c>
      <c r="BE237" s="151">
        <f>VLOOKUP(A237,Basisgegevens!$B:$L,5,0)</f>
        <v>2.9861111111111108E-3</v>
      </c>
      <c r="BF237" s="151">
        <f>VLOOKUP($A237,Basisgegevens!$B:$L,7,0)</f>
        <v>2.7546296296296294E-3</v>
      </c>
      <c r="BG237" s="151">
        <f>VLOOKUP($A237,Basisgegevens!$B:$L,8,0)</f>
        <v>6.099537037037037E-3</v>
      </c>
      <c r="BH237" s="152">
        <f>VLOOKUP($A237,Basisgegevens!$B:$L,9,0)</f>
        <v>300</v>
      </c>
      <c r="BI237" s="152">
        <f>VLOOKUP($A237,Basisgegevens!$B:$L,10,0)</f>
        <v>135</v>
      </c>
      <c r="BJ237" s="152">
        <f>VLOOKUP($A237,Basisgegevens!$B:$L,11,0)</f>
        <v>19</v>
      </c>
      <c r="BK237" s="152" t="str">
        <f t="shared" si="103"/>
        <v/>
      </c>
      <c r="BL237" s="153" t="str">
        <f t="shared" si="104"/>
        <v>Uit</v>
      </c>
      <c r="BM237" s="154" t="str">
        <f t="shared" ref="BM237:BM268" si="111">IFERROR(IF(BD237&gt;BE237,(BD237-BE237)*24*3600*0.4,0),"")</f>
        <v/>
      </c>
      <c r="BN237" s="154">
        <f t="shared" si="105"/>
        <v>0</v>
      </c>
      <c r="BO237" s="154" t="str">
        <f t="shared" si="106"/>
        <v/>
      </c>
      <c r="BP237" s="61"/>
      <c r="BQ237" s="61"/>
      <c r="BR237" s="59" t="str">
        <f t="shared" si="107"/>
        <v/>
      </c>
      <c r="BS237" s="59" t="str">
        <f t="shared" si="108"/>
        <v/>
      </c>
      <c r="BT237" s="155" t="str">
        <f t="shared" si="109"/>
        <v/>
      </c>
      <c r="BU237" s="156" t="str">
        <f t="shared" si="110"/>
        <v/>
      </c>
      <c r="BV237" s="68"/>
      <c r="BW237" s="68"/>
      <c r="BX237" s="68"/>
      <c r="BY237" s="68"/>
      <c r="BZ237" s="68"/>
      <c r="CA237" s="68"/>
      <c r="CB237" s="68"/>
      <c r="CC237" s="68"/>
    </row>
    <row r="238" spans="1:81" x14ac:dyDescent="0.2">
      <c r="A238" s="161" t="s">
        <v>52</v>
      </c>
      <c r="B238" s="32"/>
      <c r="C238" s="164" t="str">
        <f t="shared" si="90"/>
        <v>B</v>
      </c>
      <c r="D238" s="147"/>
      <c r="E238" s="40"/>
      <c r="F238" s="35"/>
      <c r="G238" s="32"/>
      <c r="H238" s="32"/>
      <c r="I238" s="32"/>
      <c r="J238" s="32"/>
      <c r="K238" s="41"/>
      <c r="L238" s="42"/>
      <c r="M238" s="42"/>
      <c r="N238" s="167" t="str">
        <f t="shared" si="91"/>
        <v>Uit</v>
      </c>
      <c r="O238" s="46"/>
      <c r="P238" s="47"/>
      <c r="Q238" s="48">
        <f t="shared" si="92"/>
        <v>0</v>
      </c>
      <c r="R238" s="49" t="str">
        <f t="shared" si="93"/>
        <v/>
      </c>
      <c r="S238" s="50" t="str">
        <f t="shared" si="94"/>
        <v>Uit</v>
      </c>
      <c r="T238" s="171">
        <f t="shared" si="95"/>
        <v>0</v>
      </c>
      <c r="U238" s="169">
        <f t="shared" si="96"/>
        <v>0</v>
      </c>
      <c r="V238" s="169" t="str">
        <f t="shared" si="97"/>
        <v>Uit</v>
      </c>
      <c r="W238" s="170" t="str">
        <f t="shared" si="98"/>
        <v/>
      </c>
      <c r="X238" s="91" t="str">
        <f t="shared" si="99"/>
        <v/>
      </c>
      <c r="Y238" s="51"/>
      <c r="Z238" s="51"/>
      <c r="AA238" s="51"/>
      <c r="AB238" s="51"/>
      <c r="AC238" s="51"/>
      <c r="AD238" s="51"/>
      <c r="AE238" s="51"/>
      <c r="AF238" s="51"/>
      <c r="AG238" s="51"/>
      <c r="AH238" s="51"/>
      <c r="AI238" s="51"/>
      <c r="AJ238" s="51"/>
      <c r="AK238" s="51"/>
      <c r="AL238" s="51"/>
      <c r="AM238" s="51"/>
      <c r="AN238" s="51"/>
      <c r="AO238" s="51"/>
      <c r="AP238" s="51"/>
      <c r="AQ238" s="51"/>
      <c r="AR238" s="51"/>
      <c r="AS238" s="51"/>
      <c r="AT238" s="51"/>
      <c r="AU238" s="51"/>
      <c r="AV238" s="51"/>
      <c r="AW238" s="51"/>
      <c r="AX238" s="149">
        <f t="shared" si="100"/>
        <v>0</v>
      </c>
      <c r="AY238" s="52"/>
      <c r="AZ238" s="90" t="e">
        <f>VLOOKUP(AY238,Termination!C:D,2,FALSE)</f>
        <v>#N/A</v>
      </c>
      <c r="BA238" s="92" t="str">
        <f t="shared" si="101"/>
        <v/>
      </c>
      <c r="BB238" s="89"/>
      <c r="BC238" s="89"/>
      <c r="BD238" s="150" t="str">
        <f t="shared" si="102"/>
        <v/>
      </c>
      <c r="BE238" s="151">
        <f>VLOOKUP(A238,Basisgegevens!$B:$L,5,0)</f>
        <v>2.9861111111111108E-3</v>
      </c>
      <c r="BF238" s="151">
        <f>VLOOKUP($A238,Basisgegevens!$B:$L,7,0)</f>
        <v>2.7546296296296294E-3</v>
      </c>
      <c r="BG238" s="151">
        <f>VLOOKUP($A238,Basisgegevens!$B:$L,8,0)</f>
        <v>6.099537037037037E-3</v>
      </c>
      <c r="BH238" s="152">
        <f>VLOOKUP($A238,Basisgegevens!$B:$L,9,0)</f>
        <v>300</v>
      </c>
      <c r="BI238" s="152">
        <f>VLOOKUP($A238,Basisgegevens!$B:$L,10,0)</f>
        <v>135</v>
      </c>
      <c r="BJ238" s="152">
        <f>VLOOKUP($A238,Basisgegevens!$B:$L,11,0)</f>
        <v>19</v>
      </c>
      <c r="BK238" s="152" t="str">
        <f t="shared" si="103"/>
        <v/>
      </c>
      <c r="BL238" s="153" t="str">
        <f t="shared" si="104"/>
        <v>Uit</v>
      </c>
      <c r="BM238" s="154" t="str">
        <f t="shared" si="111"/>
        <v/>
      </c>
      <c r="BN238" s="154">
        <f t="shared" si="105"/>
        <v>0</v>
      </c>
      <c r="BO238" s="154" t="str">
        <f t="shared" si="106"/>
        <v/>
      </c>
      <c r="BP238" s="61"/>
      <c r="BQ238" s="61"/>
      <c r="BR238" s="59" t="str">
        <f t="shared" si="107"/>
        <v/>
      </c>
      <c r="BS238" s="59" t="str">
        <f t="shared" si="108"/>
        <v/>
      </c>
      <c r="BT238" s="155" t="str">
        <f t="shared" si="109"/>
        <v/>
      </c>
      <c r="BU238" s="156" t="str">
        <f t="shared" si="110"/>
        <v/>
      </c>
      <c r="BV238" s="68"/>
      <c r="BW238" s="68"/>
      <c r="BX238" s="68"/>
      <c r="BY238" s="68"/>
      <c r="BZ238" s="68"/>
      <c r="CA238" s="68"/>
      <c r="CB238" s="68"/>
      <c r="CC238" s="68"/>
    </row>
    <row r="239" spans="1:81" x14ac:dyDescent="0.2">
      <c r="A239" s="161" t="s">
        <v>52</v>
      </c>
      <c r="B239" s="32"/>
      <c r="C239" s="164" t="str">
        <f t="shared" si="90"/>
        <v>B</v>
      </c>
      <c r="D239" s="147"/>
      <c r="E239" s="40"/>
      <c r="F239" s="35"/>
      <c r="G239" s="32"/>
      <c r="H239" s="32"/>
      <c r="I239" s="32"/>
      <c r="J239" s="32"/>
      <c r="K239" s="41"/>
      <c r="L239" s="42"/>
      <c r="M239" s="42"/>
      <c r="N239" s="167" t="str">
        <f t="shared" si="91"/>
        <v>Uit</v>
      </c>
      <c r="O239" s="46"/>
      <c r="P239" s="47"/>
      <c r="Q239" s="48">
        <f t="shared" si="92"/>
        <v>0</v>
      </c>
      <c r="R239" s="49" t="str">
        <f t="shared" si="93"/>
        <v/>
      </c>
      <c r="S239" s="50" t="str">
        <f t="shared" si="94"/>
        <v>Uit</v>
      </c>
      <c r="T239" s="171">
        <f t="shared" si="95"/>
        <v>0</v>
      </c>
      <c r="U239" s="169">
        <f t="shared" si="96"/>
        <v>0</v>
      </c>
      <c r="V239" s="169" t="str">
        <f t="shared" si="97"/>
        <v>Uit</v>
      </c>
      <c r="W239" s="170" t="str">
        <f t="shared" si="98"/>
        <v/>
      </c>
      <c r="X239" s="91" t="str">
        <f t="shared" si="99"/>
        <v/>
      </c>
      <c r="Y239" s="51"/>
      <c r="Z239" s="51"/>
      <c r="AA239" s="51"/>
      <c r="AB239" s="51"/>
      <c r="AC239" s="51"/>
      <c r="AD239" s="51"/>
      <c r="AE239" s="51"/>
      <c r="AF239" s="51"/>
      <c r="AG239" s="51"/>
      <c r="AH239" s="51"/>
      <c r="AI239" s="51"/>
      <c r="AJ239" s="51"/>
      <c r="AK239" s="51"/>
      <c r="AL239" s="51"/>
      <c r="AM239" s="51"/>
      <c r="AN239" s="51"/>
      <c r="AO239" s="51"/>
      <c r="AP239" s="51"/>
      <c r="AQ239" s="51"/>
      <c r="AR239" s="51"/>
      <c r="AS239" s="51"/>
      <c r="AT239" s="51"/>
      <c r="AU239" s="51"/>
      <c r="AV239" s="51"/>
      <c r="AW239" s="51"/>
      <c r="AX239" s="149">
        <f t="shared" si="100"/>
        <v>0</v>
      </c>
      <c r="AY239" s="52"/>
      <c r="AZ239" s="90" t="e">
        <f>VLOOKUP(AY239,Termination!C:D,2,FALSE)</f>
        <v>#N/A</v>
      </c>
      <c r="BA239" s="92" t="str">
        <f t="shared" si="101"/>
        <v/>
      </c>
      <c r="BB239" s="89"/>
      <c r="BC239" s="89"/>
      <c r="BD239" s="150" t="str">
        <f t="shared" si="102"/>
        <v/>
      </c>
      <c r="BE239" s="151">
        <f>VLOOKUP(A239,Basisgegevens!$B:$L,5,0)</f>
        <v>2.9861111111111108E-3</v>
      </c>
      <c r="BF239" s="151">
        <f>VLOOKUP($A239,Basisgegevens!$B:$L,7,0)</f>
        <v>2.7546296296296294E-3</v>
      </c>
      <c r="BG239" s="151">
        <f>VLOOKUP($A239,Basisgegevens!$B:$L,8,0)</f>
        <v>6.099537037037037E-3</v>
      </c>
      <c r="BH239" s="152">
        <f>VLOOKUP($A239,Basisgegevens!$B:$L,9,0)</f>
        <v>300</v>
      </c>
      <c r="BI239" s="152">
        <f>VLOOKUP($A239,Basisgegevens!$B:$L,10,0)</f>
        <v>135</v>
      </c>
      <c r="BJ239" s="152">
        <f>VLOOKUP($A239,Basisgegevens!$B:$L,11,0)</f>
        <v>19</v>
      </c>
      <c r="BK239" s="152" t="str">
        <f t="shared" si="103"/>
        <v/>
      </c>
      <c r="BL239" s="153" t="str">
        <f t="shared" si="104"/>
        <v>Uit</v>
      </c>
      <c r="BM239" s="154" t="str">
        <f t="shared" si="111"/>
        <v/>
      </c>
      <c r="BN239" s="154">
        <f t="shared" si="105"/>
        <v>0</v>
      </c>
      <c r="BO239" s="154" t="str">
        <f t="shared" si="106"/>
        <v/>
      </c>
      <c r="BP239" s="61"/>
      <c r="BQ239" s="61"/>
      <c r="BR239" s="59" t="str">
        <f t="shared" si="107"/>
        <v/>
      </c>
      <c r="BS239" s="59" t="str">
        <f t="shared" si="108"/>
        <v/>
      </c>
      <c r="BT239" s="155" t="str">
        <f t="shared" si="109"/>
        <v/>
      </c>
      <c r="BU239" s="156" t="str">
        <f t="shared" si="110"/>
        <v/>
      </c>
      <c r="BV239" s="68"/>
      <c r="BW239" s="68"/>
      <c r="BX239" s="68"/>
      <c r="BY239" s="68"/>
      <c r="BZ239" s="68"/>
      <c r="CA239" s="68"/>
      <c r="CB239" s="68"/>
      <c r="CC239" s="68"/>
    </row>
    <row r="240" spans="1:81" x14ac:dyDescent="0.2">
      <c r="A240" s="161" t="s">
        <v>52</v>
      </c>
      <c r="B240" s="32"/>
      <c r="C240" s="164" t="str">
        <f t="shared" si="90"/>
        <v>B</v>
      </c>
      <c r="D240" s="147"/>
      <c r="E240" s="40"/>
      <c r="F240" s="35"/>
      <c r="G240" s="32"/>
      <c r="H240" s="32"/>
      <c r="I240" s="32"/>
      <c r="J240" s="32"/>
      <c r="K240" s="41"/>
      <c r="L240" s="42"/>
      <c r="M240" s="42"/>
      <c r="N240" s="167" t="str">
        <f t="shared" si="91"/>
        <v>Uit</v>
      </c>
      <c r="O240" s="46"/>
      <c r="P240" s="47"/>
      <c r="Q240" s="48">
        <f t="shared" si="92"/>
        <v>0</v>
      </c>
      <c r="R240" s="49" t="str">
        <f t="shared" si="93"/>
        <v/>
      </c>
      <c r="S240" s="50" t="str">
        <f t="shared" si="94"/>
        <v>Uit</v>
      </c>
      <c r="T240" s="171">
        <f t="shared" si="95"/>
        <v>0</v>
      </c>
      <c r="U240" s="169">
        <f t="shared" si="96"/>
        <v>0</v>
      </c>
      <c r="V240" s="169" t="str">
        <f t="shared" si="97"/>
        <v>Uit</v>
      </c>
      <c r="W240" s="170" t="str">
        <f t="shared" si="98"/>
        <v/>
      </c>
      <c r="X240" s="91" t="str">
        <f t="shared" si="99"/>
        <v/>
      </c>
      <c r="Y240" s="51"/>
      <c r="Z240" s="51"/>
      <c r="AA240" s="51"/>
      <c r="AB240" s="51"/>
      <c r="AC240" s="51"/>
      <c r="AD240" s="51"/>
      <c r="AE240" s="51"/>
      <c r="AF240" s="51"/>
      <c r="AG240" s="51"/>
      <c r="AH240" s="51"/>
      <c r="AI240" s="51"/>
      <c r="AJ240" s="51"/>
      <c r="AK240" s="51"/>
      <c r="AL240" s="51"/>
      <c r="AM240" s="51"/>
      <c r="AN240" s="51"/>
      <c r="AO240" s="51"/>
      <c r="AP240" s="51"/>
      <c r="AQ240" s="51"/>
      <c r="AR240" s="51"/>
      <c r="AS240" s="51"/>
      <c r="AT240" s="51"/>
      <c r="AU240" s="51"/>
      <c r="AV240" s="51"/>
      <c r="AW240" s="51"/>
      <c r="AX240" s="149">
        <f t="shared" si="100"/>
        <v>0</v>
      </c>
      <c r="AY240" s="52"/>
      <c r="AZ240" s="90" t="e">
        <f>VLOOKUP(AY240,Termination!C:D,2,FALSE)</f>
        <v>#N/A</v>
      </c>
      <c r="BA240" s="92" t="str">
        <f t="shared" si="101"/>
        <v/>
      </c>
      <c r="BB240" s="89"/>
      <c r="BC240" s="89"/>
      <c r="BD240" s="150" t="str">
        <f t="shared" si="102"/>
        <v/>
      </c>
      <c r="BE240" s="151">
        <f>VLOOKUP(A240,Basisgegevens!$B:$L,5,0)</f>
        <v>2.9861111111111108E-3</v>
      </c>
      <c r="BF240" s="151">
        <f>VLOOKUP($A240,Basisgegevens!$B:$L,7,0)</f>
        <v>2.7546296296296294E-3</v>
      </c>
      <c r="BG240" s="151">
        <f>VLOOKUP($A240,Basisgegevens!$B:$L,8,0)</f>
        <v>6.099537037037037E-3</v>
      </c>
      <c r="BH240" s="152">
        <f>VLOOKUP($A240,Basisgegevens!$B:$L,9,0)</f>
        <v>300</v>
      </c>
      <c r="BI240" s="152">
        <f>VLOOKUP($A240,Basisgegevens!$B:$L,10,0)</f>
        <v>135</v>
      </c>
      <c r="BJ240" s="152">
        <f>VLOOKUP($A240,Basisgegevens!$B:$L,11,0)</f>
        <v>19</v>
      </c>
      <c r="BK240" s="152" t="str">
        <f t="shared" si="103"/>
        <v/>
      </c>
      <c r="BL240" s="153" t="str">
        <f t="shared" si="104"/>
        <v>Uit</v>
      </c>
      <c r="BM240" s="154" t="str">
        <f t="shared" si="111"/>
        <v/>
      </c>
      <c r="BN240" s="154">
        <f t="shared" si="105"/>
        <v>0</v>
      </c>
      <c r="BO240" s="154" t="str">
        <f t="shared" si="106"/>
        <v/>
      </c>
      <c r="BP240" s="61"/>
      <c r="BQ240" s="61"/>
      <c r="BR240" s="59" t="str">
        <f t="shared" si="107"/>
        <v/>
      </c>
      <c r="BS240" s="59" t="str">
        <f t="shared" si="108"/>
        <v/>
      </c>
      <c r="BT240" s="155" t="str">
        <f t="shared" si="109"/>
        <v/>
      </c>
      <c r="BU240" s="156" t="str">
        <f t="shared" si="110"/>
        <v/>
      </c>
      <c r="BV240" s="68"/>
      <c r="BW240" s="68"/>
      <c r="BX240" s="68"/>
      <c r="BY240" s="68"/>
      <c r="BZ240" s="68"/>
      <c r="CA240" s="68"/>
      <c r="CB240" s="68"/>
      <c r="CC240" s="68"/>
    </row>
    <row r="241" spans="1:81" x14ac:dyDescent="0.2">
      <c r="A241" s="161" t="s">
        <v>52</v>
      </c>
      <c r="B241" s="32"/>
      <c r="C241" s="164" t="str">
        <f t="shared" si="90"/>
        <v>B</v>
      </c>
      <c r="D241" s="147"/>
      <c r="E241" s="40"/>
      <c r="F241" s="35"/>
      <c r="G241" s="32"/>
      <c r="H241" s="32"/>
      <c r="I241" s="32"/>
      <c r="J241" s="32"/>
      <c r="K241" s="41"/>
      <c r="L241" s="42"/>
      <c r="M241" s="42"/>
      <c r="N241" s="167" t="str">
        <f t="shared" si="91"/>
        <v>Uit</v>
      </c>
      <c r="O241" s="46"/>
      <c r="P241" s="47"/>
      <c r="Q241" s="48">
        <f t="shared" si="92"/>
        <v>0</v>
      </c>
      <c r="R241" s="49" t="str">
        <f t="shared" si="93"/>
        <v/>
      </c>
      <c r="S241" s="50" t="str">
        <f t="shared" si="94"/>
        <v>Uit</v>
      </c>
      <c r="T241" s="171">
        <f t="shared" si="95"/>
        <v>0</v>
      </c>
      <c r="U241" s="169">
        <f t="shared" si="96"/>
        <v>0</v>
      </c>
      <c r="V241" s="169" t="str">
        <f t="shared" si="97"/>
        <v>Uit</v>
      </c>
      <c r="W241" s="170" t="str">
        <f t="shared" si="98"/>
        <v/>
      </c>
      <c r="X241" s="91" t="str">
        <f t="shared" si="99"/>
        <v/>
      </c>
      <c r="Y241" s="51"/>
      <c r="Z241" s="51"/>
      <c r="AA241" s="51"/>
      <c r="AB241" s="51"/>
      <c r="AC241" s="51"/>
      <c r="AD241" s="51"/>
      <c r="AE241" s="51"/>
      <c r="AF241" s="51"/>
      <c r="AG241" s="51"/>
      <c r="AH241" s="51"/>
      <c r="AI241" s="51"/>
      <c r="AJ241" s="51"/>
      <c r="AK241" s="51"/>
      <c r="AL241" s="51"/>
      <c r="AM241" s="51"/>
      <c r="AN241" s="51"/>
      <c r="AO241" s="51"/>
      <c r="AP241" s="51"/>
      <c r="AQ241" s="51"/>
      <c r="AR241" s="51"/>
      <c r="AS241" s="51"/>
      <c r="AT241" s="51"/>
      <c r="AU241" s="51"/>
      <c r="AV241" s="51"/>
      <c r="AW241" s="51"/>
      <c r="AX241" s="149">
        <f t="shared" si="100"/>
        <v>0</v>
      </c>
      <c r="AY241" s="52"/>
      <c r="AZ241" s="90" t="e">
        <f>VLOOKUP(AY241,Termination!C:D,2,FALSE)</f>
        <v>#N/A</v>
      </c>
      <c r="BA241" s="92" t="str">
        <f t="shared" si="101"/>
        <v/>
      </c>
      <c r="BB241" s="89"/>
      <c r="BC241" s="89"/>
      <c r="BD241" s="150" t="str">
        <f t="shared" si="102"/>
        <v/>
      </c>
      <c r="BE241" s="151">
        <f>VLOOKUP(A241,Basisgegevens!$B:$L,5,0)</f>
        <v>2.9861111111111108E-3</v>
      </c>
      <c r="BF241" s="151">
        <f>VLOOKUP($A241,Basisgegevens!$B:$L,7,0)</f>
        <v>2.7546296296296294E-3</v>
      </c>
      <c r="BG241" s="151">
        <f>VLOOKUP($A241,Basisgegevens!$B:$L,8,0)</f>
        <v>6.099537037037037E-3</v>
      </c>
      <c r="BH241" s="152">
        <f>VLOOKUP($A241,Basisgegevens!$B:$L,9,0)</f>
        <v>300</v>
      </c>
      <c r="BI241" s="152">
        <f>VLOOKUP($A241,Basisgegevens!$B:$L,10,0)</f>
        <v>135</v>
      </c>
      <c r="BJ241" s="152">
        <f>VLOOKUP($A241,Basisgegevens!$B:$L,11,0)</f>
        <v>19</v>
      </c>
      <c r="BK241" s="152" t="str">
        <f t="shared" si="103"/>
        <v/>
      </c>
      <c r="BL241" s="153" t="str">
        <f t="shared" si="104"/>
        <v>Uit</v>
      </c>
      <c r="BM241" s="154" t="str">
        <f t="shared" si="111"/>
        <v/>
      </c>
      <c r="BN241" s="154">
        <f t="shared" si="105"/>
        <v>0</v>
      </c>
      <c r="BO241" s="154" t="str">
        <f t="shared" si="106"/>
        <v/>
      </c>
      <c r="BP241" s="61"/>
      <c r="BQ241" s="61"/>
      <c r="BR241" s="59" t="str">
        <f t="shared" si="107"/>
        <v/>
      </c>
      <c r="BS241" s="59" t="str">
        <f t="shared" si="108"/>
        <v/>
      </c>
      <c r="BT241" s="155" t="str">
        <f t="shared" si="109"/>
        <v/>
      </c>
      <c r="BU241" s="156" t="str">
        <f t="shared" si="110"/>
        <v/>
      </c>
      <c r="BV241" s="68"/>
      <c r="BW241" s="68"/>
      <c r="BX241" s="68"/>
      <c r="BY241" s="68"/>
      <c r="BZ241" s="68"/>
      <c r="CA241" s="68"/>
      <c r="CB241" s="68"/>
      <c r="CC241" s="68"/>
    </row>
    <row r="242" spans="1:81" x14ac:dyDescent="0.2">
      <c r="A242" s="161" t="s">
        <v>52</v>
      </c>
      <c r="B242" s="32"/>
      <c r="C242" s="164" t="str">
        <f t="shared" si="90"/>
        <v>B</v>
      </c>
      <c r="D242" s="147"/>
      <c r="E242" s="40"/>
      <c r="F242" s="35"/>
      <c r="G242" s="32"/>
      <c r="H242" s="32"/>
      <c r="I242" s="32"/>
      <c r="J242" s="32"/>
      <c r="K242" s="41"/>
      <c r="L242" s="42"/>
      <c r="M242" s="42"/>
      <c r="N242" s="167" t="str">
        <f t="shared" si="91"/>
        <v>Uit</v>
      </c>
      <c r="O242" s="46"/>
      <c r="P242" s="47"/>
      <c r="Q242" s="48">
        <f t="shared" si="92"/>
        <v>0</v>
      </c>
      <c r="R242" s="49" t="str">
        <f t="shared" si="93"/>
        <v/>
      </c>
      <c r="S242" s="50" t="str">
        <f t="shared" si="94"/>
        <v>Uit</v>
      </c>
      <c r="T242" s="171">
        <f t="shared" si="95"/>
        <v>0</v>
      </c>
      <c r="U242" s="169">
        <f t="shared" si="96"/>
        <v>0</v>
      </c>
      <c r="V242" s="169" t="str">
        <f t="shared" si="97"/>
        <v>Uit</v>
      </c>
      <c r="W242" s="170" t="str">
        <f t="shared" si="98"/>
        <v/>
      </c>
      <c r="X242" s="91" t="str">
        <f t="shared" si="99"/>
        <v/>
      </c>
      <c r="Y242" s="51"/>
      <c r="Z242" s="51"/>
      <c r="AA242" s="51"/>
      <c r="AB242" s="51"/>
      <c r="AC242" s="51"/>
      <c r="AD242" s="51"/>
      <c r="AE242" s="51"/>
      <c r="AF242" s="51"/>
      <c r="AG242" s="51"/>
      <c r="AH242" s="51"/>
      <c r="AI242" s="51"/>
      <c r="AJ242" s="51"/>
      <c r="AK242" s="51"/>
      <c r="AL242" s="51"/>
      <c r="AM242" s="51"/>
      <c r="AN242" s="51"/>
      <c r="AO242" s="51"/>
      <c r="AP242" s="51"/>
      <c r="AQ242" s="51"/>
      <c r="AR242" s="51"/>
      <c r="AS242" s="51"/>
      <c r="AT242" s="51"/>
      <c r="AU242" s="51"/>
      <c r="AV242" s="51"/>
      <c r="AW242" s="51"/>
      <c r="AX242" s="149">
        <f t="shared" si="100"/>
        <v>0</v>
      </c>
      <c r="AY242" s="52"/>
      <c r="AZ242" s="90" t="e">
        <f>VLOOKUP(AY242,Termination!C:D,2,FALSE)</f>
        <v>#N/A</v>
      </c>
      <c r="BA242" s="92" t="str">
        <f t="shared" si="101"/>
        <v/>
      </c>
      <c r="BB242" s="89"/>
      <c r="BC242" s="89"/>
      <c r="BD242" s="150" t="str">
        <f t="shared" si="102"/>
        <v/>
      </c>
      <c r="BE242" s="151">
        <f>VLOOKUP(A242,Basisgegevens!$B:$L,5,0)</f>
        <v>2.9861111111111108E-3</v>
      </c>
      <c r="BF242" s="151">
        <f>VLOOKUP($A242,Basisgegevens!$B:$L,7,0)</f>
        <v>2.7546296296296294E-3</v>
      </c>
      <c r="BG242" s="151">
        <f>VLOOKUP($A242,Basisgegevens!$B:$L,8,0)</f>
        <v>6.099537037037037E-3</v>
      </c>
      <c r="BH242" s="152">
        <f>VLOOKUP($A242,Basisgegevens!$B:$L,9,0)</f>
        <v>300</v>
      </c>
      <c r="BI242" s="152">
        <f>VLOOKUP($A242,Basisgegevens!$B:$L,10,0)</f>
        <v>135</v>
      </c>
      <c r="BJ242" s="152">
        <f>VLOOKUP($A242,Basisgegevens!$B:$L,11,0)</f>
        <v>19</v>
      </c>
      <c r="BK242" s="152" t="str">
        <f t="shared" si="103"/>
        <v/>
      </c>
      <c r="BL242" s="153" t="str">
        <f t="shared" si="104"/>
        <v>Uit</v>
      </c>
      <c r="BM242" s="154" t="str">
        <f t="shared" si="111"/>
        <v/>
      </c>
      <c r="BN242" s="154">
        <f t="shared" si="105"/>
        <v>0</v>
      </c>
      <c r="BO242" s="154" t="str">
        <f t="shared" si="106"/>
        <v/>
      </c>
      <c r="BP242" s="61"/>
      <c r="BQ242" s="61"/>
      <c r="BR242" s="59" t="str">
        <f t="shared" si="107"/>
        <v/>
      </c>
      <c r="BS242" s="59" t="str">
        <f t="shared" si="108"/>
        <v/>
      </c>
      <c r="BT242" s="155" t="str">
        <f t="shared" si="109"/>
        <v/>
      </c>
      <c r="BU242" s="156" t="str">
        <f t="shared" si="110"/>
        <v/>
      </c>
      <c r="BV242" s="68"/>
      <c r="BW242" s="68"/>
      <c r="BX242" s="68"/>
      <c r="BY242" s="68"/>
      <c r="BZ242" s="68"/>
      <c r="CA242" s="68"/>
      <c r="CB242" s="68"/>
      <c r="CC242" s="68"/>
    </row>
    <row r="243" spans="1:81" x14ac:dyDescent="0.2">
      <c r="A243" s="161" t="s">
        <v>52</v>
      </c>
      <c r="B243" s="32"/>
      <c r="C243" s="164" t="str">
        <f t="shared" si="90"/>
        <v>B</v>
      </c>
      <c r="D243" s="147"/>
      <c r="E243" s="40"/>
      <c r="F243" s="35"/>
      <c r="G243" s="32"/>
      <c r="H243" s="32"/>
      <c r="I243" s="32"/>
      <c r="J243" s="32"/>
      <c r="K243" s="41"/>
      <c r="L243" s="42"/>
      <c r="M243" s="42"/>
      <c r="N243" s="167" t="str">
        <f t="shared" si="91"/>
        <v>Uit</v>
      </c>
      <c r="O243" s="46"/>
      <c r="P243" s="47"/>
      <c r="Q243" s="48">
        <f t="shared" si="92"/>
        <v>0</v>
      </c>
      <c r="R243" s="49" t="str">
        <f t="shared" si="93"/>
        <v/>
      </c>
      <c r="S243" s="50" t="str">
        <f t="shared" si="94"/>
        <v>Uit</v>
      </c>
      <c r="T243" s="171">
        <f t="shared" si="95"/>
        <v>0</v>
      </c>
      <c r="U243" s="169">
        <f t="shared" si="96"/>
        <v>0</v>
      </c>
      <c r="V243" s="169" t="str">
        <f t="shared" si="97"/>
        <v>Uit</v>
      </c>
      <c r="W243" s="170" t="str">
        <f t="shared" si="98"/>
        <v/>
      </c>
      <c r="X243" s="91" t="str">
        <f t="shared" si="99"/>
        <v/>
      </c>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149">
        <f t="shared" si="100"/>
        <v>0</v>
      </c>
      <c r="AY243" s="52"/>
      <c r="AZ243" s="90" t="e">
        <f>VLOOKUP(AY243,Termination!C:D,2,FALSE)</f>
        <v>#N/A</v>
      </c>
      <c r="BA243" s="92" t="str">
        <f t="shared" si="101"/>
        <v/>
      </c>
      <c r="BB243" s="89"/>
      <c r="BC243" s="89"/>
      <c r="BD243" s="150" t="str">
        <f t="shared" si="102"/>
        <v/>
      </c>
      <c r="BE243" s="151">
        <f>VLOOKUP(A243,Basisgegevens!$B:$L,5,0)</f>
        <v>2.9861111111111108E-3</v>
      </c>
      <c r="BF243" s="151">
        <f>VLOOKUP($A243,Basisgegevens!$B:$L,7,0)</f>
        <v>2.7546296296296294E-3</v>
      </c>
      <c r="BG243" s="151">
        <f>VLOOKUP($A243,Basisgegevens!$B:$L,8,0)</f>
        <v>6.099537037037037E-3</v>
      </c>
      <c r="BH243" s="152">
        <f>VLOOKUP($A243,Basisgegevens!$B:$L,9,0)</f>
        <v>300</v>
      </c>
      <c r="BI243" s="152">
        <f>VLOOKUP($A243,Basisgegevens!$B:$L,10,0)</f>
        <v>135</v>
      </c>
      <c r="BJ243" s="152">
        <f>VLOOKUP($A243,Basisgegevens!$B:$L,11,0)</f>
        <v>19</v>
      </c>
      <c r="BK243" s="152" t="str">
        <f t="shared" si="103"/>
        <v/>
      </c>
      <c r="BL243" s="153" t="str">
        <f t="shared" si="104"/>
        <v>Uit</v>
      </c>
      <c r="BM243" s="154" t="str">
        <f t="shared" si="111"/>
        <v/>
      </c>
      <c r="BN243" s="154">
        <f t="shared" si="105"/>
        <v>0</v>
      </c>
      <c r="BO243" s="154" t="str">
        <f t="shared" si="106"/>
        <v/>
      </c>
      <c r="BP243" s="61"/>
      <c r="BQ243" s="61"/>
      <c r="BR243" s="59" t="str">
        <f t="shared" si="107"/>
        <v/>
      </c>
      <c r="BS243" s="59" t="str">
        <f t="shared" si="108"/>
        <v/>
      </c>
      <c r="BT243" s="155" t="str">
        <f t="shared" si="109"/>
        <v/>
      </c>
      <c r="BU243" s="156" t="str">
        <f t="shared" si="110"/>
        <v/>
      </c>
      <c r="BV243" s="68"/>
      <c r="BW243" s="68"/>
      <c r="BX243" s="68"/>
      <c r="BY243" s="68"/>
      <c r="BZ243" s="68"/>
      <c r="CA243" s="68"/>
      <c r="CB243" s="68"/>
      <c r="CC243" s="68"/>
    </row>
    <row r="244" spans="1:81" x14ac:dyDescent="0.2">
      <c r="A244" s="161" t="s">
        <v>52</v>
      </c>
      <c r="B244" s="32"/>
      <c r="C244" s="164" t="str">
        <f t="shared" si="90"/>
        <v>B</v>
      </c>
      <c r="D244" s="147"/>
      <c r="E244" s="40"/>
      <c r="F244" s="35"/>
      <c r="G244" s="32"/>
      <c r="H244" s="32"/>
      <c r="I244" s="32"/>
      <c r="J244" s="32"/>
      <c r="K244" s="41"/>
      <c r="L244" s="42"/>
      <c r="M244" s="42"/>
      <c r="N244" s="167" t="str">
        <f t="shared" si="91"/>
        <v>Uit</v>
      </c>
      <c r="O244" s="46"/>
      <c r="P244" s="47"/>
      <c r="Q244" s="48">
        <f t="shared" si="92"/>
        <v>0</v>
      </c>
      <c r="R244" s="49" t="str">
        <f t="shared" si="93"/>
        <v/>
      </c>
      <c r="S244" s="50" t="str">
        <f t="shared" si="94"/>
        <v>Uit</v>
      </c>
      <c r="T244" s="171">
        <f t="shared" si="95"/>
        <v>0</v>
      </c>
      <c r="U244" s="169">
        <f t="shared" si="96"/>
        <v>0</v>
      </c>
      <c r="V244" s="169" t="str">
        <f t="shared" si="97"/>
        <v>Uit</v>
      </c>
      <c r="W244" s="170" t="str">
        <f t="shared" si="98"/>
        <v/>
      </c>
      <c r="X244" s="91" t="str">
        <f t="shared" si="99"/>
        <v/>
      </c>
      <c r="Y244" s="51"/>
      <c r="Z244" s="51"/>
      <c r="AA244" s="51"/>
      <c r="AB244" s="51"/>
      <c r="AC244" s="51"/>
      <c r="AD244" s="51"/>
      <c r="AE244" s="51"/>
      <c r="AF244" s="51"/>
      <c r="AG244" s="51"/>
      <c r="AH244" s="51"/>
      <c r="AI244" s="51"/>
      <c r="AJ244" s="51"/>
      <c r="AK244" s="51"/>
      <c r="AL244" s="51"/>
      <c r="AM244" s="51"/>
      <c r="AN244" s="51"/>
      <c r="AO244" s="51"/>
      <c r="AP244" s="51"/>
      <c r="AQ244" s="51"/>
      <c r="AR244" s="51"/>
      <c r="AS244" s="51"/>
      <c r="AT244" s="51"/>
      <c r="AU244" s="51"/>
      <c r="AV244" s="51"/>
      <c r="AW244" s="51"/>
      <c r="AX244" s="149">
        <f t="shared" si="100"/>
        <v>0</v>
      </c>
      <c r="AY244" s="52"/>
      <c r="AZ244" s="90" t="e">
        <f>VLOOKUP(AY244,Termination!C:D,2,FALSE)</f>
        <v>#N/A</v>
      </c>
      <c r="BA244" s="92" t="str">
        <f t="shared" si="101"/>
        <v/>
      </c>
      <c r="BB244" s="89"/>
      <c r="BC244" s="89"/>
      <c r="BD244" s="150" t="str">
        <f t="shared" si="102"/>
        <v/>
      </c>
      <c r="BE244" s="151">
        <f>VLOOKUP(A244,Basisgegevens!$B:$L,5,0)</f>
        <v>2.9861111111111108E-3</v>
      </c>
      <c r="BF244" s="151">
        <f>VLOOKUP($A244,Basisgegevens!$B:$L,7,0)</f>
        <v>2.7546296296296294E-3</v>
      </c>
      <c r="BG244" s="151">
        <f>VLOOKUP($A244,Basisgegevens!$B:$L,8,0)</f>
        <v>6.099537037037037E-3</v>
      </c>
      <c r="BH244" s="152">
        <f>VLOOKUP($A244,Basisgegevens!$B:$L,9,0)</f>
        <v>300</v>
      </c>
      <c r="BI244" s="152">
        <f>VLOOKUP($A244,Basisgegevens!$B:$L,10,0)</f>
        <v>135</v>
      </c>
      <c r="BJ244" s="152">
        <f>VLOOKUP($A244,Basisgegevens!$B:$L,11,0)</f>
        <v>19</v>
      </c>
      <c r="BK244" s="152" t="str">
        <f t="shared" si="103"/>
        <v/>
      </c>
      <c r="BL244" s="153" t="str">
        <f t="shared" si="104"/>
        <v>Uit</v>
      </c>
      <c r="BM244" s="154" t="str">
        <f t="shared" si="111"/>
        <v/>
      </c>
      <c r="BN244" s="154">
        <f t="shared" si="105"/>
        <v>0</v>
      </c>
      <c r="BO244" s="154" t="str">
        <f t="shared" si="106"/>
        <v/>
      </c>
      <c r="BP244" s="61"/>
      <c r="BQ244" s="61"/>
      <c r="BR244" s="59" t="str">
        <f t="shared" si="107"/>
        <v/>
      </c>
      <c r="BS244" s="59" t="str">
        <f t="shared" si="108"/>
        <v/>
      </c>
      <c r="BT244" s="155" t="str">
        <f t="shared" si="109"/>
        <v/>
      </c>
      <c r="BU244" s="156" t="str">
        <f t="shared" si="110"/>
        <v/>
      </c>
      <c r="BV244" s="68"/>
      <c r="BW244" s="68"/>
      <c r="BX244" s="68"/>
      <c r="BY244" s="68"/>
      <c r="BZ244" s="68"/>
      <c r="CA244" s="68"/>
      <c r="CB244" s="68"/>
      <c r="CC244" s="68"/>
    </row>
    <row r="245" spans="1:81" x14ac:dyDescent="0.2">
      <c r="A245" s="161" t="s">
        <v>52</v>
      </c>
      <c r="B245" s="32"/>
      <c r="C245" s="164" t="str">
        <f t="shared" si="90"/>
        <v>B</v>
      </c>
      <c r="D245" s="147"/>
      <c r="E245" s="40"/>
      <c r="F245" s="35"/>
      <c r="G245" s="32"/>
      <c r="H245" s="32"/>
      <c r="I245" s="32"/>
      <c r="J245" s="32"/>
      <c r="K245" s="41"/>
      <c r="L245" s="42"/>
      <c r="M245" s="42"/>
      <c r="N245" s="167" t="str">
        <f t="shared" si="91"/>
        <v>Uit</v>
      </c>
      <c r="O245" s="46"/>
      <c r="P245" s="47"/>
      <c r="Q245" s="48">
        <f t="shared" si="92"/>
        <v>0</v>
      </c>
      <c r="R245" s="49" t="str">
        <f t="shared" si="93"/>
        <v/>
      </c>
      <c r="S245" s="50" t="str">
        <f t="shared" si="94"/>
        <v>Uit</v>
      </c>
      <c r="T245" s="171">
        <f t="shared" si="95"/>
        <v>0</v>
      </c>
      <c r="U245" s="169">
        <f t="shared" si="96"/>
        <v>0</v>
      </c>
      <c r="V245" s="169" t="str">
        <f t="shared" si="97"/>
        <v>Uit</v>
      </c>
      <c r="W245" s="170" t="str">
        <f t="shared" si="98"/>
        <v/>
      </c>
      <c r="X245" s="91" t="str">
        <f t="shared" si="99"/>
        <v/>
      </c>
      <c r="Y245" s="51"/>
      <c r="Z245" s="51"/>
      <c r="AA245" s="51"/>
      <c r="AB245" s="51"/>
      <c r="AC245" s="51"/>
      <c r="AD245" s="51"/>
      <c r="AE245" s="51"/>
      <c r="AF245" s="51"/>
      <c r="AG245" s="51"/>
      <c r="AH245" s="51"/>
      <c r="AI245" s="51"/>
      <c r="AJ245" s="51"/>
      <c r="AK245" s="51"/>
      <c r="AL245" s="51"/>
      <c r="AM245" s="51"/>
      <c r="AN245" s="51"/>
      <c r="AO245" s="51"/>
      <c r="AP245" s="51"/>
      <c r="AQ245" s="51"/>
      <c r="AR245" s="51"/>
      <c r="AS245" s="51"/>
      <c r="AT245" s="51"/>
      <c r="AU245" s="51"/>
      <c r="AV245" s="51"/>
      <c r="AW245" s="51"/>
      <c r="AX245" s="149">
        <f t="shared" si="100"/>
        <v>0</v>
      </c>
      <c r="AY245" s="52"/>
      <c r="AZ245" s="90" t="e">
        <f>VLOOKUP(AY245,Termination!C:D,2,FALSE)</f>
        <v>#N/A</v>
      </c>
      <c r="BA245" s="92" t="str">
        <f t="shared" si="101"/>
        <v/>
      </c>
      <c r="BB245" s="89"/>
      <c r="BC245" s="89"/>
      <c r="BD245" s="150" t="str">
        <f t="shared" si="102"/>
        <v/>
      </c>
      <c r="BE245" s="151">
        <f>VLOOKUP(A245,Basisgegevens!$B:$L,5,0)</f>
        <v>2.9861111111111108E-3</v>
      </c>
      <c r="BF245" s="151">
        <f>VLOOKUP($A245,Basisgegevens!$B:$L,7,0)</f>
        <v>2.7546296296296294E-3</v>
      </c>
      <c r="BG245" s="151">
        <f>VLOOKUP($A245,Basisgegevens!$B:$L,8,0)</f>
        <v>6.099537037037037E-3</v>
      </c>
      <c r="BH245" s="152">
        <f>VLOOKUP($A245,Basisgegevens!$B:$L,9,0)</f>
        <v>300</v>
      </c>
      <c r="BI245" s="152">
        <f>VLOOKUP($A245,Basisgegevens!$B:$L,10,0)</f>
        <v>135</v>
      </c>
      <c r="BJ245" s="152">
        <f>VLOOKUP($A245,Basisgegevens!$B:$L,11,0)</f>
        <v>19</v>
      </c>
      <c r="BK245" s="152" t="str">
        <f t="shared" si="103"/>
        <v/>
      </c>
      <c r="BL245" s="153" t="str">
        <f t="shared" si="104"/>
        <v>Uit</v>
      </c>
      <c r="BM245" s="154" t="str">
        <f t="shared" si="111"/>
        <v/>
      </c>
      <c r="BN245" s="154">
        <f t="shared" si="105"/>
        <v>0</v>
      </c>
      <c r="BO245" s="154" t="str">
        <f t="shared" si="106"/>
        <v/>
      </c>
      <c r="BP245" s="61"/>
      <c r="BQ245" s="61"/>
      <c r="BR245" s="59" t="str">
        <f t="shared" si="107"/>
        <v/>
      </c>
      <c r="BS245" s="59" t="str">
        <f t="shared" si="108"/>
        <v/>
      </c>
      <c r="BT245" s="155" t="str">
        <f t="shared" si="109"/>
        <v/>
      </c>
      <c r="BU245" s="156" t="str">
        <f t="shared" si="110"/>
        <v/>
      </c>
      <c r="BV245" s="68"/>
      <c r="BW245" s="68"/>
      <c r="BX245" s="68"/>
      <c r="BY245" s="68"/>
      <c r="BZ245" s="68"/>
      <c r="CA245" s="68"/>
      <c r="CB245" s="68"/>
      <c r="CC245" s="68"/>
    </row>
    <row r="246" spans="1:81" x14ac:dyDescent="0.2">
      <c r="A246" s="161" t="s">
        <v>52</v>
      </c>
      <c r="B246" s="32"/>
      <c r="C246" s="164" t="str">
        <f t="shared" si="90"/>
        <v>B</v>
      </c>
      <c r="D246" s="147"/>
      <c r="E246" s="40"/>
      <c r="F246" s="35"/>
      <c r="G246" s="32"/>
      <c r="H246" s="32"/>
      <c r="I246" s="32"/>
      <c r="J246" s="32"/>
      <c r="K246" s="41"/>
      <c r="L246" s="42"/>
      <c r="M246" s="42"/>
      <c r="N246" s="167" t="str">
        <f t="shared" si="91"/>
        <v>Uit</v>
      </c>
      <c r="O246" s="46"/>
      <c r="P246" s="47"/>
      <c r="Q246" s="48">
        <f t="shared" si="92"/>
        <v>0</v>
      </c>
      <c r="R246" s="49" t="str">
        <f t="shared" si="93"/>
        <v/>
      </c>
      <c r="S246" s="50" t="str">
        <f t="shared" si="94"/>
        <v>Uit</v>
      </c>
      <c r="T246" s="171">
        <f t="shared" si="95"/>
        <v>0</v>
      </c>
      <c r="U246" s="169">
        <f t="shared" si="96"/>
        <v>0</v>
      </c>
      <c r="V246" s="169" t="str">
        <f t="shared" si="97"/>
        <v>Uit</v>
      </c>
      <c r="W246" s="170" t="str">
        <f t="shared" si="98"/>
        <v/>
      </c>
      <c r="X246" s="91" t="str">
        <f t="shared" si="99"/>
        <v/>
      </c>
      <c r="Y246" s="51"/>
      <c r="Z246" s="51"/>
      <c r="AA246" s="51"/>
      <c r="AB246" s="51"/>
      <c r="AC246" s="51"/>
      <c r="AD246" s="51"/>
      <c r="AE246" s="51"/>
      <c r="AF246" s="51"/>
      <c r="AG246" s="51"/>
      <c r="AH246" s="51"/>
      <c r="AI246" s="51"/>
      <c r="AJ246" s="51"/>
      <c r="AK246" s="51"/>
      <c r="AL246" s="51"/>
      <c r="AM246" s="51"/>
      <c r="AN246" s="51"/>
      <c r="AO246" s="51"/>
      <c r="AP246" s="51"/>
      <c r="AQ246" s="51"/>
      <c r="AR246" s="51"/>
      <c r="AS246" s="51"/>
      <c r="AT246" s="51"/>
      <c r="AU246" s="51"/>
      <c r="AV246" s="51"/>
      <c r="AW246" s="51"/>
      <c r="AX246" s="149">
        <f t="shared" si="100"/>
        <v>0</v>
      </c>
      <c r="AY246" s="52"/>
      <c r="AZ246" s="90" t="e">
        <f>VLOOKUP(AY246,Termination!C:D,2,FALSE)</f>
        <v>#N/A</v>
      </c>
      <c r="BA246" s="92" t="str">
        <f t="shared" si="101"/>
        <v/>
      </c>
      <c r="BB246" s="89"/>
      <c r="BC246" s="89"/>
      <c r="BD246" s="150" t="str">
        <f t="shared" si="102"/>
        <v/>
      </c>
      <c r="BE246" s="151">
        <f>VLOOKUP(A246,Basisgegevens!$B:$L,5,0)</f>
        <v>2.9861111111111108E-3</v>
      </c>
      <c r="BF246" s="151">
        <f>VLOOKUP($A246,Basisgegevens!$B:$L,7,0)</f>
        <v>2.7546296296296294E-3</v>
      </c>
      <c r="BG246" s="151">
        <f>VLOOKUP($A246,Basisgegevens!$B:$L,8,0)</f>
        <v>6.099537037037037E-3</v>
      </c>
      <c r="BH246" s="152">
        <f>VLOOKUP($A246,Basisgegevens!$B:$L,9,0)</f>
        <v>300</v>
      </c>
      <c r="BI246" s="152">
        <f>VLOOKUP($A246,Basisgegevens!$B:$L,10,0)</f>
        <v>135</v>
      </c>
      <c r="BJ246" s="152">
        <f>VLOOKUP($A246,Basisgegevens!$B:$L,11,0)</f>
        <v>19</v>
      </c>
      <c r="BK246" s="152" t="str">
        <f t="shared" si="103"/>
        <v/>
      </c>
      <c r="BL246" s="153" t="str">
        <f t="shared" si="104"/>
        <v>Uit</v>
      </c>
      <c r="BM246" s="154" t="str">
        <f t="shared" si="111"/>
        <v/>
      </c>
      <c r="BN246" s="154">
        <f t="shared" si="105"/>
        <v>0</v>
      </c>
      <c r="BO246" s="154" t="str">
        <f t="shared" si="106"/>
        <v/>
      </c>
      <c r="BP246" s="61"/>
      <c r="BQ246" s="61"/>
      <c r="BR246" s="59" t="str">
        <f t="shared" si="107"/>
        <v/>
      </c>
      <c r="BS246" s="59" t="str">
        <f t="shared" si="108"/>
        <v/>
      </c>
      <c r="BT246" s="155" t="str">
        <f t="shared" si="109"/>
        <v/>
      </c>
      <c r="BU246" s="156" t="str">
        <f t="shared" si="110"/>
        <v/>
      </c>
      <c r="BV246" s="68"/>
      <c r="BW246" s="68"/>
      <c r="BX246" s="68"/>
      <c r="BY246" s="68"/>
      <c r="BZ246" s="68"/>
      <c r="CA246" s="68"/>
      <c r="CB246" s="68"/>
      <c r="CC246" s="68"/>
    </row>
    <row r="247" spans="1:81" x14ac:dyDescent="0.2">
      <c r="A247" s="161" t="s">
        <v>52</v>
      </c>
      <c r="B247" s="32"/>
      <c r="C247" s="164" t="str">
        <f t="shared" si="90"/>
        <v>B</v>
      </c>
      <c r="D247" s="147"/>
      <c r="E247" s="40"/>
      <c r="F247" s="35"/>
      <c r="G247" s="32"/>
      <c r="H247" s="32"/>
      <c r="I247" s="32"/>
      <c r="J247" s="32"/>
      <c r="K247" s="41"/>
      <c r="L247" s="42"/>
      <c r="M247" s="42"/>
      <c r="N247" s="167" t="str">
        <f t="shared" si="91"/>
        <v>Uit</v>
      </c>
      <c r="O247" s="46"/>
      <c r="P247" s="47"/>
      <c r="Q247" s="48">
        <f t="shared" si="92"/>
        <v>0</v>
      </c>
      <c r="R247" s="49" t="str">
        <f t="shared" si="93"/>
        <v/>
      </c>
      <c r="S247" s="50" t="str">
        <f t="shared" si="94"/>
        <v>Uit</v>
      </c>
      <c r="T247" s="171">
        <f t="shared" si="95"/>
        <v>0</v>
      </c>
      <c r="U247" s="169">
        <f t="shared" si="96"/>
        <v>0</v>
      </c>
      <c r="V247" s="169" t="str">
        <f t="shared" si="97"/>
        <v>Uit</v>
      </c>
      <c r="W247" s="170" t="str">
        <f t="shared" si="98"/>
        <v/>
      </c>
      <c r="X247" s="91" t="str">
        <f t="shared" si="99"/>
        <v/>
      </c>
      <c r="Y247" s="51"/>
      <c r="Z247" s="51"/>
      <c r="AA247" s="51"/>
      <c r="AB247" s="51"/>
      <c r="AC247" s="51"/>
      <c r="AD247" s="51"/>
      <c r="AE247" s="51"/>
      <c r="AF247" s="51"/>
      <c r="AG247" s="51"/>
      <c r="AH247" s="51"/>
      <c r="AI247" s="51"/>
      <c r="AJ247" s="51"/>
      <c r="AK247" s="51"/>
      <c r="AL247" s="51"/>
      <c r="AM247" s="51"/>
      <c r="AN247" s="51"/>
      <c r="AO247" s="51"/>
      <c r="AP247" s="51"/>
      <c r="AQ247" s="51"/>
      <c r="AR247" s="51"/>
      <c r="AS247" s="51"/>
      <c r="AT247" s="51"/>
      <c r="AU247" s="51"/>
      <c r="AV247" s="51"/>
      <c r="AW247" s="51"/>
      <c r="AX247" s="149">
        <f t="shared" si="100"/>
        <v>0</v>
      </c>
      <c r="AY247" s="52"/>
      <c r="AZ247" s="90" t="e">
        <f>VLOOKUP(AY247,Termination!C:D,2,FALSE)</f>
        <v>#N/A</v>
      </c>
      <c r="BA247" s="92" t="str">
        <f t="shared" si="101"/>
        <v/>
      </c>
      <c r="BB247" s="89"/>
      <c r="BC247" s="89"/>
      <c r="BD247" s="150" t="str">
        <f t="shared" si="102"/>
        <v/>
      </c>
      <c r="BE247" s="151">
        <f>VLOOKUP(A247,Basisgegevens!$B:$L,5,0)</f>
        <v>2.9861111111111108E-3</v>
      </c>
      <c r="BF247" s="151">
        <f>VLOOKUP($A247,Basisgegevens!$B:$L,7,0)</f>
        <v>2.7546296296296294E-3</v>
      </c>
      <c r="BG247" s="151">
        <f>VLOOKUP($A247,Basisgegevens!$B:$L,8,0)</f>
        <v>6.099537037037037E-3</v>
      </c>
      <c r="BH247" s="152">
        <f>VLOOKUP($A247,Basisgegevens!$B:$L,9,0)</f>
        <v>300</v>
      </c>
      <c r="BI247" s="152">
        <f>VLOOKUP($A247,Basisgegevens!$B:$L,10,0)</f>
        <v>135</v>
      </c>
      <c r="BJ247" s="152">
        <f>VLOOKUP($A247,Basisgegevens!$B:$L,11,0)</f>
        <v>19</v>
      </c>
      <c r="BK247" s="152" t="str">
        <f t="shared" si="103"/>
        <v/>
      </c>
      <c r="BL247" s="153" t="str">
        <f t="shared" si="104"/>
        <v>Uit</v>
      </c>
      <c r="BM247" s="154" t="str">
        <f t="shared" si="111"/>
        <v/>
      </c>
      <c r="BN247" s="154">
        <f t="shared" si="105"/>
        <v>0</v>
      </c>
      <c r="BO247" s="154" t="str">
        <f t="shared" si="106"/>
        <v/>
      </c>
      <c r="BP247" s="61"/>
      <c r="BQ247" s="61"/>
      <c r="BR247" s="59" t="str">
        <f t="shared" si="107"/>
        <v/>
      </c>
      <c r="BS247" s="59" t="str">
        <f t="shared" si="108"/>
        <v/>
      </c>
      <c r="BT247" s="155" t="str">
        <f t="shared" si="109"/>
        <v/>
      </c>
      <c r="BU247" s="156" t="str">
        <f t="shared" si="110"/>
        <v/>
      </c>
      <c r="BV247" s="68"/>
      <c r="BW247" s="68"/>
      <c r="BX247" s="68"/>
      <c r="BY247" s="68"/>
      <c r="BZ247" s="68"/>
      <c r="CA247" s="68"/>
      <c r="CB247" s="68"/>
      <c r="CC247" s="68"/>
    </row>
    <row r="248" spans="1:81" x14ac:dyDescent="0.2">
      <c r="A248" s="161" t="s">
        <v>52</v>
      </c>
      <c r="B248" s="32"/>
      <c r="C248" s="164" t="str">
        <f t="shared" si="90"/>
        <v>B</v>
      </c>
      <c r="D248" s="147"/>
      <c r="E248" s="40"/>
      <c r="F248" s="35"/>
      <c r="G248" s="32"/>
      <c r="H248" s="32"/>
      <c r="I248" s="32"/>
      <c r="J248" s="32"/>
      <c r="K248" s="41"/>
      <c r="L248" s="42"/>
      <c r="M248" s="42"/>
      <c r="N248" s="167" t="str">
        <f t="shared" si="91"/>
        <v>Uit</v>
      </c>
      <c r="O248" s="46"/>
      <c r="P248" s="47"/>
      <c r="Q248" s="48">
        <f t="shared" si="92"/>
        <v>0</v>
      </c>
      <c r="R248" s="49" t="str">
        <f t="shared" si="93"/>
        <v/>
      </c>
      <c r="S248" s="50" t="str">
        <f t="shared" si="94"/>
        <v>Uit</v>
      </c>
      <c r="T248" s="171">
        <f t="shared" si="95"/>
        <v>0</v>
      </c>
      <c r="U248" s="169">
        <f t="shared" si="96"/>
        <v>0</v>
      </c>
      <c r="V248" s="169" t="str">
        <f t="shared" si="97"/>
        <v>Uit</v>
      </c>
      <c r="W248" s="170" t="str">
        <f t="shared" si="98"/>
        <v/>
      </c>
      <c r="X248" s="91" t="str">
        <f t="shared" si="99"/>
        <v/>
      </c>
      <c r="Y248" s="51"/>
      <c r="Z248" s="51"/>
      <c r="AA248" s="51"/>
      <c r="AB248" s="51"/>
      <c r="AC248" s="51"/>
      <c r="AD248" s="51"/>
      <c r="AE248" s="51"/>
      <c r="AF248" s="51"/>
      <c r="AG248" s="51"/>
      <c r="AH248" s="51"/>
      <c r="AI248" s="51"/>
      <c r="AJ248" s="51"/>
      <c r="AK248" s="51"/>
      <c r="AL248" s="51"/>
      <c r="AM248" s="51"/>
      <c r="AN248" s="51"/>
      <c r="AO248" s="51"/>
      <c r="AP248" s="51"/>
      <c r="AQ248" s="51"/>
      <c r="AR248" s="51"/>
      <c r="AS248" s="51"/>
      <c r="AT248" s="51"/>
      <c r="AU248" s="51"/>
      <c r="AV248" s="51"/>
      <c r="AW248" s="51"/>
      <c r="AX248" s="149">
        <f t="shared" si="100"/>
        <v>0</v>
      </c>
      <c r="AY248" s="52"/>
      <c r="AZ248" s="90" t="e">
        <f>VLOOKUP(AY248,Termination!C:D,2,FALSE)</f>
        <v>#N/A</v>
      </c>
      <c r="BA248" s="92" t="str">
        <f t="shared" si="101"/>
        <v/>
      </c>
      <c r="BB248" s="89"/>
      <c r="BC248" s="89"/>
      <c r="BD248" s="150" t="str">
        <f t="shared" si="102"/>
        <v/>
      </c>
      <c r="BE248" s="151">
        <f>VLOOKUP(A248,Basisgegevens!$B:$L,5,0)</f>
        <v>2.9861111111111108E-3</v>
      </c>
      <c r="BF248" s="151">
        <f>VLOOKUP($A248,Basisgegevens!$B:$L,7,0)</f>
        <v>2.7546296296296294E-3</v>
      </c>
      <c r="BG248" s="151">
        <f>VLOOKUP($A248,Basisgegevens!$B:$L,8,0)</f>
        <v>6.099537037037037E-3</v>
      </c>
      <c r="BH248" s="152">
        <f>VLOOKUP($A248,Basisgegevens!$B:$L,9,0)</f>
        <v>300</v>
      </c>
      <c r="BI248" s="152">
        <f>VLOOKUP($A248,Basisgegevens!$B:$L,10,0)</f>
        <v>135</v>
      </c>
      <c r="BJ248" s="152">
        <f>VLOOKUP($A248,Basisgegevens!$B:$L,11,0)</f>
        <v>19</v>
      </c>
      <c r="BK248" s="152" t="str">
        <f t="shared" si="103"/>
        <v/>
      </c>
      <c r="BL248" s="153" t="str">
        <f t="shared" si="104"/>
        <v>Uit</v>
      </c>
      <c r="BM248" s="154" t="str">
        <f t="shared" si="111"/>
        <v/>
      </c>
      <c r="BN248" s="154">
        <f t="shared" si="105"/>
        <v>0</v>
      </c>
      <c r="BO248" s="154" t="str">
        <f t="shared" si="106"/>
        <v/>
      </c>
      <c r="BP248" s="61"/>
      <c r="BQ248" s="61"/>
      <c r="BR248" s="59" t="str">
        <f t="shared" si="107"/>
        <v/>
      </c>
      <c r="BS248" s="59" t="str">
        <f t="shared" si="108"/>
        <v/>
      </c>
      <c r="BT248" s="155" t="str">
        <f t="shared" si="109"/>
        <v/>
      </c>
      <c r="BU248" s="156" t="str">
        <f t="shared" si="110"/>
        <v/>
      </c>
      <c r="BV248" s="68"/>
      <c r="BW248" s="68"/>
      <c r="BX248" s="68"/>
      <c r="BY248" s="68"/>
      <c r="BZ248" s="68"/>
      <c r="CA248" s="68"/>
      <c r="CB248" s="68"/>
      <c r="CC248" s="68"/>
    </row>
    <row r="249" spans="1:81" x14ac:dyDescent="0.2">
      <c r="A249" s="161" t="s">
        <v>52</v>
      </c>
      <c r="B249" s="32"/>
      <c r="C249" s="164" t="str">
        <f t="shared" si="90"/>
        <v>B</v>
      </c>
      <c r="D249" s="147"/>
      <c r="E249" s="40"/>
      <c r="F249" s="35"/>
      <c r="G249" s="32"/>
      <c r="H249" s="32"/>
      <c r="I249" s="32"/>
      <c r="J249" s="32"/>
      <c r="K249" s="41"/>
      <c r="L249" s="42"/>
      <c r="M249" s="42"/>
      <c r="N249" s="167" t="str">
        <f t="shared" si="91"/>
        <v>Uit</v>
      </c>
      <c r="O249" s="46"/>
      <c r="P249" s="47"/>
      <c r="Q249" s="48">
        <f t="shared" si="92"/>
        <v>0</v>
      </c>
      <c r="R249" s="49" t="str">
        <f t="shared" si="93"/>
        <v/>
      </c>
      <c r="S249" s="50" t="str">
        <f t="shared" si="94"/>
        <v>Uit</v>
      </c>
      <c r="T249" s="171">
        <f t="shared" si="95"/>
        <v>0</v>
      </c>
      <c r="U249" s="169">
        <f t="shared" si="96"/>
        <v>0</v>
      </c>
      <c r="V249" s="169" t="str">
        <f t="shared" si="97"/>
        <v>Uit</v>
      </c>
      <c r="W249" s="170" t="str">
        <f t="shared" si="98"/>
        <v/>
      </c>
      <c r="X249" s="91" t="str">
        <f t="shared" si="99"/>
        <v/>
      </c>
      <c r="Y249" s="51"/>
      <c r="Z249" s="51"/>
      <c r="AA249" s="51"/>
      <c r="AB249" s="51"/>
      <c r="AC249" s="51"/>
      <c r="AD249" s="51"/>
      <c r="AE249" s="51"/>
      <c r="AF249" s="51"/>
      <c r="AG249" s="51"/>
      <c r="AH249" s="51"/>
      <c r="AI249" s="51"/>
      <c r="AJ249" s="51"/>
      <c r="AK249" s="51"/>
      <c r="AL249" s="51"/>
      <c r="AM249" s="51"/>
      <c r="AN249" s="51"/>
      <c r="AO249" s="51"/>
      <c r="AP249" s="51"/>
      <c r="AQ249" s="51"/>
      <c r="AR249" s="51"/>
      <c r="AS249" s="51"/>
      <c r="AT249" s="51"/>
      <c r="AU249" s="51"/>
      <c r="AV249" s="51"/>
      <c r="AW249" s="51"/>
      <c r="AX249" s="149">
        <f t="shared" si="100"/>
        <v>0</v>
      </c>
      <c r="AY249" s="52"/>
      <c r="AZ249" s="90" t="e">
        <f>VLOOKUP(AY249,Termination!C:D,2,FALSE)</f>
        <v>#N/A</v>
      </c>
      <c r="BA249" s="92" t="str">
        <f t="shared" si="101"/>
        <v/>
      </c>
      <c r="BB249" s="89"/>
      <c r="BC249" s="89"/>
      <c r="BD249" s="150" t="str">
        <f t="shared" si="102"/>
        <v/>
      </c>
      <c r="BE249" s="151">
        <f>VLOOKUP(A249,Basisgegevens!$B:$L,5,0)</f>
        <v>2.9861111111111108E-3</v>
      </c>
      <c r="BF249" s="151">
        <f>VLOOKUP($A249,Basisgegevens!$B:$L,7,0)</f>
        <v>2.7546296296296294E-3</v>
      </c>
      <c r="BG249" s="151">
        <f>VLOOKUP($A249,Basisgegevens!$B:$L,8,0)</f>
        <v>6.099537037037037E-3</v>
      </c>
      <c r="BH249" s="152">
        <f>VLOOKUP($A249,Basisgegevens!$B:$L,9,0)</f>
        <v>300</v>
      </c>
      <c r="BI249" s="152">
        <f>VLOOKUP($A249,Basisgegevens!$B:$L,10,0)</f>
        <v>135</v>
      </c>
      <c r="BJ249" s="152">
        <f>VLOOKUP($A249,Basisgegevens!$B:$L,11,0)</f>
        <v>19</v>
      </c>
      <c r="BK249" s="152" t="str">
        <f t="shared" si="103"/>
        <v/>
      </c>
      <c r="BL249" s="153" t="str">
        <f t="shared" si="104"/>
        <v>Uit</v>
      </c>
      <c r="BM249" s="154" t="str">
        <f t="shared" si="111"/>
        <v/>
      </c>
      <c r="BN249" s="154">
        <f t="shared" si="105"/>
        <v>0</v>
      </c>
      <c r="BO249" s="154" t="str">
        <f t="shared" si="106"/>
        <v/>
      </c>
      <c r="BP249" s="61"/>
      <c r="BQ249" s="61"/>
      <c r="BR249" s="59" t="str">
        <f t="shared" si="107"/>
        <v/>
      </c>
      <c r="BS249" s="59" t="str">
        <f t="shared" si="108"/>
        <v/>
      </c>
      <c r="BT249" s="155" t="str">
        <f t="shared" si="109"/>
        <v/>
      </c>
      <c r="BU249" s="156" t="str">
        <f t="shared" si="110"/>
        <v/>
      </c>
      <c r="BV249" s="68"/>
      <c r="BW249" s="68"/>
      <c r="BX249" s="68"/>
      <c r="BY249" s="68"/>
      <c r="BZ249" s="68"/>
      <c r="CA249" s="68"/>
      <c r="CB249" s="68"/>
      <c r="CC249" s="68"/>
    </row>
    <row r="250" spans="1:81" x14ac:dyDescent="0.2">
      <c r="A250" s="161" t="s">
        <v>52</v>
      </c>
      <c r="B250" s="32"/>
      <c r="C250" s="164" t="str">
        <f t="shared" si="90"/>
        <v>B</v>
      </c>
      <c r="D250" s="147"/>
      <c r="E250" s="40"/>
      <c r="F250" s="35"/>
      <c r="G250" s="32"/>
      <c r="H250" s="32"/>
      <c r="I250" s="32"/>
      <c r="J250" s="32"/>
      <c r="K250" s="41"/>
      <c r="L250" s="42"/>
      <c r="M250" s="42"/>
      <c r="N250" s="167" t="str">
        <f t="shared" si="91"/>
        <v>Uit</v>
      </c>
      <c r="O250" s="46"/>
      <c r="P250" s="47"/>
      <c r="Q250" s="48">
        <f t="shared" si="92"/>
        <v>0</v>
      </c>
      <c r="R250" s="49" t="str">
        <f t="shared" si="93"/>
        <v/>
      </c>
      <c r="S250" s="50" t="str">
        <f t="shared" si="94"/>
        <v>Uit</v>
      </c>
      <c r="T250" s="171">
        <f t="shared" si="95"/>
        <v>0</v>
      </c>
      <c r="U250" s="169">
        <f t="shared" si="96"/>
        <v>0</v>
      </c>
      <c r="V250" s="169" t="str">
        <f t="shared" si="97"/>
        <v>Uit</v>
      </c>
      <c r="W250" s="170" t="str">
        <f t="shared" si="98"/>
        <v/>
      </c>
      <c r="X250" s="91" t="str">
        <f t="shared" si="99"/>
        <v/>
      </c>
      <c r="Y250" s="51"/>
      <c r="Z250" s="51"/>
      <c r="AA250" s="51"/>
      <c r="AB250" s="51"/>
      <c r="AC250" s="51"/>
      <c r="AD250" s="51"/>
      <c r="AE250" s="51"/>
      <c r="AF250" s="51"/>
      <c r="AG250" s="51"/>
      <c r="AH250" s="51"/>
      <c r="AI250" s="51"/>
      <c r="AJ250" s="51"/>
      <c r="AK250" s="51"/>
      <c r="AL250" s="51"/>
      <c r="AM250" s="51"/>
      <c r="AN250" s="51"/>
      <c r="AO250" s="51"/>
      <c r="AP250" s="51"/>
      <c r="AQ250" s="51"/>
      <c r="AR250" s="51"/>
      <c r="AS250" s="51"/>
      <c r="AT250" s="51"/>
      <c r="AU250" s="51"/>
      <c r="AV250" s="51"/>
      <c r="AW250" s="51"/>
      <c r="AX250" s="149">
        <f t="shared" si="100"/>
        <v>0</v>
      </c>
      <c r="AY250" s="52"/>
      <c r="AZ250" s="90" t="e">
        <f>VLOOKUP(AY250,Termination!C:D,2,FALSE)</f>
        <v>#N/A</v>
      </c>
      <c r="BA250" s="92" t="str">
        <f t="shared" si="101"/>
        <v/>
      </c>
      <c r="BB250" s="89"/>
      <c r="BC250" s="89"/>
      <c r="BD250" s="150" t="str">
        <f t="shared" si="102"/>
        <v/>
      </c>
      <c r="BE250" s="151">
        <f>VLOOKUP(A250,Basisgegevens!$B:$L,5,0)</f>
        <v>2.9861111111111108E-3</v>
      </c>
      <c r="BF250" s="151">
        <f>VLOOKUP($A250,Basisgegevens!$B:$L,7,0)</f>
        <v>2.7546296296296294E-3</v>
      </c>
      <c r="BG250" s="151">
        <f>VLOOKUP($A250,Basisgegevens!$B:$L,8,0)</f>
        <v>6.099537037037037E-3</v>
      </c>
      <c r="BH250" s="152">
        <f>VLOOKUP($A250,Basisgegevens!$B:$L,9,0)</f>
        <v>300</v>
      </c>
      <c r="BI250" s="152">
        <f>VLOOKUP($A250,Basisgegevens!$B:$L,10,0)</f>
        <v>135</v>
      </c>
      <c r="BJ250" s="152">
        <f>VLOOKUP($A250,Basisgegevens!$B:$L,11,0)</f>
        <v>19</v>
      </c>
      <c r="BK250" s="152" t="str">
        <f t="shared" si="103"/>
        <v/>
      </c>
      <c r="BL250" s="153" t="str">
        <f t="shared" si="104"/>
        <v>Uit</v>
      </c>
      <c r="BM250" s="154" t="str">
        <f t="shared" si="111"/>
        <v/>
      </c>
      <c r="BN250" s="154">
        <f t="shared" si="105"/>
        <v>0</v>
      </c>
      <c r="BO250" s="154" t="str">
        <f t="shared" si="106"/>
        <v/>
      </c>
      <c r="BP250" s="61"/>
      <c r="BQ250" s="61"/>
      <c r="BR250" s="59" t="str">
        <f t="shared" si="107"/>
        <v/>
      </c>
      <c r="BS250" s="59" t="str">
        <f t="shared" si="108"/>
        <v/>
      </c>
      <c r="BT250" s="155" t="str">
        <f t="shared" si="109"/>
        <v/>
      </c>
      <c r="BU250" s="156" t="str">
        <f t="shared" si="110"/>
        <v/>
      </c>
      <c r="BV250" s="68"/>
      <c r="BW250" s="68"/>
      <c r="BX250" s="68"/>
      <c r="BY250" s="68"/>
      <c r="BZ250" s="68"/>
      <c r="CA250" s="68"/>
      <c r="CB250" s="68"/>
      <c r="CC250" s="68"/>
    </row>
    <row r="251" spans="1:81" x14ac:dyDescent="0.2">
      <c r="A251" s="161" t="s">
        <v>52</v>
      </c>
      <c r="B251" s="32"/>
      <c r="C251" s="164" t="str">
        <f t="shared" si="90"/>
        <v>B</v>
      </c>
      <c r="D251" s="147"/>
      <c r="E251" s="40"/>
      <c r="F251" s="35"/>
      <c r="G251" s="32"/>
      <c r="H251" s="32"/>
      <c r="I251" s="32"/>
      <c r="J251" s="32"/>
      <c r="K251" s="41"/>
      <c r="L251" s="42"/>
      <c r="M251" s="42"/>
      <c r="N251" s="167" t="str">
        <f t="shared" si="91"/>
        <v>Uit</v>
      </c>
      <c r="O251" s="46"/>
      <c r="P251" s="47"/>
      <c r="Q251" s="48">
        <f t="shared" si="92"/>
        <v>0</v>
      </c>
      <c r="R251" s="49" t="str">
        <f t="shared" si="93"/>
        <v/>
      </c>
      <c r="S251" s="50" t="str">
        <f t="shared" si="94"/>
        <v>Uit</v>
      </c>
      <c r="T251" s="171">
        <f t="shared" si="95"/>
        <v>0</v>
      </c>
      <c r="U251" s="169">
        <f t="shared" si="96"/>
        <v>0</v>
      </c>
      <c r="V251" s="169" t="str">
        <f t="shared" si="97"/>
        <v>Uit</v>
      </c>
      <c r="W251" s="170" t="str">
        <f t="shared" si="98"/>
        <v/>
      </c>
      <c r="X251" s="91" t="str">
        <f t="shared" si="99"/>
        <v/>
      </c>
      <c r="Y251" s="51"/>
      <c r="Z251" s="51"/>
      <c r="AA251" s="51"/>
      <c r="AB251" s="51"/>
      <c r="AC251" s="51"/>
      <c r="AD251" s="51"/>
      <c r="AE251" s="51"/>
      <c r="AF251" s="51"/>
      <c r="AG251" s="51"/>
      <c r="AH251" s="51"/>
      <c r="AI251" s="51"/>
      <c r="AJ251" s="51"/>
      <c r="AK251" s="51"/>
      <c r="AL251" s="51"/>
      <c r="AM251" s="51"/>
      <c r="AN251" s="51"/>
      <c r="AO251" s="51"/>
      <c r="AP251" s="51"/>
      <c r="AQ251" s="51"/>
      <c r="AR251" s="51"/>
      <c r="AS251" s="51"/>
      <c r="AT251" s="51"/>
      <c r="AU251" s="51"/>
      <c r="AV251" s="51"/>
      <c r="AW251" s="51"/>
      <c r="AX251" s="149">
        <f t="shared" si="100"/>
        <v>0</v>
      </c>
      <c r="AY251" s="52"/>
      <c r="AZ251" s="90" t="e">
        <f>VLOOKUP(AY251,Termination!C:D,2,FALSE)</f>
        <v>#N/A</v>
      </c>
      <c r="BA251" s="92" t="str">
        <f t="shared" si="101"/>
        <v/>
      </c>
      <c r="BB251" s="89"/>
      <c r="BC251" s="89"/>
      <c r="BD251" s="150" t="str">
        <f t="shared" si="102"/>
        <v/>
      </c>
      <c r="BE251" s="151">
        <f>VLOOKUP(A251,Basisgegevens!$B:$L,5,0)</f>
        <v>2.9861111111111108E-3</v>
      </c>
      <c r="BF251" s="151">
        <f>VLOOKUP($A251,Basisgegevens!$B:$L,7,0)</f>
        <v>2.7546296296296294E-3</v>
      </c>
      <c r="BG251" s="151">
        <f>VLOOKUP($A251,Basisgegevens!$B:$L,8,0)</f>
        <v>6.099537037037037E-3</v>
      </c>
      <c r="BH251" s="152">
        <f>VLOOKUP($A251,Basisgegevens!$B:$L,9,0)</f>
        <v>300</v>
      </c>
      <c r="BI251" s="152">
        <f>VLOOKUP($A251,Basisgegevens!$B:$L,10,0)</f>
        <v>135</v>
      </c>
      <c r="BJ251" s="152">
        <f>VLOOKUP($A251,Basisgegevens!$B:$L,11,0)</f>
        <v>19</v>
      </c>
      <c r="BK251" s="152" t="str">
        <f t="shared" si="103"/>
        <v/>
      </c>
      <c r="BL251" s="153" t="str">
        <f t="shared" si="104"/>
        <v>Uit</v>
      </c>
      <c r="BM251" s="154" t="str">
        <f t="shared" si="111"/>
        <v/>
      </c>
      <c r="BN251" s="154">
        <f t="shared" si="105"/>
        <v>0</v>
      </c>
      <c r="BO251" s="154" t="str">
        <f t="shared" si="106"/>
        <v/>
      </c>
      <c r="BP251" s="61"/>
      <c r="BQ251" s="61"/>
      <c r="BR251" s="59" t="str">
        <f t="shared" si="107"/>
        <v/>
      </c>
      <c r="BS251" s="59" t="str">
        <f t="shared" si="108"/>
        <v/>
      </c>
      <c r="BT251" s="155" t="str">
        <f t="shared" si="109"/>
        <v/>
      </c>
      <c r="BU251" s="156" t="str">
        <f t="shared" si="110"/>
        <v/>
      </c>
      <c r="BV251" s="68"/>
      <c r="BW251" s="68"/>
      <c r="BX251" s="68"/>
      <c r="BY251" s="68"/>
      <c r="BZ251" s="68"/>
      <c r="CA251" s="68"/>
      <c r="CB251" s="68"/>
      <c r="CC251" s="68"/>
    </row>
    <row r="252" spans="1:81" x14ac:dyDescent="0.2">
      <c r="A252" s="161" t="s">
        <v>52</v>
      </c>
      <c r="B252" s="32"/>
      <c r="C252" s="164" t="str">
        <f t="shared" si="90"/>
        <v>B</v>
      </c>
      <c r="D252" s="147"/>
      <c r="E252" s="40"/>
      <c r="F252" s="35"/>
      <c r="G252" s="32"/>
      <c r="H252" s="32"/>
      <c r="I252" s="32"/>
      <c r="J252" s="32"/>
      <c r="K252" s="41"/>
      <c r="L252" s="42"/>
      <c r="M252" s="42"/>
      <c r="N252" s="167" t="str">
        <f t="shared" si="91"/>
        <v>Uit</v>
      </c>
      <c r="O252" s="46"/>
      <c r="P252" s="47"/>
      <c r="Q252" s="48">
        <f t="shared" si="92"/>
        <v>0</v>
      </c>
      <c r="R252" s="49" t="str">
        <f t="shared" si="93"/>
        <v/>
      </c>
      <c r="S252" s="50" t="str">
        <f t="shared" si="94"/>
        <v>Uit</v>
      </c>
      <c r="T252" s="171">
        <f t="shared" si="95"/>
        <v>0</v>
      </c>
      <c r="U252" s="169">
        <f t="shared" si="96"/>
        <v>0</v>
      </c>
      <c r="V252" s="169" t="str">
        <f t="shared" si="97"/>
        <v>Uit</v>
      </c>
      <c r="W252" s="170" t="str">
        <f t="shared" si="98"/>
        <v/>
      </c>
      <c r="X252" s="91" t="str">
        <f t="shared" si="99"/>
        <v/>
      </c>
      <c r="Y252" s="51"/>
      <c r="Z252" s="51"/>
      <c r="AA252" s="51"/>
      <c r="AB252" s="51"/>
      <c r="AC252" s="51"/>
      <c r="AD252" s="51"/>
      <c r="AE252" s="51"/>
      <c r="AF252" s="51"/>
      <c r="AG252" s="51"/>
      <c r="AH252" s="51"/>
      <c r="AI252" s="51"/>
      <c r="AJ252" s="51"/>
      <c r="AK252" s="51"/>
      <c r="AL252" s="51"/>
      <c r="AM252" s="51"/>
      <c r="AN252" s="51"/>
      <c r="AO252" s="51"/>
      <c r="AP252" s="51"/>
      <c r="AQ252" s="51"/>
      <c r="AR252" s="51"/>
      <c r="AS252" s="51"/>
      <c r="AT252" s="51"/>
      <c r="AU252" s="51"/>
      <c r="AV252" s="51"/>
      <c r="AW252" s="51"/>
      <c r="AX252" s="149">
        <f t="shared" si="100"/>
        <v>0</v>
      </c>
      <c r="AY252" s="52"/>
      <c r="AZ252" s="90" t="e">
        <f>VLOOKUP(AY252,Termination!C:D,2,FALSE)</f>
        <v>#N/A</v>
      </c>
      <c r="BA252" s="92" t="str">
        <f t="shared" si="101"/>
        <v/>
      </c>
      <c r="BB252" s="89"/>
      <c r="BC252" s="89"/>
      <c r="BD252" s="150" t="str">
        <f t="shared" si="102"/>
        <v/>
      </c>
      <c r="BE252" s="151">
        <f>VLOOKUP(A252,Basisgegevens!$B:$L,5,0)</f>
        <v>2.9861111111111108E-3</v>
      </c>
      <c r="BF252" s="151">
        <f>VLOOKUP($A252,Basisgegevens!$B:$L,7,0)</f>
        <v>2.7546296296296294E-3</v>
      </c>
      <c r="BG252" s="151">
        <f>VLOOKUP($A252,Basisgegevens!$B:$L,8,0)</f>
        <v>6.099537037037037E-3</v>
      </c>
      <c r="BH252" s="152">
        <f>VLOOKUP($A252,Basisgegevens!$B:$L,9,0)</f>
        <v>300</v>
      </c>
      <c r="BI252" s="152">
        <f>VLOOKUP($A252,Basisgegevens!$B:$L,10,0)</f>
        <v>135</v>
      </c>
      <c r="BJ252" s="152">
        <f>VLOOKUP($A252,Basisgegevens!$B:$L,11,0)</f>
        <v>19</v>
      </c>
      <c r="BK252" s="152" t="str">
        <f t="shared" si="103"/>
        <v/>
      </c>
      <c r="BL252" s="153" t="str">
        <f t="shared" si="104"/>
        <v>Uit</v>
      </c>
      <c r="BM252" s="154" t="str">
        <f t="shared" si="111"/>
        <v/>
      </c>
      <c r="BN252" s="154">
        <f t="shared" si="105"/>
        <v>0</v>
      </c>
      <c r="BO252" s="154" t="str">
        <f t="shared" si="106"/>
        <v/>
      </c>
      <c r="BP252" s="61"/>
      <c r="BQ252" s="61"/>
      <c r="BR252" s="59" t="str">
        <f t="shared" si="107"/>
        <v/>
      </c>
      <c r="BS252" s="59" t="str">
        <f t="shared" si="108"/>
        <v/>
      </c>
      <c r="BT252" s="155" t="str">
        <f t="shared" si="109"/>
        <v/>
      </c>
      <c r="BU252" s="156" t="str">
        <f t="shared" si="110"/>
        <v/>
      </c>
      <c r="BV252" s="68"/>
      <c r="BW252" s="68"/>
      <c r="BX252" s="68"/>
      <c r="BY252" s="68"/>
      <c r="BZ252" s="68"/>
      <c r="CA252" s="68"/>
      <c r="CB252" s="68"/>
      <c r="CC252" s="68"/>
    </row>
    <row r="253" spans="1:81" x14ac:dyDescent="0.2">
      <c r="A253" s="161" t="s">
        <v>52</v>
      </c>
      <c r="B253" s="32"/>
      <c r="C253" s="164" t="str">
        <f t="shared" si="90"/>
        <v>B</v>
      </c>
      <c r="D253" s="147"/>
      <c r="E253" s="40"/>
      <c r="F253" s="35"/>
      <c r="G253" s="32"/>
      <c r="H253" s="32"/>
      <c r="I253" s="32"/>
      <c r="J253" s="32"/>
      <c r="K253" s="41"/>
      <c r="L253" s="42"/>
      <c r="M253" s="42"/>
      <c r="N253" s="167" t="str">
        <f t="shared" si="91"/>
        <v>Uit</v>
      </c>
      <c r="O253" s="46"/>
      <c r="P253" s="47"/>
      <c r="Q253" s="48">
        <f t="shared" si="92"/>
        <v>0</v>
      </c>
      <c r="R253" s="49" t="str">
        <f t="shared" si="93"/>
        <v/>
      </c>
      <c r="S253" s="50" t="str">
        <f t="shared" si="94"/>
        <v>Uit</v>
      </c>
      <c r="T253" s="171">
        <f t="shared" si="95"/>
        <v>0</v>
      </c>
      <c r="U253" s="169">
        <f t="shared" si="96"/>
        <v>0</v>
      </c>
      <c r="V253" s="169" t="str">
        <f t="shared" si="97"/>
        <v>Uit</v>
      </c>
      <c r="W253" s="170" t="str">
        <f t="shared" si="98"/>
        <v/>
      </c>
      <c r="X253" s="91" t="str">
        <f t="shared" si="99"/>
        <v/>
      </c>
      <c r="Y253" s="51"/>
      <c r="Z253" s="51"/>
      <c r="AA253" s="51"/>
      <c r="AB253" s="51"/>
      <c r="AC253" s="51"/>
      <c r="AD253" s="51"/>
      <c r="AE253" s="51"/>
      <c r="AF253" s="51"/>
      <c r="AG253" s="51"/>
      <c r="AH253" s="51"/>
      <c r="AI253" s="51"/>
      <c r="AJ253" s="51"/>
      <c r="AK253" s="51"/>
      <c r="AL253" s="51"/>
      <c r="AM253" s="51"/>
      <c r="AN253" s="51"/>
      <c r="AO253" s="51"/>
      <c r="AP253" s="51"/>
      <c r="AQ253" s="51"/>
      <c r="AR253" s="51"/>
      <c r="AS253" s="51"/>
      <c r="AT253" s="51"/>
      <c r="AU253" s="51"/>
      <c r="AV253" s="51"/>
      <c r="AW253" s="51"/>
      <c r="AX253" s="149">
        <f t="shared" si="100"/>
        <v>0</v>
      </c>
      <c r="AY253" s="52"/>
      <c r="AZ253" s="90" t="e">
        <f>VLOOKUP(AY253,Termination!C:D,2,FALSE)</f>
        <v>#N/A</v>
      </c>
      <c r="BA253" s="92" t="str">
        <f t="shared" si="101"/>
        <v/>
      </c>
      <c r="BB253" s="89"/>
      <c r="BC253" s="89"/>
      <c r="BD253" s="150" t="str">
        <f t="shared" si="102"/>
        <v/>
      </c>
      <c r="BE253" s="151">
        <f>VLOOKUP(A253,Basisgegevens!$B:$L,5,0)</f>
        <v>2.9861111111111108E-3</v>
      </c>
      <c r="BF253" s="151">
        <f>VLOOKUP($A253,Basisgegevens!$B:$L,7,0)</f>
        <v>2.7546296296296294E-3</v>
      </c>
      <c r="BG253" s="151">
        <f>VLOOKUP($A253,Basisgegevens!$B:$L,8,0)</f>
        <v>6.099537037037037E-3</v>
      </c>
      <c r="BH253" s="152">
        <f>VLOOKUP($A253,Basisgegevens!$B:$L,9,0)</f>
        <v>300</v>
      </c>
      <c r="BI253" s="152">
        <f>VLOOKUP($A253,Basisgegevens!$B:$L,10,0)</f>
        <v>135</v>
      </c>
      <c r="BJ253" s="152">
        <f>VLOOKUP($A253,Basisgegevens!$B:$L,11,0)</f>
        <v>19</v>
      </c>
      <c r="BK253" s="152" t="str">
        <f t="shared" si="103"/>
        <v/>
      </c>
      <c r="BL253" s="153" t="str">
        <f t="shared" si="104"/>
        <v>Uit</v>
      </c>
      <c r="BM253" s="154" t="str">
        <f t="shared" si="111"/>
        <v/>
      </c>
      <c r="BN253" s="154">
        <f t="shared" si="105"/>
        <v>0</v>
      </c>
      <c r="BO253" s="154" t="str">
        <f t="shared" si="106"/>
        <v/>
      </c>
      <c r="BP253" s="61"/>
      <c r="BQ253" s="61"/>
      <c r="BR253" s="59" t="str">
        <f t="shared" si="107"/>
        <v/>
      </c>
      <c r="BS253" s="59" t="str">
        <f t="shared" si="108"/>
        <v/>
      </c>
      <c r="BT253" s="155" t="str">
        <f t="shared" si="109"/>
        <v/>
      </c>
      <c r="BU253" s="156" t="str">
        <f t="shared" si="110"/>
        <v/>
      </c>
      <c r="BV253" s="68"/>
      <c r="BW253" s="68"/>
      <c r="BX253" s="68"/>
      <c r="BY253" s="68"/>
      <c r="BZ253" s="68"/>
      <c r="CA253" s="68"/>
      <c r="CB253" s="68"/>
      <c r="CC253" s="68"/>
    </row>
    <row r="254" spans="1:81" x14ac:dyDescent="0.2">
      <c r="A254" s="161" t="s">
        <v>52</v>
      </c>
      <c r="B254" s="32"/>
      <c r="C254" s="164" t="str">
        <f t="shared" si="90"/>
        <v>B</v>
      </c>
      <c r="D254" s="147"/>
      <c r="E254" s="40"/>
      <c r="F254" s="35"/>
      <c r="G254" s="32"/>
      <c r="H254" s="32"/>
      <c r="I254" s="32"/>
      <c r="J254" s="32"/>
      <c r="K254" s="41"/>
      <c r="L254" s="42"/>
      <c r="M254" s="42"/>
      <c r="N254" s="167" t="str">
        <f t="shared" si="91"/>
        <v>Uit</v>
      </c>
      <c r="O254" s="46"/>
      <c r="P254" s="47"/>
      <c r="Q254" s="48">
        <f t="shared" si="92"/>
        <v>0</v>
      </c>
      <c r="R254" s="49" t="str">
        <f t="shared" si="93"/>
        <v/>
      </c>
      <c r="S254" s="50" t="str">
        <f t="shared" si="94"/>
        <v>Uit</v>
      </c>
      <c r="T254" s="171">
        <f t="shared" si="95"/>
        <v>0</v>
      </c>
      <c r="U254" s="169">
        <f t="shared" si="96"/>
        <v>0</v>
      </c>
      <c r="V254" s="169" t="str">
        <f t="shared" si="97"/>
        <v>Uit</v>
      </c>
      <c r="W254" s="170" t="str">
        <f t="shared" si="98"/>
        <v/>
      </c>
      <c r="X254" s="91" t="str">
        <f t="shared" si="99"/>
        <v/>
      </c>
      <c r="Y254" s="51"/>
      <c r="Z254" s="51"/>
      <c r="AA254" s="51"/>
      <c r="AB254" s="51"/>
      <c r="AC254" s="51"/>
      <c r="AD254" s="51"/>
      <c r="AE254" s="51"/>
      <c r="AF254" s="51"/>
      <c r="AG254" s="51"/>
      <c r="AH254" s="51"/>
      <c r="AI254" s="51"/>
      <c r="AJ254" s="51"/>
      <c r="AK254" s="51"/>
      <c r="AL254" s="51"/>
      <c r="AM254" s="51"/>
      <c r="AN254" s="51"/>
      <c r="AO254" s="51"/>
      <c r="AP254" s="51"/>
      <c r="AQ254" s="51"/>
      <c r="AR254" s="51"/>
      <c r="AS254" s="51"/>
      <c r="AT254" s="51"/>
      <c r="AU254" s="51"/>
      <c r="AV254" s="51"/>
      <c r="AW254" s="51"/>
      <c r="AX254" s="149">
        <f t="shared" si="100"/>
        <v>0</v>
      </c>
      <c r="AY254" s="52"/>
      <c r="AZ254" s="90" t="e">
        <f>VLOOKUP(AY254,Termination!C:D,2,FALSE)</f>
        <v>#N/A</v>
      </c>
      <c r="BA254" s="92" t="str">
        <f t="shared" si="101"/>
        <v/>
      </c>
      <c r="BB254" s="89"/>
      <c r="BC254" s="89"/>
      <c r="BD254" s="150" t="str">
        <f t="shared" si="102"/>
        <v/>
      </c>
      <c r="BE254" s="151">
        <f>VLOOKUP(A254,Basisgegevens!$B:$L,5,0)</f>
        <v>2.9861111111111108E-3</v>
      </c>
      <c r="BF254" s="151">
        <f>VLOOKUP($A254,Basisgegevens!$B:$L,7,0)</f>
        <v>2.7546296296296294E-3</v>
      </c>
      <c r="BG254" s="151">
        <f>VLOOKUP($A254,Basisgegevens!$B:$L,8,0)</f>
        <v>6.099537037037037E-3</v>
      </c>
      <c r="BH254" s="152">
        <f>VLOOKUP($A254,Basisgegevens!$B:$L,9,0)</f>
        <v>300</v>
      </c>
      <c r="BI254" s="152">
        <f>VLOOKUP($A254,Basisgegevens!$B:$L,10,0)</f>
        <v>135</v>
      </c>
      <c r="BJ254" s="152">
        <f>VLOOKUP($A254,Basisgegevens!$B:$L,11,0)</f>
        <v>19</v>
      </c>
      <c r="BK254" s="152" t="str">
        <f t="shared" si="103"/>
        <v/>
      </c>
      <c r="BL254" s="153" t="str">
        <f t="shared" si="104"/>
        <v>Uit</v>
      </c>
      <c r="BM254" s="154" t="str">
        <f t="shared" si="111"/>
        <v/>
      </c>
      <c r="BN254" s="154">
        <f t="shared" si="105"/>
        <v>0</v>
      </c>
      <c r="BO254" s="154" t="str">
        <f t="shared" si="106"/>
        <v/>
      </c>
      <c r="BP254" s="61"/>
      <c r="BQ254" s="61"/>
      <c r="BR254" s="59" t="str">
        <f t="shared" si="107"/>
        <v/>
      </c>
      <c r="BS254" s="59" t="str">
        <f t="shared" si="108"/>
        <v/>
      </c>
      <c r="BT254" s="155" t="str">
        <f t="shared" si="109"/>
        <v/>
      </c>
      <c r="BU254" s="156" t="str">
        <f t="shared" si="110"/>
        <v/>
      </c>
      <c r="BV254" s="68"/>
      <c r="BW254" s="68"/>
      <c r="BX254" s="68"/>
      <c r="BY254" s="68"/>
      <c r="BZ254" s="68"/>
      <c r="CA254" s="68"/>
      <c r="CB254" s="68"/>
      <c r="CC254" s="68"/>
    </row>
    <row r="255" spans="1:81" x14ac:dyDescent="0.2">
      <c r="A255" s="161" t="s">
        <v>52</v>
      </c>
      <c r="B255" s="32"/>
      <c r="C255" s="164" t="str">
        <f t="shared" si="90"/>
        <v>B</v>
      </c>
      <c r="D255" s="147"/>
      <c r="E255" s="40"/>
      <c r="F255" s="35"/>
      <c r="G255" s="32"/>
      <c r="H255" s="32"/>
      <c r="I255" s="32"/>
      <c r="J255" s="32"/>
      <c r="K255" s="41"/>
      <c r="L255" s="42"/>
      <c r="M255" s="42"/>
      <c r="N255" s="167" t="str">
        <f t="shared" si="91"/>
        <v>Uit</v>
      </c>
      <c r="O255" s="46"/>
      <c r="P255" s="47"/>
      <c r="Q255" s="48">
        <f t="shared" si="92"/>
        <v>0</v>
      </c>
      <c r="R255" s="49" t="str">
        <f t="shared" si="93"/>
        <v/>
      </c>
      <c r="S255" s="50" t="str">
        <f t="shared" si="94"/>
        <v>Uit</v>
      </c>
      <c r="T255" s="171">
        <f t="shared" si="95"/>
        <v>0</v>
      </c>
      <c r="U255" s="169">
        <f t="shared" si="96"/>
        <v>0</v>
      </c>
      <c r="V255" s="169" t="str">
        <f t="shared" si="97"/>
        <v>Uit</v>
      </c>
      <c r="W255" s="170" t="str">
        <f t="shared" si="98"/>
        <v/>
      </c>
      <c r="X255" s="91" t="str">
        <f t="shared" si="99"/>
        <v/>
      </c>
      <c r="Y255" s="51"/>
      <c r="Z255" s="51"/>
      <c r="AA255" s="51"/>
      <c r="AB255" s="51"/>
      <c r="AC255" s="51"/>
      <c r="AD255" s="51"/>
      <c r="AE255" s="51"/>
      <c r="AF255" s="51"/>
      <c r="AG255" s="51"/>
      <c r="AH255" s="51"/>
      <c r="AI255" s="51"/>
      <c r="AJ255" s="51"/>
      <c r="AK255" s="51"/>
      <c r="AL255" s="51"/>
      <c r="AM255" s="51"/>
      <c r="AN255" s="51"/>
      <c r="AO255" s="51"/>
      <c r="AP255" s="51"/>
      <c r="AQ255" s="51"/>
      <c r="AR255" s="51"/>
      <c r="AS255" s="51"/>
      <c r="AT255" s="51"/>
      <c r="AU255" s="51"/>
      <c r="AV255" s="51"/>
      <c r="AW255" s="51"/>
      <c r="AX255" s="149">
        <f t="shared" si="100"/>
        <v>0</v>
      </c>
      <c r="AY255" s="52"/>
      <c r="AZ255" s="90" t="e">
        <f>VLOOKUP(AY255,Termination!C:D,2,FALSE)</f>
        <v>#N/A</v>
      </c>
      <c r="BA255" s="92" t="str">
        <f t="shared" si="101"/>
        <v/>
      </c>
      <c r="BB255" s="89"/>
      <c r="BC255" s="89"/>
      <c r="BD255" s="150" t="str">
        <f t="shared" si="102"/>
        <v/>
      </c>
      <c r="BE255" s="151">
        <f>VLOOKUP(A255,Basisgegevens!$B:$L,5,0)</f>
        <v>2.9861111111111108E-3</v>
      </c>
      <c r="BF255" s="151">
        <f>VLOOKUP($A255,Basisgegevens!$B:$L,7,0)</f>
        <v>2.7546296296296294E-3</v>
      </c>
      <c r="BG255" s="151">
        <f>VLOOKUP($A255,Basisgegevens!$B:$L,8,0)</f>
        <v>6.099537037037037E-3</v>
      </c>
      <c r="BH255" s="152">
        <f>VLOOKUP($A255,Basisgegevens!$B:$L,9,0)</f>
        <v>300</v>
      </c>
      <c r="BI255" s="152">
        <f>VLOOKUP($A255,Basisgegevens!$B:$L,10,0)</f>
        <v>135</v>
      </c>
      <c r="BJ255" s="152">
        <f>VLOOKUP($A255,Basisgegevens!$B:$L,11,0)</f>
        <v>19</v>
      </c>
      <c r="BK255" s="152" t="str">
        <f t="shared" si="103"/>
        <v/>
      </c>
      <c r="BL255" s="153" t="str">
        <f t="shared" si="104"/>
        <v>Uit</v>
      </c>
      <c r="BM255" s="154" t="str">
        <f t="shared" si="111"/>
        <v/>
      </c>
      <c r="BN255" s="154">
        <f t="shared" si="105"/>
        <v>0</v>
      </c>
      <c r="BO255" s="154" t="str">
        <f t="shared" si="106"/>
        <v/>
      </c>
      <c r="BP255" s="61"/>
      <c r="BQ255" s="61"/>
      <c r="BR255" s="59" t="str">
        <f t="shared" si="107"/>
        <v/>
      </c>
      <c r="BS255" s="59" t="str">
        <f t="shared" si="108"/>
        <v/>
      </c>
      <c r="BT255" s="155" t="str">
        <f t="shared" si="109"/>
        <v/>
      </c>
      <c r="BU255" s="156" t="str">
        <f t="shared" si="110"/>
        <v/>
      </c>
      <c r="BV255" s="68"/>
      <c r="BW255" s="68"/>
      <c r="BX255" s="68"/>
      <c r="BY255" s="68"/>
      <c r="BZ255" s="68"/>
      <c r="CA255" s="68"/>
      <c r="CB255" s="68"/>
      <c r="CC255" s="68"/>
    </row>
    <row r="256" spans="1:81" x14ac:dyDescent="0.2">
      <c r="A256" s="161" t="s">
        <v>52</v>
      </c>
      <c r="B256" s="32"/>
      <c r="C256" s="164" t="str">
        <f t="shared" si="90"/>
        <v>B</v>
      </c>
      <c r="D256" s="147"/>
      <c r="E256" s="40"/>
      <c r="F256" s="35"/>
      <c r="G256" s="32"/>
      <c r="H256" s="32"/>
      <c r="I256" s="32"/>
      <c r="J256" s="32"/>
      <c r="K256" s="41"/>
      <c r="L256" s="42"/>
      <c r="M256" s="42"/>
      <c r="N256" s="167" t="str">
        <f t="shared" si="91"/>
        <v>Uit</v>
      </c>
      <c r="O256" s="46"/>
      <c r="P256" s="47"/>
      <c r="Q256" s="48">
        <f t="shared" si="92"/>
        <v>0</v>
      </c>
      <c r="R256" s="49" t="str">
        <f t="shared" si="93"/>
        <v/>
      </c>
      <c r="S256" s="50" t="str">
        <f t="shared" si="94"/>
        <v>Uit</v>
      </c>
      <c r="T256" s="171">
        <f t="shared" si="95"/>
        <v>0</v>
      </c>
      <c r="U256" s="169">
        <f t="shared" si="96"/>
        <v>0</v>
      </c>
      <c r="V256" s="169" t="str">
        <f t="shared" si="97"/>
        <v>Uit</v>
      </c>
      <c r="W256" s="170" t="str">
        <f t="shared" si="98"/>
        <v/>
      </c>
      <c r="X256" s="91" t="str">
        <f t="shared" si="99"/>
        <v/>
      </c>
      <c r="Y256" s="51"/>
      <c r="Z256" s="51"/>
      <c r="AA256" s="51"/>
      <c r="AB256" s="51"/>
      <c r="AC256" s="51"/>
      <c r="AD256" s="51"/>
      <c r="AE256" s="51"/>
      <c r="AF256" s="51"/>
      <c r="AG256" s="51"/>
      <c r="AH256" s="51"/>
      <c r="AI256" s="51"/>
      <c r="AJ256" s="51"/>
      <c r="AK256" s="51"/>
      <c r="AL256" s="51"/>
      <c r="AM256" s="51"/>
      <c r="AN256" s="51"/>
      <c r="AO256" s="51"/>
      <c r="AP256" s="51"/>
      <c r="AQ256" s="51"/>
      <c r="AR256" s="51"/>
      <c r="AS256" s="51"/>
      <c r="AT256" s="51"/>
      <c r="AU256" s="51"/>
      <c r="AV256" s="51"/>
      <c r="AW256" s="51"/>
      <c r="AX256" s="149">
        <f t="shared" si="100"/>
        <v>0</v>
      </c>
      <c r="AY256" s="52"/>
      <c r="AZ256" s="90" t="e">
        <f>VLOOKUP(AY256,Termination!C:D,2,FALSE)</f>
        <v>#N/A</v>
      </c>
      <c r="BA256" s="92" t="str">
        <f t="shared" si="101"/>
        <v/>
      </c>
      <c r="BB256" s="89"/>
      <c r="BC256" s="89"/>
      <c r="BD256" s="150" t="str">
        <f t="shared" si="102"/>
        <v/>
      </c>
      <c r="BE256" s="151">
        <f>VLOOKUP(A256,Basisgegevens!$B:$L,5,0)</f>
        <v>2.9861111111111108E-3</v>
      </c>
      <c r="BF256" s="151">
        <f>VLOOKUP($A256,Basisgegevens!$B:$L,7,0)</f>
        <v>2.7546296296296294E-3</v>
      </c>
      <c r="BG256" s="151">
        <f>VLOOKUP($A256,Basisgegevens!$B:$L,8,0)</f>
        <v>6.099537037037037E-3</v>
      </c>
      <c r="BH256" s="152">
        <f>VLOOKUP($A256,Basisgegevens!$B:$L,9,0)</f>
        <v>300</v>
      </c>
      <c r="BI256" s="152">
        <f>VLOOKUP($A256,Basisgegevens!$B:$L,10,0)</f>
        <v>135</v>
      </c>
      <c r="BJ256" s="152">
        <f>VLOOKUP($A256,Basisgegevens!$B:$L,11,0)</f>
        <v>19</v>
      </c>
      <c r="BK256" s="152" t="str">
        <f t="shared" si="103"/>
        <v/>
      </c>
      <c r="BL256" s="153" t="str">
        <f t="shared" si="104"/>
        <v>Uit</v>
      </c>
      <c r="BM256" s="154" t="str">
        <f t="shared" si="111"/>
        <v/>
      </c>
      <c r="BN256" s="154">
        <f t="shared" si="105"/>
        <v>0</v>
      </c>
      <c r="BO256" s="154" t="str">
        <f t="shared" si="106"/>
        <v/>
      </c>
      <c r="BP256" s="61"/>
      <c r="BQ256" s="61"/>
      <c r="BR256" s="59" t="str">
        <f t="shared" si="107"/>
        <v/>
      </c>
      <c r="BS256" s="59" t="str">
        <f t="shared" si="108"/>
        <v/>
      </c>
      <c r="BT256" s="155" t="str">
        <f t="shared" si="109"/>
        <v/>
      </c>
      <c r="BU256" s="156" t="str">
        <f t="shared" si="110"/>
        <v/>
      </c>
      <c r="BV256" s="68"/>
      <c r="BW256" s="68"/>
      <c r="BX256" s="68"/>
      <c r="BY256" s="68"/>
      <c r="BZ256" s="68"/>
      <c r="CA256" s="68"/>
      <c r="CB256" s="68"/>
      <c r="CC256" s="68"/>
    </row>
    <row r="257" spans="1:81" x14ac:dyDescent="0.2">
      <c r="A257" s="161" t="s">
        <v>52</v>
      </c>
      <c r="B257" s="32"/>
      <c r="C257" s="164" t="str">
        <f t="shared" si="90"/>
        <v>B</v>
      </c>
      <c r="D257" s="147"/>
      <c r="E257" s="40"/>
      <c r="F257" s="35"/>
      <c r="G257" s="32"/>
      <c r="H257" s="32"/>
      <c r="I257" s="32"/>
      <c r="J257" s="32"/>
      <c r="K257" s="41"/>
      <c r="L257" s="42"/>
      <c r="M257" s="42"/>
      <c r="N257" s="167" t="str">
        <f t="shared" si="91"/>
        <v>Uit</v>
      </c>
      <c r="O257" s="46"/>
      <c r="P257" s="47"/>
      <c r="Q257" s="48">
        <f t="shared" si="92"/>
        <v>0</v>
      </c>
      <c r="R257" s="49" t="str">
        <f t="shared" si="93"/>
        <v/>
      </c>
      <c r="S257" s="50" t="str">
        <f t="shared" si="94"/>
        <v>Uit</v>
      </c>
      <c r="T257" s="171">
        <f t="shared" si="95"/>
        <v>0</v>
      </c>
      <c r="U257" s="169">
        <f t="shared" si="96"/>
        <v>0</v>
      </c>
      <c r="V257" s="169" t="str">
        <f t="shared" si="97"/>
        <v>Uit</v>
      </c>
      <c r="W257" s="170" t="str">
        <f t="shared" si="98"/>
        <v/>
      </c>
      <c r="X257" s="91" t="str">
        <f t="shared" si="99"/>
        <v/>
      </c>
      <c r="Y257" s="51"/>
      <c r="Z257" s="51"/>
      <c r="AA257" s="51"/>
      <c r="AB257" s="51"/>
      <c r="AC257" s="51"/>
      <c r="AD257" s="51"/>
      <c r="AE257" s="51"/>
      <c r="AF257" s="51"/>
      <c r="AG257" s="51"/>
      <c r="AH257" s="51"/>
      <c r="AI257" s="51"/>
      <c r="AJ257" s="51"/>
      <c r="AK257" s="51"/>
      <c r="AL257" s="51"/>
      <c r="AM257" s="51"/>
      <c r="AN257" s="51"/>
      <c r="AO257" s="51"/>
      <c r="AP257" s="51"/>
      <c r="AQ257" s="51"/>
      <c r="AR257" s="51"/>
      <c r="AS257" s="51"/>
      <c r="AT257" s="51"/>
      <c r="AU257" s="51"/>
      <c r="AV257" s="51"/>
      <c r="AW257" s="51"/>
      <c r="AX257" s="149">
        <f t="shared" si="100"/>
        <v>0</v>
      </c>
      <c r="AY257" s="52"/>
      <c r="AZ257" s="90" t="e">
        <f>VLOOKUP(AY257,Termination!C:D,2,FALSE)</f>
        <v>#N/A</v>
      </c>
      <c r="BA257" s="92" t="str">
        <f t="shared" si="101"/>
        <v/>
      </c>
      <c r="BB257" s="89"/>
      <c r="BC257" s="89"/>
      <c r="BD257" s="150" t="str">
        <f t="shared" si="102"/>
        <v/>
      </c>
      <c r="BE257" s="151">
        <f>VLOOKUP(A257,Basisgegevens!$B:$L,5,0)</f>
        <v>2.9861111111111108E-3</v>
      </c>
      <c r="BF257" s="151">
        <f>VLOOKUP($A257,Basisgegevens!$B:$L,7,0)</f>
        <v>2.7546296296296294E-3</v>
      </c>
      <c r="BG257" s="151">
        <f>VLOOKUP($A257,Basisgegevens!$B:$L,8,0)</f>
        <v>6.099537037037037E-3</v>
      </c>
      <c r="BH257" s="152">
        <f>VLOOKUP($A257,Basisgegevens!$B:$L,9,0)</f>
        <v>300</v>
      </c>
      <c r="BI257" s="152">
        <f>VLOOKUP($A257,Basisgegevens!$B:$L,10,0)</f>
        <v>135</v>
      </c>
      <c r="BJ257" s="152">
        <f>VLOOKUP($A257,Basisgegevens!$B:$L,11,0)</f>
        <v>19</v>
      </c>
      <c r="BK257" s="152" t="str">
        <f t="shared" si="103"/>
        <v/>
      </c>
      <c r="BL257" s="153" t="str">
        <f t="shared" si="104"/>
        <v>Uit</v>
      </c>
      <c r="BM257" s="154" t="str">
        <f t="shared" si="111"/>
        <v/>
      </c>
      <c r="BN257" s="154">
        <f t="shared" si="105"/>
        <v>0</v>
      </c>
      <c r="BO257" s="154" t="str">
        <f t="shared" si="106"/>
        <v/>
      </c>
      <c r="BP257" s="61"/>
      <c r="BQ257" s="61"/>
      <c r="BR257" s="59" t="str">
        <f t="shared" si="107"/>
        <v/>
      </c>
      <c r="BS257" s="59" t="str">
        <f t="shared" si="108"/>
        <v/>
      </c>
      <c r="BT257" s="155" t="str">
        <f t="shared" si="109"/>
        <v/>
      </c>
      <c r="BU257" s="156" t="str">
        <f t="shared" si="110"/>
        <v/>
      </c>
      <c r="BV257" s="68"/>
      <c r="BW257" s="68"/>
      <c r="BX257" s="68"/>
      <c r="BY257" s="68"/>
      <c r="BZ257" s="68"/>
      <c r="CA257" s="68"/>
      <c r="CB257" s="68"/>
      <c r="CC257" s="68"/>
    </row>
    <row r="258" spans="1:81" x14ac:dyDescent="0.2">
      <c r="A258" s="161" t="s">
        <v>52</v>
      </c>
      <c r="B258" s="32"/>
      <c r="C258" s="164" t="str">
        <f t="shared" si="90"/>
        <v>B</v>
      </c>
      <c r="D258" s="147"/>
      <c r="E258" s="40"/>
      <c r="F258" s="35"/>
      <c r="G258" s="32"/>
      <c r="H258" s="32"/>
      <c r="I258" s="32"/>
      <c r="J258" s="32"/>
      <c r="K258" s="41"/>
      <c r="L258" s="42"/>
      <c r="M258" s="42"/>
      <c r="N258" s="167" t="str">
        <f t="shared" si="91"/>
        <v>Uit</v>
      </c>
      <c r="O258" s="46"/>
      <c r="P258" s="47"/>
      <c r="Q258" s="48">
        <f t="shared" si="92"/>
        <v>0</v>
      </c>
      <c r="R258" s="49" t="str">
        <f t="shared" si="93"/>
        <v/>
      </c>
      <c r="S258" s="50" t="str">
        <f t="shared" si="94"/>
        <v>Uit</v>
      </c>
      <c r="T258" s="171">
        <f t="shared" si="95"/>
        <v>0</v>
      </c>
      <c r="U258" s="169">
        <f t="shared" si="96"/>
        <v>0</v>
      </c>
      <c r="V258" s="169" t="str">
        <f t="shared" si="97"/>
        <v>Uit</v>
      </c>
      <c r="W258" s="170" t="str">
        <f t="shared" si="98"/>
        <v/>
      </c>
      <c r="X258" s="91" t="str">
        <f t="shared" si="99"/>
        <v/>
      </c>
      <c r="Y258" s="51"/>
      <c r="Z258" s="51"/>
      <c r="AA258" s="51"/>
      <c r="AB258" s="51"/>
      <c r="AC258" s="51"/>
      <c r="AD258" s="51"/>
      <c r="AE258" s="51"/>
      <c r="AF258" s="51"/>
      <c r="AG258" s="51"/>
      <c r="AH258" s="51"/>
      <c r="AI258" s="51"/>
      <c r="AJ258" s="51"/>
      <c r="AK258" s="51"/>
      <c r="AL258" s="51"/>
      <c r="AM258" s="51"/>
      <c r="AN258" s="51"/>
      <c r="AO258" s="51"/>
      <c r="AP258" s="51"/>
      <c r="AQ258" s="51"/>
      <c r="AR258" s="51"/>
      <c r="AS258" s="51"/>
      <c r="AT258" s="51"/>
      <c r="AU258" s="51"/>
      <c r="AV258" s="51"/>
      <c r="AW258" s="51"/>
      <c r="AX258" s="149">
        <f t="shared" si="100"/>
        <v>0</v>
      </c>
      <c r="AY258" s="52"/>
      <c r="AZ258" s="90" t="e">
        <f>VLOOKUP(AY258,Termination!C:D,2,FALSE)</f>
        <v>#N/A</v>
      </c>
      <c r="BA258" s="92" t="str">
        <f t="shared" si="101"/>
        <v/>
      </c>
      <c r="BB258" s="89"/>
      <c r="BC258" s="89"/>
      <c r="BD258" s="150" t="str">
        <f t="shared" si="102"/>
        <v/>
      </c>
      <c r="BE258" s="151">
        <f>VLOOKUP(A258,Basisgegevens!$B:$L,5,0)</f>
        <v>2.9861111111111108E-3</v>
      </c>
      <c r="BF258" s="151">
        <f>VLOOKUP($A258,Basisgegevens!$B:$L,7,0)</f>
        <v>2.7546296296296294E-3</v>
      </c>
      <c r="BG258" s="151">
        <f>VLOOKUP($A258,Basisgegevens!$B:$L,8,0)</f>
        <v>6.099537037037037E-3</v>
      </c>
      <c r="BH258" s="152">
        <f>VLOOKUP($A258,Basisgegevens!$B:$L,9,0)</f>
        <v>300</v>
      </c>
      <c r="BI258" s="152">
        <f>VLOOKUP($A258,Basisgegevens!$B:$L,10,0)</f>
        <v>135</v>
      </c>
      <c r="BJ258" s="152">
        <f>VLOOKUP($A258,Basisgegevens!$B:$L,11,0)</f>
        <v>19</v>
      </c>
      <c r="BK258" s="152" t="str">
        <f t="shared" si="103"/>
        <v/>
      </c>
      <c r="BL258" s="153" t="str">
        <f t="shared" si="104"/>
        <v>Uit</v>
      </c>
      <c r="BM258" s="154" t="str">
        <f t="shared" si="111"/>
        <v/>
      </c>
      <c r="BN258" s="154">
        <f t="shared" si="105"/>
        <v>0</v>
      </c>
      <c r="BO258" s="154" t="str">
        <f t="shared" si="106"/>
        <v/>
      </c>
      <c r="BP258" s="61"/>
      <c r="BQ258" s="61"/>
      <c r="BR258" s="59" t="str">
        <f t="shared" si="107"/>
        <v/>
      </c>
      <c r="BS258" s="59" t="str">
        <f t="shared" si="108"/>
        <v/>
      </c>
      <c r="BT258" s="155" t="str">
        <f t="shared" si="109"/>
        <v/>
      </c>
      <c r="BU258" s="156" t="str">
        <f t="shared" si="110"/>
        <v/>
      </c>
      <c r="BV258" s="68"/>
      <c r="BW258" s="68"/>
      <c r="BX258" s="68"/>
      <c r="BY258" s="68"/>
      <c r="BZ258" s="68"/>
      <c r="CA258" s="68"/>
      <c r="CB258" s="68"/>
      <c r="CC258" s="68"/>
    </row>
    <row r="259" spans="1:81" x14ac:dyDescent="0.2">
      <c r="A259" s="161" t="s">
        <v>52</v>
      </c>
      <c r="B259" s="32"/>
      <c r="C259" s="164" t="str">
        <f t="shared" si="90"/>
        <v>B</v>
      </c>
      <c r="D259" s="147"/>
      <c r="E259" s="40"/>
      <c r="F259" s="35"/>
      <c r="G259" s="32"/>
      <c r="H259" s="32"/>
      <c r="I259" s="32"/>
      <c r="J259" s="32"/>
      <c r="K259" s="41"/>
      <c r="L259" s="42"/>
      <c r="M259" s="42"/>
      <c r="N259" s="167" t="str">
        <f t="shared" si="91"/>
        <v>Uit</v>
      </c>
      <c r="O259" s="46"/>
      <c r="P259" s="47"/>
      <c r="Q259" s="48">
        <f t="shared" si="92"/>
        <v>0</v>
      </c>
      <c r="R259" s="49" t="str">
        <f t="shared" si="93"/>
        <v/>
      </c>
      <c r="S259" s="50" t="str">
        <f t="shared" si="94"/>
        <v>Uit</v>
      </c>
      <c r="T259" s="171">
        <f t="shared" si="95"/>
        <v>0</v>
      </c>
      <c r="U259" s="169">
        <f t="shared" si="96"/>
        <v>0</v>
      </c>
      <c r="V259" s="169" t="str">
        <f t="shared" si="97"/>
        <v>Uit</v>
      </c>
      <c r="W259" s="170" t="str">
        <f t="shared" si="98"/>
        <v/>
      </c>
      <c r="X259" s="91" t="str">
        <f t="shared" si="99"/>
        <v/>
      </c>
      <c r="Y259" s="51"/>
      <c r="Z259" s="51"/>
      <c r="AA259" s="51"/>
      <c r="AB259" s="51"/>
      <c r="AC259" s="51"/>
      <c r="AD259" s="51"/>
      <c r="AE259" s="51"/>
      <c r="AF259" s="51"/>
      <c r="AG259" s="51"/>
      <c r="AH259" s="51"/>
      <c r="AI259" s="51"/>
      <c r="AJ259" s="51"/>
      <c r="AK259" s="51"/>
      <c r="AL259" s="51"/>
      <c r="AM259" s="51"/>
      <c r="AN259" s="51"/>
      <c r="AO259" s="51"/>
      <c r="AP259" s="51"/>
      <c r="AQ259" s="51"/>
      <c r="AR259" s="51"/>
      <c r="AS259" s="51"/>
      <c r="AT259" s="51"/>
      <c r="AU259" s="51"/>
      <c r="AV259" s="51"/>
      <c r="AW259" s="51"/>
      <c r="AX259" s="149">
        <f t="shared" si="100"/>
        <v>0</v>
      </c>
      <c r="AY259" s="52"/>
      <c r="AZ259" s="90" t="e">
        <f>VLOOKUP(AY259,Termination!C:D,2,FALSE)</f>
        <v>#N/A</v>
      </c>
      <c r="BA259" s="92" t="str">
        <f t="shared" si="101"/>
        <v/>
      </c>
      <c r="BB259" s="89"/>
      <c r="BC259" s="89"/>
      <c r="BD259" s="150" t="str">
        <f t="shared" si="102"/>
        <v/>
      </c>
      <c r="BE259" s="151">
        <f>VLOOKUP(A259,Basisgegevens!$B:$L,5,0)</f>
        <v>2.9861111111111108E-3</v>
      </c>
      <c r="BF259" s="151">
        <f>VLOOKUP($A259,Basisgegevens!$B:$L,7,0)</f>
        <v>2.7546296296296294E-3</v>
      </c>
      <c r="BG259" s="151">
        <f>VLOOKUP($A259,Basisgegevens!$B:$L,8,0)</f>
        <v>6.099537037037037E-3</v>
      </c>
      <c r="BH259" s="152">
        <f>VLOOKUP($A259,Basisgegevens!$B:$L,9,0)</f>
        <v>300</v>
      </c>
      <c r="BI259" s="152">
        <f>VLOOKUP($A259,Basisgegevens!$B:$L,10,0)</f>
        <v>135</v>
      </c>
      <c r="BJ259" s="152">
        <f>VLOOKUP($A259,Basisgegevens!$B:$L,11,0)</f>
        <v>19</v>
      </c>
      <c r="BK259" s="152" t="str">
        <f t="shared" si="103"/>
        <v/>
      </c>
      <c r="BL259" s="153" t="str">
        <f t="shared" si="104"/>
        <v>Uit</v>
      </c>
      <c r="BM259" s="154" t="str">
        <f t="shared" si="111"/>
        <v/>
      </c>
      <c r="BN259" s="154">
        <f t="shared" si="105"/>
        <v>0</v>
      </c>
      <c r="BO259" s="154" t="str">
        <f t="shared" si="106"/>
        <v/>
      </c>
      <c r="BP259" s="61"/>
      <c r="BQ259" s="61"/>
      <c r="BR259" s="59" t="str">
        <f t="shared" si="107"/>
        <v/>
      </c>
      <c r="BS259" s="59" t="str">
        <f t="shared" si="108"/>
        <v/>
      </c>
      <c r="BT259" s="155" t="str">
        <f t="shared" si="109"/>
        <v/>
      </c>
      <c r="BU259" s="156" t="str">
        <f t="shared" si="110"/>
        <v/>
      </c>
      <c r="BV259" s="68"/>
      <c r="BW259" s="68"/>
      <c r="BX259" s="68"/>
      <c r="BY259" s="68"/>
      <c r="BZ259" s="68"/>
      <c r="CA259" s="68"/>
      <c r="CB259" s="68"/>
      <c r="CC259" s="68"/>
    </row>
    <row r="260" spans="1:81" x14ac:dyDescent="0.2">
      <c r="A260" s="161" t="s">
        <v>52</v>
      </c>
      <c r="B260" s="32"/>
      <c r="C260" s="164" t="str">
        <f t="shared" si="90"/>
        <v>B</v>
      </c>
      <c r="D260" s="147"/>
      <c r="E260" s="40"/>
      <c r="F260" s="35"/>
      <c r="G260" s="32"/>
      <c r="H260" s="32"/>
      <c r="I260" s="32"/>
      <c r="J260" s="32"/>
      <c r="K260" s="41"/>
      <c r="L260" s="42"/>
      <c r="M260" s="42"/>
      <c r="N260" s="167" t="str">
        <f t="shared" si="91"/>
        <v>Uit</v>
      </c>
      <c r="O260" s="46"/>
      <c r="P260" s="47"/>
      <c r="Q260" s="48">
        <f t="shared" si="92"/>
        <v>0</v>
      </c>
      <c r="R260" s="49" t="str">
        <f t="shared" si="93"/>
        <v/>
      </c>
      <c r="S260" s="50" t="str">
        <f t="shared" si="94"/>
        <v>Uit</v>
      </c>
      <c r="T260" s="171">
        <f t="shared" si="95"/>
        <v>0</v>
      </c>
      <c r="U260" s="169">
        <f t="shared" si="96"/>
        <v>0</v>
      </c>
      <c r="V260" s="169" t="str">
        <f t="shared" si="97"/>
        <v>Uit</v>
      </c>
      <c r="W260" s="170" t="str">
        <f t="shared" si="98"/>
        <v/>
      </c>
      <c r="X260" s="91" t="str">
        <f t="shared" si="99"/>
        <v/>
      </c>
      <c r="Y260" s="51"/>
      <c r="Z260" s="51"/>
      <c r="AA260" s="51"/>
      <c r="AB260" s="51"/>
      <c r="AC260" s="51"/>
      <c r="AD260" s="51"/>
      <c r="AE260" s="51"/>
      <c r="AF260" s="51"/>
      <c r="AG260" s="51"/>
      <c r="AH260" s="51"/>
      <c r="AI260" s="51"/>
      <c r="AJ260" s="51"/>
      <c r="AK260" s="51"/>
      <c r="AL260" s="51"/>
      <c r="AM260" s="51"/>
      <c r="AN260" s="51"/>
      <c r="AO260" s="51"/>
      <c r="AP260" s="51"/>
      <c r="AQ260" s="51"/>
      <c r="AR260" s="51"/>
      <c r="AS260" s="51"/>
      <c r="AT260" s="51"/>
      <c r="AU260" s="51"/>
      <c r="AV260" s="51"/>
      <c r="AW260" s="51"/>
      <c r="AX260" s="149">
        <f t="shared" si="100"/>
        <v>0</v>
      </c>
      <c r="AY260" s="52"/>
      <c r="AZ260" s="90" t="e">
        <f>VLOOKUP(AY260,Termination!C:D,2,FALSE)</f>
        <v>#N/A</v>
      </c>
      <c r="BA260" s="92" t="str">
        <f t="shared" si="101"/>
        <v/>
      </c>
      <c r="BB260" s="89"/>
      <c r="BC260" s="89"/>
      <c r="BD260" s="150" t="str">
        <f t="shared" si="102"/>
        <v/>
      </c>
      <c r="BE260" s="151">
        <f>VLOOKUP(A260,Basisgegevens!$B:$L,5,0)</f>
        <v>2.9861111111111108E-3</v>
      </c>
      <c r="BF260" s="151">
        <f>VLOOKUP($A260,Basisgegevens!$B:$L,7,0)</f>
        <v>2.7546296296296294E-3</v>
      </c>
      <c r="BG260" s="151">
        <f>VLOOKUP($A260,Basisgegevens!$B:$L,8,0)</f>
        <v>6.099537037037037E-3</v>
      </c>
      <c r="BH260" s="152">
        <f>VLOOKUP($A260,Basisgegevens!$B:$L,9,0)</f>
        <v>300</v>
      </c>
      <c r="BI260" s="152">
        <f>VLOOKUP($A260,Basisgegevens!$B:$L,10,0)</f>
        <v>135</v>
      </c>
      <c r="BJ260" s="152">
        <f>VLOOKUP($A260,Basisgegevens!$B:$L,11,0)</f>
        <v>19</v>
      </c>
      <c r="BK260" s="152" t="str">
        <f t="shared" si="103"/>
        <v/>
      </c>
      <c r="BL260" s="153" t="str">
        <f t="shared" si="104"/>
        <v>Uit</v>
      </c>
      <c r="BM260" s="154" t="str">
        <f t="shared" si="111"/>
        <v/>
      </c>
      <c r="BN260" s="154">
        <f t="shared" si="105"/>
        <v>0</v>
      </c>
      <c r="BO260" s="154" t="str">
        <f t="shared" si="106"/>
        <v/>
      </c>
      <c r="BP260" s="61"/>
      <c r="BQ260" s="61"/>
      <c r="BR260" s="59" t="str">
        <f t="shared" si="107"/>
        <v/>
      </c>
      <c r="BS260" s="59" t="str">
        <f t="shared" si="108"/>
        <v/>
      </c>
      <c r="BT260" s="155" t="str">
        <f t="shared" si="109"/>
        <v/>
      </c>
      <c r="BU260" s="156" t="str">
        <f t="shared" si="110"/>
        <v/>
      </c>
      <c r="BV260" s="68"/>
      <c r="BW260" s="68"/>
      <c r="BX260" s="68"/>
      <c r="BY260" s="68"/>
      <c r="BZ260" s="68"/>
      <c r="CA260" s="68"/>
      <c r="CB260" s="68"/>
      <c r="CC260" s="68"/>
    </row>
    <row r="261" spans="1:81" x14ac:dyDescent="0.2">
      <c r="A261" s="161" t="s">
        <v>52</v>
      </c>
      <c r="B261" s="32"/>
      <c r="C261" s="164" t="str">
        <f t="shared" si="90"/>
        <v>B</v>
      </c>
      <c r="D261" s="147"/>
      <c r="E261" s="40"/>
      <c r="F261" s="35"/>
      <c r="G261" s="32"/>
      <c r="H261" s="32"/>
      <c r="I261" s="32"/>
      <c r="J261" s="32"/>
      <c r="K261" s="41"/>
      <c r="L261" s="42"/>
      <c r="M261" s="42"/>
      <c r="N261" s="167" t="str">
        <f t="shared" si="91"/>
        <v>Uit</v>
      </c>
      <c r="O261" s="46"/>
      <c r="P261" s="47"/>
      <c r="Q261" s="48">
        <f t="shared" si="92"/>
        <v>0</v>
      </c>
      <c r="R261" s="49" t="str">
        <f t="shared" si="93"/>
        <v/>
      </c>
      <c r="S261" s="50" t="str">
        <f t="shared" si="94"/>
        <v>Uit</v>
      </c>
      <c r="T261" s="171">
        <f t="shared" si="95"/>
        <v>0</v>
      </c>
      <c r="U261" s="169">
        <f t="shared" si="96"/>
        <v>0</v>
      </c>
      <c r="V261" s="169" t="str">
        <f t="shared" si="97"/>
        <v>Uit</v>
      </c>
      <c r="W261" s="170" t="str">
        <f t="shared" si="98"/>
        <v/>
      </c>
      <c r="X261" s="91" t="str">
        <f t="shared" si="99"/>
        <v/>
      </c>
      <c r="Y261" s="51"/>
      <c r="Z261" s="51"/>
      <c r="AA261" s="51"/>
      <c r="AB261" s="51"/>
      <c r="AC261" s="51"/>
      <c r="AD261" s="51"/>
      <c r="AE261" s="51"/>
      <c r="AF261" s="51"/>
      <c r="AG261" s="51"/>
      <c r="AH261" s="51"/>
      <c r="AI261" s="51"/>
      <c r="AJ261" s="51"/>
      <c r="AK261" s="51"/>
      <c r="AL261" s="51"/>
      <c r="AM261" s="51"/>
      <c r="AN261" s="51"/>
      <c r="AO261" s="51"/>
      <c r="AP261" s="51"/>
      <c r="AQ261" s="51"/>
      <c r="AR261" s="51"/>
      <c r="AS261" s="51"/>
      <c r="AT261" s="51"/>
      <c r="AU261" s="51"/>
      <c r="AV261" s="51"/>
      <c r="AW261" s="51"/>
      <c r="AX261" s="149">
        <f t="shared" si="100"/>
        <v>0</v>
      </c>
      <c r="AY261" s="52"/>
      <c r="AZ261" s="90" t="e">
        <f>VLOOKUP(AY261,Termination!C:D,2,FALSE)</f>
        <v>#N/A</v>
      </c>
      <c r="BA261" s="92" t="str">
        <f t="shared" si="101"/>
        <v/>
      </c>
      <c r="BB261" s="89"/>
      <c r="BC261" s="89"/>
      <c r="BD261" s="150" t="str">
        <f t="shared" si="102"/>
        <v/>
      </c>
      <c r="BE261" s="151">
        <f>VLOOKUP(A261,Basisgegevens!$B:$L,5,0)</f>
        <v>2.9861111111111108E-3</v>
      </c>
      <c r="BF261" s="151">
        <f>VLOOKUP($A261,Basisgegevens!$B:$L,7,0)</f>
        <v>2.7546296296296294E-3</v>
      </c>
      <c r="BG261" s="151">
        <f>VLOOKUP($A261,Basisgegevens!$B:$L,8,0)</f>
        <v>6.099537037037037E-3</v>
      </c>
      <c r="BH261" s="152">
        <f>VLOOKUP($A261,Basisgegevens!$B:$L,9,0)</f>
        <v>300</v>
      </c>
      <c r="BI261" s="152">
        <f>VLOOKUP($A261,Basisgegevens!$B:$L,10,0)</f>
        <v>135</v>
      </c>
      <c r="BJ261" s="152">
        <f>VLOOKUP($A261,Basisgegevens!$B:$L,11,0)</f>
        <v>19</v>
      </c>
      <c r="BK261" s="152" t="str">
        <f t="shared" si="103"/>
        <v/>
      </c>
      <c r="BL261" s="153" t="str">
        <f t="shared" si="104"/>
        <v>Uit</v>
      </c>
      <c r="BM261" s="154" t="str">
        <f t="shared" si="111"/>
        <v/>
      </c>
      <c r="BN261" s="154">
        <f t="shared" si="105"/>
        <v>0</v>
      </c>
      <c r="BO261" s="154" t="str">
        <f t="shared" si="106"/>
        <v/>
      </c>
      <c r="BP261" s="61"/>
      <c r="BQ261" s="61"/>
      <c r="BR261" s="59" t="str">
        <f t="shared" si="107"/>
        <v/>
      </c>
      <c r="BS261" s="59" t="str">
        <f t="shared" si="108"/>
        <v/>
      </c>
      <c r="BT261" s="155" t="str">
        <f t="shared" si="109"/>
        <v/>
      </c>
      <c r="BU261" s="156" t="str">
        <f t="shared" si="110"/>
        <v/>
      </c>
      <c r="BV261" s="68"/>
      <c r="BW261" s="68"/>
      <c r="BX261" s="68"/>
      <c r="BY261" s="68"/>
      <c r="BZ261" s="68"/>
      <c r="CA261" s="68"/>
      <c r="CB261" s="68"/>
      <c r="CC261" s="68"/>
    </row>
    <row r="262" spans="1:81" x14ac:dyDescent="0.2">
      <c r="A262" s="161" t="s">
        <v>52</v>
      </c>
      <c r="B262" s="32"/>
      <c r="C262" s="164" t="str">
        <f t="shared" si="90"/>
        <v>B</v>
      </c>
      <c r="D262" s="147"/>
      <c r="E262" s="40"/>
      <c r="F262" s="35"/>
      <c r="G262" s="32"/>
      <c r="H262" s="32"/>
      <c r="I262" s="32"/>
      <c r="J262" s="32"/>
      <c r="K262" s="41"/>
      <c r="L262" s="42"/>
      <c r="M262" s="42"/>
      <c r="N262" s="167" t="str">
        <f t="shared" si="91"/>
        <v>Uit</v>
      </c>
      <c r="O262" s="46"/>
      <c r="P262" s="47"/>
      <c r="Q262" s="48">
        <f t="shared" si="92"/>
        <v>0</v>
      </c>
      <c r="R262" s="49" t="str">
        <f t="shared" si="93"/>
        <v/>
      </c>
      <c r="S262" s="50" t="str">
        <f t="shared" si="94"/>
        <v>Uit</v>
      </c>
      <c r="T262" s="171">
        <f t="shared" si="95"/>
        <v>0</v>
      </c>
      <c r="U262" s="169">
        <f t="shared" si="96"/>
        <v>0</v>
      </c>
      <c r="V262" s="169" t="str">
        <f t="shared" si="97"/>
        <v>Uit</v>
      </c>
      <c r="W262" s="170" t="str">
        <f t="shared" si="98"/>
        <v/>
      </c>
      <c r="X262" s="91" t="str">
        <f t="shared" si="99"/>
        <v/>
      </c>
      <c r="Y262" s="51"/>
      <c r="Z262" s="51"/>
      <c r="AA262" s="51"/>
      <c r="AB262" s="51"/>
      <c r="AC262" s="51"/>
      <c r="AD262" s="51"/>
      <c r="AE262" s="51"/>
      <c r="AF262" s="51"/>
      <c r="AG262" s="51"/>
      <c r="AH262" s="51"/>
      <c r="AI262" s="51"/>
      <c r="AJ262" s="51"/>
      <c r="AK262" s="51"/>
      <c r="AL262" s="51"/>
      <c r="AM262" s="51"/>
      <c r="AN262" s="51"/>
      <c r="AO262" s="51"/>
      <c r="AP262" s="51"/>
      <c r="AQ262" s="51"/>
      <c r="AR262" s="51"/>
      <c r="AS262" s="51"/>
      <c r="AT262" s="51"/>
      <c r="AU262" s="51"/>
      <c r="AV262" s="51"/>
      <c r="AW262" s="51"/>
      <c r="AX262" s="149">
        <f t="shared" si="100"/>
        <v>0</v>
      </c>
      <c r="AY262" s="52"/>
      <c r="AZ262" s="90" t="e">
        <f>VLOOKUP(AY262,Termination!C:D,2,FALSE)</f>
        <v>#N/A</v>
      </c>
      <c r="BA262" s="92" t="str">
        <f t="shared" si="101"/>
        <v/>
      </c>
      <c r="BB262" s="89"/>
      <c r="BC262" s="89"/>
      <c r="BD262" s="150" t="str">
        <f t="shared" si="102"/>
        <v/>
      </c>
      <c r="BE262" s="151">
        <f>VLOOKUP(A262,Basisgegevens!$B:$L,5,0)</f>
        <v>2.9861111111111108E-3</v>
      </c>
      <c r="BF262" s="151">
        <f>VLOOKUP($A262,Basisgegevens!$B:$L,7,0)</f>
        <v>2.7546296296296294E-3</v>
      </c>
      <c r="BG262" s="151">
        <f>VLOOKUP($A262,Basisgegevens!$B:$L,8,0)</f>
        <v>6.099537037037037E-3</v>
      </c>
      <c r="BH262" s="152">
        <f>VLOOKUP($A262,Basisgegevens!$B:$L,9,0)</f>
        <v>300</v>
      </c>
      <c r="BI262" s="152">
        <f>VLOOKUP($A262,Basisgegevens!$B:$L,10,0)</f>
        <v>135</v>
      </c>
      <c r="BJ262" s="152">
        <f>VLOOKUP($A262,Basisgegevens!$B:$L,11,0)</f>
        <v>19</v>
      </c>
      <c r="BK262" s="152" t="str">
        <f t="shared" si="103"/>
        <v/>
      </c>
      <c r="BL262" s="153" t="str">
        <f t="shared" si="104"/>
        <v>Uit</v>
      </c>
      <c r="BM262" s="154" t="str">
        <f t="shared" si="111"/>
        <v/>
      </c>
      <c r="BN262" s="154">
        <f t="shared" si="105"/>
        <v>0</v>
      </c>
      <c r="BO262" s="154" t="str">
        <f t="shared" si="106"/>
        <v/>
      </c>
      <c r="BP262" s="61"/>
      <c r="BQ262" s="61"/>
      <c r="BR262" s="59" t="str">
        <f t="shared" si="107"/>
        <v/>
      </c>
      <c r="BS262" s="59" t="str">
        <f t="shared" si="108"/>
        <v/>
      </c>
      <c r="BT262" s="155" t="str">
        <f t="shared" si="109"/>
        <v/>
      </c>
      <c r="BU262" s="156" t="str">
        <f t="shared" si="110"/>
        <v/>
      </c>
      <c r="BV262" s="68"/>
      <c r="BW262" s="68"/>
      <c r="BX262" s="68"/>
      <c r="BY262" s="68"/>
      <c r="BZ262" s="68"/>
      <c r="CA262" s="68"/>
      <c r="CB262" s="68"/>
      <c r="CC262" s="68"/>
    </row>
    <row r="263" spans="1:81" x14ac:dyDescent="0.2">
      <c r="A263" s="161" t="s">
        <v>52</v>
      </c>
      <c r="B263" s="32"/>
      <c r="C263" s="164" t="str">
        <f t="shared" si="90"/>
        <v>B</v>
      </c>
      <c r="D263" s="147"/>
      <c r="E263" s="40"/>
      <c r="F263" s="35"/>
      <c r="G263" s="32"/>
      <c r="H263" s="32"/>
      <c r="I263" s="32"/>
      <c r="J263" s="32"/>
      <c r="K263" s="41"/>
      <c r="L263" s="42"/>
      <c r="M263" s="42"/>
      <c r="N263" s="167" t="str">
        <f t="shared" si="91"/>
        <v>Uit</v>
      </c>
      <c r="O263" s="46"/>
      <c r="P263" s="47"/>
      <c r="Q263" s="48">
        <f t="shared" si="92"/>
        <v>0</v>
      </c>
      <c r="R263" s="49" t="str">
        <f t="shared" si="93"/>
        <v/>
      </c>
      <c r="S263" s="50" t="str">
        <f t="shared" si="94"/>
        <v>Uit</v>
      </c>
      <c r="T263" s="171">
        <f t="shared" si="95"/>
        <v>0</v>
      </c>
      <c r="U263" s="169">
        <f t="shared" si="96"/>
        <v>0</v>
      </c>
      <c r="V263" s="169" t="str">
        <f t="shared" si="97"/>
        <v>Uit</v>
      </c>
      <c r="W263" s="170" t="str">
        <f t="shared" si="98"/>
        <v/>
      </c>
      <c r="X263" s="91" t="str">
        <f t="shared" si="99"/>
        <v/>
      </c>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149">
        <f t="shared" si="100"/>
        <v>0</v>
      </c>
      <c r="AY263" s="52"/>
      <c r="AZ263" s="90" t="e">
        <f>VLOOKUP(AY263,Termination!C:D,2,FALSE)</f>
        <v>#N/A</v>
      </c>
      <c r="BA263" s="92" t="str">
        <f t="shared" si="101"/>
        <v/>
      </c>
      <c r="BB263" s="89"/>
      <c r="BC263" s="89"/>
      <c r="BD263" s="150" t="str">
        <f t="shared" si="102"/>
        <v/>
      </c>
      <c r="BE263" s="151">
        <f>VLOOKUP(A263,Basisgegevens!$B:$L,5,0)</f>
        <v>2.9861111111111108E-3</v>
      </c>
      <c r="BF263" s="151">
        <f>VLOOKUP($A263,Basisgegevens!$B:$L,7,0)</f>
        <v>2.7546296296296294E-3</v>
      </c>
      <c r="BG263" s="151">
        <f>VLOOKUP($A263,Basisgegevens!$B:$L,8,0)</f>
        <v>6.099537037037037E-3</v>
      </c>
      <c r="BH263" s="152">
        <f>VLOOKUP($A263,Basisgegevens!$B:$L,9,0)</f>
        <v>300</v>
      </c>
      <c r="BI263" s="152">
        <f>VLOOKUP($A263,Basisgegevens!$B:$L,10,0)</f>
        <v>135</v>
      </c>
      <c r="BJ263" s="152">
        <f>VLOOKUP($A263,Basisgegevens!$B:$L,11,0)</f>
        <v>19</v>
      </c>
      <c r="BK263" s="152" t="str">
        <f t="shared" si="103"/>
        <v/>
      </c>
      <c r="BL263" s="153" t="str">
        <f t="shared" si="104"/>
        <v>Uit</v>
      </c>
      <c r="BM263" s="154" t="str">
        <f t="shared" si="111"/>
        <v/>
      </c>
      <c r="BN263" s="154">
        <f t="shared" si="105"/>
        <v>0</v>
      </c>
      <c r="BO263" s="154" t="str">
        <f t="shared" si="106"/>
        <v/>
      </c>
      <c r="BP263" s="61"/>
      <c r="BQ263" s="61"/>
      <c r="BR263" s="59" t="str">
        <f t="shared" si="107"/>
        <v/>
      </c>
      <c r="BS263" s="59" t="str">
        <f t="shared" si="108"/>
        <v/>
      </c>
      <c r="BT263" s="155" t="str">
        <f t="shared" si="109"/>
        <v/>
      </c>
      <c r="BU263" s="156" t="str">
        <f t="shared" si="110"/>
        <v/>
      </c>
      <c r="BV263" s="68"/>
      <c r="BW263" s="68"/>
      <c r="BX263" s="68"/>
      <c r="BY263" s="68"/>
      <c r="BZ263" s="68"/>
      <c r="CA263" s="68"/>
      <c r="CB263" s="68"/>
      <c r="CC263" s="68"/>
    </row>
    <row r="264" spans="1:81" x14ac:dyDescent="0.2">
      <c r="A264" s="161" t="s">
        <v>52</v>
      </c>
      <c r="B264" s="32"/>
      <c r="C264" s="164" t="str">
        <f t="shared" si="90"/>
        <v>B</v>
      </c>
      <c r="D264" s="147"/>
      <c r="E264" s="40"/>
      <c r="F264" s="35"/>
      <c r="G264" s="32"/>
      <c r="H264" s="32"/>
      <c r="I264" s="32"/>
      <c r="J264" s="32"/>
      <c r="K264" s="41"/>
      <c r="L264" s="42"/>
      <c r="M264" s="42"/>
      <c r="N264" s="167" t="str">
        <f t="shared" si="91"/>
        <v>Uit</v>
      </c>
      <c r="O264" s="46"/>
      <c r="P264" s="47"/>
      <c r="Q264" s="48">
        <f t="shared" si="92"/>
        <v>0</v>
      </c>
      <c r="R264" s="49" t="str">
        <f t="shared" si="93"/>
        <v/>
      </c>
      <c r="S264" s="50" t="str">
        <f t="shared" si="94"/>
        <v>Uit</v>
      </c>
      <c r="T264" s="171">
        <f t="shared" si="95"/>
        <v>0</v>
      </c>
      <c r="U264" s="169">
        <f t="shared" si="96"/>
        <v>0</v>
      </c>
      <c r="V264" s="169" t="str">
        <f t="shared" si="97"/>
        <v>Uit</v>
      </c>
      <c r="W264" s="170" t="str">
        <f t="shared" si="98"/>
        <v/>
      </c>
      <c r="X264" s="91" t="str">
        <f t="shared" si="99"/>
        <v/>
      </c>
      <c r="Y264" s="51"/>
      <c r="Z264" s="51"/>
      <c r="AA264" s="51"/>
      <c r="AB264" s="51"/>
      <c r="AC264" s="51"/>
      <c r="AD264" s="51"/>
      <c r="AE264" s="51"/>
      <c r="AF264" s="51"/>
      <c r="AG264" s="51"/>
      <c r="AH264" s="51"/>
      <c r="AI264" s="51"/>
      <c r="AJ264" s="51"/>
      <c r="AK264" s="51"/>
      <c r="AL264" s="51"/>
      <c r="AM264" s="51"/>
      <c r="AN264" s="51"/>
      <c r="AO264" s="51"/>
      <c r="AP264" s="51"/>
      <c r="AQ264" s="51"/>
      <c r="AR264" s="51"/>
      <c r="AS264" s="51"/>
      <c r="AT264" s="51"/>
      <c r="AU264" s="51"/>
      <c r="AV264" s="51"/>
      <c r="AW264" s="51"/>
      <c r="AX264" s="149">
        <f t="shared" si="100"/>
        <v>0</v>
      </c>
      <c r="AY264" s="52"/>
      <c r="AZ264" s="90" t="e">
        <f>VLOOKUP(AY264,Termination!C:D,2,FALSE)</f>
        <v>#N/A</v>
      </c>
      <c r="BA264" s="92" t="str">
        <f t="shared" si="101"/>
        <v/>
      </c>
      <c r="BB264" s="89"/>
      <c r="BC264" s="89"/>
      <c r="BD264" s="150" t="str">
        <f t="shared" si="102"/>
        <v/>
      </c>
      <c r="BE264" s="151">
        <f>VLOOKUP(A264,Basisgegevens!$B:$L,5,0)</f>
        <v>2.9861111111111108E-3</v>
      </c>
      <c r="BF264" s="151">
        <f>VLOOKUP($A264,Basisgegevens!$B:$L,7,0)</f>
        <v>2.7546296296296294E-3</v>
      </c>
      <c r="BG264" s="151">
        <f>VLOOKUP($A264,Basisgegevens!$B:$L,8,0)</f>
        <v>6.099537037037037E-3</v>
      </c>
      <c r="BH264" s="152">
        <f>VLOOKUP($A264,Basisgegevens!$B:$L,9,0)</f>
        <v>300</v>
      </c>
      <c r="BI264" s="152">
        <f>VLOOKUP($A264,Basisgegevens!$B:$L,10,0)</f>
        <v>135</v>
      </c>
      <c r="BJ264" s="152">
        <f>VLOOKUP($A264,Basisgegevens!$B:$L,11,0)</f>
        <v>19</v>
      </c>
      <c r="BK264" s="152" t="str">
        <f t="shared" si="103"/>
        <v/>
      </c>
      <c r="BL264" s="153" t="str">
        <f t="shared" si="104"/>
        <v>Uit</v>
      </c>
      <c r="BM264" s="154" t="str">
        <f t="shared" si="111"/>
        <v/>
      </c>
      <c r="BN264" s="154">
        <f t="shared" si="105"/>
        <v>0</v>
      </c>
      <c r="BO264" s="154" t="str">
        <f t="shared" si="106"/>
        <v/>
      </c>
      <c r="BP264" s="61"/>
      <c r="BQ264" s="61"/>
      <c r="BR264" s="59" t="str">
        <f t="shared" si="107"/>
        <v/>
      </c>
      <c r="BS264" s="59" t="str">
        <f t="shared" si="108"/>
        <v/>
      </c>
      <c r="BT264" s="155" t="str">
        <f t="shared" si="109"/>
        <v/>
      </c>
      <c r="BU264" s="156" t="str">
        <f t="shared" si="110"/>
        <v/>
      </c>
      <c r="BV264" s="68"/>
      <c r="BW264" s="68"/>
      <c r="BX264" s="68"/>
      <c r="BY264" s="68"/>
      <c r="BZ264" s="68"/>
      <c r="CA264" s="68"/>
      <c r="CB264" s="68"/>
      <c r="CC264" s="68"/>
    </row>
    <row r="265" spans="1:81" x14ac:dyDescent="0.2">
      <c r="A265" s="161" t="s">
        <v>52</v>
      </c>
      <c r="B265" s="32"/>
      <c r="C265" s="164" t="str">
        <f t="shared" si="90"/>
        <v>B</v>
      </c>
      <c r="D265" s="147"/>
      <c r="E265" s="40"/>
      <c r="F265" s="35"/>
      <c r="G265" s="32"/>
      <c r="H265" s="32"/>
      <c r="I265" s="32"/>
      <c r="J265" s="32"/>
      <c r="K265" s="41"/>
      <c r="L265" s="42"/>
      <c r="M265" s="42"/>
      <c r="N265" s="167" t="str">
        <f t="shared" si="91"/>
        <v>Uit</v>
      </c>
      <c r="O265" s="46"/>
      <c r="P265" s="47"/>
      <c r="Q265" s="48">
        <f t="shared" si="92"/>
        <v>0</v>
      </c>
      <c r="R265" s="49" t="str">
        <f t="shared" si="93"/>
        <v/>
      </c>
      <c r="S265" s="50" t="str">
        <f t="shared" si="94"/>
        <v>Uit</v>
      </c>
      <c r="T265" s="171">
        <f t="shared" si="95"/>
        <v>0</v>
      </c>
      <c r="U265" s="169">
        <f t="shared" si="96"/>
        <v>0</v>
      </c>
      <c r="V265" s="169" t="str">
        <f t="shared" si="97"/>
        <v>Uit</v>
      </c>
      <c r="W265" s="170" t="str">
        <f t="shared" si="98"/>
        <v/>
      </c>
      <c r="X265" s="91" t="str">
        <f t="shared" si="99"/>
        <v/>
      </c>
      <c r="Y265" s="51"/>
      <c r="Z265" s="51"/>
      <c r="AA265" s="51"/>
      <c r="AB265" s="51"/>
      <c r="AC265" s="51"/>
      <c r="AD265" s="51"/>
      <c r="AE265" s="51"/>
      <c r="AF265" s="51"/>
      <c r="AG265" s="51"/>
      <c r="AH265" s="51"/>
      <c r="AI265" s="51"/>
      <c r="AJ265" s="51"/>
      <c r="AK265" s="51"/>
      <c r="AL265" s="51"/>
      <c r="AM265" s="51"/>
      <c r="AN265" s="51"/>
      <c r="AO265" s="51"/>
      <c r="AP265" s="51"/>
      <c r="AQ265" s="51"/>
      <c r="AR265" s="51"/>
      <c r="AS265" s="51"/>
      <c r="AT265" s="51"/>
      <c r="AU265" s="51"/>
      <c r="AV265" s="51"/>
      <c r="AW265" s="51"/>
      <c r="AX265" s="149">
        <f t="shared" si="100"/>
        <v>0</v>
      </c>
      <c r="AY265" s="52"/>
      <c r="AZ265" s="90" t="e">
        <f>VLOOKUP(AY265,Termination!C:D,2,FALSE)</f>
        <v>#N/A</v>
      </c>
      <c r="BA265" s="92" t="str">
        <f t="shared" si="101"/>
        <v/>
      </c>
      <c r="BB265" s="89"/>
      <c r="BC265" s="89"/>
      <c r="BD265" s="150" t="str">
        <f t="shared" si="102"/>
        <v/>
      </c>
      <c r="BE265" s="151">
        <f>VLOOKUP(A265,Basisgegevens!$B:$L,5,0)</f>
        <v>2.9861111111111108E-3</v>
      </c>
      <c r="BF265" s="151">
        <f>VLOOKUP($A265,Basisgegevens!$B:$L,7,0)</f>
        <v>2.7546296296296294E-3</v>
      </c>
      <c r="BG265" s="151">
        <f>VLOOKUP($A265,Basisgegevens!$B:$L,8,0)</f>
        <v>6.099537037037037E-3</v>
      </c>
      <c r="BH265" s="152">
        <f>VLOOKUP($A265,Basisgegevens!$B:$L,9,0)</f>
        <v>300</v>
      </c>
      <c r="BI265" s="152">
        <f>VLOOKUP($A265,Basisgegevens!$B:$L,10,0)</f>
        <v>135</v>
      </c>
      <c r="BJ265" s="152">
        <f>VLOOKUP($A265,Basisgegevens!$B:$L,11,0)</f>
        <v>19</v>
      </c>
      <c r="BK265" s="152" t="str">
        <f t="shared" si="103"/>
        <v/>
      </c>
      <c r="BL265" s="153" t="str">
        <f t="shared" si="104"/>
        <v>Uit</v>
      </c>
      <c r="BM265" s="154" t="str">
        <f t="shared" si="111"/>
        <v/>
      </c>
      <c r="BN265" s="154">
        <f t="shared" si="105"/>
        <v>0</v>
      </c>
      <c r="BO265" s="154" t="str">
        <f t="shared" si="106"/>
        <v/>
      </c>
      <c r="BP265" s="61"/>
      <c r="BQ265" s="61"/>
      <c r="BR265" s="59" t="str">
        <f t="shared" si="107"/>
        <v/>
      </c>
      <c r="BS265" s="59" t="str">
        <f t="shared" si="108"/>
        <v/>
      </c>
      <c r="BT265" s="155" t="str">
        <f t="shared" si="109"/>
        <v/>
      </c>
      <c r="BU265" s="156" t="str">
        <f t="shared" si="110"/>
        <v/>
      </c>
      <c r="BV265" s="68"/>
      <c r="BW265" s="68"/>
      <c r="BX265" s="68"/>
      <c r="BY265" s="68"/>
      <c r="BZ265" s="68"/>
      <c r="CA265" s="68"/>
      <c r="CB265" s="68"/>
      <c r="CC265" s="68"/>
    </row>
    <row r="266" spans="1:81" x14ac:dyDescent="0.2">
      <c r="A266" s="161" t="s">
        <v>52</v>
      </c>
      <c r="B266" s="32"/>
      <c r="C266" s="164" t="str">
        <f t="shared" si="90"/>
        <v>B</v>
      </c>
      <c r="D266" s="147"/>
      <c r="E266" s="40"/>
      <c r="F266" s="35"/>
      <c r="G266" s="32"/>
      <c r="H266" s="32"/>
      <c r="I266" s="32"/>
      <c r="J266" s="32"/>
      <c r="K266" s="41"/>
      <c r="L266" s="42"/>
      <c r="M266" s="42"/>
      <c r="N266" s="167" t="str">
        <f t="shared" si="91"/>
        <v>Uit</v>
      </c>
      <c r="O266" s="46"/>
      <c r="P266" s="47"/>
      <c r="Q266" s="48">
        <f t="shared" si="92"/>
        <v>0</v>
      </c>
      <c r="R266" s="49" t="str">
        <f t="shared" si="93"/>
        <v/>
      </c>
      <c r="S266" s="50" t="str">
        <f t="shared" si="94"/>
        <v>Uit</v>
      </c>
      <c r="T266" s="171">
        <f t="shared" si="95"/>
        <v>0</v>
      </c>
      <c r="U266" s="169">
        <f t="shared" si="96"/>
        <v>0</v>
      </c>
      <c r="V266" s="169" t="str">
        <f t="shared" si="97"/>
        <v>Uit</v>
      </c>
      <c r="W266" s="170" t="str">
        <f t="shared" si="98"/>
        <v/>
      </c>
      <c r="X266" s="91" t="str">
        <f t="shared" si="99"/>
        <v/>
      </c>
      <c r="Y266" s="51"/>
      <c r="Z266" s="51"/>
      <c r="AA266" s="51"/>
      <c r="AB266" s="51"/>
      <c r="AC266" s="51"/>
      <c r="AD266" s="51"/>
      <c r="AE266" s="51"/>
      <c r="AF266" s="51"/>
      <c r="AG266" s="51"/>
      <c r="AH266" s="51"/>
      <c r="AI266" s="51"/>
      <c r="AJ266" s="51"/>
      <c r="AK266" s="51"/>
      <c r="AL266" s="51"/>
      <c r="AM266" s="51"/>
      <c r="AN266" s="51"/>
      <c r="AO266" s="51"/>
      <c r="AP266" s="51"/>
      <c r="AQ266" s="51"/>
      <c r="AR266" s="51"/>
      <c r="AS266" s="51"/>
      <c r="AT266" s="51"/>
      <c r="AU266" s="51"/>
      <c r="AV266" s="51"/>
      <c r="AW266" s="51"/>
      <c r="AX266" s="149">
        <f t="shared" si="100"/>
        <v>0</v>
      </c>
      <c r="AY266" s="52"/>
      <c r="AZ266" s="90" t="e">
        <f>VLOOKUP(AY266,Termination!C:D,2,FALSE)</f>
        <v>#N/A</v>
      </c>
      <c r="BA266" s="92" t="str">
        <f t="shared" si="101"/>
        <v/>
      </c>
      <c r="BB266" s="89"/>
      <c r="BC266" s="89"/>
      <c r="BD266" s="150" t="str">
        <f t="shared" si="102"/>
        <v/>
      </c>
      <c r="BE266" s="151">
        <f>VLOOKUP(A266,Basisgegevens!$B:$L,5,0)</f>
        <v>2.9861111111111108E-3</v>
      </c>
      <c r="BF266" s="151">
        <f>VLOOKUP($A266,Basisgegevens!$B:$L,7,0)</f>
        <v>2.7546296296296294E-3</v>
      </c>
      <c r="BG266" s="151">
        <f>VLOOKUP($A266,Basisgegevens!$B:$L,8,0)</f>
        <v>6.099537037037037E-3</v>
      </c>
      <c r="BH266" s="152">
        <f>VLOOKUP($A266,Basisgegevens!$B:$L,9,0)</f>
        <v>300</v>
      </c>
      <c r="BI266" s="152">
        <f>VLOOKUP($A266,Basisgegevens!$B:$L,10,0)</f>
        <v>135</v>
      </c>
      <c r="BJ266" s="152">
        <f>VLOOKUP($A266,Basisgegevens!$B:$L,11,0)</f>
        <v>19</v>
      </c>
      <c r="BK266" s="152" t="str">
        <f t="shared" si="103"/>
        <v/>
      </c>
      <c r="BL266" s="153" t="str">
        <f t="shared" si="104"/>
        <v>Uit</v>
      </c>
      <c r="BM266" s="154" t="str">
        <f t="shared" si="111"/>
        <v/>
      </c>
      <c r="BN266" s="154">
        <f t="shared" si="105"/>
        <v>0</v>
      </c>
      <c r="BO266" s="154" t="str">
        <f t="shared" si="106"/>
        <v/>
      </c>
      <c r="BP266" s="61"/>
      <c r="BQ266" s="61"/>
      <c r="BR266" s="59" t="str">
        <f t="shared" si="107"/>
        <v/>
      </c>
      <c r="BS266" s="59" t="str">
        <f t="shared" si="108"/>
        <v/>
      </c>
      <c r="BT266" s="155" t="str">
        <f t="shared" si="109"/>
        <v/>
      </c>
      <c r="BU266" s="156" t="str">
        <f t="shared" si="110"/>
        <v/>
      </c>
      <c r="BV266" s="68"/>
      <c r="BW266" s="68"/>
      <c r="BX266" s="68"/>
      <c r="BY266" s="68"/>
      <c r="BZ266" s="68"/>
      <c r="CA266" s="68"/>
      <c r="CB266" s="68"/>
      <c r="CC266" s="68"/>
    </row>
    <row r="267" spans="1:81" x14ac:dyDescent="0.2">
      <c r="A267" s="161" t="s">
        <v>52</v>
      </c>
      <c r="B267" s="32"/>
      <c r="C267" s="164" t="str">
        <f t="shared" si="90"/>
        <v>B</v>
      </c>
      <c r="D267" s="147"/>
      <c r="E267" s="40"/>
      <c r="F267" s="35"/>
      <c r="G267" s="32"/>
      <c r="H267" s="32"/>
      <c r="I267" s="32"/>
      <c r="J267" s="32"/>
      <c r="K267" s="41"/>
      <c r="L267" s="42"/>
      <c r="M267" s="42"/>
      <c r="N267" s="167" t="str">
        <f t="shared" si="91"/>
        <v>Uit</v>
      </c>
      <c r="O267" s="46"/>
      <c r="P267" s="47"/>
      <c r="Q267" s="48">
        <f t="shared" si="92"/>
        <v>0</v>
      </c>
      <c r="R267" s="49" t="str">
        <f t="shared" si="93"/>
        <v/>
      </c>
      <c r="S267" s="50" t="str">
        <f t="shared" si="94"/>
        <v>Uit</v>
      </c>
      <c r="T267" s="171">
        <f t="shared" si="95"/>
        <v>0</v>
      </c>
      <c r="U267" s="169">
        <f t="shared" si="96"/>
        <v>0</v>
      </c>
      <c r="V267" s="169" t="str">
        <f t="shared" si="97"/>
        <v>Uit</v>
      </c>
      <c r="W267" s="170" t="str">
        <f t="shared" si="98"/>
        <v/>
      </c>
      <c r="X267" s="91" t="str">
        <f t="shared" si="99"/>
        <v/>
      </c>
      <c r="Y267" s="51"/>
      <c r="Z267" s="51"/>
      <c r="AA267" s="51"/>
      <c r="AB267" s="51"/>
      <c r="AC267" s="51"/>
      <c r="AD267" s="51"/>
      <c r="AE267" s="51"/>
      <c r="AF267" s="51"/>
      <c r="AG267" s="51"/>
      <c r="AH267" s="51"/>
      <c r="AI267" s="51"/>
      <c r="AJ267" s="51"/>
      <c r="AK267" s="51"/>
      <c r="AL267" s="51"/>
      <c r="AM267" s="51"/>
      <c r="AN267" s="51"/>
      <c r="AO267" s="51"/>
      <c r="AP267" s="51"/>
      <c r="AQ267" s="51"/>
      <c r="AR267" s="51"/>
      <c r="AS267" s="51"/>
      <c r="AT267" s="51"/>
      <c r="AU267" s="51"/>
      <c r="AV267" s="51"/>
      <c r="AW267" s="51"/>
      <c r="AX267" s="149">
        <f t="shared" si="100"/>
        <v>0</v>
      </c>
      <c r="AY267" s="52"/>
      <c r="AZ267" s="90" t="e">
        <f>VLOOKUP(AY267,Termination!C:D,2,FALSE)</f>
        <v>#N/A</v>
      </c>
      <c r="BA267" s="92" t="str">
        <f t="shared" si="101"/>
        <v/>
      </c>
      <c r="BB267" s="89"/>
      <c r="BC267" s="89"/>
      <c r="BD267" s="150" t="str">
        <f t="shared" si="102"/>
        <v/>
      </c>
      <c r="BE267" s="151">
        <f>VLOOKUP(A267,Basisgegevens!$B:$L,5,0)</f>
        <v>2.9861111111111108E-3</v>
      </c>
      <c r="BF267" s="151">
        <f>VLOOKUP($A267,Basisgegevens!$B:$L,7,0)</f>
        <v>2.7546296296296294E-3</v>
      </c>
      <c r="BG267" s="151">
        <f>VLOOKUP($A267,Basisgegevens!$B:$L,8,0)</f>
        <v>6.099537037037037E-3</v>
      </c>
      <c r="BH267" s="152">
        <f>VLOOKUP($A267,Basisgegevens!$B:$L,9,0)</f>
        <v>300</v>
      </c>
      <c r="BI267" s="152">
        <f>VLOOKUP($A267,Basisgegevens!$B:$L,10,0)</f>
        <v>135</v>
      </c>
      <c r="BJ267" s="152">
        <f>VLOOKUP($A267,Basisgegevens!$B:$L,11,0)</f>
        <v>19</v>
      </c>
      <c r="BK267" s="152" t="str">
        <f t="shared" si="103"/>
        <v/>
      </c>
      <c r="BL267" s="153" t="str">
        <f t="shared" si="104"/>
        <v>Uit</v>
      </c>
      <c r="BM267" s="154" t="str">
        <f t="shared" si="111"/>
        <v/>
      </c>
      <c r="BN267" s="154">
        <f t="shared" si="105"/>
        <v>0</v>
      </c>
      <c r="BO267" s="154" t="str">
        <f t="shared" si="106"/>
        <v/>
      </c>
      <c r="BP267" s="61"/>
      <c r="BQ267" s="61"/>
      <c r="BR267" s="59" t="str">
        <f t="shared" si="107"/>
        <v/>
      </c>
      <c r="BS267" s="59" t="str">
        <f t="shared" si="108"/>
        <v/>
      </c>
      <c r="BT267" s="155" t="str">
        <f t="shared" si="109"/>
        <v/>
      </c>
      <c r="BU267" s="156" t="str">
        <f t="shared" si="110"/>
        <v/>
      </c>
      <c r="BV267" s="68"/>
      <c r="BW267" s="68"/>
      <c r="BX267" s="68"/>
      <c r="BY267" s="68"/>
      <c r="BZ267" s="68"/>
      <c r="CA267" s="68"/>
      <c r="CB267" s="68"/>
      <c r="CC267" s="68"/>
    </row>
    <row r="268" spans="1:81" x14ac:dyDescent="0.2">
      <c r="A268" s="161" t="s">
        <v>52</v>
      </c>
      <c r="B268" s="32"/>
      <c r="C268" s="164" t="str">
        <f t="shared" si="90"/>
        <v>B</v>
      </c>
      <c r="D268" s="147"/>
      <c r="E268" s="40"/>
      <c r="F268" s="35"/>
      <c r="G268" s="32"/>
      <c r="H268" s="32"/>
      <c r="I268" s="32"/>
      <c r="J268" s="32"/>
      <c r="K268" s="41"/>
      <c r="L268" s="42"/>
      <c r="M268" s="42"/>
      <c r="N268" s="167" t="str">
        <f t="shared" si="91"/>
        <v>Uit</v>
      </c>
      <c r="O268" s="46"/>
      <c r="P268" s="47"/>
      <c r="Q268" s="48">
        <f t="shared" si="92"/>
        <v>0</v>
      </c>
      <c r="R268" s="49" t="str">
        <f t="shared" si="93"/>
        <v/>
      </c>
      <c r="S268" s="50" t="str">
        <f t="shared" si="94"/>
        <v>Uit</v>
      </c>
      <c r="T268" s="171">
        <f t="shared" si="95"/>
        <v>0</v>
      </c>
      <c r="U268" s="169">
        <f t="shared" si="96"/>
        <v>0</v>
      </c>
      <c r="V268" s="169" t="str">
        <f t="shared" si="97"/>
        <v>Uit</v>
      </c>
      <c r="W268" s="170" t="str">
        <f t="shared" si="98"/>
        <v/>
      </c>
      <c r="X268" s="91" t="str">
        <f t="shared" si="99"/>
        <v/>
      </c>
      <c r="Y268" s="51"/>
      <c r="Z268" s="51"/>
      <c r="AA268" s="51"/>
      <c r="AB268" s="51"/>
      <c r="AC268" s="51"/>
      <c r="AD268" s="51"/>
      <c r="AE268" s="51"/>
      <c r="AF268" s="51"/>
      <c r="AG268" s="51"/>
      <c r="AH268" s="51"/>
      <c r="AI268" s="51"/>
      <c r="AJ268" s="51"/>
      <c r="AK268" s="51"/>
      <c r="AL268" s="51"/>
      <c r="AM268" s="51"/>
      <c r="AN268" s="51"/>
      <c r="AO268" s="51"/>
      <c r="AP268" s="51"/>
      <c r="AQ268" s="51"/>
      <c r="AR268" s="51"/>
      <c r="AS268" s="51"/>
      <c r="AT268" s="51"/>
      <c r="AU268" s="51"/>
      <c r="AV268" s="51"/>
      <c r="AW268" s="51"/>
      <c r="AX268" s="149">
        <f t="shared" si="100"/>
        <v>0</v>
      </c>
      <c r="AY268" s="52"/>
      <c r="AZ268" s="90" t="e">
        <f>VLOOKUP(AY268,Termination!C:D,2,FALSE)</f>
        <v>#N/A</v>
      </c>
      <c r="BA268" s="92" t="str">
        <f t="shared" si="101"/>
        <v/>
      </c>
      <c r="BB268" s="89"/>
      <c r="BC268" s="89"/>
      <c r="BD268" s="150" t="str">
        <f t="shared" si="102"/>
        <v/>
      </c>
      <c r="BE268" s="151">
        <f>VLOOKUP(A268,Basisgegevens!$B:$L,5,0)</f>
        <v>2.9861111111111108E-3</v>
      </c>
      <c r="BF268" s="151">
        <f>VLOOKUP($A268,Basisgegevens!$B:$L,7,0)</f>
        <v>2.7546296296296294E-3</v>
      </c>
      <c r="BG268" s="151">
        <f>VLOOKUP($A268,Basisgegevens!$B:$L,8,0)</f>
        <v>6.099537037037037E-3</v>
      </c>
      <c r="BH268" s="152">
        <f>VLOOKUP($A268,Basisgegevens!$B:$L,9,0)</f>
        <v>300</v>
      </c>
      <c r="BI268" s="152">
        <f>VLOOKUP($A268,Basisgegevens!$B:$L,10,0)</f>
        <v>135</v>
      </c>
      <c r="BJ268" s="152">
        <f>VLOOKUP($A268,Basisgegevens!$B:$L,11,0)</f>
        <v>19</v>
      </c>
      <c r="BK268" s="152" t="str">
        <f t="shared" si="103"/>
        <v/>
      </c>
      <c r="BL268" s="153" t="str">
        <f t="shared" si="104"/>
        <v>Uit</v>
      </c>
      <c r="BM268" s="154" t="str">
        <f t="shared" si="111"/>
        <v/>
      </c>
      <c r="BN268" s="154">
        <f t="shared" si="105"/>
        <v>0</v>
      </c>
      <c r="BO268" s="154" t="str">
        <f t="shared" si="106"/>
        <v/>
      </c>
      <c r="BP268" s="61"/>
      <c r="BQ268" s="61"/>
      <c r="BR268" s="59" t="str">
        <f t="shared" si="107"/>
        <v/>
      </c>
      <c r="BS268" s="59" t="str">
        <f t="shared" si="108"/>
        <v/>
      </c>
      <c r="BT268" s="155" t="str">
        <f t="shared" si="109"/>
        <v/>
      </c>
      <c r="BU268" s="156" t="str">
        <f t="shared" si="110"/>
        <v/>
      </c>
      <c r="BV268" s="68"/>
      <c r="BW268" s="68"/>
      <c r="BX268" s="68"/>
      <c r="BY268" s="68"/>
      <c r="BZ268" s="68"/>
      <c r="CA268" s="68"/>
      <c r="CB268" s="68"/>
      <c r="CC268" s="68"/>
    </row>
    <row r="269" spans="1:81" x14ac:dyDescent="0.2">
      <c r="A269" s="161" t="s">
        <v>52</v>
      </c>
      <c r="B269" s="32"/>
      <c r="C269" s="164" t="str">
        <f t="shared" si="90"/>
        <v>B</v>
      </c>
      <c r="D269" s="147"/>
      <c r="E269" s="40"/>
      <c r="F269" s="35"/>
      <c r="G269" s="32"/>
      <c r="H269" s="32"/>
      <c r="I269" s="32"/>
      <c r="J269" s="32"/>
      <c r="K269" s="41"/>
      <c r="L269" s="42"/>
      <c r="M269" s="42"/>
      <c r="N269" s="167" t="str">
        <f t="shared" si="91"/>
        <v>Uit</v>
      </c>
      <c r="O269" s="46"/>
      <c r="P269" s="47"/>
      <c r="Q269" s="48">
        <f t="shared" si="92"/>
        <v>0</v>
      </c>
      <c r="R269" s="49" t="str">
        <f t="shared" si="93"/>
        <v/>
      </c>
      <c r="S269" s="50" t="str">
        <f t="shared" si="94"/>
        <v>Uit</v>
      </c>
      <c r="T269" s="171">
        <f t="shared" si="95"/>
        <v>0</v>
      </c>
      <c r="U269" s="169">
        <f t="shared" si="96"/>
        <v>0</v>
      </c>
      <c r="V269" s="169" t="str">
        <f t="shared" si="97"/>
        <v>Uit</v>
      </c>
      <c r="W269" s="170" t="str">
        <f t="shared" si="98"/>
        <v/>
      </c>
      <c r="X269" s="91" t="str">
        <f t="shared" si="99"/>
        <v/>
      </c>
      <c r="Y269" s="51"/>
      <c r="Z269" s="51"/>
      <c r="AA269" s="51"/>
      <c r="AB269" s="51"/>
      <c r="AC269" s="51"/>
      <c r="AD269" s="51"/>
      <c r="AE269" s="51"/>
      <c r="AF269" s="51"/>
      <c r="AG269" s="51"/>
      <c r="AH269" s="51"/>
      <c r="AI269" s="51"/>
      <c r="AJ269" s="51"/>
      <c r="AK269" s="51"/>
      <c r="AL269" s="51"/>
      <c r="AM269" s="51"/>
      <c r="AN269" s="51"/>
      <c r="AO269" s="51"/>
      <c r="AP269" s="51"/>
      <c r="AQ269" s="51"/>
      <c r="AR269" s="51"/>
      <c r="AS269" s="51"/>
      <c r="AT269" s="51"/>
      <c r="AU269" s="51"/>
      <c r="AV269" s="51"/>
      <c r="AW269" s="51"/>
      <c r="AX269" s="149">
        <f t="shared" si="100"/>
        <v>0</v>
      </c>
      <c r="AY269" s="52"/>
      <c r="AZ269" s="90" t="e">
        <f>VLOOKUP(AY269,Termination!C:D,2,FALSE)</f>
        <v>#N/A</v>
      </c>
      <c r="BA269" s="92" t="str">
        <f t="shared" si="101"/>
        <v/>
      </c>
      <c r="BB269" s="89"/>
      <c r="BC269" s="89"/>
      <c r="BD269" s="150" t="str">
        <f t="shared" si="102"/>
        <v/>
      </c>
      <c r="BE269" s="151">
        <f>VLOOKUP(A269,Basisgegevens!$B:$L,5,0)</f>
        <v>2.9861111111111108E-3</v>
      </c>
      <c r="BF269" s="151">
        <f>VLOOKUP($A269,Basisgegevens!$B:$L,7,0)</f>
        <v>2.7546296296296294E-3</v>
      </c>
      <c r="BG269" s="151">
        <f>VLOOKUP($A269,Basisgegevens!$B:$L,8,0)</f>
        <v>6.099537037037037E-3</v>
      </c>
      <c r="BH269" s="152">
        <f>VLOOKUP($A269,Basisgegevens!$B:$L,9,0)</f>
        <v>300</v>
      </c>
      <c r="BI269" s="152">
        <f>VLOOKUP($A269,Basisgegevens!$B:$L,10,0)</f>
        <v>135</v>
      </c>
      <c r="BJ269" s="152">
        <f>VLOOKUP($A269,Basisgegevens!$B:$L,11,0)</f>
        <v>19</v>
      </c>
      <c r="BK269" s="152" t="str">
        <f t="shared" si="103"/>
        <v/>
      </c>
      <c r="BL269" s="153" t="str">
        <f t="shared" si="104"/>
        <v>Uit</v>
      </c>
      <c r="BM269" s="154" t="str">
        <f t="shared" ref="BM269:BM303" si="112">IFERROR(IF(BD269&gt;BE269,(BD269-BE269)*24*3600*0.4,0),"")</f>
        <v/>
      </c>
      <c r="BN269" s="154">
        <f t="shared" si="105"/>
        <v>0</v>
      </c>
      <c r="BO269" s="154" t="str">
        <f t="shared" si="106"/>
        <v/>
      </c>
      <c r="BP269" s="61"/>
      <c r="BQ269" s="61"/>
      <c r="BR269" s="59" t="str">
        <f t="shared" si="107"/>
        <v/>
      </c>
      <c r="BS269" s="59" t="str">
        <f t="shared" si="108"/>
        <v/>
      </c>
      <c r="BT269" s="155" t="str">
        <f t="shared" si="109"/>
        <v/>
      </c>
      <c r="BU269" s="156" t="str">
        <f t="shared" si="110"/>
        <v/>
      </c>
      <c r="BV269" s="68"/>
      <c r="BW269" s="68"/>
      <c r="BX269" s="68"/>
      <c r="BY269" s="68"/>
      <c r="BZ269" s="68"/>
      <c r="CA269" s="68"/>
      <c r="CB269" s="68"/>
      <c r="CC269" s="68"/>
    </row>
    <row r="270" spans="1:81" x14ac:dyDescent="0.2">
      <c r="A270" s="161" t="s">
        <v>52</v>
      </c>
      <c r="B270" s="32"/>
      <c r="C270" s="164" t="str">
        <f t="shared" si="90"/>
        <v>B</v>
      </c>
      <c r="D270" s="147"/>
      <c r="E270" s="40"/>
      <c r="F270" s="35"/>
      <c r="G270" s="32"/>
      <c r="H270" s="32"/>
      <c r="I270" s="32"/>
      <c r="J270" s="32"/>
      <c r="K270" s="41"/>
      <c r="L270" s="42"/>
      <c r="M270" s="42"/>
      <c r="N270" s="167" t="str">
        <f t="shared" si="91"/>
        <v>Uit</v>
      </c>
      <c r="O270" s="46"/>
      <c r="P270" s="47"/>
      <c r="Q270" s="48">
        <f t="shared" si="92"/>
        <v>0</v>
      </c>
      <c r="R270" s="49" t="str">
        <f t="shared" si="93"/>
        <v/>
      </c>
      <c r="S270" s="50" t="str">
        <f t="shared" si="94"/>
        <v>Uit</v>
      </c>
      <c r="T270" s="171">
        <f t="shared" si="95"/>
        <v>0</v>
      </c>
      <c r="U270" s="169">
        <f t="shared" si="96"/>
        <v>0</v>
      </c>
      <c r="V270" s="169" t="str">
        <f t="shared" si="97"/>
        <v>Uit</v>
      </c>
      <c r="W270" s="170" t="str">
        <f t="shared" si="98"/>
        <v/>
      </c>
      <c r="X270" s="91" t="str">
        <f t="shared" si="99"/>
        <v/>
      </c>
      <c r="Y270" s="51"/>
      <c r="Z270" s="51"/>
      <c r="AA270" s="51"/>
      <c r="AB270" s="51"/>
      <c r="AC270" s="51"/>
      <c r="AD270" s="51"/>
      <c r="AE270" s="51"/>
      <c r="AF270" s="51"/>
      <c r="AG270" s="51"/>
      <c r="AH270" s="51"/>
      <c r="AI270" s="51"/>
      <c r="AJ270" s="51"/>
      <c r="AK270" s="51"/>
      <c r="AL270" s="51"/>
      <c r="AM270" s="51"/>
      <c r="AN270" s="51"/>
      <c r="AO270" s="51"/>
      <c r="AP270" s="51"/>
      <c r="AQ270" s="51"/>
      <c r="AR270" s="51"/>
      <c r="AS270" s="51"/>
      <c r="AT270" s="51"/>
      <c r="AU270" s="51"/>
      <c r="AV270" s="51"/>
      <c r="AW270" s="51"/>
      <c r="AX270" s="149">
        <f t="shared" si="100"/>
        <v>0</v>
      </c>
      <c r="AY270" s="52"/>
      <c r="AZ270" s="90" t="e">
        <f>VLOOKUP(AY270,Termination!C:D,2,FALSE)</f>
        <v>#N/A</v>
      </c>
      <c r="BA270" s="92" t="str">
        <f t="shared" si="101"/>
        <v/>
      </c>
      <c r="BB270" s="89"/>
      <c r="BC270" s="89"/>
      <c r="BD270" s="150" t="str">
        <f t="shared" si="102"/>
        <v/>
      </c>
      <c r="BE270" s="151">
        <f>VLOOKUP(A270,Basisgegevens!$B:$L,5,0)</f>
        <v>2.9861111111111108E-3</v>
      </c>
      <c r="BF270" s="151">
        <f>VLOOKUP($A270,Basisgegevens!$B:$L,7,0)</f>
        <v>2.7546296296296294E-3</v>
      </c>
      <c r="BG270" s="151">
        <f>VLOOKUP($A270,Basisgegevens!$B:$L,8,0)</f>
        <v>6.099537037037037E-3</v>
      </c>
      <c r="BH270" s="152">
        <f>VLOOKUP($A270,Basisgegevens!$B:$L,9,0)</f>
        <v>300</v>
      </c>
      <c r="BI270" s="152">
        <f>VLOOKUP($A270,Basisgegevens!$B:$L,10,0)</f>
        <v>135</v>
      </c>
      <c r="BJ270" s="152">
        <f>VLOOKUP($A270,Basisgegevens!$B:$L,11,0)</f>
        <v>19</v>
      </c>
      <c r="BK270" s="152" t="str">
        <f t="shared" si="103"/>
        <v/>
      </c>
      <c r="BL270" s="153" t="str">
        <f t="shared" si="104"/>
        <v>Uit</v>
      </c>
      <c r="BM270" s="154" t="str">
        <f t="shared" si="112"/>
        <v/>
      </c>
      <c r="BN270" s="154">
        <f t="shared" si="105"/>
        <v>0</v>
      </c>
      <c r="BO270" s="154" t="str">
        <f t="shared" si="106"/>
        <v/>
      </c>
      <c r="BP270" s="61"/>
      <c r="BQ270" s="61"/>
      <c r="BR270" s="59" t="str">
        <f t="shared" si="107"/>
        <v/>
      </c>
      <c r="BS270" s="59" t="str">
        <f t="shared" si="108"/>
        <v/>
      </c>
      <c r="BT270" s="155" t="str">
        <f t="shared" si="109"/>
        <v/>
      </c>
      <c r="BU270" s="156" t="str">
        <f t="shared" si="110"/>
        <v/>
      </c>
      <c r="BV270" s="68"/>
      <c r="BW270" s="68"/>
      <c r="BX270" s="68"/>
      <c r="BY270" s="68"/>
      <c r="BZ270" s="68"/>
      <c r="CA270" s="68"/>
      <c r="CB270" s="68"/>
      <c r="CC270" s="68"/>
    </row>
    <row r="271" spans="1:81" x14ac:dyDescent="0.2">
      <c r="A271" s="161" t="s">
        <v>52</v>
      </c>
      <c r="B271" s="32"/>
      <c r="C271" s="164" t="str">
        <f t="shared" si="90"/>
        <v>B</v>
      </c>
      <c r="D271" s="147"/>
      <c r="E271" s="40"/>
      <c r="F271" s="35"/>
      <c r="G271" s="32"/>
      <c r="H271" s="32"/>
      <c r="I271" s="32"/>
      <c r="J271" s="32"/>
      <c r="K271" s="41"/>
      <c r="L271" s="42"/>
      <c r="M271" s="42"/>
      <c r="N271" s="167" t="str">
        <f t="shared" si="91"/>
        <v>Uit</v>
      </c>
      <c r="O271" s="46"/>
      <c r="P271" s="47"/>
      <c r="Q271" s="48">
        <f t="shared" si="92"/>
        <v>0</v>
      </c>
      <c r="R271" s="49" t="str">
        <f t="shared" si="93"/>
        <v/>
      </c>
      <c r="S271" s="50" t="str">
        <f t="shared" si="94"/>
        <v>Uit</v>
      </c>
      <c r="T271" s="171">
        <f t="shared" si="95"/>
        <v>0</v>
      </c>
      <c r="U271" s="169">
        <f t="shared" si="96"/>
        <v>0</v>
      </c>
      <c r="V271" s="169" t="str">
        <f t="shared" si="97"/>
        <v>Uit</v>
      </c>
      <c r="W271" s="170" t="str">
        <f t="shared" si="98"/>
        <v/>
      </c>
      <c r="X271" s="91" t="str">
        <f t="shared" si="99"/>
        <v/>
      </c>
      <c r="Y271" s="51"/>
      <c r="Z271" s="51"/>
      <c r="AA271" s="51"/>
      <c r="AB271" s="51"/>
      <c r="AC271" s="51"/>
      <c r="AD271" s="51"/>
      <c r="AE271" s="51"/>
      <c r="AF271" s="51"/>
      <c r="AG271" s="51"/>
      <c r="AH271" s="51"/>
      <c r="AI271" s="51"/>
      <c r="AJ271" s="51"/>
      <c r="AK271" s="51"/>
      <c r="AL271" s="51"/>
      <c r="AM271" s="51"/>
      <c r="AN271" s="51"/>
      <c r="AO271" s="51"/>
      <c r="AP271" s="51"/>
      <c r="AQ271" s="51"/>
      <c r="AR271" s="51"/>
      <c r="AS271" s="51"/>
      <c r="AT271" s="51"/>
      <c r="AU271" s="51"/>
      <c r="AV271" s="51"/>
      <c r="AW271" s="51"/>
      <c r="AX271" s="149">
        <f t="shared" si="100"/>
        <v>0</v>
      </c>
      <c r="AY271" s="52"/>
      <c r="AZ271" s="90" t="e">
        <f>VLOOKUP(AY271,Termination!C:D,2,FALSE)</f>
        <v>#N/A</v>
      </c>
      <c r="BA271" s="92" t="str">
        <f t="shared" si="101"/>
        <v/>
      </c>
      <c r="BB271" s="89"/>
      <c r="BC271" s="89"/>
      <c r="BD271" s="150" t="str">
        <f t="shared" si="102"/>
        <v/>
      </c>
      <c r="BE271" s="151">
        <f>VLOOKUP(A271,Basisgegevens!$B:$L,5,0)</f>
        <v>2.9861111111111108E-3</v>
      </c>
      <c r="BF271" s="151">
        <f>VLOOKUP($A271,Basisgegevens!$B:$L,7,0)</f>
        <v>2.7546296296296294E-3</v>
      </c>
      <c r="BG271" s="151">
        <f>VLOOKUP($A271,Basisgegevens!$B:$L,8,0)</f>
        <v>6.099537037037037E-3</v>
      </c>
      <c r="BH271" s="152">
        <f>VLOOKUP($A271,Basisgegevens!$B:$L,9,0)</f>
        <v>300</v>
      </c>
      <c r="BI271" s="152">
        <f>VLOOKUP($A271,Basisgegevens!$B:$L,10,0)</f>
        <v>135</v>
      </c>
      <c r="BJ271" s="152">
        <f>VLOOKUP($A271,Basisgegevens!$B:$L,11,0)</f>
        <v>19</v>
      </c>
      <c r="BK271" s="152" t="str">
        <f t="shared" si="103"/>
        <v/>
      </c>
      <c r="BL271" s="153" t="str">
        <f t="shared" si="104"/>
        <v>Uit</v>
      </c>
      <c r="BM271" s="154" t="str">
        <f t="shared" si="112"/>
        <v/>
      </c>
      <c r="BN271" s="154">
        <f t="shared" si="105"/>
        <v>0</v>
      </c>
      <c r="BO271" s="154" t="str">
        <f t="shared" si="106"/>
        <v/>
      </c>
      <c r="BP271" s="61"/>
      <c r="BQ271" s="61"/>
      <c r="BR271" s="59" t="str">
        <f t="shared" si="107"/>
        <v/>
      </c>
      <c r="BS271" s="59" t="str">
        <f t="shared" si="108"/>
        <v/>
      </c>
      <c r="BT271" s="155" t="str">
        <f t="shared" si="109"/>
        <v/>
      </c>
      <c r="BU271" s="156" t="str">
        <f t="shared" si="110"/>
        <v/>
      </c>
      <c r="BV271" s="68"/>
      <c r="BW271" s="68"/>
      <c r="BX271" s="68"/>
      <c r="BY271" s="68"/>
      <c r="BZ271" s="68"/>
      <c r="CA271" s="68"/>
      <c r="CB271" s="68"/>
      <c r="CC271" s="68"/>
    </row>
    <row r="272" spans="1:81" x14ac:dyDescent="0.2">
      <c r="A272" s="161" t="s">
        <v>52</v>
      </c>
      <c r="B272" s="32"/>
      <c r="C272" s="164" t="str">
        <f t="shared" si="90"/>
        <v>B</v>
      </c>
      <c r="D272" s="147"/>
      <c r="E272" s="40"/>
      <c r="F272" s="35"/>
      <c r="G272" s="32"/>
      <c r="H272" s="32"/>
      <c r="I272" s="32"/>
      <c r="J272" s="32"/>
      <c r="K272" s="41"/>
      <c r="L272" s="42"/>
      <c r="M272" s="42"/>
      <c r="N272" s="167" t="str">
        <f t="shared" si="91"/>
        <v>Uit</v>
      </c>
      <c r="O272" s="46"/>
      <c r="P272" s="47"/>
      <c r="Q272" s="48">
        <f t="shared" si="92"/>
        <v>0</v>
      </c>
      <c r="R272" s="49" t="str">
        <f t="shared" si="93"/>
        <v/>
      </c>
      <c r="S272" s="50" t="str">
        <f t="shared" si="94"/>
        <v>Uit</v>
      </c>
      <c r="T272" s="171">
        <f t="shared" si="95"/>
        <v>0</v>
      </c>
      <c r="U272" s="169">
        <f t="shared" si="96"/>
        <v>0</v>
      </c>
      <c r="V272" s="169" t="str">
        <f t="shared" si="97"/>
        <v>Uit</v>
      </c>
      <c r="W272" s="170" t="str">
        <f t="shared" si="98"/>
        <v/>
      </c>
      <c r="X272" s="91" t="str">
        <f t="shared" si="99"/>
        <v/>
      </c>
      <c r="Y272" s="51"/>
      <c r="Z272" s="51"/>
      <c r="AA272" s="51"/>
      <c r="AB272" s="51"/>
      <c r="AC272" s="51"/>
      <c r="AD272" s="51"/>
      <c r="AE272" s="51"/>
      <c r="AF272" s="51"/>
      <c r="AG272" s="51"/>
      <c r="AH272" s="51"/>
      <c r="AI272" s="51"/>
      <c r="AJ272" s="51"/>
      <c r="AK272" s="51"/>
      <c r="AL272" s="51"/>
      <c r="AM272" s="51"/>
      <c r="AN272" s="51"/>
      <c r="AO272" s="51"/>
      <c r="AP272" s="51"/>
      <c r="AQ272" s="51"/>
      <c r="AR272" s="51"/>
      <c r="AS272" s="51"/>
      <c r="AT272" s="51"/>
      <c r="AU272" s="51"/>
      <c r="AV272" s="51"/>
      <c r="AW272" s="51"/>
      <c r="AX272" s="149">
        <f t="shared" si="100"/>
        <v>0</v>
      </c>
      <c r="AY272" s="52"/>
      <c r="AZ272" s="90" t="e">
        <f>VLOOKUP(AY272,Termination!C:D,2,FALSE)</f>
        <v>#N/A</v>
      </c>
      <c r="BA272" s="92" t="str">
        <f t="shared" si="101"/>
        <v/>
      </c>
      <c r="BB272" s="89"/>
      <c r="BC272" s="89"/>
      <c r="BD272" s="150" t="str">
        <f t="shared" si="102"/>
        <v/>
      </c>
      <c r="BE272" s="151">
        <f>VLOOKUP(A272,Basisgegevens!$B:$L,5,0)</f>
        <v>2.9861111111111108E-3</v>
      </c>
      <c r="BF272" s="151">
        <f>VLOOKUP($A272,Basisgegevens!$B:$L,7,0)</f>
        <v>2.7546296296296294E-3</v>
      </c>
      <c r="BG272" s="151">
        <f>VLOOKUP($A272,Basisgegevens!$B:$L,8,0)</f>
        <v>6.099537037037037E-3</v>
      </c>
      <c r="BH272" s="152">
        <f>VLOOKUP($A272,Basisgegevens!$B:$L,9,0)</f>
        <v>300</v>
      </c>
      <c r="BI272" s="152">
        <f>VLOOKUP($A272,Basisgegevens!$B:$L,10,0)</f>
        <v>135</v>
      </c>
      <c r="BJ272" s="152">
        <f>VLOOKUP($A272,Basisgegevens!$B:$L,11,0)</f>
        <v>19</v>
      </c>
      <c r="BK272" s="152" t="str">
        <f t="shared" si="103"/>
        <v/>
      </c>
      <c r="BL272" s="153" t="str">
        <f t="shared" si="104"/>
        <v>Uit</v>
      </c>
      <c r="BM272" s="154" t="str">
        <f t="shared" si="112"/>
        <v/>
      </c>
      <c r="BN272" s="154">
        <f t="shared" si="105"/>
        <v>0</v>
      </c>
      <c r="BO272" s="154" t="str">
        <f t="shared" si="106"/>
        <v/>
      </c>
      <c r="BP272" s="61"/>
      <c r="BQ272" s="61"/>
      <c r="BR272" s="59" t="str">
        <f t="shared" si="107"/>
        <v/>
      </c>
      <c r="BS272" s="59" t="str">
        <f t="shared" si="108"/>
        <v/>
      </c>
      <c r="BT272" s="155" t="str">
        <f t="shared" si="109"/>
        <v/>
      </c>
      <c r="BU272" s="156" t="str">
        <f t="shared" si="110"/>
        <v/>
      </c>
      <c r="BV272" s="68"/>
      <c r="BW272" s="68"/>
      <c r="BX272" s="68"/>
      <c r="BY272" s="68"/>
      <c r="BZ272" s="68"/>
      <c r="CA272" s="68"/>
      <c r="CB272" s="68"/>
      <c r="CC272" s="68"/>
    </row>
    <row r="273" spans="1:81" x14ac:dyDescent="0.2">
      <c r="A273" s="161" t="s">
        <v>52</v>
      </c>
      <c r="B273" s="32"/>
      <c r="C273" s="164" t="str">
        <f t="shared" si="90"/>
        <v>B</v>
      </c>
      <c r="D273" s="147"/>
      <c r="E273" s="40"/>
      <c r="F273" s="35"/>
      <c r="G273" s="32"/>
      <c r="H273" s="32"/>
      <c r="I273" s="32"/>
      <c r="J273" s="32"/>
      <c r="K273" s="41"/>
      <c r="L273" s="42"/>
      <c r="M273" s="42"/>
      <c r="N273" s="167" t="str">
        <f t="shared" si="91"/>
        <v>Uit</v>
      </c>
      <c r="O273" s="46"/>
      <c r="P273" s="47"/>
      <c r="Q273" s="48">
        <f t="shared" si="92"/>
        <v>0</v>
      </c>
      <c r="R273" s="49" t="str">
        <f t="shared" si="93"/>
        <v/>
      </c>
      <c r="S273" s="50" t="str">
        <f t="shared" si="94"/>
        <v>Uit</v>
      </c>
      <c r="T273" s="171">
        <f t="shared" si="95"/>
        <v>0</v>
      </c>
      <c r="U273" s="169">
        <f t="shared" si="96"/>
        <v>0</v>
      </c>
      <c r="V273" s="169" t="str">
        <f t="shared" si="97"/>
        <v>Uit</v>
      </c>
      <c r="W273" s="170" t="str">
        <f t="shared" si="98"/>
        <v/>
      </c>
      <c r="X273" s="91" t="str">
        <f t="shared" si="99"/>
        <v/>
      </c>
      <c r="Y273" s="51"/>
      <c r="Z273" s="51"/>
      <c r="AA273" s="51"/>
      <c r="AB273" s="51"/>
      <c r="AC273" s="51"/>
      <c r="AD273" s="51"/>
      <c r="AE273" s="51"/>
      <c r="AF273" s="51"/>
      <c r="AG273" s="51"/>
      <c r="AH273" s="51"/>
      <c r="AI273" s="51"/>
      <c r="AJ273" s="51"/>
      <c r="AK273" s="51"/>
      <c r="AL273" s="51"/>
      <c r="AM273" s="51"/>
      <c r="AN273" s="51"/>
      <c r="AO273" s="51"/>
      <c r="AP273" s="51"/>
      <c r="AQ273" s="51"/>
      <c r="AR273" s="51"/>
      <c r="AS273" s="51"/>
      <c r="AT273" s="51"/>
      <c r="AU273" s="51"/>
      <c r="AV273" s="51"/>
      <c r="AW273" s="51"/>
      <c r="AX273" s="149">
        <f t="shared" si="100"/>
        <v>0</v>
      </c>
      <c r="AY273" s="52"/>
      <c r="AZ273" s="90" t="e">
        <f>VLOOKUP(AY273,Termination!C:D,2,FALSE)</f>
        <v>#N/A</v>
      </c>
      <c r="BA273" s="92" t="str">
        <f t="shared" si="101"/>
        <v/>
      </c>
      <c r="BB273" s="89"/>
      <c r="BC273" s="89"/>
      <c r="BD273" s="150" t="str">
        <f t="shared" si="102"/>
        <v/>
      </c>
      <c r="BE273" s="151">
        <f>VLOOKUP(A273,Basisgegevens!$B:$L,5,0)</f>
        <v>2.9861111111111108E-3</v>
      </c>
      <c r="BF273" s="151">
        <f>VLOOKUP($A273,Basisgegevens!$B:$L,7,0)</f>
        <v>2.7546296296296294E-3</v>
      </c>
      <c r="BG273" s="151">
        <f>VLOOKUP($A273,Basisgegevens!$B:$L,8,0)</f>
        <v>6.099537037037037E-3</v>
      </c>
      <c r="BH273" s="152">
        <f>VLOOKUP($A273,Basisgegevens!$B:$L,9,0)</f>
        <v>300</v>
      </c>
      <c r="BI273" s="152">
        <f>VLOOKUP($A273,Basisgegevens!$B:$L,10,0)</f>
        <v>135</v>
      </c>
      <c r="BJ273" s="152">
        <f>VLOOKUP($A273,Basisgegevens!$B:$L,11,0)</f>
        <v>19</v>
      </c>
      <c r="BK273" s="152" t="str">
        <f t="shared" si="103"/>
        <v/>
      </c>
      <c r="BL273" s="153" t="str">
        <f t="shared" si="104"/>
        <v>Uit</v>
      </c>
      <c r="BM273" s="154" t="str">
        <f t="shared" si="112"/>
        <v/>
      </c>
      <c r="BN273" s="154">
        <f t="shared" si="105"/>
        <v>0</v>
      </c>
      <c r="BO273" s="154" t="str">
        <f t="shared" si="106"/>
        <v/>
      </c>
      <c r="BP273" s="61"/>
      <c r="BQ273" s="61"/>
      <c r="BR273" s="59" t="str">
        <f t="shared" si="107"/>
        <v/>
      </c>
      <c r="BS273" s="59" t="str">
        <f t="shared" si="108"/>
        <v/>
      </c>
      <c r="BT273" s="155" t="str">
        <f t="shared" si="109"/>
        <v/>
      </c>
      <c r="BU273" s="156" t="str">
        <f t="shared" si="110"/>
        <v/>
      </c>
      <c r="BV273" s="68"/>
      <c r="BW273" s="68"/>
      <c r="BX273" s="68"/>
      <c r="BY273" s="68"/>
      <c r="BZ273" s="68"/>
      <c r="CA273" s="68"/>
      <c r="CB273" s="68"/>
      <c r="CC273" s="68"/>
    </row>
    <row r="274" spans="1:81" x14ac:dyDescent="0.2">
      <c r="A274" s="161" t="s">
        <v>52</v>
      </c>
      <c r="B274" s="32"/>
      <c r="C274" s="164" t="str">
        <f t="shared" si="90"/>
        <v>B</v>
      </c>
      <c r="D274" s="147"/>
      <c r="E274" s="40"/>
      <c r="F274" s="35"/>
      <c r="G274" s="32"/>
      <c r="H274" s="32"/>
      <c r="I274" s="32"/>
      <c r="J274" s="32"/>
      <c r="K274" s="41"/>
      <c r="L274" s="42"/>
      <c r="M274" s="42"/>
      <c r="N274" s="167" t="str">
        <f t="shared" si="91"/>
        <v>Uit</v>
      </c>
      <c r="O274" s="46"/>
      <c r="P274" s="47"/>
      <c r="Q274" s="48">
        <f t="shared" si="92"/>
        <v>0</v>
      </c>
      <c r="R274" s="49" t="str">
        <f t="shared" si="93"/>
        <v/>
      </c>
      <c r="S274" s="50" t="str">
        <f t="shared" si="94"/>
        <v>Uit</v>
      </c>
      <c r="T274" s="171">
        <f t="shared" si="95"/>
        <v>0</v>
      </c>
      <c r="U274" s="169">
        <f t="shared" si="96"/>
        <v>0</v>
      </c>
      <c r="V274" s="169" t="str">
        <f t="shared" si="97"/>
        <v>Uit</v>
      </c>
      <c r="W274" s="170" t="str">
        <f t="shared" si="98"/>
        <v/>
      </c>
      <c r="X274" s="91" t="str">
        <f t="shared" si="99"/>
        <v/>
      </c>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1"/>
      <c r="AW274" s="51"/>
      <c r="AX274" s="149">
        <f t="shared" si="100"/>
        <v>0</v>
      </c>
      <c r="AY274" s="52"/>
      <c r="AZ274" s="90" t="e">
        <f>VLOOKUP(AY274,Termination!C:D,2,FALSE)</f>
        <v>#N/A</v>
      </c>
      <c r="BA274" s="92" t="str">
        <f t="shared" si="101"/>
        <v/>
      </c>
      <c r="BB274" s="89"/>
      <c r="BC274" s="89"/>
      <c r="BD274" s="150" t="str">
        <f t="shared" si="102"/>
        <v/>
      </c>
      <c r="BE274" s="151">
        <f>VLOOKUP(A274,Basisgegevens!$B:$L,5,0)</f>
        <v>2.9861111111111108E-3</v>
      </c>
      <c r="BF274" s="151">
        <f>VLOOKUP($A274,Basisgegevens!$B:$L,7,0)</f>
        <v>2.7546296296296294E-3</v>
      </c>
      <c r="BG274" s="151">
        <f>VLOOKUP($A274,Basisgegevens!$B:$L,8,0)</f>
        <v>6.099537037037037E-3</v>
      </c>
      <c r="BH274" s="152">
        <f>VLOOKUP($A274,Basisgegevens!$B:$L,9,0)</f>
        <v>300</v>
      </c>
      <c r="BI274" s="152">
        <f>VLOOKUP($A274,Basisgegevens!$B:$L,10,0)</f>
        <v>135</v>
      </c>
      <c r="BJ274" s="152">
        <f>VLOOKUP($A274,Basisgegevens!$B:$L,11,0)</f>
        <v>19</v>
      </c>
      <c r="BK274" s="152" t="str">
        <f t="shared" si="103"/>
        <v/>
      </c>
      <c r="BL274" s="153" t="str">
        <f t="shared" si="104"/>
        <v>Uit</v>
      </c>
      <c r="BM274" s="154" t="str">
        <f t="shared" si="112"/>
        <v/>
      </c>
      <c r="BN274" s="154">
        <f t="shared" si="105"/>
        <v>0</v>
      </c>
      <c r="BO274" s="154" t="str">
        <f t="shared" si="106"/>
        <v/>
      </c>
      <c r="BP274" s="61"/>
      <c r="BQ274" s="61"/>
      <c r="BR274" s="59" t="str">
        <f t="shared" si="107"/>
        <v/>
      </c>
      <c r="BS274" s="59" t="str">
        <f t="shared" si="108"/>
        <v/>
      </c>
      <c r="BT274" s="155" t="str">
        <f t="shared" si="109"/>
        <v/>
      </c>
      <c r="BU274" s="156" t="str">
        <f t="shared" si="110"/>
        <v/>
      </c>
      <c r="BV274" s="68"/>
      <c r="BW274" s="68"/>
      <c r="BX274" s="68"/>
      <c r="BY274" s="68"/>
      <c r="BZ274" s="68"/>
      <c r="CA274" s="68"/>
      <c r="CB274" s="68"/>
      <c r="CC274" s="68"/>
    </row>
    <row r="275" spans="1:81" x14ac:dyDescent="0.2">
      <c r="A275" s="161" t="s">
        <v>52</v>
      </c>
      <c r="B275" s="32"/>
      <c r="C275" s="164" t="str">
        <f t="shared" si="90"/>
        <v>B</v>
      </c>
      <c r="D275" s="147"/>
      <c r="E275" s="40"/>
      <c r="F275" s="35"/>
      <c r="G275" s="32"/>
      <c r="H275" s="32"/>
      <c r="I275" s="32"/>
      <c r="J275" s="32"/>
      <c r="K275" s="41"/>
      <c r="L275" s="42"/>
      <c r="M275" s="42"/>
      <c r="N275" s="167" t="str">
        <f t="shared" si="91"/>
        <v>Uit</v>
      </c>
      <c r="O275" s="46"/>
      <c r="P275" s="47"/>
      <c r="Q275" s="48">
        <f t="shared" si="92"/>
        <v>0</v>
      </c>
      <c r="R275" s="49" t="str">
        <f t="shared" si="93"/>
        <v/>
      </c>
      <c r="S275" s="50" t="str">
        <f t="shared" si="94"/>
        <v>Uit</v>
      </c>
      <c r="T275" s="171">
        <f t="shared" si="95"/>
        <v>0</v>
      </c>
      <c r="U275" s="169">
        <f t="shared" si="96"/>
        <v>0</v>
      </c>
      <c r="V275" s="169" t="str">
        <f t="shared" si="97"/>
        <v>Uit</v>
      </c>
      <c r="W275" s="170" t="str">
        <f t="shared" si="98"/>
        <v/>
      </c>
      <c r="X275" s="91" t="str">
        <f t="shared" si="99"/>
        <v/>
      </c>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1"/>
      <c r="AW275" s="51"/>
      <c r="AX275" s="149">
        <f t="shared" si="100"/>
        <v>0</v>
      </c>
      <c r="AY275" s="52"/>
      <c r="AZ275" s="90" t="e">
        <f>VLOOKUP(AY275,Termination!C:D,2,FALSE)</f>
        <v>#N/A</v>
      </c>
      <c r="BA275" s="92" t="str">
        <f t="shared" si="101"/>
        <v/>
      </c>
      <c r="BB275" s="89"/>
      <c r="BC275" s="89"/>
      <c r="BD275" s="150" t="str">
        <f t="shared" si="102"/>
        <v/>
      </c>
      <c r="BE275" s="151">
        <f>VLOOKUP(A275,Basisgegevens!$B:$L,5,0)</f>
        <v>2.9861111111111108E-3</v>
      </c>
      <c r="BF275" s="151">
        <f>VLOOKUP($A275,Basisgegevens!$B:$L,7,0)</f>
        <v>2.7546296296296294E-3</v>
      </c>
      <c r="BG275" s="151">
        <f>VLOOKUP($A275,Basisgegevens!$B:$L,8,0)</f>
        <v>6.099537037037037E-3</v>
      </c>
      <c r="BH275" s="152">
        <f>VLOOKUP($A275,Basisgegevens!$B:$L,9,0)</f>
        <v>300</v>
      </c>
      <c r="BI275" s="152">
        <f>VLOOKUP($A275,Basisgegevens!$B:$L,10,0)</f>
        <v>135</v>
      </c>
      <c r="BJ275" s="152">
        <f>VLOOKUP($A275,Basisgegevens!$B:$L,11,0)</f>
        <v>19</v>
      </c>
      <c r="BK275" s="152" t="str">
        <f t="shared" si="103"/>
        <v/>
      </c>
      <c r="BL275" s="153" t="str">
        <f t="shared" si="104"/>
        <v>Uit</v>
      </c>
      <c r="BM275" s="154" t="str">
        <f t="shared" si="112"/>
        <v/>
      </c>
      <c r="BN275" s="154">
        <f t="shared" si="105"/>
        <v>0</v>
      </c>
      <c r="BO275" s="154" t="str">
        <f t="shared" si="106"/>
        <v/>
      </c>
      <c r="BP275" s="61"/>
      <c r="BQ275" s="61"/>
      <c r="BR275" s="59" t="str">
        <f t="shared" si="107"/>
        <v/>
      </c>
      <c r="BS275" s="59" t="str">
        <f t="shared" si="108"/>
        <v/>
      </c>
      <c r="BT275" s="155" t="str">
        <f t="shared" si="109"/>
        <v/>
      </c>
      <c r="BU275" s="156" t="str">
        <f t="shared" si="110"/>
        <v/>
      </c>
      <c r="BV275" s="68"/>
      <c r="BW275" s="68"/>
      <c r="BX275" s="68"/>
      <c r="BY275" s="68"/>
      <c r="BZ275" s="68"/>
      <c r="CA275" s="68"/>
      <c r="CB275" s="68"/>
      <c r="CC275" s="68"/>
    </row>
    <row r="276" spans="1:81" x14ac:dyDescent="0.2">
      <c r="A276" s="161" t="s">
        <v>52</v>
      </c>
      <c r="B276" s="32"/>
      <c r="C276" s="164" t="str">
        <f t="shared" si="90"/>
        <v>B</v>
      </c>
      <c r="D276" s="147"/>
      <c r="E276" s="40"/>
      <c r="F276" s="35"/>
      <c r="G276" s="32"/>
      <c r="H276" s="32"/>
      <c r="I276" s="32"/>
      <c r="J276" s="32"/>
      <c r="K276" s="41"/>
      <c r="L276" s="42"/>
      <c r="M276" s="42"/>
      <c r="N276" s="167" t="str">
        <f t="shared" si="91"/>
        <v>Uit</v>
      </c>
      <c r="O276" s="46"/>
      <c r="P276" s="47"/>
      <c r="Q276" s="48">
        <f t="shared" si="92"/>
        <v>0</v>
      </c>
      <c r="R276" s="49" t="str">
        <f t="shared" si="93"/>
        <v/>
      </c>
      <c r="S276" s="50" t="str">
        <f t="shared" si="94"/>
        <v>Uit</v>
      </c>
      <c r="T276" s="171">
        <f t="shared" si="95"/>
        <v>0</v>
      </c>
      <c r="U276" s="169">
        <f t="shared" si="96"/>
        <v>0</v>
      </c>
      <c r="V276" s="169" t="str">
        <f t="shared" si="97"/>
        <v>Uit</v>
      </c>
      <c r="W276" s="170" t="str">
        <f t="shared" si="98"/>
        <v/>
      </c>
      <c r="X276" s="91" t="str">
        <f t="shared" si="99"/>
        <v/>
      </c>
      <c r="Y276" s="51"/>
      <c r="Z276" s="51"/>
      <c r="AA276" s="51"/>
      <c r="AB276" s="51"/>
      <c r="AC276" s="51"/>
      <c r="AD276" s="51"/>
      <c r="AE276" s="51"/>
      <c r="AF276" s="51"/>
      <c r="AG276" s="51"/>
      <c r="AH276" s="51"/>
      <c r="AI276" s="51"/>
      <c r="AJ276" s="51"/>
      <c r="AK276" s="51"/>
      <c r="AL276" s="51"/>
      <c r="AM276" s="51"/>
      <c r="AN276" s="51"/>
      <c r="AO276" s="51"/>
      <c r="AP276" s="51"/>
      <c r="AQ276" s="51"/>
      <c r="AR276" s="51"/>
      <c r="AS276" s="51"/>
      <c r="AT276" s="51"/>
      <c r="AU276" s="51"/>
      <c r="AV276" s="51"/>
      <c r="AW276" s="51"/>
      <c r="AX276" s="149">
        <f t="shared" si="100"/>
        <v>0</v>
      </c>
      <c r="AY276" s="52"/>
      <c r="AZ276" s="90" t="e">
        <f>VLOOKUP(AY276,Termination!C:D,2,FALSE)</f>
        <v>#N/A</v>
      </c>
      <c r="BA276" s="92" t="str">
        <f t="shared" si="101"/>
        <v/>
      </c>
      <c r="BB276" s="89"/>
      <c r="BC276" s="89"/>
      <c r="BD276" s="150" t="str">
        <f t="shared" si="102"/>
        <v/>
      </c>
      <c r="BE276" s="151">
        <f>VLOOKUP(A276,Basisgegevens!$B:$L,5,0)</f>
        <v>2.9861111111111108E-3</v>
      </c>
      <c r="BF276" s="151">
        <f>VLOOKUP($A276,Basisgegevens!$B:$L,7,0)</f>
        <v>2.7546296296296294E-3</v>
      </c>
      <c r="BG276" s="151">
        <f>VLOOKUP($A276,Basisgegevens!$B:$L,8,0)</f>
        <v>6.099537037037037E-3</v>
      </c>
      <c r="BH276" s="152">
        <f>VLOOKUP($A276,Basisgegevens!$B:$L,9,0)</f>
        <v>300</v>
      </c>
      <c r="BI276" s="152">
        <f>VLOOKUP($A276,Basisgegevens!$B:$L,10,0)</f>
        <v>135</v>
      </c>
      <c r="BJ276" s="152">
        <f>VLOOKUP($A276,Basisgegevens!$B:$L,11,0)</f>
        <v>19</v>
      </c>
      <c r="BK276" s="152" t="str">
        <f t="shared" si="103"/>
        <v/>
      </c>
      <c r="BL276" s="153" t="str">
        <f t="shared" si="104"/>
        <v>Uit</v>
      </c>
      <c r="BM276" s="154" t="str">
        <f t="shared" si="112"/>
        <v/>
      </c>
      <c r="BN276" s="154">
        <f t="shared" si="105"/>
        <v>0</v>
      </c>
      <c r="BO276" s="154" t="str">
        <f t="shared" si="106"/>
        <v/>
      </c>
      <c r="BP276" s="61"/>
      <c r="BQ276" s="61"/>
      <c r="BR276" s="59" t="str">
        <f t="shared" si="107"/>
        <v/>
      </c>
      <c r="BS276" s="59" t="str">
        <f t="shared" si="108"/>
        <v/>
      </c>
      <c r="BT276" s="155" t="str">
        <f t="shared" si="109"/>
        <v/>
      </c>
      <c r="BU276" s="156" t="str">
        <f t="shared" si="110"/>
        <v/>
      </c>
      <c r="BV276" s="68"/>
      <c r="BW276" s="68"/>
      <c r="BX276" s="68"/>
      <c r="BY276" s="68"/>
      <c r="BZ276" s="68"/>
      <c r="CA276" s="68"/>
      <c r="CB276" s="68"/>
      <c r="CC276" s="68"/>
    </row>
    <row r="277" spans="1:81" x14ac:dyDescent="0.2">
      <c r="A277" s="161" t="s">
        <v>52</v>
      </c>
      <c r="B277" s="32"/>
      <c r="C277" s="164" t="str">
        <f t="shared" si="90"/>
        <v>B</v>
      </c>
      <c r="D277" s="147"/>
      <c r="E277" s="40"/>
      <c r="F277" s="35"/>
      <c r="G277" s="32"/>
      <c r="H277" s="32"/>
      <c r="I277" s="32"/>
      <c r="J277" s="32"/>
      <c r="K277" s="41"/>
      <c r="L277" s="42"/>
      <c r="M277" s="42"/>
      <c r="N277" s="167" t="str">
        <f t="shared" si="91"/>
        <v>Uit</v>
      </c>
      <c r="O277" s="46"/>
      <c r="P277" s="47"/>
      <c r="Q277" s="48">
        <f t="shared" si="92"/>
        <v>0</v>
      </c>
      <c r="R277" s="49" t="str">
        <f t="shared" si="93"/>
        <v/>
      </c>
      <c r="S277" s="50" t="str">
        <f t="shared" si="94"/>
        <v>Uit</v>
      </c>
      <c r="T277" s="171">
        <f t="shared" si="95"/>
        <v>0</v>
      </c>
      <c r="U277" s="169">
        <f t="shared" si="96"/>
        <v>0</v>
      </c>
      <c r="V277" s="169" t="str">
        <f t="shared" si="97"/>
        <v>Uit</v>
      </c>
      <c r="W277" s="170" t="str">
        <f t="shared" si="98"/>
        <v/>
      </c>
      <c r="X277" s="91" t="str">
        <f t="shared" si="99"/>
        <v/>
      </c>
      <c r="Y277" s="51"/>
      <c r="Z277" s="51"/>
      <c r="AA277" s="51"/>
      <c r="AB277" s="51"/>
      <c r="AC277" s="51"/>
      <c r="AD277" s="51"/>
      <c r="AE277" s="51"/>
      <c r="AF277" s="51"/>
      <c r="AG277" s="51"/>
      <c r="AH277" s="51"/>
      <c r="AI277" s="51"/>
      <c r="AJ277" s="51"/>
      <c r="AK277" s="51"/>
      <c r="AL277" s="51"/>
      <c r="AM277" s="51"/>
      <c r="AN277" s="51"/>
      <c r="AO277" s="51"/>
      <c r="AP277" s="51"/>
      <c r="AQ277" s="51"/>
      <c r="AR277" s="51"/>
      <c r="AS277" s="51"/>
      <c r="AT277" s="51"/>
      <c r="AU277" s="51"/>
      <c r="AV277" s="51"/>
      <c r="AW277" s="51"/>
      <c r="AX277" s="149">
        <f t="shared" si="100"/>
        <v>0</v>
      </c>
      <c r="AY277" s="52"/>
      <c r="AZ277" s="90" t="e">
        <f>VLOOKUP(AY277,Termination!C:D,2,FALSE)</f>
        <v>#N/A</v>
      </c>
      <c r="BA277" s="92" t="str">
        <f t="shared" si="101"/>
        <v/>
      </c>
      <c r="BB277" s="89"/>
      <c r="BC277" s="89"/>
      <c r="BD277" s="150" t="str">
        <f t="shared" si="102"/>
        <v/>
      </c>
      <c r="BE277" s="151">
        <f>VLOOKUP(A277,Basisgegevens!$B:$L,5,0)</f>
        <v>2.9861111111111108E-3</v>
      </c>
      <c r="BF277" s="151">
        <f>VLOOKUP($A277,Basisgegevens!$B:$L,7,0)</f>
        <v>2.7546296296296294E-3</v>
      </c>
      <c r="BG277" s="151">
        <f>VLOOKUP($A277,Basisgegevens!$B:$L,8,0)</f>
        <v>6.099537037037037E-3</v>
      </c>
      <c r="BH277" s="152">
        <f>VLOOKUP($A277,Basisgegevens!$B:$L,9,0)</f>
        <v>300</v>
      </c>
      <c r="BI277" s="152">
        <f>VLOOKUP($A277,Basisgegevens!$B:$L,10,0)</f>
        <v>135</v>
      </c>
      <c r="BJ277" s="152">
        <f>VLOOKUP($A277,Basisgegevens!$B:$L,11,0)</f>
        <v>19</v>
      </c>
      <c r="BK277" s="152" t="str">
        <f t="shared" si="103"/>
        <v/>
      </c>
      <c r="BL277" s="153" t="str">
        <f t="shared" si="104"/>
        <v>Uit</v>
      </c>
      <c r="BM277" s="154" t="str">
        <f t="shared" si="112"/>
        <v/>
      </c>
      <c r="BN277" s="154">
        <f t="shared" si="105"/>
        <v>0</v>
      </c>
      <c r="BO277" s="154" t="str">
        <f t="shared" si="106"/>
        <v/>
      </c>
      <c r="BP277" s="61"/>
      <c r="BQ277" s="61"/>
      <c r="BR277" s="59" t="str">
        <f t="shared" si="107"/>
        <v/>
      </c>
      <c r="BS277" s="59" t="str">
        <f t="shared" si="108"/>
        <v/>
      </c>
      <c r="BT277" s="155" t="str">
        <f t="shared" si="109"/>
        <v/>
      </c>
      <c r="BU277" s="156" t="str">
        <f t="shared" si="110"/>
        <v/>
      </c>
      <c r="BV277" s="68"/>
      <c r="BW277" s="68"/>
      <c r="BX277" s="68"/>
      <c r="BY277" s="68"/>
      <c r="BZ277" s="68"/>
      <c r="CA277" s="68"/>
      <c r="CB277" s="68"/>
      <c r="CC277" s="68"/>
    </row>
    <row r="278" spans="1:81" x14ac:dyDescent="0.2">
      <c r="A278" s="161" t="s">
        <v>52</v>
      </c>
      <c r="B278" s="32"/>
      <c r="C278" s="164" t="str">
        <f t="shared" si="90"/>
        <v>B</v>
      </c>
      <c r="D278" s="147"/>
      <c r="E278" s="40"/>
      <c r="F278" s="35"/>
      <c r="G278" s="32"/>
      <c r="H278" s="32"/>
      <c r="I278" s="32"/>
      <c r="J278" s="32"/>
      <c r="K278" s="41"/>
      <c r="L278" s="42"/>
      <c r="M278" s="42"/>
      <c r="N278" s="167" t="str">
        <f t="shared" si="91"/>
        <v>Uit</v>
      </c>
      <c r="O278" s="46"/>
      <c r="P278" s="47"/>
      <c r="Q278" s="48">
        <f t="shared" si="92"/>
        <v>0</v>
      </c>
      <c r="R278" s="49" t="str">
        <f t="shared" si="93"/>
        <v/>
      </c>
      <c r="S278" s="50" t="str">
        <f t="shared" si="94"/>
        <v>Uit</v>
      </c>
      <c r="T278" s="171">
        <f t="shared" si="95"/>
        <v>0</v>
      </c>
      <c r="U278" s="169">
        <f t="shared" si="96"/>
        <v>0</v>
      </c>
      <c r="V278" s="169" t="str">
        <f t="shared" si="97"/>
        <v>Uit</v>
      </c>
      <c r="W278" s="170" t="str">
        <f t="shared" si="98"/>
        <v/>
      </c>
      <c r="X278" s="91" t="str">
        <f t="shared" si="99"/>
        <v/>
      </c>
      <c r="Y278" s="51"/>
      <c r="Z278" s="51"/>
      <c r="AA278" s="51"/>
      <c r="AB278" s="51"/>
      <c r="AC278" s="51"/>
      <c r="AD278" s="51"/>
      <c r="AE278" s="51"/>
      <c r="AF278" s="51"/>
      <c r="AG278" s="51"/>
      <c r="AH278" s="51"/>
      <c r="AI278" s="51"/>
      <c r="AJ278" s="51"/>
      <c r="AK278" s="51"/>
      <c r="AL278" s="51"/>
      <c r="AM278" s="51"/>
      <c r="AN278" s="51"/>
      <c r="AO278" s="51"/>
      <c r="AP278" s="51"/>
      <c r="AQ278" s="51"/>
      <c r="AR278" s="51"/>
      <c r="AS278" s="51"/>
      <c r="AT278" s="51"/>
      <c r="AU278" s="51"/>
      <c r="AV278" s="51"/>
      <c r="AW278" s="51"/>
      <c r="AX278" s="149">
        <f t="shared" si="100"/>
        <v>0</v>
      </c>
      <c r="AY278" s="52"/>
      <c r="AZ278" s="90" t="e">
        <f>VLOOKUP(AY278,Termination!C:D,2,FALSE)</f>
        <v>#N/A</v>
      </c>
      <c r="BA278" s="92" t="str">
        <f t="shared" si="101"/>
        <v/>
      </c>
      <c r="BB278" s="89"/>
      <c r="BC278" s="89"/>
      <c r="BD278" s="150" t="str">
        <f t="shared" si="102"/>
        <v/>
      </c>
      <c r="BE278" s="151">
        <f>VLOOKUP(A278,Basisgegevens!$B:$L,5,0)</f>
        <v>2.9861111111111108E-3</v>
      </c>
      <c r="BF278" s="151">
        <f>VLOOKUP($A278,Basisgegevens!$B:$L,7,0)</f>
        <v>2.7546296296296294E-3</v>
      </c>
      <c r="BG278" s="151">
        <f>VLOOKUP($A278,Basisgegevens!$B:$L,8,0)</f>
        <v>6.099537037037037E-3</v>
      </c>
      <c r="BH278" s="152">
        <f>VLOOKUP($A278,Basisgegevens!$B:$L,9,0)</f>
        <v>300</v>
      </c>
      <c r="BI278" s="152">
        <f>VLOOKUP($A278,Basisgegevens!$B:$L,10,0)</f>
        <v>135</v>
      </c>
      <c r="BJ278" s="152">
        <f>VLOOKUP($A278,Basisgegevens!$B:$L,11,0)</f>
        <v>19</v>
      </c>
      <c r="BK278" s="152" t="str">
        <f t="shared" si="103"/>
        <v/>
      </c>
      <c r="BL278" s="153" t="str">
        <f t="shared" si="104"/>
        <v>Uit</v>
      </c>
      <c r="BM278" s="154" t="str">
        <f t="shared" si="112"/>
        <v/>
      </c>
      <c r="BN278" s="154">
        <f t="shared" si="105"/>
        <v>0</v>
      </c>
      <c r="BO278" s="154" t="str">
        <f t="shared" si="106"/>
        <v/>
      </c>
      <c r="BP278" s="61"/>
      <c r="BQ278" s="61"/>
      <c r="BR278" s="59" t="str">
        <f t="shared" si="107"/>
        <v/>
      </c>
      <c r="BS278" s="59" t="str">
        <f t="shared" si="108"/>
        <v/>
      </c>
      <c r="BT278" s="155" t="str">
        <f t="shared" si="109"/>
        <v/>
      </c>
      <c r="BU278" s="156" t="str">
        <f t="shared" si="110"/>
        <v/>
      </c>
      <c r="BV278" s="68"/>
      <c r="BW278" s="68"/>
      <c r="BX278" s="68"/>
      <c r="BY278" s="68"/>
      <c r="BZ278" s="68"/>
      <c r="CA278" s="68"/>
      <c r="CB278" s="68"/>
      <c r="CC278" s="68"/>
    </row>
    <row r="279" spans="1:81" x14ac:dyDescent="0.2">
      <c r="A279" s="161" t="s">
        <v>52</v>
      </c>
      <c r="B279" s="32"/>
      <c r="C279" s="164" t="str">
        <f t="shared" si="90"/>
        <v>B</v>
      </c>
      <c r="D279" s="147"/>
      <c r="E279" s="40"/>
      <c r="F279" s="35"/>
      <c r="G279" s="32"/>
      <c r="H279" s="32"/>
      <c r="I279" s="32"/>
      <c r="J279" s="32"/>
      <c r="K279" s="41"/>
      <c r="L279" s="42"/>
      <c r="M279" s="42"/>
      <c r="N279" s="167" t="str">
        <f t="shared" si="91"/>
        <v>Uit</v>
      </c>
      <c r="O279" s="46"/>
      <c r="P279" s="47"/>
      <c r="Q279" s="48">
        <f t="shared" si="92"/>
        <v>0</v>
      </c>
      <c r="R279" s="49" t="str">
        <f t="shared" si="93"/>
        <v/>
      </c>
      <c r="S279" s="50" t="str">
        <f t="shared" si="94"/>
        <v>Uit</v>
      </c>
      <c r="T279" s="171">
        <f t="shared" si="95"/>
        <v>0</v>
      </c>
      <c r="U279" s="169">
        <f t="shared" si="96"/>
        <v>0</v>
      </c>
      <c r="V279" s="169" t="str">
        <f t="shared" si="97"/>
        <v>Uit</v>
      </c>
      <c r="W279" s="170" t="str">
        <f t="shared" si="98"/>
        <v/>
      </c>
      <c r="X279" s="91" t="str">
        <f t="shared" si="99"/>
        <v/>
      </c>
      <c r="Y279" s="51"/>
      <c r="Z279" s="51"/>
      <c r="AA279" s="51"/>
      <c r="AB279" s="51"/>
      <c r="AC279" s="51"/>
      <c r="AD279" s="51"/>
      <c r="AE279" s="51"/>
      <c r="AF279" s="51"/>
      <c r="AG279" s="51"/>
      <c r="AH279" s="51"/>
      <c r="AI279" s="51"/>
      <c r="AJ279" s="51"/>
      <c r="AK279" s="51"/>
      <c r="AL279" s="51"/>
      <c r="AM279" s="51"/>
      <c r="AN279" s="51"/>
      <c r="AO279" s="51"/>
      <c r="AP279" s="51"/>
      <c r="AQ279" s="51"/>
      <c r="AR279" s="51"/>
      <c r="AS279" s="51"/>
      <c r="AT279" s="51"/>
      <c r="AU279" s="51"/>
      <c r="AV279" s="51"/>
      <c r="AW279" s="51"/>
      <c r="AX279" s="149">
        <f t="shared" si="100"/>
        <v>0</v>
      </c>
      <c r="AY279" s="52"/>
      <c r="AZ279" s="90" t="e">
        <f>VLOOKUP(AY279,Termination!C:D,2,FALSE)</f>
        <v>#N/A</v>
      </c>
      <c r="BA279" s="92" t="str">
        <f t="shared" si="101"/>
        <v/>
      </c>
      <c r="BB279" s="89"/>
      <c r="BC279" s="89"/>
      <c r="BD279" s="150" t="str">
        <f t="shared" si="102"/>
        <v/>
      </c>
      <c r="BE279" s="151">
        <f>VLOOKUP(A279,Basisgegevens!$B:$L,5,0)</f>
        <v>2.9861111111111108E-3</v>
      </c>
      <c r="BF279" s="151">
        <f>VLOOKUP($A279,Basisgegevens!$B:$L,7,0)</f>
        <v>2.7546296296296294E-3</v>
      </c>
      <c r="BG279" s="151">
        <f>VLOOKUP($A279,Basisgegevens!$B:$L,8,0)</f>
        <v>6.099537037037037E-3</v>
      </c>
      <c r="BH279" s="152">
        <f>VLOOKUP($A279,Basisgegevens!$B:$L,9,0)</f>
        <v>300</v>
      </c>
      <c r="BI279" s="152">
        <f>VLOOKUP($A279,Basisgegevens!$B:$L,10,0)</f>
        <v>135</v>
      </c>
      <c r="BJ279" s="152">
        <f>VLOOKUP($A279,Basisgegevens!$B:$L,11,0)</f>
        <v>19</v>
      </c>
      <c r="BK279" s="152" t="str">
        <f t="shared" si="103"/>
        <v/>
      </c>
      <c r="BL279" s="153" t="str">
        <f t="shared" si="104"/>
        <v>Uit</v>
      </c>
      <c r="BM279" s="154" t="str">
        <f t="shared" si="112"/>
        <v/>
      </c>
      <c r="BN279" s="154">
        <f t="shared" si="105"/>
        <v>0</v>
      </c>
      <c r="BO279" s="154" t="str">
        <f t="shared" si="106"/>
        <v/>
      </c>
      <c r="BP279" s="61"/>
      <c r="BQ279" s="61"/>
      <c r="BR279" s="59" t="str">
        <f t="shared" si="107"/>
        <v/>
      </c>
      <c r="BS279" s="59" t="str">
        <f t="shared" si="108"/>
        <v/>
      </c>
      <c r="BT279" s="155" t="str">
        <f t="shared" si="109"/>
        <v/>
      </c>
      <c r="BU279" s="156" t="str">
        <f t="shared" si="110"/>
        <v/>
      </c>
      <c r="BV279" s="68"/>
      <c r="BW279" s="68"/>
      <c r="BX279" s="68"/>
      <c r="BY279" s="68"/>
      <c r="BZ279" s="68"/>
      <c r="CA279" s="68"/>
      <c r="CB279" s="68"/>
      <c r="CC279" s="68"/>
    </row>
    <row r="280" spans="1:81" x14ac:dyDescent="0.2">
      <c r="A280" s="161" t="s">
        <v>52</v>
      </c>
      <c r="B280" s="32"/>
      <c r="C280" s="164" t="str">
        <f t="shared" si="90"/>
        <v>B</v>
      </c>
      <c r="D280" s="147"/>
      <c r="E280" s="40"/>
      <c r="F280" s="35"/>
      <c r="G280" s="32"/>
      <c r="H280" s="32"/>
      <c r="I280" s="32"/>
      <c r="J280" s="32"/>
      <c r="K280" s="41"/>
      <c r="L280" s="42"/>
      <c r="M280" s="42"/>
      <c r="N280" s="167" t="str">
        <f t="shared" si="91"/>
        <v>Uit</v>
      </c>
      <c r="O280" s="46"/>
      <c r="P280" s="47"/>
      <c r="Q280" s="48">
        <f t="shared" si="92"/>
        <v>0</v>
      </c>
      <c r="R280" s="49" t="str">
        <f t="shared" si="93"/>
        <v/>
      </c>
      <c r="S280" s="50" t="str">
        <f t="shared" si="94"/>
        <v>Uit</v>
      </c>
      <c r="T280" s="171">
        <f t="shared" si="95"/>
        <v>0</v>
      </c>
      <c r="U280" s="169">
        <f t="shared" si="96"/>
        <v>0</v>
      </c>
      <c r="V280" s="169" t="str">
        <f t="shared" si="97"/>
        <v>Uit</v>
      </c>
      <c r="W280" s="170" t="str">
        <f t="shared" si="98"/>
        <v/>
      </c>
      <c r="X280" s="91" t="str">
        <f t="shared" si="99"/>
        <v/>
      </c>
      <c r="Y280" s="51"/>
      <c r="Z280" s="51"/>
      <c r="AA280" s="51"/>
      <c r="AB280" s="51"/>
      <c r="AC280" s="51"/>
      <c r="AD280" s="51"/>
      <c r="AE280" s="51"/>
      <c r="AF280" s="51"/>
      <c r="AG280" s="51"/>
      <c r="AH280" s="51"/>
      <c r="AI280" s="51"/>
      <c r="AJ280" s="51"/>
      <c r="AK280" s="51"/>
      <c r="AL280" s="51"/>
      <c r="AM280" s="51"/>
      <c r="AN280" s="51"/>
      <c r="AO280" s="51"/>
      <c r="AP280" s="51"/>
      <c r="AQ280" s="51"/>
      <c r="AR280" s="51"/>
      <c r="AS280" s="51"/>
      <c r="AT280" s="51"/>
      <c r="AU280" s="51"/>
      <c r="AV280" s="51"/>
      <c r="AW280" s="51"/>
      <c r="AX280" s="149">
        <f t="shared" si="100"/>
        <v>0</v>
      </c>
      <c r="AY280" s="52"/>
      <c r="AZ280" s="90" t="e">
        <f>VLOOKUP(AY280,Termination!C:D,2,FALSE)</f>
        <v>#N/A</v>
      </c>
      <c r="BA280" s="92" t="str">
        <f t="shared" si="101"/>
        <v/>
      </c>
      <c r="BB280" s="89"/>
      <c r="BC280" s="89"/>
      <c r="BD280" s="150" t="str">
        <f t="shared" si="102"/>
        <v/>
      </c>
      <c r="BE280" s="151">
        <f>VLOOKUP(A280,Basisgegevens!$B:$L,5,0)</f>
        <v>2.9861111111111108E-3</v>
      </c>
      <c r="BF280" s="151">
        <f>VLOOKUP($A280,Basisgegevens!$B:$L,7,0)</f>
        <v>2.7546296296296294E-3</v>
      </c>
      <c r="BG280" s="151">
        <f>VLOOKUP($A280,Basisgegevens!$B:$L,8,0)</f>
        <v>6.099537037037037E-3</v>
      </c>
      <c r="BH280" s="152">
        <f>VLOOKUP($A280,Basisgegevens!$B:$L,9,0)</f>
        <v>300</v>
      </c>
      <c r="BI280" s="152">
        <f>VLOOKUP($A280,Basisgegevens!$B:$L,10,0)</f>
        <v>135</v>
      </c>
      <c r="BJ280" s="152">
        <f>VLOOKUP($A280,Basisgegevens!$B:$L,11,0)</f>
        <v>19</v>
      </c>
      <c r="BK280" s="152" t="str">
        <f t="shared" si="103"/>
        <v/>
      </c>
      <c r="BL280" s="153" t="str">
        <f t="shared" si="104"/>
        <v>Uit</v>
      </c>
      <c r="BM280" s="154" t="str">
        <f t="shared" si="112"/>
        <v/>
      </c>
      <c r="BN280" s="154">
        <f t="shared" si="105"/>
        <v>0</v>
      </c>
      <c r="BO280" s="154" t="str">
        <f t="shared" si="106"/>
        <v/>
      </c>
      <c r="BP280" s="61"/>
      <c r="BQ280" s="61"/>
      <c r="BR280" s="59" t="str">
        <f t="shared" si="107"/>
        <v/>
      </c>
      <c r="BS280" s="59" t="str">
        <f t="shared" si="108"/>
        <v/>
      </c>
      <c r="BT280" s="155" t="str">
        <f t="shared" si="109"/>
        <v/>
      </c>
      <c r="BU280" s="156" t="str">
        <f t="shared" si="110"/>
        <v/>
      </c>
      <c r="BV280" s="68"/>
      <c r="BW280" s="68"/>
      <c r="BX280" s="68"/>
      <c r="BY280" s="68"/>
      <c r="BZ280" s="68"/>
      <c r="CA280" s="68"/>
      <c r="CB280" s="68"/>
      <c r="CC280" s="68"/>
    </row>
    <row r="281" spans="1:81" x14ac:dyDescent="0.2">
      <c r="A281" s="161" t="s">
        <v>52</v>
      </c>
      <c r="B281" s="32"/>
      <c r="C281" s="164" t="str">
        <f t="shared" ref="C281:C344" si="113">MID(A281,4,1)</f>
        <v>B</v>
      </c>
      <c r="D281" s="147"/>
      <c r="E281" s="40"/>
      <c r="F281" s="35"/>
      <c r="G281" s="32"/>
      <c r="H281" s="32"/>
      <c r="I281" s="32"/>
      <c r="J281" s="32"/>
      <c r="K281" s="41"/>
      <c r="L281" s="42"/>
      <c r="M281" s="42"/>
      <c r="N281" s="167" t="str">
        <f t="shared" ref="N281:N344" si="114">IFERROR(IF(ISTEXT(M281),M281,(IF(AVERAGE(L281:M281)&lt;=BI281,"Uit",100-(AVERAGE(L281:M281)/BH281*100)))),"Uit")</f>
        <v>Uit</v>
      </c>
      <c r="O281" s="46"/>
      <c r="P281" s="47"/>
      <c r="Q281" s="48">
        <f t="shared" ref="Q281:Q344" si="115">IF(AX281="","",AX281)</f>
        <v>0</v>
      </c>
      <c r="R281" s="49" t="str">
        <f t="shared" ref="R281:R344" si="116">IF(BD281="","",IF(BD281&gt;BG281,"Uit",BM281+BN281))</f>
        <v/>
      </c>
      <c r="S281" s="50" t="str">
        <f t="shared" ref="S281:S344" si="117">IF(ISTEXT(BL281),BL281,IF(OR(ISBLANK(Q281),Q281="",ISBLANK(Y281)),BL281,IF(ISTEXT(BO281),BO281,BL281+BO281)))</f>
        <v>Uit</v>
      </c>
      <c r="T281" s="171">
        <f t="shared" ref="T281:T344" si="118">IF(BP281="",0,BR281)</f>
        <v>0</v>
      </c>
      <c r="U281" s="169">
        <f t="shared" ref="U281:U344" si="119">IF(BQ281="",0,BS281)</f>
        <v>0</v>
      </c>
      <c r="V281" s="169" t="str">
        <f t="shared" ref="V281:V344" si="120">IF(S281="","",IF(ISTEXT(S281),S281,S281-T281-U281))</f>
        <v>Uit</v>
      </c>
      <c r="W281" s="170" t="str">
        <f t="shared" ref="W281:W344" si="121">IF(AY281="","",AZ281)</f>
        <v/>
      </c>
      <c r="X281" s="91" t="str">
        <f t="shared" ref="X281:X344" si="122">IF($G281="","",$G281)</f>
        <v/>
      </c>
      <c r="Y281" s="51"/>
      <c r="Z281" s="51"/>
      <c r="AA281" s="51"/>
      <c r="AB281" s="51"/>
      <c r="AC281" s="51"/>
      <c r="AD281" s="51"/>
      <c r="AE281" s="51"/>
      <c r="AF281" s="51"/>
      <c r="AG281" s="51"/>
      <c r="AH281" s="51"/>
      <c r="AI281" s="51"/>
      <c r="AJ281" s="51"/>
      <c r="AK281" s="51"/>
      <c r="AL281" s="51"/>
      <c r="AM281" s="51"/>
      <c r="AN281" s="51"/>
      <c r="AO281" s="51"/>
      <c r="AP281" s="51"/>
      <c r="AQ281" s="51"/>
      <c r="AR281" s="51"/>
      <c r="AS281" s="51"/>
      <c r="AT281" s="51"/>
      <c r="AU281" s="51"/>
      <c r="AV281" s="51"/>
      <c r="AW281" s="51"/>
      <c r="AX281" s="149">
        <f t="shared" ref="AX281:AX344" si="123">IF(AY281="",SUM(Y281:AW281),"Uit")</f>
        <v>0</v>
      </c>
      <c r="AY281" s="52"/>
      <c r="AZ281" s="90" t="e">
        <f>VLOOKUP(AY281,Termination!C:D,2,FALSE)</f>
        <v>#N/A</v>
      </c>
      <c r="BA281" s="92" t="str">
        <f t="shared" ref="BA281:BA344" si="124">IF($G281="","",$G281)</f>
        <v/>
      </c>
      <c r="BB281" s="89"/>
      <c r="BC281" s="89"/>
      <c r="BD281" s="150" t="str">
        <f t="shared" ref="BD281:BD344" si="125">IF(ISBLANK(BC281),"",BC281-BB281)</f>
        <v/>
      </c>
      <c r="BE281" s="151">
        <f>VLOOKUP(A281,Basisgegevens!$B:$L,5,0)</f>
        <v>2.9861111111111108E-3</v>
      </c>
      <c r="BF281" s="151">
        <f>VLOOKUP($A281,Basisgegevens!$B:$L,7,0)</f>
        <v>2.7546296296296294E-3</v>
      </c>
      <c r="BG281" s="151">
        <f>VLOOKUP($A281,Basisgegevens!$B:$L,8,0)</f>
        <v>6.099537037037037E-3</v>
      </c>
      <c r="BH281" s="152">
        <f>VLOOKUP($A281,Basisgegevens!$B:$L,9,0)</f>
        <v>300</v>
      </c>
      <c r="BI281" s="152">
        <f>VLOOKUP($A281,Basisgegevens!$B:$L,10,0)</f>
        <v>135</v>
      </c>
      <c r="BJ281" s="152">
        <f>VLOOKUP($A281,Basisgegevens!$B:$L,11,0)</f>
        <v>19</v>
      </c>
      <c r="BK281" s="152" t="str">
        <f t="shared" ref="BK281:BK344" si="126">IF(O281="","",IF(ISTEXT(O281),O281,IF(O281&gt;BJ281,"Uit",IF(ISBLANK(P281),O281,O281+P281))))</f>
        <v/>
      </c>
      <c r="BL281" s="153" t="str">
        <f t="shared" ref="BL281:BL344" si="127">IF(OR(ISTEXT(N281),BK281=""),N281,IF(ISTEXT(BK281),BK281,N281+BK281))</f>
        <v>Uit</v>
      </c>
      <c r="BM281" s="154" t="str">
        <f t="shared" si="112"/>
        <v/>
      </c>
      <c r="BN281" s="154">
        <f t="shared" ref="BN281:BN344" si="128">IF(BD281&gt;BF281,0,(BF281-BD281)*24*3600*0.4)</f>
        <v>0</v>
      </c>
      <c r="BO281" s="154" t="str">
        <f t="shared" ref="BO281:BO344" si="129">IF(Q281="","",IF(ISTEXT(Q281),Q281,IF(ISTEXT(R281),R281,Q281+R281)))</f>
        <v/>
      </c>
      <c r="BP281" s="61"/>
      <c r="BQ281" s="61"/>
      <c r="BR281" s="59" t="str">
        <f t="shared" ref="BR281:BR344" si="130">IF(BP281="","",BP281)</f>
        <v/>
      </c>
      <c r="BS281" s="59" t="str">
        <f t="shared" ref="BS281:BS344" si="131">IF(BQ281="","",BQ281)</f>
        <v/>
      </c>
      <c r="BT281" s="155" t="str">
        <f t="shared" ref="BT281:BT344" si="132">IFERROR(AVERAGE(BR281:BS281),"")</f>
        <v/>
      </c>
      <c r="BU281" s="156" t="str">
        <f t="shared" ref="BU281:BU344" si="133">IF(BT281&gt;0,IF(BT281&lt;6,"onvoldoende",""),"")</f>
        <v/>
      </c>
      <c r="BV281" s="68"/>
      <c r="BW281" s="68"/>
      <c r="BX281" s="68"/>
      <c r="BY281" s="68"/>
      <c r="BZ281" s="68"/>
      <c r="CA281" s="68"/>
      <c r="CB281" s="68"/>
      <c r="CC281" s="68"/>
    </row>
    <row r="282" spans="1:81" x14ac:dyDescent="0.2">
      <c r="A282" s="161" t="s">
        <v>52</v>
      </c>
      <c r="B282" s="32"/>
      <c r="C282" s="164" t="str">
        <f t="shared" si="113"/>
        <v>B</v>
      </c>
      <c r="D282" s="147"/>
      <c r="E282" s="40"/>
      <c r="F282" s="35"/>
      <c r="G282" s="32"/>
      <c r="H282" s="32"/>
      <c r="I282" s="32"/>
      <c r="J282" s="32"/>
      <c r="K282" s="41"/>
      <c r="L282" s="42"/>
      <c r="M282" s="42"/>
      <c r="N282" s="167" t="str">
        <f t="shared" si="114"/>
        <v>Uit</v>
      </c>
      <c r="O282" s="46"/>
      <c r="P282" s="47"/>
      <c r="Q282" s="48">
        <f t="shared" si="115"/>
        <v>0</v>
      </c>
      <c r="R282" s="49" t="str">
        <f t="shared" si="116"/>
        <v/>
      </c>
      <c r="S282" s="50" t="str">
        <f t="shared" si="117"/>
        <v>Uit</v>
      </c>
      <c r="T282" s="171">
        <f t="shared" si="118"/>
        <v>0</v>
      </c>
      <c r="U282" s="169">
        <f t="shared" si="119"/>
        <v>0</v>
      </c>
      <c r="V282" s="169" t="str">
        <f t="shared" si="120"/>
        <v>Uit</v>
      </c>
      <c r="W282" s="170" t="str">
        <f t="shared" si="121"/>
        <v/>
      </c>
      <c r="X282" s="91" t="str">
        <f t="shared" si="122"/>
        <v/>
      </c>
      <c r="Y282" s="51"/>
      <c r="Z282" s="51"/>
      <c r="AA282" s="51"/>
      <c r="AB282" s="51"/>
      <c r="AC282" s="51"/>
      <c r="AD282" s="51"/>
      <c r="AE282" s="51"/>
      <c r="AF282" s="51"/>
      <c r="AG282" s="51"/>
      <c r="AH282" s="51"/>
      <c r="AI282" s="51"/>
      <c r="AJ282" s="51"/>
      <c r="AK282" s="51"/>
      <c r="AL282" s="51"/>
      <c r="AM282" s="51"/>
      <c r="AN282" s="51"/>
      <c r="AO282" s="51"/>
      <c r="AP282" s="51"/>
      <c r="AQ282" s="51"/>
      <c r="AR282" s="51"/>
      <c r="AS282" s="51"/>
      <c r="AT282" s="51"/>
      <c r="AU282" s="51"/>
      <c r="AV282" s="51"/>
      <c r="AW282" s="51"/>
      <c r="AX282" s="149">
        <f t="shared" si="123"/>
        <v>0</v>
      </c>
      <c r="AY282" s="52"/>
      <c r="AZ282" s="90" t="e">
        <f>VLOOKUP(AY282,Termination!C:D,2,FALSE)</f>
        <v>#N/A</v>
      </c>
      <c r="BA282" s="92" t="str">
        <f t="shared" si="124"/>
        <v/>
      </c>
      <c r="BB282" s="89"/>
      <c r="BC282" s="89"/>
      <c r="BD282" s="150" t="str">
        <f t="shared" si="125"/>
        <v/>
      </c>
      <c r="BE282" s="151">
        <f>VLOOKUP(A282,Basisgegevens!$B:$L,5,0)</f>
        <v>2.9861111111111108E-3</v>
      </c>
      <c r="BF282" s="151">
        <f>VLOOKUP($A282,Basisgegevens!$B:$L,7,0)</f>
        <v>2.7546296296296294E-3</v>
      </c>
      <c r="BG282" s="151">
        <f>VLOOKUP($A282,Basisgegevens!$B:$L,8,0)</f>
        <v>6.099537037037037E-3</v>
      </c>
      <c r="BH282" s="152">
        <f>VLOOKUP($A282,Basisgegevens!$B:$L,9,0)</f>
        <v>300</v>
      </c>
      <c r="BI282" s="152">
        <f>VLOOKUP($A282,Basisgegevens!$B:$L,10,0)</f>
        <v>135</v>
      </c>
      <c r="BJ282" s="152">
        <f>VLOOKUP($A282,Basisgegevens!$B:$L,11,0)</f>
        <v>19</v>
      </c>
      <c r="BK282" s="152" t="str">
        <f t="shared" si="126"/>
        <v/>
      </c>
      <c r="BL282" s="153" t="str">
        <f t="shared" si="127"/>
        <v>Uit</v>
      </c>
      <c r="BM282" s="154" t="str">
        <f t="shared" si="112"/>
        <v/>
      </c>
      <c r="BN282" s="154">
        <f t="shared" si="128"/>
        <v>0</v>
      </c>
      <c r="BO282" s="154" t="str">
        <f t="shared" si="129"/>
        <v/>
      </c>
      <c r="BP282" s="61"/>
      <c r="BQ282" s="61"/>
      <c r="BR282" s="59" t="str">
        <f t="shared" si="130"/>
        <v/>
      </c>
      <c r="BS282" s="59" t="str">
        <f t="shared" si="131"/>
        <v/>
      </c>
      <c r="BT282" s="155" t="str">
        <f t="shared" si="132"/>
        <v/>
      </c>
      <c r="BU282" s="156" t="str">
        <f t="shared" si="133"/>
        <v/>
      </c>
      <c r="BV282" s="68"/>
      <c r="BW282" s="68"/>
      <c r="BX282" s="68"/>
      <c r="BY282" s="68"/>
      <c r="BZ282" s="68"/>
      <c r="CA282" s="68"/>
      <c r="CB282" s="68"/>
      <c r="CC282" s="68"/>
    </row>
    <row r="283" spans="1:81" x14ac:dyDescent="0.2">
      <c r="A283" s="161" t="s">
        <v>52</v>
      </c>
      <c r="B283" s="32"/>
      <c r="C283" s="164" t="str">
        <f t="shared" si="113"/>
        <v>B</v>
      </c>
      <c r="D283" s="147"/>
      <c r="E283" s="40"/>
      <c r="F283" s="35"/>
      <c r="G283" s="32"/>
      <c r="H283" s="32"/>
      <c r="I283" s="32"/>
      <c r="J283" s="32"/>
      <c r="K283" s="41"/>
      <c r="L283" s="42"/>
      <c r="M283" s="42"/>
      <c r="N283" s="167" t="str">
        <f t="shared" si="114"/>
        <v>Uit</v>
      </c>
      <c r="O283" s="46"/>
      <c r="P283" s="47"/>
      <c r="Q283" s="48">
        <f t="shared" si="115"/>
        <v>0</v>
      </c>
      <c r="R283" s="49" t="str">
        <f t="shared" si="116"/>
        <v/>
      </c>
      <c r="S283" s="50" t="str">
        <f t="shared" si="117"/>
        <v>Uit</v>
      </c>
      <c r="T283" s="171">
        <f t="shared" si="118"/>
        <v>0</v>
      </c>
      <c r="U283" s="169">
        <f t="shared" si="119"/>
        <v>0</v>
      </c>
      <c r="V283" s="169" t="str">
        <f t="shared" si="120"/>
        <v>Uit</v>
      </c>
      <c r="W283" s="170" t="str">
        <f t="shared" si="121"/>
        <v/>
      </c>
      <c r="X283" s="91" t="str">
        <f t="shared" si="122"/>
        <v/>
      </c>
      <c r="Y283" s="51"/>
      <c r="Z283" s="51"/>
      <c r="AA283" s="51"/>
      <c r="AB283" s="51"/>
      <c r="AC283" s="51"/>
      <c r="AD283" s="51"/>
      <c r="AE283" s="51"/>
      <c r="AF283" s="51"/>
      <c r="AG283" s="51"/>
      <c r="AH283" s="51"/>
      <c r="AI283" s="51"/>
      <c r="AJ283" s="51"/>
      <c r="AK283" s="51"/>
      <c r="AL283" s="51"/>
      <c r="AM283" s="51"/>
      <c r="AN283" s="51"/>
      <c r="AO283" s="51"/>
      <c r="AP283" s="51"/>
      <c r="AQ283" s="51"/>
      <c r="AR283" s="51"/>
      <c r="AS283" s="51"/>
      <c r="AT283" s="51"/>
      <c r="AU283" s="51"/>
      <c r="AV283" s="51"/>
      <c r="AW283" s="51"/>
      <c r="AX283" s="149">
        <f t="shared" si="123"/>
        <v>0</v>
      </c>
      <c r="AY283" s="52"/>
      <c r="AZ283" s="90" t="e">
        <f>VLOOKUP(AY283,Termination!C:D,2,FALSE)</f>
        <v>#N/A</v>
      </c>
      <c r="BA283" s="92" t="str">
        <f t="shared" si="124"/>
        <v/>
      </c>
      <c r="BB283" s="89"/>
      <c r="BC283" s="89"/>
      <c r="BD283" s="150" t="str">
        <f t="shared" si="125"/>
        <v/>
      </c>
      <c r="BE283" s="151">
        <f>VLOOKUP(A283,Basisgegevens!$B:$L,5,0)</f>
        <v>2.9861111111111108E-3</v>
      </c>
      <c r="BF283" s="151">
        <f>VLOOKUP($A283,Basisgegevens!$B:$L,7,0)</f>
        <v>2.7546296296296294E-3</v>
      </c>
      <c r="BG283" s="151">
        <f>VLOOKUP($A283,Basisgegevens!$B:$L,8,0)</f>
        <v>6.099537037037037E-3</v>
      </c>
      <c r="BH283" s="152">
        <f>VLOOKUP($A283,Basisgegevens!$B:$L,9,0)</f>
        <v>300</v>
      </c>
      <c r="BI283" s="152">
        <f>VLOOKUP($A283,Basisgegevens!$B:$L,10,0)</f>
        <v>135</v>
      </c>
      <c r="BJ283" s="152">
        <f>VLOOKUP($A283,Basisgegevens!$B:$L,11,0)</f>
        <v>19</v>
      </c>
      <c r="BK283" s="152" t="str">
        <f t="shared" si="126"/>
        <v/>
      </c>
      <c r="BL283" s="153" t="str">
        <f t="shared" si="127"/>
        <v>Uit</v>
      </c>
      <c r="BM283" s="154" t="str">
        <f t="shared" si="112"/>
        <v/>
      </c>
      <c r="BN283" s="154">
        <f t="shared" si="128"/>
        <v>0</v>
      </c>
      <c r="BO283" s="154" t="str">
        <f t="shared" si="129"/>
        <v/>
      </c>
      <c r="BP283" s="61"/>
      <c r="BQ283" s="61"/>
      <c r="BR283" s="59" t="str">
        <f t="shared" si="130"/>
        <v/>
      </c>
      <c r="BS283" s="59" t="str">
        <f t="shared" si="131"/>
        <v/>
      </c>
      <c r="BT283" s="155" t="str">
        <f t="shared" si="132"/>
        <v/>
      </c>
      <c r="BU283" s="156" t="str">
        <f t="shared" si="133"/>
        <v/>
      </c>
      <c r="BV283" s="68"/>
      <c r="BW283" s="68"/>
      <c r="BX283" s="68"/>
      <c r="BY283" s="68"/>
      <c r="BZ283" s="68"/>
      <c r="CA283" s="68"/>
      <c r="CB283" s="68"/>
      <c r="CC283" s="68"/>
    </row>
    <row r="284" spans="1:81" x14ac:dyDescent="0.2">
      <c r="A284" s="161" t="s">
        <v>52</v>
      </c>
      <c r="B284" s="32"/>
      <c r="C284" s="164" t="str">
        <f t="shared" si="113"/>
        <v>B</v>
      </c>
      <c r="D284" s="147"/>
      <c r="E284" s="40"/>
      <c r="F284" s="35"/>
      <c r="G284" s="32"/>
      <c r="H284" s="32"/>
      <c r="I284" s="32"/>
      <c r="J284" s="32"/>
      <c r="K284" s="41"/>
      <c r="L284" s="42"/>
      <c r="M284" s="42"/>
      <c r="N284" s="167" t="str">
        <f t="shared" si="114"/>
        <v>Uit</v>
      </c>
      <c r="O284" s="46"/>
      <c r="P284" s="47"/>
      <c r="Q284" s="48">
        <f t="shared" si="115"/>
        <v>0</v>
      </c>
      <c r="R284" s="49" t="str">
        <f t="shared" si="116"/>
        <v/>
      </c>
      <c r="S284" s="50" t="str">
        <f t="shared" si="117"/>
        <v>Uit</v>
      </c>
      <c r="T284" s="171">
        <f t="shared" si="118"/>
        <v>0</v>
      </c>
      <c r="U284" s="169">
        <f t="shared" si="119"/>
        <v>0</v>
      </c>
      <c r="V284" s="169" t="str">
        <f t="shared" si="120"/>
        <v>Uit</v>
      </c>
      <c r="W284" s="170" t="str">
        <f t="shared" si="121"/>
        <v/>
      </c>
      <c r="X284" s="91" t="str">
        <f t="shared" si="122"/>
        <v/>
      </c>
      <c r="Y284" s="51"/>
      <c r="Z284" s="51"/>
      <c r="AA284" s="51"/>
      <c r="AB284" s="51"/>
      <c r="AC284" s="51"/>
      <c r="AD284" s="51"/>
      <c r="AE284" s="51"/>
      <c r="AF284" s="51"/>
      <c r="AG284" s="51"/>
      <c r="AH284" s="51"/>
      <c r="AI284" s="51"/>
      <c r="AJ284" s="51"/>
      <c r="AK284" s="51"/>
      <c r="AL284" s="51"/>
      <c r="AM284" s="51"/>
      <c r="AN284" s="51"/>
      <c r="AO284" s="51"/>
      <c r="AP284" s="51"/>
      <c r="AQ284" s="51"/>
      <c r="AR284" s="51"/>
      <c r="AS284" s="51"/>
      <c r="AT284" s="51"/>
      <c r="AU284" s="51"/>
      <c r="AV284" s="51"/>
      <c r="AW284" s="51"/>
      <c r="AX284" s="149">
        <f t="shared" si="123"/>
        <v>0</v>
      </c>
      <c r="AY284" s="52"/>
      <c r="AZ284" s="90" t="e">
        <f>VLOOKUP(AY284,Termination!C:D,2,FALSE)</f>
        <v>#N/A</v>
      </c>
      <c r="BA284" s="92" t="str">
        <f t="shared" si="124"/>
        <v/>
      </c>
      <c r="BB284" s="89"/>
      <c r="BC284" s="89"/>
      <c r="BD284" s="150" t="str">
        <f t="shared" si="125"/>
        <v/>
      </c>
      <c r="BE284" s="151">
        <f>VLOOKUP(A284,Basisgegevens!$B:$L,5,0)</f>
        <v>2.9861111111111108E-3</v>
      </c>
      <c r="BF284" s="151">
        <f>VLOOKUP($A284,Basisgegevens!$B:$L,7,0)</f>
        <v>2.7546296296296294E-3</v>
      </c>
      <c r="BG284" s="151">
        <f>VLOOKUP($A284,Basisgegevens!$B:$L,8,0)</f>
        <v>6.099537037037037E-3</v>
      </c>
      <c r="BH284" s="152">
        <f>VLOOKUP($A284,Basisgegevens!$B:$L,9,0)</f>
        <v>300</v>
      </c>
      <c r="BI284" s="152">
        <f>VLOOKUP($A284,Basisgegevens!$B:$L,10,0)</f>
        <v>135</v>
      </c>
      <c r="BJ284" s="152">
        <f>VLOOKUP($A284,Basisgegevens!$B:$L,11,0)</f>
        <v>19</v>
      </c>
      <c r="BK284" s="152" t="str">
        <f t="shared" si="126"/>
        <v/>
      </c>
      <c r="BL284" s="153" t="str">
        <f t="shared" si="127"/>
        <v>Uit</v>
      </c>
      <c r="BM284" s="154" t="str">
        <f t="shared" si="112"/>
        <v/>
      </c>
      <c r="BN284" s="154">
        <f t="shared" si="128"/>
        <v>0</v>
      </c>
      <c r="BO284" s="154" t="str">
        <f t="shared" si="129"/>
        <v/>
      </c>
      <c r="BP284" s="61"/>
      <c r="BQ284" s="61"/>
      <c r="BR284" s="59" t="str">
        <f t="shared" si="130"/>
        <v/>
      </c>
      <c r="BS284" s="59" t="str">
        <f t="shared" si="131"/>
        <v/>
      </c>
      <c r="BT284" s="155" t="str">
        <f t="shared" si="132"/>
        <v/>
      </c>
      <c r="BU284" s="156" t="str">
        <f t="shared" si="133"/>
        <v/>
      </c>
      <c r="BV284" s="68"/>
      <c r="BW284" s="68"/>
      <c r="BX284" s="68"/>
      <c r="BY284" s="68"/>
      <c r="BZ284" s="68"/>
      <c r="CA284" s="68"/>
      <c r="CB284" s="68"/>
      <c r="CC284" s="68"/>
    </row>
    <row r="285" spans="1:81" x14ac:dyDescent="0.2">
      <c r="A285" s="161" t="s">
        <v>52</v>
      </c>
      <c r="B285" s="32"/>
      <c r="C285" s="164" t="str">
        <f t="shared" si="113"/>
        <v>B</v>
      </c>
      <c r="D285" s="147"/>
      <c r="E285" s="40"/>
      <c r="F285" s="35"/>
      <c r="G285" s="32"/>
      <c r="H285" s="32"/>
      <c r="I285" s="32"/>
      <c r="J285" s="32"/>
      <c r="K285" s="41"/>
      <c r="L285" s="42"/>
      <c r="M285" s="42"/>
      <c r="N285" s="167" t="str">
        <f t="shared" si="114"/>
        <v>Uit</v>
      </c>
      <c r="O285" s="46"/>
      <c r="P285" s="47"/>
      <c r="Q285" s="48">
        <f t="shared" si="115"/>
        <v>0</v>
      </c>
      <c r="R285" s="49" t="str">
        <f t="shared" si="116"/>
        <v/>
      </c>
      <c r="S285" s="50" t="str">
        <f t="shared" si="117"/>
        <v>Uit</v>
      </c>
      <c r="T285" s="171">
        <f t="shared" si="118"/>
        <v>0</v>
      </c>
      <c r="U285" s="169">
        <f t="shared" si="119"/>
        <v>0</v>
      </c>
      <c r="V285" s="169" t="str">
        <f t="shared" si="120"/>
        <v>Uit</v>
      </c>
      <c r="W285" s="170" t="str">
        <f t="shared" si="121"/>
        <v/>
      </c>
      <c r="X285" s="91" t="str">
        <f t="shared" si="122"/>
        <v/>
      </c>
      <c r="Y285" s="51"/>
      <c r="Z285" s="51"/>
      <c r="AA285" s="51"/>
      <c r="AB285" s="51"/>
      <c r="AC285" s="51"/>
      <c r="AD285" s="51"/>
      <c r="AE285" s="51"/>
      <c r="AF285" s="51"/>
      <c r="AG285" s="51"/>
      <c r="AH285" s="51"/>
      <c r="AI285" s="51"/>
      <c r="AJ285" s="51"/>
      <c r="AK285" s="51"/>
      <c r="AL285" s="51"/>
      <c r="AM285" s="51"/>
      <c r="AN285" s="51"/>
      <c r="AO285" s="51"/>
      <c r="AP285" s="51"/>
      <c r="AQ285" s="51"/>
      <c r="AR285" s="51"/>
      <c r="AS285" s="51"/>
      <c r="AT285" s="51"/>
      <c r="AU285" s="51"/>
      <c r="AV285" s="51"/>
      <c r="AW285" s="51"/>
      <c r="AX285" s="149">
        <f t="shared" si="123"/>
        <v>0</v>
      </c>
      <c r="AY285" s="52"/>
      <c r="AZ285" s="90" t="e">
        <f>VLOOKUP(AY285,Termination!C:D,2,FALSE)</f>
        <v>#N/A</v>
      </c>
      <c r="BA285" s="92" t="str">
        <f t="shared" si="124"/>
        <v/>
      </c>
      <c r="BB285" s="89"/>
      <c r="BC285" s="89"/>
      <c r="BD285" s="150" t="str">
        <f t="shared" si="125"/>
        <v/>
      </c>
      <c r="BE285" s="151">
        <f>VLOOKUP(A285,Basisgegevens!$B:$L,5,0)</f>
        <v>2.9861111111111108E-3</v>
      </c>
      <c r="BF285" s="151">
        <f>VLOOKUP($A285,Basisgegevens!$B:$L,7,0)</f>
        <v>2.7546296296296294E-3</v>
      </c>
      <c r="BG285" s="151">
        <f>VLOOKUP($A285,Basisgegevens!$B:$L,8,0)</f>
        <v>6.099537037037037E-3</v>
      </c>
      <c r="BH285" s="152">
        <f>VLOOKUP($A285,Basisgegevens!$B:$L,9,0)</f>
        <v>300</v>
      </c>
      <c r="BI285" s="152">
        <f>VLOOKUP($A285,Basisgegevens!$B:$L,10,0)</f>
        <v>135</v>
      </c>
      <c r="BJ285" s="152">
        <f>VLOOKUP($A285,Basisgegevens!$B:$L,11,0)</f>
        <v>19</v>
      </c>
      <c r="BK285" s="152" t="str">
        <f t="shared" si="126"/>
        <v/>
      </c>
      <c r="BL285" s="153" t="str">
        <f t="shared" si="127"/>
        <v>Uit</v>
      </c>
      <c r="BM285" s="154" t="str">
        <f t="shared" si="112"/>
        <v/>
      </c>
      <c r="BN285" s="154">
        <f t="shared" si="128"/>
        <v>0</v>
      </c>
      <c r="BO285" s="154" t="str">
        <f t="shared" si="129"/>
        <v/>
      </c>
      <c r="BP285" s="61"/>
      <c r="BQ285" s="61"/>
      <c r="BR285" s="59" t="str">
        <f t="shared" si="130"/>
        <v/>
      </c>
      <c r="BS285" s="59" t="str">
        <f t="shared" si="131"/>
        <v/>
      </c>
      <c r="BT285" s="155" t="str">
        <f t="shared" si="132"/>
        <v/>
      </c>
      <c r="BU285" s="156" t="str">
        <f t="shared" si="133"/>
        <v/>
      </c>
      <c r="BV285" s="68"/>
      <c r="BW285" s="68"/>
      <c r="BX285" s="68"/>
      <c r="BY285" s="68"/>
      <c r="BZ285" s="68"/>
      <c r="CA285" s="68"/>
      <c r="CB285" s="68"/>
      <c r="CC285" s="68"/>
    </row>
    <row r="286" spans="1:81" x14ac:dyDescent="0.2">
      <c r="A286" s="161" t="s">
        <v>52</v>
      </c>
      <c r="B286" s="32"/>
      <c r="C286" s="164" t="str">
        <f t="shared" si="113"/>
        <v>B</v>
      </c>
      <c r="D286" s="147"/>
      <c r="E286" s="40"/>
      <c r="F286" s="35"/>
      <c r="G286" s="32"/>
      <c r="H286" s="32"/>
      <c r="I286" s="32"/>
      <c r="J286" s="32"/>
      <c r="K286" s="41"/>
      <c r="L286" s="42"/>
      <c r="M286" s="42"/>
      <c r="N286" s="167" t="str">
        <f t="shared" si="114"/>
        <v>Uit</v>
      </c>
      <c r="O286" s="46"/>
      <c r="P286" s="47"/>
      <c r="Q286" s="48">
        <f t="shared" si="115"/>
        <v>0</v>
      </c>
      <c r="R286" s="49" t="str">
        <f t="shared" si="116"/>
        <v/>
      </c>
      <c r="S286" s="50" t="str">
        <f t="shared" si="117"/>
        <v>Uit</v>
      </c>
      <c r="T286" s="171">
        <f t="shared" si="118"/>
        <v>0</v>
      </c>
      <c r="U286" s="169">
        <f t="shared" si="119"/>
        <v>0</v>
      </c>
      <c r="V286" s="169" t="str">
        <f t="shared" si="120"/>
        <v>Uit</v>
      </c>
      <c r="W286" s="170" t="str">
        <f t="shared" si="121"/>
        <v/>
      </c>
      <c r="X286" s="91" t="str">
        <f t="shared" si="122"/>
        <v/>
      </c>
      <c r="Y286" s="51"/>
      <c r="Z286" s="51"/>
      <c r="AA286" s="51"/>
      <c r="AB286" s="51"/>
      <c r="AC286" s="51"/>
      <c r="AD286" s="51"/>
      <c r="AE286" s="51"/>
      <c r="AF286" s="51"/>
      <c r="AG286" s="51"/>
      <c r="AH286" s="51"/>
      <c r="AI286" s="51"/>
      <c r="AJ286" s="51"/>
      <c r="AK286" s="51"/>
      <c r="AL286" s="51"/>
      <c r="AM286" s="51"/>
      <c r="AN286" s="51"/>
      <c r="AO286" s="51"/>
      <c r="AP286" s="51"/>
      <c r="AQ286" s="51"/>
      <c r="AR286" s="51"/>
      <c r="AS286" s="51"/>
      <c r="AT286" s="51"/>
      <c r="AU286" s="51"/>
      <c r="AV286" s="51"/>
      <c r="AW286" s="51"/>
      <c r="AX286" s="149">
        <f t="shared" si="123"/>
        <v>0</v>
      </c>
      <c r="AY286" s="52"/>
      <c r="AZ286" s="90" t="e">
        <f>VLOOKUP(AY286,Termination!C:D,2,FALSE)</f>
        <v>#N/A</v>
      </c>
      <c r="BA286" s="92" t="str">
        <f t="shared" si="124"/>
        <v/>
      </c>
      <c r="BB286" s="89"/>
      <c r="BC286" s="89"/>
      <c r="BD286" s="150" t="str">
        <f t="shared" si="125"/>
        <v/>
      </c>
      <c r="BE286" s="151">
        <f>VLOOKUP(A286,Basisgegevens!$B:$L,5,0)</f>
        <v>2.9861111111111108E-3</v>
      </c>
      <c r="BF286" s="151">
        <f>VLOOKUP($A286,Basisgegevens!$B:$L,7,0)</f>
        <v>2.7546296296296294E-3</v>
      </c>
      <c r="BG286" s="151">
        <f>VLOOKUP($A286,Basisgegevens!$B:$L,8,0)</f>
        <v>6.099537037037037E-3</v>
      </c>
      <c r="BH286" s="152">
        <f>VLOOKUP($A286,Basisgegevens!$B:$L,9,0)</f>
        <v>300</v>
      </c>
      <c r="BI286" s="152">
        <f>VLOOKUP($A286,Basisgegevens!$B:$L,10,0)</f>
        <v>135</v>
      </c>
      <c r="BJ286" s="152">
        <f>VLOOKUP($A286,Basisgegevens!$B:$L,11,0)</f>
        <v>19</v>
      </c>
      <c r="BK286" s="152" t="str">
        <f t="shared" si="126"/>
        <v/>
      </c>
      <c r="BL286" s="153" t="str">
        <f t="shared" si="127"/>
        <v>Uit</v>
      </c>
      <c r="BM286" s="154" t="str">
        <f t="shared" si="112"/>
        <v/>
      </c>
      <c r="BN286" s="154">
        <f t="shared" si="128"/>
        <v>0</v>
      </c>
      <c r="BO286" s="154" t="str">
        <f t="shared" si="129"/>
        <v/>
      </c>
      <c r="BP286" s="61"/>
      <c r="BQ286" s="61"/>
      <c r="BR286" s="59" t="str">
        <f t="shared" si="130"/>
        <v/>
      </c>
      <c r="BS286" s="59" t="str">
        <f t="shared" si="131"/>
        <v/>
      </c>
      <c r="BT286" s="155" t="str">
        <f t="shared" si="132"/>
        <v/>
      </c>
      <c r="BU286" s="156" t="str">
        <f t="shared" si="133"/>
        <v/>
      </c>
      <c r="BV286" s="68"/>
      <c r="BW286" s="68"/>
      <c r="BX286" s="68"/>
      <c r="BY286" s="68"/>
      <c r="BZ286" s="68"/>
      <c r="CA286" s="68"/>
      <c r="CB286" s="68"/>
      <c r="CC286" s="68"/>
    </row>
    <row r="287" spans="1:81" x14ac:dyDescent="0.2">
      <c r="A287" s="161" t="s">
        <v>52</v>
      </c>
      <c r="B287" s="32"/>
      <c r="C287" s="164" t="str">
        <f t="shared" si="113"/>
        <v>B</v>
      </c>
      <c r="D287" s="147"/>
      <c r="E287" s="40"/>
      <c r="F287" s="35"/>
      <c r="G287" s="32"/>
      <c r="H287" s="32"/>
      <c r="I287" s="32"/>
      <c r="J287" s="32"/>
      <c r="K287" s="41"/>
      <c r="L287" s="42"/>
      <c r="M287" s="42"/>
      <c r="N287" s="167" t="str">
        <f t="shared" si="114"/>
        <v>Uit</v>
      </c>
      <c r="O287" s="46"/>
      <c r="P287" s="47"/>
      <c r="Q287" s="48">
        <f t="shared" si="115"/>
        <v>0</v>
      </c>
      <c r="R287" s="49" t="str">
        <f t="shared" si="116"/>
        <v/>
      </c>
      <c r="S287" s="50" t="str">
        <f t="shared" si="117"/>
        <v>Uit</v>
      </c>
      <c r="T287" s="171">
        <f t="shared" si="118"/>
        <v>0</v>
      </c>
      <c r="U287" s="169">
        <f t="shared" si="119"/>
        <v>0</v>
      </c>
      <c r="V287" s="169" t="str">
        <f t="shared" si="120"/>
        <v>Uit</v>
      </c>
      <c r="W287" s="170" t="str">
        <f t="shared" si="121"/>
        <v/>
      </c>
      <c r="X287" s="91" t="str">
        <f t="shared" si="122"/>
        <v/>
      </c>
      <c r="Y287" s="51"/>
      <c r="Z287" s="51"/>
      <c r="AA287" s="51"/>
      <c r="AB287" s="51"/>
      <c r="AC287" s="51"/>
      <c r="AD287" s="51"/>
      <c r="AE287" s="51"/>
      <c r="AF287" s="51"/>
      <c r="AG287" s="51"/>
      <c r="AH287" s="51"/>
      <c r="AI287" s="51"/>
      <c r="AJ287" s="51"/>
      <c r="AK287" s="51"/>
      <c r="AL287" s="51"/>
      <c r="AM287" s="51"/>
      <c r="AN287" s="51"/>
      <c r="AO287" s="51"/>
      <c r="AP287" s="51"/>
      <c r="AQ287" s="51"/>
      <c r="AR287" s="51"/>
      <c r="AS287" s="51"/>
      <c r="AT287" s="51"/>
      <c r="AU287" s="51"/>
      <c r="AV287" s="51"/>
      <c r="AW287" s="51"/>
      <c r="AX287" s="149">
        <f t="shared" si="123"/>
        <v>0</v>
      </c>
      <c r="AY287" s="52"/>
      <c r="AZ287" s="90" t="e">
        <f>VLOOKUP(AY287,Termination!C:D,2,FALSE)</f>
        <v>#N/A</v>
      </c>
      <c r="BA287" s="92" t="str">
        <f t="shared" si="124"/>
        <v/>
      </c>
      <c r="BB287" s="89"/>
      <c r="BC287" s="89"/>
      <c r="BD287" s="150" t="str">
        <f t="shared" si="125"/>
        <v/>
      </c>
      <c r="BE287" s="151">
        <f>VLOOKUP(A287,Basisgegevens!$B:$L,5,0)</f>
        <v>2.9861111111111108E-3</v>
      </c>
      <c r="BF287" s="151">
        <f>VLOOKUP($A287,Basisgegevens!$B:$L,7,0)</f>
        <v>2.7546296296296294E-3</v>
      </c>
      <c r="BG287" s="151">
        <f>VLOOKUP($A287,Basisgegevens!$B:$L,8,0)</f>
        <v>6.099537037037037E-3</v>
      </c>
      <c r="BH287" s="152">
        <f>VLOOKUP($A287,Basisgegevens!$B:$L,9,0)</f>
        <v>300</v>
      </c>
      <c r="BI287" s="152">
        <f>VLOOKUP($A287,Basisgegevens!$B:$L,10,0)</f>
        <v>135</v>
      </c>
      <c r="BJ287" s="152">
        <f>VLOOKUP($A287,Basisgegevens!$B:$L,11,0)</f>
        <v>19</v>
      </c>
      <c r="BK287" s="152" t="str">
        <f t="shared" si="126"/>
        <v/>
      </c>
      <c r="BL287" s="153" t="str">
        <f t="shared" si="127"/>
        <v>Uit</v>
      </c>
      <c r="BM287" s="154" t="str">
        <f t="shared" si="112"/>
        <v/>
      </c>
      <c r="BN287" s="154">
        <f t="shared" si="128"/>
        <v>0</v>
      </c>
      <c r="BO287" s="154" t="str">
        <f t="shared" si="129"/>
        <v/>
      </c>
      <c r="BP287" s="61"/>
      <c r="BQ287" s="61"/>
      <c r="BR287" s="59" t="str">
        <f t="shared" si="130"/>
        <v/>
      </c>
      <c r="BS287" s="59" t="str">
        <f t="shared" si="131"/>
        <v/>
      </c>
      <c r="BT287" s="155" t="str">
        <f t="shared" si="132"/>
        <v/>
      </c>
      <c r="BU287" s="156" t="str">
        <f t="shared" si="133"/>
        <v/>
      </c>
      <c r="BV287" s="68"/>
      <c r="BW287" s="68"/>
      <c r="BX287" s="68"/>
      <c r="BY287" s="68"/>
      <c r="BZ287" s="68"/>
      <c r="CA287" s="68"/>
      <c r="CB287" s="68"/>
      <c r="CC287" s="68"/>
    </row>
    <row r="288" spans="1:81" x14ac:dyDescent="0.2">
      <c r="A288" s="161" t="s">
        <v>52</v>
      </c>
      <c r="B288" s="32"/>
      <c r="C288" s="164" t="str">
        <f t="shared" si="113"/>
        <v>B</v>
      </c>
      <c r="D288" s="147"/>
      <c r="E288" s="40"/>
      <c r="F288" s="35"/>
      <c r="G288" s="32"/>
      <c r="H288" s="32"/>
      <c r="I288" s="32"/>
      <c r="J288" s="32"/>
      <c r="K288" s="41"/>
      <c r="L288" s="42"/>
      <c r="M288" s="42"/>
      <c r="N288" s="167" t="str">
        <f t="shared" si="114"/>
        <v>Uit</v>
      </c>
      <c r="O288" s="46"/>
      <c r="P288" s="47"/>
      <c r="Q288" s="48">
        <f t="shared" si="115"/>
        <v>0</v>
      </c>
      <c r="R288" s="49" t="str">
        <f t="shared" si="116"/>
        <v/>
      </c>
      <c r="S288" s="50" t="str">
        <f t="shared" si="117"/>
        <v>Uit</v>
      </c>
      <c r="T288" s="171">
        <f t="shared" si="118"/>
        <v>0</v>
      </c>
      <c r="U288" s="169">
        <f t="shared" si="119"/>
        <v>0</v>
      </c>
      <c r="V288" s="169" t="str">
        <f t="shared" si="120"/>
        <v>Uit</v>
      </c>
      <c r="W288" s="170" t="str">
        <f t="shared" si="121"/>
        <v/>
      </c>
      <c r="X288" s="91" t="str">
        <f t="shared" si="122"/>
        <v/>
      </c>
      <c r="Y288" s="51"/>
      <c r="Z288" s="51"/>
      <c r="AA288" s="51"/>
      <c r="AB288" s="51"/>
      <c r="AC288" s="51"/>
      <c r="AD288" s="51"/>
      <c r="AE288" s="51"/>
      <c r="AF288" s="51"/>
      <c r="AG288" s="51"/>
      <c r="AH288" s="51"/>
      <c r="AI288" s="51"/>
      <c r="AJ288" s="51"/>
      <c r="AK288" s="51"/>
      <c r="AL288" s="51"/>
      <c r="AM288" s="51"/>
      <c r="AN288" s="51"/>
      <c r="AO288" s="51"/>
      <c r="AP288" s="51"/>
      <c r="AQ288" s="51"/>
      <c r="AR288" s="51"/>
      <c r="AS288" s="51"/>
      <c r="AT288" s="51"/>
      <c r="AU288" s="51"/>
      <c r="AV288" s="51"/>
      <c r="AW288" s="51"/>
      <c r="AX288" s="149">
        <f t="shared" si="123"/>
        <v>0</v>
      </c>
      <c r="AY288" s="52"/>
      <c r="AZ288" s="90" t="e">
        <f>VLOOKUP(AY288,Termination!C:D,2,FALSE)</f>
        <v>#N/A</v>
      </c>
      <c r="BA288" s="92" t="str">
        <f t="shared" si="124"/>
        <v/>
      </c>
      <c r="BB288" s="89"/>
      <c r="BC288" s="89"/>
      <c r="BD288" s="150" t="str">
        <f t="shared" si="125"/>
        <v/>
      </c>
      <c r="BE288" s="151">
        <f>VLOOKUP(A288,Basisgegevens!$B:$L,5,0)</f>
        <v>2.9861111111111108E-3</v>
      </c>
      <c r="BF288" s="151">
        <f>VLOOKUP($A288,Basisgegevens!$B:$L,7,0)</f>
        <v>2.7546296296296294E-3</v>
      </c>
      <c r="BG288" s="151">
        <f>VLOOKUP($A288,Basisgegevens!$B:$L,8,0)</f>
        <v>6.099537037037037E-3</v>
      </c>
      <c r="BH288" s="152">
        <f>VLOOKUP($A288,Basisgegevens!$B:$L,9,0)</f>
        <v>300</v>
      </c>
      <c r="BI288" s="152">
        <f>VLOOKUP($A288,Basisgegevens!$B:$L,10,0)</f>
        <v>135</v>
      </c>
      <c r="BJ288" s="152">
        <f>VLOOKUP($A288,Basisgegevens!$B:$L,11,0)</f>
        <v>19</v>
      </c>
      <c r="BK288" s="152" t="str">
        <f t="shared" si="126"/>
        <v/>
      </c>
      <c r="BL288" s="153" t="str">
        <f t="shared" si="127"/>
        <v>Uit</v>
      </c>
      <c r="BM288" s="154" t="str">
        <f t="shared" si="112"/>
        <v/>
      </c>
      <c r="BN288" s="154">
        <f t="shared" si="128"/>
        <v>0</v>
      </c>
      <c r="BO288" s="154" t="str">
        <f t="shared" si="129"/>
        <v/>
      </c>
      <c r="BP288" s="61"/>
      <c r="BQ288" s="61"/>
      <c r="BR288" s="59" t="str">
        <f t="shared" si="130"/>
        <v/>
      </c>
      <c r="BS288" s="59" t="str">
        <f t="shared" si="131"/>
        <v/>
      </c>
      <c r="BT288" s="155" t="str">
        <f t="shared" si="132"/>
        <v/>
      </c>
      <c r="BU288" s="156" t="str">
        <f t="shared" si="133"/>
        <v/>
      </c>
      <c r="BV288" s="68"/>
      <c r="BW288" s="68"/>
      <c r="BX288" s="68"/>
      <c r="BY288" s="68"/>
      <c r="BZ288" s="68"/>
      <c r="CA288" s="68"/>
      <c r="CB288" s="68"/>
      <c r="CC288" s="68"/>
    </row>
    <row r="289" spans="1:81" x14ac:dyDescent="0.2">
      <c r="A289" s="161" t="s">
        <v>52</v>
      </c>
      <c r="B289" s="32"/>
      <c r="C289" s="164" t="str">
        <f t="shared" si="113"/>
        <v>B</v>
      </c>
      <c r="D289" s="147"/>
      <c r="E289" s="40"/>
      <c r="F289" s="35"/>
      <c r="G289" s="32"/>
      <c r="H289" s="32"/>
      <c r="I289" s="32"/>
      <c r="J289" s="32"/>
      <c r="K289" s="41"/>
      <c r="L289" s="42"/>
      <c r="M289" s="42"/>
      <c r="N289" s="167" t="str">
        <f t="shared" si="114"/>
        <v>Uit</v>
      </c>
      <c r="O289" s="46"/>
      <c r="P289" s="47"/>
      <c r="Q289" s="48">
        <f t="shared" si="115"/>
        <v>0</v>
      </c>
      <c r="R289" s="49" t="str">
        <f t="shared" si="116"/>
        <v/>
      </c>
      <c r="S289" s="50" t="str">
        <f t="shared" si="117"/>
        <v>Uit</v>
      </c>
      <c r="T289" s="171">
        <f t="shared" si="118"/>
        <v>0</v>
      </c>
      <c r="U289" s="169">
        <f t="shared" si="119"/>
        <v>0</v>
      </c>
      <c r="V289" s="169" t="str">
        <f t="shared" si="120"/>
        <v>Uit</v>
      </c>
      <c r="W289" s="170" t="str">
        <f t="shared" si="121"/>
        <v/>
      </c>
      <c r="X289" s="91" t="str">
        <f t="shared" si="122"/>
        <v/>
      </c>
      <c r="Y289" s="51"/>
      <c r="Z289" s="51"/>
      <c r="AA289" s="51"/>
      <c r="AB289" s="51"/>
      <c r="AC289" s="51"/>
      <c r="AD289" s="51"/>
      <c r="AE289" s="51"/>
      <c r="AF289" s="51"/>
      <c r="AG289" s="51"/>
      <c r="AH289" s="51"/>
      <c r="AI289" s="51"/>
      <c r="AJ289" s="51"/>
      <c r="AK289" s="51"/>
      <c r="AL289" s="51"/>
      <c r="AM289" s="51"/>
      <c r="AN289" s="51"/>
      <c r="AO289" s="51"/>
      <c r="AP289" s="51"/>
      <c r="AQ289" s="51"/>
      <c r="AR289" s="51"/>
      <c r="AS289" s="51"/>
      <c r="AT289" s="51"/>
      <c r="AU289" s="51"/>
      <c r="AV289" s="51"/>
      <c r="AW289" s="51"/>
      <c r="AX289" s="149">
        <f t="shared" si="123"/>
        <v>0</v>
      </c>
      <c r="AY289" s="52"/>
      <c r="AZ289" s="90" t="e">
        <f>VLOOKUP(AY289,Termination!C:D,2,FALSE)</f>
        <v>#N/A</v>
      </c>
      <c r="BA289" s="92" t="str">
        <f t="shared" si="124"/>
        <v/>
      </c>
      <c r="BB289" s="89"/>
      <c r="BC289" s="89"/>
      <c r="BD289" s="150" t="str">
        <f t="shared" si="125"/>
        <v/>
      </c>
      <c r="BE289" s="151">
        <f>VLOOKUP(A289,Basisgegevens!$B:$L,5,0)</f>
        <v>2.9861111111111108E-3</v>
      </c>
      <c r="BF289" s="151">
        <f>VLOOKUP($A289,Basisgegevens!$B:$L,7,0)</f>
        <v>2.7546296296296294E-3</v>
      </c>
      <c r="BG289" s="151">
        <f>VLOOKUP($A289,Basisgegevens!$B:$L,8,0)</f>
        <v>6.099537037037037E-3</v>
      </c>
      <c r="BH289" s="152">
        <f>VLOOKUP($A289,Basisgegevens!$B:$L,9,0)</f>
        <v>300</v>
      </c>
      <c r="BI289" s="152">
        <f>VLOOKUP($A289,Basisgegevens!$B:$L,10,0)</f>
        <v>135</v>
      </c>
      <c r="BJ289" s="152">
        <f>VLOOKUP($A289,Basisgegevens!$B:$L,11,0)</f>
        <v>19</v>
      </c>
      <c r="BK289" s="152" t="str">
        <f t="shared" si="126"/>
        <v/>
      </c>
      <c r="BL289" s="153" t="str">
        <f t="shared" si="127"/>
        <v>Uit</v>
      </c>
      <c r="BM289" s="154" t="str">
        <f t="shared" si="112"/>
        <v/>
      </c>
      <c r="BN289" s="154">
        <f t="shared" si="128"/>
        <v>0</v>
      </c>
      <c r="BO289" s="154" t="str">
        <f t="shared" si="129"/>
        <v/>
      </c>
      <c r="BP289" s="61"/>
      <c r="BQ289" s="61"/>
      <c r="BR289" s="59" t="str">
        <f t="shared" si="130"/>
        <v/>
      </c>
      <c r="BS289" s="59" t="str">
        <f t="shared" si="131"/>
        <v/>
      </c>
      <c r="BT289" s="155" t="str">
        <f t="shared" si="132"/>
        <v/>
      </c>
      <c r="BU289" s="156" t="str">
        <f t="shared" si="133"/>
        <v/>
      </c>
      <c r="BV289" s="68"/>
      <c r="BW289" s="68"/>
      <c r="BX289" s="68"/>
      <c r="BY289" s="68"/>
      <c r="BZ289" s="68"/>
      <c r="CA289" s="68"/>
      <c r="CB289" s="68"/>
      <c r="CC289" s="68"/>
    </row>
    <row r="290" spans="1:81" x14ac:dyDescent="0.2">
      <c r="A290" s="161" t="s">
        <v>52</v>
      </c>
      <c r="B290" s="32"/>
      <c r="C290" s="164" t="str">
        <f t="shared" si="113"/>
        <v>B</v>
      </c>
      <c r="D290" s="147"/>
      <c r="E290" s="40"/>
      <c r="F290" s="35"/>
      <c r="G290" s="32"/>
      <c r="H290" s="32"/>
      <c r="I290" s="32"/>
      <c r="J290" s="32"/>
      <c r="K290" s="41"/>
      <c r="L290" s="42"/>
      <c r="M290" s="42"/>
      <c r="N290" s="167" t="str">
        <f t="shared" si="114"/>
        <v>Uit</v>
      </c>
      <c r="O290" s="46"/>
      <c r="P290" s="47"/>
      <c r="Q290" s="48">
        <f t="shared" si="115"/>
        <v>0</v>
      </c>
      <c r="R290" s="49" t="str">
        <f t="shared" si="116"/>
        <v/>
      </c>
      <c r="S290" s="50" t="str">
        <f t="shared" si="117"/>
        <v>Uit</v>
      </c>
      <c r="T290" s="171">
        <f t="shared" si="118"/>
        <v>0</v>
      </c>
      <c r="U290" s="169">
        <f t="shared" si="119"/>
        <v>0</v>
      </c>
      <c r="V290" s="169" t="str">
        <f t="shared" si="120"/>
        <v>Uit</v>
      </c>
      <c r="W290" s="170" t="str">
        <f t="shared" si="121"/>
        <v/>
      </c>
      <c r="X290" s="91" t="str">
        <f t="shared" si="122"/>
        <v/>
      </c>
      <c r="Y290" s="51"/>
      <c r="Z290" s="51"/>
      <c r="AA290" s="51"/>
      <c r="AB290" s="51"/>
      <c r="AC290" s="51"/>
      <c r="AD290" s="51"/>
      <c r="AE290" s="51"/>
      <c r="AF290" s="51"/>
      <c r="AG290" s="51"/>
      <c r="AH290" s="51"/>
      <c r="AI290" s="51"/>
      <c r="AJ290" s="51"/>
      <c r="AK290" s="51"/>
      <c r="AL290" s="51"/>
      <c r="AM290" s="51"/>
      <c r="AN290" s="51"/>
      <c r="AO290" s="51"/>
      <c r="AP290" s="51"/>
      <c r="AQ290" s="51"/>
      <c r="AR290" s="51"/>
      <c r="AS290" s="51"/>
      <c r="AT290" s="51"/>
      <c r="AU290" s="51"/>
      <c r="AV290" s="51"/>
      <c r="AW290" s="51"/>
      <c r="AX290" s="149">
        <f t="shared" si="123"/>
        <v>0</v>
      </c>
      <c r="AY290" s="52"/>
      <c r="AZ290" s="90" t="e">
        <f>VLOOKUP(AY290,Termination!C:D,2,FALSE)</f>
        <v>#N/A</v>
      </c>
      <c r="BA290" s="92" t="str">
        <f t="shared" si="124"/>
        <v/>
      </c>
      <c r="BB290" s="89"/>
      <c r="BC290" s="89"/>
      <c r="BD290" s="150" t="str">
        <f t="shared" si="125"/>
        <v/>
      </c>
      <c r="BE290" s="151">
        <f>VLOOKUP(A290,Basisgegevens!$B:$L,5,0)</f>
        <v>2.9861111111111108E-3</v>
      </c>
      <c r="BF290" s="151">
        <f>VLOOKUP($A290,Basisgegevens!$B:$L,7,0)</f>
        <v>2.7546296296296294E-3</v>
      </c>
      <c r="BG290" s="151">
        <f>VLOOKUP($A290,Basisgegevens!$B:$L,8,0)</f>
        <v>6.099537037037037E-3</v>
      </c>
      <c r="BH290" s="152">
        <f>VLOOKUP($A290,Basisgegevens!$B:$L,9,0)</f>
        <v>300</v>
      </c>
      <c r="BI290" s="152">
        <f>VLOOKUP($A290,Basisgegevens!$B:$L,10,0)</f>
        <v>135</v>
      </c>
      <c r="BJ290" s="152">
        <f>VLOOKUP($A290,Basisgegevens!$B:$L,11,0)</f>
        <v>19</v>
      </c>
      <c r="BK290" s="152" t="str">
        <f t="shared" si="126"/>
        <v/>
      </c>
      <c r="BL290" s="153" t="str">
        <f t="shared" si="127"/>
        <v>Uit</v>
      </c>
      <c r="BM290" s="154" t="str">
        <f t="shared" si="112"/>
        <v/>
      </c>
      <c r="BN290" s="154">
        <f t="shared" si="128"/>
        <v>0</v>
      </c>
      <c r="BO290" s="154" t="str">
        <f t="shared" si="129"/>
        <v/>
      </c>
      <c r="BP290" s="61"/>
      <c r="BQ290" s="61"/>
      <c r="BR290" s="59" t="str">
        <f t="shared" si="130"/>
        <v/>
      </c>
      <c r="BS290" s="59" t="str">
        <f t="shared" si="131"/>
        <v/>
      </c>
      <c r="BT290" s="155" t="str">
        <f t="shared" si="132"/>
        <v/>
      </c>
      <c r="BU290" s="156" t="str">
        <f t="shared" si="133"/>
        <v/>
      </c>
      <c r="BV290" s="68"/>
      <c r="BW290" s="68"/>
      <c r="BX290" s="68"/>
      <c r="BY290" s="68"/>
      <c r="BZ290" s="68"/>
      <c r="CA290" s="68"/>
      <c r="CB290" s="68"/>
      <c r="CC290" s="68"/>
    </row>
    <row r="291" spans="1:81" x14ac:dyDescent="0.2">
      <c r="A291" s="161" t="s">
        <v>52</v>
      </c>
      <c r="B291" s="32"/>
      <c r="C291" s="164" t="str">
        <f t="shared" si="113"/>
        <v>B</v>
      </c>
      <c r="D291" s="147"/>
      <c r="E291" s="40"/>
      <c r="F291" s="35"/>
      <c r="G291" s="32"/>
      <c r="H291" s="32"/>
      <c r="I291" s="32"/>
      <c r="J291" s="32"/>
      <c r="K291" s="41"/>
      <c r="L291" s="42"/>
      <c r="M291" s="42"/>
      <c r="N291" s="167" t="str">
        <f t="shared" si="114"/>
        <v>Uit</v>
      </c>
      <c r="O291" s="46"/>
      <c r="P291" s="47"/>
      <c r="Q291" s="48">
        <f t="shared" si="115"/>
        <v>0</v>
      </c>
      <c r="R291" s="49" t="str">
        <f t="shared" si="116"/>
        <v/>
      </c>
      <c r="S291" s="50" t="str">
        <f t="shared" si="117"/>
        <v>Uit</v>
      </c>
      <c r="T291" s="171">
        <f t="shared" si="118"/>
        <v>0</v>
      </c>
      <c r="U291" s="169">
        <f t="shared" si="119"/>
        <v>0</v>
      </c>
      <c r="V291" s="169" t="str">
        <f t="shared" si="120"/>
        <v>Uit</v>
      </c>
      <c r="W291" s="170" t="str">
        <f t="shared" si="121"/>
        <v/>
      </c>
      <c r="X291" s="91" t="str">
        <f t="shared" si="122"/>
        <v/>
      </c>
      <c r="Y291" s="51"/>
      <c r="Z291" s="51"/>
      <c r="AA291" s="51"/>
      <c r="AB291" s="51"/>
      <c r="AC291" s="51"/>
      <c r="AD291" s="51"/>
      <c r="AE291" s="51"/>
      <c r="AF291" s="51"/>
      <c r="AG291" s="51"/>
      <c r="AH291" s="51"/>
      <c r="AI291" s="51"/>
      <c r="AJ291" s="51"/>
      <c r="AK291" s="51"/>
      <c r="AL291" s="51"/>
      <c r="AM291" s="51"/>
      <c r="AN291" s="51"/>
      <c r="AO291" s="51"/>
      <c r="AP291" s="51"/>
      <c r="AQ291" s="51"/>
      <c r="AR291" s="51"/>
      <c r="AS291" s="51"/>
      <c r="AT291" s="51"/>
      <c r="AU291" s="51"/>
      <c r="AV291" s="51"/>
      <c r="AW291" s="51"/>
      <c r="AX291" s="149">
        <f t="shared" si="123"/>
        <v>0</v>
      </c>
      <c r="AY291" s="52"/>
      <c r="AZ291" s="90" t="e">
        <f>VLOOKUP(AY291,Termination!C:D,2,FALSE)</f>
        <v>#N/A</v>
      </c>
      <c r="BA291" s="92" t="str">
        <f t="shared" si="124"/>
        <v/>
      </c>
      <c r="BB291" s="89"/>
      <c r="BC291" s="89"/>
      <c r="BD291" s="150" t="str">
        <f t="shared" si="125"/>
        <v/>
      </c>
      <c r="BE291" s="151">
        <f>VLOOKUP(A291,Basisgegevens!$B:$L,5,0)</f>
        <v>2.9861111111111108E-3</v>
      </c>
      <c r="BF291" s="151">
        <f>VLOOKUP($A291,Basisgegevens!$B:$L,7,0)</f>
        <v>2.7546296296296294E-3</v>
      </c>
      <c r="BG291" s="151">
        <f>VLOOKUP($A291,Basisgegevens!$B:$L,8,0)</f>
        <v>6.099537037037037E-3</v>
      </c>
      <c r="BH291" s="152">
        <f>VLOOKUP($A291,Basisgegevens!$B:$L,9,0)</f>
        <v>300</v>
      </c>
      <c r="BI291" s="152">
        <f>VLOOKUP($A291,Basisgegevens!$B:$L,10,0)</f>
        <v>135</v>
      </c>
      <c r="BJ291" s="152">
        <f>VLOOKUP($A291,Basisgegevens!$B:$L,11,0)</f>
        <v>19</v>
      </c>
      <c r="BK291" s="152" t="str">
        <f t="shared" si="126"/>
        <v/>
      </c>
      <c r="BL291" s="153" t="str">
        <f t="shared" si="127"/>
        <v>Uit</v>
      </c>
      <c r="BM291" s="154" t="str">
        <f t="shared" si="112"/>
        <v/>
      </c>
      <c r="BN291" s="154">
        <f t="shared" si="128"/>
        <v>0</v>
      </c>
      <c r="BO291" s="154" t="str">
        <f t="shared" si="129"/>
        <v/>
      </c>
      <c r="BP291" s="61"/>
      <c r="BQ291" s="61"/>
      <c r="BR291" s="59" t="str">
        <f t="shared" si="130"/>
        <v/>
      </c>
      <c r="BS291" s="59" t="str">
        <f t="shared" si="131"/>
        <v/>
      </c>
      <c r="BT291" s="155" t="str">
        <f t="shared" si="132"/>
        <v/>
      </c>
      <c r="BU291" s="156" t="str">
        <f t="shared" si="133"/>
        <v/>
      </c>
      <c r="BV291" s="68"/>
      <c r="BW291" s="68"/>
      <c r="BX291" s="68"/>
      <c r="BY291" s="68"/>
      <c r="BZ291" s="68"/>
      <c r="CA291" s="68"/>
      <c r="CB291" s="68"/>
      <c r="CC291" s="68"/>
    </row>
    <row r="292" spans="1:81" x14ac:dyDescent="0.2">
      <c r="A292" s="161" t="s">
        <v>52</v>
      </c>
      <c r="B292" s="32"/>
      <c r="C292" s="164" t="str">
        <f t="shared" si="113"/>
        <v>B</v>
      </c>
      <c r="D292" s="147"/>
      <c r="E292" s="40"/>
      <c r="F292" s="35"/>
      <c r="G292" s="32"/>
      <c r="H292" s="32"/>
      <c r="I292" s="32"/>
      <c r="J292" s="32"/>
      <c r="K292" s="41"/>
      <c r="L292" s="42"/>
      <c r="M292" s="42"/>
      <c r="N292" s="167" t="str">
        <f t="shared" si="114"/>
        <v>Uit</v>
      </c>
      <c r="O292" s="46"/>
      <c r="P292" s="47"/>
      <c r="Q292" s="48">
        <f t="shared" si="115"/>
        <v>0</v>
      </c>
      <c r="R292" s="49" t="str">
        <f t="shared" si="116"/>
        <v/>
      </c>
      <c r="S292" s="50" t="str">
        <f t="shared" si="117"/>
        <v>Uit</v>
      </c>
      <c r="T292" s="171">
        <f t="shared" si="118"/>
        <v>0</v>
      </c>
      <c r="U292" s="169">
        <f t="shared" si="119"/>
        <v>0</v>
      </c>
      <c r="V292" s="169" t="str">
        <f t="shared" si="120"/>
        <v>Uit</v>
      </c>
      <c r="W292" s="170" t="str">
        <f t="shared" si="121"/>
        <v/>
      </c>
      <c r="X292" s="91" t="str">
        <f t="shared" si="122"/>
        <v/>
      </c>
      <c r="Y292" s="51"/>
      <c r="Z292" s="51"/>
      <c r="AA292" s="51"/>
      <c r="AB292" s="51"/>
      <c r="AC292" s="51"/>
      <c r="AD292" s="51"/>
      <c r="AE292" s="51"/>
      <c r="AF292" s="51"/>
      <c r="AG292" s="51"/>
      <c r="AH292" s="51"/>
      <c r="AI292" s="51"/>
      <c r="AJ292" s="51"/>
      <c r="AK292" s="51"/>
      <c r="AL292" s="51"/>
      <c r="AM292" s="51"/>
      <c r="AN292" s="51"/>
      <c r="AO292" s="51"/>
      <c r="AP292" s="51"/>
      <c r="AQ292" s="51"/>
      <c r="AR292" s="51"/>
      <c r="AS292" s="51"/>
      <c r="AT292" s="51"/>
      <c r="AU292" s="51"/>
      <c r="AV292" s="51"/>
      <c r="AW292" s="51"/>
      <c r="AX292" s="149">
        <f t="shared" si="123"/>
        <v>0</v>
      </c>
      <c r="AY292" s="52"/>
      <c r="AZ292" s="90" t="e">
        <f>VLOOKUP(AY292,Termination!C:D,2,FALSE)</f>
        <v>#N/A</v>
      </c>
      <c r="BA292" s="92" t="str">
        <f t="shared" si="124"/>
        <v/>
      </c>
      <c r="BB292" s="89"/>
      <c r="BC292" s="89"/>
      <c r="BD292" s="150" t="str">
        <f t="shared" si="125"/>
        <v/>
      </c>
      <c r="BE292" s="151">
        <f>VLOOKUP(A292,Basisgegevens!$B:$L,5,0)</f>
        <v>2.9861111111111108E-3</v>
      </c>
      <c r="BF292" s="151">
        <f>VLOOKUP($A292,Basisgegevens!$B:$L,7,0)</f>
        <v>2.7546296296296294E-3</v>
      </c>
      <c r="BG292" s="151">
        <f>VLOOKUP($A292,Basisgegevens!$B:$L,8,0)</f>
        <v>6.099537037037037E-3</v>
      </c>
      <c r="BH292" s="152">
        <f>VLOOKUP($A292,Basisgegevens!$B:$L,9,0)</f>
        <v>300</v>
      </c>
      <c r="BI292" s="152">
        <f>VLOOKUP($A292,Basisgegevens!$B:$L,10,0)</f>
        <v>135</v>
      </c>
      <c r="BJ292" s="152">
        <f>VLOOKUP($A292,Basisgegevens!$B:$L,11,0)</f>
        <v>19</v>
      </c>
      <c r="BK292" s="152" t="str">
        <f t="shared" si="126"/>
        <v/>
      </c>
      <c r="BL292" s="153" t="str">
        <f t="shared" si="127"/>
        <v>Uit</v>
      </c>
      <c r="BM292" s="154" t="str">
        <f t="shared" si="112"/>
        <v/>
      </c>
      <c r="BN292" s="154">
        <f t="shared" si="128"/>
        <v>0</v>
      </c>
      <c r="BO292" s="154" t="str">
        <f t="shared" si="129"/>
        <v/>
      </c>
      <c r="BP292" s="61"/>
      <c r="BQ292" s="61"/>
      <c r="BR292" s="59" t="str">
        <f t="shared" si="130"/>
        <v/>
      </c>
      <c r="BS292" s="59" t="str">
        <f t="shared" si="131"/>
        <v/>
      </c>
      <c r="BT292" s="155" t="str">
        <f t="shared" si="132"/>
        <v/>
      </c>
      <c r="BU292" s="156" t="str">
        <f t="shared" si="133"/>
        <v/>
      </c>
      <c r="BV292" s="68"/>
      <c r="BW292" s="68"/>
      <c r="BX292" s="68"/>
      <c r="BY292" s="68"/>
      <c r="BZ292" s="68"/>
      <c r="CA292" s="68"/>
      <c r="CB292" s="68"/>
      <c r="CC292" s="68"/>
    </row>
    <row r="293" spans="1:81" x14ac:dyDescent="0.2">
      <c r="A293" s="161" t="s">
        <v>52</v>
      </c>
      <c r="B293" s="32"/>
      <c r="C293" s="164" t="str">
        <f t="shared" si="113"/>
        <v>B</v>
      </c>
      <c r="D293" s="147"/>
      <c r="E293" s="40"/>
      <c r="F293" s="35"/>
      <c r="G293" s="32"/>
      <c r="H293" s="32"/>
      <c r="I293" s="32"/>
      <c r="J293" s="32"/>
      <c r="K293" s="41"/>
      <c r="L293" s="42"/>
      <c r="M293" s="42"/>
      <c r="N293" s="167" t="str">
        <f t="shared" si="114"/>
        <v>Uit</v>
      </c>
      <c r="O293" s="46"/>
      <c r="P293" s="47"/>
      <c r="Q293" s="48">
        <f t="shared" si="115"/>
        <v>0</v>
      </c>
      <c r="R293" s="49" t="str">
        <f t="shared" si="116"/>
        <v/>
      </c>
      <c r="S293" s="50" t="str">
        <f t="shared" si="117"/>
        <v>Uit</v>
      </c>
      <c r="T293" s="171">
        <f t="shared" si="118"/>
        <v>0</v>
      </c>
      <c r="U293" s="169">
        <f t="shared" si="119"/>
        <v>0</v>
      </c>
      <c r="V293" s="169" t="str">
        <f t="shared" si="120"/>
        <v>Uit</v>
      </c>
      <c r="W293" s="170" t="str">
        <f t="shared" si="121"/>
        <v/>
      </c>
      <c r="X293" s="91" t="str">
        <f t="shared" si="122"/>
        <v/>
      </c>
      <c r="Y293" s="51"/>
      <c r="Z293" s="51"/>
      <c r="AA293" s="51"/>
      <c r="AB293" s="51"/>
      <c r="AC293" s="51"/>
      <c r="AD293" s="51"/>
      <c r="AE293" s="51"/>
      <c r="AF293" s="51"/>
      <c r="AG293" s="51"/>
      <c r="AH293" s="51"/>
      <c r="AI293" s="51"/>
      <c r="AJ293" s="51"/>
      <c r="AK293" s="51"/>
      <c r="AL293" s="51"/>
      <c r="AM293" s="51"/>
      <c r="AN293" s="51"/>
      <c r="AO293" s="51"/>
      <c r="AP293" s="51"/>
      <c r="AQ293" s="51"/>
      <c r="AR293" s="51"/>
      <c r="AS293" s="51"/>
      <c r="AT293" s="51"/>
      <c r="AU293" s="51"/>
      <c r="AV293" s="51"/>
      <c r="AW293" s="51"/>
      <c r="AX293" s="149">
        <f t="shared" si="123"/>
        <v>0</v>
      </c>
      <c r="AY293" s="52"/>
      <c r="AZ293" s="90" t="e">
        <f>VLOOKUP(AY293,Termination!C:D,2,FALSE)</f>
        <v>#N/A</v>
      </c>
      <c r="BA293" s="92" t="str">
        <f t="shared" si="124"/>
        <v/>
      </c>
      <c r="BB293" s="89"/>
      <c r="BC293" s="89"/>
      <c r="BD293" s="150" t="str">
        <f t="shared" si="125"/>
        <v/>
      </c>
      <c r="BE293" s="151">
        <f>VLOOKUP(A293,Basisgegevens!$B:$L,5,0)</f>
        <v>2.9861111111111108E-3</v>
      </c>
      <c r="BF293" s="151">
        <f>VLOOKUP($A293,Basisgegevens!$B:$L,7,0)</f>
        <v>2.7546296296296294E-3</v>
      </c>
      <c r="BG293" s="151">
        <f>VLOOKUP($A293,Basisgegevens!$B:$L,8,0)</f>
        <v>6.099537037037037E-3</v>
      </c>
      <c r="BH293" s="152">
        <f>VLOOKUP($A293,Basisgegevens!$B:$L,9,0)</f>
        <v>300</v>
      </c>
      <c r="BI293" s="152">
        <f>VLOOKUP($A293,Basisgegevens!$B:$L,10,0)</f>
        <v>135</v>
      </c>
      <c r="BJ293" s="152">
        <f>VLOOKUP($A293,Basisgegevens!$B:$L,11,0)</f>
        <v>19</v>
      </c>
      <c r="BK293" s="152" t="str">
        <f t="shared" si="126"/>
        <v/>
      </c>
      <c r="BL293" s="153" t="str">
        <f t="shared" si="127"/>
        <v>Uit</v>
      </c>
      <c r="BM293" s="154" t="str">
        <f t="shared" si="112"/>
        <v/>
      </c>
      <c r="BN293" s="154">
        <f t="shared" si="128"/>
        <v>0</v>
      </c>
      <c r="BO293" s="154" t="str">
        <f t="shared" si="129"/>
        <v/>
      </c>
      <c r="BP293" s="61"/>
      <c r="BQ293" s="61"/>
      <c r="BR293" s="59" t="str">
        <f t="shared" si="130"/>
        <v/>
      </c>
      <c r="BS293" s="59" t="str">
        <f t="shared" si="131"/>
        <v/>
      </c>
      <c r="BT293" s="155" t="str">
        <f t="shared" si="132"/>
        <v/>
      </c>
      <c r="BU293" s="156" t="str">
        <f t="shared" si="133"/>
        <v/>
      </c>
      <c r="BV293" s="68"/>
      <c r="BW293" s="68"/>
      <c r="BX293" s="68"/>
      <c r="BY293" s="68"/>
      <c r="BZ293" s="68"/>
      <c r="CA293" s="68"/>
      <c r="CB293" s="68"/>
      <c r="CC293" s="68"/>
    </row>
    <row r="294" spans="1:81" x14ac:dyDescent="0.2">
      <c r="A294" s="161" t="s">
        <v>52</v>
      </c>
      <c r="B294" s="32"/>
      <c r="C294" s="164" t="str">
        <f t="shared" si="113"/>
        <v>B</v>
      </c>
      <c r="D294" s="147"/>
      <c r="E294" s="40"/>
      <c r="F294" s="35"/>
      <c r="G294" s="32"/>
      <c r="H294" s="32"/>
      <c r="I294" s="32"/>
      <c r="J294" s="32"/>
      <c r="K294" s="41"/>
      <c r="L294" s="42"/>
      <c r="M294" s="42"/>
      <c r="N294" s="167" t="str">
        <f t="shared" si="114"/>
        <v>Uit</v>
      </c>
      <c r="O294" s="46"/>
      <c r="P294" s="47"/>
      <c r="Q294" s="48">
        <f t="shared" si="115"/>
        <v>0</v>
      </c>
      <c r="R294" s="49" t="str">
        <f t="shared" si="116"/>
        <v/>
      </c>
      <c r="S294" s="50" t="str">
        <f t="shared" si="117"/>
        <v>Uit</v>
      </c>
      <c r="T294" s="171">
        <f t="shared" si="118"/>
        <v>0</v>
      </c>
      <c r="U294" s="169">
        <f t="shared" si="119"/>
        <v>0</v>
      </c>
      <c r="V294" s="169" t="str">
        <f t="shared" si="120"/>
        <v>Uit</v>
      </c>
      <c r="W294" s="170" t="str">
        <f t="shared" si="121"/>
        <v/>
      </c>
      <c r="X294" s="91" t="str">
        <f t="shared" si="122"/>
        <v/>
      </c>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149">
        <f t="shared" si="123"/>
        <v>0</v>
      </c>
      <c r="AY294" s="52"/>
      <c r="AZ294" s="90" t="e">
        <f>VLOOKUP(AY294,Termination!C:D,2,FALSE)</f>
        <v>#N/A</v>
      </c>
      <c r="BA294" s="92" t="str">
        <f t="shared" si="124"/>
        <v/>
      </c>
      <c r="BB294" s="89"/>
      <c r="BC294" s="89"/>
      <c r="BD294" s="150" t="str">
        <f t="shared" si="125"/>
        <v/>
      </c>
      <c r="BE294" s="151">
        <f>VLOOKUP(A294,Basisgegevens!$B:$L,5,0)</f>
        <v>2.9861111111111108E-3</v>
      </c>
      <c r="BF294" s="151">
        <f>VLOOKUP($A294,Basisgegevens!$B:$L,7,0)</f>
        <v>2.7546296296296294E-3</v>
      </c>
      <c r="BG294" s="151">
        <f>VLOOKUP($A294,Basisgegevens!$B:$L,8,0)</f>
        <v>6.099537037037037E-3</v>
      </c>
      <c r="BH294" s="152">
        <f>VLOOKUP($A294,Basisgegevens!$B:$L,9,0)</f>
        <v>300</v>
      </c>
      <c r="BI294" s="152">
        <f>VLOOKUP($A294,Basisgegevens!$B:$L,10,0)</f>
        <v>135</v>
      </c>
      <c r="BJ294" s="152">
        <f>VLOOKUP($A294,Basisgegevens!$B:$L,11,0)</f>
        <v>19</v>
      </c>
      <c r="BK294" s="152" t="str">
        <f t="shared" si="126"/>
        <v/>
      </c>
      <c r="BL294" s="153" t="str">
        <f t="shared" si="127"/>
        <v>Uit</v>
      </c>
      <c r="BM294" s="154" t="str">
        <f t="shared" si="112"/>
        <v/>
      </c>
      <c r="BN294" s="154">
        <f t="shared" si="128"/>
        <v>0</v>
      </c>
      <c r="BO294" s="154" t="str">
        <f t="shared" si="129"/>
        <v/>
      </c>
      <c r="BP294" s="61"/>
      <c r="BQ294" s="61"/>
      <c r="BR294" s="59" t="str">
        <f t="shared" si="130"/>
        <v/>
      </c>
      <c r="BS294" s="59" t="str">
        <f t="shared" si="131"/>
        <v/>
      </c>
      <c r="BT294" s="155" t="str">
        <f t="shared" si="132"/>
        <v/>
      </c>
      <c r="BU294" s="156" t="str">
        <f t="shared" si="133"/>
        <v/>
      </c>
      <c r="BV294" s="68"/>
      <c r="BW294" s="68"/>
      <c r="BX294" s="68"/>
      <c r="BY294" s="68"/>
      <c r="BZ294" s="68"/>
      <c r="CA294" s="68"/>
      <c r="CB294" s="68"/>
      <c r="CC294" s="68"/>
    </row>
    <row r="295" spans="1:81" x14ac:dyDescent="0.2">
      <c r="A295" s="161" t="s">
        <v>52</v>
      </c>
      <c r="B295" s="32"/>
      <c r="C295" s="164" t="str">
        <f t="shared" si="113"/>
        <v>B</v>
      </c>
      <c r="D295" s="147"/>
      <c r="E295" s="40"/>
      <c r="F295" s="35"/>
      <c r="G295" s="32"/>
      <c r="H295" s="32"/>
      <c r="I295" s="32"/>
      <c r="J295" s="32"/>
      <c r="K295" s="41"/>
      <c r="L295" s="42"/>
      <c r="M295" s="42"/>
      <c r="N295" s="167" t="str">
        <f t="shared" si="114"/>
        <v>Uit</v>
      </c>
      <c r="O295" s="46"/>
      <c r="P295" s="47"/>
      <c r="Q295" s="48">
        <f t="shared" si="115"/>
        <v>0</v>
      </c>
      <c r="R295" s="49" t="str">
        <f t="shared" si="116"/>
        <v/>
      </c>
      <c r="S295" s="50" t="str">
        <f t="shared" si="117"/>
        <v>Uit</v>
      </c>
      <c r="T295" s="171">
        <f t="shared" si="118"/>
        <v>0</v>
      </c>
      <c r="U295" s="169">
        <f t="shared" si="119"/>
        <v>0</v>
      </c>
      <c r="V295" s="169" t="str">
        <f t="shared" si="120"/>
        <v>Uit</v>
      </c>
      <c r="W295" s="170" t="str">
        <f t="shared" si="121"/>
        <v/>
      </c>
      <c r="X295" s="91" t="str">
        <f t="shared" si="122"/>
        <v/>
      </c>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149">
        <f t="shared" si="123"/>
        <v>0</v>
      </c>
      <c r="AY295" s="52"/>
      <c r="AZ295" s="90" t="e">
        <f>VLOOKUP(AY295,Termination!C:D,2,FALSE)</f>
        <v>#N/A</v>
      </c>
      <c r="BA295" s="92" t="str">
        <f t="shared" si="124"/>
        <v/>
      </c>
      <c r="BB295" s="89"/>
      <c r="BC295" s="89"/>
      <c r="BD295" s="150" t="str">
        <f t="shared" si="125"/>
        <v/>
      </c>
      <c r="BE295" s="151">
        <f>VLOOKUP(A295,Basisgegevens!$B:$L,5,0)</f>
        <v>2.9861111111111108E-3</v>
      </c>
      <c r="BF295" s="151">
        <f>VLOOKUP($A295,Basisgegevens!$B:$L,7,0)</f>
        <v>2.7546296296296294E-3</v>
      </c>
      <c r="BG295" s="151">
        <f>VLOOKUP($A295,Basisgegevens!$B:$L,8,0)</f>
        <v>6.099537037037037E-3</v>
      </c>
      <c r="BH295" s="152">
        <f>VLOOKUP($A295,Basisgegevens!$B:$L,9,0)</f>
        <v>300</v>
      </c>
      <c r="BI295" s="152">
        <f>VLOOKUP($A295,Basisgegevens!$B:$L,10,0)</f>
        <v>135</v>
      </c>
      <c r="BJ295" s="152">
        <f>VLOOKUP($A295,Basisgegevens!$B:$L,11,0)</f>
        <v>19</v>
      </c>
      <c r="BK295" s="152" t="str">
        <f t="shared" si="126"/>
        <v/>
      </c>
      <c r="BL295" s="153" t="str">
        <f t="shared" si="127"/>
        <v>Uit</v>
      </c>
      <c r="BM295" s="154" t="str">
        <f t="shared" si="112"/>
        <v/>
      </c>
      <c r="BN295" s="154">
        <f t="shared" si="128"/>
        <v>0</v>
      </c>
      <c r="BO295" s="154" t="str">
        <f t="shared" si="129"/>
        <v/>
      </c>
      <c r="BP295" s="61"/>
      <c r="BQ295" s="61"/>
      <c r="BR295" s="59" t="str">
        <f t="shared" si="130"/>
        <v/>
      </c>
      <c r="BS295" s="59" t="str">
        <f t="shared" si="131"/>
        <v/>
      </c>
      <c r="BT295" s="155" t="str">
        <f t="shared" si="132"/>
        <v/>
      </c>
      <c r="BU295" s="156" t="str">
        <f t="shared" si="133"/>
        <v/>
      </c>
      <c r="BV295" s="68"/>
      <c r="BW295" s="68"/>
      <c r="BX295" s="68"/>
      <c r="BY295" s="68"/>
      <c r="BZ295" s="68"/>
      <c r="CA295" s="68"/>
      <c r="CB295" s="68"/>
      <c r="CC295" s="68"/>
    </row>
    <row r="296" spans="1:81" x14ac:dyDescent="0.2">
      <c r="A296" s="161" t="s">
        <v>52</v>
      </c>
      <c r="B296" s="32"/>
      <c r="C296" s="164" t="str">
        <f t="shared" si="113"/>
        <v>B</v>
      </c>
      <c r="D296" s="147"/>
      <c r="E296" s="40"/>
      <c r="F296" s="35"/>
      <c r="G296" s="32"/>
      <c r="H296" s="32"/>
      <c r="I296" s="32"/>
      <c r="J296" s="32"/>
      <c r="K296" s="41"/>
      <c r="L296" s="42"/>
      <c r="M296" s="42"/>
      <c r="N296" s="167" t="str">
        <f t="shared" si="114"/>
        <v>Uit</v>
      </c>
      <c r="O296" s="46"/>
      <c r="P296" s="47"/>
      <c r="Q296" s="48">
        <f t="shared" si="115"/>
        <v>0</v>
      </c>
      <c r="R296" s="49" t="str">
        <f t="shared" si="116"/>
        <v/>
      </c>
      <c r="S296" s="50" t="str">
        <f t="shared" si="117"/>
        <v>Uit</v>
      </c>
      <c r="T296" s="171">
        <f t="shared" si="118"/>
        <v>0</v>
      </c>
      <c r="U296" s="169">
        <f t="shared" si="119"/>
        <v>0</v>
      </c>
      <c r="V296" s="169" t="str">
        <f t="shared" si="120"/>
        <v>Uit</v>
      </c>
      <c r="W296" s="170" t="str">
        <f t="shared" si="121"/>
        <v/>
      </c>
      <c r="X296" s="91" t="str">
        <f t="shared" si="122"/>
        <v/>
      </c>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149">
        <f t="shared" si="123"/>
        <v>0</v>
      </c>
      <c r="AY296" s="52"/>
      <c r="AZ296" s="90" t="e">
        <f>VLOOKUP(AY296,Termination!C:D,2,FALSE)</f>
        <v>#N/A</v>
      </c>
      <c r="BA296" s="92" t="str">
        <f t="shared" si="124"/>
        <v/>
      </c>
      <c r="BB296" s="89"/>
      <c r="BC296" s="89"/>
      <c r="BD296" s="150" t="str">
        <f t="shared" si="125"/>
        <v/>
      </c>
      <c r="BE296" s="151">
        <f>VLOOKUP(A296,Basisgegevens!$B:$L,5,0)</f>
        <v>2.9861111111111108E-3</v>
      </c>
      <c r="BF296" s="151">
        <f>VLOOKUP($A296,Basisgegevens!$B:$L,7,0)</f>
        <v>2.7546296296296294E-3</v>
      </c>
      <c r="BG296" s="151">
        <f>VLOOKUP($A296,Basisgegevens!$B:$L,8,0)</f>
        <v>6.099537037037037E-3</v>
      </c>
      <c r="BH296" s="152">
        <f>VLOOKUP($A296,Basisgegevens!$B:$L,9,0)</f>
        <v>300</v>
      </c>
      <c r="BI296" s="152">
        <f>VLOOKUP($A296,Basisgegevens!$B:$L,10,0)</f>
        <v>135</v>
      </c>
      <c r="BJ296" s="152">
        <f>VLOOKUP($A296,Basisgegevens!$B:$L,11,0)</f>
        <v>19</v>
      </c>
      <c r="BK296" s="152" t="str">
        <f t="shared" si="126"/>
        <v/>
      </c>
      <c r="BL296" s="153" t="str">
        <f t="shared" si="127"/>
        <v>Uit</v>
      </c>
      <c r="BM296" s="154" t="str">
        <f t="shared" si="112"/>
        <v/>
      </c>
      <c r="BN296" s="154">
        <f t="shared" si="128"/>
        <v>0</v>
      </c>
      <c r="BO296" s="154" t="str">
        <f t="shared" si="129"/>
        <v/>
      </c>
      <c r="BP296" s="61"/>
      <c r="BQ296" s="61"/>
      <c r="BR296" s="59" t="str">
        <f t="shared" si="130"/>
        <v/>
      </c>
      <c r="BS296" s="59" t="str">
        <f t="shared" si="131"/>
        <v/>
      </c>
      <c r="BT296" s="155" t="str">
        <f t="shared" si="132"/>
        <v/>
      </c>
      <c r="BU296" s="156" t="str">
        <f t="shared" si="133"/>
        <v/>
      </c>
      <c r="BV296" s="68"/>
      <c r="BW296" s="68"/>
      <c r="BX296" s="68"/>
      <c r="BY296" s="68"/>
      <c r="BZ296" s="68"/>
      <c r="CA296" s="68"/>
      <c r="CB296" s="68"/>
      <c r="CC296" s="68"/>
    </row>
    <row r="297" spans="1:81" x14ac:dyDescent="0.2">
      <c r="A297" s="161" t="s">
        <v>52</v>
      </c>
      <c r="B297" s="32"/>
      <c r="C297" s="164" t="str">
        <f t="shared" si="113"/>
        <v>B</v>
      </c>
      <c r="D297" s="147"/>
      <c r="E297" s="40"/>
      <c r="F297" s="35"/>
      <c r="G297" s="32"/>
      <c r="H297" s="32"/>
      <c r="I297" s="32"/>
      <c r="J297" s="32"/>
      <c r="K297" s="41"/>
      <c r="L297" s="42"/>
      <c r="M297" s="42"/>
      <c r="N297" s="167" t="str">
        <f t="shared" si="114"/>
        <v>Uit</v>
      </c>
      <c r="O297" s="46"/>
      <c r="P297" s="47"/>
      <c r="Q297" s="48">
        <f t="shared" si="115"/>
        <v>0</v>
      </c>
      <c r="R297" s="49" t="str">
        <f t="shared" si="116"/>
        <v/>
      </c>
      <c r="S297" s="50" t="str">
        <f t="shared" si="117"/>
        <v>Uit</v>
      </c>
      <c r="T297" s="171">
        <f t="shared" si="118"/>
        <v>0</v>
      </c>
      <c r="U297" s="169">
        <f t="shared" si="119"/>
        <v>0</v>
      </c>
      <c r="V297" s="169" t="str">
        <f t="shared" si="120"/>
        <v>Uit</v>
      </c>
      <c r="W297" s="170" t="str">
        <f t="shared" si="121"/>
        <v/>
      </c>
      <c r="X297" s="91" t="str">
        <f t="shared" si="122"/>
        <v/>
      </c>
      <c r="Y297" s="51"/>
      <c r="Z297" s="51"/>
      <c r="AA297" s="51"/>
      <c r="AB297" s="51"/>
      <c r="AC297" s="51"/>
      <c r="AD297" s="51"/>
      <c r="AE297" s="51"/>
      <c r="AF297" s="51"/>
      <c r="AG297" s="51"/>
      <c r="AH297" s="51"/>
      <c r="AI297" s="51"/>
      <c r="AJ297" s="51"/>
      <c r="AK297" s="51"/>
      <c r="AL297" s="51"/>
      <c r="AM297" s="51"/>
      <c r="AN297" s="51"/>
      <c r="AO297" s="51"/>
      <c r="AP297" s="51"/>
      <c r="AQ297" s="51"/>
      <c r="AR297" s="51"/>
      <c r="AS297" s="51"/>
      <c r="AT297" s="51"/>
      <c r="AU297" s="51"/>
      <c r="AV297" s="51"/>
      <c r="AW297" s="51"/>
      <c r="AX297" s="149">
        <f t="shared" si="123"/>
        <v>0</v>
      </c>
      <c r="AY297" s="52"/>
      <c r="AZ297" s="90" t="e">
        <f>VLOOKUP(AY297,Termination!C:D,2,FALSE)</f>
        <v>#N/A</v>
      </c>
      <c r="BA297" s="92" t="str">
        <f t="shared" si="124"/>
        <v/>
      </c>
      <c r="BB297" s="89"/>
      <c r="BC297" s="89"/>
      <c r="BD297" s="150" t="str">
        <f t="shared" si="125"/>
        <v/>
      </c>
      <c r="BE297" s="151">
        <f>VLOOKUP(A297,Basisgegevens!$B:$L,5,0)</f>
        <v>2.9861111111111108E-3</v>
      </c>
      <c r="BF297" s="151">
        <f>VLOOKUP($A297,Basisgegevens!$B:$L,7,0)</f>
        <v>2.7546296296296294E-3</v>
      </c>
      <c r="BG297" s="151">
        <f>VLOOKUP($A297,Basisgegevens!$B:$L,8,0)</f>
        <v>6.099537037037037E-3</v>
      </c>
      <c r="BH297" s="152">
        <f>VLOOKUP($A297,Basisgegevens!$B:$L,9,0)</f>
        <v>300</v>
      </c>
      <c r="BI297" s="152">
        <f>VLOOKUP($A297,Basisgegevens!$B:$L,10,0)</f>
        <v>135</v>
      </c>
      <c r="BJ297" s="152">
        <f>VLOOKUP($A297,Basisgegevens!$B:$L,11,0)</f>
        <v>19</v>
      </c>
      <c r="BK297" s="152" t="str">
        <f t="shared" si="126"/>
        <v/>
      </c>
      <c r="BL297" s="153" t="str">
        <f t="shared" si="127"/>
        <v>Uit</v>
      </c>
      <c r="BM297" s="154" t="str">
        <f t="shared" si="112"/>
        <v/>
      </c>
      <c r="BN297" s="154">
        <f t="shared" si="128"/>
        <v>0</v>
      </c>
      <c r="BO297" s="154" t="str">
        <f t="shared" si="129"/>
        <v/>
      </c>
      <c r="BP297" s="61"/>
      <c r="BQ297" s="61"/>
      <c r="BR297" s="59" t="str">
        <f t="shared" si="130"/>
        <v/>
      </c>
      <c r="BS297" s="59" t="str">
        <f t="shared" si="131"/>
        <v/>
      </c>
      <c r="BT297" s="155" t="str">
        <f t="shared" si="132"/>
        <v/>
      </c>
      <c r="BU297" s="156" t="str">
        <f t="shared" si="133"/>
        <v/>
      </c>
      <c r="BV297" s="68"/>
      <c r="BW297" s="68"/>
      <c r="BX297" s="68"/>
      <c r="BY297" s="68"/>
      <c r="BZ297" s="68"/>
      <c r="CA297" s="68"/>
      <c r="CB297" s="68"/>
      <c r="CC297" s="68"/>
    </row>
    <row r="298" spans="1:81" x14ac:dyDescent="0.2">
      <c r="A298" s="161" t="s">
        <v>52</v>
      </c>
      <c r="B298" s="32"/>
      <c r="C298" s="164" t="str">
        <f t="shared" si="113"/>
        <v>B</v>
      </c>
      <c r="D298" s="147"/>
      <c r="E298" s="40"/>
      <c r="F298" s="35"/>
      <c r="G298" s="32"/>
      <c r="H298" s="32"/>
      <c r="I298" s="32"/>
      <c r="J298" s="32"/>
      <c r="K298" s="41"/>
      <c r="L298" s="42"/>
      <c r="M298" s="42"/>
      <c r="N298" s="167" t="str">
        <f t="shared" si="114"/>
        <v>Uit</v>
      </c>
      <c r="O298" s="46"/>
      <c r="P298" s="47"/>
      <c r="Q298" s="48">
        <f t="shared" si="115"/>
        <v>0</v>
      </c>
      <c r="R298" s="49" t="str">
        <f t="shared" si="116"/>
        <v/>
      </c>
      <c r="S298" s="50" t="str">
        <f t="shared" si="117"/>
        <v>Uit</v>
      </c>
      <c r="T298" s="171">
        <f t="shared" si="118"/>
        <v>0</v>
      </c>
      <c r="U298" s="169">
        <f t="shared" si="119"/>
        <v>0</v>
      </c>
      <c r="V298" s="169" t="str">
        <f t="shared" si="120"/>
        <v>Uit</v>
      </c>
      <c r="W298" s="170" t="str">
        <f t="shared" si="121"/>
        <v/>
      </c>
      <c r="X298" s="91" t="str">
        <f t="shared" si="122"/>
        <v/>
      </c>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149">
        <f t="shared" si="123"/>
        <v>0</v>
      </c>
      <c r="AY298" s="52"/>
      <c r="AZ298" s="90" t="e">
        <f>VLOOKUP(AY298,Termination!C:D,2,FALSE)</f>
        <v>#N/A</v>
      </c>
      <c r="BA298" s="92" t="str">
        <f t="shared" si="124"/>
        <v/>
      </c>
      <c r="BB298" s="89"/>
      <c r="BC298" s="89"/>
      <c r="BD298" s="150" t="str">
        <f t="shared" si="125"/>
        <v/>
      </c>
      <c r="BE298" s="151">
        <f>VLOOKUP(A298,Basisgegevens!$B:$L,5,0)</f>
        <v>2.9861111111111108E-3</v>
      </c>
      <c r="BF298" s="151">
        <f>VLOOKUP($A298,Basisgegevens!$B:$L,7,0)</f>
        <v>2.7546296296296294E-3</v>
      </c>
      <c r="BG298" s="151">
        <f>VLOOKUP($A298,Basisgegevens!$B:$L,8,0)</f>
        <v>6.099537037037037E-3</v>
      </c>
      <c r="BH298" s="152">
        <f>VLOOKUP($A298,Basisgegevens!$B:$L,9,0)</f>
        <v>300</v>
      </c>
      <c r="BI298" s="152">
        <f>VLOOKUP($A298,Basisgegevens!$B:$L,10,0)</f>
        <v>135</v>
      </c>
      <c r="BJ298" s="152">
        <f>VLOOKUP($A298,Basisgegevens!$B:$L,11,0)</f>
        <v>19</v>
      </c>
      <c r="BK298" s="152" t="str">
        <f t="shared" si="126"/>
        <v/>
      </c>
      <c r="BL298" s="153" t="str">
        <f t="shared" si="127"/>
        <v>Uit</v>
      </c>
      <c r="BM298" s="154" t="str">
        <f t="shared" si="112"/>
        <v/>
      </c>
      <c r="BN298" s="154">
        <f t="shared" si="128"/>
        <v>0</v>
      </c>
      <c r="BO298" s="154" t="str">
        <f t="shared" si="129"/>
        <v/>
      </c>
      <c r="BP298" s="61"/>
      <c r="BQ298" s="61"/>
      <c r="BR298" s="59" t="str">
        <f t="shared" si="130"/>
        <v/>
      </c>
      <c r="BS298" s="59" t="str">
        <f t="shared" si="131"/>
        <v/>
      </c>
      <c r="BT298" s="155" t="str">
        <f t="shared" si="132"/>
        <v/>
      </c>
      <c r="BU298" s="156" t="str">
        <f t="shared" si="133"/>
        <v/>
      </c>
      <c r="BV298" s="68"/>
      <c r="BW298" s="68"/>
      <c r="BX298" s="68"/>
      <c r="BY298" s="68"/>
      <c r="BZ298" s="68"/>
      <c r="CA298" s="68"/>
      <c r="CB298" s="68"/>
      <c r="CC298" s="68"/>
    </row>
    <row r="299" spans="1:81" x14ac:dyDescent="0.2">
      <c r="A299" s="161" t="s">
        <v>52</v>
      </c>
      <c r="B299" s="32"/>
      <c r="C299" s="164" t="str">
        <f t="shared" si="113"/>
        <v>B</v>
      </c>
      <c r="D299" s="147"/>
      <c r="E299" s="40"/>
      <c r="F299" s="35"/>
      <c r="G299" s="32"/>
      <c r="H299" s="32"/>
      <c r="I299" s="32"/>
      <c r="J299" s="32"/>
      <c r="K299" s="41"/>
      <c r="L299" s="42"/>
      <c r="M299" s="42"/>
      <c r="N299" s="167" t="str">
        <f t="shared" si="114"/>
        <v>Uit</v>
      </c>
      <c r="O299" s="46"/>
      <c r="P299" s="47"/>
      <c r="Q299" s="48">
        <f t="shared" si="115"/>
        <v>0</v>
      </c>
      <c r="R299" s="49" t="str">
        <f t="shared" si="116"/>
        <v/>
      </c>
      <c r="S299" s="50" t="str">
        <f t="shared" si="117"/>
        <v>Uit</v>
      </c>
      <c r="T299" s="171">
        <f t="shared" si="118"/>
        <v>0</v>
      </c>
      <c r="U299" s="169">
        <f t="shared" si="119"/>
        <v>0</v>
      </c>
      <c r="V299" s="169" t="str">
        <f t="shared" si="120"/>
        <v>Uit</v>
      </c>
      <c r="W299" s="170" t="str">
        <f t="shared" si="121"/>
        <v/>
      </c>
      <c r="X299" s="91" t="str">
        <f t="shared" si="122"/>
        <v/>
      </c>
      <c r="Y299" s="51"/>
      <c r="Z299" s="51"/>
      <c r="AA299" s="51"/>
      <c r="AB299" s="51"/>
      <c r="AC299" s="51"/>
      <c r="AD299" s="51"/>
      <c r="AE299" s="51"/>
      <c r="AF299" s="51"/>
      <c r="AG299" s="51"/>
      <c r="AH299" s="51"/>
      <c r="AI299" s="51"/>
      <c r="AJ299" s="51"/>
      <c r="AK299" s="51"/>
      <c r="AL299" s="51"/>
      <c r="AM299" s="51"/>
      <c r="AN299" s="51"/>
      <c r="AO299" s="51"/>
      <c r="AP299" s="51"/>
      <c r="AQ299" s="51"/>
      <c r="AR299" s="51"/>
      <c r="AS299" s="51"/>
      <c r="AT299" s="51"/>
      <c r="AU299" s="51"/>
      <c r="AV299" s="51"/>
      <c r="AW299" s="51"/>
      <c r="AX299" s="149">
        <f t="shared" si="123"/>
        <v>0</v>
      </c>
      <c r="AY299" s="52"/>
      <c r="AZ299" s="90" t="e">
        <f>VLOOKUP(AY299,Termination!C:D,2,FALSE)</f>
        <v>#N/A</v>
      </c>
      <c r="BA299" s="92" t="str">
        <f t="shared" si="124"/>
        <v/>
      </c>
      <c r="BB299" s="89"/>
      <c r="BC299" s="89"/>
      <c r="BD299" s="150" t="str">
        <f t="shared" si="125"/>
        <v/>
      </c>
      <c r="BE299" s="151">
        <f>VLOOKUP(A299,Basisgegevens!$B:$L,5,0)</f>
        <v>2.9861111111111108E-3</v>
      </c>
      <c r="BF299" s="151">
        <f>VLOOKUP($A299,Basisgegevens!$B:$L,7,0)</f>
        <v>2.7546296296296294E-3</v>
      </c>
      <c r="BG299" s="151">
        <f>VLOOKUP($A299,Basisgegevens!$B:$L,8,0)</f>
        <v>6.099537037037037E-3</v>
      </c>
      <c r="BH299" s="152">
        <f>VLOOKUP($A299,Basisgegevens!$B:$L,9,0)</f>
        <v>300</v>
      </c>
      <c r="BI299" s="152">
        <f>VLOOKUP($A299,Basisgegevens!$B:$L,10,0)</f>
        <v>135</v>
      </c>
      <c r="BJ299" s="152">
        <f>VLOOKUP($A299,Basisgegevens!$B:$L,11,0)</f>
        <v>19</v>
      </c>
      <c r="BK299" s="152" t="str">
        <f t="shared" si="126"/>
        <v/>
      </c>
      <c r="BL299" s="153" t="str">
        <f t="shared" si="127"/>
        <v>Uit</v>
      </c>
      <c r="BM299" s="154" t="str">
        <f t="shared" si="112"/>
        <v/>
      </c>
      <c r="BN299" s="154">
        <f t="shared" si="128"/>
        <v>0</v>
      </c>
      <c r="BO299" s="154" t="str">
        <f t="shared" si="129"/>
        <v/>
      </c>
      <c r="BP299" s="61"/>
      <c r="BQ299" s="61"/>
      <c r="BR299" s="59" t="str">
        <f t="shared" si="130"/>
        <v/>
      </c>
      <c r="BS299" s="59" t="str">
        <f t="shared" si="131"/>
        <v/>
      </c>
      <c r="BT299" s="155" t="str">
        <f t="shared" si="132"/>
        <v/>
      </c>
      <c r="BU299" s="156" t="str">
        <f t="shared" si="133"/>
        <v/>
      </c>
      <c r="BV299" s="68"/>
      <c r="BW299" s="68"/>
      <c r="BX299" s="68"/>
      <c r="BY299" s="68"/>
      <c r="BZ299" s="68"/>
      <c r="CA299" s="68"/>
      <c r="CB299" s="68"/>
      <c r="CC299" s="68"/>
    </row>
    <row r="300" spans="1:81" x14ac:dyDescent="0.2">
      <c r="A300" s="161" t="s">
        <v>52</v>
      </c>
      <c r="B300" s="32"/>
      <c r="C300" s="164" t="str">
        <f t="shared" si="113"/>
        <v>B</v>
      </c>
      <c r="D300" s="147"/>
      <c r="E300" s="40"/>
      <c r="F300" s="35"/>
      <c r="G300" s="32"/>
      <c r="H300" s="32"/>
      <c r="I300" s="32"/>
      <c r="J300" s="32"/>
      <c r="K300" s="41"/>
      <c r="L300" s="42"/>
      <c r="M300" s="42"/>
      <c r="N300" s="167" t="str">
        <f t="shared" si="114"/>
        <v>Uit</v>
      </c>
      <c r="O300" s="46"/>
      <c r="P300" s="47"/>
      <c r="Q300" s="48">
        <f t="shared" si="115"/>
        <v>0</v>
      </c>
      <c r="R300" s="49" t="str">
        <f t="shared" si="116"/>
        <v/>
      </c>
      <c r="S300" s="50" t="str">
        <f t="shared" si="117"/>
        <v>Uit</v>
      </c>
      <c r="T300" s="171">
        <f t="shared" si="118"/>
        <v>0</v>
      </c>
      <c r="U300" s="169">
        <f t="shared" si="119"/>
        <v>0</v>
      </c>
      <c r="V300" s="169" t="str">
        <f t="shared" si="120"/>
        <v>Uit</v>
      </c>
      <c r="W300" s="170" t="str">
        <f t="shared" si="121"/>
        <v/>
      </c>
      <c r="X300" s="91" t="str">
        <f t="shared" si="122"/>
        <v/>
      </c>
      <c r="Y300" s="51"/>
      <c r="Z300" s="51"/>
      <c r="AA300" s="51"/>
      <c r="AB300" s="51"/>
      <c r="AC300" s="51"/>
      <c r="AD300" s="51"/>
      <c r="AE300" s="51"/>
      <c r="AF300" s="51"/>
      <c r="AG300" s="51"/>
      <c r="AH300" s="51"/>
      <c r="AI300" s="51"/>
      <c r="AJ300" s="51"/>
      <c r="AK300" s="51"/>
      <c r="AL300" s="51"/>
      <c r="AM300" s="51"/>
      <c r="AN300" s="51"/>
      <c r="AO300" s="51"/>
      <c r="AP300" s="51"/>
      <c r="AQ300" s="51"/>
      <c r="AR300" s="51"/>
      <c r="AS300" s="51"/>
      <c r="AT300" s="51"/>
      <c r="AU300" s="51"/>
      <c r="AV300" s="51"/>
      <c r="AW300" s="51"/>
      <c r="AX300" s="149">
        <f t="shared" si="123"/>
        <v>0</v>
      </c>
      <c r="AY300" s="52"/>
      <c r="AZ300" s="90" t="e">
        <f>VLOOKUP(AY300,Termination!C:D,2,FALSE)</f>
        <v>#N/A</v>
      </c>
      <c r="BA300" s="92" t="str">
        <f t="shared" si="124"/>
        <v/>
      </c>
      <c r="BB300" s="89"/>
      <c r="BC300" s="89"/>
      <c r="BD300" s="150" t="str">
        <f t="shared" si="125"/>
        <v/>
      </c>
      <c r="BE300" s="151">
        <f>VLOOKUP(A300,Basisgegevens!$B:$L,5,0)</f>
        <v>2.9861111111111108E-3</v>
      </c>
      <c r="BF300" s="151">
        <f>VLOOKUP($A300,Basisgegevens!$B:$L,7,0)</f>
        <v>2.7546296296296294E-3</v>
      </c>
      <c r="BG300" s="151">
        <f>VLOOKUP($A300,Basisgegevens!$B:$L,8,0)</f>
        <v>6.099537037037037E-3</v>
      </c>
      <c r="BH300" s="152">
        <f>VLOOKUP($A300,Basisgegevens!$B:$L,9,0)</f>
        <v>300</v>
      </c>
      <c r="BI300" s="152">
        <f>VLOOKUP($A300,Basisgegevens!$B:$L,10,0)</f>
        <v>135</v>
      </c>
      <c r="BJ300" s="152">
        <f>VLOOKUP($A300,Basisgegevens!$B:$L,11,0)</f>
        <v>19</v>
      </c>
      <c r="BK300" s="152" t="str">
        <f t="shared" si="126"/>
        <v/>
      </c>
      <c r="BL300" s="153" t="str">
        <f t="shared" si="127"/>
        <v>Uit</v>
      </c>
      <c r="BM300" s="154" t="str">
        <f t="shared" si="112"/>
        <v/>
      </c>
      <c r="BN300" s="154">
        <f t="shared" si="128"/>
        <v>0</v>
      </c>
      <c r="BO300" s="154" t="str">
        <f t="shared" si="129"/>
        <v/>
      </c>
      <c r="BP300" s="61"/>
      <c r="BQ300" s="61"/>
      <c r="BR300" s="59" t="str">
        <f t="shared" si="130"/>
        <v/>
      </c>
      <c r="BS300" s="59" t="str">
        <f t="shared" si="131"/>
        <v/>
      </c>
      <c r="BT300" s="155" t="str">
        <f t="shared" si="132"/>
        <v/>
      </c>
      <c r="BU300" s="156" t="str">
        <f t="shared" si="133"/>
        <v/>
      </c>
      <c r="BV300" s="68"/>
      <c r="BW300" s="68"/>
      <c r="BX300" s="68"/>
      <c r="BY300" s="68"/>
      <c r="BZ300" s="68"/>
      <c r="CA300" s="68"/>
      <c r="CB300" s="68"/>
      <c r="CC300" s="68"/>
    </row>
    <row r="301" spans="1:81" x14ac:dyDescent="0.2">
      <c r="A301" s="161" t="s">
        <v>52</v>
      </c>
      <c r="B301" s="32"/>
      <c r="C301" s="164" t="str">
        <f t="shared" si="113"/>
        <v>B</v>
      </c>
      <c r="D301" s="147"/>
      <c r="E301" s="40"/>
      <c r="F301" s="35"/>
      <c r="G301" s="32"/>
      <c r="H301" s="32"/>
      <c r="I301" s="32"/>
      <c r="J301" s="32"/>
      <c r="K301" s="41"/>
      <c r="L301" s="42"/>
      <c r="M301" s="42"/>
      <c r="N301" s="167" t="str">
        <f t="shared" si="114"/>
        <v>Uit</v>
      </c>
      <c r="O301" s="46"/>
      <c r="P301" s="47"/>
      <c r="Q301" s="48">
        <f t="shared" si="115"/>
        <v>0</v>
      </c>
      <c r="R301" s="49" t="str">
        <f t="shared" si="116"/>
        <v/>
      </c>
      <c r="S301" s="50" t="str">
        <f t="shared" si="117"/>
        <v>Uit</v>
      </c>
      <c r="T301" s="171">
        <f t="shared" si="118"/>
        <v>0</v>
      </c>
      <c r="U301" s="169">
        <f t="shared" si="119"/>
        <v>0</v>
      </c>
      <c r="V301" s="169" t="str">
        <f t="shared" si="120"/>
        <v>Uit</v>
      </c>
      <c r="W301" s="170" t="str">
        <f t="shared" si="121"/>
        <v/>
      </c>
      <c r="X301" s="91" t="str">
        <f t="shared" si="122"/>
        <v/>
      </c>
      <c r="Y301" s="51"/>
      <c r="Z301" s="51"/>
      <c r="AA301" s="51"/>
      <c r="AB301" s="51"/>
      <c r="AC301" s="51"/>
      <c r="AD301" s="51"/>
      <c r="AE301" s="51"/>
      <c r="AF301" s="51"/>
      <c r="AG301" s="51"/>
      <c r="AH301" s="51"/>
      <c r="AI301" s="51"/>
      <c r="AJ301" s="51"/>
      <c r="AK301" s="51"/>
      <c r="AL301" s="51"/>
      <c r="AM301" s="51"/>
      <c r="AN301" s="51"/>
      <c r="AO301" s="51"/>
      <c r="AP301" s="51"/>
      <c r="AQ301" s="51"/>
      <c r="AR301" s="51"/>
      <c r="AS301" s="51"/>
      <c r="AT301" s="51"/>
      <c r="AU301" s="51"/>
      <c r="AV301" s="51"/>
      <c r="AW301" s="51"/>
      <c r="AX301" s="149">
        <f t="shared" si="123"/>
        <v>0</v>
      </c>
      <c r="AY301" s="52"/>
      <c r="AZ301" s="90" t="e">
        <f>VLOOKUP(AY301,Termination!C:D,2,FALSE)</f>
        <v>#N/A</v>
      </c>
      <c r="BA301" s="92" t="str">
        <f t="shared" si="124"/>
        <v/>
      </c>
      <c r="BB301" s="89"/>
      <c r="BC301" s="89"/>
      <c r="BD301" s="150" t="str">
        <f t="shared" si="125"/>
        <v/>
      </c>
      <c r="BE301" s="151">
        <f>VLOOKUP(A301,Basisgegevens!$B:$L,5,0)</f>
        <v>2.9861111111111108E-3</v>
      </c>
      <c r="BF301" s="151">
        <f>VLOOKUP($A301,Basisgegevens!$B:$L,7,0)</f>
        <v>2.7546296296296294E-3</v>
      </c>
      <c r="BG301" s="151">
        <f>VLOOKUP($A301,Basisgegevens!$B:$L,8,0)</f>
        <v>6.099537037037037E-3</v>
      </c>
      <c r="BH301" s="152">
        <f>VLOOKUP($A301,Basisgegevens!$B:$L,9,0)</f>
        <v>300</v>
      </c>
      <c r="BI301" s="152">
        <f>VLOOKUP($A301,Basisgegevens!$B:$L,10,0)</f>
        <v>135</v>
      </c>
      <c r="BJ301" s="152">
        <f>VLOOKUP($A301,Basisgegevens!$B:$L,11,0)</f>
        <v>19</v>
      </c>
      <c r="BK301" s="152" t="str">
        <f t="shared" si="126"/>
        <v/>
      </c>
      <c r="BL301" s="153" t="str">
        <f t="shared" si="127"/>
        <v>Uit</v>
      </c>
      <c r="BM301" s="154" t="str">
        <f t="shared" si="112"/>
        <v/>
      </c>
      <c r="BN301" s="154">
        <f t="shared" si="128"/>
        <v>0</v>
      </c>
      <c r="BO301" s="154" t="str">
        <f t="shared" si="129"/>
        <v/>
      </c>
      <c r="BP301" s="61"/>
      <c r="BQ301" s="61"/>
      <c r="BR301" s="59" t="str">
        <f t="shared" si="130"/>
        <v/>
      </c>
      <c r="BS301" s="59" t="str">
        <f t="shared" si="131"/>
        <v/>
      </c>
      <c r="BT301" s="155" t="str">
        <f t="shared" si="132"/>
        <v/>
      </c>
      <c r="BU301" s="156" t="str">
        <f t="shared" si="133"/>
        <v/>
      </c>
      <c r="BV301" s="68"/>
      <c r="BW301" s="68"/>
      <c r="BX301" s="68"/>
      <c r="BY301" s="68"/>
      <c r="BZ301" s="68"/>
      <c r="CA301" s="68"/>
      <c r="CB301" s="68"/>
      <c r="CC301" s="68"/>
    </row>
    <row r="302" spans="1:81" x14ac:dyDescent="0.2">
      <c r="A302" s="161" t="s">
        <v>52</v>
      </c>
      <c r="B302" s="32"/>
      <c r="C302" s="164" t="str">
        <f t="shared" si="113"/>
        <v>B</v>
      </c>
      <c r="D302" s="147"/>
      <c r="E302" s="40"/>
      <c r="F302" s="35"/>
      <c r="G302" s="32"/>
      <c r="H302" s="32"/>
      <c r="I302" s="32"/>
      <c r="J302" s="32"/>
      <c r="K302" s="41"/>
      <c r="L302" s="42"/>
      <c r="M302" s="42"/>
      <c r="N302" s="167" t="str">
        <f t="shared" si="114"/>
        <v>Uit</v>
      </c>
      <c r="O302" s="46"/>
      <c r="P302" s="47"/>
      <c r="Q302" s="48">
        <f t="shared" si="115"/>
        <v>0</v>
      </c>
      <c r="R302" s="49" t="str">
        <f t="shared" si="116"/>
        <v/>
      </c>
      <c r="S302" s="50" t="str">
        <f t="shared" si="117"/>
        <v>Uit</v>
      </c>
      <c r="T302" s="171">
        <f t="shared" si="118"/>
        <v>0</v>
      </c>
      <c r="U302" s="169">
        <f t="shared" si="119"/>
        <v>0</v>
      </c>
      <c r="V302" s="169" t="str">
        <f t="shared" si="120"/>
        <v>Uit</v>
      </c>
      <c r="W302" s="170" t="str">
        <f t="shared" si="121"/>
        <v/>
      </c>
      <c r="X302" s="91" t="str">
        <f t="shared" si="122"/>
        <v/>
      </c>
      <c r="Y302" s="51"/>
      <c r="Z302" s="51"/>
      <c r="AA302" s="51"/>
      <c r="AB302" s="51"/>
      <c r="AC302" s="51"/>
      <c r="AD302" s="51"/>
      <c r="AE302" s="51"/>
      <c r="AF302" s="51"/>
      <c r="AG302" s="51"/>
      <c r="AH302" s="51"/>
      <c r="AI302" s="51"/>
      <c r="AJ302" s="51"/>
      <c r="AK302" s="51"/>
      <c r="AL302" s="51"/>
      <c r="AM302" s="51"/>
      <c r="AN302" s="51"/>
      <c r="AO302" s="51"/>
      <c r="AP302" s="51"/>
      <c r="AQ302" s="51"/>
      <c r="AR302" s="51"/>
      <c r="AS302" s="51"/>
      <c r="AT302" s="51"/>
      <c r="AU302" s="51"/>
      <c r="AV302" s="51"/>
      <c r="AW302" s="51"/>
      <c r="AX302" s="149">
        <f t="shared" si="123"/>
        <v>0</v>
      </c>
      <c r="AY302" s="52"/>
      <c r="AZ302" s="90" t="e">
        <f>VLOOKUP(AY302,Termination!C:D,2,FALSE)</f>
        <v>#N/A</v>
      </c>
      <c r="BA302" s="92" t="str">
        <f t="shared" si="124"/>
        <v/>
      </c>
      <c r="BB302" s="89"/>
      <c r="BC302" s="89"/>
      <c r="BD302" s="150" t="str">
        <f t="shared" si="125"/>
        <v/>
      </c>
      <c r="BE302" s="151">
        <f>VLOOKUP(A302,Basisgegevens!$B:$L,5,0)</f>
        <v>2.9861111111111108E-3</v>
      </c>
      <c r="BF302" s="151">
        <f>VLOOKUP($A302,Basisgegevens!$B:$L,7,0)</f>
        <v>2.7546296296296294E-3</v>
      </c>
      <c r="BG302" s="151">
        <f>VLOOKUP($A302,Basisgegevens!$B:$L,8,0)</f>
        <v>6.099537037037037E-3</v>
      </c>
      <c r="BH302" s="152">
        <f>VLOOKUP($A302,Basisgegevens!$B:$L,9,0)</f>
        <v>300</v>
      </c>
      <c r="BI302" s="152">
        <f>VLOOKUP($A302,Basisgegevens!$B:$L,10,0)</f>
        <v>135</v>
      </c>
      <c r="BJ302" s="152">
        <f>VLOOKUP($A302,Basisgegevens!$B:$L,11,0)</f>
        <v>19</v>
      </c>
      <c r="BK302" s="152" t="str">
        <f t="shared" si="126"/>
        <v/>
      </c>
      <c r="BL302" s="153" t="str">
        <f t="shared" si="127"/>
        <v>Uit</v>
      </c>
      <c r="BM302" s="154" t="str">
        <f t="shared" si="112"/>
        <v/>
      </c>
      <c r="BN302" s="154">
        <f t="shared" si="128"/>
        <v>0</v>
      </c>
      <c r="BO302" s="154" t="str">
        <f t="shared" si="129"/>
        <v/>
      </c>
      <c r="BP302" s="61"/>
      <c r="BQ302" s="61"/>
      <c r="BR302" s="59" t="str">
        <f t="shared" si="130"/>
        <v/>
      </c>
      <c r="BS302" s="59" t="str">
        <f t="shared" si="131"/>
        <v/>
      </c>
      <c r="BT302" s="155" t="str">
        <f t="shared" si="132"/>
        <v/>
      </c>
      <c r="BU302" s="156" t="str">
        <f t="shared" si="133"/>
        <v/>
      </c>
      <c r="BV302" s="68"/>
      <c r="BW302" s="68"/>
      <c r="BX302" s="68"/>
      <c r="BY302" s="68"/>
      <c r="BZ302" s="68"/>
      <c r="CA302" s="68"/>
      <c r="CB302" s="68"/>
      <c r="CC302" s="68"/>
    </row>
    <row r="303" spans="1:81" x14ac:dyDescent="0.2">
      <c r="A303" s="161" t="s">
        <v>53</v>
      </c>
      <c r="B303" s="32"/>
      <c r="C303" s="164" t="str">
        <f t="shared" si="113"/>
        <v>L</v>
      </c>
      <c r="D303" s="147"/>
      <c r="E303" s="40"/>
      <c r="F303" s="35"/>
      <c r="G303" s="32"/>
      <c r="H303" s="32"/>
      <c r="I303" s="32"/>
      <c r="J303" s="32"/>
      <c r="K303" s="41"/>
      <c r="L303" s="42"/>
      <c r="M303" s="42"/>
      <c r="N303" s="167" t="str">
        <f t="shared" si="114"/>
        <v>Uit</v>
      </c>
      <c r="O303" s="46"/>
      <c r="P303" s="47"/>
      <c r="Q303" s="48">
        <f t="shared" si="115"/>
        <v>0</v>
      </c>
      <c r="R303" s="49" t="str">
        <f t="shared" si="116"/>
        <v/>
      </c>
      <c r="S303" s="50" t="str">
        <f t="shared" si="117"/>
        <v>Uit</v>
      </c>
      <c r="T303" s="171">
        <f t="shared" si="118"/>
        <v>0</v>
      </c>
      <c r="U303" s="169">
        <f t="shared" si="119"/>
        <v>0</v>
      </c>
      <c r="V303" s="169" t="str">
        <f t="shared" si="120"/>
        <v>Uit</v>
      </c>
      <c r="W303" s="170" t="str">
        <f t="shared" si="121"/>
        <v/>
      </c>
      <c r="X303" s="91" t="str">
        <f t="shared" si="122"/>
        <v/>
      </c>
      <c r="Y303" s="51"/>
      <c r="Z303" s="51"/>
      <c r="AA303" s="51"/>
      <c r="AB303" s="51"/>
      <c r="AC303" s="51"/>
      <c r="AD303" s="51"/>
      <c r="AE303" s="51"/>
      <c r="AF303" s="51"/>
      <c r="AG303" s="51"/>
      <c r="AH303" s="51"/>
      <c r="AI303" s="51"/>
      <c r="AJ303" s="51"/>
      <c r="AK303" s="51"/>
      <c r="AL303" s="51"/>
      <c r="AM303" s="51"/>
      <c r="AN303" s="51"/>
      <c r="AO303" s="51"/>
      <c r="AP303" s="51"/>
      <c r="AQ303" s="51"/>
      <c r="AR303" s="51"/>
      <c r="AS303" s="51"/>
      <c r="AT303" s="51"/>
      <c r="AU303" s="51"/>
      <c r="AV303" s="51"/>
      <c r="AW303" s="51"/>
      <c r="AX303" s="149">
        <f t="shared" si="123"/>
        <v>0</v>
      </c>
      <c r="AY303" s="52"/>
      <c r="AZ303" s="90" t="e">
        <f>VLOOKUP(AY303,Termination!C:D,2,FALSE)</f>
        <v>#N/A</v>
      </c>
      <c r="BA303" s="92" t="str">
        <f t="shared" si="124"/>
        <v/>
      </c>
      <c r="BB303" s="89"/>
      <c r="BC303" s="89"/>
      <c r="BD303" s="150" t="str">
        <f t="shared" si="125"/>
        <v/>
      </c>
      <c r="BE303" s="151">
        <f>VLOOKUP(A303,Basisgegevens!$B:$L,5,0)</f>
        <v>3.449074074074074E-3</v>
      </c>
      <c r="BF303" s="151">
        <f>VLOOKUP($A303,Basisgegevens!$B:$L,7,0)</f>
        <v>3.2175925925925926E-3</v>
      </c>
      <c r="BG303" s="151">
        <f>VLOOKUP($A303,Basisgegevens!$B:$L,8,0)</f>
        <v>7.3495370370370364E-3</v>
      </c>
      <c r="BH303" s="152">
        <f>VLOOKUP($A303,Basisgegevens!$B:$L,9,0)</f>
        <v>300</v>
      </c>
      <c r="BI303" s="152">
        <f>VLOOKUP($A303,Basisgegevens!$B:$L,10,0)</f>
        <v>135</v>
      </c>
      <c r="BJ303" s="152">
        <f>VLOOKUP($A303,Basisgegevens!$B:$L,11,0)</f>
        <v>19</v>
      </c>
      <c r="BK303" s="152" t="str">
        <f t="shared" si="126"/>
        <v/>
      </c>
      <c r="BL303" s="153" t="str">
        <f t="shared" si="127"/>
        <v>Uit</v>
      </c>
      <c r="BM303" s="154" t="str">
        <f t="shared" si="112"/>
        <v/>
      </c>
      <c r="BN303" s="154">
        <f t="shared" si="128"/>
        <v>0</v>
      </c>
      <c r="BO303" s="154" t="str">
        <f t="shared" si="129"/>
        <v/>
      </c>
      <c r="BP303" s="61"/>
      <c r="BQ303" s="61"/>
      <c r="BR303" s="59" t="str">
        <f t="shared" si="130"/>
        <v/>
      </c>
      <c r="BS303" s="59" t="str">
        <f t="shared" si="131"/>
        <v/>
      </c>
      <c r="BT303" s="155" t="str">
        <f t="shared" si="132"/>
        <v/>
      </c>
      <c r="BU303" s="156" t="str">
        <f t="shared" si="133"/>
        <v/>
      </c>
      <c r="BV303" s="68"/>
      <c r="BW303" s="68"/>
      <c r="BX303" s="68"/>
      <c r="BY303" s="68"/>
      <c r="BZ303" s="68"/>
      <c r="CA303" s="68"/>
      <c r="CB303" s="68"/>
      <c r="CC303" s="68"/>
    </row>
    <row r="304" spans="1:81" x14ac:dyDescent="0.2">
      <c r="A304" s="161" t="s">
        <v>53</v>
      </c>
      <c r="B304" s="32"/>
      <c r="C304" s="164" t="str">
        <f t="shared" si="113"/>
        <v>L</v>
      </c>
      <c r="D304" s="147"/>
      <c r="E304" s="40"/>
      <c r="F304" s="35"/>
      <c r="G304" s="32"/>
      <c r="H304" s="32"/>
      <c r="I304" s="32"/>
      <c r="J304" s="32"/>
      <c r="K304" s="41"/>
      <c r="L304" s="42"/>
      <c r="M304" s="42"/>
      <c r="N304" s="167" t="str">
        <f t="shared" si="114"/>
        <v>Uit</v>
      </c>
      <c r="O304" s="46"/>
      <c r="P304" s="47"/>
      <c r="Q304" s="48">
        <f t="shared" si="115"/>
        <v>0</v>
      </c>
      <c r="R304" s="49" t="str">
        <f t="shared" si="116"/>
        <v/>
      </c>
      <c r="S304" s="50" t="str">
        <f t="shared" si="117"/>
        <v>Uit</v>
      </c>
      <c r="T304" s="171">
        <f t="shared" si="118"/>
        <v>0</v>
      </c>
      <c r="U304" s="169">
        <f t="shared" si="119"/>
        <v>0</v>
      </c>
      <c r="V304" s="169" t="str">
        <f t="shared" si="120"/>
        <v>Uit</v>
      </c>
      <c r="W304" s="170" t="str">
        <f t="shared" si="121"/>
        <v/>
      </c>
      <c r="X304" s="91" t="str">
        <f t="shared" si="122"/>
        <v/>
      </c>
      <c r="Y304" s="51"/>
      <c r="Z304" s="51"/>
      <c r="AA304" s="51"/>
      <c r="AB304" s="51"/>
      <c r="AC304" s="51"/>
      <c r="AD304" s="51"/>
      <c r="AE304" s="51"/>
      <c r="AF304" s="51"/>
      <c r="AG304" s="51"/>
      <c r="AH304" s="51"/>
      <c r="AI304" s="51"/>
      <c r="AJ304" s="51"/>
      <c r="AK304" s="51"/>
      <c r="AL304" s="51"/>
      <c r="AM304" s="51"/>
      <c r="AN304" s="51"/>
      <c r="AO304" s="51"/>
      <c r="AP304" s="51"/>
      <c r="AQ304" s="51"/>
      <c r="AR304" s="51"/>
      <c r="AS304" s="51"/>
      <c r="AT304" s="51"/>
      <c r="AU304" s="51"/>
      <c r="AV304" s="51"/>
      <c r="AW304" s="51"/>
      <c r="AX304" s="149">
        <f t="shared" si="123"/>
        <v>0</v>
      </c>
      <c r="AY304" s="52"/>
      <c r="AZ304" s="90" t="e">
        <f>VLOOKUP(AY304,Termination!C:D,2,FALSE)</f>
        <v>#N/A</v>
      </c>
      <c r="BA304" s="92" t="str">
        <f t="shared" si="124"/>
        <v/>
      </c>
      <c r="BB304" s="89"/>
      <c r="BC304" s="89"/>
      <c r="BD304" s="150" t="str">
        <f t="shared" si="125"/>
        <v/>
      </c>
      <c r="BE304" s="151">
        <f>VLOOKUP(A304,Basisgegevens!$B:$L,5,0)</f>
        <v>3.449074074074074E-3</v>
      </c>
      <c r="BF304" s="151">
        <f>VLOOKUP($A304,Basisgegevens!$B:$L,7,0)</f>
        <v>3.2175925925925926E-3</v>
      </c>
      <c r="BG304" s="151">
        <f>VLOOKUP($A304,Basisgegevens!$B:$L,8,0)</f>
        <v>7.3495370370370364E-3</v>
      </c>
      <c r="BH304" s="152">
        <f>VLOOKUP($A304,Basisgegevens!$B:$L,9,0)</f>
        <v>300</v>
      </c>
      <c r="BI304" s="152">
        <f>VLOOKUP($A304,Basisgegevens!$B:$L,10,0)</f>
        <v>135</v>
      </c>
      <c r="BJ304" s="152">
        <f>VLOOKUP($A304,Basisgegevens!$B:$L,11,0)</f>
        <v>19</v>
      </c>
      <c r="BK304" s="152" t="str">
        <f t="shared" si="126"/>
        <v/>
      </c>
      <c r="BL304" s="153" t="str">
        <f t="shared" si="127"/>
        <v>Uit</v>
      </c>
      <c r="BM304" s="154" t="str">
        <f>IFERROR(IF(BD304&gt;BE304,((BD304*24*3600)-(BE304*24*3600))*0.4,0),"")</f>
        <v/>
      </c>
      <c r="BN304" s="154">
        <f t="shared" si="128"/>
        <v>0</v>
      </c>
      <c r="BO304" s="154" t="str">
        <f t="shared" si="129"/>
        <v/>
      </c>
      <c r="BP304" s="61"/>
      <c r="BQ304" s="61"/>
      <c r="BR304" s="59" t="str">
        <f t="shared" si="130"/>
        <v/>
      </c>
      <c r="BS304" s="59" t="str">
        <f t="shared" si="131"/>
        <v/>
      </c>
      <c r="BT304" s="155" t="str">
        <f t="shared" si="132"/>
        <v/>
      </c>
      <c r="BU304" s="156" t="str">
        <f t="shared" si="133"/>
        <v/>
      </c>
      <c r="BV304" s="68"/>
      <c r="BW304" s="68"/>
      <c r="BX304" s="68"/>
      <c r="BY304" s="68"/>
      <c r="BZ304" s="68"/>
      <c r="CA304" s="68"/>
      <c r="CB304" s="68"/>
      <c r="CC304" s="68"/>
    </row>
    <row r="305" spans="1:81" x14ac:dyDescent="0.2">
      <c r="A305" s="161" t="s">
        <v>53</v>
      </c>
      <c r="B305" s="32"/>
      <c r="C305" s="164" t="str">
        <f t="shared" si="113"/>
        <v>L</v>
      </c>
      <c r="D305" s="147"/>
      <c r="E305" s="40"/>
      <c r="F305" s="35"/>
      <c r="G305" s="32"/>
      <c r="H305" s="32"/>
      <c r="I305" s="32"/>
      <c r="J305" s="32"/>
      <c r="K305" s="41"/>
      <c r="L305" s="42"/>
      <c r="M305" s="42"/>
      <c r="N305" s="167" t="str">
        <f t="shared" si="114"/>
        <v>Uit</v>
      </c>
      <c r="O305" s="46"/>
      <c r="P305" s="47"/>
      <c r="Q305" s="48">
        <f t="shared" si="115"/>
        <v>0</v>
      </c>
      <c r="R305" s="49" t="str">
        <f t="shared" si="116"/>
        <v/>
      </c>
      <c r="S305" s="50" t="str">
        <f t="shared" si="117"/>
        <v>Uit</v>
      </c>
      <c r="T305" s="171">
        <f t="shared" si="118"/>
        <v>0</v>
      </c>
      <c r="U305" s="169">
        <f t="shared" si="119"/>
        <v>0</v>
      </c>
      <c r="V305" s="169" t="str">
        <f t="shared" si="120"/>
        <v>Uit</v>
      </c>
      <c r="W305" s="170" t="str">
        <f t="shared" si="121"/>
        <v/>
      </c>
      <c r="X305" s="91" t="str">
        <f t="shared" si="122"/>
        <v/>
      </c>
      <c r="Y305" s="51"/>
      <c r="Z305" s="51"/>
      <c r="AA305" s="51"/>
      <c r="AB305" s="51"/>
      <c r="AC305" s="51"/>
      <c r="AD305" s="51"/>
      <c r="AE305" s="51"/>
      <c r="AF305" s="51"/>
      <c r="AG305" s="51"/>
      <c r="AH305" s="51"/>
      <c r="AI305" s="51"/>
      <c r="AJ305" s="51"/>
      <c r="AK305" s="51"/>
      <c r="AL305" s="51"/>
      <c r="AM305" s="51"/>
      <c r="AN305" s="51"/>
      <c r="AO305" s="51"/>
      <c r="AP305" s="51"/>
      <c r="AQ305" s="51"/>
      <c r="AR305" s="51"/>
      <c r="AS305" s="51"/>
      <c r="AT305" s="51"/>
      <c r="AU305" s="51"/>
      <c r="AV305" s="51"/>
      <c r="AW305" s="51"/>
      <c r="AX305" s="149">
        <f t="shared" si="123"/>
        <v>0</v>
      </c>
      <c r="AY305" s="52"/>
      <c r="AZ305" s="90" t="e">
        <f>VLOOKUP(AY305,Termination!C:D,2,FALSE)</f>
        <v>#N/A</v>
      </c>
      <c r="BA305" s="92" t="str">
        <f t="shared" si="124"/>
        <v/>
      </c>
      <c r="BB305" s="89"/>
      <c r="BC305" s="89"/>
      <c r="BD305" s="150" t="str">
        <f t="shared" si="125"/>
        <v/>
      </c>
      <c r="BE305" s="151">
        <f>VLOOKUP(A305,Basisgegevens!$B:$L,5,0)</f>
        <v>3.449074074074074E-3</v>
      </c>
      <c r="BF305" s="151">
        <f>VLOOKUP($A305,Basisgegevens!$B:$L,7,0)</f>
        <v>3.2175925925925926E-3</v>
      </c>
      <c r="BG305" s="151">
        <f>VLOOKUP($A305,Basisgegevens!$B:$L,8,0)</f>
        <v>7.3495370370370364E-3</v>
      </c>
      <c r="BH305" s="152">
        <f>VLOOKUP($A305,Basisgegevens!$B:$L,9,0)</f>
        <v>300</v>
      </c>
      <c r="BI305" s="152">
        <f>VLOOKUP($A305,Basisgegevens!$B:$L,10,0)</f>
        <v>135</v>
      </c>
      <c r="BJ305" s="152">
        <f>VLOOKUP($A305,Basisgegevens!$B:$L,11,0)</f>
        <v>19</v>
      </c>
      <c r="BK305" s="152" t="str">
        <f t="shared" si="126"/>
        <v/>
      </c>
      <c r="BL305" s="153" t="str">
        <f t="shared" si="127"/>
        <v>Uit</v>
      </c>
      <c r="BM305" s="154" t="str">
        <f t="shared" ref="BM305:BM368" si="134">IFERROR(IF(BD305&gt;BE305,(BD305-BE305)*24*3600*0.4,0),"")</f>
        <v/>
      </c>
      <c r="BN305" s="154">
        <f t="shared" si="128"/>
        <v>0</v>
      </c>
      <c r="BO305" s="154" t="str">
        <f t="shared" si="129"/>
        <v/>
      </c>
      <c r="BP305" s="61"/>
      <c r="BQ305" s="61"/>
      <c r="BR305" s="59" t="str">
        <f t="shared" si="130"/>
        <v/>
      </c>
      <c r="BS305" s="59" t="str">
        <f t="shared" si="131"/>
        <v/>
      </c>
      <c r="BT305" s="155" t="str">
        <f t="shared" si="132"/>
        <v/>
      </c>
      <c r="BU305" s="156" t="str">
        <f t="shared" si="133"/>
        <v/>
      </c>
      <c r="BV305" s="68"/>
      <c r="BW305" s="68"/>
      <c r="BX305" s="68"/>
      <c r="BY305" s="68"/>
      <c r="BZ305" s="68"/>
      <c r="CA305" s="68"/>
      <c r="CB305" s="68"/>
      <c r="CC305" s="68"/>
    </row>
    <row r="306" spans="1:81" x14ac:dyDescent="0.2">
      <c r="A306" s="161" t="s">
        <v>53</v>
      </c>
      <c r="B306" s="32"/>
      <c r="C306" s="164" t="str">
        <f t="shared" si="113"/>
        <v>L</v>
      </c>
      <c r="D306" s="147"/>
      <c r="E306" s="40"/>
      <c r="F306" s="35"/>
      <c r="G306" s="32"/>
      <c r="H306" s="32"/>
      <c r="I306" s="32"/>
      <c r="J306" s="32"/>
      <c r="K306" s="41"/>
      <c r="L306" s="42"/>
      <c r="M306" s="42"/>
      <c r="N306" s="167" t="str">
        <f t="shared" si="114"/>
        <v>Uit</v>
      </c>
      <c r="O306" s="46"/>
      <c r="P306" s="47"/>
      <c r="Q306" s="48">
        <f t="shared" si="115"/>
        <v>0</v>
      </c>
      <c r="R306" s="49" t="str">
        <f t="shared" si="116"/>
        <v/>
      </c>
      <c r="S306" s="50" t="str">
        <f t="shared" si="117"/>
        <v>Uit</v>
      </c>
      <c r="T306" s="171">
        <f t="shared" si="118"/>
        <v>0</v>
      </c>
      <c r="U306" s="169">
        <f t="shared" si="119"/>
        <v>0</v>
      </c>
      <c r="V306" s="169" t="str">
        <f t="shared" si="120"/>
        <v>Uit</v>
      </c>
      <c r="W306" s="170" t="str">
        <f t="shared" si="121"/>
        <v/>
      </c>
      <c r="X306" s="91" t="str">
        <f t="shared" si="122"/>
        <v/>
      </c>
      <c r="Y306" s="51"/>
      <c r="Z306" s="51"/>
      <c r="AA306" s="51"/>
      <c r="AB306" s="51"/>
      <c r="AC306" s="51"/>
      <c r="AD306" s="51"/>
      <c r="AE306" s="51"/>
      <c r="AF306" s="51"/>
      <c r="AG306" s="51"/>
      <c r="AH306" s="51"/>
      <c r="AI306" s="51"/>
      <c r="AJ306" s="51"/>
      <c r="AK306" s="51"/>
      <c r="AL306" s="51"/>
      <c r="AM306" s="51"/>
      <c r="AN306" s="51"/>
      <c r="AO306" s="51"/>
      <c r="AP306" s="51"/>
      <c r="AQ306" s="51"/>
      <c r="AR306" s="51"/>
      <c r="AS306" s="51"/>
      <c r="AT306" s="51"/>
      <c r="AU306" s="51"/>
      <c r="AV306" s="51"/>
      <c r="AW306" s="51"/>
      <c r="AX306" s="149">
        <f t="shared" si="123"/>
        <v>0</v>
      </c>
      <c r="AY306" s="52"/>
      <c r="AZ306" s="90" t="e">
        <f>VLOOKUP(AY306,Termination!C:D,2,FALSE)</f>
        <v>#N/A</v>
      </c>
      <c r="BA306" s="92" t="str">
        <f t="shared" si="124"/>
        <v/>
      </c>
      <c r="BB306" s="89"/>
      <c r="BC306" s="89"/>
      <c r="BD306" s="150" t="str">
        <f t="shared" si="125"/>
        <v/>
      </c>
      <c r="BE306" s="151">
        <f>VLOOKUP(A306,Basisgegevens!$B:$L,5,0)</f>
        <v>3.449074074074074E-3</v>
      </c>
      <c r="BF306" s="151">
        <f>VLOOKUP($A306,Basisgegevens!$B:$L,7,0)</f>
        <v>3.2175925925925926E-3</v>
      </c>
      <c r="BG306" s="151">
        <f>VLOOKUP($A306,Basisgegevens!$B:$L,8,0)</f>
        <v>7.3495370370370364E-3</v>
      </c>
      <c r="BH306" s="152">
        <f>VLOOKUP($A306,Basisgegevens!$B:$L,9,0)</f>
        <v>300</v>
      </c>
      <c r="BI306" s="152">
        <f>VLOOKUP($A306,Basisgegevens!$B:$L,10,0)</f>
        <v>135</v>
      </c>
      <c r="BJ306" s="152">
        <f>VLOOKUP($A306,Basisgegevens!$B:$L,11,0)</f>
        <v>19</v>
      </c>
      <c r="BK306" s="152" t="str">
        <f t="shared" si="126"/>
        <v/>
      </c>
      <c r="BL306" s="153" t="str">
        <f t="shared" si="127"/>
        <v>Uit</v>
      </c>
      <c r="BM306" s="154" t="str">
        <f t="shared" si="134"/>
        <v/>
      </c>
      <c r="BN306" s="154">
        <f t="shared" si="128"/>
        <v>0</v>
      </c>
      <c r="BO306" s="154" t="str">
        <f t="shared" si="129"/>
        <v/>
      </c>
      <c r="BP306" s="61"/>
      <c r="BQ306" s="61"/>
      <c r="BR306" s="59" t="str">
        <f t="shared" si="130"/>
        <v/>
      </c>
      <c r="BS306" s="59" t="str">
        <f t="shared" si="131"/>
        <v/>
      </c>
      <c r="BT306" s="155" t="str">
        <f t="shared" si="132"/>
        <v/>
      </c>
      <c r="BU306" s="156" t="str">
        <f t="shared" si="133"/>
        <v/>
      </c>
      <c r="BV306" s="68"/>
      <c r="BW306" s="68"/>
      <c r="BX306" s="68"/>
      <c r="BY306" s="68"/>
      <c r="BZ306" s="68"/>
      <c r="CA306" s="68"/>
      <c r="CB306" s="68"/>
      <c r="CC306" s="68"/>
    </row>
    <row r="307" spans="1:81" x14ac:dyDescent="0.2">
      <c r="A307" s="161" t="s">
        <v>53</v>
      </c>
      <c r="B307" s="32"/>
      <c r="C307" s="164" t="str">
        <f t="shared" si="113"/>
        <v>L</v>
      </c>
      <c r="D307" s="147"/>
      <c r="E307" s="40"/>
      <c r="F307" s="35"/>
      <c r="G307" s="32"/>
      <c r="H307" s="32"/>
      <c r="I307" s="32"/>
      <c r="J307" s="32"/>
      <c r="K307" s="41"/>
      <c r="L307" s="42"/>
      <c r="M307" s="42"/>
      <c r="N307" s="167" t="str">
        <f t="shared" si="114"/>
        <v>Uit</v>
      </c>
      <c r="O307" s="46"/>
      <c r="P307" s="47"/>
      <c r="Q307" s="48">
        <f t="shared" si="115"/>
        <v>0</v>
      </c>
      <c r="R307" s="49" t="str">
        <f t="shared" si="116"/>
        <v/>
      </c>
      <c r="S307" s="50" t="str">
        <f t="shared" si="117"/>
        <v>Uit</v>
      </c>
      <c r="T307" s="171">
        <f t="shared" si="118"/>
        <v>0</v>
      </c>
      <c r="U307" s="169">
        <f t="shared" si="119"/>
        <v>0</v>
      </c>
      <c r="V307" s="169" t="str">
        <f t="shared" si="120"/>
        <v>Uit</v>
      </c>
      <c r="W307" s="170" t="str">
        <f t="shared" si="121"/>
        <v/>
      </c>
      <c r="X307" s="91" t="str">
        <f t="shared" si="122"/>
        <v/>
      </c>
      <c r="Y307" s="51"/>
      <c r="Z307" s="51"/>
      <c r="AA307" s="51"/>
      <c r="AB307" s="51"/>
      <c r="AC307" s="51"/>
      <c r="AD307" s="51"/>
      <c r="AE307" s="51"/>
      <c r="AF307" s="51"/>
      <c r="AG307" s="51"/>
      <c r="AH307" s="51"/>
      <c r="AI307" s="51"/>
      <c r="AJ307" s="51"/>
      <c r="AK307" s="51"/>
      <c r="AL307" s="51"/>
      <c r="AM307" s="51"/>
      <c r="AN307" s="51"/>
      <c r="AO307" s="51"/>
      <c r="AP307" s="51"/>
      <c r="AQ307" s="51"/>
      <c r="AR307" s="51"/>
      <c r="AS307" s="51"/>
      <c r="AT307" s="51"/>
      <c r="AU307" s="51"/>
      <c r="AV307" s="51"/>
      <c r="AW307" s="51"/>
      <c r="AX307" s="149">
        <f t="shared" si="123"/>
        <v>0</v>
      </c>
      <c r="AY307" s="52"/>
      <c r="AZ307" s="90" t="e">
        <f>VLOOKUP(AY307,Termination!C:D,2,FALSE)</f>
        <v>#N/A</v>
      </c>
      <c r="BA307" s="92" t="str">
        <f t="shared" si="124"/>
        <v/>
      </c>
      <c r="BB307" s="89"/>
      <c r="BC307" s="89"/>
      <c r="BD307" s="150" t="str">
        <f t="shared" si="125"/>
        <v/>
      </c>
      <c r="BE307" s="151">
        <f>VLOOKUP(A307,Basisgegevens!$B:$L,5,0)</f>
        <v>3.449074074074074E-3</v>
      </c>
      <c r="BF307" s="151">
        <f>VLOOKUP($A307,Basisgegevens!$B:$L,7,0)</f>
        <v>3.2175925925925926E-3</v>
      </c>
      <c r="BG307" s="151">
        <f>VLOOKUP($A307,Basisgegevens!$B:$L,8,0)</f>
        <v>7.3495370370370364E-3</v>
      </c>
      <c r="BH307" s="152">
        <f>VLOOKUP($A307,Basisgegevens!$B:$L,9,0)</f>
        <v>300</v>
      </c>
      <c r="BI307" s="152">
        <f>VLOOKUP($A307,Basisgegevens!$B:$L,10,0)</f>
        <v>135</v>
      </c>
      <c r="BJ307" s="152">
        <f>VLOOKUP($A307,Basisgegevens!$B:$L,11,0)</f>
        <v>19</v>
      </c>
      <c r="BK307" s="152" t="str">
        <f t="shared" si="126"/>
        <v/>
      </c>
      <c r="BL307" s="153" t="str">
        <f t="shared" si="127"/>
        <v>Uit</v>
      </c>
      <c r="BM307" s="154" t="str">
        <f t="shared" si="134"/>
        <v/>
      </c>
      <c r="BN307" s="154">
        <f t="shared" si="128"/>
        <v>0</v>
      </c>
      <c r="BO307" s="154" t="str">
        <f t="shared" si="129"/>
        <v/>
      </c>
      <c r="BP307" s="61"/>
      <c r="BQ307" s="61"/>
      <c r="BR307" s="59" t="str">
        <f t="shared" si="130"/>
        <v/>
      </c>
      <c r="BS307" s="59" t="str">
        <f t="shared" si="131"/>
        <v/>
      </c>
      <c r="BT307" s="155" t="str">
        <f t="shared" si="132"/>
        <v/>
      </c>
      <c r="BU307" s="156" t="str">
        <f t="shared" si="133"/>
        <v/>
      </c>
      <c r="BV307" s="68"/>
      <c r="BW307" s="68"/>
      <c r="BX307" s="68"/>
      <c r="BY307" s="68"/>
      <c r="BZ307" s="68"/>
      <c r="CA307" s="68"/>
      <c r="CB307" s="68"/>
      <c r="CC307" s="68"/>
    </row>
    <row r="308" spans="1:81" x14ac:dyDescent="0.2">
      <c r="A308" s="161" t="s">
        <v>53</v>
      </c>
      <c r="B308" s="32"/>
      <c r="C308" s="164" t="str">
        <f t="shared" si="113"/>
        <v>L</v>
      </c>
      <c r="D308" s="147"/>
      <c r="E308" s="40"/>
      <c r="F308" s="35"/>
      <c r="G308" s="32"/>
      <c r="H308" s="32"/>
      <c r="I308" s="32"/>
      <c r="J308" s="32"/>
      <c r="K308" s="41"/>
      <c r="L308" s="42"/>
      <c r="M308" s="42"/>
      <c r="N308" s="167" t="str">
        <f t="shared" si="114"/>
        <v>Uit</v>
      </c>
      <c r="O308" s="46"/>
      <c r="P308" s="47"/>
      <c r="Q308" s="48">
        <f t="shared" si="115"/>
        <v>0</v>
      </c>
      <c r="R308" s="49" t="str">
        <f t="shared" si="116"/>
        <v/>
      </c>
      <c r="S308" s="50" t="str">
        <f t="shared" si="117"/>
        <v>Uit</v>
      </c>
      <c r="T308" s="171">
        <f t="shared" si="118"/>
        <v>0</v>
      </c>
      <c r="U308" s="169">
        <f t="shared" si="119"/>
        <v>0</v>
      </c>
      <c r="V308" s="169" t="str">
        <f t="shared" si="120"/>
        <v>Uit</v>
      </c>
      <c r="W308" s="170" t="str">
        <f t="shared" si="121"/>
        <v/>
      </c>
      <c r="X308" s="91" t="str">
        <f t="shared" si="122"/>
        <v/>
      </c>
      <c r="Y308" s="51"/>
      <c r="Z308" s="51"/>
      <c r="AA308" s="51"/>
      <c r="AB308" s="51"/>
      <c r="AC308" s="51"/>
      <c r="AD308" s="51"/>
      <c r="AE308" s="51"/>
      <c r="AF308" s="51"/>
      <c r="AG308" s="51"/>
      <c r="AH308" s="51"/>
      <c r="AI308" s="51"/>
      <c r="AJ308" s="51"/>
      <c r="AK308" s="51"/>
      <c r="AL308" s="51"/>
      <c r="AM308" s="51"/>
      <c r="AN308" s="51"/>
      <c r="AO308" s="51"/>
      <c r="AP308" s="51"/>
      <c r="AQ308" s="51"/>
      <c r="AR308" s="51"/>
      <c r="AS308" s="51"/>
      <c r="AT308" s="51"/>
      <c r="AU308" s="51"/>
      <c r="AV308" s="51"/>
      <c r="AW308" s="51"/>
      <c r="AX308" s="149">
        <f t="shared" si="123"/>
        <v>0</v>
      </c>
      <c r="AY308" s="52"/>
      <c r="AZ308" s="90" t="e">
        <f>VLOOKUP(AY308,Termination!C:D,2,FALSE)</f>
        <v>#N/A</v>
      </c>
      <c r="BA308" s="92" t="str">
        <f t="shared" si="124"/>
        <v/>
      </c>
      <c r="BB308" s="89"/>
      <c r="BC308" s="89"/>
      <c r="BD308" s="150" t="str">
        <f t="shared" si="125"/>
        <v/>
      </c>
      <c r="BE308" s="151">
        <f>VLOOKUP(A308,Basisgegevens!$B:$L,5,0)</f>
        <v>3.449074074074074E-3</v>
      </c>
      <c r="BF308" s="151">
        <f>VLOOKUP($A308,Basisgegevens!$B:$L,7,0)</f>
        <v>3.2175925925925926E-3</v>
      </c>
      <c r="BG308" s="151">
        <f>VLOOKUP($A308,Basisgegevens!$B:$L,8,0)</f>
        <v>7.3495370370370364E-3</v>
      </c>
      <c r="BH308" s="152">
        <f>VLOOKUP($A308,Basisgegevens!$B:$L,9,0)</f>
        <v>300</v>
      </c>
      <c r="BI308" s="152">
        <f>VLOOKUP($A308,Basisgegevens!$B:$L,10,0)</f>
        <v>135</v>
      </c>
      <c r="BJ308" s="152">
        <f>VLOOKUP($A308,Basisgegevens!$B:$L,11,0)</f>
        <v>19</v>
      </c>
      <c r="BK308" s="152" t="str">
        <f t="shared" si="126"/>
        <v/>
      </c>
      <c r="BL308" s="153" t="str">
        <f t="shared" si="127"/>
        <v>Uit</v>
      </c>
      <c r="BM308" s="154" t="str">
        <f t="shared" si="134"/>
        <v/>
      </c>
      <c r="BN308" s="154">
        <f t="shared" si="128"/>
        <v>0</v>
      </c>
      <c r="BO308" s="154" t="str">
        <f t="shared" si="129"/>
        <v/>
      </c>
      <c r="BP308" s="61"/>
      <c r="BQ308" s="61"/>
      <c r="BR308" s="59" t="str">
        <f t="shared" si="130"/>
        <v/>
      </c>
      <c r="BS308" s="59" t="str">
        <f t="shared" si="131"/>
        <v/>
      </c>
      <c r="BT308" s="155" t="str">
        <f t="shared" si="132"/>
        <v/>
      </c>
      <c r="BU308" s="156" t="str">
        <f t="shared" si="133"/>
        <v/>
      </c>
      <c r="BV308" s="68"/>
      <c r="BW308" s="68"/>
      <c r="BX308" s="68"/>
      <c r="BY308" s="68"/>
      <c r="BZ308" s="68"/>
      <c r="CA308" s="68"/>
      <c r="CB308" s="68"/>
      <c r="CC308" s="68"/>
    </row>
    <row r="309" spans="1:81" x14ac:dyDescent="0.2">
      <c r="A309" s="161" t="s">
        <v>53</v>
      </c>
      <c r="B309" s="32"/>
      <c r="C309" s="164" t="str">
        <f t="shared" si="113"/>
        <v>L</v>
      </c>
      <c r="D309" s="147"/>
      <c r="E309" s="40"/>
      <c r="F309" s="35"/>
      <c r="G309" s="32"/>
      <c r="H309" s="32"/>
      <c r="I309" s="32"/>
      <c r="J309" s="32"/>
      <c r="K309" s="41"/>
      <c r="L309" s="42"/>
      <c r="M309" s="42"/>
      <c r="N309" s="167" t="str">
        <f t="shared" si="114"/>
        <v>Uit</v>
      </c>
      <c r="O309" s="46"/>
      <c r="P309" s="47"/>
      <c r="Q309" s="48">
        <f t="shared" si="115"/>
        <v>0</v>
      </c>
      <c r="R309" s="49" t="str">
        <f t="shared" si="116"/>
        <v/>
      </c>
      <c r="S309" s="50" t="str">
        <f t="shared" si="117"/>
        <v>Uit</v>
      </c>
      <c r="T309" s="171">
        <f t="shared" si="118"/>
        <v>0</v>
      </c>
      <c r="U309" s="169">
        <f t="shared" si="119"/>
        <v>0</v>
      </c>
      <c r="V309" s="169" t="str">
        <f t="shared" si="120"/>
        <v>Uit</v>
      </c>
      <c r="W309" s="170" t="str">
        <f t="shared" si="121"/>
        <v/>
      </c>
      <c r="X309" s="91" t="str">
        <f t="shared" si="122"/>
        <v/>
      </c>
      <c r="Y309" s="51"/>
      <c r="Z309" s="51"/>
      <c r="AA309" s="51"/>
      <c r="AB309" s="51"/>
      <c r="AC309" s="51"/>
      <c r="AD309" s="51"/>
      <c r="AE309" s="51"/>
      <c r="AF309" s="51"/>
      <c r="AG309" s="51"/>
      <c r="AH309" s="51"/>
      <c r="AI309" s="51"/>
      <c r="AJ309" s="51"/>
      <c r="AK309" s="51"/>
      <c r="AL309" s="51"/>
      <c r="AM309" s="51"/>
      <c r="AN309" s="51"/>
      <c r="AO309" s="51"/>
      <c r="AP309" s="51"/>
      <c r="AQ309" s="51"/>
      <c r="AR309" s="51"/>
      <c r="AS309" s="51"/>
      <c r="AT309" s="51"/>
      <c r="AU309" s="51"/>
      <c r="AV309" s="51"/>
      <c r="AW309" s="51"/>
      <c r="AX309" s="149">
        <f t="shared" si="123"/>
        <v>0</v>
      </c>
      <c r="AY309" s="52"/>
      <c r="AZ309" s="90" t="e">
        <f>VLOOKUP(AY309,Termination!C:D,2,FALSE)</f>
        <v>#N/A</v>
      </c>
      <c r="BA309" s="92" t="str">
        <f t="shared" si="124"/>
        <v/>
      </c>
      <c r="BB309" s="89"/>
      <c r="BC309" s="89"/>
      <c r="BD309" s="150" t="str">
        <f t="shared" si="125"/>
        <v/>
      </c>
      <c r="BE309" s="151">
        <f>VLOOKUP(A309,Basisgegevens!$B:$L,5,0)</f>
        <v>3.449074074074074E-3</v>
      </c>
      <c r="BF309" s="151">
        <f>VLOOKUP($A309,Basisgegevens!$B:$L,7,0)</f>
        <v>3.2175925925925926E-3</v>
      </c>
      <c r="BG309" s="151">
        <f>VLOOKUP($A309,Basisgegevens!$B:$L,8,0)</f>
        <v>7.3495370370370364E-3</v>
      </c>
      <c r="BH309" s="152">
        <f>VLOOKUP($A309,Basisgegevens!$B:$L,9,0)</f>
        <v>300</v>
      </c>
      <c r="BI309" s="152">
        <f>VLOOKUP($A309,Basisgegevens!$B:$L,10,0)</f>
        <v>135</v>
      </c>
      <c r="BJ309" s="152">
        <f>VLOOKUP($A309,Basisgegevens!$B:$L,11,0)</f>
        <v>19</v>
      </c>
      <c r="BK309" s="152" t="str">
        <f t="shared" si="126"/>
        <v/>
      </c>
      <c r="BL309" s="153" t="str">
        <f t="shared" si="127"/>
        <v>Uit</v>
      </c>
      <c r="BM309" s="154" t="str">
        <f t="shared" si="134"/>
        <v/>
      </c>
      <c r="BN309" s="154">
        <f t="shared" si="128"/>
        <v>0</v>
      </c>
      <c r="BO309" s="154" t="str">
        <f t="shared" si="129"/>
        <v/>
      </c>
      <c r="BP309" s="61"/>
      <c r="BQ309" s="61"/>
      <c r="BR309" s="59" t="str">
        <f t="shared" si="130"/>
        <v/>
      </c>
      <c r="BS309" s="59" t="str">
        <f t="shared" si="131"/>
        <v/>
      </c>
      <c r="BT309" s="155" t="str">
        <f t="shared" si="132"/>
        <v/>
      </c>
      <c r="BU309" s="156" t="str">
        <f t="shared" si="133"/>
        <v/>
      </c>
      <c r="BV309" s="68"/>
      <c r="BW309" s="68"/>
      <c r="BX309" s="68"/>
      <c r="BY309" s="68"/>
      <c r="BZ309" s="68"/>
      <c r="CA309" s="68"/>
      <c r="CB309" s="68"/>
      <c r="CC309" s="68"/>
    </row>
    <row r="310" spans="1:81" x14ac:dyDescent="0.2">
      <c r="A310" s="161" t="s">
        <v>53</v>
      </c>
      <c r="B310" s="32"/>
      <c r="C310" s="164" t="str">
        <f t="shared" si="113"/>
        <v>L</v>
      </c>
      <c r="D310" s="147"/>
      <c r="E310" s="40"/>
      <c r="F310" s="35"/>
      <c r="G310" s="32"/>
      <c r="H310" s="32"/>
      <c r="I310" s="32"/>
      <c r="J310" s="32"/>
      <c r="K310" s="41"/>
      <c r="L310" s="42"/>
      <c r="M310" s="42"/>
      <c r="N310" s="167" t="str">
        <f t="shared" si="114"/>
        <v>Uit</v>
      </c>
      <c r="O310" s="46"/>
      <c r="P310" s="47"/>
      <c r="Q310" s="48">
        <f t="shared" si="115"/>
        <v>0</v>
      </c>
      <c r="R310" s="49" t="str">
        <f t="shared" si="116"/>
        <v/>
      </c>
      <c r="S310" s="50" t="str">
        <f t="shared" si="117"/>
        <v>Uit</v>
      </c>
      <c r="T310" s="171">
        <f t="shared" si="118"/>
        <v>0</v>
      </c>
      <c r="U310" s="169">
        <f t="shared" si="119"/>
        <v>0</v>
      </c>
      <c r="V310" s="169" t="str">
        <f t="shared" si="120"/>
        <v>Uit</v>
      </c>
      <c r="W310" s="170" t="str">
        <f t="shared" si="121"/>
        <v/>
      </c>
      <c r="X310" s="91" t="str">
        <f t="shared" si="122"/>
        <v/>
      </c>
      <c r="Y310" s="51"/>
      <c r="Z310" s="51"/>
      <c r="AA310" s="51"/>
      <c r="AB310" s="51"/>
      <c r="AC310" s="51"/>
      <c r="AD310" s="51"/>
      <c r="AE310" s="51"/>
      <c r="AF310" s="51"/>
      <c r="AG310" s="51"/>
      <c r="AH310" s="51"/>
      <c r="AI310" s="51"/>
      <c r="AJ310" s="51"/>
      <c r="AK310" s="51"/>
      <c r="AL310" s="51"/>
      <c r="AM310" s="51"/>
      <c r="AN310" s="51"/>
      <c r="AO310" s="51"/>
      <c r="AP310" s="51"/>
      <c r="AQ310" s="51"/>
      <c r="AR310" s="51"/>
      <c r="AS310" s="51"/>
      <c r="AT310" s="51"/>
      <c r="AU310" s="51"/>
      <c r="AV310" s="51"/>
      <c r="AW310" s="51"/>
      <c r="AX310" s="149">
        <f t="shared" si="123"/>
        <v>0</v>
      </c>
      <c r="AY310" s="52"/>
      <c r="AZ310" s="90" t="e">
        <f>VLOOKUP(AY310,Termination!C:D,2,FALSE)</f>
        <v>#N/A</v>
      </c>
      <c r="BA310" s="92" t="str">
        <f t="shared" si="124"/>
        <v/>
      </c>
      <c r="BB310" s="89"/>
      <c r="BC310" s="89"/>
      <c r="BD310" s="150" t="str">
        <f t="shared" si="125"/>
        <v/>
      </c>
      <c r="BE310" s="151">
        <f>VLOOKUP(A310,Basisgegevens!$B:$L,5,0)</f>
        <v>3.449074074074074E-3</v>
      </c>
      <c r="BF310" s="151">
        <f>VLOOKUP($A310,Basisgegevens!$B:$L,7,0)</f>
        <v>3.2175925925925926E-3</v>
      </c>
      <c r="BG310" s="151">
        <f>VLOOKUP($A310,Basisgegevens!$B:$L,8,0)</f>
        <v>7.3495370370370364E-3</v>
      </c>
      <c r="BH310" s="152">
        <f>VLOOKUP($A310,Basisgegevens!$B:$L,9,0)</f>
        <v>300</v>
      </c>
      <c r="BI310" s="152">
        <f>VLOOKUP($A310,Basisgegevens!$B:$L,10,0)</f>
        <v>135</v>
      </c>
      <c r="BJ310" s="152">
        <f>VLOOKUP($A310,Basisgegevens!$B:$L,11,0)</f>
        <v>19</v>
      </c>
      <c r="BK310" s="152" t="str">
        <f t="shared" si="126"/>
        <v/>
      </c>
      <c r="BL310" s="153" t="str">
        <f t="shared" si="127"/>
        <v>Uit</v>
      </c>
      <c r="BM310" s="154" t="str">
        <f t="shared" si="134"/>
        <v/>
      </c>
      <c r="BN310" s="154">
        <f t="shared" si="128"/>
        <v>0</v>
      </c>
      <c r="BO310" s="154" t="str">
        <f t="shared" si="129"/>
        <v/>
      </c>
      <c r="BP310" s="61"/>
      <c r="BQ310" s="61"/>
      <c r="BR310" s="59" t="str">
        <f t="shared" si="130"/>
        <v/>
      </c>
      <c r="BS310" s="59" t="str">
        <f t="shared" si="131"/>
        <v/>
      </c>
      <c r="BT310" s="155" t="str">
        <f t="shared" si="132"/>
        <v/>
      </c>
      <c r="BU310" s="156" t="str">
        <f t="shared" si="133"/>
        <v/>
      </c>
      <c r="BV310" s="68"/>
      <c r="BW310" s="68"/>
      <c r="BX310" s="68"/>
      <c r="BY310" s="68"/>
      <c r="BZ310" s="68"/>
      <c r="CA310" s="68"/>
      <c r="CB310" s="68"/>
      <c r="CC310" s="68"/>
    </row>
    <row r="311" spans="1:81" x14ac:dyDescent="0.2">
      <c r="A311" s="161" t="s">
        <v>53</v>
      </c>
      <c r="B311" s="32"/>
      <c r="C311" s="164" t="str">
        <f t="shared" si="113"/>
        <v>L</v>
      </c>
      <c r="D311" s="147"/>
      <c r="E311" s="40"/>
      <c r="F311" s="35"/>
      <c r="G311" s="32"/>
      <c r="H311" s="32"/>
      <c r="I311" s="32"/>
      <c r="J311" s="32"/>
      <c r="K311" s="41"/>
      <c r="L311" s="42"/>
      <c r="M311" s="42"/>
      <c r="N311" s="167" t="str">
        <f t="shared" si="114"/>
        <v>Uit</v>
      </c>
      <c r="O311" s="46"/>
      <c r="P311" s="47"/>
      <c r="Q311" s="48">
        <f t="shared" si="115"/>
        <v>0</v>
      </c>
      <c r="R311" s="49" t="str">
        <f t="shared" si="116"/>
        <v/>
      </c>
      <c r="S311" s="50" t="str">
        <f t="shared" si="117"/>
        <v>Uit</v>
      </c>
      <c r="T311" s="171">
        <f t="shared" si="118"/>
        <v>0</v>
      </c>
      <c r="U311" s="169">
        <f t="shared" si="119"/>
        <v>0</v>
      </c>
      <c r="V311" s="169" t="str">
        <f t="shared" si="120"/>
        <v>Uit</v>
      </c>
      <c r="W311" s="170" t="str">
        <f t="shared" si="121"/>
        <v/>
      </c>
      <c r="X311" s="91" t="str">
        <f t="shared" si="122"/>
        <v/>
      </c>
      <c r="Y311" s="51"/>
      <c r="Z311" s="51"/>
      <c r="AA311" s="51"/>
      <c r="AB311" s="51"/>
      <c r="AC311" s="51"/>
      <c r="AD311" s="51"/>
      <c r="AE311" s="51"/>
      <c r="AF311" s="51"/>
      <c r="AG311" s="51"/>
      <c r="AH311" s="51"/>
      <c r="AI311" s="51"/>
      <c r="AJ311" s="51"/>
      <c r="AK311" s="51"/>
      <c r="AL311" s="51"/>
      <c r="AM311" s="51"/>
      <c r="AN311" s="51"/>
      <c r="AO311" s="51"/>
      <c r="AP311" s="51"/>
      <c r="AQ311" s="51"/>
      <c r="AR311" s="51"/>
      <c r="AS311" s="51"/>
      <c r="AT311" s="51"/>
      <c r="AU311" s="51"/>
      <c r="AV311" s="51"/>
      <c r="AW311" s="51"/>
      <c r="AX311" s="149">
        <f t="shared" si="123"/>
        <v>0</v>
      </c>
      <c r="AY311" s="52"/>
      <c r="AZ311" s="90" t="e">
        <f>VLOOKUP(AY311,Termination!C:D,2,FALSE)</f>
        <v>#N/A</v>
      </c>
      <c r="BA311" s="92" t="str">
        <f t="shared" si="124"/>
        <v/>
      </c>
      <c r="BB311" s="89"/>
      <c r="BC311" s="89"/>
      <c r="BD311" s="150" t="str">
        <f t="shared" si="125"/>
        <v/>
      </c>
      <c r="BE311" s="151">
        <f>VLOOKUP(A311,Basisgegevens!$B:$L,5,0)</f>
        <v>3.449074074074074E-3</v>
      </c>
      <c r="BF311" s="151">
        <f>VLOOKUP($A311,Basisgegevens!$B:$L,7,0)</f>
        <v>3.2175925925925926E-3</v>
      </c>
      <c r="BG311" s="151">
        <f>VLOOKUP($A311,Basisgegevens!$B:$L,8,0)</f>
        <v>7.3495370370370364E-3</v>
      </c>
      <c r="BH311" s="152">
        <f>VLOOKUP($A311,Basisgegevens!$B:$L,9,0)</f>
        <v>300</v>
      </c>
      <c r="BI311" s="152">
        <f>VLOOKUP($A311,Basisgegevens!$B:$L,10,0)</f>
        <v>135</v>
      </c>
      <c r="BJ311" s="152">
        <f>VLOOKUP($A311,Basisgegevens!$B:$L,11,0)</f>
        <v>19</v>
      </c>
      <c r="BK311" s="152" t="str">
        <f t="shared" si="126"/>
        <v/>
      </c>
      <c r="BL311" s="153" t="str">
        <f t="shared" si="127"/>
        <v>Uit</v>
      </c>
      <c r="BM311" s="154" t="str">
        <f t="shared" si="134"/>
        <v/>
      </c>
      <c r="BN311" s="154">
        <f t="shared" si="128"/>
        <v>0</v>
      </c>
      <c r="BO311" s="154" t="str">
        <f t="shared" si="129"/>
        <v/>
      </c>
      <c r="BP311" s="61"/>
      <c r="BQ311" s="61"/>
      <c r="BR311" s="59" t="str">
        <f t="shared" si="130"/>
        <v/>
      </c>
      <c r="BS311" s="59" t="str">
        <f t="shared" si="131"/>
        <v/>
      </c>
      <c r="BT311" s="155" t="str">
        <f t="shared" si="132"/>
        <v/>
      </c>
      <c r="BU311" s="156" t="str">
        <f t="shared" si="133"/>
        <v/>
      </c>
      <c r="BV311" s="68"/>
      <c r="BW311" s="68"/>
      <c r="BX311" s="68"/>
      <c r="BY311" s="68"/>
      <c r="BZ311" s="68"/>
      <c r="CA311" s="68"/>
      <c r="CB311" s="68"/>
      <c r="CC311" s="68"/>
    </row>
    <row r="312" spans="1:81" x14ac:dyDescent="0.2">
      <c r="A312" s="161" t="s">
        <v>53</v>
      </c>
      <c r="B312" s="32"/>
      <c r="C312" s="164" t="str">
        <f t="shared" si="113"/>
        <v>L</v>
      </c>
      <c r="D312" s="147"/>
      <c r="E312" s="40"/>
      <c r="F312" s="35"/>
      <c r="G312" s="32"/>
      <c r="H312" s="32"/>
      <c r="I312" s="32"/>
      <c r="J312" s="32"/>
      <c r="K312" s="41"/>
      <c r="L312" s="42"/>
      <c r="M312" s="42"/>
      <c r="N312" s="167" t="str">
        <f t="shared" si="114"/>
        <v>Uit</v>
      </c>
      <c r="O312" s="46"/>
      <c r="P312" s="47"/>
      <c r="Q312" s="48">
        <f t="shared" si="115"/>
        <v>0</v>
      </c>
      <c r="R312" s="49" t="str">
        <f t="shared" si="116"/>
        <v/>
      </c>
      <c r="S312" s="50" t="str">
        <f t="shared" si="117"/>
        <v>Uit</v>
      </c>
      <c r="T312" s="171">
        <f t="shared" si="118"/>
        <v>0</v>
      </c>
      <c r="U312" s="169">
        <f t="shared" si="119"/>
        <v>0</v>
      </c>
      <c r="V312" s="169" t="str">
        <f t="shared" si="120"/>
        <v>Uit</v>
      </c>
      <c r="W312" s="170" t="str">
        <f t="shared" si="121"/>
        <v/>
      </c>
      <c r="X312" s="91" t="str">
        <f t="shared" si="122"/>
        <v/>
      </c>
      <c r="Y312" s="51"/>
      <c r="Z312" s="51"/>
      <c r="AA312" s="51"/>
      <c r="AB312" s="51"/>
      <c r="AC312" s="51"/>
      <c r="AD312" s="51"/>
      <c r="AE312" s="51"/>
      <c r="AF312" s="51"/>
      <c r="AG312" s="51"/>
      <c r="AH312" s="51"/>
      <c r="AI312" s="51"/>
      <c r="AJ312" s="51"/>
      <c r="AK312" s="51"/>
      <c r="AL312" s="51"/>
      <c r="AM312" s="51"/>
      <c r="AN312" s="51"/>
      <c r="AO312" s="51"/>
      <c r="AP312" s="51"/>
      <c r="AQ312" s="51"/>
      <c r="AR312" s="51"/>
      <c r="AS312" s="51"/>
      <c r="AT312" s="51"/>
      <c r="AU312" s="51"/>
      <c r="AV312" s="51"/>
      <c r="AW312" s="51"/>
      <c r="AX312" s="149">
        <f t="shared" si="123"/>
        <v>0</v>
      </c>
      <c r="AY312" s="52"/>
      <c r="AZ312" s="90" t="e">
        <f>VLOOKUP(AY312,Termination!C:D,2,FALSE)</f>
        <v>#N/A</v>
      </c>
      <c r="BA312" s="92" t="str">
        <f t="shared" si="124"/>
        <v/>
      </c>
      <c r="BB312" s="89"/>
      <c r="BC312" s="89"/>
      <c r="BD312" s="150" t="str">
        <f t="shared" si="125"/>
        <v/>
      </c>
      <c r="BE312" s="151">
        <f>VLOOKUP(A312,Basisgegevens!$B:$L,5,0)</f>
        <v>3.449074074074074E-3</v>
      </c>
      <c r="BF312" s="151">
        <f>VLOOKUP($A312,Basisgegevens!$B:$L,7,0)</f>
        <v>3.2175925925925926E-3</v>
      </c>
      <c r="BG312" s="151">
        <f>VLOOKUP($A312,Basisgegevens!$B:$L,8,0)</f>
        <v>7.3495370370370364E-3</v>
      </c>
      <c r="BH312" s="152">
        <f>VLOOKUP($A312,Basisgegevens!$B:$L,9,0)</f>
        <v>300</v>
      </c>
      <c r="BI312" s="152">
        <f>VLOOKUP($A312,Basisgegevens!$B:$L,10,0)</f>
        <v>135</v>
      </c>
      <c r="BJ312" s="152">
        <f>VLOOKUP($A312,Basisgegevens!$B:$L,11,0)</f>
        <v>19</v>
      </c>
      <c r="BK312" s="152" t="str">
        <f t="shared" si="126"/>
        <v/>
      </c>
      <c r="BL312" s="153" t="str">
        <f t="shared" si="127"/>
        <v>Uit</v>
      </c>
      <c r="BM312" s="154" t="str">
        <f t="shared" si="134"/>
        <v/>
      </c>
      <c r="BN312" s="154">
        <f t="shared" si="128"/>
        <v>0</v>
      </c>
      <c r="BO312" s="154" t="str">
        <f t="shared" si="129"/>
        <v/>
      </c>
      <c r="BP312" s="61"/>
      <c r="BQ312" s="61"/>
      <c r="BR312" s="59" t="str">
        <f t="shared" si="130"/>
        <v/>
      </c>
      <c r="BS312" s="59" t="str">
        <f t="shared" si="131"/>
        <v/>
      </c>
      <c r="BT312" s="155" t="str">
        <f t="shared" si="132"/>
        <v/>
      </c>
      <c r="BU312" s="156" t="str">
        <f t="shared" si="133"/>
        <v/>
      </c>
      <c r="BV312" s="68"/>
      <c r="BW312" s="68"/>
      <c r="BX312" s="68"/>
      <c r="BY312" s="68"/>
      <c r="BZ312" s="68"/>
      <c r="CA312" s="68"/>
      <c r="CB312" s="68"/>
      <c r="CC312" s="68"/>
    </row>
    <row r="313" spans="1:81" x14ac:dyDescent="0.2">
      <c r="A313" s="161" t="s">
        <v>53</v>
      </c>
      <c r="B313" s="32"/>
      <c r="C313" s="164" t="str">
        <f t="shared" si="113"/>
        <v>L</v>
      </c>
      <c r="D313" s="147"/>
      <c r="E313" s="40"/>
      <c r="F313" s="35"/>
      <c r="G313" s="32"/>
      <c r="H313" s="32"/>
      <c r="I313" s="32"/>
      <c r="J313" s="32"/>
      <c r="K313" s="41"/>
      <c r="L313" s="42"/>
      <c r="M313" s="42"/>
      <c r="N313" s="167" t="str">
        <f t="shared" si="114"/>
        <v>Uit</v>
      </c>
      <c r="O313" s="46"/>
      <c r="P313" s="47"/>
      <c r="Q313" s="48">
        <f t="shared" si="115"/>
        <v>0</v>
      </c>
      <c r="R313" s="49" t="str">
        <f t="shared" si="116"/>
        <v/>
      </c>
      <c r="S313" s="50" t="str">
        <f t="shared" si="117"/>
        <v>Uit</v>
      </c>
      <c r="T313" s="171">
        <f t="shared" si="118"/>
        <v>0</v>
      </c>
      <c r="U313" s="169">
        <f t="shared" si="119"/>
        <v>0</v>
      </c>
      <c r="V313" s="169" t="str">
        <f t="shared" si="120"/>
        <v>Uit</v>
      </c>
      <c r="W313" s="170" t="str">
        <f t="shared" si="121"/>
        <v/>
      </c>
      <c r="X313" s="91" t="str">
        <f t="shared" si="122"/>
        <v/>
      </c>
      <c r="Y313" s="51"/>
      <c r="Z313" s="51"/>
      <c r="AA313" s="51"/>
      <c r="AB313" s="51"/>
      <c r="AC313" s="51"/>
      <c r="AD313" s="51"/>
      <c r="AE313" s="51"/>
      <c r="AF313" s="51"/>
      <c r="AG313" s="51"/>
      <c r="AH313" s="51"/>
      <c r="AI313" s="51"/>
      <c r="AJ313" s="51"/>
      <c r="AK313" s="51"/>
      <c r="AL313" s="51"/>
      <c r="AM313" s="51"/>
      <c r="AN313" s="51"/>
      <c r="AO313" s="51"/>
      <c r="AP313" s="51"/>
      <c r="AQ313" s="51"/>
      <c r="AR313" s="51"/>
      <c r="AS313" s="51"/>
      <c r="AT313" s="51"/>
      <c r="AU313" s="51"/>
      <c r="AV313" s="51"/>
      <c r="AW313" s="51"/>
      <c r="AX313" s="149">
        <f t="shared" si="123"/>
        <v>0</v>
      </c>
      <c r="AY313" s="52"/>
      <c r="AZ313" s="90" t="e">
        <f>VLOOKUP(AY313,Termination!C:D,2,FALSE)</f>
        <v>#N/A</v>
      </c>
      <c r="BA313" s="92" t="str">
        <f t="shared" si="124"/>
        <v/>
      </c>
      <c r="BB313" s="89"/>
      <c r="BC313" s="89"/>
      <c r="BD313" s="150" t="str">
        <f t="shared" si="125"/>
        <v/>
      </c>
      <c r="BE313" s="151">
        <f>VLOOKUP(A313,Basisgegevens!$B:$L,5,0)</f>
        <v>3.449074074074074E-3</v>
      </c>
      <c r="BF313" s="151">
        <f>VLOOKUP($A313,Basisgegevens!$B:$L,7,0)</f>
        <v>3.2175925925925926E-3</v>
      </c>
      <c r="BG313" s="151">
        <f>VLOOKUP($A313,Basisgegevens!$B:$L,8,0)</f>
        <v>7.3495370370370364E-3</v>
      </c>
      <c r="BH313" s="152">
        <f>VLOOKUP($A313,Basisgegevens!$B:$L,9,0)</f>
        <v>300</v>
      </c>
      <c r="BI313" s="152">
        <f>VLOOKUP($A313,Basisgegevens!$B:$L,10,0)</f>
        <v>135</v>
      </c>
      <c r="BJ313" s="152">
        <f>VLOOKUP($A313,Basisgegevens!$B:$L,11,0)</f>
        <v>19</v>
      </c>
      <c r="BK313" s="152" t="str">
        <f t="shared" si="126"/>
        <v/>
      </c>
      <c r="BL313" s="153" t="str">
        <f t="shared" si="127"/>
        <v>Uit</v>
      </c>
      <c r="BM313" s="154" t="str">
        <f t="shared" si="134"/>
        <v/>
      </c>
      <c r="BN313" s="154">
        <f t="shared" si="128"/>
        <v>0</v>
      </c>
      <c r="BO313" s="154" t="str">
        <f t="shared" si="129"/>
        <v/>
      </c>
      <c r="BP313" s="61"/>
      <c r="BQ313" s="61"/>
      <c r="BR313" s="59" t="str">
        <f t="shared" si="130"/>
        <v/>
      </c>
      <c r="BS313" s="59" t="str">
        <f t="shared" si="131"/>
        <v/>
      </c>
      <c r="BT313" s="155" t="str">
        <f t="shared" si="132"/>
        <v/>
      </c>
      <c r="BU313" s="156" t="str">
        <f t="shared" si="133"/>
        <v/>
      </c>
      <c r="BV313" s="68"/>
      <c r="BW313" s="68"/>
      <c r="BX313" s="68"/>
      <c r="BY313" s="68"/>
      <c r="BZ313" s="68"/>
      <c r="CA313" s="68"/>
      <c r="CB313" s="68"/>
      <c r="CC313" s="68"/>
    </row>
    <row r="314" spans="1:81" x14ac:dyDescent="0.2">
      <c r="A314" s="161" t="s">
        <v>53</v>
      </c>
      <c r="B314" s="32"/>
      <c r="C314" s="164" t="str">
        <f t="shared" si="113"/>
        <v>L</v>
      </c>
      <c r="D314" s="147"/>
      <c r="E314" s="40"/>
      <c r="F314" s="35"/>
      <c r="G314" s="32"/>
      <c r="H314" s="32"/>
      <c r="I314" s="32"/>
      <c r="J314" s="32"/>
      <c r="K314" s="41"/>
      <c r="L314" s="42"/>
      <c r="M314" s="42"/>
      <c r="N314" s="167" t="str">
        <f t="shared" si="114"/>
        <v>Uit</v>
      </c>
      <c r="O314" s="46"/>
      <c r="P314" s="47"/>
      <c r="Q314" s="48">
        <f t="shared" si="115"/>
        <v>0</v>
      </c>
      <c r="R314" s="49" t="str">
        <f t="shared" si="116"/>
        <v/>
      </c>
      <c r="S314" s="50" t="str">
        <f t="shared" si="117"/>
        <v>Uit</v>
      </c>
      <c r="T314" s="171">
        <f t="shared" si="118"/>
        <v>0</v>
      </c>
      <c r="U314" s="169">
        <f t="shared" si="119"/>
        <v>0</v>
      </c>
      <c r="V314" s="169" t="str">
        <f t="shared" si="120"/>
        <v>Uit</v>
      </c>
      <c r="W314" s="170" t="str">
        <f t="shared" si="121"/>
        <v/>
      </c>
      <c r="X314" s="91" t="str">
        <f t="shared" si="122"/>
        <v/>
      </c>
      <c r="Y314" s="51"/>
      <c r="Z314" s="51"/>
      <c r="AA314" s="51"/>
      <c r="AB314" s="51"/>
      <c r="AC314" s="51"/>
      <c r="AD314" s="51"/>
      <c r="AE314" s="51"/>
      <c r="AF314" s="51"/>
      <c r="AG314" s="51"/>
      <c r="AH314" s="51"/>
      <c r="AI314" s="51"/>
      <c r="AJ314" s="51"/>
      <c r="AK314" s="51"/>
      <c r="AL314" s="51"/>
      <c r="AM314" s="51"/>
      <c r="AN314" s="51"/>
      <c r="AO314" s="51"/>
      <c r="AP314" s="51"/>
      <c r="AQ314" s="51"/>
      <c r="AR314" s="51"/>
      <c r="AS314" s="51"/>
      <c r="AT314" s="51"/>
      <c r="AU314" s="51"/>
      <c r="AV314" s="51"/>
      <c r="AW314" s="51"/>
      <c r="AX314" s="149">
        <f t="shared" si="123"/>
        <v>0</v>
      </c>
      <c r="AY314" s="52"/>
      <c r="AZ314" s="90" t="e">
        <f>VLOOKUP(AY314,Termination!C:D,2,FALSE)</f>
        <v>#N/A</v>
      </c>
      <c r="BA314" s="92" t="str">
        <f t="shared" si="124"/>
        <v/>
      </c>
      <c r="BB314" s="89"/>
      <c r="BC314" s="89"/>
      <c r="BD314" s="150" t="str">
        <f t="shared" si="125"/>
        <v/>
      </c>
      <c r="BE314" s="151">
        <f>VLOOKUP(A314,Basisgegevens!$B:$L,5,0)</f>
        <v>3.449074074074074E-3</v>
      </c>
      <c r="BF314" s="151">
        <f>VLOOKUP($A314,Basisgegevens!$B:$L,7,0)</f>
        <v>3.2175925925925926E-3</v>
      </c>
      <c r="BG314" s="151">
        <f>VLOOKUP($A314,Basisgegevens!$B:$L,8,0)</f>
        <v>7.3495370370370364E-3</v>
      </c>
      <c r="BH314" s="152">
        <f>VLOOKUP($A314,Basisgegevens!$B:$L,9,0)</f>
        <v>300</v>
      </c>
      <c r="BI314" s="152">
        <f>VLOOKUP($A314,Basisgegevens!$B:$L,10,0)</f>
        <v>135</v>
      </c>
      <c r="BJ314" s="152">
        <f>VLOOKUP($A314,Basisgegevens!$B:$L,11,0)</f>
        <v>19</v>
      </c>
      <c r="BK314" s="152" t="str">
        <f t="shared" si="126"/>
        <v/>
      </c>
      <c r="BL314" s="153" t="str">
        <f t="shared" si="127"/>
        <v>Uit</v>
      </c>
      <c r="BM314" s="154" t="str">
        <f t="shared" si="134"/>
        <v/>
      </c>
      <c r="BN314" s="154">
        <f t="shared" si="128"/>
        <v>0</v>
      </c>
      <c r="BO314" s="154" t="str">
        <f t="shared" si="129"/>
        <v/>
      </c>
      <c r="BP314" s="61"/>
      <c r="BQ314" s="61"/>
      <c r="BR314" s="59" t="str">
        <f t="shared" si="130"/>
        <v/>
      </c>
      <c r="BS314" s="59" t="str">
        <f t="shared" si="131"/>
        <v/>
      </c>
      <c r="BT314" s="155" t="str">
        <f t="shared" si="132"/>
        <v/>
      </c>
      <c r="BU314" s="156" t="str">
        <f t="shared" si="133"/>
        <v/>
      </c>
      <c r="BV314" s="68"/>
      <c r="BW314" s="68"/>
      <c r="BX314" s="68"/>
      <c r="BY314" s="68"/>
      <c r="BZ314" s="68"/>
      <c r="CA314" s="68"/>
      <c r="CB314" s="68"/>
      <c r="CC314" s="68"/>
    </row>
    <row r="315" spans="1:81" x14ac:dyDescent="0.2">
      <c r="A315" s="161" t="s">
        <v>53</v>
      </c>
      <c r="B315" s="32"/>
      <c r="C315" s="164" t="str">
        <f t="shared" si="113"/>
        <v>L</v>
      </c>
      <c r="D315" s="147"/>
      <c r="E315" s="40"/>
      <c r="F315" s="35"/>
      <c r="G315" s="32"/>
      <c r="H315" s="32"/>
      <c r="I315" s="32"/>
      <c r="J315" s="32"/>
      <c r="K315" s="41"/>
      <c r="L315" s="42"/>
      <c r="M315" s="42"/>
      <c r="N315" s="167" t="str">
        <f t="shared" si="114"/>
        <v>Uit</v>
      </c>
      <c r="O315" s="46"/>
      <c r="P315" s="47"/>
      <c r="Q315" s="48">
        <f t="shared" si="115"/>
        <v>0</v>
      </c>
      <c r="R315" s="49" t="str">
        <f t="shared" si="116"/>
        <v/>
      </c>
      <c r="S315" s="50" t="str">
        <f t="shared" si="117"/>
        <v>Uit</v>
      </c>
      <c r="T315" s="171">
        <f t="shared" si="118"/>
        <v>0</v>
      </c>
      <c r="U315" s="169">
        <f t="shared" si="119"/>
        <v>0</v>
      </c>
      <c r="V315" s="169" t="str">
        <f t="shared" si="120"/>
        <v>Uit</v>
      </c>
      <c r="W315" s="170" t="str">
        <f t="shared" si="121"/>
        <v/>
      </c>
      <c r="X315" s="91" t="str">
        <f t="shared" si="122"/>
        <v/>
      </c>
      <c r="Y315" s="51"/>
      <c r="Z315" s="51"/>
      <c r="AA315" s="51"/>
      <c r="AB315" s="51"/>
      <c r="AC315" s="51"/>
      <c r="AD315" s="51"/>
      <c r="AE315" s="51"/>
      <c r="AF315" s="51"/>
      <c r="AG315" s="51"/>
      <c r="AH315" s="51"/>
      <c r="AI315" s="51"/>
      <c r="AJ315" s="51"/>
      <c r="AK315" s="51"/>
      <c r="AL315" s="51"/>
      <c r="AM315" s="51"/>
      <c r="AN315" s="51"/>
      <c r="AO315" s="51"/>
      <c r="AP315" s="51"/>
      <c r="AQ315" s="51"/>
      <c r="AR315" s="51"/>
      <c r="AS315" s="51"/>
      <c r="AT315" s="51"/>
      <c r="AU315" s="51"/>
      <c r="AV315" s="51"/>
      <c r="AW315" s="51"/>
      <c r="AX315" s="149">
        <f t="shared" si="123"/>
        <v>0</v>
      </c>
      <c r="AY315" s="52"/>
      <c r="AZ315" s="90" t="e">
        <f>VLOOKUP(AY315,Termination!C:D,2,FALSE)</f>
        <v>#N/A</v>
      </c>
      <c r="BA315" s="92" t="str">
        <f t="shared" si="124"/>
        <v/>
      </c>
      <c r="BB315" s="89"/>
      <c r="BC315" s="89"/>
      <c r="BD315" s="150" t="str">
        <f t="shared" si="125"/>
        <v/>
      </c>
      <c r="BE315" s="151">
        <f>VLOOKUP(A315,Basisgegevens!$B:$L,5,0)</f>
        <v>3.449074074074074E-3</v>
      </c>
      <c r="BF315" s="151">
        <f>VLOOKUP($A315,Basisgegevens!$B:$L,7,0)</f>
        <v>3.2175925925925926E-3</v>
      </c>
      <c r="BG315" s="151">
        <f>VLOOKUP($A315,Basisgegevens!$B:$L,8,0)</f>
        <v>7.3495370370370364E-3</v>
      </c>
      <c r="BH315" s="152">
        <f>VLOOKUP($A315,Basisgegevens!$B:$L,9,0)</f>
        <v>300</v>
      </c>
      <c r="BI315" s="152">
        <f>VLOOKUP($A315,Basisgegevens!$B:$L,10,0)</f>
        <v>135</v>
      </c>
      <c r="BJ315" s="152">
        <f>VLOOKUP($A315,Basisgegevens!$B:$L,11,0)</f>
        <v>19</v>
      </c>
      <c r="BK315" s="152" t="str">
        <f t="shared" si="126"/>
        <v/>
      </c>
      <c r="BL315" s="153" t="str">
        <f t="shared" si="127"/>
        <v>Uit</v>
      </c>
      <c r="BM315" s="154" t="str">
        <f t="shared" si="134"/>
        <v/>
      </c>
      <c r="BN315" s="154">
        <f t="shared" si="128"/>
        <v>0</v>
      </c>
      <c r="BO315" s="154" t="str">
        <f t="shared" si="129"/>
        <v/>
      </c>
      <c r="BP315" s="61"/>
      <c r="BQ315" s="61"/>
      <c r="BR315" s="59" t="str">
        <f t="shared" si="130"/>
        <v/>
      </c>
      <c r="BS315" s="59" t="str">
        <f t="shared" si="131"/>
        <v/>
      </c>
      <c r="BT315" s="155" t="str">
        <f t="shared" si="132"/>
        <v/>
      </c>
      <c r="BU315" s="156" t="str">
        <f t="shared" si="133"/>
        <v/>
      </c>
      <c r="BV315" s="68"/>
      <c r="BW315" s="68"/>
      <c r="BX315" s="68"/>
      <c r="BY315" s="68"/>
      <c r="BZ315" s="68"/>
      <c r="CA315" s="68"/>
      <c r="CB315" s="68"/>
      <c r="CC315" s="68"/>
    </row>
    <row r="316" spans="1:81" x14ac:dyDescent="0.2">
      <c r="A316" s="161" t="s">
        <v>53</v>
      </c>
      <c r="B316" s="32"/>
      <c r="C316" s="164" t="str">
        <f t="shared" si="113"/>
        <v>L</v>
      </c>
      <c r="D316" s="147"/>
      <c r="E316" s="40"/>
      <c r="F316" s="35"/>
      <c r="G316" s="32"/>
      <c r="H316" s="32"/>
      <c r="I316" s="32"/>
      <c r="J316" s="32"/>
      <c r="K316" s="41"/>
      <c r="L316" s="42"/>
      <c r="M316" s="42"/>
      <c r="N316" s="167" t="str">
        <f t="shared" si="114"/>
        <v>Uit</v>
      </c>
      <c r="O316" s="46"/>
      <c r="P316" s="47"/>
      <c r="Q316" s="48">
        <f t="shared" si="115"/>
        <v>0</v>
      </c>
      <c r="R316" s="49" t="str">
        <f t="shared" si="116"/>
        <v/>
      </c>
      <c r="S316" s="50" t="str">
        <f t="shared" si="117"/>
        <v>Uit</v>
      </c>
      <c r="T316" s="171">
        <f t="shared" si="118"/>
        <v>0</v>
      </c>
      <c r="U316" s="169">
        <f t="shared" si="119"/>
        <v>0</v>
      </c>
      <c r="V316" s="169" t="str">
        <f t="shared" si="120"/>
        <v>Uit</v>
      </c>
      <c r="W316" s="170" t="str">
        <f t="shared" si="121"/>
        <v/>
      </c>
      <c r="X316" s="91" t="str">
        <f t="shared" si="122"/>
        <v/>
      </c>
      <c r="Y316" s="51"/>
      <c r="Z316" s="51"/>
      <c r="AA316" s="51"/>
      <c r="AB316" s="51"/>
      <c r="AC316" s="51"/>
      <c r="AD316" s="51"/>
      <c r="AE316" s="51"/>
      <c r="AF316" s="51"/>
      <c r="AG316" s="51"/>
      <c r="AH316" s="51"/>
      <c r="AI316" s="51"/>
      <c r="AJ316" s="51"/>
      <c r="AK316" s="51"/>
      <c r="AL316" s="51"/>
      <c r="AM316" s="51"/>
      <c r="AN316" s="51"/>
      <c r="AO316" s="51"/>
      <c r="AP316" s="51"/>
      <c r="AQ316" s="51"/>
      <c r="AR316" s="51"/>
      <c r="AS316" s="51"/>
      <c r="AT316" s="51"/>
      <c r="AU316" s="51"/>
      <c r="AV316" s="51"/>
      <c r="AW316" s="51"/>
      <c r="AX316" s="149">
        <f t="shared" si="123"/>
        <v>0</v>
      </c>
      <c r="AY316" s="52"/>
      <c r="AZ316" s="90" t="e">
        <f>VLOOKUP(AY316,Termination!C:D,2,FALSE)</f>
        <v>#N/A</v>
      </c>
      <c r="BA316" s="92" t="str">
        <f t="shared" si="124"/>
        <v/>
      </c>
      <c r="BB316" s="89"/>
      <c r="BC316" s="89"/>
      <c r="BD316" s="150" t="str">
        <f t="shared" si="125"/>
        <v/>
      </c>
      <c r="BE316" s="151">
        <f>VLOOKUP(A316,Basisgegevens!$B:$L,5,0)</f>
        <v>3.449074074074074E-3</v>
      </c>
      <c r="BF316" s="151">
        <f>VLOOKUP($A316,Basisgegevens!$B:$L,7,0)</f>
        <v>3.2175925925925926E-3</v>
      </c>
      <c r="BG316" s="151">
        <f>VLOOKUP($A316,Basisgegevens!$B:$L,8,0)</f>
        <v>7.3495370370370364E-3</v>
      </c>
      <c r="BH316" s="152">
        <f>VLOOKUP($A316,Basisgegevens!$B:$L,9,0)</f>
        <v>300</v>
      </c>
      <c r="BI316" s="152">
        <f>VLOOKUP($A316,Basisgegevens!$B:$L,10,0)</f>
        <v>135</v>
      </c>
      <c r="BJ316" s="152">
        <f>VLOOKUP($A316,Basisgegevens!$B:$L,11,0)</f>
        <v>19</v>
      </c>
      <c r="BK316" s="152" t="str">
        <f t="shared" si="126"/>
        <v/>
      </c>
      <c r="BL316" s="153" t="str">
        <f t="shared" si="127"/>
        <v>Uit</v>
      </c>
      <c r="BM316" s="154" t="str">
        <f t="shared" si="134"/>
        <v/>
      </c>
      <c r="BN316" s="154">
        <f t="shared" si="128"/>
        <v>0</v>
      </c>
      <c r="BO316" s="154" t="str">
        <f t="shared" si="129"/>
        <v/>
      </c>
      <c r="BP316" s="61"/>
      <c r="BQ316" s="61"/>
      <c r="BR316" s="59" t="str">
        <f t="shared" si="130"/>
        <v/>
      </c>
      <c r="BS316" s="59" t="str">
        <f t="shared" si="131"/>
        <v/>
      </c>
      <c r="BT316" s="155" t="str">
        <f t="shared" si="132"/>
        <v/>
      </c>
      <c r="BU316" s="156" t="str">
        <f t="shared" si="133"/>
        <v/>
      </c>
      <c r="BV316" s="68"/>
      <c r="BW316" s="68"/>
      <c r="BX316" s="68"/>
      <c r="BY316" s="68"/>
      <c r="BZ316" s="68"/>
      <c r="CA316" s="68"/>
      <c r="CB316" s="68"/>
      <c r="CC316" s="68"/>
    </row>
    <row r="317" spans="1:81" x14ac:dyDescent="0.2">
      <c r="A317" s="161" t="s">
        <v>53</v>
      </c>
      <c r="B317" s="32"/>
      <c r="C317" s="164" t="str">
        <f t="shared" si="113"/>
        <v>L</v>
      </c>
      <c r="D317" s="147"/>
      <c r="E317" s="40"/>
      <c r="F317" s="35"/>
      <c r="G317" s="32"/>
      <c r="H317" s="32"/>
      <c r="I317" s="32"/>
      <c r="J317" s="32"/>
      <c r="K317" s="41"/>
      <c r="L317" s="42"/>
      <c r="M317" s="42"/>
      <c r="N317" s="167" t="str">
        <f t="shared" si="114"/>
        <v>Uit</v>
      </c>
      <c r="O317" s="46"/>
      <c r="P317" s="47"/>
      <c r="Q317" s="48">
        <f t="shared" si="115"/>
        <v>0</v>
      </c>
      <c r="R317" s="49" t="str">
        <f t="shared" si="116"/>
        <v/>
      </c>
      <c r="S317" s="50" t="str">
        <f t="shared" si="117"/>
        <v>Uit</v>
      </c>
      <c r="T317" s="171">
        <f t="shared" si="118"/>
        <v>0</v>
      </c>
      <c r="U317" s="169">
        <f t="shared" si="119"/>
        <v>0</v>
      </c>
      <c r="V317" s="169" t="str">
        <f t="shared" si="120"/>
        <v>Uit</v>
      </c>
      <c r="W317" s="170" t="str">
        <f t="shared" si="121"/>
        <v/>
      </c>
      <c r="X317" s="91" t="str">
        <f t="shared" si="122"/>
        <v/>
      </c>
      <c r="Y317" s="51"/>
      <c r="Z317" s="51"/>
      <c r="AA317" s="51"/>
      <c r="AB317" s="51"/>
      <c r="AC317" s="51"/>
      <c r="AD317" s="51"/>
      <c r="AE317" s="51"/>
      <c r="AF317" s="51"/>
      <c r="AG317" s="51"/>
      <c r="AH317" s="51"/>
      <c r="AI317" s="51"/>
      <c r="AJ317" s="51"/>
      <c r="AK317" s="51"/>
      <c r="AL317" s="51"/>
      <c r="AM317" s="51"/>
      <c r="AN317" s="51"/>
      <c r="AO317" s="51"/>
      <c r="AP317" s="51"/>
      <c r="AQ317" s="51"/>
      <c r="AR317" s="51"/>
      <c r="AS317" s="51"/>
      <c r="AT317" s="51"/>
      <c r="AU317" s="51"/>
      <c r="AV317" s="51"/>
      <c r="AW317" s="51"/>
      <c r="AX317" s="149">
        <f t="shared" si="123"/>
        <v>0</v>
      </c>
      <c r="AY317" s="52"/>
      <c r="AZ317" s="90" t="e">
        <f>VLOOKUP(AY317,Termination!C:D,2,FALSE)</f>
        <v>#N/A</v>
      </c>
      <c r="BA317" s="92" t="str">
        <f t="shared" si="124"/>
        <v/>
      </c>
      <c r="BB317" s="89"/>
      <c r="BC317" s="89"/>
      <c r="BD317" s="150" t="str">
        <f t="shared" si="125"/>
        <v/>
      </c>
      <c r="BE317" s="151">
        <f>VLOOKUP(A317,Basisgegevens!$B:$L,5,0)</f>
        <v>3.449074074074074E-3</v>
      </c>
      <c r="BF317" s="151">
        <f>VLOOKUP($A317,Basisgegevens!$B:$L,7,0)</f>
        <v>3.2175925925925926E-3</v>
      </c>
      <c r="BG317" s="151">
        <f>VLOOKUP($A317,Basisgegevens!$B:$L,8,0)</f>
        <v>7.3495370370370364E-3</v>
      </c>
      <c r="BH317" s="152">
        <f>VLOOKUP($A317,Basisgegevens!$B:$L,9,0)</f>
        <v>300</v>
      </c>
      <c r="BI317" s="152">
        <f>VLOOKUP($A317,Basisgegevens!$B:$L,10,0)</f>
        <v>135</v>
      </c>
      <c r="BJ317" s="152">
        <f>VLOOKUP($A317,Basisgegevens!$B:$L,11,0)</f>
        <v>19</v>
      </c>
      <c r="BK317" s="152" t="str">
        <f t="shared" si="126"/>
        <v/>
      </c>
      <c r="BL317" s="153" t="str">
        <f t="shared" si="127"/>
        <v>Uit</v>
      </c>
      <c r="BM317" s="154" t="str">
        <f t="shared" si="134"/>
        <v/>
      </c>
      <c r="BN317" s="154">
        <f t="shared" si="128"/>
        <v>0</v>
      </c>
      <c r="BO317" s="154" t="str">
        <f t="shared" si="129"/>
        <v/>
      </c>
      <c r="BP317" s="61"/>
      <c r="BQ317" s="61"/>
      <c r="BR317" s="59" t="str">
        <f t="shared" si="130"/>
        <v/>
      </c>
      <c r="BS317" s="59" t="str">
        <f t="shared" si="131"/>
        <v/>
      </c>
      <c r="BT317" s="155" t="str">
        <f t="shared" si="132"/>
        <v/>
      </c>
      <c r="BU317" s="156" t="str">
        <f t="shared" si="133"/>
        <v/>
      </c>
      <c r="BV317" s="68"/>
      <c r="BW317" s="68"/>
      <c r="BX317" s="68"/>
      <c r="BY317" s="68"/>
      <c r="BZ317" s="68"/>
      <c r="CA317" s="68"/>
      <c r="CB317" s="68"/>
      <c r="CC317" s="68"/>
    </row>
    <row r="318" spans="1:81" x14ac:dyDescent="0.2">
      <c r="A318" s="161" t="s">
        <v>53</v>
      </c>
      <c r="B318" s="32"/>
      <c r="C318" s="164" t="str">
        <f t="shared" si="113"/>
        <v>L</v>
      </c>
      <c r="D318" s="147"/>
      <c r="E318" s="40"/>
      <c r="F318" s="35"/>
      <c r="G318" s="32"/>
      <c r="H318" s="32"/>
      <c r="I318" s="32"/>
      <c r="J318" s="32"/>
      <c r="K318" s="41"/>
      <c r="L318" s="42"/>
      <c r="M318" s="42"/>
      <c r="N318" s="167" t="str">
        <f t="shared" si="114"/>
        <v>Uit</v>
      </c>
      <c r="O318" s="46"/>
      <c r="P318" s="47"/>
      <c r="Q318" s="48">
        <f t="shared" si="115"/>
        <v>0</v>
      </c>
      <c r="R318" s="49" t="str">
        <f t="shared" si="116"/>
        <v/>
      </c>
      <c r="S318" s="50" t="str">
        <f t="shared" si="117"/>
        <v>Uit</v>
      </c>
      <c r="T318" s="171">
        <f t="shared" si="118"/>
        <v>0</v>
      </c>
      <c r="U318" s="169">
        <f t="shared" si="119"/>
        <v>0</v>
      </c>
      <c r="V318" s="169" t="str">
        <f t="shared" si="120"/>
        <v>Uit</v>
      </c>
      <c r="W318" s="170" t="str">
        <f t="shared" si="121"/>
        <v/>
      </c>
      <c r="X318" s="91" t="str">
        <f t="shared" si="122"/>
        <v/>
      </c>
      <c r="Y318" s="51"/>
      <c r="Z318" s="51"/>
      <c r="AA318" s="51"/>
      <c r="AB318" s="51"/>
      <c r="AC318" s="51"/>
      <c r="AD318" s="51"/>
      <c r="AE318" s="51"/>
      <c r="AF318" s="51"/>
      <c r="AG318" s="51"/>
      <c r="AH318" s="51"/>
      <c r="AI318" s="51"/>
      <c r="AJ318" s="51"/>
      <c r="AK318" s="51"/>
      <c r="AL318" s="51"/>
      <c r="AM318" s="51"/>
      <c r="AN318" s="51"/>
      <c r="AO318" s="51"/>
      <c r="AP318" s="51"/>
      <c r="AQ318" s="51"/>
      <c r="AR318" s="51"/>
      <c r="AS318" s="51"/>
      <c r="AT318" s="51"/>
      <c r="AU318" s="51"/>
      <c r="AV318" s="51"/>
      <c r="AW318" s="51"/>
      <c r="AX318" s="149">
        <f t="shared" si="123"/>
        <v>0</v>
      </c>
      <c r="AY318" s="52"/>
      <c r="AZ318" s="90" t="e">
        <f>VLOOKUP(AY318,Termination!C:D,2,FALSE)</f>
        <v>#N/A</v>
      </c>
      <c r="BA318" s="92" t="str">
        <f t="shared" si="124"/>
        <v/>
      </c>
      <c r="BB318" s="89"/>
      <c r="BC318" s="89"/>
      <c r="BD318" s="150" t="str">
        <f t="shared" si="125"/>
        <v/>
      </c>
      <c r="BE318" s="151">
        <f>VLOOKUP(A318,Basisgegevens!$B:$L,5,0)</f>
        <v>3.449074074074074E-3</v>
      </c>
      <c r="BF318" s="151">
        <f>VLOOKUP($A318,Basisgegevens!$B:$L,7,0)</f>
        <v>3.2175925925925926E-3</v>
      </c>
      <c r="BG318" s="151">
        <f>VLOOKUP($A318,Basisgegevens!$B:$L,8,0)</f>
        <v>7.3495370370370364E-3</v>
      </c>
      <c r="BH318" s="152">
        <f>VLOOKUP($A318,Basisgegevens!$B:$L,9,0)</f>
        <v>300</v>
      </c>
      <c r="BI318" s="152">
        <f>VLOOKUP($A318,Basisgegevens!$B:$L,10,0)</f>
        <v>135</v>
      </c>
      <c r="BJ318" s="152">
        <f>VLOOKUP($A318,Basisgegevens!$B:$L,11,0)</f>
        <v>19</v>
      </c>
      <c r="BK318" s="152" t="str">
        <f t="shared" si="126"/>
        <v/>
      </c>
      <c r="BL318" s="153" t="str">
        <f t="shared" si="127"/>
        <v>Uit</v>
      </c>
      <c r="BM318" s="154" t="str">
        <f t="shared" si="134"/>
        <v/>
      </c>
      <c r="BN318" s="154">
        <f t="shared" si="128"/>
        <v>0</v>
      </c>
      <c r="BO318" s="154" t="str">
        <f t="shared" si="129"/>
        <v/>
      </c>
      <c r="BP318" s="61"/>
      <c r="BQ318" s="61"/>
      <c r="BR318" s="59" t="str">
        <f t="shared" si="130"/>
        <v/>
      </c>
      <c r="BS318" s="59" t="str">
        <f t="shared" si="131"/>
        <v/>
      </c>
      <c r="BT318" s="155" t="str">
        <f t="shared" si="132"/>
        <v/>
      </c>
      <c r="BU318" s="156" t="str">
        <f t="shared" si="133"/>
        <v/>
      </c>
      <c r="BV318" s="68"/>
      <c r="BW318" s="68"/>
      <c r="BX318" s="68"/>
      <c r="BY318" s="68"/>
      <c r="BZ318" s="68"/>
      <c r="CA318" s="68"/>
      <c r="CB318" s="68"/>
      <c r="CC318" s="68"/>
    </row>
    <row r="319" spans="1:81" x14ac:dyDescent="0.2">
      <c r="A319" s="161" t="s">
        <v>53</v>
      </c>
      <c r="B319" s="32"/>
      <c r="C319" s="164" t="str">
        <f t="shared" si="113"/>
        <v>L</v>
      </c>
      <c r="D319" s="147"/>
      <c r="E319" s="40"/>
      <c r="F319" s="35"/>
      <c r="G319" s="32"/>
      <c r="H319" s="32"/>
      <c r="I319" s="32"/>
      <c r="J319" s="32"/>
      <c r="K319" s="41"/>
      <c r="L319" s="42"/>
      <c r="M319" s="42"/>
      <c r="N319" s="167" t="str">
        <f t="shared" si="114"/>
        <v>Uit</v>
      </c>
      <c r="O319" s="46"/>
      <c r="P319" s="47"/>
      <c r="Q319" s="48">
        <f t="shared" si="115"/>
        <v>0</v>
      </c>
      <c r="R319" s="49" t="str">
        <f t="shared" si="116"/>
        <v/>
      </c>
      <c r="S319" s="50" t="str">
        <f t="shared" si="117"/>
        <v>Uit</v>
      </c>
      <c r="T319" s="171">
        <f t="shared" si="118"/>
        <v>0</v>
      </c>
      <c r="U319" s="169">
        <f t="shared" si="119"/>
        <v>0</v>
      </c>
      <c r="V319" s="169" t="str">
        <f t="shared" si="120"/>
        <v>Uit</v>
      </c>
      <c r="W319" s="170" t="str">
        <f t="shared" si="121"/>
        <v/>
      </c>
      <c r="X319" s="91" t="str">
        <f t="shared" si="122"/>
        <v/>
      </c>
      <c r="Y319" s="51"/>
      <c r="Z319" s="51"/>
      <c r="AA319" s="51"/>
      <c r="AB319" s="51"/>
      <c r="AC319" s="51"/>
      <c r="AD319" s="51"/>
      <c r="AE319" s="51"/>
      <c r="AF319" s="51"/>
      <c r="AG319" s="51"/>
      <c r="AH319" s="51"/>
      <c r="AI319" s="51"/>
      <c r="AJ319" s="51"/>
      <c r="AK319" s="51"/>
      <c r="AL319" s="51"/>
      <c r="AM319" s="51"/>
      <c r="AN319" s="51"/>
      <c r="AO319" s="51"/>
      <c r="AP319" s="51"/>
      <c r="AQ319" s="51"/>
      <c r="AR319" s="51"/>
      <c r="AS319" s="51"/>
      <c r="AT319" s="51"/>
      <c r="AU319" s="51"/>
      <c r="AV319" s="51"/>
      <c r="AW319" s="51"/>
      <c r="AX319" s="149">
        <f t="shared" si="123"/>
        <v>0</v>
      </c>
      <c r="AY319" s="52"/>
      <c r="AZ319" s="90" t="e">
        <f>VLOOKUP(AY319,Termination!C:D,2,FALSE)</f>
        <v>#N/A</v>
      </c>
      <c r="BA319" s="92" t="str">
        <f t="shared" si="124"/>
        <v/>
      </c>
      <c r="BB319" s="89"/>
      <c r="BC319" s="89"/>
      <c r="BD319" s="150" t="str">
        <f t="shared" si="125"/>
        <v/>
      </c>
      <c r="BE319" s="151">
        <f>VLOOKUP(A319,Basisgegevens!$B:$L,5,0)</f>
        <v>3.449074074074074E-3</v>
      </c>
      <c r="BF319" s="151">
        <f>VLOOKUP($A319,Basisgegevens!$B:$L,7,0)</f>
        <v>3.2175925925925926E-3</v>
      </c>
      <c r="BG319" s="151">
        <f>VLOOKUP($A319,Basisgegevens!$B:$L,8,0)</f>
        <v>7.3495370370370364E-3</v>
      </c>
      <c r="BH319" s="152">
        <f>VLOOKUP($A319,Basisgegevens!$B:$L,9,0)</f>
        <v>300</v>
      </c>
      <c r="BI319" s="152">
        <f>VLOOKUP($A319,Basisgegevens!$B:$L,10,0)</f>
        <v>135</v>
      </c>
      <c r="BJ319" s="152">
        <f>VLOOKUP($A319,Basisgegevens!$B:$L,11,0)</f>
        <v>19</v>
      </c>
      <c r="BK319" s="152" t="str">
        <f t="shared" si="126"/>
        <v/>
      </c>
      <c r="BL319" s="153" t="str">
        <f t="shared" si="127"/>
        <v>Uit</v>
      </c>
      <c r="BM319" s="154" t="str">
        <f t="shared" si="134"/>
        <v/>
      </c>
      <c r="BN319" s="154">
        <f t="shared" si="128"/>
        <v>0</v>
      </c>
      <c r="BO319" s="154" t="str">
        <f t="shared" si="129"/>
        <v/>
      </c>
      <c r="BP319" s="61"/>
      <c r="BQ319" s="61"/>
      <c r="BR319" s="59" t="str">
        <f t="shared" si="130"/>
        <v/>
      </c>
      <c r="BS319" s="59" t="str">
        <f t="shared" si="131"/>
        <v/>
      </c>
      <c r="BT319" s="155" t="str">
        <f t="shared" si="132"/>
        <v/>
      </c>
      <c r="BU319" s="156" t="str">
        <f t="shared" si="133"/>
        <v/>
      </c>
      <c r="BV319" s="68"/>
      <c r="BW319" s="68"/>
      <c r="BX319" s="68"/>
      <c r="BY319" s="68"/>
      <c r="BZ319" s="68"/>
      <c r="CA319" s="68"/>
      <c r="CB319" s="68"/>
      <c r="CC319" s="68"/>
    </row>
    <row r="320" spans="1:81" x14ac:dyDescent="0.2">
      <c r="A320" s="161" t="s">
        <v>53</v>
      </c>
      <c r="B320" s="32"/>
      <c r="C320" s="164" t="str">
        <f t="shared" si="113"/>
        <v>L</v>
      </c>
      <c r="D320" s="147"/>
      <c r="E320" s="40"/>
      <c r="F320" s="35"/>
      <c r="G320" s="32"/>
      <c r="H320" s="32"/>
      <c r="I320" s="32"/>
      <c r="J320" s="32"/>
      <c r="K320" s="41"/>
      <c r="L320" s="42"/>
      <c r="M320" s="42"/>
      <c r="N320" s="167" t="str">
        <f t="shared" si="114"/>
        <v>Uit</v>
      </c>
      <c r="O320" s="46"/>
      <c r="P320" s="47"/>
      <c r="Q320" s="48">
        <f t="shared" si="115"/>
        <v>0</v>
      </c>
      <c r="R320" s="49" t="str">
        <f t="shared" si="116"/>
        <v/>
      </c>
      <c r="S320" s="50" t="str">
        <f t="shared" si="117"/>
        <v>Uit</v>
      </c>
      <c r="T320" s="171">
        <f t="shared" si="118"/>
        <v>0</v>
      </c>
      <c r="U320" s="169">
        <f t="shared" si="119"/>
        <v>0</v>
      </c>
      <c r="V320" s="169" t="str">
        <f t="shared" si="120"/>
        <v>Uit</v>
      </c>
      <c r="W320" s="170" t="str">
        <f t="shared" si="121"/>
        <v/>
      </c>
      <c r="X320" s="91" t="str">
        <f t="shared" si="122"/>
        <v/>
      </c>
      <c r="Y320" s="51"/>
      <c r="Z320" s="51"/>
      <c r="AA320" s="51"/>
      <c r="AB320" s="51"/>
      <c r="AC320" s="51"/>
      <c r="AD320" s="51"/>
      <c r="AE320" s="51"/>
      <c r="AF320" s="51"/>
      <c r="AG320" s="51"/>
      <c r="AH320" s="51"/>
      <c r="AI320" s="51"/>
      <c r="AJ320" s="51"/>
      <c r="AK320" s="51"/>
      <c r="AL320" s="51"/>
      <c r="AM320" s="51"/>
      <c r="AN320" s="51"/>
      <c r="AO320" s="51"/>
      <c r="AP320" s="51"/>
      <c r="AQ320" s="51"/>
      <c r="AR320" s="51"/>
      <c r="AS320" s="51"/>
      <c r="AT320" s="51"/>
      <c r="AU320" s="51"/>
      <c r="AV320" s="51"/>
      <c r="AW320" s="51"/>
      <c r="AX320" s="149">
        <f t="shared" si="123"/>
        <v>0</v>
      </c>
      <c r="AY320" s="52"/>
      <c r="AZ320" s="90" t="e">
        <f>VLOOKUP(AY320,Termination!C:D,2,FALSE)</f>
        <v>#N/A</v>
      </c>
      <c r="BA320" s="92" t="str">
        <f t="shared" si="124"/>
        <v/>
      </c>
      <c r="BB320" s="89"/>
      <c r="BC320" s="89"/>
      <c r="BD320" s="150" t="str">
        <f t="shared" si="125"/>
        <v/>
      </c>
      <c r="BE320" s="151">
        <f>VLOOKUP(A320,Basisgegevens!$B:$L,5,0)</f>
        <v>3.449074074074074E-3</v>
      </c>
      <c r="BF320" s="151">
        <f>VLOOKUP($A320,Basisgegevens!$B:$L,7,0)</f>
        <v>3.2175925925925926E-3</v>
      </c>
      <c r="BG320" s="151">
        <f>VLOOKUP($A320,Basisgegevens!$B:$L,8,0)</f>
        <v>7.3495370370370364E-3</v>
      </c>
      <c r="BH320" s="152">
        <f>VLOOKUP($A320,Basisgegevens!$B:$L,9,0)</f>
        <v>300</v>
      </c>
      <c r="BI320" s="152">
        <f>VLOOKUP($A320,Basisgegevens!$B:$L,10,0)</f>
        <v>135</v>
      </c>
      <c r="BJ320" s="152">
        <f>VLOOKUP($A320,Basisgegevens!$B:$L,11,0)</f>
        <v>19</v>
      </c>
      <c r="BK320" s="152" t="str">
        <f t="shared" si="126"/>
        <v/>
      </c>
      <c r="BL320" s="153" t="str">
        <f t="shared" si="127"/>
        <v>Uit</v>
      </c>
      <c r="BM320" s="154" t="str">
        <f t="shared" si="134"/>
        <v/>
      </c>
      <c r="BN320" s="154">
        <f t="shared" si="128"/>
        <v>0</v>
      </c>
      <c r="BO320" s="154" t="str">
        <f t="shared" si="129"/>
        <v/>
      </c>
      <c r="BP320" s="61"/>
      <c r="BQ320" s="61"/>
      <c r="BR320" s="59" t="str">
        <f t="shared" si="130"/>
        <v/>
      </c>
      <c r="BS320" s="59" t="str">
        <f t="shared" si="131"/>
        <v/>
      </c>
      <c r="BT320" s="155" t="str">
        <f t="shared" si="132"/>
        <v/>
      </c>
      <c r="BU320" s="156" t="str">
        <f t="shared" si="133"/>
        <v/>
      </c>
      <c r="BV320" s="68"/>
      <c r="BW320" s="68"/>
      <c r="BX320" s="68"/>
      <c r="BY320" s="68"/>
      <c r="BZ320" s="68"/>
      <c r="CA320" s="68"/>
      <c r="CB320" s="68"/>
      <c r="CC320" s="68"/>
    </row>
    <row r="321" spans="1:81" x14ac:dyDescent="0.2">
      <c r="A321" s="161" t="s">
        <v>53</v>
      </c>
      <c r="B321" s="32"/>
      <c r="C321" s="164" t="str">
        <f t="shared" si="113"/>
        <v>L</v>
      </c>
      <c r="D321" s="147"/>
      <c r="E321" s="40"/>
      <c r="F321" s="35"/>
      <c r="G321" s="32"/>
      <c r="H321" s="32"/>
      <c r="I321" s="32"/>
      <c r="J321" s="32"/>
      <c r="K321" s="41"/>
      <c r="L321" s="42"/>
      <c r="M321" s="42"/>
      <c r="N321" s="167" t="str">
        <f t="shared" si="114"/>
        <v>Uit</v>
      </c>
      <c r="O321" s="46"/>
      <c r="P321" s="47"/>
      <c r="Q321" s="48">
        <f t="shared" si="115"/>
        <v>0</v>
      </c>
      <c r="R321" s="49" t="str">
        <f t="shared" si="116"/>
        <v/>
      </c>
      <c r="S321" s="50" t="str">
        <f t="shared" si="117"/>
        <v>Uit</v>
      </c>
      <c r="T321" s="171">
        <f t="shared" si="118"/>
        <v>0</v>
      </c>
      <c r="U321" s="169">
        <f t="shared" si="119"/>
        <v>0</v>
      </c>
      <c r="V321" s="169" t="str">
        <f t="shared" si="120"/>
        <v>Uit</v>
      </c>
      <c r="W321" s="170" t="str">
        <f t="shared" si="121"/>
        <v/>
      </c>
      <c r="X321" s="91" t="str">
        <f t="shared" si="122"/>
        <v/>
      </c>
      <c r="Y321" s="51"/>
      <c r="Z321" s="51"/>
      <c r="AA321" s="51"/>
      <c r="AB321" s="51"/>
      <c r="AC321" s="51"/>
      <c r="AD321" s="51"/>
      <c r="AE321" s="51"/>
      <c r="AF321" s="51"/>
      <c r="AG321" s="51"/>
      <c r="AH321" s="51"/>
      <c r="AI321" s="51"/>
      <c r="AJ321" s="51"/>
      <c r="AK321" s="51"/>
      <c r="AL321" s="51"/>
      <c r="AM321" s="51"/>
      <c r="AN321" s="51"/>
      <c r="AO321" s="51"/>
      <c r="AP321" s="51"/>
      <c r="AQ321" s="51"/>
      <c r="AR321" s="51"/>
      <c r="AS321" s="51"/>
      <c r="AT321" s="51"/>
      <c r="AU321" s="51"/>
      <c r="AV321" s="51"/>
      <c r="AW321" s="51"/>
      <c r="AX321" s="149">
        <f t="shared" si="123"/>
        <v>0</v>
      </c>
      <c r="AY321" s="52"/>
      <c r="AZ321" s="90" t="e">
        <f>VLOOKUP(AY321,Termination!C:D,2,FALSE)</f>
        <v>#N/A</v>
      </c>
      <c r="BA321" s="92" t="str">
        <f t="shared" si="124"/>
        <v/>
      </c>
      <c r="BB321" s="89"/>
      <c r="BC321" s="89"/>
      <c r="BD321" s="150" t="str">
        <f t="shared" si="125"/>
        <v/>
      </c>
      <c r="BE321" s="151">
        <f>VLOOKUP(A321,Basisgegevens!$B:$L,5,0)</f>
        <v>3.449074074074074E-3</v>
      </c>
      <c r="BF321" s="151">
        <f>VLOOKUP($A321,Basisgegevens!$B:$L,7,0)</f>
        <v>3.2175925925925926E-3</v>
      </c>
      <c r="BG321" s="151">
        <f>VLOOKUP($A321,Basisgegevens!$B:$L,8,0)</f>
        <v>7.3495370370370364E-3</v>
      </c>
      <c r="BH321" s="152">
        <f>VLOOKUP($A321,Basisgegevens!$B:$L,9,0)</f>
        <v>300</v>
      </c>
      <c r="BI321" s="152">
        <f>VLOOKUP($A321,Basisgegevens!$B:$L,10,0)</f>
        <v>135</v>
      </c>
      <c r="BJ321" s="152">
        <f>VLOOKUP($A321,Basisgegevens!$B:$L,11,0)</f>
        <v>19</v>
      </c>
      <c r="BK321" s="152" t="str">
        <f t="shared" si="126"/>
        <v/>
      </c>
      <c r="BL321" s="153" t="str">
        <f t="shared" si="127"/>
        <v>Uit</v>
      </c>
      <c r="BM321" s="154" t="str">
        <f t="shared" si="134"/>
        <v/>
      </c>
      <c r="BN321" s="154">
        <f t="shared" si="128"/>
        <v>0</v>
      </c>
      <c r="BO321" s="154" t="str">
        <f t="shared" si="129"/>
        <v/>
      </c>
      <c r="BP321" s="61"/>
      <c r="BQ321" s="61"/>
      <c r="BR321" s="59" t="str">
        <f t="shared" si="130"/>
        <v/>
      </c>
      <c r="BS321" s="59" t="str">
        <f t="shared" si="131"/>
        <v/>
      </c>
      <c r="BT321" s="155" t="str">
        <f t="shared" si="132"/>
        <v/>
      </c>
      <c r="BU321" s="156" t="str">
        <f t="shared" si="133"/>
        <v/>
      </c>
      <c r="BV321" s="68"/>
      <c r="BW321" s="68"/>
      <c r="BX321" s="68"/>
      <c r="BY321" s="68"/>
      <c r="BZ321" s="68"/>
      <c r="CA321" s="68"/>
      <c r="CB321" s="68"/>
      <c r="CC321" s="68"/>
    </row>
    <row r="322" spans="1:81" x14ac:dyDescent="0.2">
      <c r="A322" s="161" t="s">
        <v>53</v>
      </c>
      <c r="B322" s="32"/>
      <c r="C322" s="164" t="str">
        <f t="shared" si="113"/>
        <v>L</v>
      </c>
      <c r="D322" s="147"/>
      <c r="E322" s="40"/>
      <c r="F322" s="35"/>
      <c r="G322" s="32"/>
      <c r="H322" s="32"/>
      <c r="I322" s="32"/>
      <c r="J322" s="32"/>
      <c r="K322" s="41"/>
      <c r="L322" s="42"/>
      <c r="M322" s="42"/>
      <c r="N322" s="167" t="str">
        <f t="shared" si="114"/>
        <v>Uit</v>
      </c>
      <c r="O322" s="46"/>
      <c r="P322" s="47"/>
      <c r="Q322" s="48">
        <f t="shared" si="115"/>
        <v>0</v>
      </c>
      <c r="R322" s="49" t="str">
        <f t="shared" si="116"/>
        <v/>
      </c>
      <c r="S322" s="50" t="str">
        <f t="shared" si="117"/>
        <v>Uit</v>
      </c>
      <c r="T322" s="171">
        <f t="shared" si="118"/>
        <v>0</v>
      </c>
      <c r="U322" s="169">
        <f t="shared" si="119"/>
        <v>0</v>
      </c>
      <c r="V322" s="169" t="str">
        <f t="shared" si="120"/>
        <v>Uit</v>
      </c>
      <c r="W322" s="170" t="str">
        <f t="shared" si="121"/>
        <v/>
      </c>
      <c r="X322" s="91" t="str">
        <f t="shared" si="122"/>
        <v/>
      </c>
      <c r="Y322" s="51"/>
      <c r="Z322" s="51"/>
      <c r="AA322" s="51"/>
      <c r="AB322" s="51"/>
      <c r="AC322" s="51"/>
      <c r="AD322" s="51"/>
      <c r="AE322" s="51"/>
      <c r="AF322" s="51"/>
      <c r="AG322" s="51"/>
      <c r="AH322" s="51"/>
      <c r="AI322" s="51"/>
      <c r="AJ322" s="51"/>
      <c r="AK322" s="51"/>
      <c r="AL322" s="51"/>
      <c r="AM322" s="51"/>
      <c r="AN322" s="51"/>
      <c r="AO322" s="51"/>
      <c r="AP322" s="51"/>
      <c r="AQ322" s="51"/>
      <c r="AR322" s="51"/>
      <c r="AS322" s="51"/>
      <c r="AT322" s="51"/>
      <c r="AU322" s="51"/>
      <c r="AV322" s="51"/>
      <c r="AW322" s="51"/>
      <c r="AX322" s="149">
        <f t="shared" si="123"/>
        <v>0</v>
      </c>
      <c r="AY322" s="52"/>
      <c r="AZ322" s="90" t="e">
        <f>VLOOKUP(AY322,Termination!C:D,2,FALSE)</f>
        <v>#N/A</v>
      </c>
      <c r="BA322" s="92" t="str">
        <f t="shared" si="124"/>
        <v/>
      </c>
      <c r="BB322" s="89"/>
      <c r="BC322" s="89"/>
      <c r="BD322" s="150" t="str">
        <f t="shared" si="125"/>
        <v/>
      </c>
      <c r="BE322" s="151">
        <f>VLOOKUP(A322,Basisgegevens!$B:$L,5,0)</f>
        <v>3.449074074074074E-3</v>
      </c>
      <c r="BF322" s="151">
        <f>VLOOKUP($A322,Basisgegevens!$B:$L,7,0)</f>
        <v>3.2175925925925926E-3</v>
      </c>
      <c r="BG322" s="151">
        <f>VLOOKUP($A322,Basisgegevens!$B:$L,8,0)</f>
        <v>7.3495370370370364E-3</v>
      </c>
      <c r="BH322" s="152">
        <f>VLOOKUP($A322,Basisgegevens!$B:$L,9,0)</f>
        <v>300</v>
      </c>
      <c r="BI322" s="152">
        <f>VLOOKUP($A322,Basisgegevens!$B:$L,10,0)</f>
        <v>135</v>
      </c>
      <c r="BJ322" s="152">
        <f>VLOOKUP($A322,Basisgegevens!$B:$L,11,0)</f>
        <v>19</v>
      </c>
      <c r="BK322" s="152" t="str">
        <f t="shared" si="126"/>
        <v/>
      </c>
      <c r="BL322" s="153" t="str">
        <f t="shared" si="127"/>
        <v>Uit</v>
      </c>
      <c r="BM322" s="154" t="str">
        <f t="shared" si="134"/>
        <v/>
      </c>
      <c r="BN322" s="154">
        <f t="shared" si="128"/>
        <v>0</v>
      </c>
      <c r="BO322" s="154" t="str">
        <f t="shared" si="129"/>
        <v/>
      </c>
      <c r="BP322" s="61"/>
      <c r="BQ322" s="61"/>
      <c r="BR322" s="59" t="str">
        <f t="shared" si="130"/>
        <v/>
      </c>
      <c r="BS322" s="59" t="str">
        <f t="shared" si="131"/>
        <v/>
      </c>
      <c r="BT322" s="155" t="str">
        <f t="shared" si="132"/>
        <v/>
      </c>
      <c r="BU322" s="156" t="str">
        <f t="shared" si="133"/>
        <v/>
      </c>
      <c r="BV322" s="68"/>
      <c r="BW322" s="68"/>
      <c r="BX322" s="68"/>
      <c r="BY322" s="68"/>
      <c r="BZ322" s="68"/>
      <c r="CA322" s="68"/>
      <c r="CB322" s="68"/>
      <c r="CC322" s="68"/>
    </row>
    <row r="323" spans="1:81" x14ac:dyDescent="0.2">
      <c r="A323" s="161" t="s">
        <v>53</v>
      </c>
      <c r="B323" s="32"/>
      <c r="C323" s="164" t="str">
        <f t="shared" si="113"/>
        <v>L</v>
      </c>
      <c r="D323" s="147"/>
      <c r="E323" s="40"/>
      <c r="F323" s="35"/>
      <c r="G323" s="32"/>
      <c r="H323" s="32"/>
      <c r="I323" s="32"/>
      <c r="J323" s="32"/>
      <c r="K323" s="41"/>
      <c r="L323" s="42"/>
      <c r="M323" s="42"/>
      <c r="N323" s="167" t="str">
        <f t="shared" si="114"/>
        <v>Uit</v>
      </c>
      <c r="O323" s="46"/>
      <c r="P323" s="47"/>
      <c r="Q323" s="48">
        <f t="shared" si="115"/>
        <v>0</v>
      </c>
      <c r="R323" s="49" t="str">
        <f t="shared" si="116"/>
        <v/>
      </c>
      <c r="S323" s="50" t="str">
        <f t="shared" si="117"/>
        <v>Uit</v>
      </c>
      <c r="T323" s="171">
        <f t="shared" si="118"/>
        <v>0</v>
      </c>
      <c r="U323" s="169">
        <f t="shared" si="119"/>
        <v>0</v>
      </c>
      <c r="V323" s="169" t="str">
        <f t="shared" si="120"/>
        <v>Uit</v>
      </c>
      <c r="W323" s="170" t="str">
        <f t="shared" si="121"/>
        <v/>
      </c>
      <c r="X323" s="91" t="str">
        <f t="shared" si="122"/>
        <v/>
      </c>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149">
        <f t="shared" si="123"/>
        <v>0</v>
      </c>
      <c r="AY323" s="52"/>
      <c r="AZ323" s="90" t="e">
        <f>VLOOKUP(AY323,Termination!C:D,2,FALSE)</f>
        <v>#N/A</v>
      </c>
      <c r="BA323" s="92" t="str">
        <f t="shared" si="124"/>
        <v/>
      </c>
      <c r="BB323" s="89"/>
      <c r="BC323" s="89"/>
      <c r="BD323" s="150" t="str">
        <f t="shared" si="125"/>
        <v/>
      </c>
      <c r="BE323" s="151">
        <f>VLOOKUP(A323,Basisgegevens!$B:$L,5,0)</f>
        <v>3.449074074074074E-3</v>
      </c>
      <c r="BF323" s="151">
        <f>VLOOKUP($A323,Basisgegevens!$B:$L,7,0)</f>
        <v>3.2175925925925926E-3</v>
      </c>
      <c r="BG323" s="151">
        <f>VLOOKUP($A323,Basisgegevens!$B:$L,8,0)</f>
        <v>7.3495370370370364E-3</v>
      </c>
      <c r="BH323" s="152">
        <f>VLOOKUP($A323,Basisgegevens!$B:$L,9,0)</f>
        <v>300</v>
      </c>
      <c r="BI323" s="152">
        <f>VLOOKUP($A323,Basisgegevens!$B:$L,10,0)</f>
        <v>135</v>
      </c>
      <c r="BJ323" s="152">
        <f>VLOOKUP($A323,Basisgegevens!$B:$L,11,0)</f>
        <v>19</v>
      </c>
      <c r="BK323" s="152" t="str">
        <f t="shared" si="126"/>
        <v/>
      </c>
      <c r="BL323" s="153" t="str">
        <f t="shared" si="127"/>
        <v>Uit</v>
      </c>
      <c r="BM323" s="154" t="str">
        <f t="shared" si="134"/>
        <v/>
      </c>
      <c r="BN323" s="154">
        <f t="shared" si="128"/>
        <v>0</v>
      </c>
      <c r="BO323" s="154" t="str">
        <f t="shared" si="129"/>
        <v/>
      </c>
      <c r="BP323" s="61"/>
      <c r="BQ323" s="61"/>
      <c r="BR323" s="59" t="str">
        <f t="shared" si="130"/>
        <v/>
      </c>
      <c r="BS323" s="59" t="str">
        <f t="shared" si="131"/>
        <v/>
      </c>
      <c r="BT323" s="155" t="str">
        <f t="shared" si="132"/>
        <v/>
      </c>
      <c r="BU323" s="156" t="str">
        <f t="shared" si="133"/>
        <v/>
      </c>
      <c r="BV323" s="68"/>
      <c r="BW323" s="68"/>
      <c r="BX323" s="68"/>
      <c r="BY323" s="68"/>
      <c r="BZ323" s="68"/>
      <c r="CA323" s="68"/>
      <c r="CB323" s="68"/>
      <c r="CC323" s="68"/>
    </row>
    <row r="324" spans="1:81" x14ac:dyDescent="0.2">
      <c r="A324" s="161" t="s">
        <v>53</v>
      </c>
      <c r="B324" s="32"/>
      <c r="C324" s="164" t="str">
        <f t="shared" si="113"/>
        <v>L</v>
      </c>
      <c r="D324" s="147"/>
      <c r="E324" s="40"/>
      <c r="F324" s="35"/>
      <c r="G324" s="32"/>
      <c r="H324" s="32"/>
      <c r="I324" s="32"/>
      <c r="J324" s="32"/>
      <c r="K324" s="41"/>
      <c r="L324" s="42"/>
      <c r="M324" s="42"/>
      <c r="N324" s="167" t="str">
        <f t="shared" si="114"/>
        <v>Uit</v>
      </c>
      <c r="O324" s="46"/>
      <c r="P324" s="47"/>
      <c r="Q324" s="48">
        <f t="shared" si="115"/>
        <v>0</v>
      </c>
      <c r="R324" s="49" t="str">
        <f t="shared" si="116"/>
        <v/>
      </c>
      <c r="S324" s="50" t="str">
        <f t="shared" si="117"/>
        <v>Uit</v>
      </c>
      <c r="T324" s="171">
        <f t="shared" si="118"/>
        <v>0</v>
      </c>
      <c r="U324" s="169">
        <f t="shared" si="119"/>
        <v>0</v>
      </c>
      <c r="V324" s="169" t="str">
        <f t="shared" si="120"/>
        <v>Uit</v>
      </c>
      <c r="W324" s="170" t="str">
        <f t="shared" si="121"/>
        <v/>
      </c>
      <c r="X324" s="91" t="str">
        <f t="shared" si="122"/>
        <v/>
      </c>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149">
        <f t="shared" si="123"/>
        <v>0</v>
      </c>
      <c r="AY324" s="52"/>
      <c r="AZ324" s="90" t="e">
        <f>VLOOKUP(AY324,Termination!C:D,2,FALSE)</f>
        <v>#N/A</v>
      </c>
      <c r="BA324" s="92" t="str">
        <f t="shared" si="124"/>
        <v/>
      </c>
      <c r="BB324" s="89"/>
      <c r="BC324" s="89"/>
      <c r="BD324" s="150" t="str">
        <f t="shared" si="125"/>
        <v/>
      </c>
      <c r="BE324" s="151">
        <f>VLOOKUP(A324,Basisgegevens!$B:$L,5,0)</f>
        <v>3.449074074074074E-3</v>
      </c>
      <c r="BF324" s="151">
        <f>VLOOKUP($A324,Basisgegevens!$B:$L,7,0)</f>
        <v>3.2175925925925926E-3</v>
      </c>
      <c r="BG324" s="151">
        <f>VLOOKUP($A324,Basisgegevens!$B:$L,8,0)</f>
        <v>7.3495370370370364E-3</v>
      </c>
      <c r="BH324" s="152">
        <f>VLOOKUP($A324,Basisgegevens!$B:$L,9,0)</f>
        <v>300</v>
      </c>
      <c r="BI324" s="152">
        <f>VLOOKUP($A324,Basisgegevens!$B:$L,10,0)</f>
        <v>135</v>
      </c>
      <c r="BJ324" s="152">
        <f>VLOOKUP($A324,Basisgegevens!$B:$L,11,0)</f>
        <v>19</v>
      </c>
      <c r="BK324" s="152" t="str">
        <f t="shared" si="126"/>
        <v/>
      </c>
      <c r="BL324" s="153" t="str">
        <f t="shared" si="127"/>
        <v>Uit</v>
      </c>
      <c r="BM324" s="154" t="str">
        <f t="shared" si="134"/>
        <v/>
      </c>
      <c r="BN324" s="154">
        <f t="shared" si="128"/>
        <v>0</v>
      </c>
      <c r="BO324" s="154" t="str">
        <f t="shared" si="129"/>
        <v/>
      </c>
      <c r="BP324" s="61"/>
      <c r="BQ324" s="61"/>
      <c r="BR324" s="59" t="str">
        <f t="shared" si="130"/>
        <v/>
      </c>
      <c r="BS324" s="59" t="str">
        <f t="shared" si="131"/>
        <v/>
      </c>
      <c r="BT324" s="155" t="str">
        <f t="shared" si="132"/>
        <v/>
      </c>
      <c r="BU324" s="156" t="str">
        <f t="shared" si="133"/>
        <v/>
      </c>
      <c r="BV324" s="68"/>
      <c r="BW324" s="68"/>
      <c r="BX324" s="68"/>
      <c r="BY324" s="68"/>
      <c r="BZ324" s="68"/>
      <c r="CA324" s="68"/>
      <c r="CB324" s="68"/>
      <c r="CC324" s="68"/>
    </row>
    <row r="325" spans="1:81" x14ac:dyDescent="0.2">
      <c r="A325" s="161" t="s">
        <v>53</v>
      </c>
      <c r="B325" s="32"/>
      <c r="C325" s="164" t="str">
        <f t="shared" si="113"/>
        <v>L</v>
      </c>
      <c r="D325" s="147"/>
      <c r="E325" s="40"/>
      <c r="F325" s="35"/>
      <c r="G325" s="32"/>
      <c r="H325" s="32"/>
      <c r="I325" s="32"/>
      <c r="J325" s="32"/>
      <c r="K325" s="41"/>
      <c r="L325" s="42"/>
      <c r="M325" s="42"/>
      <c r="N325" s="167" t="str">
        <f t="shared" si="114"/>
        <v>Uit</v>
      </c>
      <c r="O325" s="46"/>
      <c r="P325" s="47"/>
      <c r="Q325" s="48">
        <f t="shared" si="115"/>
        <v>0</v>
      </c>
      <c r="R325" s="49" t="str">
        <f t="shared" si="116"/>
        <v/>
      </c>
      <c r="S325" s="50" t="str">
        <f t="shared" si="117"/>
        <v>Uit</v>
      </c>
      <c r="T325" s="171">
        <f t="shared" si="118"/>
        <v>0</v>
      </c>
      <c r="U325" s="169">
        <f t="shared" si="119"/>
        <v>0</v>
      </c>
      <c r="V325" s="169" t="str">
        <f t="shared" si="120"/>
        <v>Uit</v>
      </c>
      <c r="W325" s="170" t="str">
        <f t="shared" si="121"/>
        <v/>
      </c>
      <c r="X325" s="91" t="str">
        <f t="shared" si="122"/>
        <v/>
      </c>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149">
        <f t="shared" si="123"/>
        <v>0</v>
      </c>
      <c r="AY325" s="52"/>
      <c r="AZ325" s="90" t="e">
        <f>VLOOKUP(AY325,Termination!C:D,2,FALSE)</f>
        <v>#N/A</v>
      </c>
      <c r="BA325" s="92" t="str">
        <f t="shared" si="124"/>
        <v/>
      </c>
      <c r="BB325" s="89"/>
      <c r="BC325" s="89"/>
      <c r="BD325" s="150" t="str">
        <f t="shared" si="125"/>
        <v/>
      </c>
      <c r="BE325" s="151">
        <f>VLOOKUP(A325,Basisgegevens!$B:$L,5,0)</f>
        <v>3.449074074074074E-3</v>
      </c>
      <c r="BF325" s="151">
        <f>VLOOKUP($A325,Basisgegevens!$B:$L,7,0)</f>
        <v>3.2175925925925926E-3</v>
      </c>
      <c r="BG325" s="151">
        <f>VLOOKUP($A325,Basisgegevens!$B:$L,8,0)</f>
        <v>7.3495370370370364E-3</v>
      </c>
      <c r="BH325" s="152">
        <f>VLOOKUP($A325,Basisgegevens!$B:$L,9,0)</f>
        <v>300</v>
      </c>
      <c r="BI325" s="152">
        <f>VLOOKUP($A325,Basisgegevens!$B:$L,10,0)</f>
        <v>135</v>
      </c>
      <c r="BJ325" s="152">
        <f>VLOOKUP($A325,Basisgegevens!$B:$L,11,0)</f>
        <v>19</v>
      </c>
      <c r="BK325" s="152" t="str">
        <f t="shared" si="126"/>
        <v/>
      </c>
      <c r="BL325" s="153" t="str">
        <f t="shared" si="127"/>
        <v>Uit</v>
      </c>
      <c r="BM325" s="154" t="str">
        <f t="shared" si="134"/>
        <v/>
      </c>
      <c r="BN325" s="154">
        <f t="shared" si="128"/>
        <v>0</v>
      </c>
      <c r="BO325" s="154" t="str">
        <f t="shared" si="129"/>
        <v/>
      </c>
      <c r="BP325" s="61"/>
      <c r="BQ325" s="61"/>
      <c r="BR325" s="59" t="str">
        <f t="shared" si="130"/>
        <v/>
      </c>
      <c r="BS325" s="59" t="str">
        <f t="shared" si="131"/>
        <v/>
      </c>
      <c r="BT325" s="155" t="str">
        <f t="shared" si="132"/>
        <v/>
      </c>
      <c r="BU325" s="156" t="str">
        <f t="shared" si="133"/>
        <v/>
      </c>
      <c r="BV325" s="68"/>
      <c r="BW325" s="68"/>
      <c r="BX325" s="68"/>
      <c r="BY325" s="68"/>
      <c r="BZ325" s="68"/>
      <c r="CA325" s="68"/>
      <c r="CB325" s="68"/>
      <c r="CC325" s="68"/>
    </row>
    <row r="326" spans="1:81" x14ac:dyDescent="0.2">
      <c r="A326" s="161" t="s">
        <v>53</v>
      </c>
      <c r="B326" s="32"/>
      <c r="C326" s="164" t="str">
        <f t="shared" si="113"/>
        <v>L</v>
      </c>
      <c r="D326" s="147"/>
      <c r="E326" s="40"/>
      <c r="F326" s="35"/>
      <c r="G326" s="32"/>
      <c r="H326" s="32"/>
      <c r="I326" s="32"/>
      <c r="J326" s="32"/>
      <c r="K326" s="41"/>
      <c r="L326" s="42"/>
      <c r="M326" s="42"/>
      <c r="N326" s="167" t="str">
        <f t="shared" si="114"/>
        <v>Uit</v>
      </c>
      <c r="O326" s="46"/>
      <c r="P326" s="47"/>
      <c r="Q326" s="48">
        <f t="shared" si="115"/>
        <v>0</v>
      </c>
      <c r="R326" s="49" t="str">
        <f t="shared" si="116"/>
        <v/>
      </c>
      <c r="S326" s="50" t="str">
        <f t="shared" si="117"/>
        <v>Uit</v>
      </c>
      <c r="T326" s="171">
        <f t="shared" si="118"/>
        <v>0</v>
      </c>
      <c r="U326" s="169">
        <f t="shared" si="119"/>
        <v>0</v>
      </c>
      <c r="V326" s="169" t="str">
        <f t="shared" si="120"/>
        <v>Uit</v>
      </c>
      <c r="W326" s="170" t="str">
        <f t="shared" si="121"/>
        <v/>
      </c>
      <c r="X326" s="91" t="str">
        <f t="shared" si="122"/>
        <v/>
      </c>
      <c r="Y326" s="51"/>
      <c r="Z326" s="51"/>
      <c r="AA326" s="51"/>
      <c r="AB326" s="51"/>
      <c r="AC326" s="51"/>
      <c r="AD326" s="51"/>
      <c r="AE326" s="51"/>
      <c r="AF326" s="51"/>
      <c r="AG326" s="51"/>
      <c r="AH326" s="51"/>
      <c r="AI326" s="51"/>
      <c r="AJ326" s="51"/>
      <c r="AK326" s="51"/>
      <c r="AL326" s="51"/>
      <c r="AM326" s="51"/>
      <c r="AN326" s="51"/>
      <c r="AO326" s="51"/>
      <c r="AP326" s="51"/>
      <c r="AQ326" s="51"/>
      <c r="AR326" s="51"/>
      <c r="AS326" s="51"/>
      <c r="AT326" s="51"/>
      <c r="AU326" s="51"/>
      <c r="AV326" s="51"/>
      <c r="AW326" s="51"/>
      <c r="AX326" s="149">
        <f t="shared" si="123"/>
        <v>0</v>
      </c>
      <c r="AY326" s="52"/>
      <c r="AZ326" s="90" t="e">
        <f>VLOOKUP(AY326,Termination!C:D,2,FALSE)</f>
        <v>#N/A</v>
      </c>
      <c r="BA326" s="92" t="str">
        <f t="shared" si="124"/>
        <v/>
      </c>
      <c r="BB326" s="89"/>
      <c r="BC326" s="89"/>
      <c r="BD326" s="150" t="str">
        <f t="shared" si="125"/>
        <v/>
      </c>
      <c r="BE326" s="151">
        <f>VLOOKUP(A326,Basisgegevens!$B:$L,5,0)</f>
        <v>3.449074074074074E-3</v>
      </c>
      <c r="BF326" s="151">
        <f>VLOOKUP($A326,Basisgegevens!$B:$L,7,0)</f>
        <v>3.2175925925925926E-3</v>
      </c>
      <c r="BG326" s="151">
        <f>VLOOKUP($A326,Basisgegevens!$B:$L,8,0)</f>
        <v>7.3495370370370364E-3</v>
      </c>
      <c r="BH326" s="152">
        <f>VLOOKUP($A326,Basisgegevens!$B:$L,9,0)</f>
        <v>300</v>
      </c>
      <c r="BI326" s="152">
        <f>VLOOKUP($A326,Basisgegevens!$B:$L,10,0)</f>
        <v>135</v>
      </c>
      <c r="BJ326" s="152">
        <f>VLOOKUP($A326,Basisgegevens!$B:$L,11,0)</f>
        <v>19</v>
      </c>
      <c r="BK326" s="152" t="str">
        <f t="shared" si="126"/>
        <v/>
      </c>
      <c r="BL326" s="153" t="str">
        <f t="shared" si="127"/>
        <v>Uit</v>
      </c>
      <c r="BM326" s="154" t="str">
        <f t="shared" si="134"/>
        <v/>
      </c>
      <c r="BN326" s="154">
        <f t="shared" si="128"/>
        <v>0</v>
      </c>
      <c r="BO326" s="154" t="str">
        <f t="shared" si="129"/>
        <v/>
      </c>
      <c r="BP326" s="61"/>
      <c r="BQ326" s="61"/>
      <c r="BR326" s="59" t="str">
        <f t="shared" si="130"/>
        <v/>
      </c>
      <c r="BS326" s="59" t="str">
        <f t="shared" si="131"/>
        <v/>
      </c>
      <c r="BT326" s="155" t="str">
        <f t="shared" si="132"/>
        <v/>
      </c>
      <c r="BU326" s="156" t="str">
        <f t="shared" si="133"/>
        <v/>
      </c>
      <c r="BV326" s="68"/>
      <c r="BW326" s="68"/>
      <c r="BX326" s="68"/>
      <c r="BY326" s="68"/>
      <c r="BZ326" s="68"/>
      <c r="CA326" s="68"/>
      <c r="CB326" s="68"/>
      <c r="CC326" s="68"/>
    </row>
    <row r="327" spans="1:81" x14ac:dyDescent="0.2">
      <c r="A327" s="161" t="s">
        <v>53</v>
      </c>
      <c r="B327" s="32"/>
      <c r="C327" s="164" t="str">
        <f t="shared" si="113"/>
        <v>L</v>
      </c>
      <c r="D327" s="147"/>
      <c r="E327" s="40"/>
      <c r="F327" s="35"/>
      <c r="G327" s="32"/>
      <c r="H327" s="32"/>
      <c r="I327" s="32"/>
      <c r="J327" s="32"/>
      <c r="K327" s="41"/>
      <c r="L327" s="42"/>
      <c r="M327" s="42"/>
      <c r="N327" s="167" t="str">
        <f t="shared" si="114"/>
        <v>Uit</v>
      </c>
      <c r="O327" s="46"/>
      <c r="P327" s="47"/>
      <c r="Q327" s="48">
        <f t="shared" si="115"/>
        <v>0</v>
      </c>
      <c r="R327" s="49" t="str">
        <f t="shared" si="116"/>
        <v/>
      </c>
      <c r="S327" s="50" t="str">
        <f t="shared" si="117"/>
        <v>Uit</v>
      </c>
      <c r="T327" s="171">
        <f t="shared" si="118"/>
        <v>0</v>
      </c>
      <c r="U327" s="169">
        <f t="shared" si="119"/>
        <v>0</v>
      </c>
      <c r="V327" s="169" t="str">
        <f t="shared" si="120"/>
        <v>Uit</v>
      </c>
      <c r="W327" s="170" t="str">
        <f t="shared" si="121"/>
        <v/>
      </c>
      <c r="X327" s="91" t="str">
        <f t="shared" si="122"/>
        <v/>
      </c>
      <c r="Y327" s="51"/>
      <c r="Z327" s="51"/>
      <c r="AA327" s="51"/>
      <c r="AB327" s="51"/>
      <c r="AC327" s="51"/>
      <c r="AD327" s="51"/>
      <c r="AE327" s="51"/>
      <c r="AF327" s="51"/>
      <c r="AG327" s="51"/>
      <c r="AH327" s="51"/>
      <c r="AI327" s="51"/>
      <c r="AJ327" s="51"/>
      <c r="AK327" s="51"/>
      <c r="AL327" s="51"/>
      <c r="AM327" s="51"/>
      <c r="AN327" s="51"/>
      <c r="AO327" s="51"/>
      <c r="AP327" s="51"/>
      <c r="AQ327" s="51"/>
      <c r="AR327" s="51"/>
      <c r="AS327" s="51"/>
      <c r="AT327" s="51"/>
      <c r="AU327" s="51"/>
      <c r="AV327" s="51"/>
      <c r="AW327" s="51"/>
      <c r="AX327" s="149">
        <f t="shared" si="123"/>
        <v>0</v>
      </c>
      <c r="AY327" s="52"/>
      <c r="AZ327" s="90" t="e">
        <f>VLOOKUP(AY327,Termination!C:D,2,FALSE)</f>
        <v>#N/A</v>
      </c>
      <c r="BA327" s="92" t="str">
        <f t="shared" si="124"/>
        <v/>
      </c>
      <c r="BB327" s="89"/>
      <c r="BC327" s="89"/>
      <c r="BD327" s="150" t="str">
        <f t="shared" si="125"/>
        <v/>
      </c>
      <c r="BE327" s="151">
        <f>VLOOKUP(A327,Basisgegevens!$B:$L,5,0)</f>
        <v>3.449074074074074E-3</v>
      </c>
      <c r="BF327" s="151">
        <f>VLOOKUP($A327,Basisgegevens!$B:$L,7,0)</f>
        <v>3.2175925925925926E-3</v>
      </c>
      <c r="BG327" s="151">
        <f>VLOOKUP($A327,Basisgegevens!$B:$L,8,0)</f>
        <v>7.3495370370370364E-3</v>
      </c>
      <c r="BH327" s="152">
        <f>VLOOKUP($A327,Basisgegevens!$B:$L,9,0)</f>
        <v>300</v>
      </c>
      <c r="BI327" s="152">
        <f>VLOOKUP($A327,Basisgegevens!$B:$L,10,0)</f>
        <v>135</v>
      </c>
      <c r="BJ327" s="152">
        <f>VLOOKUP($A327,Basisgegevens!$B:$L,11,0)</f>
        <v>19</v>
      </c>
      <c r="BK327" s="152" t="str">
        <f t="shared" si="126"/>
        <v/>
      </c>
      <c r="BL327" s="153" t="str">
        <f t="shared" si="127"/>
        <v>Uit</v>
      </c>
      <c r="BM327" s="154" t="str">
        <f t="shared" si="134"/>
        <v/>
      </c>
      <c r="BN327" s="154">
        <f t="shared" si="128"/>
        <v>0</v>
      </c>
      <c r="BO327" s="154" t="str">
        <f t="shared" si="129"/>
        <v/>
      </c>
      <c r="BP327" s="61"/>
      <c r="BQ327" s="61"/>
      <c r="BR327" s="59" t="str">
        <f t="shared" si="130"/>
        <v/>
      </c>
      <c r="BS327" s="59" t="str">
        <f t="shared" si="131"/>
        <v/>
      </c>
      <c r="BT327" s="155" t="str">
        <f t="shared" si="132"/>
        <v/>
      </c>
      <c r="BU327" s="156" t="str">
        <f t="shared" si="133"/>
        <v/>
      </c>
      <c r="BV327" s="68"/>
      <c r="BW327" s="68"/>
      <c r="BX327" s="68"/>
      <c r="BY327" s="68"/>
      <c r="BZ327" s="68"/>
      <c r="CA327" s="68"/>
      <c r="CB327" s="68"/>
      <c r="CC327" s="68"/>
    </row>
    <row r="328" spans="1:81" x14ac:dyDescent="0.2">
      <c r="A328" s="161" t="s">
        <v>53</v>
      </c>
      <c r="B328" s="32"/>
      <c r="C328" s="164" t="str">
        <f t="shared" si="113"/>
        <v>L</v>
      </c>
      <c r="D328" s="147"/>
      <c r="E328" s="40"/>
      <c r="F328" s="35"/>
      <c r="G328" s="32"/>
      <c r="H328" s="32"/>
      <c r="I328" s="32"/>
      <c r="J328" s="32"/>
      <c r="K328" s="41"/>
      <c r="L328" s="42"/>
      <c r="M328" s="42"/>
      <c r="N328" s="167" t="str">
        <f t="shared" si="114"/>
        <v>Uit</v>
      </c>
      <c r="O328" s="46"/>
      <c r="P328" s="47"/>
      <c r="Q328" s="48">
        <f t="shared" si="115"/>
        <v>0</v>
      </c>
      <c r="R328" s="49" t="str">
        <f t="shared" si="116"/>
        <v/>
      </c>
      <c r="S328" s="50" t="str">
        <f t="shared" si="117"/>
        <v>Uit</v>
      </c>
      <c r="T328" s="171">
        <f t="shared" si="118"/>
        <v>0</v>
      </c>
      <c r="U328" s="169">
        <f t="shared" si="119"/>
        <v>0</v>
      </c>
      <c r="V328" s="169" t="str">
        <f t="shared" si="120"/>
        <v>Uit</v>
      </c>
      <c r="W328" s="170" t="str">
        <f t="shared" si="121"/>
        <v/>
      </c>
      <c r="X328" s="91" t="str">
        <f t="shared" si="122"/>
        <v/>
      </c>
      <c r="Y328" s="51"/>
      <c r="Z328" s="51"/>
      <c r="AA328" s="51"/>
      <c r="AB328" s="51"/>
      <c r="AC328" s="51"/>
      <c r="AD328" s="51"/>
      <c r="AE328" s="51"/>
      <c r="AF328" s="51"/>
      <c r="AG328" s="51"/>
      <c r="AH328" s="51"/>
      <c r="AI328" s="51"/>
      <c r="AJ328" s="51"/>
      <c r="AK328" s="51"/>
      <c r="AL328" s="51"/>
      <c r="AM328" s="51"/>
      <c r="AN328" s="51"/>
      <c r="AO328" s="51"/>
      <c r="AP328" s="51"/>
      <c r="AQ328" s="51"/>
      <c r="AR328" s="51"/>
      <c r="AS328" s="51"/>
      <c r="AT328" s="51"/>
      <c r="AU328" s="51"/>
      <c r="AV328" s="51"/>
      <c r="AW328" s="51"/>
      <c r="AX328" s="149">
        <f t="shared" si="123"/>
        <v>0</v>
      </c>
      <c r="AY328" s="52"/>
      <c r="AZ328" s="90" t="e">
        <f>VLOOKUP(AY328,Termination!C:D,2,FALSE)</f>
        <v>#N/A</v>
      </c>
      <c r="BA328" s="92" t="str">
        <f t="shared" si="124"/>
        <v/>
      </c>
      <c r="BB328" s="89"/>
      <c r="BC328" s="89"/>
      <c r="BD328" s="150" t="str">
        <f t="shared" si="125"/>
        <v/>
      </c>
      <c r="BE328" s="151">
        <f>VLOOKUP(A328,Basisgegevens!$B:$L,5,0)</f>
        <v>3.449074074074074E-3</v>
      </c>
      <c r="BF328" s="151">
        <f>VLOOKUP($A328,Basisgegevens!$B:$L,7,0)</f>
        <v>3.2175925925925926E-3</v>
      </c>
      <c r="BG328" s="151">
        <f>VLOOKUP($A328,Basisgegevens!$B:$L,8,0)</f>
        <v>7.3495370370370364E-3</v>
      </c>
      <c r="BH328" s="152">
        <f>VLOOKUP($A328,Basisgegevens!$B:$L,9,0)</f>
        <v>300</v>
      </c>
      <c r="BI328" s="152">
        <f>VLOOKUP($A328,Basisgegevens!$B:$L,10,0)</f>
        <v>135</v>
      </c>
      <c r="BJ328" s="152">
        <f>VLOOKUP($A328,Basisgegevens!$B:$L,11,0)</f>
        <v>19</v>
      </c>
      <c r="BK328" s="152" t="str">
        <f t="shared" si="126"/>
        <v/>
      </c>
      <c r="BL328" s="153" t="str">
        <f t="shared" si="127"/>
        <v>Uit</v>
      </c>
      <c r="BM328" s="154" t="str">
        <f t="shared" si="134"/>
        <v/>
      </c>
      <c r="BN328" s="154">
        <f t="shared" si="128"/>
        <v>0</v>
      </c>
      <c r="BO328" s="154" t="str">
        <f t="shared" si="129"/>
        <v/>
      </c>
      <c r="BP328" s="61"/>
      <c r="BQ328" s="61"/>
      <c r="BR328" s="59" t="str">
        <f t="shared" si="130"/>
        <v/>
      </c>
      <c r="BS328" s="59" t="str">
        <f t="shared" si="131"/>
        <v/>
      </c>
      <c r="BT328" s="155" t="str">
        <f t="shared" si="132"/>
        <v/>
      </c>
      <c r="BU328" s="156" t="str">
        <f t="shared" si="133"/>
        <v/>
      </c>
      <c r="BV328" s="68"/>
      <c r="BW328" s="68"/>
      <c r="BX328" s="68"/>
      <c r="BY328" s="68"/>
      <c r="BZ328" s="68"/>
      <c r="CA328" s="68"/>
      <c r="CB328" s="68"/>
      <c r="CC328" s="68"/>
    </row>
    <row r="329" spans="1:81" x14ac:dyDescent="0.2">
      <c r="A329" s="161" t="s">
        <v>53</v>
      </c>
      <c r="B329" s="32"/>
      <c r="C329" s="164" t="str">
        <f t="shared" si="113"/>
        <v>L</v>
      </c>
      <c r="D329" s="147"/>
      <c r="E329" s="40"/>
      <c r="F329" s="35"/>
      <c r="G329" s="32"/>
      <c r="H329" s="32"/>
      <c r="I329" s="32"/>
      <c r="J329" s="32"/>
      <c r="K329" s="41"/>
      <c r="L329" s="42"/>
      <c r="M329" s="42"/>
      <c r="N329" s="167" t="str">
        <f t="shared" si="114"/>
        <v>Uit</v>
      </c>
      <c r="O329" s="46"/>
      <c r="P329" s="47"/>
      <c r="Q329" s="48">
        <f t="shared" si="115"/>
        <v>0</v>
      </c>
      <c r="R329" s="49" t="str">
        <f t="shared" si="116"/>
        <v/>
      </c>
      <c r="S329" s="50" t="str">
        <f t="shared" si="117"/>
        <v>Uit</v>
      </c>
      <c r="T329" s="171">
        <f t="shared" si="118"/>
        <v>0</v>
      </c>
      <c r="U329" s="169">
        <f t="shared" si="119"/>
        <v>0</v>
      </c>
      <c r="V329" s="169" t="str">
        <f t="shared" si="120"/>
        <v>Uit</v>
      </c>
      <c r="W329" s="170" t="str">
        <f t="shared" si="121"/>
        <v/>
      </c>
      <c r="X329" s="91" t="str">
        <f t="shared" si="122"/>
        <v/>
      </c>
      <c r="Y329" s="51"/>
      <c r="Z329" s="51"/>
      <c r="AA329" s="51"/>
      <c r="AB329" s="51"/>
      <c r="AC329" s="51"/>
      <c r="AD329" s="51"/>
      <c r="AE329" s="51"/>
      <c r="AF329" s="51"/>
      <c r="AG329" s="51"/>
      <c r="AH329" s="51"/>
      <c r="AI329" s="51"/>
      <c r="AJ329" s="51"/>
      <c r="AK329" s="51"/>
      <c r="AL329" s="51"/>
      <c r="AM329" s="51"/>
      <c r="AN329" s="51"/>
      <c r="AO329" s="51"/>
      <c r="AP329" s="51"/>
      <c r="AQ329" s="51"/>
      <c r="AR329" s="51"/>
      <c r="AS329" s="51"/>
      <c r="AT329" s="51"/>
      <c r="AU329" s="51"/>
      <c r="AV329" s="51"/>
      <c r="AW329" s="51"/>
      <c r="AX329" s="149">
        <f t="shared" si="123"/>
        <v>0</v>
      </c>
      <c r="AY329" s="52"/>
      <c r="AZ329" s="90" t="e">
        <f>VLOOKUP(AY329,Termination!C:D,2,FALSE)</f>
        <v>#N/A</v>
      </c>
      <c r="BA329" s="92" t="str">
        <f t="shared" si="124"/>
        <v/>
      </c>
      <c r="BB329" s="89"/>
      <c r="BC329" s="89"/>
      <c r="BD329" s="150" t="str">
        <f t="shared" si="125"/>
        <v/>
      </c>
      <c r="BE329" s="151">
        <f>VLOOKUP(A329,Basisgegevens!$B:$L,5,0)</f>
        <v>3.449074074074074E-3</v>
      </c>
      <c r="BF329" s="151">
        <f>VLOOKUP($A329,Basisgegevens!$B:$L,7,0)</f>
        <v>3.2175925925925926E-3</v>
      </c>
      <c r="BG329" s="151">
        <f>VLOOKUP($A329,Basisgegevens!$B:$L,8,0)</f>
        <v>7.3495370370370364E-3</v>
      </c>
      <c r="BH329" s="152">
        <f>VLOOKUP($A329,Basisgegevens!$B:$L,9,0)</f>
        <v>300</v>
      </c>
      <c r="BI329" s="152">
        <f>VLOOKUP($A329,Basisgegevens!$B:$L,10,0)</f>
        <v>135</v>
      </c>
      <c r="BJ329" s="152">
        <f>VLOOKUP($A329,Basisgegevens!$B:$L,11,0)</f>
        <v>19</v>
      </c>
      <c r="BK329" s="152" t="str">
        <f t="shared" si="126"/>
        <v/>
      </c>
      <c r="BL329" s="153" t="str">
        <f t="shared" si="127"/>
        <v>Uit</v>
      </c>
      <c r="BM329" s="154" t="str">
        <f t="shared" si="134"/>
        <v/>
      </c>
      <c r="BN329" s="154">
        <f t="shared" si="128"/>
        <v>0</v>
      </c>
      <c r="BO329" s="154" t="str">
        <f t="shared" si="129"/>
        <v/>
      </c>
      <c r="BP329" s="61"/>
      <c r="BQ329" s="61"/>
      <c r="BR329" s="59" t="str">
        <f t="shared" si="130"/>
        <v/>
      </c>
      <c r="BS329" s="59" t="str">
        <f t="shared" si="131"/>
        <v/>
      </c>
      <c r="BT329" s="155" t="str">
        <f t="shared" si="132"/>
        <v/>
      </c>
      <c r="BU329" s="156" t="str">
        <f t="shared" si="133"/>
        <v/>
      </c>
      <c r="BV329" s="68"/>
      <c r="BW329" s="68"/>
      <c r="BX329" s="68"/>
      <c r="BY329" s="68"/>
      <c r="BZ329" s="68"/>
      <c r="CA329" s="68"/>
      <c r="CB329" s="68"/>
      <c r="CC329" s="68"/>
    </row>
    <row r="330" spans="1:81" x14ac:dyDescent="0.2">
      <c r="A330" s="161" t="s">
        <v>53</v>
      </c>
      <c r="B330" s="32"/>
      <c r="C330" s="164" t="str">
        <f t="shared" si="113"/>
        <v>L</v>
      </c>
      <c r="D330" s="147"/>
      <c r="E330" s="40"/>
      <c r="F330" s="35"/>
      <c r="G330" s="32"/>
      <c r="H330" s="32"/>
      <c r="I330" s="32"/>
      <c r="J330" s="32"/>
      <c r="K330" s="41"/>
      <c r="L330" s="42"/>
      <c r="M330" s="42"/>
      <c r="N330" s="167" t="str">
        <f t="shared" si="114"/>
        <v>Uit</v>
      </c>
      <c r="O330" s="46"/>
      <c r="P330" s="47"/>
      <c r="Q330" s="48">
        <f t="shared" si="115"/>
        <v>0</v>
      </c>
      <c r="R330" s="49" t="str">
        <f t="shared" si="116"/>
        <v/>
      </c>
      <c r="S330" s="50" t="str">
        <f t="shared" si="117"/>
        <v>Uit</v>
      </c>
      <c r="T330" s="171">
        <f t="shared" si="118"/>
        <v>0</v>
      </c>
      <c r="U330" s="169">
        <f t="shared" si="119"/>
        <v>0</v>
      </c>
      <c r="V330" s="169" t="str">
        <f t="shared" si="120"/>
        <v>Uit</v>
      </c>
      <c r="W330" s="170" t="str">
        <f t="shared" si="121"/>
        <v/>
      </c>
      <c r="X330" s="91" t="str">
        <f t="shared" si="122"/>
        <v/>
      </c>
      <c r="Y330" s="51"/>
      <c r="Z330" s="51"/>
      <c r="AA330" s="51"/>
      <c r="AB330" s="51"/>
      <c r="AC330" s="51"/>
      <c r="AD330" s="51"/>
      <c r="AE330" s="51"/>
      <c r="AF330" s="51"/>
      <c r="AG330" s="51"/>
      <c r="AH330" s="51"/>
      <c r="AI330" s="51"/>
      <c r="AJ330" s="51"/>
      <c r="AK330" s="51"/>
      <c r="AL330" s="51"/>
      <c r="AM330" s="51"/>
      <c r="AN330" s="51"/>
      <c r="AO330" s="51"/>
      <c r="AP330" s="51"/>
      <c r="AQ330" s="51"/>
      <c r="AR330" s="51"/>
      <c r="AS330" s="51"/>
      <c r="AT330" s="51"/>
      <c r="AU330" s="51"/>
      <c r="AV330" s="51"/>
      <c r="AW330" s="51"/>
      <c r="AX330" s="149">
        <f t="shared" si="123"/>
        <v>0</v>
      </c>
      <c r="AY330" s="52"/>
      <c r="AZ330" s="90" t="e">
        <f>VLOOKUP(AY330,Termination!C:D,2,FALSE)</f>
        <v>#N/A</v>
      </c>
      <c r="BA330" s="92" t="str">
        <f t="shared" si="124"/>
        <v/>
      </c>
      <c r="BB330" s="89"/>
      <c r="BC330" s="89"/>
      <c r="BD330" s="150" t="str">
        <f t="shared" si="125"/>
        <v/>
      </c>
      <c r="BE330" s="151">
        <f>VLOOKUP(A330,Basisgegevens!$B:$L,5,0)</f>
        <v>3.449074074074074E-3</v>
      </c>
      <c r="BF330" s="151">
        <f>VLOOKUP($A330,Basisgegevens!$B:$L,7,0)</f>
        <v>3.2175925925925926E-3</v>
      </c>
      <c r="BG330" s="151">
        <f>VLOOKUP($A330,Basisgegevens!$B:$L,8,0)</f>
        <v>7.3495370370370364E-3</v>
      </c>
      <c r="BH330" s="152">
        <f>VLOOKUP($A330,Basisgegevens!$B:$L,9,0)</f>
        <v>300</v>
      </c>
      <c r="BI330" s="152">
        <f>VLOOKUP($A330,Basisgegevens!$B:$L,10,0)</f>
        <v>135</v>
      </c>
      <c r="BJ330" s="152">
        <f>VLOOKUP($A330,Basisgegevens!$B:$L,11,0)</f>
        <v>19</v>
      </c>
      <c r="BK330" s="152" t="str">
        <f t="shared" si="126"/>
        <v/>
      </c>
      <c r="BL330" s="153" t="str">
        <f t="shared" si="127"/>
        <v>Uit</v>
      </c>
      <c r="BM330" s="154" t="str">
        <f t="shared" si="134"/>
        <v/>
      </c>
      <c r="BN330" s="154">
        <f t="shared" si="128"/>
        <v>0</v>
      </c>
      <c r="BO330" s="154" t="str">
        <f t="shared" si="129"/>
        <v/>
      </c>
      <c r="BP330" s="61"/>
      <c r="BQ330" s="61"/>
      <c r="BR330" s="59" t="str">
        <f t="shared" si="130"/>
        <v/>
      </c>
      <c r="BS330" s="59" t="str">
        <f t="shared" si="131"/>
        <v/>
      </c>
      <c r="BT330" s="155" t="str">
        <f t="shared" si="132"/>
        <v/>
      </c>
      <c r="BU330" s="156" t="str">
        <f t="shared" si="133"/>
        <v/>
      </c>
      <c r="BV330" s="68"/>
      <c r="BW330" s="68"/>
      <c r="BX330" s="68"/>
      <c r="BY330" s="68"/>
      <c r="BZ330" s="68"/>
      <c r="CA330" s="68"/>
      <c r="CB330" s="68"/>
      <c r="CC330" s="68"/>
    </row>
    <row r="331" spans="1:81" x14ac:dyDescent="0.2">
      <c r="A331" s="161" t="s">
        <v>53</v>
      </c>
      <c r="B331" s="32"/>
      <c r="C331" s="164" t="str">
        <f t="shared" si="113"/>
        <v>L</v>
      </c>
      <c r="D331" s="147"/>
      <c r="E331" s="40"/>
      <c r="F331" s="35"/>
      <c r="G331" s="32"/>
      <c r="H331" s="32"/>
      <c r="I331" s="32"/>
      <c r="J331" s="32"/>
      <c r="K331" s="41"/>
      <c r="L331" s="42"/>
      <c r="M331" s="42"/>
      <c r="N331" s="167" t="str">
        <f t="shared" si="114"/>
        <v>Uit</v>
      </c>
      <c r="O331" s="46"/>
      <c r="P331" s="47"/>
      <c r="Q331" s="48">
        <f t="shared" si="115"/>
        <v>0</v>
      </c>
      <c r="R331" s="49" t="str">
        <f t="shared" si="116"/>
        <v/>
      </c>
      <c r="S331" s="50" t="str">
        <f t="shared" si="117"/>
        <v>Uit</v>
      </c>
      <c r="T331" s="171">
        <f t="shared" si="118"/>
        <v>0</v>
      </c>
      <c r="U331" s="169">
        <f t="shared" si="119"/>
        <v>0</v>
      </c>
      <c r="V331" s="169" t="str">
        <f t="shared" si="120"/>
        <v>Uit</v>
      </c>
      <c r="W331" s="170" t="str">
        <f t="shared" si="121"/>
        <v/>
      </c>
      <c r="X331" s="91" t="str">
        <f t="shared" si="122"/>
        <v/>
      </c>
      <c r="Y331" s="51"/>
      <c r="Z331" s="51"/>
      <c r="AA331" s="51"/>
      <c r="AB331" s="51"/>
      <c r="AC331" s="51"/>
      <c r="AD331" s="51"/>
      <c r="AE331" s="51"/>
      <c r="AF331" s="51"/>
      <c r="AG331" s="51"/>
      <c r="AH331" s="51"/>
      <c r="AI331" s="51"/>
      <c r="AJ331" s="51"/>
      <c r="AK331" s="51"/>
      <c r="AL331" s="51"/>
      <c r="AM331" s="51"/>
      <c r="AN331" s="51"/>
      <c r="AO331" s="51"/>
      <c r="AP331" s="51"/>
      <c r="AQ331" s="51"/>
      <c r="AR331" s="51"/>
      <c r="AS331" s="51"/>
      <c r="AT331" s="51"/>
      <c r="AU331" s="51"/>
      <c r="AV331" s="51"/>
      <c r="AW331" s="51"/>
      <c r="AX331" s="149">
        <f t="shared" si="123"/>
        <v>0</v>
      </c>
      <c r="AY331" s="52"/>
      <c r="AZ331" s="90" t="e">
        <f>VLOOKUP(AY331,Termination!C:D,2,FALSE)</f>
        <v>#N/A</v>
      </c>
      <c r="BA331" s="92" t="str">
        <f t="shared" si="124"/>
        <v/>
      </c>
      <c r="BB331" s="89"/>
      <c r="BC331" s="89"/>
      <c r="BD331" s="150" t="str">
        <f t="shared" si="125"/>
        <v/>
      </c>
      <c r="BE331" s="151">
        <f>VLOOKUP(A331,Basisgegevens!$B:$L,5,0)</f>
        <v>3.449074074074074E-3</v>
      </c>
      <c r="BF331" s="151">
        <f>VLOOKUP($A331,Basisgegevens!$B:$L,7,0)</f>
        <v>3.2175925925925926E-3</v>
      </c>
      <c r="BG331" s="151">
        <f>VLOOKUP($A331,Basisgegevens!$B:$L,8,0)</f>
        <v>7.3495370370370364E-3</v>
      </c>
      <c r="BH331" s="152">
        <f>VLOOKUP($A331,Basisgegevens!$B:$L,9,0)</f>
        <v>300</v>
      </c>
      <c r="BI331" s="152">
        <f>VLOOKUP($A331,Basisgegevens!$B:$L,10,0)</f>
        <v>135</v>
      </c>
      <c r="BJ331" s="152">
        <f>VLOOKUP($A331,Basisgegevens!$B:$L,11,0)</f>
        <v>19</v>
      </c>
      <c r="BK331" s="152" t="str">
        <f t="shared" si="126"/>
        <v/>
      </c>
      <c r="BL331" s="153" t="str">
        <f t="shared" si="127"/>
        <v>Uit</v>
      </c>
      <c r="BM331" s="154" t="str">
        <f t="shared" si="134"/>
        <v/>
      </c>
      <c r="BN331" s="154">
        <f t="shared" si="128"/>
        <v>0</v>
      </c>
      <c r="BO331" s="154" t="str">
        <f t="shared" si="129"/>
        <v/>
      </c>
      <c r="BP331" s="61"/>
      <c r="BQ331" s="61"/>
      <c r="BR331" s="59" t="str">
        <f t="shared" si="130"/>
        <v/>
      </c>
      <c r="BS331" s="59" t="str">
        <f t="shared" si="131"/>
        <v/>
      </c>
      <c r="BT331" s="155" t="str">
        <f t="shared" si="132"/>
        <v/>
      </c>
      <c r="BU331" s="156" t="str">
        <f t="shared" si="133"/>
        <v/>
      </c>
      <c r="BV331" s="68"/>
      <c r="BW331" s="68"/>
      <c r="BX331" s="68"/>
      <c r="BY331" s="68"/>
      <c r="BZ331" s="68"/>
      <c r="CA331" s="68"/>
      <c r="CB331" s="68"/>
      <c r="CC331" s="68"/>
    </row>
    <row r="332" spans="1:81" x14ac:dyDescent="0.2">
      <c r="A332" s="161" t="s">
        <v>53</v>
      </c>
      <c r="B332" s="32"/>
      <c r="C332" s="164" t="str">
        <f t="shared" si="113"/>
        <v>L</v>
      </c>
      <c r="D332" s="147"/>
      <c r="E332" s="40"/>
      <c r="F332" s="35"/>
      <c r="G332" s="32"/>
      <c r="H332" s="32"/>
      <c r="I332" s="32"/>
      <c r="J332" s="32"/>
      <c r="K332" s="41"/>
      <c r="L332" s="42"/>
      <c r="M332" s="42"/>
      <c r="N332" s="167" t="str">
        <f t="shared" si="114"/>
        <v>Uit</v>
      </c>
      <c r="O332" s="46"/>
      <c r="P332" s="47"/>
      <c r="Q332" s="48">
        <f t="shared" si="115"/>
        <v>0</v>
      </c>
      <c r="R332" s="49" t="str">
        <f t="shared" si="116"/>
        <v/>
      </c>
      <c r="S332" s="50" t="str">
        <f t="shared" si="117"/>
        <v>Uit</v>
      </c>
      <c r="T332" s="171">
        <f t="shared" si="118"/>
        <v>0</v>
      </c>
      <c r="U332" s="169">
        <f t="shared" si="119"/>
        <v>0</v>
      </c>
      <c r="V332" s="169" t="str">
        <f t="shared" si="120"/>
        <v>Uit</v>
      </c>
      <c r="W332" s="170" t="str">
        <f t="shared" si="121"/>
        <v/>
      </c>
      <c r="X332" s="91" t="str">
        <f t="shared" si="122"/>
        <v/>
      </c>
      <c r="Y332" s="51"/>
      <c r="Z332" s="51"/>
      <c r="AA332" s="51"/>
      <c r="AB332" s="51"/>
      <c r="AC332" s="51"/>
      <c r="AD332" s="51"/>
      <c r="AE332" s="51"/>
      <c r="AF332" s="51"/>
      <c r="AG332" s="51"/>
      <c r="AH332" s="51"/>
      <c r="AI332" s="51"/>
      <c r="AJ332" s="51"/>
      <c r="AK332" s="51"/>
      <c r="AL332" s="51"/>
      <c r="AM332" s="51"/>
      <c r="AN332" s="51"/>
      <c r="AO332" s="51"/>
      <c r="AP332" s="51"/>
      <c r="AQ332" s="51"/>
      <c r="AR332" s="51"/>
      <c r="AS332" s="51"/>
      <c r="AT332" s="51"/>
      <c r="AU332" s="51"/>
      <c r="AV332" s="51"/>
      <c r="AW332" s="51"/>
      <c r="AX332" s="149">
        <f t="shared" si="123"/>
        <v>0</v>
      </c>
      <c r="AY332" s="52"/>
      <c r="AZ332" s="90" t="e">
        <f>VLOOKUP(AY332,Termination!C:D,2,FALSE)</f>
        <v>#N/A</v>
      </c>
      <c r="BA332" s="92" t="str">
        <f t="shared" si="124"/>
        <v/>
      </c>
      <c r="BB332" s="89"/>
      <c r="BC332" s="89"/>
      <c r="BD332" s="150" t="str">
        <f t="shared" si="125"/>
        <v/>
      </c>
      <c r="BE332" s="151">
        <f>VLOOKUP(A332,Basisgegevens!$B:$L,5,0)</f>
        <v>3.449074074074074E-3</v>
      </c>
      <c r="BF332" s="151">
        <f>VLOOKUP($A332,Basisgegevens!$B:$L,7,0)</f>
        <v>3.2175925925925926E-3</v>
      </c>
      <c r="BG332" s="151">
        <f>VLOOKUP($A332,Basisgegevens!$B:$L,8,0)</f>
        <v>7.3495370370370364E-3</v>
      </c>
      <c r="BH332" s="152">
        <f>VLOOKUP($A332,Basisgegevens!$B:$L,9,0)</f>
        <v>300</v>
      </c>
      <c r="BI332" s="152">
        <f>VLOOKUP($A332,Basisgegevens!$B:$L,10,0)</f>
        <v>135</v>
      </c>
      <c r="BJ332" s="152">
        <f>VLOOKUP($A332,Basisgegevens!$B:$L,11,0)</f>
        <v>19</v>
      </c>
      <c r="BK332" s="152" t="str">
        <f t="shared" si="126"/>
        <v/>
      </c>
      <c r="BL332" s="153" t="str">
        <f t="shared" si="127"/>
        <v>Uit</v>
      </c>
      <c r="BM332" s="154" t="str">
        <f t="shared" si="134"/>
        <v/>
      </c>
      <c r="BN332" s="154">
        <f t="shared" si="128"/>
        <v>0</v>
      </c>
      <c r="BO332" s="154" t="str">
        <f t="shared" si="129"/>
        <v/>
      </c>
      <c r="BP332" s="61"/>
      <c r="BQ332" s="61"/>
      <c r="BR332" s="59" t="str">
        <f t="shared" si="130"/>
        <v/>
      </c>
      <c r="BS332" s="59" t="str">
        <f t="shared" si="131"/>
        <v/>
      </c>
      <c r="BT332" s="155" t="str">
        <f t="shared" si="132"/>
        <v/>
      </c>
      <c r="BU332" s="156" t="str">
        <f t="shared" si="133"/>
        <v/>
      </c>
      <c r="BV332" s="68"/>
      <c r="BW332" s="68"/>
      <c r="BX332" s="68"/>
      <c r="BY332" s="68"/>
      <c r="BZ332" s="68"/>
      <c r="CA332" s="68"/>
      <c r="CB332" s="68"/>
      <c r="CC332" s="68"/>
    </row>
    <row r="333" spans="1:81" x14ac:dyDescent="0.2">
      <c r="A333" s="161" t="s">
        <v>53</v>
      </c>
      <c r="B333" s="32"/>
      <c r="C333" s="164" t="str">
        <f t="shared" si="113"/>
        <v>L</v>
      </c>
      <c r="D333" s="147"/>
      <c r="E333" s="40"/>
      <c r="F333" s="35"/>
      <c r="G333" s="32"/>
      <c r="H333" s="32"/>
      <c r="I333" s="32"/>
      <c r="J333" s="32"/>
      <c r="K333" s="41"/>
      <c r="L333" s="42"/>
      <c r="M333" s="42"/>
      <c r="N333" s="167" t="str">
        <f t="shared" si="114"/>
        <v>Uit</v>
      </c>
      <c r="O333" s="46"/>
      <c r="P333" s="47"/>
      <c r="Q333" s="48">
        <f t="shared" si="115"/>
        <v>0</v>
      </c>
      <c r="R333" s="49" t="str">
        <f t="shared" si="116"/>
        <v/>
      </c>
      <c r="S333" s="50" t="str">
        <f t="shared" si="117"/>
        <v>Uit</v>
      </c>
      <c r="T333" s="171">
        <f t="shared" si="118"/>
        <v>0</v>
      </c>
      <c r="U333" s="169">
        <f t="shared" si="119"/>
        <v>0</v>
      </c>
      <c r="V333" s="169" t="str">
        <f t="shared" si="120"/>
        <v>Uit</v>
      </c>
      <c r="W333" s="170" t="str">
        <f t="shared" si="121"/>
        <v/>
      </c>
      <c r="X333" s="91" t="str">
        <f t="shared" si="122"/>
        <v/>
      </c>
      <c r="Y333" s="51"/>
      <c r="Z333" s="51"/>
      <c r="AA333" s="51"/>
      <c r="AB333" s="51"/>
      <c r="AC333" s="51"/>
      <c r="AD333" s="51"/>
      <c r="AE333" s="51"/>
      <c r="AF333" s="51"/>
      <c r="AG333" s="51"/>
      <c r="AH333" s="51"/>
      <c r="AI333" s="51"/>
      <c r="AJ333" s="51"/>
      <c r="AK333" s="51"/>
      <c r="AL333" s="51"/>
      <c r="AM333" s="51"/>
      <c r="AN333" s="51"/>
      <c r="AO333" s="51"/>
      <c r="AP333" s="51"/>
      <c r="AQ333" s="51"/>
      <c r="AR333" s="51"/>
      <c r="AS333" s="51"/>
      <c r="AT333" s="51"/>
      <c r="AU333" s="51"/>
      <c r="AV333" s="51"/>
      <c r="AW333" s="51"/>
      <c r="AX333" s="149">
        <f t="shared" si="123"/>
        <v>0</v>
      </c>
      <c r="AY333" s="52"/>
      <c r="AZ333" s="90" t="e">
        <f>VLOOKUP(AY333,Termination!C:D,2,FALSE)</f>
        <v>#N/A</v>
      </c>
      <c r="BA333" s="92" t="str">
        <f t="shared" si="124"/>
        <v/>
      </c>
      <c r="BB333" s="89"/>
      <c r="BC333" s="89"/>
      <c r="BD333" s="150" t="str">
        <f t="shared" si="125"/>
        <v/>
      </c>
      <c r="BE333" s="151">
        <f>VLOOKUP(A333,Basisgegevens!$B:$L,5,0)</f>
        <v>3.449074074074074E-3</v>
      </c>
      <c r="BF333" s="151">
        <f>VLOOKUP($A333,Basisgegevens!$B:$L,7,0)</f>
        <v>3.2175925925925926E-3</v>
      </c>
      <c r="BG333" s="151">
        <f>VLOOKUP($A333,Basisgegevens!$B:$L,8,0)</f>
        <v>7.3495370370370364E-3</v>
      </c>
      <c r="BH333" s="152">
        <f>VLOOKUP($A333,Basisgegevens!$B:$L,9,0)</f>
        <v>300</v>
      </c>
      <c r="BI333" s="152">
        <f>VLOOKUP($A333,Basisgegevens!$B:$L,10,0)</f>
        <v>135</v>
      </c>
      <c r="BJ333" s="152">
        <f>VLOOKUP($A333,Basisgegevens!$B:$L,11,0)</f>
        <v>19</v>
      </c>
      <c r="BK333" s="152" t="str">
        <f t="shared" si="126"/>
        <v/>
      </c>
      <c r="BL333" s="153" t="str">
        <f t="shared" si="127"/>
        <v>Uit</v>
      </c>
      <c r="BM333" s="154" t="str">
        <f t="shared" si="134"/>
        <v/>
      </c>
      <c r="BN333" s="154">
        <f t="shared" si="128"/>
        <v>0</v>
      </c>
      <c r="BO333" s="154" t="str">
        <f t="shared" si="129"/>
        <v/>
      </c>
      <c r="BP333" s="61"/>
      <c r="BQ333" s="61"/>
      <c r="BR333" s="59" t="str">
        <f t="shared" si="130"/>
        <v/>
      </c>
      <c r="BS333" s="59" t="str">
        <f t="shared" si="131"/>
        <v/>
      </c>
      <c r="BT333" s="155" t="str">
        <f t="shared" si="132"/>
        <v/>
      </c>
      <c r="BU333" s="156" t="str">
        <f t="shared" si="133"/>
        <v/>
      </c>
      <c r="BV333" s="68"/>
      <c r="BW333" s="68"/>
      <c r="BX333" s="68"/>
      <c r="BY333" s="68"/>
      <c r="BZ333" s="68"/>
      <c r="CA333" s="68"/>
      <c r="CB333" s="68"/>
      <c r="CC333" s="68"/>
    </row>
    <row r="334" spans="1:81" x14ac:dyDescent="0.2">
      <c r="A334" s="161" t="s">
        <v>53</v>
      </c>
      <c r="B334" s="32"/>
      <c r="C334" s="164" t="str">
        <f t="shared" si="113"/>
        <v>L</v>
      </c>
      <c r="D334" s="147"/>
      <c r="E334" s="40"/>
      <c r="F334" s="35"/>
      <c r="G334" s="32"/>
      <c r="H334" s="32"/>
      <c r="I334" s="32"/>
      <c r="J334" s="32"/>
      <c r="K334" s="41"/>
      <c r="L334" s="42"/>
      <c r="M334" s="42"/>
      <c r="N334" s="167" t="str">
        <f t="shared" si="114"/>
        <v>Uit</v>
      </c>
      <c r="O334" s="46"/>
      <c r="P334" s="47"/>
      <c r="Q334" s="48">
        <f t="shared" si="115"/>
        <v>0</v>
      </c>
      <c r="R334" s="49" t="str">
        <f t="shared" si="116"/>
        <v/>
      </c>
      <c r="S334" s="50" t="str">
        <f t="shared" si="117"/>
        <v>Uit</v>
      </c>
      <c r="T334" s="171">
        <f t="shared" si="118"/>
        <v>0</v>
      </c>
      <c r="U334" s="169">
        <f t="shared" si="119"/>
        <v>0</v>
      </c>
      <c r="V334" s="169" t="str">
        <f t="shared" si="120"/>
        <v>Uit</v>
      </c>
      <c r="W334" s="170" t="str">
        <f t="shared" si="121"/>
        <v/>
      </c>
      <c r="X334" s="91" t="str">
        <f t="shared" si="122"/>
        <v/>
      </c>
      <c r="Y334" s="51"/>
      <c r="Z334" s="51"/>
      <c r="AA334" s="51"/>
      <c r="AB334" s="51"/>
      <c r="AC334" s="51"/>
      <c r="AD334" s="51"/>
      <c r="AE334" s="51"/>
      <c r="AF334" s="51"/>
      <c r="AG334" s="51"/>
      <c r="AH334" s="51"/>
      <c r="AI334" s="51"/>
      <c r="AJ334" s="51"/>
      <c r="AK334" s="51"/>
      <c r="AL334" s="51"/>
      <c r="AM334" s="51"/>
      <c r="AN334" s="51"/>
      <c r="AO334" s="51"/>
      <c r="AP334" s="51"/>
      <c r="AQ334" s="51"/>
      <c r="AR334" s="51"/>
      <c r="AS334" s="51"/>
      <c r="AT334" s="51"/>
      <c r="AU334" s="51"/>
      <c r="AV334" s="51"/>
      <c r="AW334" s="51"/>
      <c r="AX334" s="149">
        <f t="shared" si="123"/>
        <v>0</v>
      </c>
      <c r="AY334" s="52"/>
      <c r="AZ334" s="90" t="e">
        <f>VLOOKUP(AY334,Termination!C:D,2,FALSE)</f>
        <v>#N/A</v>
      </c>
      <c r="BA334" s="92" t="str">
        <f t="shared" si="124"/>
        <v/>
      </c>
      <c r="BB334" s="89"/>
      <c r="BC334" s="89"/>
      <c r="BD334" s="150" t="str">
        <f t="shared" si="125"/>
        <v/>
      </c>
      <c r="BE334" s="151">
        <f>VLOOKUP(A334,Basisgegevens!$B:$L,5,0)</f>
        <v>3.449074074074074E-3</v>
      </c>
      <c r="BF334" s="151">
        <f>VLOOKUP($A334,Basisgegevens!$B:$L,7,0)</f>
        <v>3.2175925925925926E-3</v>
      </c>
      <c r="BG334" s="151">
        <f>VLOOKUP($A334,Basisgegevens!$B:$L,8,0)</f>
        <v>7.3495370370370364E-3</v>
      </c>
      <c r="BH334" s="152">
        <f>VLOOKUP($A334,Basisgegevens!$B:$L,9,0)</f>
        <v>300</v>
      </c>
      <c r="BI334" s="152">
        <f>VLOOKUP($A334,Basisgegevens!$B:$L,10,0)</f>
        <v>135</v>
      </c>
      <c r="BJ334" s="152">
        <f>VLOOKUP($A334,Basisgegevens!$B:$L,11,0)</f>
        <v>19</v>
      </c>
      <c r="BK334" s="152" t="str">
        <f t="shared" si="126"/>
        <v/>
      </c>
      <c r="BL334" s="153" t="str">
        <f t="shared" si="127"/>
        <v>Uit</v>
      </c>
      <c r="BM334" s="154" t="str">
        <f t="shared" si="134"/>
        <v/>
      </c>
      <c r="BN334" s="154">
        <f t="shared" si="128"/>
        <v>0</v>
      </c>
      <c r="BO334" s="154" t="str">
        <f t="shared" si="129"/>
        <v/>
      </c>
      <c r="BP334" s="61"/>
      <c r="BQ334" s="61"/>
      <c r="BR334" s="59" t="str">
        <f t="shared" si="130"/>
        <v/>
      </c>
      <c r="BS334" s="59" t="str">
        <f t="shared" si="131"/>
        <v/>
      </c>
      <c r="BT334" s="155" t="str">
        <f t="shared" si="132"/>
        <v/>
      </c>
      <c r="BU334" s="156" t="str">
        <f t="shared" si="133"/>
        <v/>
      </c>
      <c r="BV334" s="68"/>
      <c r="BW334" s="68"/>
      <c r="BX334" s="68"/>
      <c r="BY334" s="68"/>
      <c r="BZ334" s="68"/>
      <c r="CA334" s="68"/>
      <c r="CB334" s="68"/>
      <c r="CC334" s="68"/>
    </row>
    <row r="335" spans="1:81" x14ac:dyDescent="0.2">
      <c r="A335" s="161" t="s">
        <v>53</v>
      </c>
      <c r="B335" s="32"/>
      <c r="C335" s="164" t="str">
        <f t="shared" si="113"/>
        <v>L</v>
      </c>
      <c r="D335" s="147"/>
      <c r="E335" s="40"/>
      <c r="F335" s="35"/>
      <c r="G335" s="32"/>
      <c r="H335" s="32"/>
      <c r="I335" s="32"/>
      <c r="J335" s="32"/>
      <c r="K335" s="41"/>
      <c r="L335" s="42"/>
      <c r="M335" s="42"/>
      <c r="N335" s="167" t="str">
        <f t="shared" si="114"/>
        <v>Uit</v>
      </c>
      <c r="O335" s="46"/>
      <c r="P335" s="47"/>
      <c r="Q335" s="48">
        <f t="shared" si="115"/>
        <v>0</v>
      </c>
      <c r="R335" s="49" t="str">
        <f t="shared" si="116"/>
        <v/>
      </c>
      <c r="S335" s="50" t="str">
        <f t="shared" si="117"/>
        <v>Uit</v>
      </c>
      <c r="T335" s="171">
        <f t="shared" si="118"/>
        <v>0</v>
      </c>
      <c r="U335" s="169">
        <f t="shared" si="119"/>
        <v>0</v>
      </c>
      <c r="V335" s="169" t="str">
        <f t="shared" si="120"/>
        <v>Uit</v>
      </c>
      <c r="W335" s="170" t="str">
        <f t="shared" si="121"/>
        <v/>
      </c>
      <c r="X335" s="91" t="str">
        <f t="shared" si="122"/>
        <v/>
      </c>
      <c r="Y335" s="51"/>
      <c r="Z335" s="51"/>
      <c r="AA335" s="51"/>
      <c r="AB335" s="51"/>
      <c r="AC335" s="51"/>
      <c r="AD335" s="51"/>
      <c r="AE335" s="51"/>
      <c r="AF335" s="51"/>
      <c r="AG335" s="51"/>
      <c r="AH335" s="51"/>
      <c r="AI335" s="51"/>
      <c r="AJ335" s="51"/>
      <c r="AK335" s="51"/>
      <c r="AL335" s="51"/>
      <c r="AM335" s="51"/>
      <c r="AN335" s="51"/>
      <c r="AO335" s="51"/>
      <c r="AP335" s="51"/>
      <c r="AQ335" s="51"/>
      <c r="AR335" s="51"/>
      <c r="AS335" s="51"/>
      <c r="AT335" s="51"/>
      <c r="AU335" s="51"/>
      <c r="AV335" s="51"/>
      <c r="AW335" s="51"/>
      <c r="AX335" s="149">
        <f t="shared" si="123"/>
        <v>0</v>
      </c>
      <c r="AY335" s="52"/>
      <c r="AZ335" s="90" t="e">
        <f>VLOOKUP(AY335,Termination!C:D,2,FALSE)</f>
        <v>#N/A</v>
      </c>
      <c r="BA335" s="92" t="str">
        <f t="shared" si="124"/>
        <v/>
      </c>
      <c r="BB335" s="89"/>
      <c r="BC335" s="89"/>
      <c r="BD335" s="150" t="str">
        <f t="shared" si="125"/>
        <v/>
      </c>
      <c r="BE335" s="151">
        <f>VLOOKUP(A335,Basisgegevens!$B:$L,5,0)</f>
        <v>3.449074074074074E-3</v>
      </c>
      <c r="BF335" s="151">
        <f>VLOOKUP($A335,Basisgegevens!$B:$L,7,0)</f>
        <v>3.2175925925925926E-3</v>
      </c>
      <c r="BG335" s="151">
        <f>VLOOKUP($A335,Basisgegevens!$B:$L,8,0)</f>
        <v>7.3495370370370364E-3</v>
      </c>
      <c r="BH335" s="152">
        <f>VLOOKUP($A335,Basisgegevens!$B:$L,9,0)</f>
        <v>300</v>
      </c>
      <c r="BI335" s="152">
        <f>VLOOKUP($A335,Basisgegevens!$B:$L,10,0)</f>
        <v>135</v>
      </c>
      <c r="BJ335" s="152">
        <f>VLOOKUP($A335,Basisgegevens!$B:$L,11,0)</f>
        <v>19</v>
      </c>
      <c r="BK335" s="152" t="str">
        <f t="shared" si="126"/>
        <v/>
      </c>
      <c r="BL335" s="153" t="str">
        <f t="shared" si="127"/>
        <v>Uit</v>
      </c>
      <c r="BM335" s="154" t="str">
        <f t="shared" si="134"/>
        <v/>
      </c>
      <c r="BN335" s="154">
        <f t="shared" si="128"/>
        <v>0</v>
      </c>
      <c r="BO335" s="154" t="str">
        <f t="shared" si="129"/>
        <v/>
      </c>
      <c r="BP335" s="61"/>
      <c r="BQ335" s="61"/>
      <c r="BR335" s="59" t="str">
        <f t="shared" si="130"/>
        <v/>
      </c>
      <c r="BS335" s="59" t="str">
        <f t="shared" si="131"/>
        <v/>
      </c>
      <c r="BT335" s="155" t="str">
        <f t="shared" si="132"/>
        <v/>
      </c>
      <c r="BU335" s="156" t="str">
        <f t="shared" si="133"/>
        <v/>
      </c>
      <c r="BV335" s="68"/>
      <c r="BW335" s="68"/>
      <c r="BX335" s="68"/>
      <c r="BY335" s="68"/>
      <c r="BZ335" s="68"/>
      <c r="CA335" s="68"/>
      <c r="CB335" s="68"/>
      <c r="CC335" s="68"/>
    </row>
    <row r="336" spans="1:81" x14ac:dyDescent="0.2">
      <c r="A336" s="161" t="s">
        <v>53</v>
      </c>
      <c r="B336" s="32"/>
      <c r="C336" s="164" t="str">
        <f t="shared" si="113"/>
        <v>L</v>
      </c>
      <c r="D336" s="147"/>
      <c r="E336" s="40"/>
      <c r="F336" s="35"/>
      <c r="G336" s="32"/>
      <c r="H336" s="32"/>
      <c r="I336" s="32"/>
      <c r="J336" s="32"/>
      <c r="K336" s="41"/>
      <c r="L336" s="42"/>
      <c r="M336" s="42"/>
      <c r="N336" s="167" t="str">
        <f t="shared" si="114"/>
        <v>Uit</v>
      </c>
      <c r="O336" s="46"/>
      <c r="P336" s="47"/>
      <c r="Q336" s="48">
        <f t="shared" si="115"/>
        <v>0</v>
      </c>
      <c r="R336" s="49" t="str">
        <f t="shared" si="116"/>
        <v/>
      </c>
      <c r="S336" s="50" t="str">
        <f t="shared" si="117"/>
        <v>Uit</v>
      </c>
      <c r="T336" s="171">
        <f t="shared" si="118"/>
        <v>0</v>
      </c>
      <c r="U336" s="169">
        <f t="shared" si="119"/>
        <v>0</v>
      </c>
      <c r="V336" s="169" t="str">
        <f t="shared" si="120"/>
        <v>Uit</v>
      </c>
      <c r="W336" s="170" t="str">
        <f t="shared" si="121"/>
        <v/>
      </c>
      <c r="X336" s="91" t="str">
        <f t="shared" si="122"/>
        <v/>
      </c>
      <c r="Y336" s="51"/>
      <c r="Z336" s="51"/>
      <c r="AA336" s="51"/>
      <c r="AB336" s="51"/>
      <c r="AC336" s="51"/>
      <c r="AD336" s="51"/>
      <c r="AE336" s="51"/>
      <c r="AF336" s="51"/>
      <c r="AG336" s="51"/>
      <c r="AH336" s="51"/>
      <c r="AI336" s="51"/>
      <c r="AJ336" s="51"/>
      <c r="AK336" s="51"/>
      <c r="AL336" s="51"/>
      <c r="AM336" s="51"/>
      <c r="AN336" s="51"/>
      <c r="AO336" s="51"/>
      <c r="AP336" s="51"/>
      <c r="AQ336" s="51"/>
      <c r="AR336" s="51"/>
      <c r="AS336" s="51"/>
      <c r="AT336" s="51"/>
      <c r="AU336" s="51"/>
      <c r="AV336" s="51"/>
      <c r="AW336" s="51"/>
      <c r="AX336" s="149">
        <f t="shared" si="123"/>
        <v>0</v>
      </c>
      <c r="AY336" s="52"/>
      <c r="AZ336" s="90" t="e">
        <f>VLOOKUP(AY336,Termination!C:D,2,FALSE)</f>
        <v>#N/A</v>
      </c>
      <c r="BA336" s="92" t="str">
        <f t="shared" si="124"/>
        <v/>
      </c>
      <c r="BB336" s="89"/>
      <c r="BC336" s="89"/>
      <c r="BD336" s="150" t="str">
        <f t="shared" si="125"/>
        <v/>
      </c>
      <c r="BE336" s="151">
        <f>VLOOKUP(A336,Basisgegevens!$B:$L,5,0)</f>
        <v>3.449074074074074E-3</v>
      </c>
      <c r="BF336" s="151">
        <f>VLOOKUP($A336,Basisgegevens!$B:$L,7,0)</f>
        <v>3.2175925925925926E-3</v>
      </c>
      <c r="BG336" s="151">
        <f>VLOOKUP($A336,Basisgegevens!$B:$L,8,0)</f>
        <v>7.3495370370370364E-3</v>
      </c>
      <c r="BH336" s="152">
        <f>VLOOKUP($A336,Basisgegevens!$B:$L,9,0)</f>
        <v>300</v>
      </c>
      <c r="BI336" s="152">
        <f>VLOOKUP($A336,Basisgegevens!$B:$L,10,0)</f>
        <v>135</v>
      </c>
      <c r="BJ336" s="152">
        <f>VLOOKUP($A336,Basisgegevens!$B:$L,11,0)</f>
        <v>19</v>
      </c>
      <c r="BK336" s="152" t="str">
        <f t="shared" si="126"/>
        <v/>
      </c>
      <c r="BL336" s="153" t="str">
        <f t="shared" si="127"/>
        <v>Uit</v>
      </c>
      <c r="BM336" s="154" t="str">
        <f t="shared" si="134"/>
        <v/>
      </c>
      <c r="BN336" s="154">
        <f t="shared" si="128"/>
        <v>0</v>
      </c>
      <c r="BO336" s="154" t="str">
        <f t="shared" si="129"/>
        <v/>
      </c>
      <c r="BP336" s="61"/>
      <c r="BQ336" s="61"/>
      <c r="BR336" s="59" t="str">
        <f t="shared" si="130"/>
        <v/>
      </c>
      <c r="BS336" s="59" t="str">
        <f t="shared" si="131"/>
        <v/>
      </c>
      <c r="BT336" s="155" t="str">
        <f t="shared" si="132"/>
        <v/>
      </c>
      <c r="BU336" s="156" t="str">
        <f t="shared" si="133"/>
        <v/>
      </c>
      <c r="BV336" s="68"/>
      <c r="BW336" s="68"/>
      <c r="BX336" s="68"/>
      <c r="BY336" s="68"/>
      <c r="BZ336" s="68"/>
      <c r="CA336" s="68"/>
      <c r="CB336" s="68"/>
      <c r="CC336" s="68"/>
    </row>
    <row r="337" spans="1:81" x14ac:dyDescent="0.2">
      <c r="A337" s="161" t="s">
        <v>53</v>
      </c>
      <c r="B337" s="32"/>
      <c r="C337" s="164" t="str">
        <f t="shared" si="113"/>
        <v>L</v>
      </c>
      <c r="D337" s="147"/>
      <c r="E337" s="40"/>
      <c r="F337" s="35"/>
      <c r="G337" s="32"/>
      <c r="H337" s="32"/>
      <c r="I337" s="32"/>
      <c r="J337" s="32"/>
      <c r="K337" s="41"/>
      <c r="L337" s="42"/>
      <c r="M337" s="42"/>
      <c r="N337" s="167" t="str">
        <f t="shared" si="114"/>
        <v>Uit</v>
      </c>
      <c r="O337" s="46"/>
      <c r="P337" s="47"/>
      <c r="Q337" s="48">
        <f t="shared" si="115"/>
        <v>0</v>
      </c>
      <c r="R337" s="49" t="str">
        <f t="shared" si="116"/>
        <v/>
      </c>
      <c r="S337" s="50" t="str">
        <f t="shared" si="117"/>
        <v>Uit</v>
      </c>
      <c r="T337" s="171">
        <f t="shared" si="118"/>
        <v>0</v>
      </c>
      <c r="U337" s="169">
        <f t="shared" si="119"/>
        <v>0</v>
      </c>
      <c r="V337" s="169" t="str">
        <f t="shared" si="120"/>
        <v>Uit</v>
      </c>
      <c r="W337" s="170" t="str">
        <f t="shared" si="121"/>
        <v/>
      </c>
      <c r="X337" s="91" t="str">
        <f t="shared" si="122"/>
        <v/>
      </c>
      <c r="Y337" s="51"/>
      <c r="Z337" s="51"/>
      <c r="AA337" s="51"/>
      <c r="AB337" s="51"/>
      <c r="AC337" s="51"/>
      <c r="AD337" s="51"/>
      <c r="AE337" s="51"/>
      <c r="AF337" s="51"/>
      <c r="AG337" s="51"/>
      <c r="AH337" s="51"/>
      <c r="AI337" s="51"/>
      <c r="AJ337" s="51"/>
      <c r="AK337" s="51"/>
      <c r="AL337" s="51"/>
      <c r="AM337" s="51"/>
      <c r="AN337" s="51"/>
      <c r="AO337" s="51"/>
      <c r="AP337" s="51"/>
      <c r="AQ337" s="51"/>
      <c r="AR337" s="51"/>
      <c r="AS337" s="51"/>
      <c r="AT337" s="51"/>
      <c r="AU337" s="51"/>
      <c r="AV337" s="51"/>
      <c r="AW337" s="51"/>
      <c r="AX337" s="149">
        <f t="shared" si="123"/>
        <v>0</v>
      </c>
      <c r="AY337" s="52"/>
      <c r="AZ337" s="90" t="e">
        <f>VLOOKUP(AY337,Termination!C:D,2,FALSE)</f>
        <v>#N/A</v>
      </c>
      <c r="BA337" s="92" t="str">
        <f t="shared" si="124"/>
        <v/>
      </c>
      <c r="BB337" s="89"/>
      <c r="BC337" s="89"/>
      <c r="BD337" s="150" t="str">
        <f t="shared" si="125"/>
        <v/>
      </c>
      <c r="BE337" s="151">
        <f>VLOOKUP(A337,Basisgegevens!$B:$L,5,0)</f>
        <v>3.449074074074074E-3</v>
      </c>
      <c r="BF337" s="151">
        <f>VLOOKUP($A337,Basisgegevens!$B:$L,7,0)</f>
        <v>3.2175925925925926E-3</v>
      </c>
      <c r="BG337" s="151">
        <f>VLOOKUP($A337,Basisgegevens!$B:$L,8,0)</f>
        <v>7.3495370370370364E-3</v>
      </c>
      <c r="BH337" s="152">
        <f>VLOOKUP($A337,Basisgegevens!$B:$L,9,0)</f>
        <v>300</v>
      </c>
      <c r="BI337" s="152">
        <f>VLOOKUP($A337,Basisgegevens!$B:$L,10,0)</f>
        <v>135</v>
      </c>
      <c r="BJ337" s="152">
        <f>VLOOKUP($A337,Basisgegevens!$B:$L,11,0)</f>
        <v>19</v>
      </c>
      <c r="BK337" s="152" t="str">
        <f t="shared" si="126"/>
        <v/>
      </c>
      <c r="BL337" s="153" t="str">
        <f t="shared" si="127"/>
        <v>Uit</v>
      </c>
      <c r="BM337" s="154" t="str">
        <f t="shared" si="134"/>
        <v/>
      </c>
      <c r="BN337" s="154">
        <f t="shared" si="128"/>
        <v>0</v>
      </c>
      <c r="BO337" s="154" t="str">
        <f t="shared" si="129"/>
        <v/>
      </c>
      <c r="BP337" s="61"/>
      <c r="BQ337" s="61"/>
      <c r="BR337" s="59" t="str">
        <f t="shared" si="130"/>
        <v/>
      </c>
      <c r="BS337" s="59" t="str">
        <f t="shared" si="131"/>
        <v/>
      </c>
      <c r="BT337" s="155" t="str">
        <f t="shared" si="132"/>
        <v/>
      </c>
      <c r="BU337" s="156" t="str">
        <f t="shared" si="133"/>
        <v/>
      </c>
      <c r="BV337" s="68"/>
      <c r="BW337" s="68"/>
      <c r="BX337" s="68"/>
      <c r="BY337" s="68"/>
      <c r="BZ337" s="68"/>
      <c r="CA337" s="68"/>
      <c r="CB337" s="68"/>
      <c r="CC337" s="68"/>
    </row>
    <row r="338" spans="1:81" x14ac:dyDescent="0.2">
      <c r="A338" s="161" t="s">
        <v>53</v>
      </c>
      <c r="B338" s="32"/>
      <c r="C338" s="164" t="str">
        <f t="shared" si="113"/>
        <v>L</v>
      </c>
      <c r="D338" s="147"/>
      <c r="E338" s="40"/>
      <c r="F338" s="35"/>
      <c r="G338" s="32"/>
      <c r="H338" s="32"/>
      <c r="I338" s="32"/>
      <c r="J338" s="32"/>
      <c r="K338" s="41"/>
      <c r="L338" s="42"/>
      <c r="M338" s="42"/>
      <c r="N338" s="167" t="str">
        <f t="shared" si="114"/>
        <v>Uit</v>
      </c>
      <c r="O338" s="46"/>
      <c r="P338" s="47"/>
      <c r="Q338" s="48">
        <f t="shared" si="115"/>
        <v>0</v>
      </c>
      <c r="R338" s="49" t="str">
        <f t="shared" si="116"/>
        <v/>
      </c>
      <c r="S338" s="50" t="str">
        <f t="shared" si="117"/>
        <v>Uit</v>
      </c>
      <c r="T338" s="171">
        <f t="shared" si="118"/>
        <v>0</v>
      </c>
      <c r="U338" s="169">
        <f t="shared" si="119"/>
        <v>0</v>
      </c>
      <c r="V338" s="169" t="str">
        <f t="shared" si="120"/>
        <v>Uit</v>
      </c>
      <c r="W338" s="170" t="str">
        <f t="shared" si="121"/>
        <v/>
      </c>
      <c r="X338" s="91" t="str">
        <f t="shared" si="122"/>
        <v/>
      </c>
      <c r="Y338" s="51"/>
      <c r="Z338" s="51"/>
      <c r="AA338" s="51"/>
      <c r="AB338" s="51"/>
      <c r="AC338" s="51"/>
      <c r="AD338" s="51"/>
      <c r="AE338" s="51"/>
      <c r="AF338" s="51"/>
      <c r="AG338" s="51"/>
      <c r="AH338" s="51"/>
      <c r="AI338" s="51"/>
      <c r="AJ338" s="51"/>
      <c r="AK338" s="51"/>
      <c r="AL338" s="51"/>
      <c r="AM338" s="51"/>
      <c r="AN338" s="51"/>
      <c r="AO338" s="51"/>
      <c r="AP338" s="51"/>
      <c r="AQ338" s="51"/>
      <c r="AR338" s="51"/>
      <c r="AS338" s="51"/>
      <c r="AT338" s="51"/>
      <c r="AU338" s="51"/>
      <c r="AV338" s="51"/>
      <c r="AW338" s="51"/>
      <c r="AX338" s="149">
        <f t="shared" si="123"/>
        <v>0</v>
      </c>
      <c r="AY338" s="52"/>
      <c r="AZ338" s="90" t="e">
        <f>VLOOKUP(AY338,Termination!C:D,2,FALSE)</f>
        <v>#N/A</v>
      </c>
      <c r="BA338" s="92" t="str">
        <f t="shared" si="124"/>
        <v/>
      </c>
      <c r="BB338" s="89"/>
      <c r="BC338" s="89"/>
      <c r="BD338" s="150" t="str">
        <f t="shared" si="125"/>
        <v/>
      </c>
      <c r="BE338" s="151">
        <f>VLOOKUP(A338,Basisgegevens!$B:$L,5,0)</f>
        <v>3.449074074074074E-3</v>
      </c>
      <c r="BF338" s="151">
        <f>VLOOKUP($A338,Basisgegevens!$B:$L,7,0)</f>
        <v>3.2175925925925926E-3</v>
      </c>
      <c r="BG338" s="151">
        <f>VLOOKUP($A338,Basisgegevens!$B:$L,8,0)</f>
        <v>7.3495370370370364E-3</v>
      </c>
      <c r="BH338" s="152">
        <f>VLOOKUP($A338,Basisgegevens!$B:$L,9,0)</f>
        <v>300</v>
      </c>
      <c r="BI338" s="152">
        <f>VLOOKUP($A338,Basisgegevens!$B:$L,10,0)</f>
        <v>135</v>
      </c>
      <c r="BJ338" s="152">
        <f>VLOOKUP($A338,Basisgegevens!$B:$L,11,0)</f>
        <v>19</v>
      </c>
      <c r="BK338" s="152" t="str">
        <f t="shared" si="126"/>
        <v/>
      </c>
      <c r="BL338" s="153" t="str">
        <f t="shared" si="127"/>
        <v>Uit</v>
      </c>
      <c r="BM338" s="154" t="str">
        <f t="shared" si="134"/>
        <v/>
      </c>
      <c r="BN338" s="154">
        <f t="shared" si="128"/>
        <v>0</v>
      </c>
      <c r="BO338" s="154" t="str">
        <f t="shared" si="129"/>
        <v/>
      </c>
      <c r="BP338" s="61"/>
      <c r="BQ338" s="61"/>
      <c r="BR338" s="59" t="str">
        <f t="shared" si="130"/>
        <v/>
      </c>
      <c r="BS338" s="59" t="str">
        <f t="shared" si="131"/>
        <v/>
      </c>
      <c r="BT338" s="155" t="str">
        <f t="shared" si="132"/>
        <v/>
      </c>
      <c r="BU338" s="156" t="str">
        <f t="shared" si="133"/>
        <v/>
      </c>
      <c r="BV338" s="68"/>
      <c r="BW338" s="68"/>
      <c r="BX338" s="68"/>
      <c r="BY338" s="68"/>
      <c r="BZ338" s="68"/>
      <c r="CA338" s="68"/>
      <c r="CB338" s="68"/>
      <c r="CC338" s="68"/>
    </row>
    <row r="339" spans="1:81" x14ac:dyDescent="0.2">
      <c r="A339" s="161" t="s">
        <v>53</v>
      </c>
      <c r="B339" s="32"/>
      <c r="C339" s="164" t="str">
        <f t="shared" si="113"/>
        <v>L</v>
      </c>
      <c r="D339" s="147"/>
      <c r="E339" s="40"/>
      <c r="F339" s="35"/>
      <c r="G339" s="32"/>
      <c r="H339" s="32"/>
      <c r="I339" s="32"/>
      <c r="J339" s="32"/>
      <c r="K339" s="41"/>
      <c r="L339" s="42"/>
      <c r="M339" s="42"/>
      <c r="N339" s="167" t="str">
        <f t="shared" si="114"/>
        <v>Uit</v>
      </c>
      <c r="O339" s="46"/>
      <c r="P339" s="47"/>
      <c r="Q339" s="48">
        <f t="shared" si="115"/>
        <v>0</v>
      </c>
      <c r="R339" s="49" t="str">
        <f t="shared" si="116"/>
        <v/>
      </c>
      <c r="S339" s="50" t="str">
        <f t="shared" si="117"/>
        <v>Uit</v>
      </c>
      <c r="T339" s="171">
        <f t="shared" si="118"/>
        <v>0</v>
      </c>
      <c r="U339" s="169">
        <f t="shared" si="119"/>
        <v>0</v>
      </c>
      <c r="V339" s="169" t="str">
        <f t="shared" si="120"/>
        <v>Uit</v>
      </c>
      <c r="W339" s="170" t="str">
        <f t="shared" si="121"/>
        <v/>
      </c>
      <c r="X339" s="91" t="str">
        <f t="shared" si="122"/>
        <v/>
      </c>
      <c r="Y339" s="51"/>
      <c r="Z339" s="51"/>
      <c r="AA339" s="51"/>
      <c r="AB339" s="51"/>
      <c r="AC339" s="51"/>
      <c r="AD339" s="51"/>
      <c r="AE339" s="51"/>
      <c r="AF339" s="51"/>
      <c r="AG339" s="51"/>
      <c r="AH339" s="51"/>
      <c r="AI339" s="51"/>
      <c r="AJ339" s="51"/>
      <c r="AK339" s="51"/>
      <c r="AL339" s="51"/>
      <c r="AM339" s="51"/>
      <c r="AN339" s="51"/>
      <c r="AO339" s="51"/>
      <c r="AP339" s="51"/>
      <c r="AQ339" s="51"/>
      <c r="AR339" s="51"/>
      <c r="AS339" s="51"/>
      <c r="AT339" s="51"/>
      <c r="AU339" s="51"/>
      <c r="AV339" s="51"/>
      <c r="AW339" s="51"/>
      <c r="AX339" s="149">
        <f t="shared" si="123"/>
        <v>0</v>
      </c>
      <c r="AY339" s="52"/>
      <c r="AZ339" s="90" t="e">
        <f>VLOOKUP(AY339,Termination!C:D,2,FALSE)</f>
        <v>#N/A</v>
      </c>
      <c r="BA339" s="92" t="str">
        <f t="shared" si="124"/>
        <v/>
      </c>
      <c r="BB339" s="89"/>
      <c r="BC339" s="89"/>
      <c r="BD339" s="150" t="str">
        <f t="shared" si="125"/>
        <v/>
      </c>
      <c r="BE339" s="151">
        <f>VLOOKUP(A339,Basisgegevens!$B:$L,5,0)</f>
        <v>3.449074074074074E-3</v>
      </c>
      <c r="BF339" s="151">
        <f>VLOOKUP($A339,Basisgegevens!$B:$L,7,0)</f>
        <v>3.2175925925925926E-3</v>
      </c>
      <c r="BG339" s="151">
        <f>VLOOKUP($A339,Basisgegevens!$B:$L,8,0)</f>
        <v>7.3495370370370364E-3</v>
      </c>
      <c r="BH339" s="152">
        <f>VLOOKUP($A339,Basisgegevens!$B:$L,9,0)</f>
        <v>300</v>
      </c>
      <c r="BI339" s="152">
        <f>VLOOKUP($A339,Basisgegevens!$B:$L,10,0)</f>
        <v>135</v>
      </c>
      <c r="BJ339" s="152">
        <f>VLOOKUP($A339,Basisgegevens!$B:$L,11,0)</f>
        <v>19</v>
      </c>
      <c r="BK339" s="152" t="str">
        <f t="shared" si="126"/>
        <v/>
      </c>
      <c r="BL339" s="153" t="str">
        <f t="shared" si="127"/>
        <v>Uit</v>
      </c>
      <c r="BM339" s="154" t="str">
        <f t="shared" si="134"/>
        <v/>
      </c>
      <c r="BN339" s="154">
        <f t="shared" si="128"/>
        <v>0</v>
      </c>
      <c r="BO339" s="154" t="str">
        <f t="shared" si="129"/>
        <v/>
      </c>
      <c r="BP339" s="61"/>
      <c r="BQ339" s="61"/>
      <c r="BR339" s="59" t="str">
        <f t="shared" si="130"/>
        <v/>
      </c>
      <c r="BS339" s="59" t="str">
        <f t="shared" si="131"/>
        <v/>
      </c>
      <c r="BT339" s="155" t="str">
        <f t="shared" si="132"/>
        <v/>
      </c>
      <c r="BU339" s="156" t="str">
        <f t="shared" si="133"/>
        <v/>
      </c>
      <c r="BV339" s="68"/>
      <c r="BW339" s="68"/>
      <c r="BX339" s="68"/>
      <c r="BY339" s="68"/>
      <c r="BZ339" s="68"/>
      <c r="CA339" s="68"/>
      <c r="CB339" s="68"/>
      <c r="CC339" s="68"/>
    </row>
    <row r="340" spans="1:81" x14ac:dyDescent="0.2">
      <c r="A340" s="161" t="s">
        <v>53</v>
      </c>
      <c r="B340" s="32"/>
      <c r="C340" s="164" t="str">
        <f t="shared" si="113"/>
        <v>L</v>
      </c>
      <c r="D340" s="147"/>
      <c r="E340" s="40"/>
      <c r="F340" s="35"/>
      <c r="G340" s="32"/>
      <c r="H340" s="32"/>
      <c r="I340" s="32"/>
      <c r="J340" s="32"/>
      <c r="K340" s="41"/>
      <c r="L340" s="42"/>
      <c r="M340" s="42"/>
      <c r="N340" s="167" t="str">
        <f t="shared" si="114"/>
        <v>Uit</v>
      </c>
      <c r="O340" s="46"/>
      <c r="P340" s="47"/>
      <c r="Q340" s="48">
        <f t="shared" si="115"/>
        <v>0</v>
      </c>
      <c r="R340" s="49" t="str">
        <f t="shared" si="116"/>
        <v/>
      </c>
      <c r="S340" s="50" t="str">
        <f t="shared" si="117"/>
        <v>Uit</v>
      </c>
      <c r="T340" s="171">
        <f t="shared" si="118"/>
        <v>0</v>
      </c>
      <c r="U340" s="169">
        <f t="shared" si="119"/>
        <v>0</v>
      </c>
      <c r="V340" s="169" t="str">
        <f t="shared" si="120"/>
        <v>Uit</v>
      </c>
      <c r="W340" s="170" t="str">
        <f t="shared" si="121"/>
        <v/>
      </c>
      <c r="X340" s="91" t="str">
        <f t="shared" si="122"/>
        <v/>
      </c>
      <c r="Y340" s="51"/>
      <c r="Z340" s="51"/>
      <c r="AA340" s="51"/>
      <c r="AB340" s="51"/>
      <c r="AC340" s="51"/>
      <c r="AD340" s="51"/>
      <c r="AE340" s="51"/>
      <c r="AF340" s="51"/>
      <c r="AG340" s="51"/>
      <c r="AH340" s="51"/>
      <c r="AI340" s="51"/>
      <c r="AJ340" s="51"/>
      <c r="AK340" s="51"/>
      <c r="AL340" s="51"/>
      <c r="AM340" s="51"/>
      <c r="AN340" s="51"/>
      <c r="AO340" s="51"/>
      <c r="AP340" s="51"/>
      <c r="AQ340" s="51"/>
      <c r="AR340" s="51"/>
      <c r="AS340" s="51"/>
      <c r="AT340" s="51"/>
      <c r="AU340" s="51"/>
      <c r="AV340" s="51"/>
      <c r="AW340" s="51"/>
      <c r="AX340" s="149">
        <f t="shared" si="123"/>
        <v>0</v>
      </c>
      <c r="AY340" s="52"/>
      <c r="AZ340" s="90" t="e">
        <f>VLOOKUP(AY340,Termination!C:D,2,FALSE)</f>
        <v>#N/A</v>
      </c>
      <c r="BA340" s="92" t="str">
        <f t="shared" si="124"/>
        <v/>
      </c>
      <c r="BB340" s="89"/>
      <c r="BC340" s="89"/>
      <c r="BD340" s="150" t="str">
        <f t="shared" si="125"/>
        <v/>
      </c>
      <c r="BE340" s="151">
        <f>VLOOKUP(A340,Basisgegevens!$B:$L,5,0)</f>
        <v>3.449074074074074E-3</v>
      </c>
      <c r="BF340" s="151">
        <f>VLOOKUP($A340,Basisgegevens!$B:$L,7,0)</f>
        <v>3.2175925925925926E-3</v>
      </c>
      <c r="BG340" s="151">
        <f>VLOOKUP($A340,Basisgegevens!$B:$L,8,0)</f>
        <v>7.3495370370370364E-3</v>
      </c>
      <c r="BH340" s="152">
        <f>VLOOKUP($A340,Basisgegevens!$B:$L,9,0)</f>
        <v>300</v>
      </c>
      <c r="BI340" s="152">
        <f>VLOOKUP($A340,Basisgegevens!$B:$L,10,0)</f>
        <v>135</v>
      </c>
      <c r="BJ340" s="152">
        <f>VLOOKUP($A340,Basisgegevens!$B:$L,11,0)</f>
        <v>19</v>
      </c>
      <c r="BK340" s="152" t="str">
        <f t="shared" si="126"/>
        <v/>
      </c>
      <c r="BL340" s="153" t="str">
        <f t="shared" si="127"/>
        <v>Uit</v>
      </c>
      <c r="BM340" s="154" t="str">
        <f t="shared" si="134"/>
        <v/>
      </c>
      <c r="BN340" s="154">
        <f t="shared" si="128"/>
        <v>0</v>
      </c>
      <c r="BO340" s="154" t="str">
        <f t="shared" si="129"/>
        <v/>
      </c>
      <c r="BP340" s="61"/>
      <c r="BQ340" s="61"/>
      <c r="BR340" s="59" t="str">
        <f t="shared" si="130"/>
        <v/>
      </c>
      <c r="BS340" s="59" t="str">
        <f t="shared" si="131"/>
        <v/>
      </c>
      <c r="BT340" s="155" t="str">
        <f t="shared" si="132"/>
        <v/>
      </c>
      <c r="BU340" s="156" t="str">
        <f t="shared" si="133"/>
        <v/>
      </c>
      <c r="BV340" s="68"/>
      <c r="BW340" s="68"/>
      <c r="BX340" s="68"/>
      <c r="BY340" s="68"/>
      <c r="BZ340" s="68"/>
      <c r="CA340" s="68"/>
      <c r="CB340" s="68"/>
      <c r="CC340" s="68"/>
    </row>
    <row r="341" spans="1:81" x14ac:dyDescent="0.2">
      <c r="A341" s="161" t="s">
        <v>53</v>
      </c>
      <c r="B341" s="32"/>
      <c r="C341" s="164" t="str">
        <f t="shared" si="113"/>
        <v>L</v>
      </c>
      <c r="D341" s="147"/>
      <c r="E341" s="40"/>
      <c r="F341" s="35"/>
      <c r="G341" s="32"/>
      <c r="H341" s="32"/>
      <c r="I341" s="32"/>
      <c r="J341" s="32"/>
      <c r="K341" s="41"/>
      <c r="L341" s="42"/>
      <c r="M341" s="42"/>
      <c r="N341" s="167" t="str">
        <f t="shared" si="114"/>
        <v>Uit</v>
      </c>
      <c r="O341" s="46"/>
      <c r="P341" s="47"/>
      <c r="Q341" s="48">
        <f t="shared" si="115"/>
        <v>0</v>
      </c>
      <c r="R341" s="49" t="str">
        <f t="shared" si="116"/>
        <v/>
      </c>
      <c r="S341" s="50" t="str">
        <f t="shared" si="117"/>
        <v>Uit</v>
      </c>
      <c r="T341" s="171">
        <f t="shared" si="118"/>
        <v>0</v>
      </c>
      <c r="U341" s="169">
        <f t="shared" si="119"/>
        <v>0</v>
      </c>
      <c r="V341" s="169" t="str">
        <f t="shared" si="120"/>
        <v>Uit</v>
      </c>
      <c r="W341" s="170" t="str">
        <f t="shared" si="121"/>
        <v/>
      </c>
      <c r="X341" s="91" t="str">
        <f t="shared" si="122"/>
        <v/>
      </c>
      <c r="Y341" s="51"/>
      <c r="Z341" s="51"/>
      <c r="AA341" s="51"/>
      <c r="AB341" s="51"/>
      <c r="AC341" s="51"/>
      <c r="AD341" s="51"/>
      <c r="AE341" s="51"/>
      <c r="AF341" s="51"/>
      <c r="AG341" s="51"/>
      <c r="AH341" s="51"/>
      <c r="AI341" s="51"/>
      <c r="AJ341" s="51"/>
      <c r="AK341" s="51"/>
      <c r="AL341" s="51"/>
      <c r="AM341" s="51"/>
      <c r="AN341" s="51"/>
      <c r="AO341" s="51"/>
      <c r="AP341" s="51"/>
      <c r="AQ341" s="51"/>
      <c r="AR341" s="51"/>
      <c r="AS341" s="51"/>
      <c r="AT341" s="51"/>
      <c r="AU341" s="51"/>
      <c r="AV341" s="51"/>
      <c r="AW341" s="51"/>
      <c r="AX341" s="149">
        <f t="shared" si="123"/>
        <v>0</v>
      </c>
      <c r="AY341" s="52"/>
      <c r="AZ341" s="90" t="e">
        <f>VLOOKUP(AY341,Termination!C:D,2,FALSE)</f>
        <v>#N/A</v>
      </c>
      <c r="BA341" s="92" t="str">
        <f t="shared" si="124"/>
        <v/>
      </c>
      <c r="BB341" s="89"/>
      <c r="BC341" s="89"/>
      <c r="BD341" s="150" t="str">
        <f t="shared" si="125"/>
        <v/>
      </c>
      <c r="BE341" s="151">
        <f>VLOOKUP(A341,Basisgegevens!$B:$L,5,0)</f>
        <v>3.449074074074074E-3</v>
      </c>
      <c r="BF341" s="151">
        <f>VLOOKUP($A341,Basisgegevens!$B:$L,7,0)</f>
        <v>3.2175925925925926E-3</v>
      </c>
      <c r="BG341" s="151">
        <f>VLOOKUP($A341,Basisgegevens!$B:$L,8,0)</f>
        <v>7.3495370370370364E-3</v>
      </c>
      <c r="BH341" s="152">
        <f>VLOOKUP($A341,Basisgegevens!$B:$L,9,0)</f>
        <v>300</v>
      </c>
      <c r="BI341" s="152">
        <f>VLOOKUP($A341,Basisgegevens!$B:$L,10,0)</f>
        <v>135</v>
      </c>
      <c r="BJ341" s="152">
        <f>VLOOKUP($A341,Basisgegevens!$B:$L,11,0)</f>
        <v>19</v>
      </c>
      <c r="BK341" s="152" t="str">
        <f t="shared" si="126"/>
        <v/>
      </c>
      <c r="BL341" s="153" t="str">
        <f t="shared" si="127"/>
        <v>Uit</v>
      </c>
      <c r="BM341" s="154" t="str">
        <f t="shared" si="134"/>
        <v/>
      </c>
      <c r="BN341" s="154">
        <f t="shared" si="128"/>
        <v>0</v>
      </c>
      <c r="BO341" s="154" t="str">
        <f t="shared" si="129"/>
        <v/>
      </c>
      <c r="BP341" s="61"/>
      <c r="BQ341" s="61"/>
      <c r="BR341" s="59" t="str">
        <f t="shared" si="130"/>
        <v/>
      </c>
      <c r="BS341" s="59" t="str">
        <f t="shared" si="131"/>
        <v/>
      </c>
      <c r="BT341" s="155" t="str">
        <f t="shared" si="132"/>
        <v/>
      </c>
      <c r="BU341" s="156" t="str">
        <f t="shared" si="133"/>
        <v/>
      </c>
      <c r="BV341" s="68"/>
      <c r="BW341" s="68"/>
      <c r="BX341" s="68"/>
      <c r="BY341" s="68"/>
      <c r="BZ341" s="68"/>
      <c r="CA341" s="68"/>
      <c r="CB341" s="68"/>
      <c r="CC341" s="68"/>
    </row>
    <row r="342" spans="1:81" x14ac:dyDescent="0.2">
      <c r="A342" s="161" t="s">
        <v>53</v>
      </c>
      <c r="B342" s="32"/>
      <c r="C342" s="164" t="str">
        <f t="shared" si="113"/>
        <v>L</v>
      </c>
      <c r="D342" s="147"/>
      <c r="E342" s="40"/>
      <c r="F342" s="35"/>
      <c r="G342" s="32"/>
      <c r="H342" s="32"/>
      <c r="I342" s="32"/>
      <c r="J342" s="32"/>
      <c r="K342" s="41"/>
      <c r="L342" s="42"/>
      <c r="M342" s="42"/>
      <c r="N342" s="167" t="str">
        <f t="shared" si="114"/>
        <v>Uit</v>
      </c>
      <c r="O342" s="46"/>
      <c r="P342" s="47"/>
      <c r="Q342" s="48">
        <f t="shared" si="115"/>
        <v>0</v>
      </c>
      <c r="R342" s="49" t="str">
        <f t="shared" si="116"/>
        <v/>
      </c>
      <c r="S342" s="50" t="str">
        <f t="shared" si="117"/>
        <v>Uit</v>
      </c>
      <c r="T342" s="171">
        <f t="shared" si="118"/>
        <v>0</v>
      </c>
      <c r="U342" s="169">
        <f t="shared" si="119"/>
        <v>0</v>
      </c>
      <c r="V342" s="169" t="str">
        <f t="shared" si="120"/>
        <v>Uit</v>
      </c>
      <c r="W342" s="170" t="str">
        <f t="shared" si="121"/>
        <v/>
      </c>
      <c r="X342" s="91" t="str">
        <f t="shared" si="122"/>
        <v/>
      </c>
      <c r="Y342" s="51"/>
      <c r="Z342" s="51"/>
      <c r="AA342" s="51"/>
      <c r="AB342" s="51"/>
      <c r="AC342" s="51"/>
      <c r="AD342" s="51"/>
      <c r="AE342" s="51"/>
      <c r="AF342" s="51"/>
      <c r="AG342" s="51"/>
      <c r="AH342" s="51"/>
      <c r="AI342" s="51"/>
      <c r="AJ342" s="51"/>
      <c r="AK342" s="51"/>
      <c r="AL342" s="51"/>
      <c r="AM342" s="51"/>
      <c r="AN342" s="51"/>
      <c r="AO342" s="51"/>
      <c r="AP342" s="51"/>
      <c r="AQ342" s="51"/>
      <c r="AR342" s="51"/>
      <c r="AS342" s="51"/>
      <c r="AT342" s="51"/>
      <c r="AU342" s="51"/>
      <c r="AV342" s="51"/>
      <c r="AW342" s="51"/>
      <c r="AX342" s="149">
        <f t="shared" si="123"/>
        <v>0</v>
      </c>
      <c r="AY342" s="52"/>
      <c r="AZ342" s="90" t="e">
        <f>VLOOKUP(AY342,Termination!C:D,2,FALSE)</f>
        <v>#N/A</v>
      </c>
      <c r="BA342" s="92" t="str">
        <f t="shared" si="124"/>
        <v/>
      </c>
      <c r="BB342" s="89"/>
      <c r="BC342" s="89"/>
      <c r="BD342" s="150" t="str">
        <f t="shared" si="125"/>
        <v/>
      </c>
      <c r="BE342" s="151">
        <f>VLOOKUP(A342,Basisgegevens!$B:$L,5,0)</f>
        <v>3.449074074074074E-3</v>
      </c>
      <c r="BF342" s="151">
        <f>VLOOKUP($A342,Basisgegevens!$B:$L,7,0)</f>
        <v>3.2175925925925926E-3</v>
      </c>
      <c r="BG342" s="151">
        <f>VLOOKUP($A342,Basisgegevens!$B:$L,8,0)</f>
        <v>7.3495370370370364E-3</v>
      </c>
      <c r="BH342" s="152">
        <f>VLOOKUP($A342,Basisgegevens!$B:$L,9,0)</f>
        <v>300</v>
      </c>
      <c r="BI342" s="152">
        <f>VLOOKUP($A342,Basisgegevens!$B:$L,10,0)</f>
        <v>135</v>
      </c>
      <c r="BJ342" s="152">
        <f>VLOOKUP($A342,Basisgegevens!$B:$L,11,0)</f>
        <v>19</v>
      </c>
      <c r="BK342" s="152" t="str">
        <f t="shared" si="126"/>
        <v/>
      </c>
      <c r="BL342" s="153" t="str">
        <f t="shared" si="127"/>
        <v>Uit</v>
      </c>
      <c r="BM342" s="154" t="str">
        <f t="shared" si="134"/>
        <v/>
      </c>
      <c r="BN342" s="154">
        <f t="shared" si="128"/>
        <v>0</v>
      </c>
      <c r="BO342" s="154" t="str">
        <f t="shared" si="129"/>
        <v/>
      </c>
      <c r="BP342" s="61"/>
      <c r="BQ342" s="61"/>
      <c r="BR342" s="59" t="str">
        <f t="shared" si="130"/>
        <v/>
      </c>
      <c r="BS342" s="59" t="str">
        <f t="shared" si="131"/>
        <v/>
      </c>
      <c r="BT342" s="155" t="str">
        <f t="shared" si="132"/>
        <v/>
      </c>
      <c r="BU342" s="156" t="str">
        <f t="shared" si="133"/>
        <v/>
      </c>
      <c r="BV342" s="68"/>
      <c r="BW342" s="68"/>
      <c r="BX342" s="68"/>
      <c r="BY342" s="68"/>
      <c r="BZ342" s="68"/>
      <c r="CA342" s="68"/>
      <c r="CB342" s="68"/>
      <c r="CC342" s="68"/>
    </row>
    <row r="343" spans="1:81" x14ac:dyDescent="0.2">
      <c r="A343" s="161" t="s">
        <v>53</v>
      </c>
      <c r="B343" s="32"/>
      <c r="C343" s="164" t="str">
        <f t="shared" si="113"/>
        <v>L</v>
      </c>
      <c r="D343" s="147"/>
      <c r="E343" s="40"/>
      <c r="F343" s="35"/>
      <c r="G343" s="32"/>
      <c r="H343" s="32"/>
      <c r="I343" s="32"/>
      <c r="J343" s="32"/>
      <c r="K343" s="41"/>
      <c r="L343" s="42"/>
      <c r="M343" s="42"/>
      <c r="N343" s="167" t="str">
        <f t="shared" si="114"/>
        <v>Uit</v>
      </c>
      <c r="O343" s="46"/>
      <c r="P343" s="47"/>
      <c r="Q343" s="48">
        <f t="shared" si="115"/>
        <v>0</v>
      </c>
      <c r="R343" s="49" t="str">
        <f t="shared" si="116"/>
        <v/>
      </c>
      <c r="S343" s="50" t="str">
        <f t="shared" si="117"/>
        <v>Uit</v>
      </c>
      <c r="T343" s="171">
        <f t="shared" si="118"/>
        <v>0</v>
      </c>
      <c r="U343" s="169">
        <f t="shared" si="119"/>
        <v>0</v>
      </c>
      <c r="V343" s="169" t="str">
        <f t="shared" si="120"/>
        <v>Uit</v>
      </c>
      <c r="W343" s="170" t="str">
        <f t="shared" si="121"/>
        <v/>
      </c>
      <c r="X343" s="91" t="str">
        <f t="shared" si="122"/>
        <v/>
      </c>
      <c r="Y343" s="51"/>
      <c r="Z343" s="51"/>
      <c r="AA343" s="51"/>
      <c r="AB343" s="51"/>
      <c r="AC343" s="51"/>
      <c r="AD343" s="51"/>
      <c r="AE343" s="51"/>
      <c r="AF343" s="51"/>
      <c r="AG343" s="51"/>
      <c r="AH343" s="51"/>
      <c r="AI343" s="51"/>
      <c r="AJ343" s="51"/>
      <c r="AK343" s="51"/>
      <c r="AL343" s="51"/>
      <c r="AM343" s="51"/>
      <c r="AN343" s="51"/>
      <c r="AO343" s="51"/>
      <c r="AP343" s="51"/>
      <c r="AQ343" s="51"/>
      <c r="AR343" s="51"/>
      <c r="AS343" s="51"/>
      <c r="AT343" s="51"/>
      <c r="AU343" s="51"/>
      <c r="AV343" s="51"/>
      <c r="AW343" s="51"/>
      <c r="AX343" s="149">
        <f t="shared" si="123"/>
        <v>0</v>
      </c>
      <c r="AY343" s="52"/>
      <c r="AZ343" s="90" t="e">
        <f>VLOOKUP(AY343,Termination!C:D,2,FALSE)</f>
        <v>#N/A</v>
      </c>
      <c r="BA343" s="92" t="str">
        <f t="shared" si="124"/>
        <v/>
      </c>
      <c r="BB343" s="89"/>
      <c r="BC343" s="89"/>
      <c r="BD343" s="150" t="str">
        <f t="shared" si="125"/>
        <v/>
      </c>
      <c r="BE343" s="151">
        <f>VLOOKUP(A343,Basisgegevens!$B:$L,5,0)</f>
        <v>3.449074074074074E-3</v>
      </c>
      <c r="BF343" s="151">
        <f>VLOOKUP($A343,Basisgegevens!$B:$L,7,0)</f>
        <v>3.2175925925925926E-3</v>
      </c>
      <c r="BG343" s="151">
        <f>VLOOKUP($A343,Basisgegevens!$B:$L,8,0)</f>
        <v>7.3495370370370364E-3</v>
      </c>
      <c r="BH343" s="152">
        <f>VLOOKUP($A343,Basisgegevens!$B:$L,9,0)</f>
        <v>300</v>
      </c>
      <c r="BI343" s="152">
        <f>VLOOKUP($A343,Basisgegevens!$B:$L,10,0)</f>
        <v>135</v>
      </c>
      <c r="BJ343" s="152">
        <f>VLOOKUP($A343,Basisgegevens!$B:$L,11,0)</f>
        <v>19</v>
      </c>
      <c r="BK343" s="152" t="str">
        <f t="shared" si="126"/>
        <v/>
      </c>
      <c r="BL343" s="153" t="str">
        <f t="shared" si="127"/>
        <v>Uit</v>
      </c>
      <c r="BM343" s="154" t="str">
        <f t="shared" si="134"/>
        <v/>
      </c>
      <c r="BN343" s="154">
        <f t="shared" si="128"/>
        <v>0</v>
      </c>
      <c r="BO343" s="154" t="str">
        <f t="shared" si="129"/>
        <v/>
      </c>
      <c r="BP343" s="61"/>
      <c r="BQ343" s="61"/>
      <c r="BR343" s="59" t="str">
        <f t="shared" si="130"/>
        <v/>
      </c>
      <c r="BS343" s="59" t="str">
        <f t="shared" si="131"/>
        <v/>
      </c>
      <c r="BT343" s="155" t="str">
        <f t="shared" si="132"/>
        <v/>
      </c>
      <c r="BU343" s="156" t="str">
        <f t="shared" si="133"/>
        <v/>
      </c>
      <c r="BV343" s="68"/>
      <c r="BW343" s="68"/>
      <c r="BX343" s="68"/>
      <c r="BY343" s="68"/>
      <c r="BZ343" s="68"/>
      <c r="CA343" s="68"/>
      <c r="CB343" s="68"/>
      <c r="CC343" s="68"/>
    </row>
    <row r="344" spans="1:81" x14ac:dyDescent="0.2">
      <c r="A344" s="161" t="s">
        <v>53</v>
      </c>
      <c r="B344" s="32"/>
      <c r="C344" s="164" t="str">
        <f t="shared" si="113"/>
        <v>L</v>
      </c>
      <c r="D344" s="147"/>
      <c r="E344" s="40"/>
      <c r="F344" s="35"/>
      <c r="G344" s="32"/>
      <c r="H344" s="32"/>
      <c r="I344" s="32"/>
      <c r="J344" s="32"/>
      <c r="K344" s="41"/>
      <c r="L344" s="42"/>
      <c r="M344" s="42"/>
      <c r="N344" s="167" t="str">
        <f t="shared" si="114"/>
        <v>Uit</v>
      </c>
      <c r="O344" s="46"/>
      <c r="P344" s="47"/>
      <c r="Q344" s="48">
        <f t="shared" si="115"/>
        <v>0</v>
      </c>
      <c r="R344" s="49" t="str">
        <f t="shared" si="116"/>
        <v/>
      </c>
      <c r="S344" s="50" t="str">
        <f t="shared" si="117"/>
        <v>Uit</v>
      </c>
      <c r="T344" s="171">
        <f t="shared" si="118"/>
        <v>0</v>
      </c>
      <c r="U344" s="169">
        <f t="shared" si="119"/>
        <v>0</v>
      </c>
      <c r="V344" s="169" t="str">
        <f t="shared" si="120"/>
        <v>Uit</v>
      </c>
      <c r="W344" s="170" t="str">
        <f t="shared" si="121"/>
        <v/>
      </c>
      <c r="X344" s="91" t="str">
        <f t="shared" si="122"/>
        <v/>
      </c>
      <c r="Y344" s="51"/>
      <c r="Z344" s="51"/>
      <c r="AA344" s="51"/>
      <c r="AB344" s="51"/>
      <c r="AC344" s="51"/>
      <c r="AD344" s="51"/>
      <c r="AE344" s="51"/>
      <c r="AF344" s="51"/>
      <c r="AG344" s="51"/>
      <c r="AH344" s="51"/>
      <c r="AI344" s="51"/>
      <c r="AJ344" s="51"/>
      <c r="AK344" s="51"/>
      <c r="AL344" s="51"/>
      <c r="AM344" s="51"/>
      <c r="AN344" s="51"/>
      <c r="AO344" s="51"/>
      <c r="AP344" s="51"/>
      <c r="AQ344" s="51"/>
      <c r="AR344" s="51"/>
      <c r="AS344" s="51"/>
      <c r="AT344" s="51"/>
      <c r="AU344" s="51"/>
      <c r="AV344" s="51"/>
      <c r="AW344" s="51"/>
      <c r="AX344" s="149">
        <f t="shared" si="123"/>
        <v>0</v>
      </c>
      <c r="AY344" s="52"/>
      <c r="AZ344" s="90" t="e">
        <f>VLOOKUP(AY344,Termination!C:D,2,FALSE)</f>
        <v>#N/A</v>
      </c>
      <c r="BA344" s="92" t="str">
        <f t="shared" si="124"/>
        <v/>
      </c>
      <c r="BB344" s="89"/>
      <c r="BC344" s="89"/>
      <c r="BD344" s="150" t="str">
        <f t="shared" si="125"/>
        <v/>
      </c>
      <c r="BE344" s="151">
        <f>VLOOKUP(A344,Basisgegevens!$B:$L,5,0)</f>
        <v>3.449074074074074E-3</v>
      </c>
      <c r="BF344" s="151">
        <f>VLOOKUP($A344,Basisgegevens!$B:$L,7,0)</f>
        <v>3.2175925925925926E-3</v>
      </c>
      <c r="BG344" s="151">
        <f>VLOOKUP($A344,Basisgegevens!$B:$L,8,0)</f>
        <v>7.3495370370370364E-3</v>
      </c>
      <c r="BH344" s="152">
        <f>VLOOKUP($A344,Basisgegevens!$B:$L,9,0)</f>
        <v>300</v>
      </c>
      <c r="BI344" s="152">
        <f>VLOOKUP($A344,Basisgegevens!$B:$L,10,0)</f>
        <v>135</v>
      </c>
      <c r="BJ344" s="152">
        <f>VLOOKUP($A344,Basisgegevens!$B:$L,11,0)</f>
        <v>19</v>
      </c>
      <c r="BK344" s="152" t="str">
        <f t="shared" si="126"/>
        <v/>
      </c>
      <c r="BL344" s="153" t="str">
        <f t="shared" si="127"/>
        <v>Uit</v>
      </c>
      <c r="BM344" s="154" t="str">
        <f t="shared" si="134"/>
        <v/>
      </c>
      <c r="BN344" s="154">
        <f t="shared" si="128"/>
        <v>0</v>
      </c>
      <c r="BO344" s="154" t="str">
        <f t="shared" si="129"/>
        <v/>
      </c>
      <c r="BP344" s="61"/>
      <c r="BQ344" s="61"/>
      <c r="BR344" s="59" t="str">
        <f t="shared" si="130"/>
        <v/>
      </c>
      <c r="BS344" s="59" t="str">
        <f t="shared" si="131"/>
        <v/>
      </c>
      <c r="BT344" s="155" t="str">
        <f t="shared" si="132"/>
        <v/>
      </c>
      <c r="BU344" s="156" t="str">
        <f t="shared" si="133"/>
        <v/>
      </c>
      <c r="BV344" s="68"/>
      <c r="BW344" s="68"/>
      <c r="BX344" s="68"/>
      <c r="BY344" s="68"/>
      <c r="BZ344" s="68"/>
      <c r="CA344" s="68"/>
      <c r="CB344" s="68"/>
      <c r="CC344" s="68"/>
    </row>
    <row r="345" spans="1:81" x14ac:dyDescent="0.2">
      <c r="A345" s="161" t="s">
        <v>53</v>
      </c>
      <c r="B345" s="32"/>
      <c r="C345" s="164" t="str">
        <f t="shared" ref="C345:C408" si="135">MID(A345,4,1)</f>
        <v>L</v>
      </c>
      <c r="D345" s="147"/>
      <c r="E345" s="40"/>
      <c r="F345" s="35"/>
      <c r="G345" s="32"/>
      <c r="H345" s="32"/>
      <c r="I345" s="32"/>
      <c r="J345" s="32"/>
      <c r="K345" s="41"/>
      <c r="L345" s="42"/>
      <c r="M345" s="42"/>
      <c r="N345" s="167" t="str">
        <f t="shared" ref="N345:N408" si="136">IFERROR(IF(ISTEXT(M345),M345,(IF(AVERAGE(L345:M345)&lt;=BI345,"Uit",100-(AVERAGE(L345:M345)/BH345*100)))),"Uit")</f>
        <v>Uit</v>
      </c>
      <c r="O345" s="46"/>
      <c r="P345" s="47"/>
      <c r="Q345" s="48">
        <f t="shared" ref="Q345:Q408" si="137">IF(AX345="","",AX345)</f>
        <v>0</v>
      </c>
      <c r="R345" s="49" t="str">
        <f t="shared" ref="R345:R408" si="138">IF(BD345="","",IF(BD345&gt;BG345,"Uit",BM345+BN345))</f>
        <v/>
      </c>
      <c r="S345" s="50" t="str">
        <f t="shared" ref="S345:S408" si="139">IF(ISTEXT(BL345),BL345,IF(OR(ISBLANK(Q345),Q345="",ISBLANK(Y345)),BL345,IF(ISTEXT(BO345),BO345,BL345+BO345)))</f>
        <v>Uit</v>
      </c>
      <c r="T345" s="171">
        <f t="shared" ref="T345:T408" si="140">IF(BP345="",0,BR345)</f>
        <v>0</v>
      </c>
      <c r="U345" s="169">
        <f t="shared" ref="U345:U408" si="141">IF(BQ345="",0,BS345)</f>
        <v>0</v>
      </c>
      <c r="V345" s="169" t="str">
        <f t="shared" ref="V345:V408" si="142">IF(S345="","",IF(ISTEXT(S345),S345,S345-T345-U345))</f>
        <v>Uit</v>
      </c>
      <c r="W345" s="170" t="str">
        <f t="shared" ref="W345:W408" si="143">IF(AY345="","",AZ345)</f>
        <v/>
      </c>
      <c r="X345" s="91" t="str">
        <f t="shared" ref="X345:X408" si="144">IF($G345="","",$G345)</f>
        <v/>
      </c>
      <c r="Y345" s="51"/>
      <c r="Z345" s="51"/>
      <c r="AA345" s="51"/>
      <c r="AB345" s="51"/>
      <c r="AC345" s="51"/>
      <c r="AD345" s="51"/>
      <c r="AE345" s="51"/>
      <c r="AF345" s="51"/>
      <c r="AG345" s="51"/>
      <c r="AH345" s="51"/>
      <c r="AI345" s="51"/>
      <c r="AJ345" s="51"/>
      <c r="AK345" s="51"/>
      <c r="AL345" s="51"/>
      <c r="AM345" s="51"/>
      <c r="AN345" s="51"/>
      <c r="AO345" s="51"/>
      <c r="AP345" s="51"/>
      <c r="AQ345" s="51"/>
      <c r="AR345" s="51"/>
      <c r="AS345" s="51"/>
      <c r="AT345" s="51"/>
      <c r="AU345" s="51"/>
      <c r="AV345" s="51"/>
      <c r="AW345" s="51"/>
      <c r="AX345" s="149">
        <f t="shared" ref="AX345:AX408" si="145">IF(AY345="",SUM(Y345:AW345),"Uit")</f>
        <v>0</v>
      </c>
      <c r="AY345" s="52"/>
      <c r="AZ345" s="90" t="e">
        <f>VLOOKUP(AY345,Termination!C:D,2,FALSE)</f>
        <v>#N/A</v>
      </c>
      <c r="BA345" s="92" t="str">
        <f t="shared" ref="BA345:BA408" si="146">IF($G345="","",$G345)</f>
        <v/>
      </c>
      <c r="BB345" s="89"/>
      <c r="BC345" s="89"/>
      <c r="BD345" s="150" t="str">
        <f t="shared" ref="BD345:BD408" si="147">IF(ISBLANK(BC345),"",BC345-BB345)</f>
        <v/>
      </c>
      <c r="BE345" s="151">
        <f>VLOOKUP(A345,Basisgegevens!$B:$L,5,0)</f>
        <v>3.449074074074074E-3</v>
      </c>
      <c r="BF345" s="151">
        <f>VLOOKUP($A345,Basisgegevens!$B:$L,7,0)</f>
        <v>3.2175925925925926E-3</v>
      </c>
      <c r="BG345" s="151">
        <f>VLOOKUP($A345,Basisgegevens!$B:$L,8,0)</f>
        <v>7.3495370370370364E-3</v>
      </c>
      <c r="BH345" s="152">
        <f>VLOOKUP($A345,Basisgegevens!$B:$L,9,0)</f>
        <v>300</v>
      </c>
      <c r="BI345" s="152">
        <f>VLOOKUP($A345,Basisgegevens!$B:$L,10,0)</f>
        <v>135</v>
      </c>
      <c r="BJ345" s="152">
        <f>VLOOKUP($A345,Basisgegevens!$B:$L,11,0)</f>
        <v>19</v>
      </c>
      <c r="BK345" s="152" t="str">
        <f t="shared" ref="BK345:BK408" si="148">IF(O345="","",IF(ISTEXT(O345),O345,IF(O345&gt;BJ345,"Uit",IF(ISBLANK(P345),O345,O345+P345))))</f>
        <v/>
      </c>
      <c r="BL345" s="153" t="str">
        <f t="shared" ref="BL345:BL408" si="149">IF(OR(ISTEXT(N345),BK345=""),N345,IF(ISTEXT(BK345),BK345,N345+BK345))</f>
        <v>Uit</v>
      </c>
      <c r="BM345" s="154" t="str">
        <f t="shared" si="134"/>
        <v/>
      </c>
      <c r="BN345" s="154">
        <f t="shared" ref="BN345:BN408" si="150">IF(BD345&gt;BF345,0,(BF345-BD345)*24*3600*0.4)</f>
        <v>0</v>
      </c>
      <c r="BO345" s="154" t="str">
        <f t="shared" ref="BO345:BO408" si="151">IF(Q345="","",IF(ISTEXT(Q345),Q345,IF(ISTEXT(R345),R345,Q345+R345)))</f>
        <v/>
      </c>
      <c r="BP345" s="61"/>
      <c r="BQ345" s="61"/>
      <c r="BR345" s="59" t="str">
        <f t="shared" ref="BR345:BR408" si="152">IF(BP345="","",BP345)</f>
        <v/>
      </c>
      <c r="BS345" s="59" t="str">
        <f t="shared" ref="BS345:BS408" si="153">IF(BQ345="","",BQ345)</f>
        <v/>
      </c>
      <c r="BT345" s="155" t="str">
        <f t="shared" ref="BT345:BT408" si="154">IFERROR(AVERAGE(BR345:BS345),"")</f>
        <v/>
      </c>
      <c r="BU345" s="156" t="str">
        <f t="shared" ref="BU345:BU408" si="155">IF(BT345&gt;0,IF(BT345&lt;6,"onvoldoende",""),"")</f>
        <v/>
      </c>
      <c r="BV345" s="68"/>
      <c r="BW345" s="68"/>
      <c r="BX345" s="68"/>
      <c r="BY345" s="68"/>
      <c r="BZ345" s="68"/>
      <c r="CA345" s="68"/>
      <c r="CB345" s="68"/>
      <c r="CC345" s="68"/>
    </row>
    <row r="346" spans="1:81" x14ac:dyDescent="0.2">
      <c r="A346" s="161" t="s">
        <v>53</v>
      </c>
      <c r="B346" s="32"/>
      <c r="C346" s="164" t="str">
        <f t="shared" si="135"/>
        <v>L</v>
      </c>
      <c r="D346" s="147"/>
      <c r="E346" s="40"/>
      <c r="F346" s="35"/>
      <c r="G346" s="32"/>
      <c r="H346" s="32"/>
      <c r="I346" s="32"/>
      <c r="J346" s="32"/>
      <c r="K346" s="41"/>
      <c r="L346" s="42"/>
      <c r="M346" s="42"/>
      <c r="N346" s="167" t="str">
        <f t="shared" si="136"/>
        <v>Uit</v>
      </c>
      <c r="O346" s="46"/>
      <c r="P346" s="47"/>
      <c r="Q346" s="48">
        <f t="shared" si="137"/>
        <v>0</v>
      </c>
      <c r="R346" s="49" t="str">
        <f t="shared" si="138"/>
        <v/>
      </c>
      <c r="S346" s="50" t="str">
        <f t="shared" si="139"/>
        <v>Uit</v>
      </c>
      <c r="T346" s="171">
        <f t="shared" si="140"/>
        <v>0</v>
      </c>
      <c r="U346" s="169">
        <f t="shared" si="141"/>
        <v>0</v>
      </c>
      <c r="V346" s="169" t="str">
        <f t="shared" si="142"/>
        <v>Uit</v>
      </c>
      <c r="W346" s="170" t="str">
        <f t="shared" si="143"/>
        <v/>
      </c>
      <c r="X346" s="91" t="str">
        <f t="shared" si="144"/>
        <v/>
      </c>
      <c r="Y346" s="51"/>
      <c r="Z346" s="51"/>
      <c r="AA346" s="51"/>
      <c r="AB346" s="51"/>
      <c r="AC346" s="51"/>
      <c r="AD346" s="51"/>
      <c r="AE346" s="51"/>
      <c r="AF346" s="51"/>
      <c r="AG346" s="51"/>
      <c r="AH346" s="51"/>
      <c r="AI346" s="51"/>
      <c r="AJ346" s="51"/>
      <c r="AK346" s="51"/>
      <c r="AL346" s="51"/>
      <c r="AM346" s="51"/>
      <c r="AN346" s="51"/>
      <c r="AO346" s="51"/>
      <c r="AP346" s="51"/>
      <c r="AQ346" s="51"/>
      <c r="AR346" s="51"/>
      <c r="AS346" s="51"/>
      <c r="AT346" s="51"/>
      <c r="AU346" s="51"/>
      <c r="AV346" s="51"/>
      <c r="AW346" s="51"/>
      <c r="AX346" s="149">
        <f t="shared" si="145"/>
        <v>0</v>
      </c>
      <c r="AY346" s="52"/>
      <c r="AZ346" s="90" t="e">
        <f>VLOOKUP(AY346,Termination!C:D,2,FALSE)</f>
        <v>#N/A</v>
      </c>
      <c r="BA346" s="92" t="str">
        <f t="shared" si="146"/>
        <v/>
      </c>
      <c r="BB346" s="89"/>
      <c r="BC346" s="89"/>
      <c r="BD346" s="150" t="str">
        <f t="shared" si="147"/>
        <v/>
      </c>
      <c r="BE346" s="151">
        <f>VLOOKUP(A346,Basisgegevens!$B:$L,5,0)</f>
        <v>3.449074074074074E-3</v>
      </c>
      <c r="BF346" s="151">
        <f>VLOOKUP($A346,Basisgegevens!$B:$L,7,0)</f>
        <v>3.2175925925925926E-3</v>
      </c>
      <c r="BG346" s="151">
        <f>VLOOKUP($A346,Basisgegevens!$B:$L,8,0)</f>
        <v>7.3495370370370364E-3</v>
      </c>
      <c r="BH346" s="152">
        <f>VLOOKUP($A346,Basisgegevens!$B:$L,9,0)</f>
        <v>300</v>
      </c>
      <c r="BI346" s="152">
        <f>VLOOKUP($A346,Basisgegevens!$B:$L,10,0)</f>
        <v>135</v>
      </c>
      <c r="BJ346" s="152">
        <f>VLOOKUP($A346,Basisgegevens!$B:$L,11,0)</f>
        <v>19</v>
      </c>
      <c r="BK346" s="152" t="str">
        <f t="shared" si="148"/>
        <v/>
      </c>
      <c r="BL346" s="153" t="str">
        <f t="shared" si="149"/>
        <v>Uit</v>
      </c>
      <c r="BM346" s="154" t="str">
        <f t="shared" si="134"/>
        <v/>
      </c>
      <c r="BN346" s="154">
        <f t="shared" si="150"/>
        <v>0</v>
      </c>
      <c r="BO346" s="154" t="str">
        <f t="shared" si="151"/>
        <v/>
      </c>
      <c r="BP346" s="61"/>
      <c r="BQ346" s="61"/>
      <c r="BR346" s="59" t="str">
        <f t="shared" si="152"/>
        <v/>
      </c>
      <c r="BS346" s="59" t="str">
        <f t="shared" si="153"/>
        <v/>
      </c>
      <c r="BT346" s="155" t="str">
        <f t="shared" si="154"/>
        <v/>
      </c>
      <c r="BU346" s="156" t="str">
        <f t="shared" si="155"/>
        <v/>
      </c>
      <c r="BV346" s="68"/>
      <c r="BW346" s="68"/>
      <c r="BX346" s="68"/>
      <c r="BY346" s="68"/>
      <c r="BZ346" s="68"/>
      <c r="CA346" s="68"/>
      <c r="CB346" s="68"/>
      <c r="CC346" s="68"/>
    </row>
    <row r="347" spans="1:81" x14ac:dyDescent="0.2">
      <c r="A347" s="161" t="s">
        <v>53</v>
      </c>
      <c r="B347" s="32"/>
      <c r="C347" s="164" t="str">
        <f t="shared" si="135"/>
        <v>L</v>
      </c>
      <c r="D347" s="147"/>
      <c r="E347" s="40"/>
      <c r="F347" s="35"/>
      <c r="G347" s="32"/>
      <c r="H347" s="32"/>
      <c r="I347" s="32"/>
      <c r="J347" s="32"/>
      <c r="K347" s="41"/>
      <c r="L347" s="42"/>
      <c r="M347" s="42"/>
      <c r="N347" s="167" t="str">
        <f t="shared" si="136"/>
        <v>Uit</v>
      </c>
      <c r="O347" s="46"/>
      <c r="P347" s="47"/>
      <c r="Q347" s="48">
        <f t="shared" si="137"/>
        <v>0</v>
      </c>
      <c r="R347" s="49" t="str">
        <f t="shared" si="138"/>
        <v/>
      </c>
      <c r="S347" s="50" t="str">
        <f t="shared" si="139"/>
        <v>Uit</v>
      </c>
      <c r="T347" s="171">
        <f t="shared" si="140"/>
        <v>0</v>
      </c>
      <c r="U347" s="169">
        <f t="shared" si="141"/>
        <v>0</v>
      </c>
      <c r="V347" s="169" t="str">
        <f t="shared" si="142"/>
        <v>Uit</v>
      </c>
      <c r="W347" s="170" t="str">
        <f t="shared" si="143"/>
        <v/>
      </c>
      <c r="X347" s="91" t="str">
        <f t="shared" si="144"/>
        <v/>
      </c>
      <c r="Y347" s="51"/>
      <c r="Z347" s="51"/>
      <c r="AA347" s="51"/>
      <c r="AB347" s="51"/>
      <c r="AC347" s="51"/>
      <c r="AD347" s="51"/>
      <c r="AE347" s="51"/>
      <c r="AF347" s="51"/>
      <c r="AG347" s="51"/>
      <c r="AH347" s="51"/>
      <c r="AI347" s="51"/>
      <c r="AJ347" s="51"/>
      <c r="AK347" s="51"/>
      <c r="AL347" s="51"/>
      <c r="AM347" s="51"/>
      <c r="AN347" s="51"/>
      <c r="AO347" s="51"/>
      <c r="AP347" s="51"/>
      <c r="AQ347" s="51"/>
      <c r="AR347" s="51"/>
      <c r="AS347" s="51"/>
      <c r="AT347" s="51"/>
      <c r="AU347" s="51"/>
      <c r="AV347" s="51"/>
      <c r="AW347" s="51"/>
      <c r="AX347" s="149">
        <f t="shared" si="145"/>
        <v>0</v>
      </c>
      <c r="AY347" s="52"/>
      <c r="AZ347" s="90" t="e">
        <f>VLOOKUP(AY347,Termination!C:D,2,FALSE)</f>
        <v>#N/A</v>
      </c>
      <c r="BA347" s="92" t="str">
        <f t="shared" si="146"/>
        <v/>
      </c>
      <c r="BB347" s="89"/>
      <c r="BC347" s="89"/>
      <c r="BD347" s="150" t="str">
        <f t="shared" si="147"/>
        <v/>
      </c>
      <c r="BE347" s="151">
        <f>VLOOKUP(A347,Basisgegevens!$B:$L,5,0)</f>
        <v>3.449074074074074E-3</v>
      </c>
      <c r="BF347" s="151">
        <f>VLOOKUP($A347,Basisgegevens!$B:$L,7,0)</f>
        <v>3.2175925925925926E-3</v>
      </c>
      <c r="BG347" s="151">
        <f>VLOOKUP($A347,Basisgegevens!$B:$L,8,0)</f>
        <v>7.3495370370370364E-3</v>
      </c>
      <c r="BH347" s="152">
        <f>VLOOKUP($A347,Basisgegevens!$B:$L,9,0)</f>
        <v>300</v>
      </c>
      <c r="BI347" s="152">
        <f>VLOOKUP($A347,Basisgegevens!$B:$L,10,0)</f>
        <v>135</v>
      </c>
      <c r="BJ347" s="152">
        <f>VLOOKUP($A347,Basisgegevens!$B:$L,11,0)</f>
        <v>19</v>
      </c>
      <c r="BK347" s="152" t="str">
        <f t="shared" si="148"/>
        <v/>
      </c>
      <c r="BL347" s="153" t="str">
        <f t="shared" si="149"/>
        <v>Uit</v>
      </c>
      <c r="BM347" s="154" t="str">
        <f t="shared" si="134"/>
        <v/>
      </c>
      <c r="BN347" s="154">
        <f t="shared" si="150"/>
        <v>0</v>
      </c>
      <c r="BO347" s="154" t="str">
        <f t="shared" si="151"/>
        <v/>
      </c>
      <c r="BP347" s="61"/>
      <c r="BQ347" s="61"/>
      <c r="BR347" s="59" t="str">
        <f t="shared" si="152"/>
        <v/>
      </c>
      <c r="BS347" s="59" t="str">
        <f t="shared" si="153"/>
        <v/>
      </c>
      <c r="BT347" s="155" t="str">
        <f t="shared" si="154"/>
        <v/>
      </c>
      <c r="BU347" s="156" t="str">
        <f t="shared" si="155"/>
        <v/>
      </c>
      <c r="BV347" s="68"/>
      <c r="BW347" s="68"/>
      <c r="BX347" s="68"/>
      <c r="BY347" s="68"/>
      <c r="BZ347" s="68"/>
      <c r="CA347" s="68"/>
      <c r="CB347" s="68"/>
      <c r="CC347" s="68"/>
    </row>
    <row r="348" spans="1:81" x14ac:dyDescent="0.2">
      <c r="A348" s="161" t="s">
        <v>53</v>
      </c>
      <c r="B348" s="32"/>
      <c r="C348" s="164" t="str">
        <f t="shared" si="135"/>
        <v>L</v>
      </c>
      <c r="D348" s="147"/>
      <c r="E348" s="40"/>
      <c r="F348" s="35"/>
      <c r="G348" s="32"/>
      <c r="H348" s="32"/>
      <c r="I348" s="32"/>
      <c r="J348" s="32"/>
      <c r="K348" s="41"/>
      <c r="L348" s="42"/>
      <c r="M348" s="42"/>
      <c r="N348" s="167" t="str">
        <f t="shared" si="136"/>
        <v>Uit</v>
      </c>
      <c r="O348" s="46"/>
      <c r="P348" s="47"/>
      <c r="Q348" s="48">
        <f t="shared" si="137"/>
        <v>0</v>
      </c>
      <c r="R348" s="49" t="str">
        <f t="shared" si="138"/>
        <v/>
      </c>
      <c r="S348" s="50" t="str">
        <f t="shared" si="139"/>
        <v>Uit</v>
      </c>
      <c r="T348" s="171">
        <f t="shared" si="140"/>
        <v>0</v>
      </c>
      <c r="U348" s="169">
        <f t="shared" si="141"/>
        <v>0</v>
      </c>
      <c r="V348" s="169" t="str">
        <f t="shared" si="142"/>
        <v>Uit</v>
      </c>
      <c r="W348" s="170" t="str">
        <f t="shared" si="143"/>
        <v/>
      </c>
      <c r="X348" s="91" t="str">
        <f t="shared" si="144"/>
        <v/>
      </c>
      <c r="Y348" s="51"/>
      <c r="Z348" s="51"/>
      <c r="AA348" s="51"/>
      <c r="AB348" s="51"/>
      <c r="AC348" s="51"/>
      <c r="AD348" s="51"/>
      <c r="AE348" s="51"/>
      <c r="AF348" s="51"/>
      <c r="AG348" s="51"/>
      <c r="AH348" s="51"/>
      <c r="AI348" s="51"/>
      <c r="AJ348" s="51"/>
      <c r="AK348" s="51"/>
      <c r="AL348" s="51"/>
      <c r="AM348" s="51"/>
      <c r="AN348" s="51"/>
      <c r="AO348" s="51"/>
      <c r="AP348" s="51"/>
      <c r="AQ348" s="51"/>
      <c r="AR348" s="51"/>
      <c r="AS348" s="51"/>
      <c r="AT348" s="51"/>
      <c r="AU348" s="51"/>
      <c r="AV348" s="51"/>
      <c r="AW348" s="51"/>
      <c r="AX348" s="149">
        <f t="shared" si="145"/>
        <v>0</v>
      </c>
      <c r="AY348" s="52"/>
      <c r="AZ348" s="90" t="e">
        <f>VLOOKUP(AY348,Termination!C:D,2,FALSE)</f>
        <v>#N/A</v>
      </c>
      <c r="BA348" s="92" t="str">
        <f t="shared" si="146"/>
        <v/>
      </c>
      <c r="BB348" s="89"/>
      <c r="BC348" s="89"/>
      <c r="BD348" s="150" t="str">
        <f t="shared" si="147"/>
        <v/>
      </c>
      <c r="BE348" s="151">
        <f>VLOOKUP(A348,Basisgegevens!$B:$L,5,0)</f>
        <v>3.449074074074074E-3</v>
      </c>
      <c r="BF348" s="151">
        <f>VLOOKUP($A348,Basisgegevens!$B:$L,7,0)</f>
        <v>3.2175925925925926E-3</v>
      </c>
      <c r="BG348" s="151">
        <f>VLOOKUP($A348,Basisgegevens!$B:$L,8,0)</f>
        <v>7.3495370370370364E-3</v>
      </c>
      <c r="BH348" s="152">
        <f>VLOOKUP($A348,Basisgegevens!$B:$L,9,0)</f>
        <v>300</v>
      </c>
      <c r="BI348" s="152">
        <f>VLOOKUP($A348,Basisgegevens!$B:$L,10,0)</f>
        <v>135</v>
      </c>
      <c r="BJ348" s="152">
        <f>VLOOKUP($A348,Basisgegevens!$B:$L,11,0)</f>
        <v>19</v>
      </c>
      <c r="BK348" s="152" t="str">
        <f t="shared" si="148"/>
        <v/>
      </c>
      <c r="BL348" s="153" t="str">
        <f t="shared" si="149"/>
        <v>Uit</v>
      </c>
      <c r="BM348" s="154" t="str">
        <f t="shared" si="134"/>
        <v/>
      </c>
      <c r="BN348" s="154">
        <f t="shared" si="150"/>
        <v>0</v>
      </c>
      <c r="BO348" s="154" t="str">
        <f t="shared" si="151"/>
        <v/>
      </c>
      <c r="BP348" s="61"/>
      <c r="BQ348" s="61"/>
      <c r="BR348" s="59" t="str">
        <f t="shared" si="152"/>
        <v/>
      </c>
      <c r="BS348" s="59" t="str">
        <f t="shared" si="153"/>
        <v/>
      </c>
      <c r="BT348" s="155" t="str">
        <f t="shared" si="154"/>
        <v/>
      </c>
      <c r="BU348" s="156" t="str">
        <f t="shared" si="155"/>
        <v/>
      </c>
      <c r="BV348" s="68"/>
      <c r="BW348" s="68"/>
      <c r="BX348" s="68"/>
      <c r="BY348" s="68"/>
      <c r="BZ348" s="68"/>
      <c r="CA348" s="68"/>
      <c r="CB348" s="68"/>
      <c r="CC348" s="68"/>
    </row>
    <row r="349" spans="1:81" x14ac:dyDescent="0.2">
      <c r="A349" s="161" t="s">
        <v>53</v>
      </c>
      <c r="B349" s="32"/>
      <c r="C349" s="164" t="str">
        <f t="shared" si="135"/>
        <v>L</v>
      </c>
      <c r="D349" s="147"/>
      <c r="E349" s="40"/>
      <c r="F349" s="35"/>
      <c r="G349" s="32"/>
      <c r="H349" s="32"/>
      <c r="I349" s="32"/>
      <c r="J349" s="32"/>
      <c r="K349" s="41"/>
      <c r="L349" s="42"/>
      <c r="M349" s="42"/>
      <c r="N349" s="167" t="str">
        <f t="shared" si="136"/>
        <v>Uit</v>
      </c>
      <c r="O349" s="46"/>
      <c r="P349" s="47"/>
      <c r="Q349" s="48">
        <f t="shared" si="137"/>
        <v>0</v>
      </c>
      <c r="R349" s="49" t="str">
        <f t="shared" si="138"/>
        <v/>
      </c>
      <c r="S349" s="50" t="str">
        <f t="shared" si="139"/>
        <v>Uit</v>
      </c>
      <c r="T349" s="171">
        <f t="shared" si="140"/>
        <v>0</v>
      </c>
      <c r="U349" s="169">
        <f t="shared" si="141"/>
        <v>0</v>
      </c>
      <c r="V349" s="169" t="str">
        <f t="shared" si="142"/>
        <v>Uit</v>
      </c>
      <c r="W349" s="170" t="str">
        <f t="shared" si="143"/>
        <v/>
      </c>
      <c r="X349" s="91" t="str">
        <f t="shared" si="144"/>
        <v/>
      </c>
      <c r="Y349" s="51"/>
      <c r="Z349" s="51"/>
      <c r="AA349" s="51"/>
      <c r="AB349" s="51"/>
      <c r="AC349" s="51"/>
      <c r="AD349" s="51"/>
      <c r="AE349" s="51"/>
      <c r="AF349" s="51"/>
      <c r="AG349" s="51"/>
      <c r="AH349" s="51"/>
      <c r="AI349" s="51"/>
      <c r="AJ349" s="51"/>
      <c r="AK349" s="51"/>
      <c r="AL349" s="51"/>
      <c r="AM349" s="51"/>
      <c r="AN349" s="51"/>
      <c r="AO349" s="51"/>
      <c r="AP349" s="51"/>
      <c r="AQ349" s="51"/>
      <c r="AR349" s="51"/>
      <c r="AS349" s="51"/>
      <c r="AT349" s="51"/>
      <c r="AU349" s="51"/>
      <c r="AV349" s="51"/>
      <c r="AW349" s="51"/>
      <c r="AX349" s="149">
        <f t="shared" si="145"/>
        <v>0</v>
      </c>
      <c r="AY349" s="52"/>
      <c r="AZ349" s="90" t="e">
        <f>VLOOKUP(AY349,Termination!C:D,2,FALSE)</f>
        <v>#N/A</v>
      </c>
      <c r="BA349" s="92" t="str">
        <f t="shared" si="146"/>
        <v/>
      </c>
      <c r="BB349" s="89"/>
      <c r="BC349" s="89"/>
      <c r="BD349" s="150" t="str">
        <f t="shared" si="147"/>
        <v/>
      </c>
      <c r="BE349" s="151">
        <f>VLOOKUP(A349,Basisgegevens!$B:$L,5,0)</f>
        <v>3.449074074074074E-3</v>
      </c>
      <c r="BF349" s="151">
        <f>VLOOKUP($A349,Basisgegevens!$B:$L,7,0)</f>
        <v>3.2175925925925926E-3</v>
      </c>
      <c r="BG349" s="151">
        <f>VLOOKUP($A349,Basisgegevens!$B:$L,8,0)</f>
        <v>7.3495370370370364E-3</v>
      </c>
      <c r="BH349" s="152">
        <f>VLOOKUP($A349,Basisgegevens!$B:$L,9,0)</f>
        <v>300</v>
      </c>
      <c r="BI349" s="152">
        <f>VLOOKUP($A349,Basisgegevens!$B:$L,10,0)</f>
        <v>135</v>
      </c>
      <c r="BJ349" s="152">
        <f>VLOOKUP($A349,Basisgegevens!$B:$L,11,0)</f>
        <v>19</v>
      </c>
      <c r="BK349" s="152" t="str">
        <f t="shared" si="148"/>
        <v/>
      </c>
      <c r="BL349" s="153" t="str">
        <f t="shared" si="149"/>
        <v>Uit</v>
      </c>
      <c r="BM349" s="154" t="str">
        <f t="shared" si="134"/>
        <v/>
      </c>
      <c r="BN349" s="154">
        <f t="shared" si="150"/>
        <v>0</v>
      </c>
      <c r="BO349" s="154" t="str">
        <f t="shared" si="151"/>
        <v/>
      </c>
      <c r="BP349" s="61"/>
      <c r="BQ349" s="61"/>
      <c r="BR349" s="59" t="str">
        <f t="shared" si="152"/>
        <v/>
      </c>
      <c r="BS349" s="59" t="str">
        <f t="shared" si="153"/>
        <v/>
      </c>
      <c r="BT349" s="155" t="str">
        <f t="shared" si="154"/>
        <v/>
      </c>
      <c r="BU349" s="156" t="str">
        <f t="shared" si="155"/>
        <v/>
      </c>
      <c r="BV349" s="68"/>
      <c r="BW349" s="68"/>
      <c r="BX349" s="68"/>
      <c r="BY349" s="68"/>
      <c r="BZ349" s="68"/>
      <c r="CA349" s="68"/>
      <c r="CB349" s="68"/>
      <c r="CC349" s="68"/>
    </row>
    <row r="350" spans="1:81" x14ac:dyDescent="0.2">
      <c r="A350" s="161" t="s">
        <v>53</v>
      </c>
      <c r="B350" s="32"/>
      <c r="C350" s="164" t="str">
        <f t="shared" si="135"/>
        <v>L</v>
      </c>
      <c r="D350" s="147"/>
      <c r="E350" s="40"/>
      <c r="F350" s="35"/>
      <c r="G350" s="32"/>
      <c r="H350" s="32"/>
      <c r="I350" s="32"/>
      <c r="J350" s="32"/>
      <c r="K350" s="41"/>
      <c r="L350" s="42"/>
      <c r="M350" s="42"/>
      <c r="N350" s="167" t="str">
        <f t="shared" si="136"/>
        <v>Uit</v>
      </c>
      <c r="O350" s="46"/>
      <c r="P350" s="47"/>
      <c r="Q350" s="48">
        <f t="shared" si="137"/>
        <v>0</v>
      </c>
      <c r="R350" s="49" t="str">
        <f t="shared" si="138"/>
        <v/>
      </c>
      <c r="S350" s="50" t="str">
        <f t="shared" si="139"/>
        <v>Uit</v>
      </c>
      <c r="T350" s="171">
        <f t="shared" si="140"/>
        <v>0</v>
      </c>
      <c r="U350" s="169">
        <f t="shared" si="141"/>
        <v>0</v>
      </c>
      <c r="V350" s="169" t="str">
        <f t="shared" si="142"/>
        <v>Uit</v>
      </c>
      <c r="W350" s="170" t="str">
        <f t="shared" si="143"/>
        <v/>
      </c>
      <c r="X350" s="91" t="str">
        <f t="shared" si="144"/>
        <v/>
      </c>
      <c r="Y350" s="51"/>
      <c r="Z350" s="51"/>
      <c r="AA350" s="51"/>
      <c r="AB350" s="51"/>
      <c r="AC350" s="51"/>
      <c r="AD350" s="51"/>
      <c r="AE350" s="51"/>
      <c r="AF350" s="51"/>
      <c r="AG350" s="51"/>
      <c r="AH350" s="51"/>
      <c r="AI350" s="51"/>
      <c r="AJ350" s="51"/>
      <c r="AK350" s="51"/>
      <c r="AL350" s="51"/>
      <c r="AM350" s="51"/>
      <c r="AN350" s="51"/>
      <c r="AO350" s="51"/>
      <c r="AP350" s="51"/>
      <c r="AQ350" s="51"/>
      <c r="AR350" s="51"/>
      <c r="AS350" s="51"/>
      <c r="AT350" s="51"/>
      <c r="AU350" s="51"/>
      <c r="AV350" s="51"/>
      <c r="AW350" s="51"/>
      <c r="AX350" s="149">
        <f t="shared" si="145"/>
        <v>0</v>
      </c>
      <c r="AY350" s="52"/>
      <c r="AZ350" s="90" t="e">
        <f>VLOOKUP(AY350,Termination!C:D,2,FALSE)</f>
        <v>#N/A</v>
      </c>
      <c r="BA350" s="92" t="str">
        <f t="shared" si="146"/>
        <v/>
      </c>
      <c r="BB350" s="89"/>
      <c r="BC350" s="89"/>
      <c r="BD350" s="150" t="str">
        <f t="shared" si="147"/>
        <v/>
      </c>
      <c r="BE350" s="151">
        <f>VLOOKUP(A350,Basisgegevens!$B:$L,5,0)</f>
        <v>3.449074074074074E-3</v>
      </c>
      <c r="BF350" s="151">
        <f>VLOOKUP($A350,Basisgegevens!$B:$L,7,0)</f>
        <v>3.2175925925925926E-3</v>
      </c>
      <c r="BG350" s="151">
        <f>VLOOKUP($A350,Basisgegevens!$B:$L,8,0)</f>
        <v>7.3495370370370364E-3</v>
      </c>
      <c r="BH350" s="152">
        <f>VLOOKUP($A350,Basisgegevens!$B:$L,9,0)</f>
        <v>300</v>
      </c>
      <c r="BI350" s="152">
        <f>VLOOKUP($A350,Basisgegevens!$B:$L,10,0)</f>
        <v>135</v>
      </c>
      <c r="BJ350" s="152">
        <f>VLOOKUP($A350,Basisgegevens!$B:$L,11,0)</f>
        <v>19</v>
      </c>
      <c r="BK350" s="152" t="str">
        <f t="shared" si="148"/>
        <v/>
      </c>
      <c r="BL350" s="153" t="str">
        <f t="shared" si="149"/>
        <v>Uit</v>
      </c>
      <c r="BM350" s="154" t="str">
        <f t="shared" si="134"/>
        <v/>
      </c>
      <c r="BN350" s="154">
        <f t="shared" si="150"/>
        <v>0</v>
      </c>
      <c r="BO350" s="154" t="str">
        <f t="shared" si="151"/>
        <v/>
      </c>
      <c r="BP350" s="61"/>
      <c r="BQ350" s="61"/>
      <c r="BR350" s="59" t="str">
        <f t="shared" si="152"/>
        <v/>
      </c>
      <c r="BS350" s="59" t="str">
        <f t="shared" si="153"/>
        <v/>
      </c>
      <c r="BT350" s="155" t="str">
        <f t="shared" si="154"/>
        <v/>
      </c>
      <c r="BU350" s="156" t="str">
        <f t="shared" si="155"/>
        <v/>
      </c>
      <c r="BV350" s="68"/>
      <c r="BW350" s="68"/>
      <c r="BX350" s="68"/>
      <c r="BY350" s="68"/>
      <c r="BZ350" s="68"/>
      <c r="CA350" s="68"/>
      <c r="CB350" s="68"/>
      <c r="CC350" s="68"/>
    </row>
    <row r="351" spans="1:81" x14ac:dyDescent="0.2">
      <c r="A351" s="161" t="s">
        <v>53</v>
      </c>
      <c r="B351" s="32"/>
      <c r="C351" s="164" t="str">
        <f t="shared" si="135"/>
        <v>L</v>
      </c>
      <c r="D351" s="147"/>
      <c r="E351" s="40"/>
      <c r="F351" s="35"/>
      <c r="G351" s="32"/>
      <c r="H351" s="32"/>
      <c r="I351" s="32"/>
      <c r="J351" s="32"/>
      <c r="K351" s="41"/>
      <c r="L351" s="42"/>
      <c r="M351" s="42"/>
      <c r="N351" s="167" t="str">
        <f t="shared" si="136"/>
        <v>Uit</v>
      </c>
      <c r="O351" s="46"/>
      <c r="P351" s="47"/>
      <c r="Q351" s="48">
        <f t="shared" si="137"/>
        <v>0</v>
      </c>
      <c r="R351" s="49" t="str">
        <f t="shared" si="138"/>
        <v/>
      </c>
      <c r="S351" s="50" t="str">
        <f t="shared" si="139"/>
        <v>Uit</v>
      </c>
      <c r="T351" s="171">
        <f t="shared" si="140"/>
        <v>0</v>
      </c>
      <c r="U351" s="169">
        <f t="shared" si="141"/>
        <v>0</v>
      </c>
      <c r="V351" s="169" t="str">
        <f t="shared" si="142"/>
        <v>Uit</v>
      </c>
      <c r="W351" s="170" t="str">
        <f t="shared" si="143"/>
        <v/>
      </c>
      <c r="X351" s="91" t="str">
        <f t="shared" si="144"/>
        <v/>
      </c>
      <c r="Y351" s="51"/>
      <c r="Z351" s="51"/>
      <c r="AA351" s="51"/>
      <c r="AB351" s="51"/>
      <c r="AC351" s="51"/>
      <c r="AD351" s="51"/>
      <c r="AE351" s="51"/>
      <c r="AF351" s="51"/>
      <c r="AG351" s="51"/>
      <c r="AH351" s="51"/>
      <c r="AI351" s="51"/>
      <c r="AJ351" s="51"/>
      <c r="AK351" s="51"/>
      <c r="AL351" s="51"/>
      <c r="AM351" s="51"/>
      <c r="AN351" s="51"/>
      <c r="AO351" s="51"/>
      <c r="AP351" s="51"/>
      <c r="AQ351" s="51"/>
      <c r="AR351" s="51"/>
      <c r="AS351" s="51"/>
      <c r="AT351" s="51"/>
      <c r="AU351" s="51"/>
      <c r="AV351" s="51"/>
      <c r="AW351" s="51"/>
      <c r="AX351" s="149">
        <f t="shared" si="145"/>
        <v>0</v>
      </c>
      <c r="AY351" s="52"/>
      <c r="AZ351" s="90" t="e">
        <f>VLOOKUP(AY351,Termination!C:D,2,FALSE)</f>
        <v>#N/A</v>
      </c>
      <c r="BA351" s="92" t="str">
        <f t="shared" si="146"/>
        <v/>
      </c>
      <c r="BB351" s="89"/>
      <c r="BC351" s="89"/>
      <c r="BD351" s="150" t="str">
        <f t="shared" si="147"/>
        <v/>
      </c>
      <c r="BE351" s="151">
        <f>VLOOKUP(A351,Basisgegevens!$B:$L,5,0)</f>
        <v>3.449074074074074E-3</v>
      </c>
      <c r="BF351" s="151">
        <f>VLOOKUP($A351,Basisgegevens!$B:$L,7,0)</f>
        <v>3.2175925925925926E-3</v>
      </c>
      <c r="BG351" s="151">
        <f>VLOOKUP($A351,Basisgegevens!$B:$L,8,0)</f>
        <v>7.3495370370370364E-3</v>
      </c>
      <c r="BH351" s="152">
        <f>VLOOKUP($A351,Basisgegevens!$B:$L,9,0)</f>
        <v>300</v>
      </c>
      <c r="BI351" s="152">
        <f>VLOOKUP($A351,Basisgegevens!$B:$L,10,0)</f>
        <v>135</v>
      </c>
      <c r="BJ351" s="152">
        <f>VLOOKUP($A351,Basisgegevens!$B:$L,11,0)</f>
        <v>19</v>
      </c>
      <c r="BK351" s="152" t="str">
        <f t="shared" si="148"/>
        <v/>
      </c>
      <c r="BL351" s="153" t="str">
        <f t="shared" si="149"/>
        <v>Uit</v>
      </c>
      <c r="BM351" s="154" t="str">
        <f t="shared" si="134"/>
        <v/>
      </c>
      <c r="BN351" s="154">
        <f t="shared" si="150"/>
        <v>0</v>
      </c>
      <c r="BO351" s="154" t="str">
        <f t="shared" si="151"/>
        <v/>
      </c>
      <c r="BP351" s="61"/>
      <c r="BQ351" s="61"/>
      <c r="BR351" s="59" t="str">
        <f t="shared" si="152"/>
        <v/>
      </c>
      <c r="BS351" s="59" t="str">
        <f t="shared" si="153"/>
        <v/>
      </c>
      <c r="BT351" s="155" t="str">
        <f t="shared" si="154"/>
        <v/>
      </c>
      <c r="BU351" s="156" t="str">
        <f t="shared" si="155"/>
        <v/>
      </c>
      <c r="BV351" s="68"/>
      <c r="BW351" s="68"/>
      <c r="BX351" s="68"/>
      <c r="BY351" s="68"/>
      <c r="BZ351" s="68"/>
      <c r="CA351" s="68"/>
      <c r="CB351" s="68"/>
      <c r="CC351" s="68"/>
    </row>
    <row r="352" spans="1:81" x14ac:dyDescent="0.2">
      <c r="A352" s="161" t="s">
        <v>53</v>
      </c>
      <c r="B352" s="32"/>
      <c r="C352" s="164" t="str">
        <f t="shared" si="135"/>
        <v>L</v>
      </c>
      <c r="D352" s="147"/>
      <c r="E352" s="40"/>
      <c r="F352" s="35"/>
      <c r="G352" s="32"/>
      <c r="H352" s="32"/>
      <c r="I352" s="32"/>
      <c r="J352" s="32"/>
      <c r="K352" s="41"/>
      <c r="L352" s="42"/>
      <c r="M352" s="42"/>
      <c r="N352" s="167" t="str">
        <f t="shared" si="136"/>
        <v>Uit</v>
      </c>
      <c r="O352" s="46"/>
      <c r="P352" s="47"/>
      <c r="Q352" s="48">
        <f t="shared" si="137"/>
        <v>0</v>
      </c>
      <c r="R352" s="49" t="str">
        <f t="shared" si="138"/>
        <v/>
      </c>
      <c r="S352" s="50" t="str">
        <f t="shared" si="139"/>
        <v>Uit</v>
      </c>
      <c r="T352" s="171">
        <f t="shared" si="140"/>
        <v>0</v>
      </c>
      <c r="U352" s="169">
        <f t="shared" si="141"/>
        <v>0</v>
      </c>
      <c r="V352" s="169" t="str">
        <f t="shared" si="142"/>
        <v>Uit</v>
      </c>
      <c r="W352" s="170" t="str">
        <f t="shared" si="143"/>
        <v/>
      </c>
      <c r="X352" s="91" t="str">
        <f t="shared" si="144"/>
        <v/>
      </c>
      <c r="Y352" s="51"/>
      <c r="Z352" s="51"/>
      <c r="AA352" s="51"/>
      <c r="AB352" s="51"/>
      <c r="AC352" s="51"/>
      <c r="AD352" s="51"/>
      <c r="AE352" s="51"/>
      <c r="AF352" s="51"/>
      <c r="AG352" s="51"/>
      <c r="AH352" s="51"/>
      <c r="AI352" s="51"/>
      <c r="AJ352" s="51"/>
      <c r="AK352" s="51"/>
      <c r="AL352" s="51"/>
      <c r="AM352" s="51"/>
      <c r="AN352" s="51"/>
      <c r="AO352" s="51"/>
      <c r="AP352" s="51"/>
      <c r="AQ352" s="51"/>
      <c r="AR352" s="51"/>
      <c r="AS352" s="51"/>
      <c r="AT352" s="51"/>
      <c r="AU352" s="51"/>
      <c r="AV352" s="51"/>
      <c r="AW352" s="51"/>
      <c r="AX352" s="149">
        <f t="shared" si="145"/>
        <v>0</v>
      </c>
      <c r="AY352" s="52"/>
      <c r="AZ352" s="90" t="e">
        <f>VLOOKUP(AY352,Termination!C:D,2,FALSE)</f>
        <v>#N/A</v>
      </c>
      <c r="BA352" s="92" t="str">
        <f t="shared" si="146"/>
        <v/>
      </c>
      <c r="BB352" s="89"/>
      <c r="BC352" s="89"/>
      <c r="BD352" s="150" t="str">
        <f t="shared" si="147"/>
        <v/>
      </c>
      <c r="BE352" s="151">
        <f>VLOOKUP(A352,Basisgegevens!$B:$L,5,0)</f>
        <v>3.449074074074074E-3</v>
      </c>
      <c r="BF352" s="151">
        <f>VLOOKUP($A352,Basisgegevens!$B:$L,7,0)</f>
        <v>3.2175925925925926E-3</v>
      </c>
      <c r="BG352" s="151">
        <f>VLOOKUP($A352,Basisgegevens!$B:$L,8,0)</f>
        <v>7.3495370370370364E-3</v>
      </c>
      <c r="BH352" s="152">
        <f>VLOOKUP($A352,Basisgegevens!$B:$L,9,0)</f>
        <v>300</v>
      </c>
      <c r="BI352" s="152">
        <f>VLOOKUP($A352,Basisgegevens!$B:$L,10,0)</f>
        <v>135</v>
      </c>
      <c r="BJ352" s="152">
        <f>VLOOKUP($A352,Basisgegevens!$B:$L,11,0)</f>
        <v>19</v>
      </c>
      <c r="BK352" s="152" t="str">
        <f t="shared" si="148"/>
        <v/>
      </c>
      <c r="BL352" s="153" t="str">
        <f t="shared" si="149"/>
        <v>Uit</v>
      </c>
      <c r="BM352" s="154" t="str">
        <f t="shared" si="134"/>
        <v/>
      </c>
      <c r="BN352" s="154">
        <f t="shared" si="150"/>
        <v>0</v>
      </c>
      <c r="BO352" s="154" t="str">
        <f t="shared" si="151"/>
        <v/>
      </c>
      <c r="BP352" s="61"/>
      <c r="BQ352" s="61"/>
      <c r="BR352" s="59" t="str">
        <f t="shared" si="152"/>
        <v/>
      </c>
      <c r="BS352" s="59" t="str">
        <f t="shared" si="153"/>
        <v/>
      </c>
      <c r="BT352" s="155" t="str">
        <f t="shared" si="154"/>
        <v/>
      </c>
      <c r="BU352" s="156" t="str">
        <f t="shared" si="155"/>
        <v/>
      </c>
      <c r="BV352" s="68"/>
      <c r="BW352" s="68"/>
      <c r="BX352" s="68"/>
      <c r="BY352" s="68"/>
      <c r="BZ352" s="68"/>
      <c r="CA352" s="68"/>
      <c r="CB352" s="68"/>
      <c r="CC352" s="68"/>
    </row>
    <row r="353" spans="1:81" x14ac:dyDescent="0.2">
      <c r="A353" s="161" t="s">
        <v>53</v>
      </c>
      <c r="B353" s="32"/>
      <c r="C353" s="164" t="str">
        <f t="shared" si="135"/>
        <v>L</v>
      </c>
      <c r="D353" s="147"/>
      <c r="E353" s="40"/>
      <c r="F353" s="35"/>
      <c r="G353" s="32"/>
      <c r="H353" s="32"/>
      <c r="I353" s="32"/>
      <c r="J353" s="32"/>
      <c r="K353" s="41"/>
      <c r="L353" s="42"/>
      <c r="M353" s="42"/>
      <c r="N353" s="167" t="str">
        <f t="shared" si="136"/>
        <v>Uit</v>
      </c>
      <c r="O353" s="46"/>
      <c r="P353" s="47"/>
      <c r="Q353" s="48">
        <f t="shared" si="137"/>
        <v>0</v>
      </c>
      <c r="R353" s="49" t="str">
        <f t="shared" si="138"/>
        <v/>
      </c>
      <c r="S353" s="50" t="str">
        <f t="shared" si="139"/>
        <v>Uit</v>
      </c>
      <c r="T353" s="171">
        <f t="shared" si="140"/>
        <v>0</v>
      </c>
      <c r="U353" s="169">
        <f t="shared" si="141"/>
        <v>0</v>
      </c>
      <c r="V353" s="169" t="str">
        <f t="shared" si="142"/>
        <v>Uit</v>
      </c>
      <c r="W353" s="170" t="str">
        <f t="shared" si="143"/>
        <v/>
      </c>
      <c r="X353" s="91" t="str">
        <f t="shared" si="144"/>
        <v/>
      </c>
      <c r="Y353" s="51"/>
      <c r="Z353" s="51"/>
      <c r="AA353" s="51"/>
      <c r="AB353" s="51"/>
      <c r="AC353" s="51"/>
      <c r="AD353" s="51"/>
      <c r="AE353" s="51"/>
      <c r="AF353" s="51"/>
      <c r="AG353" s="51"/>
      <c r="AH353" s="51"/>
      <c r="AI353" s="51"/>
      <c r="AJ353" s="51"/>
      <c r="AK353" s="51"/>
      <c r="AL353" s="51"/>
      <c r="AM353" s="51"/>
      <c r="AN353" s="51"/>
      <c r="AO353" s="51"/>
      <c r="AP353" s="51"/>
      <c r="AQ353" s="51"/>
      <c r="AR353" s="51"/>
      <c r="AS353" s="51"/>
      <c r="AT353" s="51"/>
      <c r="AU353" s="51"/>
      <c r="AV353" s="51"/>
      <c r="AW353" s="51"/>
      <c r="AX353" s="149">
        <f t="shared" si="145"/>
        <v>0</v>
      </c>
      <c r="AY353" s="52"/>
      <c r="AZ353" s="90" t="e">
        <f>VLOOKUP(AY353,Termination!C:D,2,FALSE)</f>
        <v>#N/A</v>
      </c>
      <c r="BA353" s="92" t="str">
        <f t="shared" si="146"/>
        <v/>
      </c>
      <c r="BB353" s="89"/>
      <c r="BC353" s="89"/>
      <c r="BD353" s="150" t="str">
        <f t="shared" si="147"/>
        <v/>
      </c>
      <c r="BE353" s="151">
        <f>VLOOKUP(A353,Basisgegevens!$B:$L,5,0)</f>
        <v>3.449074074074074E-3</v>
      </c>
      <c r="BF353" s="151">
        <f>VLOOKUP($A353,Basisgegevens!$B:$L,7,0)</f>
        <v>3.2175925925925926E-3</v>
      </c>
      <c r="BG353" s="151">
        <f>VLOOKUP($A353,Basisgegevens!$B:$L,8,0)</f>
        <v>7.3495370370370364E-3</v>
      </c>
      <c r="BH353" s="152">
        <f>VLOOKUP($A353,Basisgegevens!$B:$L,9,0)</f>
        <v>300</v>
      </c>
      <c r="BI353" s="152">
        <f>VLOOKUP($A353,Basisgegevens!$B:$L,10,0)</f>
        <v>135</v>
      </c>
      <c r="BJ353" s="152">
        <f>VLOOKUP($A353,Basisgegevens!$B:$L,11,0)</f>
        <v>19</v>
      </c>
      <c r="BK353" s="152" t="str">
        <f t="shared" si="148"/>
        <v/>
      </c>
      <c r="BL353" s="153" t="str">
        <f t="shared" si="149"/>
        <v>Uit</v>
      </c>
      <c r="BM353" s="154" t="str">
        <f t="shared" si="134"/>
        <v/>
      </c>
      <c r="BN353" s="154">
        <f t="shared" si="150"/>
        <v>0</v>
      </c>
      <c r="BO353" s="154" t="str">
        <f t="shared" si="151"/>
        <v/>
      </c>
      <c r="BP353" s="61"/>
      <c r="BQ353" s="61"/>
      <c r="BR353" s="59" t="str">
        <f t="shared" si="152"/>
        <v/>
      </c>
      <c r="BS353" s="59" t="str">
        <f t="shared" si="153"/>
        <v/>
      </c>
      <c r="BT353" s="155" t="str">
        <f t="shared" si="154"/>
        <v/>
      </c>
      <c r="BU353" s="156" t="str">
        <f t="shared" si="155"/>
        <v/>
      </c>
      <c r="BV353" s="68"/>
      <c r="BW353" s="68"/>
      <c r="BX353" s="68"/>
      <c r="BY353" s="68"/>
      <c r="BZ353" s="68"/>
      <c r="CA353" s="68"/>
      <c r="CB353" s="68"/>
      <c r="CC353" s="68"/>
    </row>
    <row r="354" spans="1:81" x14ac:dyDescent="0.2">
      <c r="A354" s="161" t="s">
        <v>53</v>
      </c>
      <c r="B354" s="32"/>
      <c r="C354" s="164" t="str">
        <f t="shared" si="135"/>
        <v>L</v>
      </c>
      <c r="D354" s="147"/>
      <c r="E354" s="40"/>
      <c r="F354" s="35"/>
      <c r="G354" s="32"/>
      <c r="H354" s="32"/>
      <c r="I354" s="32"/>
      <c r="J354" s="32"/>
      <c r="K354" s="41"/>
      <c r="L354" s="42"/>
      <c r="M354" s="42"/>
      <c r="N354" s="167" t="str">
        <f t="shared" si="136"/>
        <v>Uit</v>
      </c>
      <c r="O354" s="46"/>
      <c r="P354" s="47"/>
      <c r="Q354" s="48">
        <f t="shared" si="137"/>
        <v>0</v>
      </c>
      <c r="R354" s="49" t="str">
        <f t="shared" si="138"/>
        <v/>
      </c>
      <c r="S354" s="50" t="str">
        <f t="shared" si="139"/>
        <v>Uit</v>
      </c>
      <c r="T354" s="171">
        <f t="shared" si="140"/>
        <v>0</v>
      </c>
      <c r="U354" s="169">
        <f t="shared" si="141"/>
        <v>0</v>
      </c>
      <c r="V354" s="169" t="str">
        <f t="shared" si="142"/>
        <v>Uit</v>
      </c>
      <c r="W354" s="170" t="str">
        <f t="shared" si="143"/>
        <v/>
      </c>
      <c r="X354" s="91" t="str">
        <f t="shared" si="144"/>
        <v/>
      </c>
      <c r="Y354" s="51"/>
      <c r="Z354" s="51"/>
      <c r="AA354" s="51"/>
      <c r="AB354" s="51"/>
      <c r="AC354" s="51"/>
      <c r="AD354" s="51"/>
      <c r="AE354" s="51"/>
      <c r="AF354" s="51"/>
      <c r="AG354" s="51"/>
      <c r="AH354" s="51"/>
      <c r="AI354" s="51"/>
      <c r="AJ354" s="51"/>
      <c r="AK354" s="51"/>
      <c r="AL354" s="51"/>
      <c r="AM354" s="51"/>
      <c r="AN354" s="51"/>
      <c r="AO354" s="51"/>
      <c r="AP354" s="51"/>
      <c r="AQ354" s="51"/>
      <c r="AR354" s="51"/>
      <c r="AS354" s="51"/>
      <c r="AT354" s="51"/>
      <c r="AU354" s="51"/>
      <c r="AV354" s="51"/>
      <c r="AW354" s="51"/>
      <c r="AX354" s="149">
        <f t="shared" si="145"/>
        <v>0</v>
      </c>
      <c r="AY354" s="52"/>
      <c r="AZ354" s="90" t="e">
        <f>VLOOKUP(AY354,Termination!C:D,2,FALSE)</f>
        <v>#N/A</v>
      </c>
      <c r="BA354" s="92" t="str">
        <f t="shared" si="146"/>
        <v/>
      </c>
      <c r="BB354" s="89"/>
      <c r="BC354" s="89"/>
      <c r="BD354" s="150" t="str">
        <f t="shared" si="147"/>
        <v/>
      </c>
      <c r="BE354" s="151">
        <f>VLOOKUP(A354,Basisgegevens!$B:$L,5,0)</f>
        <v>3.449074074074074E-3</v>
      </c>
      <c r="BF354" s="151">
        <f>VLOOKUP($A354,Basisgegevens!$B:$L,7,0)</f>
        <v>3.2175925925925926E-3</v>
      </c>
      <c r="BG354" s="151">
        <f>VLOOKUP($A354,Basisgegevens!$B:$L,8,0)</f>
        <v>7.3495370370370364E-3</v>
      </c>
      <c r="BH354" s="152">
        <f>VLOOKUP($A354,Basisgegevens!$B:$L,9,0)</f>
        <v>300</v>
      </c>
      <c r="BI354" s="152">
        <f>VLOOKUP($A354,Basisgegevens!$B:$L,10,0)</f>
        <v>135</v>
      </c>
      <c r="BJ354" s="152">
        <f>VLOOKUP($A354,Basisgegevens!$B:$L,11,0)</f>
        <v>19</v>
      </c>
      <c r="BK354" s="152" t="str">
        <f t="shared" si="148"/>
        <v/>
      </c>
      <c r="BL354" s="153" t="str">
        <f t="shared" si="149"/>
        <v>Uit</v>
      </c>
      <c r="BM354" s="154" t="str">
        <f t="shared" si="134"/>
        <v/>
      </c>
      <c r="BN354" s="154">
        <f t="shared" si="150"/>
        <v>0</v>
      </c>
      <c r="BO354" s="154" t="str">
        <f t="shared" si="151"/>
        <v/>
      </c>
      <c r="BP354" s="61"/>
      <c r="BQ354" s="61"/>
      <c r="BR354" s="59" t="str">
        <f t="shared" si="152"/>
        <v/>
      </c>
      <c r="BS354" s="59" t="str">
        <f t="shared" si="153"/>
        <v/>
      </c>
      <c r="BT354" s="155" t="str">
        <f t="shared" si="154"/>
        <v/>
      </c>
      <c r="BU354" s="156" t="str">
        <f t="shared" si="155"/>
        <v/>
      </c>
      <c r="BV354" s="68"/>
      <c r="BW354" s="68"/>
      <c r="BX354" s="68"/>
      <c r="BY354" s="68"/>
      <c r="BZ354" s="68"/>
      <c r="CA354" s="68"/>
      <c r="CB354" s="68"/>
      <c r="CC354" s="68"/>
    </row>
    <row r="355" spans="1:81" x14ac:dyDescent="0.2">
      <c r="A355" s="161" t="s">
        <v>53</v>
      </c>
      <c r="B355" s="32"/>
      <c r="C355" s="164" t="str">
        <f t="shared" si="135"/>
        <v>L</v>
      </c>
      <c r="D355" s="147"/>
      <c r="E355" s="40"/>
      <c r="F355" s="35"/>
      <c r="G355" s="32"/>
      <c r="H355" s="32"/>
      <c r="I355" s="32"/>
      <c r="J355" s="32"/>
      <c r="K355" s="41"/>
      <c r="L355" s="42"/>
      <c r="M355" s="42"/>
      <c r="N355" s="167" t="str">
        <f t="shared" si="136"/>
        <v>Uit</v>
      </c>
      <c r="O355" s="46"/>
      <c r="P355" s="47"/>
      <c r="Q355" s="48">
        <f t="shared" si="137"/>
        <v>0</v>
      </c>
      <c r="R355" s="49" t="str">
        <f t="shared" si="138"/>
        <v/>
      </c>
      <c r="S355" s="50" t="str">
        <f t="shared" si="139"/>
        <v>Uit</v>
      </c>
      <c r="T355" s="171">
        <f t="shared" si="140"/>
        <v>0</v>
      </c>
      <c r="U355" s="169">
        <f t="shared" si="141"/>
        <v>0</v>
      </c>
      <c r="V355" s="169" t="str">
        <f t="shared" si="142"/>
        <v>Uit</v>
      </c>
      <c r="W355" s="170" t="str">
        <f t="shared" si="143"/>
        <v/>
      </c>
      <c r="X355" s="91" t="str">
        <f t="shared" si="144"/>
        <v/>
      </c>
      <c r="Y355" s="51"/>
      <c r="Z355" s="51"/>
      <c r="AA355" s="51"/>
      <c r="AB355" s="51"/>
      <c r="AC355" s="51"/>
      <c r="AD355" s="51"/>
      <c r="AE355" s="51"/>
      <c r="AF355" s="51"/>
      <c r="AG355" s="51"/>
      <c r="AH355" s="51"/>
      <c r="AI355" s="51"/>
      <c r="AJ355" s="51"/>
      <c r="AK355" s="51"/>
      <c r="AL355" s="51"/>
      <c r="AM355" s="51"/>
      <c r="AN355" s="51"/>
      <c r="AO355" s="51"/>
      <c r="AP355" s="51"/>
      <c r="AQ355" s="51"/>
      <c r="AR355" s="51"/>
      <c r="AS355" s="51"/>
      <c r="AT355" s="51"/>
      <c r="AU355" s="51"/>
      <c r="AV355" s="51"/>
      <c r="AW355" s="51"/>
      <c r="AX355" s="149">
        <f t="shared" si="145"/>
        <v>0</v>
      </c>
      <c r="AY355" s="52"/>
      <c r="AZ355" s="90" t="e">
        <f>VLOOKUP(AY355,Termination!C:D,2,FALSE)</f>
        <v>#N/A</v>
      </c>
      <c r="BA355" s="92" t="str">
        <f t="shared" si="146"/>
        <v/>
      </c>
      <c r="BB355" s="89"/>
      <c r="BC355" s="89"/>
      <c r="BD355" s="150" t="str">
        <f t="shared" si="147"/>
        <v/>
      </c>
      <c r="BE355" s="151">
        <f>VLOOKUP(A355,Basisgegevens!$B:$L,5,0)</f>
        <v>3.449074074074074E-3</v>
      </c>
      <c r="BF355" s="151">
        <f>VLOOKUP($A355,Basisgegevens!$B:$L,7,0)</f>
        <v>3.2175925925925926E-3</v>
      </c>
      <c r="BG355" s="151">
        <f>VLOOKUP($A355,Basisgegevens!$B:$L,8,0)</f>
        <v>7.3495370370370364E-3</v>
      </c>
      <c r="BH355" s="152">
        <f>VLOOKUP($A355,Basisgegevens!$B:$L,9,0)</f>
        <v>300</v>
      </c>
      <c r="BI355" s="152">
        <f>VLOOKUP($A355,Basisgegevens!$B:$L,10,0)</f>
        <v>135</v>
      </c>
      <c r="BJ355" s="152">
        <f>VLOOKUP($A355,Basisgegevens!$B:$L,11,0)</f>
        <v>19</v>
      </c>
      <c r="BK355" s="152" t="str">
        <f t="shared" si="148"/>
        <v/>
      </c>
      <c r="BL355" s="153" t="str">
        <f t="shared" si="149"/>
        <v>Uit</v>
      </c>
      <c r="BM355" s="154" t="str">
        <f t="shared" si="134"/>
        <v/>
      </c>
      <c r="BN355" s="154">
        <f t="shared" si="150"/>
        <v>0</v>
      </c>
      <c r="BO355" s="154" t="str">
        <f t="shared" si="151"/>
        <v/>
      </c>
      <c r="BP355" s="61"/>
      <c r="BQ355" s="61"/>
      <c r="BR355" s="59" t="str">
        <f t="shared" si="152"/>
        <v/>
      </c>
      <c r="BS355" s="59" t="str">
        <f t="shared" si="153"/>
        <v/>
      </c>
      <c r="BT355" s="155" t="str">
        <f t="shared" si="154"/>
        <v/>
      </c>
      <c r="BU355" s="156" t="str">
        <f t="shared" si="155"/>
        <v/>
      </c>
      <c r="BV355" s="68"/>
      <c r="BW355" s="68"/>
      <c r="BX355" s="68"/>
      <c r="BY355" s="68"/>
      <c r="BZ355" s="68"/>
      <c r="CA355" s="68"/>
      <c r="CB355" s="68"/>
      <c r="CC355" s="68"/>
    </row>
    <row r="356" spans="1:81" x14ac:dyDescent="0.2">
      <c r="A356" s="161" t="s">
        <v>53</v>
      </c>
      <c r="B356" s="32"/>
      <c r="C356" s="164" t="str">
        <f t="shared" si="135"/>
        <v>L</v>
      </c>
      <c r="D356" s="147"/>
      <c r="E356" s="40"/>
      <c r="F356" s="35"/>
      <c r="G356" s="32"/>
      <c r="H356" s="32"/>
      <c r="I356" s="32"/>
      <c r="J356" s="32"/>
      <c r="K356" s="41"/>
      <c r="L356" s="42"/>
      <c r="M356" s="42"/>
      <c r="N356" s="167" t="str">
        <f t="shared" si="136"/>
        <v>Uit</v>
      </c>
      <c r="O356" s="46"/>
      <c r="P356" s="47"/>
      <c r="Q356" s="48">
        <f t="shared" si="137"/>
        <v>0</v>
      </c>
      <c r="R356" s="49" t="str">
        <f t="shared" si="138"/>
        <v/>
      </c>
      <c r="S356" s="50" t="str">
        <f t="shared" si="139"/>
        <v>Uit</v>
      </c>
      <c r="T356" s="171">
        <f t="shared" si="140"/>
        <v>0</v>
      </c>
      <c r="U356" s="169">
        <f t="shared" si="141"/>
        <v>0</v>
      </c>
      <c r="V356" s="169" t="str">
        <f t="shared" si="142"/>
        <v>Uit</v>
      </c>
      <c r="W356" s="170" t="str">
        <f t="shared" si="143"/>
        <v/>
      </c>
      <c r="X356" s="91" t="str">
        <f t="shared" si="144"/>
        <v/>
      </c>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149">
        <f t="shared" si="145"/>
        <v>0</v>
      </c>
      <c r="AY356" s="52"/>
      <c r="AZ356" s="90" t="e">
        <f>VLOOKUP(AY356,Termination!C:D,2,FALSE)</f>
        <v>#N/A</v>
      </c>
      <c r="BA356" s="92" t="str">
        <f t="shared" si="146"/>
        <v/>
      </c>
      <c r="BB356" s="89"/>
      <c r="BC356" s="89"/>
      <c r="BD356" s="150" t="str">
        <f t="shared" si="147"/>
        <v/>
      </c>
      <c r="BE356" s="151">
        <f>VLOOKUP(A356,Basisgegevens!$B:$L,5,0)</f>
        <v>3.449074074074074E-3</v>
      </c>
      <c r="BF356" s="151">
        <f>VLOOKUP($A356,Basisgegevens!$B:$L,7,0)</f>
        <v>3.2175925925925926E-3</v>
      </c>
      <c r="BG356" s="151">
        <f>VLOOKUP($A356,Basisgegevens!$B:$L,8,0)</f>
        <v>7.3495370370370364E-3</v>
      </c>
      <c r="BH356" s="152">
        <f>VLOOKUP($A356,Basisgegevens!$B:$L,9,0)</f>
        <v>300</v>
      </c>
      <c r="BI356" s="152">
        <f>VLOOKUP($A356,Basisgegevens!$B:$L,10,0)</f>
        <v>135</v>
      </c>
      <c r="BJ356" s="152">
        <f>VLOOKUP($A356,Basisgegevens!$B:$L,11,0)</f>
        <v>19</v>
      </c>
      <c r="BK356" s="152" t="str">
        <f t="shared" si="148"/>
        <v/>
      </c>
      <c r="BL356" s="153" t="str">
        <f t="shared" si="149"/>
        <v>Uit</v>
      </c>
      <c r="BM356" s="154" t="str">
        <f t="shared" si="134"/>
        <v/>
      </c>
      <c r="BN356" s="154">
        <f t="shared" si="150"/>
        <v>0</v>
      </c>
      <c r="BO356" s="154" t="str">
        <f t="shared" si="151"/>
        <v/>
      </c>
      <c r="BP356" s="61"/>
      <c r="BQ356" s="61"/>
      <c r="BR356" s="59" t="str">
        <f t="shared" si="152"/>
        <v/>
      </c>
      <c r="BS356" s="59" t="str">
        <f t="shared" si="153"/>
        <v/>
      </c>
      <c r="BT356" s="155" t="str">
        <f t="shared" si="154"/>
        <v/>
      </c>
      <c r="BU356" s="156" t="str">
        <f t="shared" si="155"/>
        <v/>
      </c>
      <c r="BV356" s="68"/>
      <c r="BW356" s="68"/>
      <c r="BX356" s="68"/>
      <c r="BY356" s="68"/>
      <c r="BZ356" s="68"/>
      <c r="CA356" s="68"/>
      <c r="CB356" s="68"/>
      <c r="CC356" s="68"/>
    </row>
    <row r="357" spans="1:81" x14ac:dyDescent="0.2">
      <c r="A357" s="161" t="s">
        <v>53</v>
      </c>
      <c r="B357" s="32"/>
      <c r="C357" s="164" t="str">
        <f t="shared" si="135"/>
        <v>L</v>
      </c>
      <c r="D357" s="147"/>
      <c r="E357" s="40"/>
      <c r="F357" s="35"/>
      <c r="G357" s="32"/>
      <c r="H357" s="32"/>
      <c r="I357" s="32"/>
      <c r="J357" s="32"/>
      <c r="K357" s="41"/>
      <c r="L357" s="42"/>
      <c r="M357" s="42"/>
      <c r="N357" s="167" t="str">
        <f t="shared" si="136"/>
        <v>Uit</v>
      </c>
      <c r="O357" s="46"/>
      <c r="P357" s="47"/>
      <c r="Q357" s="48">
        <f t="shared" si="137"/>
        <v>0</v>
      </c>
      <c r="R357" s="49" t="str">
        <f t="shared" si="138"/>
        <v/>
      </c>
      <c r="S357" s="50" t="str">
        <f t="shared" si="139"/>
        <v>Uit</v>
      </c>
      <c r="T357" s="171">
        <f t="shared" si="140"/>
        <v>0</v>
      </c>
      <c r="U357" s="169">
        <f t="shared" si="141"/>
        <v>0</v>
      </c>
      <c r="V357" s="169" t="str">
        <f t="shared" si="142"/>
        <v>Uit</v>
      </c>
      <c r="W357" s="170" t="str">
        <f t="shared" si="143"/>
        <v/>
      </c>
      <c r="X357" s="91" t="str">
        <f t="shared" si="144"/>
        <v/>
      </c>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149">
        <f t="shared" si="145"/>
        <v>0</v>
      </c>
      <c r="AY357" s="52"/>
      <c r="AZ357" s="90" t="e">
        <f>VLOOKUP(AY357,Termination!C:D,2,FALSE)</f>
        <v>#N/A</v>
      </c>
      <c r="BA357" s="92" t="str">
        <f t="shared" si="146"/>
        <v/>
      </c>
      <c r="BB357" s="89"/>
      <c r="BC357" s="89"/>
      <c r="BD357" s="150" t="str">
        <f t="shared" si="147"/>
        <v/>
      </c>
      <c r="BE357" s="151">
        <f>VLOOKUP(A357,Basisgegevens!$B:$L,5,0)</f>
        <v>3.449074074074074E-3</v>
      </c>
      <c r="BF357" s="151">
        <f>VLOOKUP($A357,Basisgegevens!$B:$L,7,0)</f>
        <v>3.2175925925925926E-3</v>
      </c>
      <c r="BG357" s="151">
        <f>VLOOKUP($A357,Basisgegevens!$B:$L,8,0)</f>
        <v>7.3495370370370364E-3</v>
      </c>
      <c r="BH357" s="152">
        <f>VLOOKUP($A357,Basisgegevens!$B:$L,9,0)</f>
        <v>300</v>
      </c>
      <c r="BI357" s="152">
        <f>VLOOKUP($A357,Basisgegevens!$B:$L,10,0)</f>
        <v>135</v>
      </c>
      <c r="BJ357" s="152">
        <f>VLOOKUP($A357,Basisgegevens!$B:$L,11,0)</f>
        <v>19</v>
      </c>
      <c r="BK357" s="152" t="str">
        <f t="shared" si="148"/>
        <v/>
      </c>
      <c r="BL357" s="153" t="str">
        <f t="shared" si="149"/>
        <v>Uit</v>
      </c>
      <c r="BM357" s="154" t="str">
        <f t="shared" si="134"/>
        <v/>
      </c>
      <c r="BN357" s="154">
        <f t="shared" si="150"/>
        <v>0</v>
      </c>
      <c r="BO357" s="154" t="str">
        <f t="shared" si="151"/>
        <v/>
      </c>
      <c r="BP357" s="61"/>
      <c r="BQ357" s="61"/>
      <c r="BR357" s="59" t="str">
        <f t="shared" si="152"/>
        <v/>
      </c>
      <c r="BS357" s="59" t="str">
        <f t="shared" si="153"/>
        <v/>
      </c>
      <c r="BT357" s="155" t="str">
        <f t="shared" si="154"/>
        <v/>
      </c>
      <c r="BU357" s="156" t="str">
        <f t="shared" si="155"/>
        <v/>
      </c>
      <c r="BV357" s="68"/>
      <c r="BW357" s="68"/>
      <c r="BX357" s="68"/>
      <c r="BY357" s="68"/>
      <c r="BZ357" s="68"/>
      <c r="CA357" s="68"/>
      <c r="CB357" s="68"/>
      <c r="CC357" s="68"/>
    </row>
    <row r="358" spans="1:81" x14ac:dyDescent="0.2">
      <c r="A358" s="161" t="s">
        <v>53</v>
      </c>
      <c r="B358" s="32"/>
      <c r="C358" s="164" t="str">
        <f t="shared" si="135"/>
        <v>L</v>
      </c>
      <c r="D358" s="147"/>
      <c r="E358" s="40"/>
      <c r="F358" s="35"/>
      <c r="G358" s="32"/>
      <c r="H358" s="32"/>
      <c r="I358" s="32"/>
      <c r="J358" s="32"/>
      <c r="K358" s="41"/>
      <c r="L358" s="42"/>
      <c r="M358" s="42"/>
      <c r="N358" s="167" t="str">
        <f t="shared" si="136"/>
        <v>Uit</v>
      </c>
      <c r="O358" s="46"/>
      <c r="P358" s="47"/>
      <c r="Q358" s="48">
        <f t="shared" si="137"/>
        <v>0</v>
      </c>
      <c r="R358" s="49" t="str">
        <f t="shared" si="138"/>
        <v/>
      </c>
      <c r="S358" s="50" t="str">
        <f t="shared" si="139"/>
        <v>Uit</v>
      </c>
      <c r="T358" s="171">
        <f t="shared" si="140"/>
        <v>0</v>
      </c>
      <c r="U358" s="169">
        <f t="shared" si="141"/>
        <v>0</v>
      </c>
      <c r="V358" s="169" t="str">
        <f t="shared" si="142"/>
        <v>Uit</v>
      </c>
      <c r="W358" s="170" t="str">
        <f t="shared" si="143"/>
        <v/>
      </c>
      <c r="X358" s="91" t="str">
        <f t="shared" si="144"/>
        <v/>
      </c>
      <c r="Y358" s="51"/>
      <c r="Z358" s="51"/>
      <c r="AA358" s="51"/>
      <c r="AB358" s="51"/>
      <c r="AC358" s="51"/>
      <c r="AD358" s="51"/>
      <c r="AE358" s="51"/>
      <c r="AF358" s="51"/>
      <c r="AG358" s="51"/>
      <c r="AH358" s="51"/>
      <c r="AI358" s="51"/>
      <c r="AJ358" s="51"/>
      <c r="AK358" s="51"/>
      <c r="AL358" s="51"/>
      <c r="AM358" s="51"/>
      <c r="AN358" s="51"/>
      <c r="AO358" s="51"/>
      <c r="AP358" s="51"/>
      <c r="AQ358" s="51"/>
      <c r="AR358" s="51"/>
      <c r="AS358" s="51"/>
      <c r="AT358" s="51"/>
      <c r="AU358" s="51"/>
      <c r="AV358" s="51"/>
      <c r="AW358" s="51"/>
      <c r="AX358" s="149">
        <f t="shared" si="145"/>
        <v>0</v>
      </c>
      <c r="AY358" s="52"/>
      <c r="AZ358" s="90" t="e">
        <f>VLOOKUP(AY358,Termination!C:D,2,FALSE)</f>
        <v>#N/A</v>
      </c>
      <c r="BA358" s="92" t="str">
        <f t="shared" si="146"/>
        <v/>
      </c>
      <c r="BB358" s="89"/>
      <c r="BC358" s="89"/>
      <c r="BD358" s="150" t="str">
        <f t="shared" si="147"/>
        <v/>
      </c>
      <c r="BE358" s="151">
        <f>VLOOKUP(A358,Basisgegevens!$B:$L,5,0)</f>
        <v>3.449074074074074E-3</v>
      </c>
      <c r="BF358" s="151">
        <f>VLOOKUP($A358,Basisgegevens!$B:$L,7,0)</f>
        <v>3.2175925925925926E-3</v>
      </c>
      <c r="BG358" s="151">
        <f>VLOOKUP($A358,Basisgegevens!$B:$L,8,0)</f>
        <v>7.3495370370370364E-3</v>
      </c>
      <c r="BH358" s="152">
        <f>VLOOKUP($A358,Basisgegevens!$B:$L,9,0)</f>
        <v>300</v>
      </c>
      <c r="BI358" s="152">
        <f>VLOOKUP($A358,Basisgegevens!$B:$L,10,0)</f>
        <v>135</v>
      </c>
      <c r="BJ358" s="152">
        <f>VLOOKUP($A358,Basisgegevens!$B:$L,11,0)</f>
        <v>19</v>
      </c>
      <c r="BK358" s="152" t="str">
        <f t="shared" si="148"/>
        <v/>
      </c>
      <c r="BL358" s="153" t="str">
        <f t="shared" si="149"/>
        <v>Uit</v>
      </c>
      <c r="BM358" s="154" t="str">
        <f t="shared" si="134"/>
        <v/>
      </c>
      <c r="BN358" s="154">
        <f t="shared" si="150"/>
        <v>0</v>
      </c>
      <c r="BO358" s="154" t="str">
        <f t="shared" si="151"/>
        <v/>
      </c>
      <c r="BP358" s="61"/>
      <c r="BQ358" s="61"/>
      <c r="BR358" s="59" t="str">
        <f t="shared" si="152"/>
        <v/>
      </c>
      <c r="BS358" s="59" t="str">
        <f t="shared" si="153"/>
        <v/>
      </c>
      <c r="BT358" s="155" t="str">
        <f t="shared" si="154"/>
        <v/>
      </c>
      <c r="BU358" s="156" t="str">
        <f t="shared" si="155"/>
        <v/>
      </c>
      <c r="BV358" s="68"/>
      <c r="BW358" s="68"/>
      <c r="BX358" s="68"/>
      <c r="BY358" s="68"/>
      <c r="BZ358" s="68"/>
      <c r="CA358" s="68"/>
      <c r="CB358" s="68"/>
      <c r="CC358" s="68"/>
    </row>
    <row r="359" spans="1:81" x14ac:dyDescent="0.2">
      <c r="A359" s="161" t="s">
        <v>53</v>
      </c>
      <c r="B359" s="32"/>
      <c r="C359" s="164" t="str">
        <f t="shared" si="135"/>
        <v>L</v>
      </c>
      <c r="D359" s="147"/>
      <c r="E359" s="40"/>
      <c r="F359" s="35"/>
      <c r="G359" s="32"/>
      <c r="H359" s="32"/>
      <c r="I359" s="32"/>
      <c r="J359" s="32"/>
      <c r="K359" s="41"/>
      <c r="L359" s="42"/>
      <c r="M359" s="42"/>
      <c r="N359" s="167" t="str">
        <f t="shared" si="136"/>
        <v>Uit</v>
      </c>
      <c r="O359" s="46"/>
      <c r="P359" s="47"/>
      <c r="Q359" s="48">
        <f t="shared" si="137"/>
        <v>0</v>
      </c>
      <c r="R359" s="49" t="str">
        <f t="shared" si="138"/>
        <v/>
      </c>
      <c r="S359" s="50" t="str">
        <f t="shared" si="139"/>
        <v>Uit</v>
      </c>
      <c r="T359" s="171">
        <f t="shared" si="140"/>
        <v>0</v>
      </c>
      <c r="U359" s="169">
        <f t="shared" si="141"/>
        <v>0</v>
      </c>
      <c r="V359" s="169" t="str">
        <f t="shared" si="142"/>
        <v>Uit</v>
      </c>
      <c r="W359" s="170" t="str">
        <f t="shared" si="143"/>
        <v/>
      </c>
      <c r="X359" s="91" t="str">
        <f t="shared" si="144"/>
        <v/>
      </c>
      <c r="Y359" s="51"/>
      <c r="Z359" s="51"/>
      <c r="AA359" s="51"/>
      <c r="AB359" s="51"/>
      <c r="AC359" s="51"/>
      <c r="AD359" s="51"/>
      <c r="AE359" s="51"/>
      <c r="AF359" s="51"/>
      <c r="AG359" s="51"/>
      <c r="AH359" s="51"/>
      <c r="AI359" s="51"/>
      <c r="AJ359" s="51"/>
      <c r="AK359" s="51"/>
      <c r="AL359" s="51"/>
      <c r="AM359" s="51"/>
      <c r="AN359" s="51"/>
      <c r="AO359" s="51"/>
      <c r="AP359" s="51"/>
      <c r="AQ359" s="51"/>
      <c r="AR359" s="51"/>
      <c r="AS359" s="51"/>
      <c r="AT359" s="51"/>
      <c r="AU359" s="51"/>
      <c r="AV359" s="51"/>
      <c r="AW359" s="51"/>
      <c r="AX359" s="149">
        <f t="shared" si="145"/>
        <v>0</v>
      </c>
      <c r="AY359" s="52"/>
      <c r="AZ359" s="90" t="e">
        <f>VLOOKUP(AY359,Termination!C:D,2,FALSE)</f>
        <v>#N/A</v>
      </c>
      <c r="BA359" s="92" t="str">
        <f t="shared" si="146"/>
        <v/>
      </c>
      <c r="BB359" s="89"/>
      <c r="BC359" s="89"/>
      <c r="BD359" s="150" t="str">
        <f t="shared" si="147"/>
        <v/>
      </c>
      <c r="BE359" s="151">
        <f>VLOOKUP(A359,Basisgegevens!$B:$L,5,0)</f>
        <v>3.449074074074074E-3</v>
      </c>
      <c r="BF359" s="151">
        <f>VLOOKUP($A359,Basisgegevens!$B:$L,7,0)</f>
        <v>3.2175925925925926E-3</v>
      </c>
      <c r="BG359" s="151">
        <f>VLOOKUP($A359,Basisgegevens!$B:$L,8,0)</f>
        <v>7.3495370370370364E-3</v>
      </c>
      <c r="BH359" s="152">
        <f>VLOOKUP($A359,Basisgegevens!$B:$L,9,0)</f>
        <v>300</v>
      </c>
      <c r="BI359" s="152">
        <f>VLOOKUP($A359,Basisgegevens!$B:$L,10,0)</f>
        <v>135</v>
      </c>
      <c r="BJ359" s="152">
        <f>VLOOKUP($A359,Basisgegevens!$B:$L,11,0)</f>
        <v>19</v>
      </c>
      <c r="BK359" s="152" t="str">
        <f t="shared" si="148"/>
        <v/>
      </c>
      <c r="BL359" s="153" t="str">
        <f t="shared" si="149"/>
        <v>Uit</v>
      </c>
      <c r="BM359" s="154" t="str">
        <f t="shared" si="134"/>
        <v/>
      </c>
      <c r="BN359" s="154">
        <f t="shared" si="150"/>
        <v>0</v>
      </c>
      <c r="BO359" s="154" t="str">
        <f t="shared" si="151"/>
        <v/>
      </c>
      <c r="BP359" s="61"/>
      <c r="BQ359" s="61"/>
      <c r="BR359" s="59" t="str">
        <f t="shared" si="152"/>
        <v/>
      </c>
      <c r="BS359" s="59" t="str">
        <f t="shared" si="153"/>
        <v/>
      </c>
      <c r="BT359" s="155" t="str">
        <f t="shared" si="154"/>
        <v/>
      </c>
      <c r="BU359" s="156" t="str">
        <f t="shared" si="155"/>
        <v/>
      </c>
      <c r="BV359" s="68"/>
      <c r="BW359" s="68"/>
      <c r="BX359" s="68"/>
      <c r="BY359" s="68"/>
      <c r="BZ359" s="68"/>
      <c r="CA359" s="68"/>
      <c r="CB359" s="68"/>
      <c r="CC359" s="68"/>
    </row>
    <row r="360" spans="1:81" x14ac:dyDescent="0.2">
      <c r="A360" s="161" t="s">
        <v>53</v>
      </c>
      <c r="B360" s="32"/>
      <c r="C360" s="164" t="str">
        <f t="shared" si="135"/>
        <v>L</v>
      </c>
      <c r="D360" s="147"/>
      <c r="E360" s="40"/>
      <c r="F360" s="35"/>
      <c r="G360" s="32"/>
      <c r="H360" s="32"/>
      <c r="I360" s="32"/>
      <c r="J360" s="32"/>
      <c r="K360" s="41"/>
      <c r="L360" s="42"/>
      <c r="M360" s="42"/>
      <c r="N360" s="167" t="str">
        <f t="shared" si="136"/>
        <v>Uit</v>
      </c>
      <c r="O360" s="46"/>
      <c r="P360" s="47"/>
      <c r="Q360" s="48">
        <f t="shared" si="137"/>
        <v>0</v>
      </c>
      <c r="R360" s="49" t="str">
        <f t="shared" si="138"/>
        <v/>
      </c>
      <c r="S360" s="50" t="str">
        <f t="shared" si="139"/>
        <v>Uit</v>
      </c>
      <c r="T360" s="171">
        <f t="shared" si="140"/>
        <v>0</v>
      </c>
      <c r="U360" s="169">
        <f t="shared" si="141"/>
        <v>0</v>
      </c>
      <c r="V360" s="169" t="str">
        <f t="shared" si="142"/>
        <v>Uit</v>
      </c>
      <c r="W360" s="170" t="str">
        <f t="shared" si="143"/>
        <v/>
      </c>
      <c r="X360" s="91" t="str">
        <f t="shared" si="144"/>
        <v/>
      </c>
      <c r="Y360" s="51"/>
      <c r="Z360" s="51"/>
      <c r="AA360" s="51"/>
      <c r="AB360" s="51"/>
      <c r="AC360" s="51"/>
      <c r="AD360" s="51"/>
      <c r="AE360" s="51"/>
      <c r="AF360" s="51"/>
      <c r="AG360" s="51"/>
      <c r="AH360" s="51"/>
      <c r="AI360" s="51"/>
      <c r="AJ360" s="51"/>
      <c r="AK360" s="51"/>
      <c r="AL360" s="51"/>
      <c r="AM360" s="51"/>
      <c r="AN360" s="51"/>
      <c r="AO360" s="51"/>
      <c r="AP360" s="51"/>
      <c r="AQ360" s="51"/>
      <c r="AR360" s="51"/>
      <c r="AS360" s="51"/>
      <c r="AT360" s="51"/>
      <c r="AU360" s="51"/>
      <c r="AV360" s="51"/>
      <c r="AW360" s="51"/>
      <c r="AX360" s="149">
        <f t="shared" si="145"/>
        <v>0</v>
      </c>
      <c r="AY360" s="52"/>
      <c r="AZ360" s="90" t="e">
        <f>VLOOKUP(AY360,Termination!C:D,2,FALSE)</f>
        <v>#N/A</v>
      </c>
      <c r="BA360" s="92" t="str">
        <f t="shared" si="146"/>
        <v/>
      </c>
      <c r="BB360" s="89"/>
      <c r="BC360" s="89"/>
      <c r="BD360" s="150" t="str">
        <f t="shared" si="147"/>
        <v/>
      </c>
      <c r="BE360" s="151">
        <f>VLOOKUP(A360,Basisgegevens!$B:$L,5,0)</f>
        <v>3.449074074074074E-3</v>
      </c>
      <c r="BF360" s="151">
        <f>VLOOKUP($A360,Basisgegevens!$B:$L,7,0)</f>
        <v>3.2175925925925926E-3</v>
      </c>
      <c r="BG360" s="151">
        <f>VLOOKUP($A360,Basisgegevens!$B:$L,8,0)</f>
        <v>7.3495370370370364E-3</v>
      </c>
      <c r="BH360" s="152">
        <f>VLOOKUP($A360,Basisgegevens!$B:$L,9,0)</f>
        <v>300</v>
      </c>
      <c r="BI360" s="152">
        <f>VLOOKUP($A360,Basisgegevens!$B:$L,10,0)</f>
        <v>135</v>
      </c>
      <c r="BJ360" s="152">
        <f>VLOOKUP($A360,Basisgegevens!$B:$L,11,0)</f>
        <v>19</v>
      </c>
      <c r="BK360" s="152" t="str">
        <f t="shared" si="148"/>
        <v/>
      </c>
      <c r="BL360" s="153" t="str">
        <f t="shared" si="149"/>
        <v>Uit</v>
      </c>
      <c r="BM360" s="154" t="str">
        <f t="shared" si="134"/>
        <v/>
      </c>
      <c r="BN360" s="154">
        <f t="shared" si="150"/>
        <v>0</v>
      </c>
      <c r="BO360" s="154" t="str">
        <f t="shared" si="151"/>
        <v/>
      </c>
      <c r="BP360" s="61"/>
      <c r="BQ360" s="61"/>
      <c r="BR360" s="59" t="str">
        <f t="shared" si="152"/>
        <v/>
      </c>
      <c r="BS360" s="59" t="str">
        <f t="shared" si="153"/>
        <v/>
      </c>
      <c r="BT360" s="155" t="str">
        <f t="shared" si="154"/>
        <v/>
      </c>
      <c r="BU360" s="156" t="str">
        <f t="shared" si="155"/>
        <v/>
      </c>
      <c r="BV360" s="68"/>
      <c r="BW360" s="68"/>
      <c r="BX360" s="68"/>
      <c r="BY360" s="68"/>
      <c r="BZ360" s="68"/>
      <c r="CA360" s="68"/>
      <c r="CB360" s="68"/>
      <c r="CC360" s="68"/>
    </row>
    <row r="361" spans="1:81" x14ac:dyDescent="0.2">
      <c r="A361" s="161" t="s">
        <v>53</v>
      </c>
      <c r="B361" s="32"/>
      <c r="C361" s="164" t="str">
        <f t="shared" si="135"/>
        <v>L</v>
      </c>
      <c r="D361" s="147"/>
      <c r="E361" s="40"/>
      <c r="F361" s="35"/>
      <c r="G361" s="32"/>
      <c r="H361" s="32"/>
      <c r="I361" s="32"/>
      <c r="J361" s="32"/>
      <c r="K361" s="41"/>
      <c r="L361" s="42"/>
      <c r="M361" s="42"/>
      <c r="N361" s="167" t="str">
        <f t="shared" si="136"/>
        <v>Uit</v>
      </c>
      <c r="O361" s="46"/>
      <c r="P361" s="47"/>
      <c r="Q361" s="48">
        <f t="shared" si="137"/>
        <v>0</v>
      </c>
      <c r="R361" s="49" t="str">
        <f t="shared" si="138"/>
        <v/>
      </c>
      <c r="S361" s="50" t="str">
        <f t="shared" si="139"/>
        <v>Uit</v>
      </c>
      <c r="T361" s="171">
        <f t="shared" si="140"/>
        <v>0</v>
      </c>
      <c r="U361" s="169">
        <f t="shared" si="141"/>
        <v>0</v>
      </c>
      <c r="V361" s="169" t="str">
        <f t="shared" si="142"/>
        <v>Uit</v>
      </c>
      <c r="W361" s="170" t="str">
        <f t="shared" si="143"/>
        <v/>
      </c>
      <c r="X361" s="91" t="str">
        <f t="shared" si="144"/>
        <v/>
      </c>
      <c r="Y361" s="51"/>
      <c r="Z361" s="51"/>
      <c r="AA361" s="51"/>
      <c r="AB361" s="51"/>
      <c r="AC361" s="51"/>
      <c r="AD361" s="51"/>
      <c r="AE361" s="51"/>
      <c r="AF361" s="51"/>
      <c r="AG361" s="51"/>
      <c r="AH361" s="51"/>
      <c r="AI361" s="51"/>
      <c r="AJ361" s="51"/>
      <c r="AK361" s="51"/>
      <c r="AL361" s="51"/>
      <c r="AM361" s="51"/>
      <c r="AN361" s="51"/>
      <c r="AO361" s="51"/>
      <c r="AP361" s="51"/>
      <c r="AQ361" s="51"/>
      <c r="AR361" s="51"/>
      <c r="AS361" s="51"/>
      <c r="AT361" s="51"/>
      <c r="AU361" s="51"/>
      <c r="AV361" s="51"/>
      <c r="AW361" s="51"/>
      <c r="AX361" s="149">
        <f t="shared" si="145"/>
        <v>0</v>
      </c>
      <c r="AY361" s="52"/>
      <c r="AZ361" s="90" t="e">
        <f>VLOOKUP(AY361,Termination!C:D,2,FALSE)</f>
        <v>#N/A</v>
      </c>
      <c r="BA361" s="92" t="str">
        <f t="shared" si="146"/>
        <v/>
      </c>
      <c r="BB361" s="89"/>
      <c r="BC361" s="89"/>
      <c r="BD361" s="150" t="str">
        <f t="shared" si="147"/>
        <v/>
      </c>
      <c r="BE361" s="151">
        <f>VLOOKUP(A361,Basisgegevens!$B:$L,5,0)</f>
        <v>3.449074074074074E-3</v>
      </c>
      <c r="BF361" s="151">
        <f>VLOOKUP($A361,Basisgegevens!$B:$L,7,0)</f>
        <v>3.2175925925925926E-3</v>
      </c>
      <c r="BG361" s="151">
        <f>VLOOKUP($A361,Basisgegevens!$B:$L,8,0)</f>
        <v>7.3495370370370364E-3</v>
      </c>
      <c r="BH361" s="152">
        <f>VLOOKUP($A361,Basisgegevens!$B:$L,9,0)</f>
        <v>300</v>
      </c>
      <c r="BI361" s="152">
        <f>VLOOKUP($A361,Basisgegevens!$B:$L,10,0)</f>
        <v>135</v>
      </c>
      <c r="BJ361" s="152">
        <f>VLOOKUP($A361,Basisgegevens!$B:$L,11,0)</f>
        <v>19</v>
      </c>
      <c r="BK361" s="152" t="str">
        <f t="shared" si="148"/>
        <v/>
      </c>
      <c r="BL361" s="153" t="str">
        <f t="shared" si="149"/>
        <v>Uit</v>
      </c>
      <c r="BM361" s="154" t="str">
        <f t="shared" si="134"/>
        <v/>
      </c>
      <c r="BN361" s="154">
        <f t="shared" si="150"/>
        <v>0</v>
      </c>
      <c r="BO361" s="154" t="str">
        <f t="shared" si="151"/>
        <v/>
      </c>
      <c r="BP361" s="61"/>
      <c r="BQ361" s="61"/>
      <c r="BR361" s="59" t="str">
        <f t="shared" si="152"/>
        <v/>
      </c>
      <c r="BS361" s="59" t="str">
        <f t="shared" si="153"/>
        <v/>
      </c>
      <c r="BT361" s="155" t="str">
        <f t="shared" si="154"/>
        <v/>
      </c>
      <c r="BU361" s="156" t="str">
        <f t="shared" si="155"/>
        <v/>
      </c>
      <c r="BV361" s="68"/>
      <c r="BW361" s="68"/>
      <c r="BX361" s="68"/>
      <c r="BY361" s="68"/>
      <c r="BZ361" s="68"/>
      <c r="CA361" s="68"/>
      <c r="CB361" s="68"/>
      <c r="CC361" s="68"/>
    </row>
    <row r="362" spans="1:81" x14ac:dyDescent="0.2">
      <c r="A362" s="161" t="s">
        <v>53</v>
      </c>
      <c r="B362" s="32"/>
      <c r="C362" s="164" t="str">
        <f t="shared" si="135"/>
        <v>L</v>
      </c>
      <c r="D362" s="147"/>
      <c r="E362" s="40"/>
      <c r="F362" s="35"/>
      <c r="G362" s="32"/>
      <c r="H362" s="32"/>
      <c r="I362" s="32"/>
      <c r="J362" s="32"/>
      <c r="K362" s="41"/>
      <c r="L362" s="42"/>
      <c r="M362" s="42"/>
      <c r="N362" s="167" t="str">
        <f t="shared" si="136"/>
        <v>Uit</v>
      </c>
      <c r="O362" s="46"/>
      <c r="P362" s="47"/>
      <c r="Q362" s="48">
        <f t="shared" si="137"/>
        <v>0</v>
      </c>
      <c r="R362" s="49" t="str">
        <f t="shared" si="138"/>
        <v/>
      </c>
      <c r="S362" s="50" t="str">
        <f t="shared" si="139"/>
        <v>Uit</v>
      </c>
      <c r="T362" s="171">
        <f t="shared" si="140"/>
        <v>0</v>
      </c>
      <c r="U362" s="169">
        <f t="shared" si="141"/>
        <v>0</v>
      </c>
      <c r="V362" s="169" t="str">
        <f t="shared" si="142"/>
        <v>Uit</v>
      </c>
      <c r="W362" s="170" t="str">
        <f t="shared" si="143"/>
        <v/>
      </c>
      <c r="X362" s="91" t="str">
        <f t="shared" si="144"/>
        <v/>
      </c>
      <c r="Y362" s="51"/>
      <c r="Z362" s="51"/>
      <c r="AA362" s="51"/>
      <c r="AB362" s="51"/>
      <c r="AC362" s="51"/>
      <c r="AD362" s="51"/>
      <c r="AE362" s="51"/>
      <c r="AF362" s="51"/>
      <c r="AG362" s="51"/>
      <c r="AH362" s="51"/>
      <c r="AI362" s="51"/>
      <c r="AJ362" s="51"/>
      <c r="AK362" s="51"/>
      <c r="AL362" s="51"/>
      <c r="AM362" s="51"/>
      <c r="AN362" s="51"/>
      <c r="AO362" s="51"/>
      <c r="AP362" s="51"/>
      <c r="AQ362" s="51"/>
      <c r="AR362" s="51"/>
      <c r="AS362" s="51"/>
      <c r="AT362" s="51"/>
      <c r="AU362" s="51"/>
      <c r="AV362" s="51"/>
      <c r="AW362" s="51"/>
      <c r="AX362" s="149">
        <f t="shared" si="145"/>
        <v>0</v>
      </c>
      <c r="AY362" s="52"/>
      <c r="AZ362" s="90" t="e">
        <f>VLOOKUP(AY362,Termination!C:D,2,FALSE)</f>
        <v>#N/A</v>
      </c>
      <c r="BA362" s="92" t="str">
        <f t="shared" si="146"/>
        <v/>
      </c>
      <c r="BB362" s="89"/>
      <c r="BC362" s="89"/>
      <c r="BD362" s="150" t="str">
        <f t="shared" si="147"/>
        <v/>
      </c>
      <c r="BE362" s="151">
        <f>VLOOKUP(A362,Basisgegevens!$B:$L,5,0)</f>
        <v>3.449074074074074E-3</v>
      </c>
      <c r="BF362" s="151">
        <f>VLOOKUP($A362,Basisgegevens!$B:$L,7,0)</f>
        <v>3.2175925925925926E-3</v>
      </c>
      <c r="BG362" s="151">
        <f>VLOOKUP($A362,Basisgegevens!$B:$L,8,0)</f>
        <v>7.3495370370370364E-3</v>
      </c>
      <c r="BH362" s="152">
        <f>VLOOKUP($A362,Basisgegevens!$B:$L,9,0)</f>
        <v>300</v>
      </c>
      <c r="BI362" s="152">
        <f>VLOOKUP($A362,Basisgegevens!$B:$L,10,0)</f>
        <v>135</v>
      </c>
      <c r="BJ362" s="152">
        <f>VLOOKUP($A362,Basisgegevens!$B:$L,11,0)</f>
        <v>19</v>
      </c>
      <c r="BK362" s="152" t="str">
        <f t="shared" si="148"/>
        <v/>
      </c>
      <c r="BL362" s="153" t="str">
        <f t="shared" si="149"/>
        <v>Uit</v>
      </c>
      <c r="BM362" s="154" t="str">
        <f t="shared" si="134"/>
        <v/>
      </c>
      <c r="BN362" s="154">
        <f t="shared" si="150"/>
        <v>0</v>
      </c>
      <c r="BO362" s="154" t="str">
        <f t="shared" si="151"/>
        <v/>
      </c>
      <c r="BP362" s="61"/>
      <c r="BQ362" s="61"/>
      <c r="BR362" s="59" t="str">
        <f t="shared" si="152"/>
        <v/>
      </c>
      <c r="BS362" s="59" t="str">
        <f t="shared" si="153"/>
        <v/>
      </c>
      <c r="BT362" s="155" t="str">
        <f t="shared" si="154"/>
        <v/>
      </c>
      <c r="BU362" s="156" t="str">
        <f t="shared" si="155"/>
        <v/>
      </c>
      <c r="BV362" s="68"/>
      <c r="BW362" s="68"/>
      <c r="BX362" s="68"/>
      <c r="BY362" s="68"/>
      <c r="BZ362" s="68"/>
      <c r="CA362" s="68"/>
      <c r="CB362" s="68"/>
      <c r="CC362" s="68"/>
    </row>
    <row r="363" spans="1:81" x14ac:dyDescent="0.2">
      <c r="A363" s="161" t="s">
        <v>53</v>
      </c>
      <c r="B363" s="32"/>
      <c r="C363" s="164" t="str">
        <f t="shared" si="135"/>
        <v>L</v>
      </c>
      <c r="D363" s="147"/>
      <c r="E363" s="40"/>
      <c r="F363" s="35"/>
      <c r="G363" s="32"/>
      <c r="H363" s="32"/>
      <c r="I363" s="32"/>
      <c r="J363" s="32"/>
      <c r="K363" s="41"/>
      <c r="L363" s="42"/>
      <c r="M363" s="42"/>
      <c r="N363" s="167" t="str">
        <f t="shared" si="136"/>
        <v>Uit</v>
      </c>
      <c r="O363" s="46"/>
      <c r="P363" s="47"/>
      <c r="Q363" s="48">
        <f t="shared" si="137"/>
        <v>0</v>
      </c>
      <c r="R363" s="49" t="str">
        <f t="shared" si="138"/>
        <v/>
      </c>
      <c r="S363" s="50" t="str">
        <f t="shared" si="139"/>
        <v>Uit</v>
      </c>
      <c r="T363" s="171">
        <f t="shared" si="140"/>
        <v>0</v>
      </c>
      <c r="U363" s="169">
        <f t="shared" si="141"/>
        <v>0</v>
      </c>
      <c r="V363" s="169" t="str">
        <f t="shared" si="142"/>
        <v>Uit</v>
      </c>
      <c r="W363" s="170" t="str">
        <f t="shared" si="143"/>
        <v/>
      </c>
      <c r="X363" s="91" t="str">
        <f t="shared" si="144"/>
        <v/>
      </c>
      <c r="Y363" s="51"/>
      <c r="Z363" s="51"/>
      <c r="AA363" s="51"/>
      <c r="AB363" s="51"/>
      <c r="AC363" s="51"/>
      <c r="AD363" s="51"/>
      <c r="AE363" s="51"/>
      <c r="AF363" s="51"/>
      <c r="AG363" s="51"/>
      <c r="AH363" s="51"/>
      <c r="AI363" s="51"/>
      <c r="AJ363" s="51"/>
      <c r="AK363" s="51"/>
      <c r="AL363" s="51"/>
      <c r="AM363" s="51"/>
      <c r="AN363" s="51"/>
      <c r="AO363" s="51"/>
      <c r="AP363" s="51"/>
      <c r="AQ363" s="51"/>
      <c r="AR363" s="51"/>
      <c r="AS363" s="51"/>
      <c r="AT363" s="51"/>
      <c r="AU363" s="51"/>
      <c r="AV363" s="51"/>
      <c r="AW363" s="51"/>
      <c r="AX363" s="149">
        <f t="shared" si="145"/>
        <v>0</v>
      </c>
      <c r="AY363" s="52"/>
      <c r="AZ363" s="90" t="e">
        <f>VLOOKUP(AY363,Termination!C:D,2,FALSE)</f>
        <v>#N/A</v>
      </c>
      <c r="BA363" s="92" t="str">
        <f t="shared" si="146"/>
        <v/>
      </c>
      <c r="BB363" s="89"/>
      <c r="BC363" s="89"/>
      <c r="BD363" s="150" t="str">
        <f t="shared" si="147"/>
        <v/>
      </c>
      <c r="BE363" s="151">
        <f>VLOOKUP(A363,Basisgegevens!$B:$L,5,0)</f>
        <v>3.449074074074074E-3</v>
      </c>
      <c r="BF363" s="151">
        <f>VLOOKUP($A363,Basisgegevens!$B:$L,7,0)</f>
        <v>3.2175925925925926E-3</v>
      </c>
      <c r="BG363" s="151">
        <f>VLOOKUP($A363,Basisgegevens!$B:$L,8,0)</f>
        <v>7.3495370370370364E-3</v>
      </c>
      <c r="BH363" s="152">
        <f>VLOOKUP($A363,Basisgegevens!$B:$L,9,0)</f>
        <v>300</v>
      </c>
      <c r="BI363" s="152">
        <f>VLOOKUP($A363,Basisgegevens!$B:$L,10,0)</f>
        <v>135</v>
      </c>
      <c r="BJ363" s="152">
        <f>VLOOKUP($A363,Basisgegevens!$B:$L,11,0)</f>
        <v>19</v>
      </c>
      <c r="BK363" s="152" t="str">
        <f t="shared" si="148"/>
        <v/>
      </c>
      <c r="BL363" s="153" t="str">
        <f t="shared" si="149"/>
        <v>Uit</v>
      </c>
      <c r="BM363" s="154" t="str">
        <f t="shared" si="134"/>
        <v/>
      </c>
      <c r="BN363" s="154">
        <f t="shared" si="150"/>
        <v>0</v>
      </c>
      <c r="BO363" s="154" t="str">
        <f t="shared" si="151"/>
        <v/>
      </c>
      <c r="BP363" s="61"/>
      <c r="BQ363" s="61"/>
      <c r="BR363" s="59" t="str">
        <f t="shared" si="152"/>
        <v/>
      </c>
      <c r="BS363" s="59" t="str">
        <f t="shared" si="153"/>
        <v/>
      </c>
      <c r="BT363" s="155" t="str">
        <f t="shared" si="154"/>
        <v/>
      </c>
      <c r="BU363" s="156" t="str">
        <f t="shared" si="155"/>
        <v/>
      </c>
      <c r="BV363" s="68"/>
      <c r="BW363" s="68"/>
      <c r="BX363" s="68"/>
      <c r="BY363" s="68"/>
      <c r="BZ363" s="68"/>
      <c r="CA363" s="68"/>
      <c r="CB363" s="68"/>
      <c r="CC363" s="68"/>
    </row>
    <row r="364" spans="1:81" x14ac:dyDescent="0.2">
      <c r="A364" s="161" t="s">
        <v>53</v>
      </c>
      <c r="B364" s="32"/>
      <c r="C364" s="164" t="str">
        <f t="shared" si="135"/>
        <v>L</v>
      </c>
      <c r="D364" s="147"/>
      <c r="E364" s="40"/>
      <c r="F364" s="35"/>
      <c r="G364" s="32"/>
      <c r="H364" s="32"/>
      <c r="I364" s="32"/>
      <c r="J364" s="32"/>
      <c r="K364" s="41"/>
      <c r="L364" s="42"/>
      <c r="M364" s="42"/>
      <c r="N364" s="167" t="str">
        <f t="shared" si="136"/>
        <v>Uit</v>
      </c>
      <c r="O364" s="46"/>
      <c r="P364" s="47"/>
      <c r="Q364" s="48">
        <f t="shared" si="137"/>
        <v>0</v>
      </c>
      <c r="R364" s="49" t="str">
        <f t="shared" si="138"/>
        <v/>
      </c>
      <c r="S364" s="50" t="str">
        <f t="shared" si="139"/>
        <v>Uit</v>
      </c>
      <c r="T364" s="171">
        <f t="shared" si="140"/>
        <v>0</v>
      </c>
      <c r="U364" s="169">
        <f t="shared" si="141"/>
        <v>0</v>
      </c>
      <c r="V364" s="169" t="str">
        <f t="shared" si="142"/>
        <v>Uit</v>
      </c>
      <c r="W364" s="170" t="str">
        <f t="shared" si="143"/>
        <v/>
      </c>
      <c r="X364" s="91" t="str">
        <f t="shared" si="144"/>
        <v/>
      </c>
      <c r="Y364" s="51"/>
      <c r="Z364" s="51"/>
      <c r="AA364" s="51"/>
      <c r="AB364" s="51"/>
      <c r="AC364" s="51"/>
      <c r="AD364" s="51"/>
      <c r="AE364" s="51"/>
      <c r="AF364" s="51"/>
      <c r="AG364" s="51"/>
      <c r="AH364" s="51"/>
      <c r="AI364" s="51"/>
      <c r="AJ364" s="51"/>
      <c r="AK364" s="51"/>
      <c r="AL364" s="51"/>
      <c r="AM364" s="51"/>
      <c r="AN364" s="51"/>
      <c r="AO364" s="51"/>
      <c r="AP364" s="51"/>
      <c r="AQ364" s="51"/>
      <c r="AR364" s="51"/>
      <c r="AS364" s="51"/>
      <c r="AT364" s="51"/>
      <c r="AU364" s="51"/>
      <c r="AV364" s="51"/>
      <c r="AW364" s="51"/>
      <c r="AX364" s="149">
        <f t="shared" si="145"/>
        <v>0</v>
      </c>
      <c r="AY364" s="52"/>
      <c r="AZ364" s="90" t="e">
        <f>VLOOKUP(AY364,Termination!C:D,2,FALSE)</f>
        <v>#N/A</v>
      </c>
      <c r="BA364" s="92" t="str">
        <f t="shared" si="146"/>
        <v/>
      </c>
      <c r="BB364" s="89"/>
      <c r="BC364" s="89"/>
      <c r="BD364" s="150" t="str">
        <f t="shared" si="147"/>
        <v/>
      </c>
      <c r="BE364" s="151">
        <f>VLOOKUP(A364,Basisgegevens!$B:$L,5,0)</f>
        <v>3.449074074074074E-3</v>
      </c>
      <c r="BF364" s="151">
        <f>VLOOKUP($A364,Basisgegevens!$B:$L,7,0)</f>
        <v>3.2175925925925926E-3</v>
      </c>
      <c r="BG364" s="151">
        <f>VLOOKUP($A364,Basisgegevens!$B:$L,8,0)</f>
        <v>7.3495370370370364E-3</v>
      </c>
      <c r="BH364" s="152">
        <f>VLOOKUP($A364,Basisgegevens!$B:$L,9,0)</f>
        <v>300</v>
      </c>
      <c r="BI364" s="152">
        <f>VLOOKUP($A364,Basisgegevens!$B:$L,10,0)</f>
        <v>135</v>
      </c>
      <c r="BJ364" s="152">
        <f>VLOOKUP($A364,Basisgegevens!$B:$L,11,0)</f>
        <v>19</v>
      </c>
      <c r="BK364" s="152" t="str">
        <f t="shared" si="148"/>
        <v/>
      </c>
      <c r="BL364" s="153" t="str">
        <f t="shared" si="149"/>
        <v>Uit</v>
      </c>
      <c r="BM364" s="154" t="str">
        <f t="shared" si="134"/>
        <v/>
      </c>
      <c r="BN364" s="154">
        <f t="shared" si="150"/>
        <v>0</v>
      </c>
      <c r="BO364" s="154" t="str">
        <f t="shared" si="151"/>
        <v/>
      </c>
      <c r="BP364" s="61"/>
      <c r="BQ364" s="61"/>
      <c r="BR364" s="59" t="str">
        <f t="shared" si="152"/>
        <v/>
      </c>
      <c r="BS364" s="59" t="str">
        <f t="shared" si="153"/>
        <v/>
      </c>
      <c r="BT364" s="155" t="str">
        <f t="shared" si="154"/>
        <v/>
      </c>
      <c r="BU364" s="156" t="str">
        <f t="shared" si="155"/>
        <v/>
      </c>
      <c r="BV364" s="68"/>
      <c r="BW364" s="68"/>
      <c r="BX364" s="68"/>
      <c r="BY364" s="68"/>
      <c r="BZ364" s="68"/>
      <c r="CA364" s="68"/>
      <c r="CB364" s="68"/>
      <c r="CC364" s="68"/>
    </row>
    <row r="365" spans="1:81" x14ac:dyDescent="0.2">
      <c r="A365" s="161" t="s">
        <v>53</v>
      </c>
      <c r="B365" s="32"/>
      <c r="C365" s="164" t="str">
        <f t="shared" si="135"/>
        <v>L</v>
      </c>
      <c r="D365" s="147"/>
      <c r="E365" s="40"/>
      <c r="F365" s="35"/>
      <c r="G365" s="32"/>
      <c r="H365" s="32"/>
      <c r="I365" s="32"/>
      <c r="J365" s="32"/>
      <c r="K365" s="41"/>
      <c r="L365" s="42"/>
      <c r="M365" s="42"/>
      <c r="N365" s="167" t="str">
        <f t="shared" si="136"/>
        <v>Uit</v>
      </c>
      <c r="O365" s="46"/>
      <c r="P365" s="47"/>
      <c r="Q365" s="48">
        <f t="shared" si="137"/>
        <v>0</v>
      </c>
      <c r="R365" s="49" t="str">
        <f t="shared" si="138"/>
        <v/>
      </c>
      <c r="S365" s="50" t="str">
        <f t="shared" si="139"/>
        <v>Uit</v>
      </c>
      <c r="T365" s="171">
        <f t="shared" si="140"/>
        <v>0</v>
      </c>
      <c r="U365" s="169">
        <f t="shared" si="141"/>
        <v>0</v>
      </c>
      <c r="V365" s="169" t="str">
        <f t="shared" si="142"/>
        <v>Uit</v>
      </c>
      <c r="W365" s="170" t="str">
        <f t="shared" si="143"/>
        <v/>
      </c>
      <c r="X365" s="91" t="str">
        <f t="shared" si="144"/>
        <v/>
      </c>
      <c r="Y365" s="51"/>
      <c r="Z365" s="51"/>
      <c r="AA365" s="51"/>
      <c r="AB365" s="51"/>
      <c r="AC365" s="51"/>
      <c r="AD365" s="51"/>
      <c r="AE365" s="51"/>
      <c r="AF365" s="51"/>
      <c r="AG365" s="51"/>
      <c r="AH365" s="51"/>
      <c r="AI365" s="51"/>
      <c r="AJ365" s="51"/>
      <c r="AK365" s="51"/>
      <c r="AL365" s="51"/>
      <c r="AM365" s="51"/>
      <c r="AN365" s="51"/>
      <c r="AO365" s="51"/>
      <c r="AP365" s="51"/>
      <c r="AQ365" s="51"/>
      <c r="AR365" s="51"/>
      <c r="AS365" s="51"/>
      <c r="AT365" s="51"/>
      <c r="AU365" s="51"/>
      <c r="AV365" s="51"/>
      <c r="AW365" s="51"/>
      <c r="AX365" s="149">
        <f t="shared" si="145"/>
        <v>0</v>
      </c>
      <c r="AY365" s="52"/>
      <c r="AZ365" s="90" t="e">
        <f>VLOOKUP(AY365,Termination!C:D,2,FALSE)</f>
        <v>#N/A</v>
      </c>
      <c r="BA365" s="92" t="str">
        <f t="shared" si="146"/>
        <v/>
      </c>
      <c r="BB365" s="89"/>
      <c r="BC365" s="89"/>
      <c r="BD365" s="150" t="str">
        <f t="shared" si="147"/>
        <v/>
      </c>
      <c r="BE365" s="151">
        <f>VLOOKUP(A365,Basisgegevens!$B:$L,5,0)</f>
        <v>3.449074074074074E-3</v>
      </c>
      <c r="BF365" s="151">
        <f>VLOOKUP($A365,Basisgegevens!$B:$L,7,0)</f>
        <v>3.2175925925925926E-3</v>
      </c>
      <c r="BG365" s="151">
        <f>VLOOKUP($A365,Basisgegevens!$B:$L,8,0)</f>
        <v>7.3495370370370364E-3</v>
      </c>
      <c r="BH365" s="152">
        <f>VLOOKUP($A365,Basisgegevens!$B:$L,9,0)</f>
        <v>300</v>
      </c>
      <c r="BI365" s="152">
        <f>VLOOKUP($A365,Basisgegevens!$B:$L,10,0)</f>
        <v>135</v>
      </c>
      <c r="BJ365" s="152">
        <f>VLOOKUP($A365,Basisgegevens!$B:$L,11,0)</f>
        <v>19</v>
      </c>
      <c r="BK365" s="152" t="str">
        <f t="shared" si="148"/>
        <v/>
      </c>
      <c r="BL365" s="153" t="str">
        <f t="shared" si="149"/>
        <v>Uit</v>
      </c>
      <c r="BM365" s="154" t="str">
        <f t="shared" si="134"/>
        <v/>
      </c>
      <c r="BN365" s="154">
        <f t="shared" si="150"/>
        <v>0</v>
      </c>
      <c r="BO365" s="154" t="str">
        <f t="shared" si="151"/>
        <v/>
      </c>
      <c r="BP365" s="61"/>
      <c r="BQ365" s="61"/>
      <c r="BR365" s="59" t="str">
        <f t="shared" si="152"/>
        <v/>
      </c>
      <c r="BS365" s="59" t="str">
        <f t="shared" si="153"/>
        <v/>
      </c>
      <c r="BT365" s="155" t="str">
        <f t="shared" si="154"/>
        <v/>
      </c>
      <c r="BU365" s="156" t="str">
        <f t="shared" si="155"/>
        <v/>
      </c>
      <c r="BV365" s="68"/>
      <c r="BW365" s="68"/>
      <c r="BX365" s="68"/>
      <c r="BY365" s="68"/>
      <c r="BZ365" s="68"/>
      <c r="CA365" s="68"/>
      <c r="CB365" s="68"/>
      <c r="CC365" s="68"/>
    </row>
    <row r="366" spans="1:81" x14ac:dyDescent="0.2">
      <c r="A366" s="161" t="s">
        <v>53</v>
      </c>
      <c r="B366" s="32"/>
      <c r="C366" s="164" t="str">
        <f t="shared" si="135"/>
        <v>L</v>
      </c>
      <c r="D366" s="147"/>
      <c r="E366" s="40"/>
      <c r="F366" s="35"/>
      <c r="G366" s="32"/>
      <c r="H366" s="32"/>
      <c r="I366" s="32"/>
      <c r="J366" s="32"/>
      <c r="K366" s="41"/>
      <c r="L366" s="42"/>
      <c r="M366" s="42"/>
      <c r="N366" s="167" t="str">
        <f t="shared" si="136"/>
        <v>Uit</v>
      </c>
      <c r="O366" s="46"/>
      <c r="P366" s="47"/>
      <c r="Q366" s="48">
        <f t="shared" si="137"/>
        <v>0</v>
      </c>
      <c r="R366" s="49" t="str">
        <f t="shared" si="138"/>
        <v/>
      </c>
      <c r="S366" s="50" t="str">
        <f t="shared" si="139"/>
        <v>Uit</v>
      </c>
      <c r="T366" s="171">
        <f t="shared" si="140"/>
        <v>0</v>
      </c>
      <c r="U366" s="169">
        <f t="shared" si="141"/>
        <v>0</v>
      </c>
      <c r="V366" s="169" t="str">
        <f t="shared" si="142"/>
        <v>Uit</v>
      </c>
      <c r="W366" s="170" t="str">
        <f t="shared" si="143"/>
        <v/>
      </c>
      <c r="X366" s="91" t="str">
        <f t="shared" si="144"/>
        <v/>
      </c>
      <c r="Y366" s="51"/>
      <c r="Z366" s="51"/>
      <c r="AA366" s="51"/>
      <c r="AB366" s="51"/>
      <c r="AC366" s="51"/>
      <c r="AD366" s="51"/>
      <c r="AE366" s="51"/>
      <c r="AF366" s="51"/>
      <c r="AG366" s="51"/>
      <c r="AH366" s="51"/>
      <c r="AI366" s="51"/>
      <c r="AJ366" s="51"/>
      <c r="AK366" s="51"/>
      <c r="AL366" s="51"/>
      <c r="AM366" s="51"/>
      <c r="AN366" s="51"/>
      <c r="AO366" s="51"/>
      <c r="AP366" s="51"/>
      <c r="AQ366" s="51"/>
      <c r="AR366" s="51"/>
      <c r="AS366" s="51"/>
      <c r="AT366" s="51"/>
      <c r="AU366" s="51"/>
      <c r="AV366" s="51"/>
      <c r="AW366" s="51"/>
      <c r="AX366" s="149">
        <f t="shared" si="145"/>
        <v>0</v>
      </c>
      <c r="AY366" s="52"/>
      <c r="AZ366" s="90" t="e">
        <f>VLOOKUP(AY366,Termination!C:D,2,FALSE)</f>
        <v>#N/A</v>
      </c>
      <c r="BA366" s="92" t="str">
        <f t="shared" si="146"/>
        <v/>
      </c>
      <c r="BB366" s="89"/>
      <c r="BC366" s="89"/>
      <c r="BD366" s="150" t="str">
        <f t="shared" si="147"/>
        <v/>
      </c>
      <c r="BE366" s="151">
        <f>VLOOKUP(A366,Basisgegevens!$B:$L,5,0)</f>
        <v>3.449074074074074E-3</v>
      </c>
      <c r="BF366" s="151">
        <f>VLOOKUP($A366,Basisgegevens!$B:$L,7,0)</f>
        <v>3.2175925925925926E-3</v>
      </c>
      <c r="BG366" s="151">
        <f>VLOOKUP($A366,Basisgegevens!$B:$L,8,0)</f>
        <v>7.3495370370370364E-3</v>
      </c>
      <c r="BH366" s="152">
        <f>VLOOKUP($A366,Basisgegevens!$B:$L,9,0)</f>
        <v>300</v>
      </c>
      <c r="BI366" s="152">
        <f>VLOOKUP($A366,Basisgegevens!$B:$L,10,0)</f>
        <v>135</v>
      </c>
      <c r="BJ366" s="152">
        <f>VLOOKUP($A366,Basisgegevens!$B:$L,11,0)</f>
        <v>19</v>
      </c>
      <c r="BK366" s="152" t="str">
        <f t="shared" si="148"/>
        <v/>
      </c>
      <c r="BL366" s="153" t="str">
        <f t="shared" si="149"/>
        <v>Uit</v>
      </c>
      <c r="BM366" s="154" t="str">
        <f t="shared" si="134"/>
        <v/>
      </c>
      <c r="BN366" s="154">
        <f t="shared" si="150"/>
        <v>0</v>
      </c>
      <c r="BO366" s="154" t="str">
        <f t="shared" si="151"/>
        <v/>
      </c>
      <c r="BP366" s="61"/>
      <c r="BQ366" s="61"/>
      <c r="BR366" s="59" t="str">
        <f t="shared" si="152"/>
        <v/>
      </c>
      <c r="BS366" s="59" t="str">
        <f t="shared" si="153"/>
        <v/>
      </c>
      <c r="BT366" s="155" t="str">
        <f t="shared" si="154"/>
        <v/>
      </c>
      <c r="BU366" s="156" t="str">
        <f t="shared" si="155"/>
        <v/>
      </c>
      <c r="BV366" s="68"/>
      <c r="BW366" s="68"/>
      <c r="BX366" s="68"/>
      <c r="BY366" s="68"/>
      <c r="BZ366" s="68"/>
      <c r="CA366" s="68"/>
      <c r="CB366" s="68"/>
      <c r="CC366" s="68"/>
    </row>
    <row r="367" spans="1:81" x14ac:dyDescent="0.2">
      <c r="A367" s="161" t="s">
        <v>53</v>
      </c>
      <c r="B367" s="32"/>
      <c r="C367" s="164" t="str">
        <f t="shared" si="135"/>
        <v>L</v>
      </c>
      <c r="D367" s="147"/>
      <c r="E367" s="40"/>
      <c r="F367" s="35"/>
      <c r="G367" s="32"/>
      <c r="H367" s="32"/>
      <c r="I367" s="32"/>
      <c r="J367" s="32"/>
      <c r="K367" s="41"/>
      <c r="L367" s="42"/>
      <c r="M367" s="42"/>
      <c r="N367" s="167" t="str">
        <f t="shared" si="136"/>
        <v>Uit</v>
      </c>
      <c r="O367" s="46"/>
      <c r="P367" s="47"/>
      <c r="Q367" s="48">
        <f t="shared" si="137"/>
        <v>0</v>
      </c>
      <c r="R367" s="49" t="str">
        <f t="shared" si="138"/>
        <v/>
      </c>
      <c r="S367" s="50" t="str">
        <f t="shared" si="139"/>
        <v>Uit</v>
      </c>
      <c r="T367" s="171">
        <f t="shared" si="140"/>
        <v>0</v>
      </c>
      <c r="U367" s="169">
        <f t="shared" si="141"/>
        <v>0</v>
      </c>
      <c r="V367" s="169" t="str">
        <f t="shared" si="142"/>
        <v>Uit</v>
      </c>
      <c r="W367" s="170" t="str">
        <f t="shared" si="143"/>
        <v/>
      </c>
      <c r="X367" s="91" t="str">
        <f t="shared" si="144"/>
        <v/>
      </c>
      <c r="Y367" s="51"/>
      <c r="Z367" s="51"/>
      <c r="AA367" s="51"/>
      <c r="AB367" s="51"/>
      <c r="AC367" s="51"/>
      <c r="AD367" s="51"/>
      <c r="AE367" s="51"/>
      <c r="AF367" s="51"/>
      <c r="AG367" s="51"/>
      <c r="AH367" s="51"/>
      <c r="AI367" s="51"/>
      <c r="AJ367" s="51"/>
      <c r="AK367" s="51"/>
      <c r="AL367" s="51"/>
      <c r="AM367" s="51"/>
      <c r="AN367" s="51"/>
      <c r="AO367" s="51"/>
      <c r="AP367" s="51"/>
      <c r="AQ367" s="51"/>
      <c r="AR367" s="51"/>
      <c r="AS367" s="51"/>
      <c r="AT367" s="51"/>
      <c r="AU367" s="51"/>
      <c r="AV367" s="51"/>
      <c r="AW367" s="51"/>
      <c r="AX367" s="149">
        <f t="shared" si="145"/>
        <v>0</v>
      </c>
      <c r="AY367" s="52"/>
      <c r="AZ367" s="90" t="e">
        <f>VLOOKUP(AY367,Termination!C:D,2,FALSE)</f>
        <v>#N/A</v>
      </c>
      <c r="BA367" s="92" t="str">
        <f t="shared" si="146"/>
        <v/>
      </c>
      <c r="BB367" s="89"/>
      <c r="BC367" s="89"/>
      <c r="BD367" s="150" t="str">
        <f t="shared" si="147"/>
        <v/>
      </c>
      <c r="BE367" s="151">
        <f>VLOOKUP(A367,Basisgegevens!$B:$L,5,0)</f>
        <v>3.449074074074074E-3</v>
      </c>
      <c r="BF367" s="151">
        <f>VLOOKUP($A367,Basisgegevens!$B:$L,7,0)</f>
        <v>3.2175925925925926E-3</v>
      </c>
      <c r="BG367" s="151">
        <f>VLOOKUP($A367,Basisgegevens!$B:$L,8,0)</f>
        <v>7.3495370370370364E-3</v>
      </c>
      <c r="BH367" s="152">
        <f>VLOOKUP($A367,Basisgegevens!$B:$L,9,0)</f>
        <v>300</v>
      </c>
      <c r="BI367" s="152">
        <f>VLOOKUP($A367,Basisgegevens!$B:$L,10,0)</f>
        <v>135</v>
      </c>
      <c r="BJ367" s="152">
        <f>VLOOKUP($A367,Basisgegevens!$B:$L,11,0)</f>
        <v>19</v>
      </c>
      <c r="BK367" s="152" t="str">
        <f t="shared" si="148"/>
        <v/>
      </c>
      <c r="BL367" s="153" t="str">
        <f t="shared" si="149"/>
        <v>Uit</v>
      </c>
      <c r="BM367" s="154" t="str">
        <f t="shared" si="134"/>
        <v/>
      </c>
      <c r="BN367" s="154">
        <f t="shared" si="150"/>
        <v>0</v>
      </c>
      <c r="BO367" s="154" t="str">
        <f t="shared" si="151"/>
        <v/>
      </c>
      <c r="BP367" s="61"/>
      <c r="BQ367" s="61"/>
      <c r="BR367" s="59" t="str">
        <f t="shared" si="152"/>
        <v/>
      </c>
      <c r="BS367" s="59" t="str">
        <f t="shared" si="153"/>
        <v/>
      </c>
      <c r="BT367" s="155" t="str">
        <f t="shared" si="154"/>
        <v/>
      </c>
      <c r="BU367" s="156" t="str">
        <f t="shared" si="155"/>
        <v/>
      </c>
      <c r="BV367" s="68"/>
      <c r="BW367" s="68"/>
      <c r="BX367" s="68"/>
      <c r="BY367" s="68"/>
      <c r="BZ367" s="68"/>
      <c r="CA367" s="68"/>
      <c r="CB367" s="68"/>
      <c r="CC367" s="68"/>
    </row>
    <row r="368" spans="1:81" x14ac:dyDescent="0.2">
      <c r="A368" s="161" t="s">
        <v>53</v>
      </c>
      <c r="B368" s="32"/>
      <c r="C368" s="164" t="str">
        <f t="shared" si="135"/>
        <v>L</v>
      </c>
      <c r="D368" s="147"/>
      <c r="E368" s="40"/>
      <c r="F368" s="35"/>
      <c r="G368" s="32"/>
      <c r="H368" s="32"/>
      <c r="I368" s="32"/>
      <c r="J368" s="32"/>
      <c r="K368" s="41"/>
      <c r="L368" s="42"/>
      <c r="M368" s="42"/>
      <c r="N368" s="167" t="str">
        <f t="shared" si="136"/>
        <v>Uit</v>
      </c>
      <c r="O368" s="46"/>
      <c r="P368" s="47"/>
      <c r="Q368" s="48">
        <f t="shared" si="137"/>
        <v>0</v>
      </c>
      <c r="R368" s="49" t="str">
        <f t="shared" si="138"/>
        <v/>
      </c>
      <c r="S368" s="50" t="str">
        <f t="shared" si="139"/>
        <v>Uit</v>
      </c>
      <c r="T368" s="171">
        <f t="shared" si="140"/>
        <v>0</v>
      </c>
      <c r="U368" s="169">
        <f t="shared" si="141"/>
        <v>0</v>
      </c>
      <c r="V368" s="169" t="str">
        <f t="shared" si="142"/>
        <v>Uit</v>
      </c>
      <c r="W368" s="170" t="str">
        <f t="shared" si="143"/>
        <v/>
      </c>
      <c r="X368" s="91" t="str">
        <f t="shared" si="144"/>
        <v/>
      </c>
      <c r="Y368" s="51"/>
      <c r="Z368" s="51"/>
      <c r="AA368" s="51"/>
      <c r="AB368" s="51"/>
      <c r="AC368" s="51"/>
      <c r="AD368" s="51"/>
      <c r="AE368" s="51"/>
      <c r="AF368" s="51"/>
      <c r="AG368" s="51"/>
      <c r="AH368" s="51"/>
      <c r="AI368" s="51"/>
      <c r="AJ368" s="51"/>
      <c r="AK368" s="51"/>
      <c r="AL368" s="51"/>
      <c r="AM368" s="51"/>
      <c r="AN368" s="51"/>
      <c r="AO368" s="51"/>
      <c r="AP368" s="51"/>
      <c r="AQ368" s="51"/>
      <c r="AR368" s="51"/>
      <c r="AS368" s="51"/>
      <c r="AT368" s="51"/>
      <c r="AU368" s="51"/>
      <c r="AV368" s="51"/>
      <c r="AW368" s="51"/>
      <c r="AX368" s="149">
        <f t="shared" si="145"/>
        <v>0</v>
      </c>
      <c r="AY368" s="52"/>
      <c r="AZ368" s="90" t="e">
        <f>VLOOKUP(AY368,Termination!C:D,2,FALSE)</f>
        <v>#N/A</v>
      </c>
      <c r="BA368" s="92" t="str">
        <f t="shared" si="146"/>
        <v/>
      </c>
      <c r="BB368" s="89"/>
      <c r="BC368" s="89"/>
      <c r="BD368" s="150" t="str">
        <f t="shared" si="147"/>
        <v/>
      </c>
      <c r="BE368" s="151">
        <f>VLOOKUP(A368,Basisgegevens!$B:$L,5,0)</f>
        <v>3.449074074074074E-3</v>
      </c>
      <c r="BF368" s="151">
        <f>VLOOKUP($A368,Basisgegevens!$B:$L,7,0)</f>
        <v>3.2175925925925926E-3</v>
      </c>
      <c r="BG368" s="151">
        <f>VLOOKUP($A368,Basisgegevens!$B:$L,8,0)</f>
        <v>7.3495370370370364E-3</v>
      </c>
      <c r="BH368" s="152">
        <f>VLOOKUP($A368,Basisgegevens!$B:$L,9,0)</f>
        <v>300</v>
      </c>
      <c r="BI368" s="152">
        <f>VLOOKUP($A368,Basisgegevens!$B:$L,10,0)</f>
        <v>135</v>
      </c>
      <c r="BJ368" s="152">
        <f>VLOOKUP($A368,Basisgegevens!$B:$L,11,0)</f>
        <v>19</v>
      </c>
      <c r="BK368" s="152" t="str">
        <f t="shared" si="148"/>
        <v/>
      </c>
      <c r="BL368" s="153" t="str">
        <f t="shared" si="149"/>
        <v>Uit</v>
      </c>
      <c r="BM368" s="154" t="str">
        <f t="shared" si="134"/>
        <v/>
      </c>
      <c r="BN368" s="154">
        <f t="shared" si="150"/>
        <v>0</v>
      </c>
      <c r="BO368" s="154" t="str">
        <f t="shared" si="151"/>
        <v/>
      </c>
      <c r="BP368" s="61"/>
      <c r="BQ368" s="61"/>
      <c r="BR368" s="59" t="str">
        <f t="shared" si="152"/>
        <v/>
      </c>
      <c r="BS368" s="59" t="str">
        <f t="shared" si="153"/>
        <v/>
      </c>
      <c r="BT368" s="155" t="str">
        <f t="shared" si="154"/>
        <v/>
      </c>
      <c r="BU368" s="156" t="str">
        <f t="shared" si="155"/>
        <v/>
      </c>
      <c r="BV368" s="68"/>
      <c r="BW368" s="68"/>
      <c r="BX368" s="68"/>
      <c r="BY368" s="68"/>
      <c r="BZ368" s="68"/>
      <c r="CA368" s="68"/>
      <c r="CB368" s="68"/>
      <c r="CC368" s="68"/>
    </row>
    <row r="369" spans="1:81" x14ac:dyDescent="0.2">
      <c r="A369" s="161" t="s">
        <v>53</v>
      </c>
      <c r="B369" s="32"/>
      <c r="C369" s="164" t="str">
        <f t="shared" si="135"/>
        <v>L</v>
      </c>
      <c r="D369" s="147"/>
      <c r="E369" s="40"/>
      <c r="F369" s="35"/>
      <c r="G369" s="32"/>
      <c r="H369" s="32"/>
      <c r="I369" s="32"/>
      <c r="J369" s="32"/>
      <c r="K369" s="41"/>
      <c r="L369" s="42"/>
      <c r="M369" s="42"/>
      <c r="N369" s="167" t="str">
        <f t="shared" si="136"/>
        <v>Uit</v>
      </c>
      <c r="O369" s="46"/>
      <c r="P369" s="47"/>
      <c r="Q369" s="48">
        <f t="shared" si="137"/>
        <v>0</v>
      </c>
      <c r="R369" s="49" t="str">
        <f t="shared" si="138"/>
        <v/>
      </c>
      <c r="S369" s="50" t="str">
        <f t="shared" si="139"/>
        <v>Uit</v>
      </c>
      <c r="T369" s="171">
        <f t="shared" si="140"/>
        <v>0</v>
      </c>
      <c r="U369" s="169">
        <f t="shared" si="141"/>
        <v>0</v>
      </c>
      <c r="V369" s="169" t="str">
        <f t="shared" si="142"/>
        <v>Uit</v>
      </c>
      <c r="W369" s="170" t="str">
        <f t="shared" si="143"/>
        <v/>
      </c>
      <c r="X369" s="91" t="str">
        <f t="shared" si="144"/>
        <v/>
      </c>
      <c r="Y369" s="51"/>
      <c r="Z369" s="51"/>
      <c r="AA369" s="51"/>
      <c r="AB369" s="51"/>
      <c r="AC369" s="51"/>
      <c r="AD369" s="51"/>
      <c r="AE369" s="51"/>
      <c r="AF369" s="51"/>
      <c r="AG369" s="51"/>
      <c r="AH369" s="51"/>
      <c r="AI369" s="51"/>
      <c r="AJ369" s="51"/>
      <c r="AK369" s="51"/>
      <c r="AL369" s="51"/>
      <c r="AM369" s="51"/>
      <c r="AN369" s="51"/>
      <c r="AO369" s="51"/>
      <c r="AP369" s="51"/>
      <c r="AQ369" s="51"/>
      <c r="AR369" s="51"/>
      <c r="AS369" s="51"/>
      <c r="AT369" s="51"/>
      <c r="AU369" s="51"/>
      <c r="AV369" s="51"/>
      <c r="AW369" s="51"/>
      <c r="AX369" s="149">
        <f t="shared" si="145"/>
        <v>0</v>
      </c>
      <c r="AY369" s="52"/>
      <c r="AZ369" s="90" t="e">
        <f>VLOOKUP(AY369,Termination!C:D,2,FALSE)</f>
        <v>#N/A</v>
      </c>
      <c r="BA369" s="92" t="str">
        <f t="shared" si="146"/>
        <v/>
      </c>
      <c r="BB369" s="89"/>
      <c r="BC369" s="89"/>
      <c r="BD369" s="150" t="str">
        <f t="shared" si="147"/>
        <v/>
      </c>
      <c r="BE369" s="151">
        <f>VLOOKUP(A369,Basisgegevens!$B:$L,5,0)</f>
        <v>3.449074074074074E-3</v>
      </c>
      <c r="BF369" s="151">
        <f>VLOOKUP($A369,Basisgegevens!$B:$L,7,0)</f>
        <v>3.2175925925925926E-3</v>
      </c>
      <c r="BG369" s="151">
        <f>VLOOKUP($A369,Basisgegevens!$B:$L,8,0)</f>
        <v>7.3495370370370364E-3</v>
      </c>
      <c r="BH369" s="152">
        <f>VLOOKUP($A369,Basisgegevens!$B:$L,9,0)</f>
        <v>300</v>
      </c>
      <c r="BI369" s="152">
        <f>VLOOKUP($A369,Basisgegevens!$B:$L,10,0)</f>
        <v>135</v>
      </c>
      <c r="BJ369" s="152">
        <f>VLOOKUP($A369,Basisgegevens!$B:$L,11,0)</f>
        <v>19</v>
      </c>
      <c r="BK369" s="152" t="str">
        <f t="shared" si="148"/>
        <v/>
      </c>
      <c r="BL369" s="153" t="str">
        <f t="shared" si="149"/>
        <v>Uit</v>
      </c>
      <c r="BM369" s="154" t="str">
        <f t="shared" ref="BM369:BM432" si="156">IFERROR(IF(BD369&gt;BE369,(BD369-BE369)*24*3600*0.4,0),"")</f>
        <v/>
      </c>
      <c r="BN369" s="154">
        <f t="shared" si="150"/>
        <v>0</v>
      </c>
      <c r="BO369" s="154" t="str">
        <f t="shared" si="151"/>
        <v/>
      </c>
      <c r="BP369" s="61"/>
      <c r="BQ369" s="61"/>
      <c r="BR369" s="59" t="str">
        <f t="shared" si="152"/>
        <v/>
      </c>
      <c r="BS369" s="59" t="str">
        <f t="shared" si="153"/>
        <v/>
      </c>
      <c r="BT369" s="155" t="str">
        <f t="shared" si="154"/>
        <v/>
      </c>
      <c r="BU369" s="156" t="str">
        <f t="shared" si="155"/>
        <v/>
      </c>
      <c r="BV369" s="68"/>
      <c r="BW369" s="68"/>
      <c r="BX369" s="68"/>
      <c r="BY369" s="68"/>
      <c r="BZ369" s="68"/>
      <c r="CA369" s="68"/>
      <c r="CB369" s="68"/>
      <c r="CC369" s="68"/>
    </row>
    <row r="370" spans="1:81" x14ac:dyDescent="0.2">
      <c r="A370" s="161" t="s">
        <v>53</v>
      </c>
      <c r="B370" s="32"/>
      <c r="C370" s="164" t="str">
        <f t="shared" si="135"/>
        <v>L</v>
      </c>
      <c r="D370" s="147"/>
      <c r="E370" s="40"/>
      <c r="F370" s="35"/>
      <c r="G370" s="32"/>
      <c r="H370" s="32"/>
      <c r="I370" s="32"/>
      <c r="J370" s="32"/>
      <c r="K370" s="41"/>
      <c r="L370" s="42"/>
      <c r="M370" s="42"/>
      <c r="N370" s="167" t="str">
        <f t="shared" si="136"/>
        <v>Uit</v>
      </c>
      <c r="O370" s="46"/>
      <c r="P370" s="47"/>
      <c r="Q370" s="48">
        <f t="shared" si="137"/>
        <v>0</v>
      </c>
      <c r="R370" s="49" t="str">
        <f t="shared" si="138"/>
        <v/>
      </c>
      <c r="S370" s="50" t="str">
        <f t="shared" si="139"/>
        <v>Uit</v>
      </c>
      <c r="T370" s="171">
        <f t="shared" si="140"/>
        <v>0</v>
      </c>
      <c r="U370" s="169">
        <f t="shared" si="141"/>
        <v>0</v>
      </c>
      <c r="V370" s="169" t="str">
        <f t="shared" si="142"/>
        <v>Uit</v>
      </c>
      <c r="W370" s="170" t="str">
        <f t="shared" si="143"/>
        <v/>
      </c>
      <c r="X370" s="91" t="str">
        <f t="shared" si="144"/>
        <v/>
      </c>
      <c r="Y370" s="51"/>
      <c r="Z370" s="51"/>
      <c r="AA370" s="51"/>
      <c r="AB370" s="51"/>
      <c r="AC370" s="51"/>
      <c r="AD370" s="51"/>
      <c r="AE370" s="51"/>
      <c r="AF370" s="51"/>
      <c r="AG370" s="51"/>
      <c r="AH370" s="51"/>
      <c r="AI370" s="51"/>
      <c r="AJ370" s="51"/>
      <c r="AK370" s="51"/>
      <c r="AL370" s="51"/>
      <c r="AM370" s="51"/>
      <c r="AN370" s="51"/>
      <c r="AO370" s="51"/>
      <c r="AP370" s="51"/>
      <c r="AQ370" s="51"/>
      <c r="AR370" s="51"/>
      <c r="AS370" s="51"/>
      <c r="AT370" s="51"/>
      <c r="AU370" s="51"/>
      <c r="AV370" s="51"/>
      <c r="AW370" s="51"/>
      <c r="AX370" s="149">
        <f t="shared" si="145"/>
        <v>0</v>
      </c>
      <c r="AY370" s="52"/>
      <c r="AZ370" s="90" t="e">
        <f>VLOOKUP(AY370,Termination!C:D,2,FALSE)</f>
        <v>#N/A</v>
      </c>
      <c r="BA370" s="92" t="str">
        <f t="shared" si="146"/>
        <v/>
      </c>
      <c r="BB370" s="89"/>
      <c r="BC370" s="89"/>
      <c r="BD370" s="150" t="str">
        <f t="shared" si="147"/>
        <v/>
      </c>
      <c r="BE370" s="151">
        <f>VLOOKUP(A370,Basisgegevens!$B:$L,5,0)</f>
        <v>3.449074074074074E-3</v>
      </c>
      <c r="BF370" s="151">
        <f>VLOOKUP($A370,Basisgegevens!$B:$L,7,0)</f>
        <v>3.2175925925925926E-3</v>
      </c>
      <c r="BG370" s="151">
        <f>VLOOKUP($A370,Basisgegevens!$B:$L,8,0)</f>
        <v>7.3495370370370364E-3</v>
      </c>
      <c r="BH370" s="152">
        <f>VLOOKUP($A370,Basisgegevens!$B:$L,9,0)</f>
        <v>300</v>
      </c>
      <c r="BI370" s="152">
        <f>VLOOKUP($A370,Basisgegevens!$B:$L,10,0)</f>
        <v>135</v>
      </c>
      <c r="BJ370" s="152">
        <f>VLOOKUP($A370,Basisgegevens!$B:$L,11,0)</f>
        <v>19</v>
      </c>
      <c r="BK370" s="152" t="str">
        <f t="shared" si="148"/>
        <v/>
      </c>
      <c r="BL370" s="153" t="str">
        <f t="shared" si="149"/>
        <v>Uit</v>
      </c>
      <c r="BM370" s="154" t="str">
        <f t="shared" si="156"/>
        <v/>
      </c>
      <c r="BN370" s="154">
        <f t="shared" si="150"/>
        <v>0</v>
      </c>
      <c r="BO370" s="154" t="str">
        <f t="shared" si="151"/>
        <v/>
      </c>
      <c r="BP370" s="61"/>
      <c r="BQ370" s="61"/>
      <c r="BR370" s="59" t="str">
        <f t="shared" si="152"/>
        <v/>
      </c>
      <c r="BS370" s="59" t="str">
        <f t="shared" si="153"/>
        <v/>
      </c>
      <c r="BT370" s="155" t="str">
        <f t="shared" si="154"/>
        <v/>
      </c>
      <c r="BU370" s="156" t="str">
        <f t="shared" si="155"/>
        <v/>
      </c>
      <c r="BV370" s="68"/>
      <c r="BW370" s="68"/>
      <c r="BX370" s="68"/>
      <c r="BY370" s="68"/>
      <c r="BZ370" s="68"/>
      <c r="CA370" s="68"/>
      <c r="CB370" s="68"/>
      <c r="CC370" s="68"/>
    </row>
    <row r="371" spans="1:81" x14ac:dyDescent="0.2">
      <c r="A371" s="161" t="s">
        <v>53</v>
      </c>
      <c r="B371" s="32"/>
      <c r="C371" s="164" t="str">
        <f t="shared" si="135"/>
        <v>L</v>
      </c>
      <c r="D371" s="147"/>
      <c r="E371" s="40"/>
      <c r="F371" s="35"/>
      <c r="G371" s="32"/>
      <c r="H371" s="32"/>
      <c r="I371" s="32"/>
      <c r="J371" s="32"/>
      <c r="K371" s="41"/>
      <c r="L371" s="42"/>
      <c r="M371" s="42"/>
      <c r="N371" s="167" t="str">
        <f t="shared" si="136"/>
        <v>Uit</v>
      </c>
      <c r="O371" s="46"/>
      <c r="P371" s="47"/>
      <c r="Q371" s="48">
        <f t="shared" si="137"/>
        <v>0</v>
      </c>
      <c r="R371" s="49" t="str">
        <f t="shared" si="138"/>
        <v/>
      </c>
      <c r="S371" s="50" t="str">
        <f t="shared" si="139"/>
        <v>Uit</v>
      </c>
      <c r="T371" s="171">
        <f t="shared" si="140"/>
        <v>0</v>
      </c>
      <c r="U371" s="169">
        <f t="shared" si="141"/>
        <v>0</v>
      </c>
      <c r="V371" s="169" t="str">
        <f t="shared" si="142"/>
        <v>Uit</v>
      </c>
      <c r="W371" s="170" t="str">
        <f t="shared" si="143"/>
        <v/>
      </c>
      <c r="X371" s="91" t="str">
        <f t="shared" si="144"/>
        <v/>
      </c>
      <c r="Y371" s="51"/>
      <c r="Z371" s="51"/>
      <c r="AA371" s="51"/>
      <c r="AB371" s="51"/>
      <c r="AC371" s="51"/>
      <c r="AD371" s="51"/>
      <c r="AE371" s="51"/>
      <c r="AF371" s="51"/>
      <c r="AG371" s="51"/>
      <c r="AH371" s="51"/>
      <c r="AI371" s="51"/>
      <c r="AJ371" s="51"/>
      <c r="AK371" s="51"/>
      <c r="AL371" s="51"/>
      <c r="AM371" s="51"/>
      <c r="AN371" s="51"/>
      <c r="AO371" s="51"/>
      <c r="AP371" s="51"/>
      <c r="AQ371" s="51"/>
      <c r="AR371" s="51"/>
      <c r="AS371" s="51"/>
      <c r="AT371" s="51"/>
      <c r="AU371" s="51"/>
      <c r="AV371" s="51"/>
      <c r="AW371" s="51"/>
      <c r="AX371" s="149">
        <f t="shared" si="145"/>
        <v>0</v>
      </c>
      <c r="AY371" s="52"/>
      <c r="AZ371" s="90" t="e">
        <f>VLOOKUP(AY371,Termination!C:D,2,FALSE)</f>
        <v>#N/A</v>
      </c>
      <c r="BA371" s="92" t="str">
        <f t="shared" si="146"/>
        <v/>
      </c>
      <c r="BB371" s="89"/>
      <c r="BC371" s="89"/>
      <c r="BD371" s="150" t="str">
        <f t="shared" si="147"/>
        <v/>
      </c>
      <c r="BE371" s="151">
        <f>VLOOKUP(A371,Basisgegevens!$B:$L,5,0)</f>
        <v>3.449074074074074E-3</v>
      </c>
      <c r="BF371" s="151">
        <f>VLOOKUP($A371,Basisgegevens!$B:$L,7,0)</f>
        <v>3.2175925925925926E-3</v>
      </c>
      <c r="BG371" s="151">
        <f>VLOOKUP($A371,Basisgegevens!$B:$L,8,0)</f>
        <v>7.3495370370370364E-3</v>
      </c>
      <c r="BH371" s="152">
        <f>VLOOKUP($A371,Basisgegevens!$B:$L,9,0)</f>
        <v>300</v>
      </c>
      <c r="BI371" s="152">
        <f>VLOOKUP($A371,Basisgegevens!$B:$L,10,0)</f>
        <v>135</v>
      </c>
      <c r="BJ371" s="152">
        <f>VLOOKUP($A371,Basisgegevens!$B:$L,11,0)</f>
        <v>19</v>
      </c>
      <c r="BK371" s="152" t="str">
        <f t="shared" si="148"/>
        <v/>
      </c>
      <c r="BL371" s="153" t="str">
        <f t="shared" si="149"/>
        <v>Uit</v>
      </c>
      <c r="BM371" s="154" t="str">
        <f t="shared" si="156"/>
        <v/>
      </c>
      <c r="BN371" s="154">
        <f t="shared" si="150"/>
        <v>0</v>
      </c>
      <c r="BO371" s="154" t="str">
        <f t="shared" si="151"/>
        <v/>
      </c>
      <c r="BP371" s="61"/>
      <c r="BQ371" s="61"/>
      <c r="BR371" s="59" t="str">
        <f t="shared" si="152"/>
        <v/>
      </c>
      <c r="BS371" s="59" t="str">
        <f t="shared" si="153"/>
        <v/>
      </c>
      <c r="BT371" s="155" t="str">
        <f t="shared" si="154"/>
        <v/>
      </c>
      <c r="BU371" s="156" t="str">
        <f t="shared" si="155"/>
        <v/>
      </c>
      <c r="BV371" s="68"/>
      <c r="BW371" s="68"/>
      <c r="BX371" s="68"/>
      <c r="BY371" s="68"/>
      <c r="BZ371" s="68"/>
      <c r="CA371" s="68"/>
      <c r="CB371" s="68"/>
      <c r="CC371" s="68"/>
    </row>
    <row r="372" spans="1:81" x14ac:dyDescent="0.2">
      <c r="A372" s="161" t="s">
        <v>53</v>
      </c>
      <c r="B372" s="32"/>
      <c r="C372" s="164" t="str">
        <f t="shared" si="135"/>
        <v>L</v>
      </c>
      <c r="D372" s="147"/>
      <c r="E372" s="40"/>
      <c r="F372" s="35"/>
      <c r="G372" s="32"/>
      <c r="H372" s="32"/>
      <c r="I372" s="32"/>
      <c r="J372" s="32"/>
      <c r="K372" s="41"/>
      <c r="L372" s="42"/>
      <c r="M372" s="42"/>
      <c r="N372" s="167" t="str">
        <f t="shared" si="136"/>
        <v>Uit</v>
      </c>
      <c r="O372" s="46"/>
      <c r="P372" s="47"/>
      <c r="Q372" s="48">
        <f t="shared" si="137"/>
        <v>0</v>
      </c>
      <c r="R372" s="49" t="str">
        <f t="shared" si="138"/>
        <v/>
      </c>
      <c r="S372" s="50" t="str">
        <f t="shared" si="139"/>
        <v>Uit</v>
      </c>
      <c r="T372" s="171">
        <f t="shared" si="140"/>
        <v>0</v>
      </c>
      <c r="U372" s="169">
        <f t="shared" si="141"/>
        <v>0</v>
      </c>
      <c r="V372" s="169" t="str">
        <f t="shared" si="142"/>
        <v>Uit</v>
      </c>
      <c r="W372" s="170" t="str">
        <f t="shared" si="143"/>
        <v/>
      </c>
      <c r="X372" s="91" t="str">
        <f t="shared" si="144"/>
        <v/>
      </c>
      <c r="Y372" s="51"/>
      <c r="Z372" s="51"/>
      <c r="AA372" s="51"/>
      <c r="AB372" s="51"/>
      <c r="AC372" s="51"/>
      <c r="AD372" s="51"/>
      <c r="AE372" s="51"/>
      <c r="AF372" s="51"/>
      <c r="AG372" s="51"/>
      <c r="AH372" s="51"/>
      <c r="AI372" s="51"/>
      <c r="AJ372" s="51"/>
      <c r="AK372" s="51"/>
      <c r="AL372" s="51"/>
      <c r="AM372" s="51"/>
      <c r="AN372" s="51"/>
      <c r="AO372" s="51"/>
      <c r="AP372" s="51"/>
      <c r="AQ372" s="51"/>
      <c r="AR372" s="51"/>
      <c r="AS372" s="51"/>
      <c r="AT372" s="51"/>
      <c r="AU372" s="51"/>
      <c r="AV372" s="51"/>
      <c r="AW372" s="51"/>
      <c r="AX372" s="149">
        <f t="shared" si="145"/>
        <v>0</v>
      </c>
      <c r="AY372" s="52"/>
      <c r="AZ372" s="90" t="e">
        <f>VLOOKUP(AY372,Termination!C:D,2,FALSE)</f>
        <v>#N/A</v>
      </c>
      <c r="BA372" s="92" t="str">
        <f t="shared" si="146"/>
        <v/>
      </c>
      <c r="BB372" s="89"/>
      <c r="BC372" s="89"/>
      <c r="BD372" s="150" t="str">
        <f t="shared" si="147"/>
        <v/>
      </c>
      <c r="BE372" s="151">
        <f>VLOOKUP(A372,Basisgegevens!$B:$L,5,0)</f>
        <v>3.449074074074074E-3</v>
      </c>
      <c r="BF372" s="151">
        <f>VLOOKUP($A372,Basisgegevens!$B:$L,7,0)</f>
        <v>3.2175925925925926E-3</v>
      </c>
      <c r="BG372" s="151">
        <f>VLOOKUP($A372,Basisgegevens!$B:$L,8,0)</f>
        <v>7.3495370370370364E-3</v>
      </c>
      <c r="BH372" s="152">
        <f>VLOOKUP($A372,Basisgegevens!$B:$L,9,0)</f>
        <v>300</v>
      </c>
      <c r="BI372" s="152">
        <f>VLOOKUP($A372,Basisgegevens!$B:$L,10,0)</f>
        <v>135</v>
      </c>
      <c r="BJ372" s="152">
        <f>VLOOKUP($A372,Basisgegevens!$B:$L,11,0)</f>
        <v>19</v>
      </c>
      <c r="BK372" s="152" t="str">
        <f t="shared" si="148"/>
        <v/>
      </c>
      <c r="BL372" s="153" t="str">
        <f t="shared" si="149"/>
        <v>Uit</v>
      </c>
      <c r="BM372" s="154" t="str">
        <f t="shared" si="156"/>
        <v/>
      </c>
      <c r="BN372" s="154">
        <f t="shared" si="150"/>
        <v>0</v>
      </c>
      <c r="BO372" s="154" t="str">
        <f t="shared" si="151"/>
        <v/>
      </c>
      <c r="BP372" s="61"/>
      <c r="BQ372" s="61"/>
      <c r="BR372" s="59" t="str">
        <f t="shared" si="152"/>
        <v/>
      </c>
      <c r="BS372" s="59" t="str">
        <f t="shared" si="153"/>
        <v/>
      </c>
      <c r="BT372" s="155" t="str">
        <f t="shared" si="154"/>
        <v/>
      </c>
      <c r="BU372" s="156" t="str">
        <f t="shared" si="155"/>
        <v/>
      </c>
      <c r="BV372" s="68"/>
      <c r="BW372" s="68"/>
      <c r="BX372" s="68"/>
      <c r="BY372" s="68"/>
      <c r="BZ372" s="68"/>
      <c r="CA372" s="68"/>
      <c r="CB372" s="68"/>
      <c r="CC372" s="68"/>
    </row>
    <row r="373" spans="1:81" x14ac:dyDescent="0.2">
      <c r="A373" s="161" t="s">
        <v>53</v>
      </c>
      <c r="B373" s="32"/>
      <c r="C373" s="164" t="str">
        <f t="shared" si="135"/>
        <v>L</v>
      </c>
      <c r="D373" s="147"/>
      <c r="E373" s="40"/>
      <c r="F373" s="35"/>
      <c r="G373" s="32"/>
      <c r="H373" s="32"/>
      <c r="I373" s="32"/>
      <c r="J373" s="32"/>
      <c r="K373" s="41"/>
      <c r="L373" s="42"/>
      <c r="M373" s="42"/>
      <c r="N373" s="167" t="str">
        <f t="shared" si="136"/>
        <v>Uit</v>
      </c>
      <c r="O373" s="46"/>
      <c r="P373" s="47"/>
      <c r="Q373" s="48">
        <f t="shared" si="137"/>
        <v>0</v>
      </c>
      <c r="R373" s="49" t="str">
        <f t="shared" si="138"/>
        <v/>
      </c>
      <c r="S373" s="50" t="str">
        <f t="shared" si="139"/>
        <v>Uit</v>
      </c>
      <c r="T373" s="171">
        <f t="shared" si="140"/>
        <v>0</v>
      </c>
      <c r="U373" s="169">
        <f t="shared" si="141"/>
        <v>0</v>
      </c>
      <c r="V373" s="169" t="str">
        <f t="shared" si="142"/>
        <v>Uit</v>
      </c>
      <c r="W373" s="170" t="str">
        <f t="shared" si="143"/>
        <v/>
      </c>
      <c r="X373" s="91" t="str">
        <f t="shared" si="144"/>
        <v/>
      </c>
      <c r="Y373" s="51"/>
      <c r="Z373" s="51"/>
      <c r="AA373" s="51"/>
      <c r="AB373" s="51"/>
      <c r="AC373" s="51"/>
      <c r="AD373" s="51"/>
      <c r="AE373" s="51"/>
      <c r="AF373" s="51"/>
      <c r="AG373" s="51"/>
      <c r="AH373" s="51"/>
      <c r="AI373" s="51"/>
      <c r="AJ373" s="51"/>
      <c r="AK373" s="51"/>
      <c r="AL373" s="51"/>
      <c r="AM373" s="51"/>
      <c r="AN373" s="51"/>
      <c r="AO373" s="51"/>
      <c r="AP373" s="51"/>
      <c r="AQ373" s="51"/>
      <c r="AR373" s="51"/>
      <c r="AS373" s="51"/>
      <c r="AT373" s="51"/>
      <c r="AU373" s="51"/>
      <c r="AV373" s="51"/>
      <c r="AW373" s="51"/>
      <c r="AX373" s="149">
        <f t="shared" si="145"/>
        <v>0</v>
      </c>
      <c r="AY373" s="52"/>
      <c r="AZ373" s="90" t="e">
        <f>VLOOKUP(AY373,Termination!C:D,2,FALSE)</f>
        <v>#N/A</v>
      </c>
      <c r="BA373" s="92" t="str">
        <f t="shared" si="146"/>
        <v/>
      </c>
      <c r="BB373" s="89"/>
      <c r="BC373" s="89"/>
      <c r="BD373" s="150" t="str">
        <f t="shared" si="147"/>
        <v/>
      </c>
      <c r="BE373" s="151">
        <f>VLOOKUP(A373,Basisgegevens!$B:$L,5,0)</f>
        <v>3.449074074074074E-3</v>
      </c>
      <c r="BF373" s="151">
        <f>VLOOKUP($A373,Basisgegevens!$B:$L,7,0)</f>
        <v>3.2175925925925926E-3</v>
      </c>
      <c r="BG373" s="151">
        <f>VLOOKUP($A373,Basisgegevens!$B:$L,8,0)</f>
        <v>7.3495370370370364E-3</v>
      </c>
      <c r="BH373" s="152">
        <f>VLOOKUP($A373,Basisgegevens!$B:$L,9,0)</f>
        <v>300</v>
      </c>
      <c r="BI373" s="152">
        <f>VLOOKUP($A373,Basisgegevens!$B:$L,10,0)</f>
        <v>135</v>
      </c>
      <c r="BJ373" s="152">
        <f>VLOOKUP($A373,Basisgegevens!$B:$L,11,0)</f>
        <v>19</v>
      </c>
      <c r="BK373" s="152" t="str">
        <f t="shared" si="148"/>
        <v/>
      </c>
      <c r="BL373" s="153" t="str">
        <f t="shared" si="149"/>
        <v>Uit</v>
      </c>
      <c r="BM373" s="154" t="str">
        <f t="shared" si="156"/>
        <v/>
      </c>
      <c r="BN373" s="154">
        <f t="shared" si="150"/>
        <v>0</v>
      </c>
      <c r="BO373" s="154" t="str">
        <f t="shared" si="151"/>
        <v/>
      </c>
      <c r="BP373" s="61"/>
      <c r="BQ373" s="61"/>
      <c r="BR373" s="59" t="str">
        <f t="shared" si="152"/>
        <v/>
      </c>
      <c r="BS373" s="59" t="str">
        <f t="shared" si="153"/>
        <v/>
      </c>
      <c r="BT373" s="155" t="str">
        <f t="shared" si="154"/>
        <v/>
      </c>
      <c r="BU373" s="156" t="str">
        <f t="shared" si="155"/>
        <v/>
      </c>
      <c r="BV373" s="68"/>
      <c r="BW373" s="68"/>
      <c r="BX373" s="68"/>
      <c r="BY373" s="68"/>
      <c r="BZ373" s="68"/>
      <c r="CA373" s="68"/>
      <c r="CB373" s="68"/>
      <c r="CC373" s="68"/>
    </row>
    <row r="374" spans="1:81" x14ac:dyDescent="0.2">
      <c r="A374" s="161" t="s">
        <v>53</v>
      </c>
      <c r="B374" s="32"/>
      <c r="C374" s="164" t="str">
        <f t="shared" si="135"/>
        <v>L</v>
      </c>
      <c r="D374" s="147"/>
      <c r="E374" s="40"/>
      <c r="F374" s="35"/>
      <c r="G374" s="32"/>
      <c r="H374" s="32"/>
      <c r="I374" s="32"/>
      <c r="J374" s="32"/>
      <c r="K374" s="41"/>
      <c r="L374" s="42"/>
      <c r="M374" s="42"/>
      <c r="N374" s="167" t="str">
        <f t="shared" si="136"/>
        <v>Uit</v>
      </c>
      <c r="O374" s="46"/>
      <c r="P374" s="47"/>
      <c r="Q374" s="48">
        <f t="shared" si="137"/>
        <v>0</v>
      </c>
      <c r="R374" s="49" t="str">
        <f t="shared" si="138"/>
        <v/>
      </c>
      <c r="S374" s="50" t="str">
        <f t="shared" si="139"/>
        <v>Uit</v>
      </c>
      <c r="T374" s="171">
        <f t="shared" si="140"/>
        <v>0</v>
      </c>
      <c r="U374" s="169">
        <f t="shared" si="141"/>
        <v>0</v>
      </c>
      <c r="V374" s="169" t="str">
        <f t="shared" si="142"/>
        <v>Uit</v>
      </c>
      <c r="W374" s="170" t="str">
        <f t="shared" si="143"/>
        <v/>
      </c>
      <c r="X374" s="91" t="str">
        <f t="shared" si="144"/>
        <v/>
      </c>
      <c r="Y374" s="51"/>
      <c r="Z374" s="51"/>
      <c r="AA374" s="51"/>
      <c r="AB374" s="51"/>
      <c r="AC374" s="51"/>
      <c r="AD374" s="51"/>
      <c r="AE374" s="51"/>
      <c r="AF374" s="51"/>
      <c r="AG374" s="51"/>
      <c r="AH374" s="51"/>
      <c r="AI374" s="51"/>
      <c r="AJ374" s="51"/>
      <c r="AK374" s="51"/>
      <c r="AL374" s="51"/>
      <c r="AM374" s="51"/>
      <c r="AN374" s="51"/>
      <c r="AO374" s="51"/>
      <c r="AP374" s="51"/>
      <c r="AQ374" s="51"/>
      <c r="AR374" s="51"/>
      <c r="AS374" s="51"/>
      <c r="AT374" s="51"/>
      <c r="AU374" s="51"/>
      <c r="AV374" s="51"/>
      <c r="AW374" s="51"/>
      <c r="AX374" s="149">
        <f t="shared" si="145"/>
        <v>0</v>
      </c>
      <c r="AY374" s="52"/>
      <c r="AZ374" s="90" t="e">
        <f>VLOOKUP(AY374,Termination!C:D,2,FALSE)</f>
        <v>#N/A</v>
      </c>
      <c r="BA374" s="92" t="str">
        <f t="shared" si="146"/>
        <v/>
      </c>
      <c r="BB374" s="89"/>
      <c r="BC374" s="89"/>
      <c r="BD374" s="150" t="str">
        <f t="shared" si="147"/>
        <v/>
      </c>
      <c r="BE374" s="151">
        <f>VLOOKUP(A374,Basisgegevens!$B:$L,5,0)</f>
        <v>3.449074074074074E-3</v>
      </c>
      <c r="BF374" s="151">
        <f>VLOOKUP($A374,Basisgegevens!$B:$L,7,0)</f>
        <v>3.2175925925925926E-3</v>
      </c>
      <c r="BG374" s="151">
        <f>VLOOKUP($A374,Basisgegevens!$B:$L,8,0)</f>
        <v>7.3495370370370364E-3</v>
      </c>
      <c r="BH374" s="152">
        <f>VLOOKUP($A374,Basisgegevens!$B:$L,9,0)</f>
        <v>300</v>
      </c>
      <c r="BI374" s="152">
        <f>VLOOKUP($A374,Basisgegevens!$B:$L,10,0)</f>
        <v>135</v>
      </c>
      <c r="BJ374" s="152">
        <f>VLOOKUP($A374,Basisgegevens!$B:$L,11,0)</f>
        <v>19</v>
      </c>
      <c r="BK374" s="152" t="str">
        <f t="shared" si="148"/>
        <v/>
      </c>
      <c r="BL374" s="153" t="str">
        <f t="shared" si="149"/>
        <v>Uit</v>
      </c>
      <c r="BM374" s="154" t="str">
        <f t="shared" si="156"/>
        <v/>
      </c>
      <c r="BN374" s="154">
        <f t="shared" si="150"/>
        <v>0</v>
      </c>
      <c r="BO374" s="154" t="str">
        <f t="shared" si="151"/>
        <v/>
      </c>
      <c r="BP374" s="61"/>
      <c r="BQ374" s="61"/>
      <c r="BR374" s="59" t="str">
        <f t="shared" si="152"/>
        <v/>
      </c>
      <c r="BS374" s="59" t="str">
        <f t="shared" si="153"/>
        <v/>
      </c>
      <c r="BT374" s="155" t="str">
        <f t="shared" si="154"/>
        <v/>
      </c>
      <c r="BU374" s="156" t="str">
        <f t="shared" si="155"/>
        <v/>
      </c>
      <c r="BV374" s="68"/>
      <c r="BW374" s="68"/>
      <c r="BX374" s="68"/>
      <c r="BY374" s="68"/>
      <c r="BZ374" s="68"/>
      <c r="CA374" s="68"/>
      <c r="CB374" s="68"/>
      <c r="CC374" s="68"/>
    </row>
    <row r="375" spans="1:81" x14ac:dyDescent="0.2">
      <c r="A375" s="161" t="s">
        <v>53</v>
      </c>
      <c r="B375" s="32"/>
      <c r="C375" s="164" t="str">
        <f t="shared" si="135"/>
        <v>L</v>
      </c>
      <c r="D375" s="147"/>
      <c r="E375" s="40"/>
      <c r="F375" s="35"/>
      <c r="G375" s="32"/>
      <c r="H375" s="32"/>
      <c r="I375" s="32"/>
      <c r="J375" s="32"/>
      <c r="K375" s="41"/>
      <c r="L375" s="42"/>
      <c r="M375" s="42"/>
      <c r="N375" s="167" t="str">
        <f t="shared" si="136"/>
        <v>Uit</v>
      </c>
      <c r="O375" s="46"/>
      <c r="P375" s="47"/>
      <c r="Q375" s="48">
        <f t="shared" si="137"/>
        <v>0</v>
      </c>
      <c r="R375" s="49" t="str">
        <f t="shared" si="138"/>
        <v/>
      </c>
      <c r="S375" s="50" t="str">
        <f t="shared" si="139"/>
        <v>Uit</v>
      </c>
      <c r="T375" s="171">
        <f t="shared" si="140"/>
        <v>0</v>
      </c>
      <c r="U375" s="169">
        <f t="shared" si="141"/>
        <v>0</v>
      </c>
      <c r="V375" s="169" t="str">
        <f t="shared" si="142"/>
        <v>Uit</v>
      </c>
      <c r="W375" s="170" t="str">
        <f t="shared" si="143"/>
        <v/>
      </c>
      <c r="X375" s="91" t="str">
        <f t="shared" si="144"/>
        <v/>
      </c>
      <c r="Y375" s="51"/>
      <c r="Z375" s="51"/>
      <c r="AA375" s="51"/>
      <c r="AB375" s="51"/>
      <c r="AC375" s="51"/>
      <c r="AD375" s="51"/>
      <c r="AE375" s="51"/>
      <c r="AF375" s="51"/>
      <c r="AG375" s="51"/>
      <c r="AH375" s="51"/>
      <c r="AI375" s="51"/>
      <c r="AJ375" s="51"/>
      <c r="AK375" s="51"/>
      <c r="AL375" s="51"/>
      <c r="AM375" s="51"/>
      <c r="AN375" s="51"/>
      <c r="AO375" s="51"/>
      <c r="AP375" s="51"/>
      <c r="AQ375" s="51"/>
      <c r="AR375" s="51"/>
      <c r="AS375" s="51"/>
      <c r="AT375" s="51"/>
      <c r="AU375" s="51"/>
      <c r="AV375" s="51"/>
      <c r="AW375" s="51"/>
      <c r="AX375" s="149">
        <f t="shared" si="145"/>
        <v>0</v>
      </c>
      <c r="AY375" s="52"/>
      <c r="AZ375" s="90" t="e">
        <f>VLOOKUP(AY375,Termination!C:D,2,FALSE)</f>
        <v>#N/A</v>
      </c>
      <c r="BA375" s="92" t="str">
        <f t="shared" si="146"/>
        <v/>
      </c>
      <c r="BB375" s="89"/>
      <c r="BC375" s="89"/>
      <c r="BD375" s="150" t="str">
        <f t="shared" si="147"/>
        <v/>
      </c>
      <c r="BE375" s="151">
        <f>VLOOKUP(A375,Basisgegevens!$B:$L,5,0)</f>
        <v>3.449074074074074E-3</v>
      </c>
      <c r="BF375" s="151">
        <f>VLOOKUP($A375,Basisgegevens!$B:$L,7,0)</f>
        <v>3.2175925925925926E-3</v>
      </c>
      <c r="BG375" s="151">
        <f>VLOOKUP($A375,Basisgegevens!$B:$L,8,0)</f>
        <v>7.3495370370370364E-3</v>
      </c>
      <c r="BH375" s="152">
        <f>VLOOKUP($A375,Basisgegevens!$B:$L,9,0)</f>
        <v>300</v>
      </c>
      <c r="BI375" s="152">
        <f>VLOOKUP($A375,Basisgegevens!$B:$L,10,0)</f>
        <v>135</v>
      </c>
      <c r="BJ375" s="152">
        <f>VLOOKUP($A375,Basisgegevens!$B:$L,11,0)</f>
        <v>19</v>
      </c>
      <c r="BK375" s="152" t="str">
        <f t="shared" si="148"/>
        <v/>
      </c>
      <c r="BL375" s="153" t="str">
        <f t="shared" si="149"/>
        <v>Uit</v>
      </c>
      <c r="BM375" s="154" t="str">
        <f t="shared" si="156"/>
        <v/>
      </c>
      <c r="BN375" s="154">
        <f t="shared" si="150"/>
        <v>0</v>
      </c>
      <c r="BO375" s="154" t="str">
        <f t="shared" si="151"/>
        <v/>
      </c>
      <c r="BP375" s="61"/>
      <c r="BQ375" s="61"/>
      <c r="BR375" s="59" t="str">
        <f t="shared" si="152"/>
        <v/>
      </c>
      <c r="BS375" s="59" t="str">
        <f t="shared" si="153"/>
        <v/>
      </c>
      <c r="BT375" s="155" t="str">
        <f t="shared" si="154"/>
        <v/>
      </c>
      <c r="BU375" s="156" t="str">
        <f t="shared" si="155"/>
        <v/>
      </c>
      <c r="BV375" s="68"/>
      <c r="BW375" s="68"/>
      <c r="BX375" s="68"/>
      <c r="BY375" s="68"/>
      <c r="BZ375" s="68"/>
      <c r="CA375" s="68"/>
      <c r="CB375" s="68"/>
      <c r="CC375" s="68"/>
    </row>
    <row r="376" spans="1:81" x14ac:dyDescent="0.2">
      <c r="A376" s="161" t="s">
        <v>53</v>
      </c>
      <c r="B376" s="32"/>
      <c r="C376" s="164" t="str">
        <f t="shared" si="135"/>
        <v>L</v>
      </c>
      <c r="D376" s="147"/>
      <c r="E376" s="40"/>
      <c r="F376" s="35"/>
      <c r="G376" s="32"/>
      <c r="H376" s="32"/>
      <c r="I376" s="32"/>
      <c r="J376" s="32"/>
      <c r="K376" s="41"/>
      <c r="L376" s="42"/>
      <c r="M376" s="42"/>
      <c r="N376" s="167" t="str">
        <f t="shared" si="136"/>
        <v>Uit</v>
      </c>
      <c r="O376" s="46"/>
      <c r="P376" s="47"/>
      <c r="Q376" s="48">
        <f t="shared" si="137"/>
        <v>0</v>
      </c>
      <c r="R376" s="49" t="str">
        <f t="shared" si="138"/>
        <v/>
      </c>
      <c r="S376" s="50" t="str">
        <f t="shared" si="139"/>
        <v>Uit</v>
      </c>
      <c r="T376" s="171">
        <f t="shared" si="140"/>
        <v>0</v>
      </c>
      <c r="U376" s="169">
        <f t="shared" si="141"/>
        <v>0</v>
      </c>
      <c r="V376" s="169" t="str">
        <f t="shared" si="142"/>
        <v>Uit</v>
      </c>
      <c r="W376" s="170" t="str">
        <f t="shared" si="143"/>
        <v/>
      </c>
      <c r="X376" s="91" t="str">
        <f t="shared" si="144"/>
        <v/>
      </c>
      <c r="Y376" s="51"/>
      <c r="Z376" s="51"/>
      <c r="AA376" s="51"/>
      <c r="AB376" s="51"/>
      <c r="AC376" s="51"/>
      <c r="AD376" s="51"/>
      <c r="AE376" s="51"/>
      <c r="AF376" s="51"/>
      <c r="AG376" s="51"/>
      <c r="AH376" s="51"/>
      <c r="AI376" s="51"/>
      <c r="AJ376" s="51"/>
      <c r="AK376" s="51"/>
      <c r="AL376" s="51"/>
      <c r="AM376" s="51"/>
      <c r="AN376" s="51"/>
      <c r="AO376" s="51"/>
      <c r="AP376" s="51"/>
      <c r="AQ376" s="51"/>
      <c r="AR376" s="51"/>
      <c r="AS376" s="51"/>
      <c r="AT376" s="51"/>
      <c r="AU376" s="51"/>
      <c r="AV376" s="51"/>
      <c r="AW376" s="51"/>
      <c r="AX376" s="149">
        <f t="shared" si="145"/>
        <v>0</v>
      </c>
      <c r="AY376" s="52"/>
      <c r="AZ376" s="90" t="e">
        <f>VLOOKUP(AY376,Termination!C:D,2,FALSE)</f>
        <v>#N/A</v>
      </c>
      <c r="BA376" s="92" t="str">
        <f t="shared" si="146"/>
        <v/>
      </c>
      <c r="BB376" s="89"/>
      <c r="BC376" s="89"/>
      <c r="BD376" s="150" t="str">
        <f t="shared" si="147"/>
        <v/>
      </c>
      <c r="BE376" s="151">
        <f>VLOOKUP(A376,Basisgegevens!$B:$L,5,0)</f>
        <v>3.449074074074074E-3</v>
      </c>
      <c r="BF376" s="151">
        <f>VLOOKUP($A376,Basisgegevens!$B:$L,7,0)</f>
        <v>3.2175925925925926E-3</v>
      </c>
      <c r="BG376" s="151">
        <f>VLOOKUP($A376,Basisgegevens!$B:$L,8,0)</f>
        <v>7.3495370370370364E-3</v>
      </c>
      <c r="BH376" s="152">
        <f>VLOOKUP($A376,Basisgegevens!$B:$L,9,0)</f>
        <v>300</v>
      </c>
      <c r="BI376" s="152">
        <f>VLOOKUP($A376,Basisgegevens!$B:$L,10,0)</f>
        <v>135</v>
      </c>
      <c r="BJ376" s="152">
        <f>VLOOKUP($A376,Basisgegevens!$B:$L,11,0)</f>
        <v>19</v>
      </c>
      <c r="BK376" s="152" t="str">
        <f t="shared" si="148"/>
        <v/>
      </c>
      <c r="BL376" s="153" t="str">
        <f t="shared" si="149"/>
        <v>Uit</v>
      </c>
      <c r="BM376" s="154" t="str">
        <f t="shared" si="156"/>
        <v/>
      </c>
      <c r="BN376" s="154">
        <f t="shared" si="150"/>
        <v>0</v>
      </c>
      <c r="BO376" s="154" t="str">
        <f t="shared" si="151"/>
        <v/>
      </c>
      <c r="BP376" s="61"/>
      <c r="BQ376" s="61"/>
      <c r="BR376" s="59" t="str">
        <f t="shared" si="152"/>
        <v/>
      </c>
      <c r="BS376" s="59" t="str">
        <f t="shared" si="153"/>
        <v/>
      </c>
      <c r="BT376" s="155" t="str">
        <f t="shared" si="154"/>
        <v/>
      </c>
      <c r="BU376" s="156" t="str">
        <f t="shared" si="155"/>
        <v/>
      </c>
      <c r="BV376" s="68"/>
      <c r="BW376" s="68"/>
      <c r="BX376" s="68"/>
      <c r="BY376" s="68"/>
      <c r="BZ376" s="68"/>
      <c r="CA376" s="68"/>
      <c r="CB376" s="68"/>
      <c r="CC376" s="68"/>
    </row>
    <row r="377" spans="1:81" x14ac:dyDescent="0.2">
      <c r="A377" s="161" t="s">
        <v>53</v>
      </c>
      <c r="B377" s="32"/>
      <c r="C377" s="164" t="str">
        <f t="shared" si="135"/>
        <v>L</v>
      </c>
      <c r="D377" s="147"/>
      <c r="E377" s="40"/>
      <c r="F377" s="35"/>
      <c r="G377" s="32"/>
      <c r="H377" s="32"/>
      <c r="I377" s="32"/>
      <c r="J377" s="32"/>
      <c r="K377" s="41"/>
      <c r="L377" s="42"/>
      <c r="M377" s="42"/>
      <c r="N377" s="167" t="str">
        <f t="shared" si="136"/>
        <v>Uit</v>
      </c>
      <c r="O377" s="46"/>
      <c r="P377" s="47"/>
      <c r="Q377" s="48">
        <f t="shared" si="137"/>
        <v>0</v>
      </c>
      <c r="R377" s="49" t="str">
        <f t="shared" si="138"/>
        <v/>
      </c>
      <c r="S377" s="50" t="str">
        <f t="shared" si="139"/>
        <v>Uit</v>
      </c>
      <c r="T377" s="171">
        <f t="shared" si="140"/>
        <v>0</v>
      </c>
      <c r="U377" s="169">
        <f t="shared" si="141"/>
        <v>0</v>
      </c>
      <c r="V377" s="169" t="str">
        <f t="shared" si="142"/>
        <v>Uit</v>
      </c>
      <c r="W377" s="170" t="str">
        <f t="shared" si="143"/>
        <v/>
      </c>
      <c r="X377" s="91" t="str">
        <f t="shared" si="144"/>
        <v/>
      </c>
      <c r="Y377" s="51"/>
      <c r="Z377" s="51"/>
      <c r="AA377" s="51"/>
      <c r="AB377" s="51"/>
      <c r="AC377" s="51"/>
      <c r="AD377" s="51"/>
      <c r="AE377" s="51"/>
      <c r="AF377" s="51"/>
      <c r="AG377" s="51"/>
      <c r="AH377" s="51"/>
      <c r="AI377" s="51"/>
      <c r="AJ377" s="51"/>
      <c r="AK377" s="51"/>
      <c r="AL377" s="51"/>
      <c r="AM377" s="51"/>
      <c r="AN377" s="51"/>
      <c r="AO377" s="51"/>
      <c r="AP377" s="51"/>
      <c r="AQ377" s="51"/>
      <c r="AR377" s="51"/>
      <c r="AS377" s="51"/>
      <c r="AT377" s="51"/>
      <c r="AU377" s="51"/>
      <c r="AV377" s="51"/>
      <c r="AW377" s="51"/>
      <c r="AX377" s="149">
        <f t="shared" si="145"/>
        <v>0</v>
      </c>
      <c r="AY377" s="52"/>
      <c r="AZ377" s="90" t="e">
        <f>VLOOKUP(AY377,Termination!C:D,2,FALSE)</f>
        <v>#N/A</v>
      </c>
      <c r="BA377" s="92" t="str">
        <f t="shared" si="146"/>
        <v/>
      </c>
      <c r="BB377" s="89"/>
      <c r="BC377" s="89"/>
      <c r="BD377" s="150" t="str">
        <f t="shared" si="147"/>
        <v/>
      </c>
      <c r="BE377" s="151">
        <f>VLOOKUP(A377,Basisgegevens!$B:$L,5,0)</f>
        <v>3.449074074074074E-3</v>
      </c>
      <c r="BF377" s="151">
        <f>VLOOKUP($A377,Basisgegevens!$B:$L,7,0)</f>
        <v>3.2175925925925926E-3</v>
      </c>
      <c r="BG377" s="151">
        <f>VLOOKUP($A377,Basisgegevens!$B:$L,8,0)</f>
        <v>7.3495370370370364E-3</v>
      </c>
      <c r="BH377" s="152">
        <f>VLOOKUP($A377,Basisgegevens!$B:$L,9,0)</f>
        <v>300</v>
      </c>
      <c r="BI377" s="152">
        <f>VLOOKUP($A377,Basisgegevens!$B:$L,10,0)</f>
        <v>135</v>
      </c>
      <c r="BJ377" s="152">
        <f>VLOOKUP($A377,Basisgegevens!$B:$L,11,0)</f>
        <v>19</v>
      </c>
      <c r="BK377" s="152" t="str">
        <f t="shared" si="148"/>
        <v/>
      </c>
      <c r="BL377" s="153" t="str">
        <f t="shared" si="149"/>
        <v>Uit</v>
      </c>
      <c r="BM377" s="154" t="str">
        <f t="shared" si="156"/>
        <v/>
      </c>
      <c r="BN377" s="154">
        <f t="shared" si="150"/>
        <v>0</v>
      </c>
      <c r="BO377" s="154" t="str">
        <f t="shared" si="151"/>
        <v/>
      </c>
      <c r="BP377" s="61"/>
      <c r="BQ377" s="61"/>
      <c r="BR377" s="59" t="str">
        <f t="shared" si="152"/>
        <v/>
      </c>
      <c r="BS377" s="59" t="str">
        <f t="shared" si="153"/>
        <v/>
      </c>
      <c r="BT377" s="155" t="str">
        <f t="shared" si="154"/>
        <v/>
      </c>
      <c r="BU377" s="156" t="str">
        <f t="shared" si="155"/>
        <v/>
      </c>
      <c r="BV377" s="68"/>
      <c r="BW377" s="68"/>
      <c r="BX377" s="68"/>
      <c r="BY377" s="68"/>
      <c r="BZ377" s="68"/>
      <c r="CA377" s="68"/>
      <c r="CB377" s="68"/>
      <c r="CC377" s="68"/>
    </row>
    <row r="378" spans="1:81" x14ac:dyDescent="0.2">
      <c r="A378" s="161" t="s">
        <v>53</v>
      </c>
      <c r="B378" s="32"/>
      <c r="C378" s="164" t="str">
        <f t="shared" si="135"/>
        <v>L</v>
      </c>
      <c r="D378" s="147"/>
      <c r="E378" s="40"/>
      <c r="F378" s="35"/>
      <c r="G378" s="32"/>
      <c r="H378" s="32"/>
      <c r="I378" s="32"/>
      <c r="J378" s="32"/>
      <c r="K378" s="41"/>
      <c r="L378" s="42"/>
      <c r="M378" s="42"/>
      <c r="N378" s="167" t="str">
        <f t="shared" si="136"/>
        <v>Uit</v>
      </c>
      <c r="O378" s="46"/>
      <c r="P378" s="47"/>
      <c r="Q378" s="48">
        <f t="shared" si="137"/>
        <v>0</v>
      </c>
      <c r="R378" s="49" t="str">
        <f t="shared" si="138"/>
        <v/>
      </c>
      <c r="S378" s="50" t="str">
        <f t="shared" si="139"/>
        <v>Uit</v>
      </c>
      <c r="T378" s="171">
        <f t="shared" si="140"/>
        <v>0</v>
      </c>
      <c r="U378" s="169">
        <f t="shared" si="141"/>
        <v>0</v>
      </c>
      <c r="V378" s="169" t="str">
        <f t="shared" si="142"/>
        <v>Uit</v>
      </c>
      <c r="W378" s="170" t="str">
        <f t="shared" si="143"/>
        <v/>
      </c>
      <c r="X378" s="91" t="str">
        <f t="shared" si="144"/>
        <v/>
      </c>
      <c r="Y378" s="51"/>
      <c r="Z378" s="51"/>
      <c r="AA378" s="51"/>
      <c r="AB378" s="51"/>
      <c r="AC378" s="51"/>
      <c r="AD378" s="51"/>
      <c r="AE378" s="51"/>
      <c r="AF378" s="51"/>
      <c r="AG378" s="51"/>
      <c r="AH378" s="51"/>
      <c r="AI378" s="51"/>
      <c r="AJ378" s="51"/>
      <c r="AK378" s="51"/>
      <c r="AL378" s="51"/>
      <c r="AM378" s="51"/>
      <c r="AN378" s="51"/>
      <c r="AO378" s="51"/>
      <c r="AP378" s="51"/>
      <c r="AQ378" s="51"/>
      <c r="AR378" s="51"/>
      <c r="AS378" s="51"/>
      <c r="AT378" s="51"/>
      <c r="AU378" s="51"/>
      <c r="AV378" s="51"/>
      <c r="AW378" s="51"/>
      <c r="AX378" s="149">
        <f t="shared" si="145"/>
        <v>0</v>
      </c>
      <c r="AY378" s="52"/>
      <c r="AZ378" s="90" t="e">
        <f>VLOOKUP(AY378,Termination!C:D,2,FALSE)</f>
        <v>#N/A</v>
      </c>
      <c r="BA378" s="92" t="str">
        <f t="shared" si="146"/>
        <v/>
      </c>
      <c r="BB378" s="89"/>
      <c r="BC378" s="89"/>
      <c r="BD378" s="150" t="str">
        <f t="shared" si="147"/>
        <v/>
      </c>
      <c r="BE378" s="151">
        <f>VLOOKUP(A378,Basisgegevens!$B:$L,5,0)</f>
        <v>3.449074074074074E-3</v>
      </c>
      <c r="BF378" s="151">
        <f>VLOOKUP($A378,Basisgegevens!$B:$L,7,0)</f>
        <v>3.2175925925925926E-3</v>
      </c>
      <c r="BG378" s="151">
        <f>VLOOKUP($A378,Basisgegevens!$B:$L,8,0)</f>
        <v>7.3495370370370364E-3</v>
      </c>
      <c r="BH378" s="152">
        <f>VLOOKUP($A378,Basisgegevens!$B:$L,9,0)</f>
        <v>300</v>
      </c>
      <c r="BI378" s="152">
        <f>VLOOKUP($A378,Basisgegevens!$B:$L,10,0)</f>
        <v>135</v>
      </c>
      <c r="BJ378" s="152">
        <f>VLOOKUP($A378,Basisgegevens!$B:$L,11,0)</f>
        <v>19</v>
      </c>
      <c r="BK378" s="152" t="str">
        <f t="shared" si="148"/>
        <v/>
      </c>
      <c r="BL378" s="153" t="str">
        <f t="shared" si="149"/>
        <v>Uit</v>
      </c>
      <c r="BM378" s="154" t="str">
        <f t="shared" si="156"/>
        <v/>
      </c>
      <c r="BN378" s="154">
        <f t="shared" si="150"/>
        <v>0</v>
      </c>
      <c r="BO378" s="154" t="str">
        <f t="shared" si="151"/>
        <v/>
      </c>
      <c r="BP378" s="61"/>
      <c r="BQ378" s="61"/>
      <c r="BR378" s="59" t="str">
        <f t="shared" si="152"/>
        <v/>
      </c>
      <c r="BS378" s="59" t="str">
        <f t="shared" si="153"/>
        <v/>
      </c>
      <c r="BT378" s="155" t="str">
        <f t="shared" si="154"/>
        <v/>
      </c>
      <c r="BU378" s="156" t="str">
        <f t="shared" si="155"/>
        <v/>
      </c>
      <c r="BV378" s="68"/>
      <c r="BW378" s="68"/>
      <c r="BX378" s="68"/>
      <c r="BY378" s="68"/>
      <c r="BZ378" s="68"/>
      <c r="CA378" s="68"/>
      <c r="CB378" s="68"/>
      <c r="CC378" s="68"/>
    </row>
    <row r="379" spans="1:81" x14ac:dyDescent="0.2">
      <c r="A379" s="161" t="s">
        <v>53</v>
      </c>
      <c r="B379" s="32"/>
      <c r="C379" s="164" t="str">
        <f t="shared" si="135"/>
        <v>L</v>
      </c>
      <c r="D379" s="147"/>
      <c r="E379" s="40"/>
      <c r="F379" s="35"/>
      <c r="G379" s="32"/>
      <c r="H379" s="32"/>
      <c r="I379" s="32"/>
      <c r="J379" s="32"/>
      <c r="K379" s="41"/>
      <c r="L379" s="42"/>
      <c r="M379" s="42"/>
      <c r="N379" s="167" t="str">
        <f t="shared" si="136"/>
        <v>Uit</v>
      </c>
      <c r="O379" s="46"/>
      <c r="P379" s="47"/>
      <c r="Q379" s="48">
        <f t="shared" si="137"/>
        <v>0</v>
      </c>
      <c r="R379" s="49" t="str">
        <f t="shared" si="138"/>
        <v/>
      </c>
      <c r="S379" s="50" t="str">
        <f t="shared" si="139"/>
        <v>Uit</v>
      </c>
      <c r="T379" s="171">
        <f t="shared" si="140"/>
        <v>0</v>
      </c>
      <c r="U379" s="169">
        <f t="shared" si="141"/>
        <v>0</v>
      </c>
      <c r="V379" s="169" t="str">
        <f t="shared" si="142"/>
        <v>Uit</v>
      </c>
      <c r="W379" s="170" t="str">
        <f t="shared" si="143"/>
        <v/>
      </c>
      <c r="X379" s="91" t="str">
        <f t="shared" si="144"/>
        <v/>
      </c>
      <c r="Y379" s="51"/>
      <c r="Z379" s="51"/>
      <c r="AA379" s="51"/>
      <c r="AB379" s="51"/>
      <c r="AC379" s="51"/>
      <c r="AD379" s="51"/>
      <c r="AE379" s="51"/>
      <c r="AF379" s="51"/>
      <c r="AG379" s="51"/>
      <c r="AH379" s="51"/>
      <c r="AI379" s="51"/>
      <c r="AJ379" s="51"/>
      <c r="AK379" s="51"/>
      <c r="AL379" s="51"/>
      <c r="AM379" s="51"/>
      <c r="AN379" s="51"/>
      <c r="AO379" s="51"/>
      <c r="AP379" s="51"/>
      <c r="AQ379" s="51"/>
      <c r="AR379" s="51"/>
      <c r="AS379" s="51"/>
      <c r="AT379" s="51"/>
      <c r="AU379" s="51"/>
      <c r="AV379" s="51"/>
      <c r="AW379" s="51"/>
      <c r="AX379" s="149">
        <f t="shared" si="145"/>
        <v>0</v>
      </c>
      <c r="AY379" s="52"/>
      <c r="AZ379" s="90" t="e">
        <f>VLOOKUP(AY379,Termination!C:D,2,FALSE)</f>
        <v>#N/A</v>
      </c>
      <c r="BA379" s="92" t="str">
        <f t="shared" si="146"/>
        <v/>
      </c>
      <c r="BB379" s="89"/>
      <c r="BC379" s="89"/>
      <c r="BD379" s="150" t="str">
        <f t="shared" si="147"/>
        <v/>
      </c>
      <c r="BE379" s="151">
        <f>VLOOKUP(A379,Basisgegevens!$B:$L,5,0)</f>
        <v>3.449074074074074E-3</v>
      </c>
      <c r="BF379" s="151">
        <f>VLOOKUP($A379,Basisgegevens!$B:$L,7,0)</f>
        <v>3.2175925925925926E-3</v>
      </c>
      <c r="BG379" s="151">
        <f>VLOOKUP($A379,Basisgegevens!$B:$L,8,0)</f>
        <v>7.3495370370370364E-3</v>
      </c>
      <c r="BH379" s="152">
        <f>VLOOKUP($A379,Basisgegevens!$B:$L,9,0)</f>
        <v>300</v>
      </c>
      <c r="BI379" s="152">
        <f>VLOOKUP($A379,Basisgegevens!$B:$L,10,0)</f>
        <v>135</v>
      </c>
      <c r="BJ379" s="152">
        <f>VLOOKUP($A379,Basisgegevens!$B:$L,11,0)</f>
        <v>19</v>
      </c>
      <c r="BK379" s="152" t="str">
        <f t="shared" si="148"/>
        <v/>
      </c>
      <c r="BL379" s="153" t="str">
        <f t="shared" si="149"/>
        <v>Uit</v>
      </c>
      <c r="BM379" s="154" t="str">
        <f t="shared" si="156"/>
        <v/>
      </c>
      <c r="BN379" s="154">
        <f t="shared" si="150"/>
        <v>0</v>
      </c>
      <c r="BO379" s="154" t="str">
        <f t="shared" si="151"/>
        <v/>
      </c>
      <c r="BP379" s="61"/>
      <c r="BQ379" s="61"/>
      <c r="BR379" s="59" t="str">
        <f t="shared" si="152"/>
        <v/>
      </c>
      <c r="BS379" s="59" t="str">
        <f t="shared" si="153"/>
        <v/>
      </c>
      <c r="BT379" s="155" t="str">
        <f t="shared" si="154"/>
        <v/>
      </c>
      <c r="BU379" s="156" t="str">
        <f t="shared" si="155"/>
        <v/>
      </c>
      <c r="BV379" s="68"/>
      <c r="BW379" s="68"/>
      <c r="BX379" s="68"/>
      <c r="BY379" s="68"/>
      <c r="BZ379" s="68"/>
      <c r="CA379" s="68"/>
      <c r="CB379" s="68"/>
      <c r="CC379" s="68"/>
    </row>
    <row r="380" spans="1:81" x14ac:dyDescent="0.2">
      <c r="A380" s="161" t="s">
        <v>53</v>
      </c>
      <c r="B380" s="32"/>
      <c r="C380" s="164" t="str">
        <f t="shared" si="135"/>
        <v>L</v>
      </c>
      <c r="D380" s="147"/>
      <c r="E380" s="40"/>
      <c r="F380" s="35"/>
      <c r="G380" s="32"/>
      <c r="H380" s="32"/>
      <c r="I380" s="32"/>
      <c r="J380" s="32"/>
      <c r="K380" s="41"/>
      <c r="L380" s="42"/>
      <c r="M380" s="42"/>
      <c r="N380" s="167" t="str">
        <f t="shared" si="136"/>
        <v>Uit</v>
      </c>
      <c r="O380" s="46"/>
      <c r="P380" s="47"/>
      <c r="Q380" s="48">
        <f t="shared" si="137"/>
        <v>0</v>
      </c>
      <c r="R380" s="49" t="str">
        <f t="shared" si="138"/>
        <v/>
      </c>
      <c r="S380" s="50" t="str">
        <f t="shared" si="139"/>
        <v>Uit</v>
      </c>
      <c r="T380" s="171">
        <f t="shared" si="140"/>
        <v>0</v>
      </c>
      <c r="U380" s="169">
        <f t="shared" si="141"/>
        <v>0</v>
      </c>
      <c r="V380" s="169" t="str">
        <f t="shared" si="142"/>
        <v>Uit</v>
      </c>
      <c r="W380" s="170" t="str">
        <f t="shared" si="143"/>
        <v/>
      </c>
      <c r="X380" s="91" t="str">
        <f t="shared" si="144"/>
        <v/>
      </c>
      <c r="Y380" s="51"/>
      <c r="Z380" s="51"/>
      <c r="AA380" s="51"/>
      <c r="AB380" s="51"/>
      <c r="AC380" s="51"/>
      <c r="AD380" s="51"/>
      <c r="AE380" s="51"/>
      <c r="AF380" s="51"/>
      <c r="AG380" s="51"/>
      <c r="AH380" s="51"/>
      <c r="AI380" s="51"/>
      <c r="AJ380" s="51"/>
      <c r="AK380" s="51"/>
      <c r="AL380" s="51"/>
      <c r="AM380" s="51"/>
      <c r="AN380" s="51"/>
      <c r="AO380" s="51"/>
      <c r="AP380" s="51"/>
      <c r="AQ380" s="51"/>
      <c r="AR380" s="51"/>
      <c r="AS380" s="51"/>
      <c r="AT380" s="51"/>
      <c r="AU380" s="51"/>
      <c r="AV380" s="51"/>
      <c r="AW380" s="51"/>
      <c r="AX380" s="149">
        <f t="shared" si="145"/>
        <v>0</v>
      </c>
      <c r="AY380" s="52"/>
      <c r="AZ380" s="90" t="e">
        <f>VLOOKUP(AY380,Termination!C:D,2,FALSE)</f>
        <v>#N/A</v>
      </c>
      <c r="BA380" s="92" t="str">
        <f t="shared" si="146"/>
        <v/>
      </c>
      <c r="BB380" s="89"/>
      <c r="BC380" s="89"/>
      <c r="BD380" s="150" t="str">
        <f t="shared" si="147"/>
        <v/>
      </c>
      <c r="BE380" s="151">
        <f>VLOOKUP(A380,Basisgegevens!$B:$L,5,0)</f>
        <v>3.449074074074074E-3</v>
      </c>
      <c r="BF380" s="151">
        <f>VLOOKUP($A380,Basisgegevens!$B:$L,7,0)</f>
        <v>3.2175925925925926E-3</v>
      </c>
      <c r="BG380" s="151">
        <f>VLOOKUP($A380,Basisgegevens!$B:$L,8,0)</f>
        <v>7.3495370370370364E-3</v>
      </c>
      <c r="BH380" s="152">
        <f>VLOOKUP($A380,Basisgegevens!$B:$L,9,0)</f>
        <v>300</v>
      </c>
      <c r="BI380" s="152">
        <f>VLOOKUP($A380,Basisgegevens!$B:$L,10,0)</f>
        <v>135</v>
      </c>
      <c r="BJ380" s="152">
        <f>VLOOKUP($A380,Basisgegevens!$B:$L,11,0)</f>
        <v>19</v>
      </c>
      <c r="BK380" s="152" t="str">
        <f t="shared" si="148"/>
        <v/>
      </c>
      <c r="BL380" s="153" t="str">
        <f t="shared" si="149"/>
        <v>Uit</v>
      </c>
      <c r="BM380" s="154" t="str">
        <f t="shared" si="156"/>
        <v/>
      </c>
      <c r="BN380" s="154">
        <f t="shared" si="150"/>
        <v>0</v>
      </c>
      <c r="BO380" s="154" t="str">
        <f t="shared" si="151"/>
        <v/>
      </c>
      <c r="BP380" s="61"/>
      <c r="BQ380" s="61"/>
      <c r="BR380" s="59" t="str">
        <f t="shared" si="152"/>
        <v/>
      </c>
      <c r="BS380" s="59" t="str">
        <f t="shared" si="153"/>
        <v/>
      </c>
      <c r="BT380" s="155" t="str">
        <f t="shared" si="154"/>
        <v/>
      </c>
      <c r="BU380" s="156" t="str">
        <f t="shared" si="155"/>
        <v/>
      </c>
      <c r="BV380" s="68"/>
      <c r="BW380" s="68"/>
      <c r="BX380" s="68"/>
      <c r="BY380" s="68"/>
      <c r="BZ380" s="68"/>
      <c r="CA380" s="68"/>
      <c r="CB380" s="68"/>
      <c r="CC380" s="68"/>
    </row>
    <row r="381" spans="1:81" x14ac:dyDescent="0.2">
      <c r="A381" s="161" t="s">
        <v>53</v>
      </c>
      <c r="B381" s="32"/>
      <c r="C381" s="164" t="str">
        <f t="shared" si="135"/>
        <v>L</v>
      </c>
      <c r="D381" s="147"/>
      <c r="E381" s="40"/>
      <c r="F381" s="35"/>
      <c r="G381" s="32"/>
      <c r="H381" s="32"/>
      <c r="I381" s="32"/>
      <c r="J381" s="32"/>
      <c r="K381" s="41"/>
      <c r="L381" s="42"/>
      <c r="M381" s="42"/>
      <c r="N381" s="167" t="str">
        <f t="shared" si="136"/>
        <v>Uit</v>
      </c>
      <c r="O381" s="46"/>
      <c r="P381" s="47"/>
      <c r="Q381" s="48">
        <f t="shared" si="137"/>
        <v>0</v>
      </c>
      <c r="R381" s="49" t="str">
        <f t="shared" si="138"/>
        <v/>
      </c>
      <c r="S381" s="50" t="str">
        <f t="shared" si="139"/>
        <v>Uit</v>
      </c>
      <c r="T381" s="171">
        <f t="shared" si="140"/>
        <v>0</v>
      </c>
      <c r="U381" s="169">
        <f t="shared" si="141"/>
        <v>0</v>
      </c>
      <c r="V381" s="169" t="str">
        <f t="shared" si="142"/>
        <v>Uit</v>
      </c>
      <c r="W381" s="170" t="str">
        <f t="shared" si="143"/>
        <v/>
      </c>
      <c r="X381" s="91" t="str">
        <f t="shared" si="144"/>
        <v/>
      </c>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149">
        <f t="shared" si="145"/>
        <v>0</v>
      </c>
      <c r="AY381" s="52"/>
      <c r="AZ381" s="90" t="e">
        <f>VLOOKUP(AY381,Termination!C:D,2,FALSE)</f>
        <v>#N/A</v>
      </c>
      <c r="BA381" s="92" t="str">
        <f t="shared" si="146"/>
        <v/>
      </c>
      <c r="BB381" s="89"/>
      <c r="BC381" s="89"/>
      <c r="BD381" s="150" t="str">
        <f t="shared" si="147"/>
        <v/>
      </c>
      <c r="BE381" s="151">
        <f>VLOOKUP(A381,Basisgegevens!$B:$L,5,0)</f>
        <v>3.449074074074074E-3</v>
      </c>
      <c r="BF381" s="151">
        <f>VLOOKUP($A381,Basisgegevens!$B:$L,7,0)</f>
        <v>3.2175925925925926E-3</v>
      </c>
      <c r="BG381" s="151">
        <f>VLOOKUP($A381,Basisgegevens!$B:$L,8,0)</f>
        <v>7.3495370370370364E-3</v>
      </c>
      <c r="BH381" s="152">
        <f>VLOOKUP($A381,Basisgegevens!$B:$L,9,0)</f>
        <v>300</v>
      </c>
      <c r="BI381" s="152">
        <f>VLOOKUP($A381,Basisgegevens!$B:$L,10,0)</f>
        <v>135</v>
      </c>
      <c r="BJ381" s="152">
        <f>VLOOKUP($A381,Basisgegevens!$B:$L,11,0)</f>
        <v>19</v>
      </c>
      <c r="BK381" s="152" t="str">
        <f t="shared" si="148"/>
        <v/>
      </c>
      <c r="BL381" s="153" t="str">
        <f t="shared" si="149"/>
        <v>Uit</v>
      </c>
      <c r="BM381" s="154" t="str">
        <f t="shared" si="156"/>
        <v/>
      </c>
      <c r="BN381" s="154">
        <f t="shared" si="150"/>
        <v>0</v>
      </c>
      <c r="BO381" s="154" t="str">
        <f t="shared" si="151"/>
        <v/>
      </c>
      <c r="BP381" s="61"/>
      <c r="BQ381" s="61"/>
      <c r="BR381" s="59" t="str">
        <f t="shared" si="152"/>
        <v/>
      </c>
      <c r="BS381" s="59" t="str">
        <f t="shared" si="153"/>
        <v/>
      </c>
      <c r="BT381" s="155" t="str">
        <f t="shared" si="154"/>
        <v/>
      </c>
      <c r="BU381" s="156" t="str">
        <f t="shared" si="155"/>
        <v/>
      </c>
      <c r="BV381" s="68"/>
      <c r="BW381" s="68"/>
      <c r="BX381" s="68"/>
      <c r="BY381" s="68"/>
      <c r="BZ381" s="68"/>
      <c r="CA381" s="68"/>
      <c r="CB381" s="68"/>
      <c r="CC381" s="68"/>
    </row>
    <row r="382" spans="1:81" x14ac:dyDescent="0.2">
      <c r="A382" s="161" t="s">
        <v>53</v>
      </c>
      <c r="B382" s="32"/>
      <c r="C382" s="164" t="str">
        <f t="shared" si="135"/>
        <v>L</v>
      </c>
      <c r="D382" s="147"/>
      <c r="E382" s="40"/>
      <c r="F382" s="35"/>
      <c r="G382" s="32"/>
      <c r="H382" s="32"/>
      <c r="I382" s="32"/>
      <c r="J382" s="32"/>
      <c r="K382" s="41"/>
      <c r="L382" s="42"/>
      <c r="M382" s="42"/>
      <c r="N382" s="167" t="str">
        <f t="shared" si="136"/>
        <v>Uit</v>
      </c>
      <c r="O382" s="46"/>
      <c r="P382" s="47"/>
      <c r="Q382" s="48">
        <f t="shared" si="137"/>
        <v>0</v>
      </c>
      <c r="R382" s="49" t="str">
        <f t="shared" si="138"/>
        <v/>
      </c>
      <c r="S382" s="50" t="str">
        <f t="shared" si="139"/>
        <v>Uit</v>
      </c>
      <c r="T382" s="171">
        <f t="shared" si="140"/>
        <v>0</v>
      </c>
      <c r="U382" s="169">
        <f t="shared" si="141"/>
        <v>0</v>
      </c>
      <c r="V382" s="169" t="str">
        <f t="shared" si="142"/>
        <v>Uit</v>
      </c>
      <c r="W382" s="170" t="str">
        <f t="shared" si="143"/>
        <v/>
      </c>
      <c r="X382" s="91" t="str">
        <f t="shared" si="144"/>
        <v/>
      </c>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149">
        <f t="shared" si="145"/>
        <v>0</v>
      </c>
      <c r="AY382" s="52"/>
      <c r="AZ382" s="90" t="e">
        <f>VLOOKUP(AY382,Termination!C:D,2,FALSE)</f>
        <v>#N/A</v>
      </c>
      <c r="BA382" s="92" t="str">
        <f t="shared" si="146"/>
        <v/>
      </c>
      <c r="BB382" s="89"/>
      <c r="BC382" s="89"/>
      <c r="BD382" s="150" t="str">
        <f t="shared" si="147"/>
        <v/>
      </c>
      <c r="BE382" s="151">
        <f>VLOOKUP(A382,Basisgegevens!$B:$L,5,0)</f>
        <v>3.449074074074074E-3</v>
      </c>
      <c r="BF382" s="151">
        <f>VLOOKUP($A382,Basisgegevens!$B:$L,7,0)</f>
        <v>3.2175925925925926E-3</v>
      </c>
      <c r="BG382" s="151">
        <f>VLOOKUP($A382,Basisgegevens!$B:$L,8,0)</f>
        <v>7.3495370370370364E-3</v>
      </c>
      <c r="BH382" s="152">
        <f>VLOOKUP($A382,Basisgegevens!$B:$L,9,0)</f>
        <v>300</v>
      </c>
      <c r="BI382" s="152">
        <f>VLOOKUP($A382,Basisgegevens!$B:$L,10,0)</f>
        <v>135</v>
      </c>
      <c r="BJ382" s="152">
        <f>VLOOKUP($A382,Basisgegevens!$B:$L,11,0)</f>
        <v>19</v>
      </c>
      <c r="BK382" s="152" t="str">
        <f t="shared" si="148"/>
        <v/>
      </c>
      <c r="BL382" s="153" t="str">
        <f t="shared" si="149"/>
        <v>Uit</v>
      </c>
      <c r="BM382" s="154" t="str">
        <f t="shared" si="156"/>
        <v/>
      </c>
      <c r="BN382" s="154">
        <f t="shared" si="150"/>
        <v>0</v>
      </c>
      <c r="BO382" s="154" t="str">
        <f t="shared" si="151"/>
        <v/>
      </c>
      <c r="BP382" s="61"/>
      <c r="BQ382" s="61"/>
      <c r="BR382" s="59" t="str">
        <f t="shared" si="152"/>
        <v/>
      </c>
      <c r="BS382" s="59" t="str">
        <f t="shared" si="153"/>
        <v/>
      </c>
      <c r="BT382" s="155" t="str">
        <f t="shared" si="154"/>
        <v/>
      </c>
      <c r="BU382" s="156" t="str">
        <f t="shared" si="155"/>
        <v/>
      </c>
      <c r="BV382" s="68"/>
      <c r="BW382" s="68"/>
      <c r="BX382" s="68"/>
      <c r="BY382" s="68"/>
      <c r="BZ382" s="68"/>
      <c r="CA382" s="68"/>
      <c r="CB382" s="68"/>
      <c r="CC382" s="68"/>
    </row>
    <row r="383" spans="1:81" x14ac:dyDescent="0.2">
      <c r="A383" s="161" t="s">
        <v>53</v>
      </c>
      <c r="B383" s="32"/>
      <c r="C383" s="164" t="str">
        <f t="shared" si="135"/>
        <v>L</v>
      </c>
      <c r="D383" s="147"/>
      <c r="E383" s="40"/>
      <c r="F383" s="35"/>
      <c r="G383" s="32"/>
      <c r="H383" s="32"/>
      <c r="I383" s="32"/>
      <c r="J383" s="32"/>
      <c r="K383" s="41"/>
      <c r="L383" s="42"/>
      <c r="M383" s="42"/>
      <c r="N383" s="167" t="str">
        <f t="shared" si="136"/>
        <v>Uit</v>
      </c>
      <c r="O383" s="46"/>
      <c r="P383" s="47"/>
      <c r="Q383" s="48">
        <f t="shared" si="137"/>
        <v>0</v>
      </c>
      <c r="R383" s="49" t="str">
        <f t="shared" si="138"/>
        <v/>
      </c>
      <c r="S383" s="50" t="str">
        <f t="shared" si="139"/>
        <v>Uit</v>
      </c>
      <c r="T383" s="171">
        <f t="shared" si="140"/>
        <v>0</v>
      </c>
      <c r="U383" s="169">
        <f t="shared" si="141"/>
        <v>0</v>
      </c>
      <c r="V383" s="169" t="str">
        <f t="shared" si="142"/>
        <v>Uit</v>
      </c>
      <c r="W383" s="170" t="str">
        <f t="shared" si="143"/>
        <v/>
      </c>
      <c r="X383" s="91" t="str">
        <f t="shared" si="144"/>
        <v/>
      </c>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149">
        <f t="shared" si="145"/>
        <v>0</v>
      </c>
      <c r="AY383" s="52"/>
      <c r="AZ383" s="90" t="e">
        <f>VLOOKUP(AY383,Termination!C:D,2,FALSE)</f>
        <v>#N/A</v>
      </c>
      <c r="BA383" s="92" t="str">
        <f t="shared" si="146"/>
        <v/>
      </c>
      <c r="BB383" s="89"/>
      <c r="BC383" s="89"/>
      <c r="BD383" s="150" t="str">
        <f t="shared" si="147"/>
        <v/>
      </c>
      <c r="BE383" s="151">
        <f>VLOOKUP(A383,Basisgegevens!$B:$L,5,0)</f>
        <v>3.449074074074074E-3</v>
      </c>
      <c r="BF383" s="151">
        <f>VLOOKUP($A383,Basisgegevens!$B:$L,7,0)</f>
        <v>3.2175925925925926E-3</v>
      </c>
      <c r="BG383" s="151">
        <f>VLOOKUP($A383,Basisgegevens!$B:$L,8,0)</f>
        <v>7.3495370370370364E-3</v>
      </c>
      <c r="BH383" s="152">
        <f>VLOOKUP($A383,Basisgegevens!$B:$L,9,0)</f>
        <v>300</v>
      </c>
      <c r="BI383" s="152">
        <f>VLOOKUP($A383,Basisgegevens!$B:$L,10,0)</f>
        <v>135</v>
      </c>
      <c r="BJ383" s="152">
        <f>VLOOKUP($A383,Basisgegevens!$B:$L,11,0)</f>
        <v>19</v>
      </c>
      <c r="BK383" s="152" t="str">
        <f t="shared" si="148"/>
        <v/>
      </c>
      <c r="BL383" s="153" t="str">
        <f t="shared" si="149"/>
        <v>Uit</v>
      </c>
      <c r="BM383" s="154" t="str">
        <f t="shared" si="156"/>
        <v/>
      </c>
      <c r="BN383" s="154">
        <f t="shared" si="150"/>
        <v>0</v>
      </c>
      <c r="BO383" s="154" t="str">
        <f t="shared" si="151"/>
        <v/>
      </c>
      <c r="BP383" s="61"/>
      <c r="BQ383" s="61"/>
      <c r="BR383" s="59" t="str">
        <f t="shared" si="152"/>
        <v/>
      </c>
      <c r="BS383" s="59" t="str">
        <f t="shared" si="153"/>
        <v/>
      </c>
      <c r="BT383" s="155" t="str">
        <f t="shared" si="154"/>
        <v/>
      </c>
      <c r="BU383" s="156" t="str">
        <f t="shared" si="155"/>
        <v/>
      </c>
      <c r="BV383" s="68"/>
      <c r="BW383" s="68"/>
      <c r="BX383" s="68"/>
      <c r="BY383" s="68"/>
      <c r="BZ383" s="68"/>
      <c r="CA383" s="68"/>
      <c r="CB383" s="68"/>
      <c r="CC383" s="68"/>
    </row>
    <row r="384" spans="1:81" x14ac:dyDescent="0.2">
      <c r="A384" s="161" t="s">
        <v>53</v>
      </c>
      <c r="B384" s="32"/>
      <c r="C384" s="164" t="str">
        <f t="shared" si="135"/>
        <v>L</v>
      </c>
      <c r="D384" s="147"/>
      <c r="E384" s="40"/>
      <c r="F384" s="35"/>
      <c r="G384" s="32"/>
      <c r="H384" s="32"/>
      <c r="I384" s="32"/>
      <c r="J384" s="32"/>
      <c r="K384" s="41"/>
      <c r="L384" s="42"/>
      <c r="M384" s="42"/>
      <c r="N384" s="167" t="str">
        <f t="shared" si="136"/>
        <v>Uit</v>
      </c>
      <c r="O384" s="46"/>
      <c r="P384" s="47"/>
      <c r="Q384" s="48">
        <f t="shared" si="137"/>
        <v>0</v>
      </c>
      <c r="R384" s="49" t="str">
        <f t="shared" si="138"/>
        <v/>
      </c>
      <c r="S384" s="50" t="str">
        <f t="shared" si="139"/>
        <v>Uit</v>
      </c>
      <c r="T384" s="171">
        <f t="shared" si="140"/>
        <v>0</v>
      </c>
      <c r="U384" s="169">
        <f t="shared" si="141"/>
        <v>0</v>
      </c>
      <c r="V384" s="169" t="str">
        <f t="shared" si="142"/>
        <v>Uit</v>
      </c>
      <c r="W384" s="170" t="str">
        <f t="shared" si="143"/>
        <v/>
      </c>
      <c r="X384" s="91" t="str">
        <f t="shared" si="144"/>
        <v/>
      </c>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149">
        <f t="shared" si="145"/>
        <v>0</v>
      </c>
      <c r="AY384" s="52"/>
      <c r="AZ384" s="90" t="e">
        <f>VLOOKUP(AY384,Termination!C:D,2,FALSE)</f>
        <v>#N/A</v>
      </c>
      <c r="BA384" s="92" t="str">
        <f t="shared" si="146"/>
        <v/>
      </c>
      <c r="BB384" s="89"/>
      <c r="BC384" s="89"/>
      <c r="BD384" s="150" t="str">
        <f t="shared" si="147"/>
        <v/>
      </c>
      <c r="BE384" s="151">
        <f>VLOOKUP(A384,Basisgegevens!$B:$L,5,0)</f>
        <v>3.449074074074074E-3</v>
      </c>
      <c r="BF384" s="151">
        <f>VLOOKUP($A384,Basisgegevens!$B:$L,7,0)</f>
        <v>3.2175925925925926E-3</v>
      </c>
      <c r="BG384" s="151">
        <f>VLOOKUP($A384,Basisgegevens!$B:$L,8,0)</f>
        <v>7.3495370370370364E-3</v>
      </c>
      <c r="BH384" s="152">
        <f>VLOOKUP($A384,Basisgegevens!$B:$L,9,0)</f>
        <v>300</v>
      </c>
      <c r="BI384" s="152">
        <f>VLOOKUP($A384,Basisgegevens!$B:$L,10,0)</f>
        <v>135</v>
      </c>
      <c r="BJ384" s="152">
        <f>VLOOKUP($A384,Basisgegevens!$B:$L,11,0)</f>
        <v>19</v>
      </c>
      <c r="BK384" s="152" t="str">
        <f t="shared" si="148"/>
        <v/>
      </c>
      <c r="BL384" s="153" t="str">
        <f t="shared" si="149"/>
        <v>Uit</v>
      </c>
      <c r="BM384" s="154" t="str">
        <f t="shared" si="156"/>
        <v/>
      </c>
      <c r="BN384" s="154">
        <f t="shared" si="150"/>
        <v>0</v>
      </c>
      <c r="BO384" s="154" t="str">
        <f t="shared" si="151"/>
        <v/>
      </c>
      <c r="BP384" s="61"/>
      <c r="BQ384" s="61"/>
      <c r="BR384" s="59" t="str">
        <f t="shared" si="152"/>
        <v/>
      </c>
      <c r="BS384" s="59" t="str">
        <f t="shared" si="153"/>
        <v/>
      </c>
      <c r="BT384" s="155" t="str">
        <f t="shared" si="154"/>
        <v/>
      </c>
      <c r="BU384" s="156" t="str">
        <f t="shared" si="155"/>
        <v/>
      </c>
      <c r="BV384" s="68"/>
      <c r="BW384" s="68"/>
      <c r="BX384" s="68"/>
      <c r="BY384" s="68"/>
      <c r="BZ384" s="68"/>
      <c r="CA384" s="68"/>
      <c r="CB384" s="68"/>
      <c r="CC384" s="68"/>
    </row>
    <row r="385" spans="1:81" x14ac:dyDescent="0.2">
      <c r="A385" s="161" t="s">
        <v>53</v>
      </c>
      <c r="B385" s="32"/>
      <c r="C385" s="164" t="str">
        <f t="shared" si="135"/>
        <v>L</v>
      </c>
      <c r="D385" s="147"/>
      <c r="E385" s="40"/>
      <c r="F385" s="35"/>
      <c r="G385" s="32"/>
      <c r="H385" s="32"/>
      <c r="I385" s="32"/>
      <c r="J385" s="32"/>
      <c r="K385" s="41"/>
      <c r="L385" s="42"/>
      <c r="M385" s="42"/>
      <c r="N385" s="167" t="str">
        <f t="shared" si="136"/>
        <v>Uit</v>
      </c>
      <c r="O385" s="46"/>
      <c r="P385" s="47"/>
      <c r="Q385" s="48">
        <f t="shared" si="137"/>
        <v>0</v>
      </c>
      <c r="R385" s="49" t="str">
        <f t="shared" si="138"/>
        <v/>
      </c>
      <c r="S385" s="50" t="str">
        <f t="shared" si="139"/>
        <v>Uit</v>
      </c>
      <c r="T385" s="171">
        <f t="shared" si="140"/>
        <v>0</v>
      </c>
      <c r="U385" s="169">
        <f t="shared" si="141"/>
        <v>0</v>
      </c>
      <c r="V385" s="169" t="str">
        <f t="shared" si="142"/>
        <v>Uit</v>
      </c>
      <c r="W385" s="170" t="str">
        <f t="shared" si="143"/>
        <v/>
      </c>
      <c r="X385" s="91" t="str">
        <f t="shared" si="144"/>
        <v/>
      </c>
      <c r="Y385" s="51"/>
      <c r="Z385" s="51"/>
      <c r="AA385" s="51"/>
      <c r="AB385" s="51"/>
      <c r="AC385" s="51"/>
      <c r="AD385" s="51"/>
      <c r="AE385" s="51"/>
      <c r="AF385" s="51"/>
      <c r="AG385" s="51"/>
      <c r="AH385" s="51"/>
      <c r="AI385" s="51"/>
      <c r="AJ385" s="51"/>
      <c r="AK385" s="51"/>
      <c r="AL385" s="51"/>
      <c r="AM385" s="51"/>
      <c r="AN385" s="51"/>
      <c r="AO385" s="51"/>
      <c r="AP385" s="51"/>
      <c r="AQ385" s="51"/>
      <c r="AR385" s="51"/>
      <c r="AS385" s="51"/>
      <c r="AT385" s="51"/>
      <c r="AU385" s="51"/>
      <c r="AV385" s="51"/>
      <c r="AW385" s="51"/>
      <c r="AX385" s="149">
        <f t="shared" si="145"/>
        <v>0</v>
      </c>
      <c r="AY385" s="52"/>
      <c r="AZ385" s="90" t="e">
        <f>VLOOKUP(AY385,Termination!C:D,2,FALSE)</f>
        <v>#N/A</v>
      </c>
      <c r="BA385" s="92" t="str">
        <f t="shared" si="146"/>
        <v/>
      </c>
      <c r="BB385" s="89"/>
      <c r="BC385" s="89"/>
      <c r="BD385" s="150" t="str">
        <f t="shared" si="147"/>
        <v/>
      </c>
      <c r="BE385" s="151">
        <f>VLOOKUP(A385,Basisgegevens!$B:$L,5,0)</f>
        <v>3.449074074074074E-3</v>
      </c>
      <c r="BF385" s="151">
        <f>VLOOKUP($A385,Basisgegevens!$B:$L,7,0)</f>
        <v>3.2175925925925926E-3</v>
      </c>
      <c r="BG385" s="151">
        <f>VLOOKUP($A385,Basisgegevens!$B:$L,8,0)</f>
        <v>7.3495370370370364E-3</v>
      </c>
      <c r="BH385" s="152">
        <f>VLOOKUP($A385,Basisgegevens!$B:$L,9,0)</f>
        <v>300</v>
      </c>
      <c r="BI385" s="152">
        <f>VLOOKUP($A385,Basisgegevens!$B:$L,10,0)</f>
        <v>135</v>
      </c>
      <c r="BJ385" s="152">
        <f>VLOOKUP($A385,Basisgegevens!$B:$L,11,0)</f>
        <v>19</v>
      </c>
      <c r="BK385" s="152" t="str">
        <f t="shared" si="148"/>
        <v/>
      </c>
      <c r="BL385" s="153" t="str">
        <f t="shared" si="149"/>
        <v>Uit</v>
      </c>
      <c r="BM385" s="154" t="str">
        <f t="shared" si="156"/>
        <v/>
      </c>
      <c r="BN385" s="154">
        <f t="shared" si="150"/>
        <v>0</v>
      </c>
      <c r="BO385" s="154" t="str">
        <f t="shared" si="151"/>
        <v/>
      </c>
      <c r="BP385" s="61"/>
      <c r="BQ385" s="61"/>
      <c r="BR385" s="59" t="str">
        <f t="shared" si="152"/>
        <v/>
      </c>
      <c r="BS385" s="59" t="str">
        <f t="shared" si="153"/>
        <v/>
      </c>
      <c r="BT385" s="155" t="str">
        <f t="shared" si="154"/>
        <v/>
      </c>
      <c r="BU385" s="156" t="str">
        <f t="shared" si="155"/>
        <v/>
      </c>
      <c r="BV385" s="68"/>
      <c r="BW385" s="68"/>
      <c r="BX385" s="68"/>
      <c r="BY385" s="68"/>
      <c r="BZ385" s="68"/>
      <c r="CA385" s="68"/>
      <c r="CB385" s="68"/>
      <c r="CC385" s="68"/>
    </row>
    <row r="386" spans="1:81" x14ac:dyDescent="0.2">
      <c r="A386" s="161" t="s">
        <v>53</v>
      </c>
      <c r="B386" s="32"/>
      <c r="C386" s="164" t="str">
        <f t="shared" si="135"/>
        <v>L</v>
      </c>
      <c r="D386" s="147"/>
      <c r="E386" s="40"/>
      <c r="F386" s="35"/>
      <c r="G386" s="32"/>
      <c r="H386" s="32"/>
      <c r="I386" s="32"/>
      <c r="J386" s="32"/>
      <c r="K386" s="41"/>
      <c r="L386" s="42"/>
      <c r="M386" s="42"/>
      <c r="N386" s="167" t="str">
        <f t="shared" si="136"/>
        <v>Uit</v>
      </c>
      <c r="O386" s="46"/>
      <c r="P386" s="47"/>
      <c r="Q386" s="48">
        <f t="shared" si="137"/>
        <v>0</v>
      </c>
      <c r="R386" s="49" t="str">
        <f t="shared" si="138"/>
        <v/>
      </c>
      <c r="S386" s="50" t="str">
        <f t="shared" si="139"/>
        <v>Uit</v>
      </c>
      <c r="T386" s="171">
        <f t="shared" si="140"/>
        <v>0</v>
      </c>
      <c r="U386" s="169">
        <f t="shared" si="141"/>
        <v>0</v>
      </c>
      <c r="V386" s="169" t="str">
        <f t="shared" si="142"/>
        <v>Uit</v>
      </c>
      <c r="W386" s="170" t="str">
        <f t="shared" si="143"/>
        <v/>
      </c>
      <c r="X386" s="91" t="str">
        <f t="shared" si="144"/>
        <v/>
      </c>
      <c r="Y386" s="51"/>
      <c r="Z386" s="51"/>
      <c r="AA386" s="51"/>
      <c r="AB386" s="51"/>
      <c r="AC386" s="51"/>
      <c r="AD386" s="51"/>
      <c r="AE386" s="51"/>
      <c r="AF386" s="51"/>
      <c r="AG386" s="51"/>
      <c r="AH386" s="51"/>
      <c r="AI386" s="51"/>
      <c r="AJ386" s="51"/>
      <c r="AK386" s="51"/>
      <c r="AL386" s="51"/>
      <c r="AM386" s="51"/>
      <c r="AN386" s="51"/>
      <c r="AO386" s="51"/>
      <c r="AP386" s="51"/>
      <c r="AQ386" s="51"/>
      <c r="AR386" s="51"/>
      <c r="AS386" s="51"/>
      <c r="AT386" s="51"/>
      <c r="AU386" s="51"/>
      <c r="AV386" s="51"/>
      <c r="AW386" s="51"/>
      <c r="AX386" s="149">
        <f t="shared" si="145"/>
        <v>0</v>
      </c>
      <c r="AY386" s="52"/>
      <c r="AZ386" s="90" t="e">
        <f>VLOOKUP(AY386,Termination!C:D,2,FALSE)</f>
        <v>#N/A</v>
      </c>
      <c r="BA386" s="92" t="str">
        <f t="shared" si="146"/>
        <v/>
      </c>
      <c r="BB386" s="89"/>
      <c r="BC386" s="89"/>
      <c r="BD386" s="150" t="str">
        <f t="shared" si="147"/>
        <v/>
      </c>
      <c r="BE386" s="151">
        <f>VLOOKUP(A386,Basisgegevens!$B:$L,5,0)</f>
        <v>3.449074074074074E-3</v>
      </c>
      <c r="BF386" s="151">
        <f>VLOOKUP($A386,Basisgegevens!$B:$L,7,0)</f>
        <v>3.2175925925925926E-3</v>
      </c>
      <c r="BG386" s="151">
        <f>VLOOKUP($A386,Basisgegevens!$B:$L,8,0)</f>
        <v>7.3495370370370364E-3</v>
      </c>
      <c r="BH386" s="152">
        <f>VLOOKUP($A386,Basisgegevens!$B:$L,9,0)</f>
        <v>300</v>
      </c>
      <c r="BI386" s="152">
        <f>VLOOKUP($A386,Basisgegevens!$B:$L,10,0)</f>
        <v>135</v>
      </c>
      <c r="BJ386" s="152">
        <f>VLOOKUP($A386,Basisgegevens!$B:$L,11,0)</f>
        <v>19</v>
      </c>
      <c r="BK386" s="152" t="str">
        <f t="shared" si="148"/>
        <v/>
      </c>
      <c r="BL386" s="153" t="str">
        <f t="shared" si="149"/>
        <v>Uit</v>
      </c>
      <c r="BM386" s="154" t="str">
        <f t="shared" si="156"/>
        <v/>
      </c>
      <c r="BN386" s="154">
        <f t="shared" si="150"/>
        <v>0</v>
      </c>
      <c r="BO386" s="154" t="str">
        <f t="shared" si="151"/>
        <v/>
      </c>
      <c r="BP386" s="61"/>
      <c r="BQ386" s="61"/>
      <c r="BR386" s="59" t="str">
        <f t="shared" si="152"/>
        <v/>
      </c>
      <c r="BS386" s="59" t="str">
        <f t="shared" si="153"/>
        <v/>
      </c>
      <c r="BT386" s="155" t="str">
        <f t="shared" si="154"/>
        <v/>
      </c>
      <c r="BU386" s="156" t="str">
        <f t="shared" si="155"/>
        <v/>
      </c>
      <c r="BV386" s="68"/>
      <c r="BW386" s="68"/>
      <c r="BX386" s="68"/>
      <c r="BY386" s="68"/>
      <c r="BZ386" s="68"/>
      <c r="CA386" s="68"/>
      <c r="CB386" s="68"/>
      <c r="CC386" s="68"/>
    </row>
    <row r="387" spans="1:81" x14ac:dyDescent="0.2">
      <c r="A387" s="161" t="s">
        <v>53</v>
      </c>
      <c r="B387" s="32"/>
      <c r="C387" s="164" t="str">
        <f t="shared" si="135"/>
        <v>L</v>
      </c>
      <c r="D387" s="147"/>
      <c r="E387" s="40"/>
      <c r="F387" s="35"/>
      <c r="G387" s="32"/>
      <c r="H387" s="32"/>
      <c r="I387" s="32"/>
      <c r="J387" s="32"/>
      <c r="K387" s="41"/>
      <c r="L387" s="42"/>
      <c r="M387" s="42"/>
      <c r="N387" s="167" t="str">
        <f t="shared" si="136"/>
        <v>Uit</v>
      </c>
      <c r="O387" s="46"/>
      <c r="P387" s="47"/>
      <c r="Q387" s="48">
        <f t="shared" si="137"/>
        <v>0</v>
      </c>
      <c r="R387" s="49" t="str">
        <f t="shared" si="138"/>
        <v/>
      </c>
      <c r="S387" s="50" t="str">
        <f t="shared" si="139"/>
        <v>Uit</v>
      </c>
      <c r="T387" s="171">
        <f t="shared" si="140"/>
        <v>0</v>
      </c>
      <c r="U387" s="169">
        <f t="shared" si="141"/>
        <v>0</v>
      </c>
      <c r="V387" s="169" t="str">
        <f t="shared" si="142"/>
        <v>Uit</v>
      </c>
      <c r="W387" s="170" t="str">
        <f t="shared" si="143"/>
        <v/>
      </c>
      <c r="X387" s="91" t="str">
        <f t="shared" si="144"/>
        <v/>
      </c>
      <c r="Y387" s="51"/>
      <c r="Z387" s="51"/>
      <c r="AA387" s="51"/>
      <c r="AB387" s="51"/>
      <c r="AC387" s="51"/>
      <c r="AD387" s="51"/>
      <c r="AE387" s="51"/>
      <c r="AF387" s="51"/>
      <c r="AG387" s="51"/>
      <c r="AH387" s="51"/>
      <c r="AI387" s="51"/>
      <c r="AJ387" s="51"/>
      <c r="AK387" s="51"/>
      <c r="AL387" s="51"/>
      <c r="AM387" s="51"/>
      <c r="AN387" s="51"/>
      <c r="AO387" s="51"/>
      <c r="AP387" s="51"/>
      <c r="AQ387" s="51"/>
      <c r="AR387" s="51"/>
      <c r="AS387" s="51"/>
      <c r="AT387" s="51"/>
      <c r="AU387" s="51"/>
      <c r="AV387" s="51"/>
      <c r="AW387" s="51"/>
      <c r="AX387" s="149">
        <f t="shared" si="145"/>
        <v>0</v>
      </c>
      <c r="AY387" s="52"/>
      <c r="AZ387" s="90" t="e">
        <f>VLOOKUP(AY387,Termination!C:D,2,FALSE)</f>
        <v>#N/A</v>
      </c>
      <c r="BA387" s="92" t="str">
        <f t="shared" si="146"/>
        <v/>
      </c>
      <c r="BB387" s="89"/>
      <c r="BC387" s="89"/>
      <c r="BD387" s="150" t="str">
        <f t="shared" si="147"/>
        <v/>
      </c>
      <c r="BE387" s="151">
        <f>VLOOKUP(A387,Basisgegevens!$B:$L,5,0)</f>
        <v>3.449074074074074E-3</v>
      </c>
      <c r="BF387" s="151">
        <f>VLOOKUP($A387,Basisgegevens!$B:$L,7,0)</f>
        <v>3.2175925925925926E-3</v>
      </c>
      <c r="BG387" s="151">
        <f>VLOOKUP($A387,Basisgegevens!$B:$L,8,0)</f>
        <v>7.3495370370370364E-3</v>
      </c>
      <c r="BH387" s="152">
        <f>VLOOKUP($A387,Basisgegevens!$B:$L,9,0)</f>
        <v>300</v>
      </c>
      <c r="BI387" s="152">
        <f>VLOOKUP($A387,Basisgegevens!$B:$L,10,0)</f>
        <v>135</v>
      </c>
      <c r="BJ387" s="152">
        <f>VLOOKUP($A387,Basisgegevens!$B:$L,11,0)</f>
        <v>19</v>
      </c>
      <c r="BK387" s="152" t="str">
        <f t="shared" si="148"/>
        <v/>
      </c>
      <c r="BL387" s="153" t="str">
        <f t="shared" si="149"/>
        <v>Uit</v>
      </c>
      <c r="BM387" s="154" t="str">
        <f t="shared" si="156"/>
        <v/>
      </c>
      <c r="BN387" s="154">
        <f t="shared" si="150"/>
        <v>0</v>
      </c>
      <c r="BO387" s="154" t="str">
        <f t="shared" si="151"/>
        <v/>
      </c>
      <c r="BP387" s="61"/>
      <c r="BQ387" s="61"/>
      <c r="BR387" s="59" t="str">
        <f t="shared" si="152"/>
        <v/>
      </c>
      <c r="BS387" s="59" t="str">
        <f t="shared" si="153"/>
        <v/>
      </c>
      <c r="BT387" s="155" t="str">
        <f t="shared" si="154"/>
        <v/>
      </c>
      <c r="BU387" s="156" t="str">
        <f t="shared" si="155"/>
        <v/>
      </c>
      <c r="BV387" s="68"/>
      <c r="BW387" s="68"/>
      <c r="BX387" s="68"/>
      <c r="BY387" s="68"/>
      <c r="BZ387" s="68"/>
      <c r="CA387" s="68"/>
      <c r="CB387" s="68"/>
      <c r="CC387" s="68"/>
    </row>
    <row r="388" spans="1:81" x14ac:dyDescent="0.2">
      <c r="A388" s="161" t="s">
        <v>53</v>
      </c>
      <c r="B388" s="32"/>
      <c r="C388" s="164" t="str">
        <f t="shared" si="135"/>
        <v>L</v>
      </c>
      <c r="D388" s="147"/>
      <c r="E388" s="40"/>
      <c r="F388" s="35"/>
      <c r="G388" s="32"/>
      <c r="H388" s="32"/>
      <c r="I388" s="32"/>
      <c r="J388" s="32"/>
      <c r="K388" s="41"/>
      <c r="L388" s="42"/>
      <c r="M388" s="42"/>
      <c r="N388" s="167" t="str">
        <f t="shared" si="136"/>
        <v>Uit</v>
      </c>
      <c r="O388" s="46"/>
      <c r="P388" s="47"/>
      <c r="Q388" s="48">
        <f t="shared" si="137"/>
        <v>0</v>
      </c>
      <c r="R388" s="49" t="str">
        <f t="shared" si="138"/>
        <v/>
      </c>
      <c r="S388" s="50" t="str">
        <f t="shared" si="139"/>
        <v>Uit</v>
      </c>
      <c r="T388" s="171">
        <f t="shared" si="140"/>
        <v>0</v>
      </c>
      <c r="U388" s="169">
        <f t="shared" si="141"/>
        <v>0</v>
      </c>
      <c r="V388" s="169" t="str">
        <f t="shared" si="142"/>
        <v>Uit</v>
      </c>
      <c r="W388" s="170" t="str">
        <f t="shared" si="143"/>
        <v/>
      </c>
      <c r="X388" s="91" t="str">
        <f t="shared" si="144"/>
        <v/>
      </c>
      <c r="Y388" s="51"/>
      <c r="Z388" s="51"/>
      <c r="AA388" s="51"/>
      <c r="AB388" s="51"/>
      <c r="AC388" s="51"/>
      <c r="AD388" s="51"/>
      <c r="AE388" s="51"/>
      <c r="AF388" s="51"/>
      <c r="AG388" s="51"/>
      <c r="AH388" s="51"/>
      <c r="AI388" s="51"/>
      <c r="AJ388" s="51"/>
      <c r="AK388" s="51"/>
      <c r="AL388" s="51"/>
      <c r="AM388" s="51"/>
      <c r="AN388" s="51"/>
      <c r="AO388" s="51"/>
      <c r="AP388" s="51"/>
      <c r="AQ388" s="51"/>
      <c r="AR388" s="51"/>
      <c r="AS388" s="51"/>
      <c r="AT388" s="51"/>
      <c r="AU388" s="51"/>
      <c r="AV388" s="51"/>
      <c r="AW388" s="51"/>
      <c r="AX388" s="149">
        <f t="shared" si="145"/>
        <v>0</v>
      </c>
      <c r="AY388" s="52"/>
      <c r="AZ388" s="90" t="e">
        <f>VLOOKUP(AY388,Termination!C:D,2,FALSE)</f>
        <v>#N/A</v>
      </c>
      <c r="BA388" s="92" t="str">
        <f t="shared" si="146"/>
        <v/>
      </c>
      <c r="BB388" s="89"/>
      <c r="BC388" s="89"/>
      <c r="BD388" s="150" t="str">
        <f t="shared" si="147"/>
        <v/>
      </c>
      <c r="BE388" s="151">
        <f>VLOOKUP(A388,Basisgegevens!$B:$L,5,0)</f>
        <v>3.449074074074074E-3</v>
      </c>
      <c r="BF388" s="151">
        <f>VLOOKUP($A388,Basisgegevens!$B:$L,7,0)</f>
        <v>3.2175925925925926E-3</v>
      </c>
      <c r="BG388" s="151">
        <f>VLOOKUP($A388,Basisgegevens!$B:$L,8,0)</f>
        <v>7.3495370370370364E-3</v>
      </c>
      <c r="BH388" s="152">
        <f>VLOOKUP($A388,Basisgegevens!$B:$L,9,0)</f>
        <v>300</v>
      </c>
      <c r="BI388" s="152">
        <f>VLOOKUP($A388,Basisgegevens!$B:$L,10,0)</f>
        <v>135</v>
      </c>
      <c r="BJ388" s="152">
        <f>VLOOKUP($A388,Basisgegevens!$B:$L,11,0)</f>
        <v>19</v>
      </c>
      <c r="BK388" s="152" t="str">
        <f t="shared" si="148"/>
        <v/>
      </c>
      <c r="BL388" s="153" t="str">
        <f t="shared" si="149"/>
        <v>Uit</v>
      </c>
      <c r="BM388" s="154" t="str">
        <f t="shared" si="156"/>
        <v/>
      </c>
      <c r="BN388" s="154">
        <f t="shared" si="150"/>
        <v>0</v>
      </c>
      <c r="BO388" s="154" t="str">
        <f t="shared" si="151"/>
        <v/>
      </c>
      <c r="BP388" s="61"/>
      <c r="BQ388" s="61"/>
      <c r="BR388" s="59" t="str">
        <f t="shared" si="152"/>
        <v/>
      </c>
      <c r="BS388" s="59" t="str">
        <f t="shared" si="153"/>
        <v/>
      </c>
      <c r="BT388" s="155" t="str">
        <f t="shared" si="154"/>
        <v/>
      </c>
      <c r="BU388" s="156" t="str">
        <f t="shared" si="155"/>
        <v/>
      </c>
      <c r="BV388" s="68"/>
      <c r="BW388" s="68"/>
      <c r="BX388" s="68"/>
      <c r="BY388" s="68"/>
      <c r="BZ388" s="68"/>
      <c r="CA388" s="68"/>
      <c r="CB388" s="68"/>
      <c r="CC388" s="68"/>
    </row>
    <row r="389" spans="1:81" x14ac:dyDescent="0.2">
      <c r="A389" s="161" t="s">
        <v>53</v>
      </c>
      <c r="B389" s="32"/>
      <c r="C389" s="164" t="str">
        <f t="shared" si="135"/>
        <v>L</v>
      </c>
      <c r="D389" s="147"/>
      <c r="E389" s="40"/>
      <c r="F389" s="35"/>
      <c r="G389" s="32"/>
      <c r="H389" s="32"/>
      <c r="I389" s="32"/>
      <c r="J389" s="32"/>
      <c r="K389" s="41"/>
      <c r="L389" s="42"/>
      <c r="M389" s="42"/>
      <c r="N389" s="167" t="str">
        <f t="shared" si="136"/>
        <v>Uit</v>
      </c>
      <c r="O389" s="46"/>
      <c r="P389" s="47"/>
      <c r="Q389" s="48">
        <f t="shared" si="137"/>
        <v>0</v>
      </c>
      <c r="R389" s="49" t="str">
        <f t="shared" si="138"/>
        <v/>
      </c>
      <c r="S389" s="50" t="str">
        <f t="shared" si="139"/>
        <v>Uit</v>
      </c>
      <c r="T389" s="171">
        <f t="shared" si="140"/>
        <v>0</v>
      </c>
      <c r="U389" s="169">
        <f t="shared" si="141"/>
        <v>0</v>
      </c>
      <c r="V389" s="169" t="str">
        <f t="shared" si="142"/>
        <v>Uit</v>
      </c>
      <c r="W389" s="170" t="str">
        <f t="shared" si="143"/>
        <v/>
      </c>
      <c r="X389" s="91" t="str">
        <f t="shared" si="144"/>
        <v/>
      </c>
      <c r="Y389" s="51"/>
      <c r="Z389" s="51"/>
      <c r="AA389" s="51"/>
      <c r="AB389" s="51"/>
      <c r="AC389" s="51"/>
      <c r="AD389" s="51"/>
      <c r="AE389" s="51"/>
      <c r="AF389" s="51"/>
      <c r="AG389" s="51"/>
      <c r="AH389" s="51"/>
      <c r="AI389" s="51"/>
      <c r="AJ389" s="51"/>
      <c r="AK389" s="51"/>
      <c r="AL389" s="51"/>
      <c r="AM389" s="51"/>
      <c r="AN389" s="51"/>
      <c r="AO389" s="51"/>
      <c r="AP389" s="51"/>
      <c r="AQ389" s="51"/>
      <c r="AR389" s="51"/>
      <c r="AS389" s="51"/>
      <c r="AT389" s="51"/>
      <c r="AU389" s="51"/>
      <c r="AV389" s="51"/>
      <c r="AW389" s="51"/>
      <c r="AX389" s="149">
        <f t="shared" si="145"/>
        <v>0</v>
      </c>
      <c r="AY389" s="52"/>
      <c r="AZ389" s="90" t="e">
        <f>VLOOKUP(AY389,Termination!C:D,2,FALSE)</f>
        <v>#N/A</v>
      </c>
      <c r="BA389" s="92" t="str">
        <f t="shared" si="146"/>
        <v/>
      </c>
      <c r="BB389" s="89"/>
      <c r="BC389" s="89"/>
      <c r="BD389" s="150" t="str">
        <f t="shared" si="147"/>
        <v/>
      </c>
      <c r="BE389" s="151">
        <f>VLOOKUP(A389,Basisgegevens!$B:$L,5,0)</f>
        <v>3.449074074074074E-3</v>
      </c>
      <c r="BF389" s="151">
        <f>VLOOKUP($A389,Basisgegevens!$B:$L,7,0)</f>
        <v>3.2175925925925926E-3</v>
      </c>
      <c r="BG389" s="151">
        <f>VLOOKUP($A389,Basisgegevens!$B:$L,8,0)</f>
        <v>7.3495370370370364E-3</v>
      </c>
      <c r="BH389" s="152">
        <f>VLOOKUP($A389,Basisgegevens!$B:$L,9,0)</f>
        <v>300</v>
      </c>
      <c r="BI389" s="152">
        <f>VLOOKUP($A389,Basisgegevens!$B:$L,10,0)</f>
        <v>135</v>
      </c>
      <c r="BJ389" s="152">
        <f>VLOOKUP($A389,Basisgegevens!$B:$L,11,0)</f>
        <v>19</v>
      </c>
      <c r="BK389" s="152" t="str">
        <f t="shared" si="148"/>
        <v/>
      </c>
      <c r="BL389" s="153" t="str">
        <f t="shared" si="149"/>
        <v>Uit</v>
      </c>
      <c r="BM389" s="154" t="str">
        <f t="shared" si="156"/>
        <v/>
      </c>
      <c r="BN389" s="154">
        <f t="shared" si="150"/>
        <v>0</v>
      </c>
      <c r="BO389" s="154" t="str">
        <f t="shared" si="151"/>
        <v/>
      </c>
      <c r="BP389" s="61"/>
      <c r="BQ389" s="61"/>
      <c r="BR389" s="59" t="str">
        <f t="shared" si="152"/>
        <v/>
      </c>
      <c r="BS389" s="59" t="str">
        <f t="shared" si="153"/>
        <v/>
      </c>
      <c r="BT389" s="155" t="str">
        <f t="shared" si="154"/>
        <v/>
      </c>
      <c r="BU389" s="156" t="str">
        <f t="shared" si="155"/>
        <v/>
      </c>
      <c r="BV389" s="68"/>
      <c r="BW389" s="68"/>
      <c r="BX389" s="68"/>
      <c r="BY389" s="68"/>
      <c r="BZ389" s="68"/>
      <c r="CA389" s="68"/>
      <c r="CB389" s="68"/>
      <c r="CC389" s="68"/>
    </row>
    <row r="390" spans="1:81" x14ac:dyDescent="0.2">
      <c r="A390" s="161" t="s">
        <v>53</v>
      </c>
      <c r="B390" s="32"/>
      <c r="C390" s="164" t="str">
        <f t="shared" si="135"/>
        <v>L</v>
      </c>
      <c r="D390" s="147"/>
      <c r="E390" s="40"/>
      <c r="F390" s="35"/>
      <c r="G390" s="32"/>
      <c r="H390" s="32"/>
      <c r="I390" s="32"/>
      <c r="J390" s="32"/>
      <c r="K390" s="41"/>
      <c r="L390" s="42"/>
      <c r="M390" s="42"/>
      <c r="N390" s="167" t="str">
        <f t="shared" si="136"/>
        <v>Uit</v>
      </c>
      <c r="O390" s="46"/>
      <c r="P390" s="47"/>
      <c r="Q390" s="48">
        <f t="shared" si="137"/>
        <v>0</v>
      </c>
      <c r="R390" s="49" t="str">
        <f t="shared" si="138"/>
        <v/>
      </c>
      <c r="S390" s="50" t="str">
        <f t="shared" si="139"/>
        <v>Uit</v>
      </c>
      <c r="T390" s="171">
        <f t="shared" si="140"/>
        <v>0</v>
      </c>
      <c r="U390" s="169">
        <f t="shared" si="141"/>
        <v>0</v>
      </c>
      <c r="V390" s="169" t="str">
        <f t="shared" si="142"/>
        <v>Uit</v>
      </c>
      <c r="W390" s="170" t="str">
        <f t="shared" si="143"/>
        <v/>
      </c>
      <c r="X390" s="91" t="str">
        <f t="shared" si="144"/>
        <v/>
      </c>
      <c r="Y390" s="51"/>
      <c r="Z390" s="51"/>
      <c r="AA390" s="51"/>
      <c r="AB390" s="51"/>
      <c r="AC390" s="51"/>
      <c r="AD390" s="51"/>
      <c r="AE390" s="51"/>
      <c r="AF390" s="51"/>
      <c r="AG390" s="51"/>
      <c r="AH390" s="51"/>
      <c r="AI390" s="51"/>
      <c r="AJ390" s="51"/>
      <c r="AK390" s="51"/>
      <c r="AL390" s="51"/>
      <c r="AM390" s="51"/>
      <c r="AN390" s="51"/>
      <c r="AO390" s="51"/>
      <c r="AP390" s="51"/>
      <c r="AQ390" s="51"/>
      <c r="AR390" s="51"/>
      <c r="AS390" s="51"/>
      <c r="AT390" s="51"/>
      <c r="AU390" s="51"/>
      <c r="AV390" s="51"/>
      <c r="AW390" s="51"/>
      <c r="AX390" s="149">
        <f t="shared" si="145"/>
        <v>0</v>
      </c>
      <c r="AY390" s="52"/>
      <c r="AZ390" s="90" t="e">
        <f>VLOOKUP(AY390,Termination!C:D,2,FALSE)</f>
        <v>#N/A</v>
      </c>
      <c r="BA390" s="92" t="str">
        <f t="shared" si="146"/>
        <v/>
      </c>
      <c r="BB390" s="89"/>
      <c r="BC390" s="89"/>
      <c r="BD390" s="150" t="str">
        <f t="shared" si="147"/>
        <v/>
      </c>
      <c r="BE390" s="151">
        <f>VLOOKUP(A390,Basisgegevens!$B:$L,5,0)</f>
        <v>3.449074074074074E-3</v>
      </c>
      <c r="BF390" s="151">
        <f>VLOOKUP($A390,Basisgegevens!$B:$L,7,0)</f>
        <v>3.2175925925925926E-3</v>
      </c>
      <c r="BG390" s="151">
        <f>VLOOKUP($A390,Basisgegevens!$B:$L,8,0)</f>
        <v>7.3495370370370364E-3</v>
      </c>
      <c r="BH390" s="152">
        <f>VLOOKUP($A390,Basisgegevens!$B:$L,9,0)</f>
        <v>300</v>
      </c>
      <c r="BI390" s="152">
        <f>VLOOKUP($A390,Basisgegevens!$B:$L,10,0)</f>
        <v>135</v>
      </c>
      <c r="BJ390" s="152">
        <f>VLOOKUP($A390,Basisgegevens!$B:$L,11,0)</f>
        <v>19</v>
      </c>
      <c r="BK390" s="152" t="str">
        <f t="shared" si="148"/>
        <v/>
      </c>
      <c r="BL390" s="153" t="str">
        <f t="shared" si="149"/>
        <v>Uit</v>
      </c>
      <c r="BM390" s="154" t="str">
        <f t="shared" si="156"/>
        <v/>
      </c>
      <c r="BN390" s="154">
        <f t="shared" si="150"/>
        <v>0</v>
      </c>
      <c r="BO390" s="154" t="str">
        <f t="shared" si="151"/>
        <v/>
      </c>
      <c r="BP390" s="61"/>
      <c r="BQ390" s="61"/>
      <c r="BR390" s="59" t="str">
        <f t="shared" si="152"/>
        <v/>
      </c>
      <c r="BS390" s="59" t="str">
        <f t="shared" si="153"/>
        <v/>
      </c>
      <c r="BT390" s="155" t="str">
        <f t="shared" si="154"/>
        <v/>
      </c>
      <c r="BU390" s="156" t="str">
        <f t="shared" si="155"/>
        <v/>
      </c>
      <c r="BV390" s="68"/>
      <c r="BW390" s="68"/>
      <c r="BX390" s="68"/>
      <c r="BY390" s="68"/>
      <c r="BZ390" s="68"/>
      <c r="CA390" s="68"/>
      <c r="CB390" s="68"/>
      <c r="CC390" s="68"/>
    </row>
    <row r="391" spans="1:81" x14ac:dyDescent="0.2">
      <c r="A391" s="161" t="s">
        <v>53</v>
      </c>
      <c r="B391" s="32"/>
      <c r="C391" s="164" t="str">
        <f t="shared" si="135"/>
        <v>L</v>
      </c>
      <c r="D391" s="147"/>
      <c r="E391" s="40"/>
      <c r="F391" s="35"/>
      <c r="G391" s="32"/>
      <c r="H391" s="32"/>
      <c r="I391" s="32"/>
      <c r="J391" s="32"/>
      <c r="K391" s="41"/>
      <c r="L391" s="42"/>
      <c r="M391" s="42"/>
      <c r="N391" s="167" t="str">
        <f t="shared" si="136"/>
        <v>Uit</v>
      </c>
      <c r="O391" s="46"/>
      <c r="P391" s="47"/>
      <c r="Q391" s="48">
        <f t="shared" si="137"/>
        <v>0</v>
      </c>
      <c r="R391" s="49" t="str">
        <f t="shared" si="138"/>
        <v/>
      </c>
      <c r="S391" s="50" t="str">
        <f t="shared" si="139"/>
        <v>Uit</v>
      </c>
      <c r="T391" s="171">
        <f t="shared" si="140"/>
        <v>0</v>
      </c>
      <c r="U391" s="169">
        <f t="shared" si="141"/>
        <v>0</v>
      </c>
      <c r="V391" s="169" t="str">
        <f t="shared" si="142"/>
        <v>Uit</v>
      </c>
      <c r="W391" s="170" t="str">
        <f t="shared" si="143"/>
        <v/>
      </c>
      <c r="X391" s="91" t="str">
        <f t="shared" si="144"/>
        <v/>
      </c>
      <c r="Y391" s="51"/>
      <c r="Z391" s="51"/>
      <c r="AA391" s="51"/>
      <c r="AB391" s="51"/>
      <c r="AC391" s="51"/>
      <c r="AD391" s="51"/>
      <c r="AE391" s="51"/>
      <c r="AF391" s="51"/>
      <c r="AG391" s="51"/>
      <c r="AH391" s="51"/>
      <c r="AI391" s="51"/>
      <c r="AJ391" s="51"/>
      <c r="AK391" s="51"/>
      <c r="AL391" s="51"/>
      <c r="AM391" s="51"/>
      <c r="AN391" s="51"/>
      <c r="AO391" s="51"/>
      <c r="AP391" s="51"/>
      <c r="AQ391" s="51"/>
      <c r="AR391" s="51"/>
      <c r="AS391" s="51"/>
      <c r="AT391" s="51"/>
      <c r="AU391" s="51"/>
      <c r="AV391" s="51"/>
      <c r="AW391" s="51"/>
      <c r="AX391" s="149">
        <f t="shared" si="145"/>
        <v>0</v>
      </c>
      <c r="AY391" s="52"/>
      <c r="AZ391" s="90" t="e">
        <f>VLOOKUP(AY391,Termination!C:D,2,FALSE)</f>
        <v>#N/A</v>
      </c>
      <c r="BA391" s="92" t="str">
        <f t="shared" si="146"/>
        <v/>
      </c>
      <c r="BB391" s="89"/>
      <c r="BC391" s="89"/>
      <c r="BD391" s="150" t="str">
        <f t="shared" si="147"/>
        <v/>
      </c>
      <c r="BE391" s="151">
        <f>VLOOKUP(A391,Basisgegevens!$B:$L,5,0)</f>
        <v>3.449074074074074E-3</v>
      </c>
      <c r="BF391" s="151">
        <f>VLOOKUP($A391,Basisgegevens!$B:$L,7,0)</f>
        <v>3.2175925925925926E-3</v>
      </c>
      <c r="BG391" s="151">
        <f>VLOOKUP($A391,Basisgegevens!$B:$L,8,0)</f>
        <v>7.3495370370370364E-3</v>
      </c>
      <c r="BH391" s="152">
        <f>VLOOKUP($A391,Basisgegevens!$B:$L,9,0)</f>
        <v>300</v>
      </c>
      <c r="BI391" s="152">
        <f>VLOOKUP($A391,Basisgegevens!$B:$L,10,0)</f>
        <v>135</v>
      </c>
      <c r="BJ391" s="152">
        <f>VLOOKUP($A391,Basisgegevens!$B:$L,11,0)</f>
        <v>19</v>
      </c>
      <c r="BK391" s="152" t="str">
        <f t="shared" si="148"/>
        <v/>
      </c>
      <c r="BL391" s="153" t="str">
        <f t="shared" si="149"/>
        <v>Uit</v>
      </c>
      <c r="BM391" s="154" t="str">
        <f t="shared" si="156"/>
        <v/>
      </c>
      <c r="BN391" s="154">
        <f t="shared" si="150"/>
        <v>0</v>
      </c>
      <c r="BO391" s="154" t="str">
        <f t="shared" si="151"/>
        <v/>
      </c>
      <c r="BP391" s="61"/>
      <c r="BQ391" s="61"/>
      <c r="BR391" s="59" t="str">
        <f t="shared" si="152"/>
        <v/>
      </c>
      <c r="BS391" s="59" t="str">
        <f t="shared" si="153"/>
        <v/>
      </c>
      <c r="BT391" s="155" t="str">
        <f t="shared" si="154"/>
        <v/>
      </c>
      <c r="BU391" s="156" t="str">
        <f t="shared" si="155"/>
        <v/>
      </c>
      <c r="BV391" s="68"/>
      <c r="BW391" s="68"/>
      <c r="BX391" s="68"/>
      <c r="BY391" s="68"/>
      <c r="BZ391" s="68"/>
      <c r="CA391" s="68"/>
      <c r="CB391" s="68"/>
      <c r="CC391" s="68"/>
    </row>
    <row r="392" spans="1:81" x14ac:dyDescent="0.2">
      <c r="A392" s="161" t="s">
        <v>53</v>
      </c>
      <c r="B392" s="32"/>
      <c r="C392" s="164" t="str">
        <f t="shared" si="135"/>
        <v>L</v>
      </c>
      <c r="D392" s="147"/>
      <c r="E392" s="40"/>
      <c r="F392" s="35"/>
      <c r="G392" s="32"/>
      <c r="H392" s="32"/>
      <c r="I392" s="32"/>
      <c r="J392" s="32"/>
      <c r="K392" s="41"/>
      <c r="L392" s="42"/>
      <c r="M392" s="42"/>
      <c r="N392" s="167" t="str">
        <f t="shared" si="136"/>
        <v>Uit</v>
      </c>
      <c r="O392" s="46"/>
      <c r="P392" s="47"/>
      <c r="Q392" s="48">
        <f t="shared" si="137"/>
        <v>0</v>
      </c>
      <c r="R392" s="49" t="str">
        <f t="shared" si="138"/>
        <v/>
      </c>
      <c r="S392" s="50" t="str">
        <f t="shared" si="139"/>
        <v>Uit</v>
      </c>
      <c r="T392" s="171">
        <f t="shared" si="140"/>
        <v>0</v>
      </c>
      <c r="U392" s="169">
        <f t="shared" si="141"/>
        <v>0</v>
      </c>
      <c r="V392" s="169" t="str">
        <f t="shared" si="142"/>
        <v>Uit</v>
      </c>
      <c r="W392" s="170" t="str">
        <f t="shared" si="143"/>
        <v/>
      </c>
      <c r="X392" s="91" t="str">
        <f t="shared" si="144"/>
        <v/>
      </c>
      <c r="Y392" s="51"/>
      <c r="Z392" s="51"/>
      <c r="AA392" s="51"/>
      <c r="AB392" s="51"/>
      <c r="AC392" s="51"/>
      <c r="AD392" s="51"/>
      <c r="AE392" s="51"/>
      <c r="AF392" s="51"/>
      <c r="AG392" s="51"/>
      <c r="AH392" s="51"/>
      <c r="AI392" s="51"/>
      <c r="AJ392" s="51"/>
      <c r="AK392" s="51"/>
      <c r="AL392" s="51"/>
      <c r="AM392" s="51"/>
      <c r="AN392" s="51"/>
      <c r="AO392" s="51"/>
      <c r="AP392" s="51"/>
      <c r="AQ392" s="51"/>
      <c r="AR392" s="51"/>
      <c r="AS392" s="51"/>
      <c r="AT392" s="51"/>
      <c r="AU392" s="51"/>
      <c r="AV392" s="51"/>
      <c r="AW392" s="51"/>
      <c r="AX392" s="149">
        <f t="shared" si="145"/>
        <v>0</v>
      </c>
      <c r="AY392" s="52"/>
      <c r="AZ392" s="90" t="e">
        <f>VLOOKUP(AY392,Termination!C:D,2,FALSE)</f>
        <v>#N/A</v>
      </c>
      <c r="BA392" s="92" t="str">
        <f t="shared" si="146"/>
        <v/>
      </c>
      <c r="BB392" s="89"/>
      <c r="BC392" s="89"/>
      <c r="BD392" s="150" t="str">
        <f t="shared" si="147"/>
        <v/>
      </c>
      <c r="BE392" s="151">
        <f>VLOOKUP(A392,Basisgegevens!$B:$L,5,0)</f>
        <v>3.449074074074074E-3</v>
      </c>
      <c r="BF392" s="151">
        <f>VLOOKUP($A392,Basisgegevens!$B:$L,7,0)</f>
        <v>3.2175925925925926E-3</v>
      </c>
      <c r="BG392" s="151">
        <f>VLOOKUP($A392,Basisgegevens!$B:$L,8,0)</f>
        <v>7.3495370370370364E-3</v>
      </c>
      <c r="BH392" s="152">
        <f>VLOOKUP($A392,Basisgegevens!$B:$L,9,0)</f>
        <v>300</v>
      </c>
      <c r="BI392" s="152">
        <f>VLOOKUP($A392,Basisgegevens!$B:$L,10,0)</f>
        <v>135</v>
      </c>
      <c r="BJ392" s="152">
        <f>VLOOKUP($A392,Basisgegevens!$B:$L,11,0)</f>
        <v>19</v>
      </c>
      <c r="BK392" s="152" t="str">
        <f t="shared" si="148"/>
        <v/>
      </c>
      <c r="BL392" s="153" t="str">
        <f t="shared" si="149"/>
        <v>Uit</v>
      </c>
      <c r="BM392" s="154" t="str">
        <f t="shared" si="156"/>
        <v/>
      </c>
      <c r="BN392" s="154">
        <f t="shared" si="150"/>
        <v>0</v>
      </c>
      <c r="BO392" s="154" t="str">
        <f t="shared" si="151"/>
        <v/>
      </c>
      <c r="BP392" s="61"/>
      <c r="BQ392" s="61"/>
      <c r="BR392" s="59" t="str">
        <f t="shared" si="152"/>
        <v/>
      </c>
      <c r="BS392" s="59" t="str">
        <f t="shared" si="153"/>
        <v/>
      </c>
      <c r="BT392" s="155" t="str">
        <f t="shared" si="154"/>
        <v/>
      </c>
      <c r="BU392" s="156" t="str">
        <f t="shared" si="155"/>
        <v/>
      </c>
      <c r="BV392" s="68"/>
      <c r="BW392" s="68"/>
      <c r="BX392" s="68"/>
      <c r="BY392" s="68"/>
      <c r="BZ392" s="68"/>
      <c r="CA392" s="68"/>
      <c r="CB392" s="68"/>
      <c r="CC392" s="68"/>
    </row>
    <row r="393" spans="1:81" x14ac:dyDescent="0.2">
      <c r="A393" s="161" t="s">
        <v>53</v>
      </c>
      <c r="B393" s="32"/>
      <c r="C393" s="164" t="str">
        <f t="shared" si="135"/>
        <v>L</v>
      </c>
      <c r="D393" s="147"/>
      <c r="E393" s="40"/>
      <c r="F393" s="35"/>
      <c r="G393" s="32"/>
      <c r="H393" s="32"/>
      <c r="I393" s="32"/>
      <c r="J393" s="32"/>
      <c r="K393" s="41"/>
      <c r="L393" s="42"/>
      <c r="M393" s="42"/>
      <c r="N393" s="167" t="str">
        <f t="shared" si="136"/>
        <v>Uit</v>
      </c>
      <c r="O393" s="46"/>
      <c r="P393" s="47"/>
      <c r="Q393" s="48">
        <f t="shared" si="137"/>
        <v>0</v>
      </c>
      <c r="R393" s="49" t="str">
        <f t="shared" si="138"/>
        <v/>
      </c>
      <c r="S393" s="50" t="str">
        <f t="shared" si="139"/>
        <v>Uit</v>
      </c>
      <c r="T393" s="171">
        <f t="shared" si="140"/>
        <v>0</v>
      </c>
      <c r="U393" s="169">
        <f t="shared" si="141"/>
        <v>0</v>
      </c>
      <c r="V393" s="169" t="str">
        <f t="shared" si="142"/>
        <v>Uit</v>
      </c>
      <c r="W393" s="170" t="str">
        <f t="shared" si="143"/>
        <v/>
      </c>
      <c r="X393" s="91" t="str">
        <f t="shared" si="144"/>
        <v/>
      </c>
      <c r="Y393" s="51"/>
      <c r="Z393" s="51"/>
      <c r="AA393" s="51"/>
      <c r="AB393" s="51"/>
      <c r="AC393" s="51"/>
      <c r="AD393" s="51"/>
      <c r="AE393" s="51"/>
      <c r="AF393" s="51"/>
      <c r="AG393" s="51"/>
      <c r="AH393" s="51"/>
      <c r="AI393" s="51"/>
      <c r="AJ393" s="51"/>
      <c r="AK393" s="51"/>
      <c r="AL393" s="51"/>
      <c r="AM393" s="51"/>
      <c r="AN393" s="51"/>
      <c r="AO393" s="51"/>
      <c r="AP393" s="51"/>
      <c r="AQ393" s="51"/>
      <c r="AR393" s="51"/>
      <c r="AS393" s="51"/>
      <c r="AT393" s="51"/>
      <c r="AU393" s="51"/>
      <c r="AV393" s="51"/>
      <c r="AW393" s="51"/>
      <c r="AX393" s="149">
        <f t="shared" si="145"/>
        <v>0</v>
      </c>
      <c r="AY393" s="52"/>
      <c r="AZ393" s="90" t="e">
        <f>VLOOKUP(AY393,Termination!C:D,2,FALSE)</f>
        <v>#N/A</v>
      </c>
      <c r="BA393" s="92" t="str">
        <f t="shared" si="146"/>
        <v/>
      </c>
      <c r="BB393" s="89"/>
      <c r="BC393" s="89"/>
      <c r="BD393" s="150" t="str">
        <f t="shared" si="147"/>
        <v/>
      </c>
      <c r="BE393" s="151">
        <f>VLOOKUP(A393,Basisgegevens!$B:$L,5,0)</f>
        <v>3.449074074074074E-3</v>
      </c>
      <c r="BF393" s="151">
        <f>VLOOKUP($A393,Basisgegevens!$B:$L,7,0)</f>
        <v>3.2175925925925926E-3</v>
      </c>
      <c r="BG393" s="151">
        <f>VLOOKUP($A393,Basisgegevens!$B:$L,8,0)</f>
        <v>7.3495370370370364E-3</v>
      </c>
      <c r="BH393" s="152">
        <f>VLOOKUP($A393,Basisgegevens!$B:$L,9,0)</f>
        <v>300</v>
      </c>
      <c r="BI393" s="152">
        <f>VLOOKUP($A393,Basisgegevens!$B:$L,10,0)</f>
        <v>135</v>
      </c>
      <c r="BJ393" s="152">
        <f>VLOOKUP($A393,Basisgegevens!$B:$L,11,0)</f>
        <v>19</v>
      </c>
      <c r="BK393" s="152" t="str">
        <f t="shared" si="148"/>
        <v/>
      </c>
      <c r="BL393" s="153" t="str">
        <f t="shared" si="149"/>
        <v>Uit</v>
      </c>
      <c r="BM393" s="154" t="str">
        <f t="shared" si="156"/>
        <v/>
      </c>
      <c r="BN393" s="154">
        <f t="shared" si="150"/>
        <v>0</v>
      </c>
      <c r="BO393" s="154" t="str">
        <f t="shared" si="151"/>
        <v/>
      </c>
      <c r="BP393" s="61"/>
      <c r="BQ393" s="61"/>
      <c r="BR393" s="59" t="str">
        <f t="shared" si="152"/>
        <v/>
      </c>
      <c r="BS393" s="59" t="str">
        <f t="shared" si="153"/>
        <v/>
      </c>
      <c r="BT393" s="155" t="str">
        <f t="shared" si="154"/>
        <v/>
      </c>
      <c r="BU393" s="156" t="str">
        <f t="shared" si="155"/>
        <v/>
      </c>
      <c r="BV393" s="68"/>
      <c r="BW393" s="68"/>
      <c r="BX393" s="68"/>
      <c r="BY393" s="68"/>
      <c r="BZ393" s="68"/>
      <c r="CA393" s="68"/>
      <c r="CB393" s="68"/>
      <c r="CC393" s="68"/>
    </row>
    <row r="394" spans="1:81" x14ac:dyDescent="0.2">
      <c r="A394" s="161" t="s">
        <v>53</v>
      </c>
      <c r="B394" s="32"/>
      <c r="C394" s="164" t="str">
        <f t="shared" si="135"/>
        <v>L</v>
      </c>
      <c r="D394" s="147"/>
      <c r="E394" s="40"/>
      <c r="F394" s="35"/>
      <c r="G394" s="32"/>
      <c r="H394" s="32"/>
      <c r="I394" s="32"/>
      <c r="J394" s="32"/>
      <c r="K394" s="41"/>
      <c r="L394" s="42"/>
      <c r="M394" s="42"/>
      <c r="N394" s="167" t="str">
        <f t="shared" si="136"/>
        <v>Uit</v>
      </c>
      <c r="O394" s="46"/>
      <c r="P394" s="47"/>
      <c r="Q394" s="48">
        <f t="shared" si="137"/>
        <v>0</v>
      </c>
      <c r="R394" s="49" t="str">
        <f t="shared" si="138"/>
        <v/>
      </c>
      <c r="S394" s="50" t="str">
        <f t="shared" si="139"/>
        <v>Uit</v>
      </c>
      <c r="T394" s="171">
        <f t="shared" si="140"/>
        <v>0</v>
      </c>
      <c r="U394" s="169">
        <f t="shared" si="141"/>
        <v>0</v>
      </c>
      <c r="V394" s="169" t="str">
        <f t="shared" si="142"/>
        <v>Uit</v>
      </c>
      <c r="W394" s="170" t="str">
        <f t="shared" si="143"/>
        <v/>
      </c>
      <c r="X394" s="91" t="str">
        <f t="shared" si="144"/>
        <v/>
      </c>
      <c r="Y394" s="51"/>
      <c r="Z394" s="51"/>
      <c r="AA394" s="51"/>
      <c r="AB394" s="51"/>
      <c r="AC394" s="51"/>
      <c r="AD394" s="51"/>
      <c r="AE394" s="51"/>
      <c r="AF394" s="51"/>
      <c r="AG394" s="51"/>
      <c r="AH394" s="51"/>
      <c r="AI394" s="51"/>
      <c r="AJ394" s="51"/>
      <c r="AK394" s="51"/>
      <c r="AL394" s="51"/>
      <c r="AM394" s="51"/>
      <c r="AN394" s="51"/>
      <c r="AO394" s="51"/>
      <c r="AP394" s="51"/>
      <c r="AQ394" s="51"/>
      <c r="AR394" s="51"/>
      <c r="AS394" s="51"/>
      <c r="AT394" s="51"/>
      <c r="AU394" s="51"/>
      <c r="AV394" s="51"/>
      <c r="AW394" s="51"/>
      <c r="AX394" s="149">
        <f t="shared" si="145"/>
        <v>0</v>
      </c>
      <c r="AY394" s="52"/>
      <c r="AZ394" s="90" t="e">
        <f>VLOOKUP(AY394,Termination!C:D,2,FALSE)</f>
        <v>#N/A</v>
      </c>
      <c r="BA394" s="92" t="str">
        <f t="shared" si="146"/>
        <v/>
      </c>
      <c r="BB394" s="89"/>
      <c r="BC394" s="89"/>
      <c r="BD394" s="150" t="str">
        <f t="shared" si="147"/>
        <v/>
      </c>
      <c r="BE394" s="151">
        <f>VLOOKUP(A394,Basisgegevens!$B:$L,5,0)</f>
        <v>3.449074074074074E-3</v>
      </c>
      <c r="BF394" s="151">
        <f>VLOOKUP($A394,Basisgegevens!$B:$L,7,0)</f>
        <v>3.2175925925925926E-3</v>
      </c>
      <c r="BG394" s="151">
        <f>VLOOKUP($A394,Basisgegevens!$B:$L,8,0)</f>
        <v>7.3495370370370364E-3</v>
      </c>
      <c r="BH394" s="152">
        <f>VLOOKUP($A394,Basisgegevens!$B:$L,9,0)</f>
        <v>300</v>
      </c>
      <c r="BI394" s="152">
        <f>VLOOKUP($A394,Basisgegevens!$B:$L,10,0)</f>
        <v>135</v>
      </c>
      <c r="BJ394" s="152">
        <f>VLOOKUP($A394,Basisgegevens!$B:$L,11,0)</f>
        <v>19</v>
      </c>
      <c r="BK394" s="152" t="str">
        <f t="shared" si="148"/>
        <v/>
      </c>
      <c r="BL394" s="153" t="str">
        <f t="shared" si="149"/>
        <v>Uit</v>
      </c>
      <c r="BM394" s="154" t="str">
        <f t="shared" si="156"/>
        <v/>
      </c>
      <c r="BN394" s="154">
        <f t="shared" si="150"/>
        <v>0</v>
      </c>
      <c r="BO394" s="154" t="str">
        <f t="shared" si="151"/>
        <v/>
      </c>
      <c r="BP394" s="61"/>
      <c r="BQ394" s="61"/>
      <c r="BR394" s="59" t="str">
        <f t="shared" si="152"/>
        <v/>
      </c>
      <c r="BS394" s="59" t="str">
        <f t="shared" si="153"/>
        <v/>
      </c>
      <c r="BT394" s="155" t="str">
        <f t="shared" si="154"/>
        <v/>
      </c>
      <c r="BU394" s="156" t="str">
        <f t="shared" si="155"/>
        <v/>
      </c>
      <c r="BV394" s="68"/>
      <c r="BW394" s="68"/>
      <c r="BX394" s="68"/>
      <c r="BY394" s="68"/>
      <c r="BZ394" s="68"/>
      <c r="CA394" s="68"/>
      <c r="CB394" s="68"/>
      <c r="CC394" s="68"/>
    </row>
    <row r="395" spans="1:81" x14ac:dyDescent="0.2">
      <c r="A395" s="161" t="s">
        <v>53</v>
      </c>
      <c r="B395" s="32"/>
      <c r="C395" s="164" t="str">
        <f t="shared" si="135"/>
        <v>L</v>
      </c>
      <c r="D395" s="147"/>
      <c r="E395" s="40"/>
      <c r="F395" s="35"/>
      <c r="G395" s="32"/>
      <c r="H395" s="32"/>
      <c r="I395" s="32"/>
      <c r="J395" s="32"/>
      <c r="K395" s="41"/>
      <c r="L395" s="42"/>
      <c r="M395" s="42"/>
      <c r="N395" s="167" t="str">
        <f t="shared" si="136"/>
        <v>Uit</v>
      </c>
      <c r="O395" s="46"/>
      <c r="P395" s="47"/>
      <c r="Q395" s="48">
        <f t="shared" si="137"/>
        <v>0</v>
      </c>
      <c r="R395" s="49" t="str">
        <f t="shared" si="138"/>
        <v/>
      </c>
      <c r="S395" s="50" t="str">
        <f t="shared" si="139"/>
        <v>Uit</v>
      </c>
      <c r="T395" s="171">
        <f t="shared" si="140"/>
        <v>0</v>
      </c>
      <c r="U395" s="169">
        <f t="shared" si="141"/>
        <v>0</v>
      </c>
      <c r="V395" s="169" t="str">
        <f t="shared" si="142"/>
        <v>Uit</v>
      </c>
      <c r="W395" s="170" t="str">
        <f t="shared" si="143"/>
        <v/>
      </c>
      <c r="X395" s="91" t="str">
        <f t="shared" si="144"/>
        <v/>
      </c>
      <c r="Y395" s="51"/>
      <c r="Z395" s="51"/>
      <c r="AA395" s="51"/>
      <c r="AB395" s="51"/>
      <c r="AC395" s="51"/>
      <c r="AD395" s="51"/>
      <c r="AE395" s="51"/>
      <c r="AF395" s="51"/>
      <c r="AG395" s="51"/>
      <c r="AH395" s="51"/>
      <c r="AI395" s="51"/>
      <c r="AJ395" s="51"/>
      <c r="AK395" s="51"/>
      <c r="AL395" s="51"/>
      <c r="AM395" s="51"/>
      <c r="AN395" s="51"/>
      <c r="AO395" s="51"/>
      <c r="AP395" s="51"/>
      <c r="AQ395" s="51"/>
      <c r="AR395" s="51"/>
      <c r="AS395" s="51"/>
      <c r="AT395" s="51"/>
      <c r="AU395" s="51"/>
      <c r="AV395" s="51"/>
      <c r="AW395" s="51"/>
      <c r="AX395" s="149">
        <f t="shared" si="145"/>
        <v>0</v>
      </c>
      <c r="AY395" s="52"/>
      <c r="AZ395" s="90" t="e">
        <f>VLOOKUP(AY395,Termination!C:D,2,FALSE)</f>
        <v>#N/A</v>
      </c>
      <c r="BA395" s="92" t="str">
        <f t="shared" si="146"/>
        <v/>
      </c>
      <c r="BB395" s="89"/>
      <c r="BC395" s="89"/>
      <c r="BD395" s="150" t="str">
        <f t="shared" si="147"/>
        <v/>
      </c>
      <c r="BE395" s="151">
        <f>VLOOKUP(A395,Basisgegevens!$B:$L,5,0)</f>
        <v>3.449074074074074E-3</v>
      </c>
      <c r="BF395" s="151">
        <f>VLOOKUP($A395,Basisgegevens!$B:$L,7,0)</f>
        <v>3.2175925925925926E-3</v>
      </c>
      <c r="BG395" s="151">
        <f>VLOOKUP($A395,Basisgegevens!$B:$L,8,0)</f>
        <v>7.3495370370370364E-3</v>
      </c>
      <c r="BH395" s="152">
        <f>VLOOKUP($A395,Basisgegevens!$B:$L,9,0)</f>
        <v>300</v>
      </c>
      <c r="BI395" s="152">
        <f>VLOOKUP($A395,Basisgegevens!$B:$L,10,0)</f>
        <v>135</v>
      </c>
      <c r="BJ395" s="152">
        <f>VLOOKUP($A395,Basisgegevens!$B:$L,11,0)</f>
        <v>19</v>
      </c>
      <c r="BK395" s="152" t="str">
        <f t="shared" si="148"/>
        <v/>
      </c>
      <c r="BL395" s="153" t="str">
        <f t="shared" si="149"/>
        <v>Uit</v>
      </c>
      <c r="BM395" s="154" t="str">
        <f t="shared" si="156"/>
        <v/>
      </c>
      <c r="BN395" s="154">
        <f t="shared" si="150"/>
        <v>0</v>
      </c>
      <c r="BO395" s="154" t="str">
        <f t="shared" si="151"/>
        <v/>
      </c>
      <c r="BP395" s="61"/>
      <c r="BQ395" s="61"/>
      <c r="BR395" s="59" t="str">
        <f t="shared" si="152"/>
        <v/>
      </c>
      <c r="BS395" s="59" t="str">
        <f t="shared" si="153"/>
        <v/>
      </c>
      <c r="BT395" s="155" t="str">
        <f t="shared" si="154"/>
        <v/>
      </c>
      <c r="BU395" s="156" t="str">
        <f t="shared" si="155"/>
        <v/>
      </c>
      <c r="BV395" s="68"/>
      <c r="BW395" s="68"/>
      <c r="BX395" s="68"/>
      <c r="BY395" s="68"/>
      <c r="BZ395" s="68"/>
      <c r="CA395" s="68"/>
      <c r="CB395" s="68"/>
      <c r="CC395" s="68"/>
    </row>
    <row r="396" spans="1:81" x14ac:dyDescent="0.2">
      <c r="A396" s="161" t="s">
        <v>53</v>
      </c>
      <c r="B396" s="32"/>
      <c r="C396" s="164" t="str">
        <f t="shared" si="135"/>
        <v>L</v>
      </c>
      <c r="D396" s="147"/>
      <c r="E396" s="40"/>
      <c r="F396" s="35"/>
      <c r="G396" s="32"/>
      <c r="H396" s="32"/>
      <c r="I396" s="32"/>
      <c r="J396" s="32"/>
      <c r="K396" s="41"/>
      <c r="L396" s="42"/>
      <c r="M396" s="42"/>
      <c r="N396" s="167" t="str">
        <f t="shared" si="136"/>
        <v>Uit</v>
      </c>
      <c r="O396" s="46"/>
      <c r="P396" s="47"/>
      <c r="Q396" s="48">
        <f t="shared" si="137"/>
        <v>0</v>
      </c>
      <c r="R396" s="49" t="str">
        <f t="shared" si="138"/>
        <v/>
      </c>
      <c r="S396" s="50" t="str">
        <f t="shared" si="139"/>
        <v>Uit</v>
      </c>
      <c r="T396" s="171">
        <f t="shared" si="140"/>
        <v>0</v>
      </c>
      <c r="U396" s="169">
        <f t="shared" si="141"/>
        <v>0</v>
      </c>
      <c r="V396" s="169" t="str">
        <f t="shared" si="142"/>
        <v>Uit</v>
      </c>
      <c r="W396" s="170" t="str">
        <f t="shared" si="143"/>
        <v/>
      </c>
      <c r="X396" s="91" t="str">
        <f t="shared" si="144"/>
        <v/>
      </c>
      <c r="Y396" s="51"/>
      <c r="Z396" s="51"/>
      <c r="AA396" s="51"/>
      <c r="AB396" s="51"/>
      <c r="AC396" s="51"/>
      <c r="AD396" s="51"/>
      <c r="AE396" s="51"/>
      <c r="AF396" s="51"/>
      <c r="AG396" s="51"/>
      <c r="AH396" s="51"/>
      <c r="AI396" s="51"/>
      <c r="AJ396" s="51"/>
      <c r="AK396" s="51"/>
      <c r="AL396" s="51"/>
      <c r="AM396" s="51"/>
      <c r="AN396" s="51"/>
      <c r="AO396" s="51"/>
      <c r="AP396" s="51"/>
      <c r="AQ396" s="51"/>
      <c r="AR396" s="51"/>
      <c r="AS396" s="51"/>
      <c r="AT396" s="51"/>
      <c r="AU396" s="51"/>
      <c r="AV396" s="51"/>
      <c r="AW396" s="51"/>
      <c r="AX396" s="149">
        <f t="shared" si="145"/>
        <v>0</v>
      </c>
      <c r="AY396" s="52"/>
      <c r="AZ396" s="90" t="e">
        <f>VLOOKUP(AY396,Termination!C:D,2,FALSE)</f>
        <v>#N/A</v>
      </c>
      <c r="BA396" s="92" t="str">
        <f t="shared" si="146"/>
        <v/>
      </c>
      <c r="BB396" s="89"/>
      <c r="BC396" s="89"/>
      <c r="BD396" s="150" t="str">
        <f t="shared" si="147"/>
        <v/>
      </c>
      <c r="BE396" s="151">
        <f>VLOOKUP(A396,Basisgegevens!$B:$L,5,0)</f>
        <v>3.449074074074074E-3</v>
      </c>
      <c r="BF396" s="151">
        <f>VLOOKUP($A396,Basisgegevens!$B:$L,7,0)</f>
        <v>3.2175925925925926E-3</v>
      </c>
      <c r="BG396" s="151">
        <f>VLOOKUP($A396,Basisgegevens!$B:$L,8,0)</f>
        <v>7.3495370370370364E-3</v>
      </c>
      <c r="BH396" s="152">
        <f>VLOOKUP($A396,Basisgegevens!$B:$L,9,0)</f>
        <v>300</v>
      </c>
      <c r="BI396" s="152">
        <f>VLOOKUP($A396,Basisgegevens!$B:$L,10,0)</f>
        <v>135</v>
      </c>
      <c r="BJ396" s="152">
        <f>VLOOKUP($A396,Basisgegevens!$B:$L,11,0)</f>
        <v>19</v>
      </c>
      <c r="BK396" s="152" t="str">
        <f t="shared" si="148"/>
        <v/>
      </c>
      <c r="BL396" s="153" t="str">
        <f t="shared" si="149"/>
        <v>Uit</v>
      </c>
      <c r="BM396" s="154" t="str">
        <f t="shared" si="156"/>
        <v/>
      </c>
      <c r="BN396" s="154">
        <f t="shared" si="150"/>
        <v>0</v>
      </c>
      <c r="BO396" s="154" t="str">
        <f t="shared" si="151"/>
        <v/>
      </c>
      <c r="BP396" s="61"/>
      <c r="BQ396" s="61"/>
      <c r="BR396" s="59" t="str">
        <f t="shared" si="152"/>
        <v/>
      </c>
      <c r="BS396" s="59" t="str">
        <f t="shared" si="153"/>
        <v/>
      </c>
      <c r="BT396" s="155" t="str">
        <f t="shared" si="154"/>
        <v/>
      </c>
      <c r="BU396" s="156" t="str">
        <f t="shared" si="155"/>
        <v/>
      </c>
      <c r="BV396" s="68"/>
      <c r="BW396" s="68"/>
      <c r="BX396" s="68"/>
      <c r="BY396" s="68"/>
      <c r="BZ396" s="68"/>
      <c r="CA396" s="68"/>
      <c r="CB396" s="68"/>
      <c r="CC396" s="68"/>
    </row>
    <row r="397" spans="1:81" x14ac:dyDescent="0.2">
      <c r="A397" s="161" t="s">
        <v>53</v>
      </c>
      <c r="B397" s="32"/>
      <c r="C397" s="164" t="str">
        <f t="shared" si="135"/>
        <v>L</v>
      </c>
      <c r="D397" s="147"/>
      <c r="E397" s="40"/>
      <c r="F397" s="35"/>
      <c r="G397" s="32"/>
      <c r="H397" s="32"/>
      <c r="I397" s="32"/>
      <c r="J397" s="32"/>
      <c r="K397" s="41"/>
      <c r="L397" s="42"/>
      <c r="M397" s="42"/>
      <c r="N397" s="167" t="str">
        <f t="shared" si="136"/>
        <v>Uit</v>
      </c>
      <c r="O397" s="46"/>
      <c r="P397" s="47"/>
      <c r="Q397" s="48">
        <f t="shared" si="137"/>
        <v>0</v>
      </c>
      <c r="R397" s="49" t="str">
        <f t="shared" si="138"/>
        <v/>
      </c>
      <c r="S397" s="50" t="str">
        <f t="shared" si="139"/>
        <v>Uit</v>
      </c>
      <c r="T397" s="171">
        <f t="shared" si="140"/>
        <v>0</v>
      </c>
      <c r="U397" s="169">
        <f t="shared" si="141"/>
        <v>0</v>
      </c>
      <c r="V397" s="169" t="str">
        <f t="shared" si="142"/>
        <v>Uit</v>
      </c>
      <c r="W397" s="170" t="str">
        <f t="shared" si="143"/>
        <v/>
      </c>
      <c r="X397" s="91" t="str">
        <f t="shared" si="144"/>
        <v/>
      </c>
      <c r="Y397" s="51"/>
      <c r="Z397" s="51"/>
      <c r="AA397" s="51"/>
      <c r="AB397" s="51"/>
      <c r="AC397" s="51"/>
      <c r="AD397" s="51"/>
      <c r="AE397" s="51"/>
      <c r="AF397" s="51"/>
      <c r="AG397" s="51"/>
      <c r="AH397" s="51"/>
      <c r="AI397" s="51"/>
      <c r="AJ397" s="51"/>
      <c r="AK397" s="51"/>
      <c r="AL397" s="51"/>
      <c r="AM397" s="51"/>
      <c r="AN397" s="51"/>
      <c r="AO397" s="51"/>
      <c r="AP397" s="51"/>
      <c r="AQ397" s="51"/>
      <c r="AR397" s="51"/>
      <c r="AS397" s="51"/>
      <c r="AT397" s="51"/>
      <c r="AU397" s="51"/>
      <c r="AV397" s="51"/>
      <c r="AW397" s="51"/>
      <c r="AX397" s="149">
        <f t="shared" si="145"/>
        <v>0</v>
      </c>
      <c r="AY397" s="52"/>
      <c r="AZ397" s="90" t="e">
        <f>VLOOKUP(AY397,Termination!C:D,2,FALSE)</f>
        <v>#N/A</v>
      </c>
      <c r="BA397" s="92" t="str">
        <f t="shared" si="146"/>
        <v/>
      </c>
      <c r="BB397" s="89"/>
      <c r="BC397" s="89"/>
      <c r="BD397" s="150" t="str">
        <f t="shared" si="147"/>
        <v/>
      </c>
      <c r="BE397" s="151">
        <f>VLOOKUP(A397,Basisgegevens!$B:$L,5,0)</f>
        <v>3.449074074074074E-3</v>
      </c>
      <c r="BF397" s="151">
        <f>VLOOKUP($A397,Basisgegevens!$B:$L,7,0)</f>
        <v>3.2175925925925926E-3</v>
      </c>
      <c r="BG397" s="151">
        <f>VLOOKUP($A397,Basisgegevens!$B:$L,8,0)</f>
        <v>7.3495370370370364E-3</v>
      </c>
      <c r="BH397" s="152">
        <f>VLOOKUP($A397,Basisgegevens!$B:$L,9,0)</f>
        <v>300</v>
      </c>
      <c r="BI397" s="152">
        <f>VLOOKUP($A397,Basisgegevens!$B:$L,10,0)</f>
        <v>135</v>
      </c>
      <c r="BJ397" s="152">
        <f>VLOOKUP($A397,Basisgegevens!$B:$L,11,0)</f>
        <v>19</v>
      </c>
      <c r="BK397" s="152" t="str">
        <f t="shared" si="148"/>
        <v/>
      </c>
      <c r="BL397" s="153" t="str">
        <f t="shared" si="149"/>
        <v>Uit</v>
      </c>
      <c r="BM397" s="154" t="str">
        <f t="shared" si="156"/>
        <v/>
      </c>
      <c r="BN397" s="154">
        <f t="shared" si="150"/>
        <v>0</v>
      </c>
      <c r="BO397" s="154" t="str">
        <f t="shared" si="151"/>
        <v/>
      </c>
      <c r="BP397" s="61"/>
      <c r="BQ397" s="61"/>
      <c r="BR397" s="59" t="str">
        <f t="shared" si="152"/>
        <v/>
      </c>
      <c r="BS397" s="59" t="str">
        <f t="shared" si="153"/>
        <v/>
      </c>
      <c r="BT397" s="155" t="str">
        <f t="shared" si="154"/>
        <v/>
      </c>
      <c r="BU397" s="156" t="str">
        <f t="shared" si="155"/>
        <v/>
      </c>
      <c r="BV397" s="68"/>
      <c r="BW397" s="68"/>
      <c r="BX397" s="68"/>
      <c r="BY397" s="68"/>
      <c r="BZ397" s="68"/>
      <c r="CA397" s="68"/>
      <c r="CB397" s="68"/>
      <c r="CC397" s="68"/>
    </row>
    <row r="398" spans="1:81" x14ac:dyDescent="0.2">
      <c r="A398" s="161" t="s">
        <v>53</v>
      </c>
      <c r="B398" s="32"/>
      <c r="C398" s="164" t="str">
        <f t="shared" si="135"/>
        <v>L</v>
      </c>
      <c r="D398" s="147"/>
      <c r="E398" s="40"/>
      <c r="F398" s="35"/>
      <c r="G398" s="32"/>
      <c r="H398" s="32"/>
      <c r="I398" s="32"/>
      <c r="J398" s="32"/>
      <c r="K398" s="41"/>
      <c r="L398" s="42"/>
      <c r="M398" s="42"/>
      <c r="N398" s="167" t="str">
        <f t="shared" si="136"/>
        <v>Uit</v>
      </c>
      <c r="O398" s="46"/>
      <c r="P398" s="47"/>
      <c r="Q398" s="48">
        <f t="shared" si="137"/>
        <v>0</v>
      </c>
      <c r="R398" s="49" t="str">
        <f t="shared" si="138"/>
        <v/>
      </c>
      <c r="S398" s="50" t="str">
        <f t="shared" si="139"/>
        <v>Uit</v>
      </c>
      <c r="T398" s="171">
        <f t="shared" si="140"/>
        <v>0</v>
      </c>
      <c r="U398" s="169">
        <f t="shared" si="141"/>
        <v>0</v>
      </c>
      <c r="V398" s="169" t="str">
        <f t="shared" si="142"/>
        <v>Uit</v>
      </c>
      <c r="W398" s="170" t="str">
        <f t="shared" si="143"/>
        <v/>
      </c>
      <c r="X398" s="91" t="str">
        <f t="shared" si="144"/>
        <v/>
      </c>
      <c r="Y398" s="51"/>
      <c r="Z398" s="51"/>
      <c r="AA398" s="51"/>
      <c r="AB398" s="51"/>
      <c r="AC398" s="51"/>
      <c r="AD398" s="51"/>
      <c r="AE398" s="51"/>
      <c r="AF398" s="51"/>
      <c r="AG398" s="51"/>
      <c r="AH398" s="51"/>
      <c r="AI398" s="51"/>
      <c r="AJ398" s="51"/>
      <c r="AK398" s="51"/>
      <c r="AL398" s="51"/>
      <c r="AM398" s="51"/>
      <c r="AN398" s="51"/>
      <c r="AO398" s="51"/>
      <c r="AP398" s="51"/>
      <c r="AQ398" s="51"/>
      <c r="AR398" s="51"/>
      <c r="AS398" s="51"/>
      <c r="AT398" s="51"/>
      <c r="AU398" s="51"/>
      <c r="AV398" s="51"/>
      <c r="AW398" s="51"/>
      <c r="AX398" s="149">
        <f t="shared" si="145"/>
        <v>0</v>
      </c>
      <c r="AY398" s="52"/>
      <c r="AZ398" s="90" t="e">
        <f>VLOOKUP(AY398,Termination!C:D,2,FALSE)</f>
        <v>#N/A</v>
      </c>
      <c r="BA398" s="92" t="str">
        <f t="shared" si="146"/>
        <v/>
      </c>
      <c r="BB398" s="89"/>
      <c r="BC398" s="89"/>
      <c r="BD398" s="150" t="str">
        <f t="shared" si="147"/>
        <v/>
      </c>
      <c r="BE398" s="151">
        <f>VLOOKUP(A398,Basisgegevens!$B:$L,5,0)</f>
        <v>3.449074074074074E-3</v>
      </c>
      <c r="BF398" s="151">
        <f>VLOOKUP($A398,Basisgegevens!$B:$L,7,0)</f>
        <v>3.2175925925925926E-3</v>
      </c>
      <c r="BG398" s="151">
        <f>VLOOKUP($A398,Basisgegevens!$B:$L,8,0)</f>
        <v>7.3495370370370364E-3</v>
      </c>
      <c r="BH398" s="152">
        <f>VLOOKUP($A398,Basisgegevens!$B:$L,9,0)</f>
        <v>300</v>
      </c>
      <c r="BI398" s="152">
        <f>VLOOKUP($A398,Basisgegevens!$B:$L,10,0)</f>
        <v>135</v>
      </c>
      <c r="BJ398" s="152">
        <f>VLOOKUP($A398,Basisgegevens!$B:$L,11,0)</f>
        <v>19</v>
      </c>
      <c r="BK398" s="152" t="str">
        <f t="shared" si="148"/>
        <v/>
      </c>
      <c r="BL398" s="153" t="str">
        <f t="shared" si="149"/>
        <v>Uit</v>
      </c>
      <c r="BM398" s="154" t="str">
        <f t="shared" si="156"/>
        <v/>
      </c>
      <c r="BN398" s="154">
        <f t="shared" si="150"/>
        <v>0</v>
      </c>
      <c r="BO398" s="154" t="str">
        <f t="shared" si="151"/>
        <v/>
      </c>
      <c r="BP398" s="61"/>
      <c r="BQ398" s="61"/>
      <c r="BR398" s="59" t="str">
        <f t="shared" si="152"/>
        <v/>
      </c>
      <c r="BS398" s="59" t="str">
        <f t="shared" si="153"/>
        <v/>
      </c>
      <c r="BT398" s="155" t="str">
        <f t="shared" si="154"/>
        <v/>
      </c>
      <c r="BU398" s="156" t="str">
        <f t="shared" si="155"/>
        <v/>
      </c>
      <c r="BV398" s="68"/>
      <c r="BW398" s="68"/>
      <c r="BX398" s="68"/>
      <c r="BY398" s="68"/>
      <c r="BZ398" s="68"/>
      <c r="CA398" s="68"/>
      <c r="CB398" s="68"/>
      <c r="CC398" s="68"/>
    </row>
    <row r="399" spans="1:81" x14ac:dyDescent="0.2">
      <c r="A399" s="161" t="s">
        <v>53</v>
      </c>
      <c r="B399" s="32"/>
      <c r="C399" s="164" t="str">
        <f t="shared" si="135"/>
        <v>L</v>
      </c>
      <c r="D399" s="147"/>
      <c r="E399" s="40"/>
      <c r="F399" s="35"/>
      <c r="G399" s="32"/>
      <c r="H399" s="32"/>
      <c r="I399" s="32"/>
      <c r="J399" s="32"/>
      <c r="K399" s="41"/>
      <c r="L399" s="42"/>
      <c r="M399" s="42"/>
      <c r="N399" s="167" t="str">
        <f t="shared" si="136"/>
        <v>Uit</v>
      </c>
      <c r="O399" s="46"/>
      <c r="P399" s="47"/>
      <c r="Q399" s="48">
        <f t="shared" si="137"/>
        <v>0</v>
      </c>
      <c r="R399" s="49" t="str">
        <f t="shared" si="138"/>
        <v/>
      </c>
      <c r="S399" s="50" t="str">
        <f t="shared" si="139"/>
        <v>Uit</v>
      </c>
      <c r="T399" s="171">
        <f t="shared" si="140"/>
        <v>0</v>
      </c>
      <c r="U399" s="169">
        <f t="shared" si="141"/>
        <v>0</v>
      </c>
      <c r="V399" s="169" t="str">
        <f t="shared" si="142"/>
        <v>Uit</v>
      </c>
      <c r="W399" s="170" t="str">
        <f t="shared" si="143"/>
        <v/>
      </c>
      <c r="X399" s="91" t="str">
        <f t="shared" si="144"/>
        <v/>
      </c>
      <c r="Y399" s="51"/>
      <c r="Z399" s="51"/>
      <c r="AA399" s="51"/>
      <c r="AB399" s="51"/>
      <c r="AC399" s="51"/>
      <c r="AD399" s="51"/>
      <c r="AE399" s="51"/>
      <c r="AF399" s="51"/>
      <c r="AG399" s="51"/>
      <c r="AH399" s="51"/>
      <c r="AI399" s="51"/>
      <c r="AJ399" s="51"/>
      <c r="AK399" s="51"/>
      <c r="AL399" s="51"/>
      <c r="AM399" s="51"/>
      <c r="AN399" s="51"/>
      <c r="AO399" s="51"/>
      <c r="AP399" s="51"/>
      <c r="AQ399" s="51"/>
      <c r="AR399" s="51"/>
      <c r="AS399" s="51"/>
      <c r="AT399" s="51"/>
      <c r="AU399" s="51"/>
      <c r="AV399" s="51"/>
      <c r="AW399" s="51"/>
      <c r="AX399" s="149">
        <f t="shared" si="145"/>
        <v>0</v>
      </c>
      <c r="AY399" s="52"/>
      <c r="AZ399" s="90" t="e">
        <f>VLOOKUP(AY399,Termination!C:D,2,FALSE)</f>
        <v>#N/A</v>
      </c>
      <c r="BA399" s="92" t="str">
        <f t="shared" si="146"/>
        <v/>
      </c>
      <c r="BB399" s="89"/>
      <c r="BC399" s="89"/>
      <c r="BD399" s="150" t="str">
        <f t="shared" si="147"/>
        <v/>
      </c>
      <c r="BE399" s="151">
        <f>VLOOKUP(A399,Basisgegevens!$B:$L,5,0)</f>
        <v>3.449074074074074E-3</v>
      </c>
      <c r="BF399" s="151">
        <f>VLOOKUP($A399,Basisgegevens!$B:$L,7,0)</f>
        <v>3.2175925925925926E-3</v>
      </c>
      <c r="BG399" s="151">
        <f>VLOOKUP($A399,Basisgegevens!$B:$L,8,0)</f>
        <v>7.3495370370370364E-3</v>
      </c>
      <c r="BH399" s="152">
        <f>VLOOKUP($A399,Basisgegevens!$B:$L,9,0)</f>
        <v>300</v>
      </c>
      <c r="BI399" s="152">
        <f>VLOOKUP($A399,Basisgegevens!$B:$L,10,0)</f>
        <v>135</v>
      </c>
      <c r="BJ399" s="152">
        <f>VLOOKUP($A399,Basisgegevens!$B:$L,11,0)</f>
        <v>19</v>
      </c>
      <c r="BK399" s="152" t="str">
        <f t="shared" si="148"/>
        <v/>
      </c>
      <c r="BL399" s="153" t="str">
        <f t="shared" si="149"/>
        <v>Uit</v>
      </c>
      <c r="BM399" s="154" t="str">
        <f t="shared" si="156"/>
        <v/>
      </c>
      <c r="BN399" s="154">
        <f t="shared" si="150"/>
        <v>0</v>
      </c>
      <c r="BO399" s="154" t="str">
        <f t="shared" si="151"/>
        <v/>
      </c>
      <c r="BP399" s="61"/>
      <c r="BQ399" s="61"/>
      <c r="BR399" s="59" t="str">
        <f t="shared" si="152"/>
        <v/>
      </c>
      <c r="BS399" s="59" t="str">
        <f t="shared" si="153"/>
        <v/>
      </c>
      <c r="BT399" s="155" t="str">
        <f t="shared" si="154"/>
        <v/>
      </c>
      <c r="BU399" s="156" t="str">
        <f t="shared" si="155"/>
        <v/>
      </c>
      <c r="BV399" s="68"/>
      <c r="BW399" s="68"/>
      <c r="BX399" s="68"/>
      <c r="BY399" s="68"/>
      <c r="BZ399" s="68"/>
      <c r="CA399" s="68"/>
      <c r="CB399" s="68"/>
      <c r="CC399" s="68"/>
    </row>
    <row r="400" spans="1:81" x14ac:dyDescent="0.2">
      <c r="A400" s="161" t="s">
        <v>53</v>
      </c>
      <c r="B400" s="32"/>
      <c r="C400" s="164" t="str">
        <f t="shared" si="135"/>
        <v>L</v>
      </c>
      <c r="D400" s="147"/>
      <c r="E400" s="40"/>
      <c r="F400" s="35"/>
      <c r="G400" s="32"/>
      <c r="H400" s="32"/>
      <c r="I400" s="32"/>
      <c r="J400" s="32"/>
      <c r="K400" s="41"/>
      <c r="L400" s="42"/>
      <c r="M400" s="42"/>
      <c r="N400" s="167" t="str">
        <f t="shared" si="136"/>
        <v>Uit</v>
      </c>
      <c r="O400" s="46"/>
      <c r="P400" s="47"/>
      <c r="Q400" s="48">
        <f t="shared" si="137"/>
        <v>0</v>
      </c>
      <c r="R400" s="49" t="str">
        <f t="shared" si="138"/>
        <v/>
      </c>
      <c r="S400" s="50" t="str">
        <f t="shared" si="139"/>
        <v>Uit</v>
      </c>
      <c r="T400" s="171">
        <f t="shared" si="140"/>
        <v>0</v>
      </c>
      <c r="U400" s="169">
        <f t="shared" si="141"/>
        <v>0</v>
      </c>
      <c r="V400" s="169" t="str">
        <f t="shared" si="142"/>
        <v>Uit</v>
      </c>
      <c r="W400" s="170" t="str">
        <f t="shared" si="143"/>
        <v/>
      </c>
      <c r="X400" s="91" t="str">
        <f t="shared" si="144"/>
        <v/>
      </c>
      <c r="Y400" s="51"/>
      <c r="Z400" s="51"/>
      <c r="AA400" s="51"/>
      <c r="AB400" s="51"/>
      <c r="AC400" s="51"/>
      <c r="AD400" s="51"/>
      <c r="AE400" s="51"/>
      <c r="AF400" s="51"/>
      <c r="AG400" s="51"/>
      <c r="AH400" s="51"/>
      <c r="AI400" s="51"/>
      <c r="AJ400" s="51"/>
      <c r="AK400" s="51"/>
      <c r="AL400" s="51"/>
      <c r="AM400" s="51"/>
      <c r="AN400" s="51"/>
      <c r="AO400" s="51"/>
      <c r="AP400" s="51"/>
      <c r="AQ400" s="51"/>
      <c r="AR400" s="51"/>
      <c r="AS400" s="51"/>
      <c r="AT400" s="51"/>
      <c r="AU400" s="51"/>
      <c r="AV400" s="51"/>
      <c r="AW400" s="51"/>
      <c r="AX400" s="149">
        <f t="shared" si="145"/>
        <v>0</v>
      </c>
      <c r="AY400" s="52"/>
      <c r="AZ400" s="90" t="e">
        <f>VLOOKUP(AY400,Termination!C:D,2,FALSE)</f>
        <v>#N/A</v>
      </c>
      <c r="BA400" s="92" t="str">
        <f t="shared" si="146"/>
        <v/>
      </c>
      <c r="BB400" s="89"/>
      <c r="BC400" s="89"/>
      <c r="BD400" s="150" t="str">
        <f t="shared" si="147"/>
        <v/>
      </c>
      <c r="BE400" s="151">
        <f>VLOOKUP(A400,Basisgegevens!$B:$L,5,0)</f>
        <v>3.449074074074074E-3</v>
      </c>
      <c r="BF400" s="151">
        <f>VLOOKUP($A400,Basisgegevens!$B:$L,7,0)</f>
        <v>3.2175925925925926E-3</v>
      </c>
      <c r="BG400" s="151">
        <f>VLOOKUP($A400,Basisgegevens!$B:$L,8,0)</f>
        <v>7.3495370370370364E-3</v>
      </c>
      <c r="BH400" s="152">
        <f>VLOOKUP($A400,Basisgegevens!$B:$L,9,0)</f>
        <v>300</v>
      </c>
      <c r="BI400" s="152">
        <f>VLOOKUP($A400,Basisgegevens!$B:$L,10,0)</f>
        <v>135</v>
      </c>
      <c r="BJ400" s="152">
        <f>VLOOKUP($A400,Basisgegevens!$B:$L,11,0)</f>
        <v>19</v>
      </c>
      <c r="BK400" s="152" t="str">
        <f t="shared" si="148"/>
        <v/>
      </c>
      <c r="BL400" s="153" t="str">
        <f t="shared" si="149"/>
        <v>Uit</v>
      </c>
      <c r="BM400" s="154" t="str">
        <f t="shared" si="156"/>
        <v/>
      </c>
      <c r="BN400" s="154">
        <f t="shared" si="150"/>
        <v>0</v>
      </c>
      <c r="BO400" s="154" t="str">
        <f t="shared" si="151"/>
        <v/>
      </c>
      <c r="BP400" s="61"/>
      <c r="BQ400" s="61"/>
      <c r="BR400" s="59" t="str">
        <f t="shared" si="152"/>
        <v/>
      </c>
      <c r="BS400" s="59" t="str">
        <f t="shared" si="153"/>
        <v/>
      </c>
      <c r="BT400" s="155" t="str">
        <f t="shared" si="154"/>
        <v/>
      </c>
      <c r="BU400" s="156" t="str">
        <f t="shared" si="155"/>
        <v/>
      </c>
      <c r="BV400" s="68"/>
      <c r="BW400" s="68"/>
      <c r="BX400" s="68"/>
      <c r="BY400" s="68"/>
      <c r="BZ400" s="68"/>
      <c r="CA400" s="68"/>
      <c r="CB400" s="68"/>
      <c r="CC400" s="68"/>
    </row>
    <row r="401" spans="1:81" x14ac:dyDescent="0.2">
      <c r="A401" s="161" t="s">
        <v>53</v>
      </c>
      <c r="B401" s="32"/>
      <c r="C401" s="164" t="str">
        <f t="shared" si="135"/>
        <v>L</v>
      </c>
      <c r="D401" s="147"/>
      <c r="E401" s="40"/>
      <c r="F401" s="35"/>
      <c r="G401" s="32"/>
      <c r="H401" s="32"/>
      <c r="I401" s="32"/>
      <c r="J401" s="32"/>
      <c r="K401" s="41"/>
      <c r="L401" s="42"/>
      <c r="M401" s="42"/>
      <c r="N401" s="167" t="str">
        <f t="shared" si="136"/>
        <v>Uit</v>
      </c>
      <c r="O401" s="46"/>
      <c r="P401" s="47"/>
      <c r="Q401" s="48">
        <f t="shared" si="137"/>
        <v>0</v>
      </c>
      <c r="R401" s="49" t="str">
        <f t="shared" si="138"/>
        <v/>
      </c>
      <c r="S401" s="50" t="str">
        <f t="shared" si="139"/>
        <v>Uit</v>
      </c>
      <c r="T401" s="171">
        <f t="shared" si="140"/>
        <v>0</v>
      </c>
      <c r="U401" s="169">
        <f t="shared" si="141"/>
        <v>0</v>
      </c>
      <c r="V401" s="169" t="str">
        <f t="shared" si="142"/>
        <v>Uit</v>
      </c>
      <c r="W401" s="170" t="str">
        <f t="shared" si="143"/>
        <v/>
      </c>
      <c r="X401" s="91" t="str">
        <f t="shared" si="144"/>
        <v/>
      </c>
      <c r="Y401" s="51"/>
      <c r="Z401" s="51"/>
      <c r="AA401" s="51"/>
      <c r="AB401" s="51"/>
      <c r="AC401" s="51"/>
      <c r="AD401" s="51"/>
      <c r="AE401" s="51"/>
      <c r="AF401" s="51"/>
      <c r="AG401" s="51"/>
      <c r="AH401" s="51"/>
      <c r="AI401" s="51"/>
      <c r="AJ401" s="51"/>
      <c r="AK401" s="51"/>
      <c r="AL401" s="51"/>
      <c r="AM401" s="51"/>
      <c r="AN401" s="51"/>
      <c r="AO401" s="51"/>
      <c r="AP401" s="51"/>
      <c r="AQ401" s="51"/>
      <c r="AR401" s="51"/>
      <c r="AS401" s="51"/>
      <c r="AT401" s="51"/>
      <c r="AU401" s="51"/>
      <c r="AV401" s="51"/>
      <c r="AW401" s="51"/>
      <c r="AX401" s="149">
        <f t="shared" si="145"/>
        <v>0</v>
      </c>
      <c r="AY401" s="52"/>
      <c r="AZ401" s="90" t="e">
        <f>VLOOKUP(AY401,Termination!C:D,2,FALSE)</f>
        <v>#N/A</v>
      </c>
      <c r="BA401" s="92" t="str">
        <f t="shared" si="146"/>
        <v/>
      </c>
      <c r="BB401" s="89"/>
      <c r="BC401" s="89"/>
      <c r="BD401" s="150" t="str">
        <f t="shared" si="147"/>
        <v/>
      </c>
      <c r="BE401" s="151">
        <f>VLOOKUP(A401,Basisgegevens!$B:$L,5,0)</f>
        <v>3.449074074074074E-3</v>
      </c>
      <c r="BF401" s="151">
        <f>VLOOKUP($A401,Basisgegevens!$B:$L,7,0)</f>
        <v>3.2175925925925926E-3</v>
      </c>
      <c r="BG401" s="151">
        <f>VLOOKUP($A401,Basisgegevens!$B:$L,8,0)</f>
        <v>7.3495370370370364E-3</v>
      </c>
      <c r="BH401" s="152">
        <f>VLOOKUP($A401,Basisgegevens!$B:$L,9,0)</f>
        <v>300</v>
      </c>
      <c r="BI401" s="152">
        <f>VLOOKUP($A401,Basisgegevens!$B:$L,10,0)</f>
        <v>135</v>
      </c>
      <c r="BJ401" s="152">
        <f>VLOOKUP($A401,Basisgegevens!$B:$L,11,0)</f>
        <v>19</v>
      </c>
      <c r="BK401" s="152" t="str">
        <f t="shared" si="148"/>
        <v/>
      </c>
      <c r="BL401" s="153" t="str">
        <f t="shared" si="149"/>
        <v>Uit</v>
      </c>
      <c r="BM401" s="154" t="str">
        <f t="shared" si="156"/>
        <v/>
      </c>
      <c r="BN401" s="154">
        <f t="shared" si="150"/>
        <v>0</v>
      </c>
      <c r="BO401" s="154" t="str">
        <f t="shared" si="151"/>
        <v/>
      </c>
      <c r="BP401" s="61"/>
      <c r="BQ401" s="61"/>
      <c r="BR401" s="59" t="str">
        <f t="shared" si="152"/>
        <v/>
      </c>
      <c r="BS401" s="59" t="str">
        <f t="shared" si="153"/>
        <v/>
      </c>
      <c r="BT401" s="155" t="str">
        <f t="shared" si="154"/>
        <v/>
      </c>
      <c r="BU401" s="156" t="str">
        <f t="shared" si="155"/>
        <v/>
      </c>
      <c r="BV401" s="68"/>
      <c r="BW401" s="68"/>
      <c r="BX401" s="68"/>
      <c r="BY401" s="68"/>
      <c r="BZ401" s="68"/>
      <c r="CA401" s="68"/>
      <c r="CB401" s="68"/>
      <c r="CC401" s="68"/>
    </row>
    <row r="402" spans="1:81" x14ac:dyDescent="0.2">
      <c r="A402" s="161" t="s">
        <v>53</v>
      </c>
      <c r="B402" s="32"/>
      <c r="C402" s="164" t="str">
        <f t="shared" si="135"/>
        <v>L</v>
      </c>
      <c r="D402" s="147"/>
      <c r="E402" s="40"/>
      <c r="F402" s="35"/>
      <c r="G402" s="32"/>
      <c r="H402" s="32"/>
      <c r="I402" s="32"/>
      <c r="J402" s="32"/>
      <c r="K402" s="41"/>
      <c r="L402" s="42"/>
      <c r="M402" s="42"/>
      <c r="N402" s="167" t="str">
        <f t="shared" si="136"/>
        <v>Uit</v>
      </c>
      <c r="O402" s="46"/>
      <c r="P402" s="47"/>
      <c r="Q402" s="48">
        <f t="shared" si="137"/>
        <v>0</v>
      </c>
      <c r="R402" s="49" t="str">
        <f t="shared" si="138"/>
        <v/>
      </c>
      <c r="S402" s="50" t="str">
        <f t="shared" si="139"/>
        <v>Uit</v>
      </c>
      <c r="T402" s="171">
        <f t="shared" si="140"/>
        <v>0</v>
      </c>
      <c r="U402" s="169">
        <f t="shared" si="141"/>
        <v>0</v>
      </c>
      <c r="V402" s="169" t="str">
        <f t="shared" si="142"/>
        <v>Uit</v>
      </c>
      <c r="W402" s="170" t="str">
        <f t="shared" si="143"/>
        <v/>
      </c>
      <c r="X402" s="91" t="str">
        <f t="shared" si="144"/>
        <v/>
      </c>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149">
        <f t="shared" si="145"/>
        <v>0</v>
      </c>
      <c r="AY402" s="52"/>
      <c r="AZ402" s="90" t="e">
        <f>VLOOKUP(AY402,Termination!C:D,2,FALSE)</f>
        <v>#N/A</v>
      </c>
      <c r="BA402" s="92" t="str">
        <f t="shared" si="146"/>
        <v/>
      </c>
      <c r="BB402" s="89"/>
      <c r="BC402" s="89"/>
      <c r="BD402" s="150" t="str">
        <f t="shared" si="147"/>
        <v/>
      </c>
      <c r="BE402" s="151">
        <f>VLOOKUP(A402,Basisgegevens!$B:$L,5,0)</f>
        <v>3.449074074074074E-3</v>
      </c>
      <c r="BF402" s="151">
        <f>VLOOKUP($A402,Basisgegevens!$B:$L,7,0)</f>
        <v>3.2175925925925926E-3</v>
      </c>
      <c r="BG402" s="151">
        <f>VLOOKUP($A402,Basisgegevens!$B:$L,8,0)</f>
        <v>7.3495370370370364E-3</v>
      </c>
      <c r="BH402" s="152">
        <f>VLOOKUP($A402,Basisgegevens!$B:$L,9,0)</f>
        <v>300</v>
      </c>
      <c r="BI402" s="152">
        <f>VLOOKUP($A402,Basisgegevens!$B:$L,10,0)</f>
        <v>135</v>
      </c>
      <c r="BJ402" s="152">
        <f>VLOOKUP($A402,Basisgegevens!$B:$L,11,0)</f>
        <v>19</v>
      </c>
      <c r="BK402" s="152" t="str">
        <f t="shared" si="148"/>
        <v/>
      </c>
      <c r="BL402" s="153" t="str">
        <f t="shared" si="149"/>
        <v>Uit</v>
      </c>
      <c r="BM402" s="154" t="str">
        <f t="shared" si="156"/>
        <v/>
      </c>
      <c r="BN402" s="154">
        <f t="shared" si="150"/>
        <v>0</v>
      </c>
      <c r="BO402" s="154" t="str">
        <f t="shared" si="151"/>
        <v/>
      </c>
      <c r="BP402" s="61"/>
      <c r="BQ402" s="61"/>
      <c r="BR402" s="59" t="str">
        <f t="shared" si="152"/>
        <v/>
      </c>
      <c r="BS402" s="59" t="str">
        <f t="shared" si="153"/>
        <v/>
      </c>
      <c r="BT402" s="155" t="str">
        <f t="shared" si="154"/>
        <v/>
      </c>
      <c r="BU402" s="156" t="str">
        <f t="shared" si="155"/>
        <v/>
      </c>
      <c r="BV402" s="68"/>
      <c r="BW402" s="68"/>
      <c r="BX402" s="68"/>
      <c r="BY402" s="68"/>
      <c r="BZ402" s="68"/>
      <c r="CA402" s="68"/>
      <c r="CB402" s="68"/>
      <c r="CC402" s="68"/>
    </row>
    <row r="403" spans="1:81" x14ac:dyDescent="0.2">
      <c r="A403" s="161" t="s">
        <v>53</v>
      </c>
      <c r="B403" s="32"/>
      <c r="C403" s="164" t="str">
        <f t="shared" si="135"/>
        <v>L</v>
      </c>
      <c r="D403" s="147"/>
      <c r="E403" s="40"/>
      <c r="F403" s="35"/>
      <c r="G403" s="32"/>
      <c r="H403" s="32"/>
      <c r="I403" s="32"/>
      <c r="J403" s="32"/>
      <c r="K403" s="41"/>
      <c r="L403" s="42"/>
      <c r="M403" s="42"/>
      <c r="N403" s="167" t="str">
        <f t="shared" si="136"/>
        <v>Uit</v>
      </c>
      <c r="O403" s="46"/>
      <c r="P403" s="47"/>
      <c r="Q403" s="48">
        <f t="shared" si="137"/>
        <v>0</v>
      </c>
      <c r="R403" s="49" t="str">
        <f t="shared" si="138"/>
        <v/>
      </c>
      <c r="S403" s="50" t="str">
        <f t="shared" si="139"/>
        <v>Uit</v>
      </c>
      <c r="T403" s="171">
        <f t="shared" si="140"/>
        <v>0</v>
      </c>
      <c r="U403" s="169">
        <f t="shared" si="141"/>
        <v>0</v>
      </c>
      <c r="V403" s="169" t="str">
        <f t="shared" si="142"/>
        <v>Uit</v>
      </c>
      <c r="W403" s="170" t="str">
        <f t="shared" si="143"/>
        <v/>
      </c>
      <c r="X403" s="91" t="str">
        <f t="shared" si="144"/>
        <v/>
      </c>
      <c r="Y403" s="51"/>
      <c r="Z403" s="51"/>
      <c r="AA403" s="51"/>
      <c r="AB403" s="51"/>
      <c r="AC403" s="51"/>
      <c r="AD403" s="51"/>
      <c r="AE403" s="51"/>
      <c r="AF403" s="51"/>
      <c r="AG403" s="51"/>
      <c r="AH403" s="51"/>
      <c r="AI403" s="51"/>
      <c r="AJ403" s="51"/>
      <c r="AK403" s="51"/>
      <c r="AL403" s="51"/>
      <c r="AM403" s="51"/>
      <c r="AN403" s="51"/>
      <c r="AO403" s="51"/>
      <c r="AP403" s="51"/>
      <c r="AQ403" s="51"/>
      <c r="AR403" s="51"/>
      <c r="AS403" s="51"/>
      <c r="AT403" s="51"/>
      <c r="AU403" s="51"/>
      <c r="AV403" s="51"/>
      <c r="AW403" s="51"/>
      <c r="AX403" s="149">
        <f t="shared" si="145"/>
        <v>0</v>
      </c>
      <c r="AY403" s="52"/>
      <c r="AZ403" s="90" t="e">
        <f>VLOOKUP(AY403,Termination!C:D,2,FALSE)</f>
        <v>#N/A</v>
      </c>
      <c r="BA403" s="92" t="str">
        <f t="shared" si="146"/>
        <v/>
      </c>
      <c r="BB403" s="89"/>
      <c r="BC403" s="89"/>
      <c r="BD403" s="150" t="str">
        <f t="shared" si="147"/>
        <v/>
      </c>
      <c r="BE403" s="151">
        <f>VLOOKUP(A403,Basisgegevens!$B:$L,5,0)</f>
        <v>3.449074074074074E-3</v>
      </c>
      <c r="BF403" s="151">
        <f>VLOOKUP($A403,Basisgegevens!$B:$L,7,0)</f>
        <v>3.2175925925925926E-3</v>
      </c>
      <c r="BG403" s="151">
        <f>VLOOKUP($A403,Basisgegevens!$B:$L,8,0)</f>
        <v>7.3495370370370364E-3</v>
      </c>
      <c r="BH403" s="152">
        <f>VLOOKUP($A403,Basisgegevens!$B:$L,9,0)</f>
        <v>300</v>
      </c>
      <c r="BI403" s="152">
        <f>VLOOKUP($A403,Basisgegevens!$B:$L,10,0)</f>
        <v>135</v>
      </c>
      <c r="BJ403" s="152">
        <f>VLOOKUP($A403,Basisgegevens!$B:$L,11,0)</f>
        <v>19</v>
      </c>
      <c r="BK403" s="152" t="str">
        <f t="shared" si="148"/>
        <v/>
      </c>
      <c r="BL403" s="153" t="str">
        <f t="shared" si="149"/>
        <v>Uit</v>
      </c>
      <c r="BM403" s="154" t="str">
        <f t="shared" si="156"/>
        <v/>
      </c>
      <c r="BN403" s="154">
        <f t="shared" si="150"/>
        <v>0</v>
      </c>
      <c r="BO403" s="154" t="str">
        <f t="shared" si="151"/>
        <v/>
      </c>
      <c r="BP403" s="61"/>
      <c r="BQ403" s="61"/>
      <c r="BR403" s="59" t="str">
        <f t="shared" si="152"/>
        <v/>
      </c>
      <c r="BS403" s="59" t="str">
        <f t="shared" si="153"/>
        <v/>
      </c>
      <c r="BT403" s="155" t="str">
        <f t="shared" si="154"/>
        <v/>
      </c>
      <c r="BU403" s="156" t="str">
        <f t="shared" si="155"/>
        <v/>
      </c>
      <c r="BV403" s="68"/>
      <c r="BW403" s="68"/>
      <c r="BX403" s="68"/>
      <c r="BY403" s="68"/>
      <c r="BZ403" s="68"/>
      <c r="CA403" s="68"/>
      <c r="CB403" s="68"/>
      <c r="CC403" s="68"/>
    </row>
    <row r="404" spans="1:81" x14ac:dyDescent="0.2">
      <c r="A404" s="161" t="s">
        <v>53</v>
      </c>
      <c r="B404" s="32"/>
      <c r="C404" s="164" t="str">
        <f t="shared" si="135"/>
        <v>L</v>
      </c>
      <c r="D404" s="147"/>
      <c r="E404" s="40"/>
      <c r="F404" s="35"/>
      <c r="G404" s="32"/>
      <c r="H404" s="32"/>
      <c r="I404" s="32"/>
      <c r="J404" s="32"/>
      <c r="K404" s="41"/>
      <c r="L404" s="42"/>
      <c r="M404" s="42"/>
      <c r="N404" s="167" t="str">
        <f t="shared" si="136"/>
        <v>Uit</v>
      </c>
      <c r="O404" s="46"/>
      <c r="P404" s="47"/>
      <c r="Q404" s="48">
        <f t="shared" si="137"/>
        <v>0</v>
      </c>
      <c r="R404" s="49" t="str">
        <f t="shared" si="138"/>
        <v/>
      </c>
      <c r="S404" s="50" t="str">
        <f t="shared" si="139"/>
        <v>Uit</v>
      </c>
      <c r="T404" s="171">
        <f t="shared" si="140"/>
        <v>0</v>
      </c>
      <c r="U404" s="169">
        <f t="shared" si="141"/>
        <v>0</v>
      </c>
      <c r="V404" s="169" t="str">
        <f t="shared" si="142"/>
        <v>Uit</v>
      </c>
      <c r="W404" s="170" t="str">
        <f t="shared" si="143"/>
        <v/>
      </c>
      <c r="X404" s="91" t="str">
        <f t="shared" si="144"/>
        <v/>
      </c>
      <c r="Y404" s="51"/>
      <c r="Z404" s="51"/>
      <c r="AA404" s="51"/>
      <c r="AB404" s="51"/>
      <c r="AC404" s="51"/>
      <c r="AD404" s="51"/>
      <c r="AE404" s="51"/>
      <c r="AF404" s="51"/>
      <c r="AG404" s="51"/>
      <c r="AH404" s="51"/>
      <c r="AI404" s="51"/>
      <c r="AJ404" s="51"/>
      <c r="AK404" s="51"/>
      <c r="AL404" s="51"/>
      <c r="AM404" s="51"/>
      <c r="AN404" s="51"/>
      <c r="AO404" s="51"/>
      <c r="AP404" s="51"/>
      <c r="AQ404" s="51"/>
      <c r="AR404" s="51"/>
      <c r="AS404" s="51"/>
      <c r="AT404" s="51"/>
      <c r="AU404" s="51"/>
      <c r="AV404" s="51"/>
      <c r="AW404" s="51"/>
      <c r="AX404" s="149">
        <f t="shared" si="145"/>
        <v>0</v>
      </c>
      <c r="AY404" s="52"/>
      <c r="AZ404" s="90" t="e">
        <f>VLOOKUP(AY404,Termination!C:D,2,FALSE)</f>
        <v>#N/A</v>
      </c>
      <c r="BA404" s="92" t="str">
        <f t="shared" si="146"/>
        <v/>
      </c>
      <c r="BB404" s="89"/>
      <c r="BC404" s="89"/>
      <c r="BD404" s="150" t="str">
        <f t="shared" si="147"/>
        <v/>
      </c>
      <c r="BE404" s="151">
        <f>VLOOKUP(A404,Basisgegevens!$B:$L,5,0)</f>
        <v>3.449074074074074E-3</v>
      </c>
      <c r="BF404" s="151">
        <f>VLOOKUP($A404,Basisgegevens!$B:$L,7,0)</f>
        <v>3.2175925925925926E-3</v>
      </c>
      <c r="BG404" s="151">
        <f>VLOOKUP($A404,Basisgegevens!$B:$L,8,0)</f>
        <v>7.3495370370370364E-3</v>
      </c>
      <c r="BH404" s="152">
        <f>VLOOKUP($A404,Basisgegevens!$B:$L,9,0)</f>
        <v>300</v>
      </c>
      <c r="BI404" s="152">
        <f>VLOOKUP($A404,Basisgegevens!$B:$L,10,0)</f>
        <v>135</v>
      </c>
      <c r="BJ404" s="152">
        <f>VLOOKUP($A404,Basisgegevens!$B:$L,11,0)</f>
        <v>19</v>
      </c>
      <c r="BK404" s="152" t="str">
        <f t="shared" si="148"/>
        <v/>
      </c>
      <c r="BL404" s="153" t="str">
        <f t="shared" si="149"/>
        <v>Uit</v>
      </c>
      <c r="BM404" s="154" t="str">
        <f t="shared" si="156"/>
        <v/>
      </c>
      <c r="BN404" s="154">
        <f t="shared" si="150"/>
        <v>0</v>
      </c>
      <c r="BO404" s="154" t="str">
        <f t="shared" si="151"/>
        <v/>
      </c>
      <c r="BP404" s="61"/>
      <c r="BQ404" s="61"/>
      <c r="BR404" s="59" t="str">
        <f t="shared" si="152"/>
        <v/>
      </c>
      <c r="BS404" s="59" t="str">
        <f t="shared" si="153"/>
        <v/>
      </c>
      <c r="BT404" s="155" t="str">
        <f t="shared" si="154"/>
        <v/>
      </c>
      <c r="BU404" s="156" t="str">
        <f t="shared" si="155"/>
        <v/>
      </c>
      <c r="BV404" s="68"/>
      <c r="BW404" s="68"/>
      <c r="BX404" s="68"/>
      <c r="BY404" s="68"/>
      <c r="BZ404" s="68"/>
      <c r="CA404" s="68"/>
      <c r="CB404" s="68"/>
      <c r="CC404" s="68"/>
    </row>
    <row r="405" spans="1:81" x14ac:dyDescent="0.2">
      <c r="A405" s="161" t="s">
        <v>53</v>
      </c>
      <c r="B405" s="32"/>
      <c r="C405" s="164" t="str">
        <f t="shared" si="135"/>
        <v>L</v>
      </c>
      <c r="D405" s="147"/>
      <c r="E405" s="40"/>
      <c r="F405" s="35"/>
      <c r="G405" s="32"/>
      <c r="H405" s="32"/>
      <c r="I405" s="32"/>
      <c r="J405" s="32"/>
      <c r="K405" s="41"/>
      <c r="L405" s="42"/>
      <c r="M405" s="42"/>
      <c r="N405" s="167" t="str">
        <f t="shared" si="136"/>
        <v>Uit</v>
      </c>
      <c r="O405" s="46"/>
      <c r="P405" s="47"/>
      <c r="Q405" s="48">
        <f t="shared" si="137"/>
        <v>0</v>
      </c>
      <c r="R405" s="49" t="str">
        <f t="shared" si="138"/>
        <v/>
      </c>
      <c r="S405" s="50" t="str">
        <f t="shared" si="139"/>
        <v>Uit</v>
      </c>
      <c r="T405" s="171">
        <f t="shared" si="140"/>
        <v>0</v>
      </c>
      <c r="U405" s="169">
        <f t="shared" si="141"/>
        <v>0</v>
      </c>
      <c r="V405" s="169" t="str">
        <f t="shared" si="142"/>
        <v>Uit</v>
      </c>
      <c r="W405" s="170" t="str">
        <f t="shared" si="143"/>
        <v/>
      </c>
      <c r="X405" s="91" t="str">
        <f t="shared" si="144"/>
        <v/>
      </c>
      <c r="Y405" s="51"/>
      <c r="Z405" s="51"/>
      <c r="AA405" s="51"/>
      <c r="AB405" s="51"/>
      <c r="AC405" s="51"/>
      <c r="AD405" s="51"/>
      <c r="AE405" s="51"/>
      <c r="AF405" s="51"/>
      <c r="AG405" s="51"/>
      <c r="AH405" s="51"/>
      <c r="AI405" s="51"/>
      <c r="AJ405" s="51"/>
      <c r="AK405" s="51"/>
      <c r="AL405" s="51"/>
      <c r="AM405" s="51"/>
      <c r="AN405" s="51"/>
      <c r="AO405" s="51"/>
      <c r="AP405" s="51"/>
      <c r="AQ405" s="51"/>
      <c r="AR405" s="51"/>
      <c r="AS405" s="51"/>
      <c r="AT405" s="51"/>
      <c r="AU405" s="51"/>
      <c r="AV405" s="51"/>
      <c r="AW405" s="51"/>
      <c r="AX405" s="149">
        <f t="shared" si="145"/>
        <v>0</v>
      </c>
      <c r="AY405" s="52"/>
      <c r="AZ405" s="90" t="e">
        <f>VLOOKUP(AY405,Termination!C:D,2,FALSE)</f>
        <v>#N/A</v>
      </c>
      <c r="BA405" s="92" t="str">
        <f t="shared" si="146"/>
        <v/>
      </c>
      <c r="BB405" s="89"/>
      <c r="BC405" s="89"/>
      <c r="BD405" s="150" t="str">
        <f t="shared" si="147"/>
        <v/>
      </c>
      <c r="BE405" s="151">
        <f>VLOOKUP(A405,Basisgegevens!$B:$L,5,0)</f>
        <v>3.449074074074074E-3</v>
      </c>
      <c r="BF405" s="151">
        <f>VLOOKUP($A405,Basisgegevens!$B:$L,7,0)</f>
        <v>3.2175925925925926E-3</v>
      </c>
      <c r="BG405" s="151">
        <f>VLOOKUP($A405,Basisgegevens!$B:$L,8,0)</f>
        <v>7.3495370370370364E-3</v>
      </c>
      <c r="BH405" s="152">
        <f>VLOOKUP($A405,Basisgegevens!$B:$L,9,0)</f>
        <v>300</v>
      </c>
      <c r="BI405" s="152">
        <f>VLOOKUP($A405,Basisgegevens!$B:$L,10,0)</f>
        <v>135</v>
      </c>
      <c r="BJ405" s="152">
        <f>VLOOKUP($A405,Basisgegevens!$B:$L,11,0)</f>
        <v>19</v>
      </c>
      <c r="BK405" s="152" t="str">
        <f t="shared" si="148"/>
        <v/>
      </c>
      <c r="BL405" s="153" t="str">
        <f t="shared" si="149"/>
        <v>Uit</v>
      </c>
      <c r="BM405" s="154" t="str">
        <f t="shared" si="156"/>
        <v/>
      </c>
      <c r="BN405" s="154">
        <f t="shared" si="150"/>
        <v>0</v>
      </c>
      <c r="BO405" s="154" t="str">
        <f t="shared" si="151"/>
        <v/>
      </c>
      <c r="BP405" s="61"/>
      <c r="BQ405" s="61"/>
      <c r="BR405" s="59" t="str">
        <f t="shared" si="152"/>
        <v/>
      </c>
      <c r="BS405" s="59" t="str">
        <f t="shared" si="153"/>
        <v/>
      </c>
      <c r="BT405" s="155" t="str">
        <f t="shared" si="154"/>
        <v/>
      </c>
      <c r="BU405" s="156" t="str">
        <f t="shared" si="155"/>
        <v/>
      </c>
      <c r="BV405" s="68"/>
      <c r="BW405" s="68"/>
      <c r="BX405" s="68"/>
      <c r="BY405" s="68"/>
      <c r="BZ405" s="68"/>
      <c r="CA405" s="68"/>
      <c r="CB405" s="68"/>
      <c r="CC405" s="68"/>
    </row>
    <row r="406" spans="1:81" x14ac:dyDescent="0.2">
      <c r="A406" s="161" t="s">
        <v>53</v>
      </c>
      <c r="B406" s="32"/>
      <c r="C406" s="164" t="str">
        <f t="shared" si="135"/>
        <v>L</v>
      </c>
      <c r="D406" s="147"/>
      <c r="E406" s="40"/>
      <c r="F406" s="35"/>
      <c r="G406" s="32"/>
      <c r="H406" s="32"/>
      <c r="I406" s="32"/>
      <c r="J406" s="32"/>
      <c r="K406" s="41"/>
      <c r="L406" s="42"/>
      <c r="M406" s="42"/>
      <c r="N406" s="167" t="str">
        <f t="shared" si="136"/>
        <v>Uit</v>
      </c>
      <c r="O406" s="46"/>
      <c r="P406" s="47"/>
      <c r="Q406" s="48">
        <f t="shared" si="137"/>
        <v>0</v>
      </c>
      <c r="R406" s="49" t="str">
        <f t="shared" si="138"/>
        <v/>
      </c>
      <c r="S406" s="50" t="str">
        <f t="shared" si="139"/>
        <v>Uit</v>
      </c>
      <c r="T406" s="171">
        <f t="shared" si="140"/>
        <v>0</v>
      </c>
      <c r="U406" s="169">
        <f t="shared" si="141"/>
        <v>0</v>
      </c>
      <c r="V406" s="169" t="str">
        <f t="shared" si="142"/>
        <v>Uit</v>
      </c>
      <c r="W406" s="170" t="str">
        <f t="shared" si="143"/>
        <v/>
      </c>
      <c r="X406" s="91" t="str">
        <f t="shared" si="144"/>
        <v/>
      </c>
      <c r="Y406" s="51"/>
      <c r="Z406" s="51"/>
      <c r="AA406" s="51"/>
      <c r="AB406" s="51"/>
      <c r="AC406" s="51"/>
      <c r="AD406" s="51"/>
      <c r="AE406" s="51"/>
      <c r="AF406" s="51"/>
      <c r="AG406" s="51"/>
      <c r="AH406" s="51"/>
      <c r="AI406" s="51"/>
      <c r="AJ406" s="51"/>
      <c r="AK406" s="51"/>
      <c r="AL406" s="51"/>
      <c r="AM406" s="51"/>
      <c r="AN406" s="51"/>
      <c r="AO406" s="51"/>
      <c r="AP406" s="51"/>
      <c r="AQ406" s="51"/>
      <c r="AR406" s="51"/>
      <c r="AS406" s="51"/>
      <c r="AT406" s="51"/>
      <c r="AU406" s="51"/>
      <c r="AV406" s="51"/>
      <c r="AW406" s="51"/>
      <c r="AX406" s="149">
        <f t="shared" si="145"/>
        <v>0</v>
      </c>
      <c r="AY406" s="52"/>
      <c r="AZ406" s="90" t="e">
        <f>VLOOKUP(AY406,Termination!C:D,2,FALSE)</f>
        <v>#N/A</v>
      </c>
      <c r="BA406" s="92" t="str">
        <f t="shared" si="146"/>
        <v/>
      </c>
      <c r="BB406" s="89"/>
      <c r="BC406" s="89"/>
      <c r="BD406" s="150" t="str">
        <f t="shared" si="147"/>
        <v/>
      </c>
      <c r="BE406" s="151">
        <f>VLOOKUP(A406,Basisgegevens!$B:$L,5,0)</f>
        <v>3.449074074074074E-3</v>
      </c>
      <c r="BF406" s="151">
        <f>VLOOKUP($A406,Basisgegevens!$B:$L,7,0)</f>
        <v>3.2175925925925926E-3</v>
      </c>
      <c r="BG406" s="151">
        <f>VLOOKUP($A406,Basisgegevens!$B:$L,8,0)</f>
        <v>7.3495370370370364E-3</v>
      </c>
      <c r="BH406" s="152">
        <f>VLOOKUP($A406,Basisgegevens!$B:$L,9,0)</f>
        <v>300</v>
      </c>
      <c r="BI406" s="152">
        <f>VLOOKUP($A406,Basisgegevens!$B:$L,10,0)</f>
        <v>135</v>
      </c>
      <c r="BJ406" s="152">
        <f>VLOOKUP($A406,Basisgegevens!$B:$L,11,0)</f>
        <v>19</v>
      </c>
      <c r="BK406" s="152" t="str">
        <f t="shared" si="148"/>
        <v/>
      </c>
      <c r="BL406" s="153" t="str">
        <f t="shared" si="149"/>
        <v>Uit</v>
      </c>
      <c r="BM406" s="154" t="str">
        <f t="shared" si="156"/>
        <v/>
      </c>
      <c r="BN406" s="154">
        <f t="shared" si="150"/>
        <v>0</v>
      </c>
      <c r="BO406" s="154" t="str">
        <f t="shared" si="151"/>
        <v/>
      </c>
      <c r="BP406" s="61"/>
      <c r="BQ406" s="61"/>
      <c r="BR406" s="59" t="str">
        <f t="shared" si="152"/>
        <v/>
      </c>
      <c r="BS406" s="59" t="str">
        <f t="shared" si="153"/>
        <v/>
      </c>
      <c r="BT406" s="155" t="str">
        <f t="shared" si="154"/>
        <v/>
      </c>
      <c r="BU406" s="156" t="str">
        <f t="shared" si="155"/>
        <v/>
      </c>
      <c r="BV406" s="68"/>
      <c r="BW406" s="68"/>
      <c r="BX406" s="68"/>
      <c r="BY406" s="68"/>
      <c r="BZ406" s="68"/>
      <c r="CA406" s="68"/>
      <c r="CB406" s="68"/>
      <c r="CC406" s="68"/>
    </row>
    <row r="407" spans="1:81" x14ac:dyDescent="0.2">
      <c r="A407" s="161" t="s">
        <v>53</v>
      </c>
      <c r="B407" s="32"/>
      <c r="C407" s="164" t="str">
        <f t="shared" si="135"/>
        <v>L</v>
      </c>
      <c r="D407" s="147"/>
      <c r="E407" s="40"/>
      <c r="F407" s="35"/>
      <c r="G407" s="32"/>
      <c r="H407" s="32"/>
      <c r="I407" s="32"/>
      <c r="J407" s="32"/>
      <c r="K407" s="41"/>
      <c r="L407" s="42"/>
      <c r="M407" s="42"/>
      <c r="N407" s="167" t="str">
        <f t="shared" si="136"/>
        <v>Uit</v>
      </c>
      <c r="O407" s="46"/>
      <c r="P407" s="47"/>
      <c r="Q407" s="48">
        <f t="shared" si="137"/>
        <v>0</v>
      </c>
      <c r="R407" s="49" t="str">
        <f t="shared" si="138"/>
        <v/>
      </c>
      <c r="S407" s="50" t="str">
        <f t="shared" si="139"/>
        <v>Uit</v>
      </c>
      <c r="T407" s="171">
        <f t="shared" si="140"/>
        <v>0</v>
      </c>
      <c r="U407" s="169">
        <f t="shared" si="141"/>
        <v>0</v>
      </c>
      <c r="V407" s="169" t="str">
        <f t="shared" si="142"/>
        <v>Uit</v>
      </c>
      <c r="W407" s="170" t="str">
        <f t="shared" si="143"/>
        <v/>
      </c>
      <c r="X407" s="91" t="str">
        <f t="shared" si="144"/>
        <v/>
      </c>
      <c r="Y407" s="51"/>
      <c r="Z407" s="51"/>
      <c r="AA407" s="51"/>
      <c r="AB407" s="51"/>
      <c r="AC407" s="51"/>
      <c r="AD407" s="51"/>
      <c r="AE407" s="51"/>
      <c r="AF407" s="51"/>
      <c r="AG407" s="51"/>
      <c r="AH407" s="51"/>
      <c r="AI407" s="51"/>
      <c r="AJ407" s="51"/>
      <c r="AK407" s="51"/>
      <c r="AL407" s="51"/>
      <c r="AM407" s="51"/>
      <c r="AN407" s="51"/>
      <c r="AO407" s="51"/>
      <c r="AP407" s="51"/>
      <c r="AQ407" s="51"/>
      <c r="AR407" s="51"/>
      <c r="AS407" s="51"/>
      <c r="AT407" s="51"/>
      <c r="AU407" s="51"/>
      <c r="AV407" s="51"/>
      <c r="AW407" s="51"/>
      <c r="AX407" s="149">
        <f t="shared" si="145"/>
        <v>0</v>
      </c>
      <c r="AY407" s="52"/>
      <c r="AZ407" s="90" t="e">
        <f>VLOOKUP(AY407,Termination!C:D,2,FALSE)</f>
        <v>#N/A</v>
      </c>
      <c r="BA407" s="92" t="str">
        <f t="shared" si="146"/>
        <v/>
      </c>
      <c r="BB407" s="89"/>
      <c r="BC407" s="89"/>
      <c r="BD407" s="150" t="str">
        <f t="shared" si="147"/>
        <v/>
      </c>
      <c r="BE407" s="151">
        <f>VLOOKUP(A407,Basisgegevens!$B:$L,5,0)</f>
        <v>3.449074074074074E-3</v>
      </c>
      <c r="BF407" s="151">
        <f>VLOOKUP($A407,Basisgegevens!$B:$L,7,0)</f>
        <v>3.2175925925925926E-3</v>
      </c>
      <c r="BG407" s="151">
        <f>VLOOKUP($A407,Basisgegevens!$B:$L,8,0)</f>
        <v>7.3495370370370364E-3</v>
      </c>
      <c r="BH407" s="152">
        <f>VLOOKUP($A407,Basisgegevens!$B:$L,9,0)</f>
        <v>300</v>
      </c>
      <c r="BI407" s="152">
        <f>VLOOKUP($A407,Basisgegevens!$B:$L,10,0)</f>
        <v>135</v>
      </c>
      <c r="BJ407" s="152">
        <f>VLOOKUP($A407,Basisgegevens!$B:$L,11,0)</f>
        <v>19</v>
      </c>
      <c r="BK407" s="152" t="str">
        <f t="shared" si="148"/>
        <v/>
      </c>
      <c r="BL407" s="153" t="str">
        <f t="shared" si="149"/>
        <v>Uit</v>
      </c>
      <c r="BM407" s="154" t="str">
        <f t="shared" si="156"/>
        <v/>
      </c>
      <c r="BN407" s="154">
        <f t="shared" si="150"/>
        <v>0</v>
      </c>
      <c r="BO407" s="154" t="str">
        <f t="shared" si="151"/>
        <v/>
      </c>
      <c r="BP407" s="61"/>
      <c r="BQ407" s="61"/>
      <c r="BR407" s="59" t="str">
        <f t="shared" si="152"/>
        <v/>
      </c>
      <c r="BS407" s="59" t="str">
        <f t="shared" si="153"/>
        <v/>
      </c>
      <c r="BT407" s="155" t="str">
        <f t="shared" si="154"/>
        <v/>
      </c>
      <c r="BU407" s="156" t="str">
        <f t="shared" si="155"/>
        <v/>
      </c>
      <c r="BV407" s="68"/>
      <c r="BW407" s="68"/>
      <c r="BX407" s="68"/>
      <c r="BY407" s="68"/>
      <c r="BZ407" s="68"/>
      <c r="CA407" s="68"/>
      <c r="CB407" s="68"/>
      <c r="CC407" s="68"/>
    </row>
    <row r="408" spans="1:81" x14ac:dyDescent="0.2">
      <c r="A408" s="161" t="s">
        <v>53</v>
      </c>
      <c r="B408" s="32"/>
      <c r="C408" s="164" t="str">
        <f t="shared" si="135"/>
        <v>L</v>
      </c>
      <c r="D408" s="147"/>
      <c r="E408" s="40"/>
      <c r="F408" s="35"/>
      <c r="G408" s="32"/>
      <c r="H408" s="32"/>
      <c r="I408" s="32"/>
      <c r="J408" s="32"/>
      <c r="K408" s="41"/>
      <c r="L408" s="42"/>
      <c r="M408" s="42"/>
      <c r="N408" s="167" t="str">
        <f t="shared" si="136"/>
        <v>Uit</v>
      </c>
      <c r="O408" s="46"/>
      <c r="P408" s="47"/>
      <c r="Q408" s="48">
        <f t="shared" si="137"/>
        <v>0</v>
      </c>
      <c r="R408" s="49" t="str">
        <f t="shared" si="138"/>
        <v/>
      </c>
      <c r="S408" s="50" t="str">
        <f t="shared" si="139"/>
        <v>Uit</v>
      </c>
      <c r="T408" s="171">
        <f t="shared" si="140"/>
        <v>0</v>
      </c>
      <c r="U408" s="169">
        <f t="shared" si="141"/>
        <v>0</v>
      </c>
      <c r="V408" s="169" t="str">
        <f t="shared" si="142"/>
        <v>Uit</v>
      </c>
      <c r="W408" s="170" t="str">
        <f t="shared" si="143"/>
        <v/>
      </c>
      <c r="X408" s="91" t="str">
        <f t="shared" si="144"/>
        <v/>
      </c>
      <c r="Y408" s="51"/>
      <c r="Z408" s="51"/>
      <c r="AA408" s="51"/>
      <c r="AB408" s="51"/>
      <c r="AC408" s="51"/>
      <c r="AD408" s="51"/>
      <c r="AE408" s="51"/>
      <c r="AF408" s="51"/>
      <c r="AG408" s="51"/>
      <c r="AH408" s="51"/>
      <c r="AI408" s="51"/>
      <c r="AJ408" s="51"/>
      <c r="AK408" s="51"/>
      <c r="AL408" s="51"/>
      <c r="AM408" s="51"/>
      <c r="AN408" s="51"/>
      <c r="AO408" s="51"/>
      <c r="AP408" s="51"/>
      <c r="AQ408" s="51"/>
      <c r="AR408" s="51"/>
      <c r="AS408" s="51"/>
      <c r="AT408" s="51"/>
      <c r="AU408" s="51"/>
      <c r="AV408" s="51"/>
      <c r="AW408" s="51"/>
      <c r="AX408" s="149">
        <f t="shared" si="145"/>
        <v>0</v>
      </c>
      <c r="AY408" s="52"/>
      <c r="AZ408" s="90" t="e">
        <f>VLOOKUP(AY408,Termination!C:D,2,FALSE)</f>
        <v>#N/A</v>
      </c>
      <c r="BA408" s="92" t="str">
        <f t="shared" si="146"/>
        <v/>
      </c>
      <c r="BB408" s="89"/>
      <c r="BC408" s="89"/>
      <c r="BD408" s="150" t="str">
        <f t="shared" si="147"/>
        <v/>
      </c>
      <c r="BE408" s="151">
        <f>VLOOKUP(A408,Basisgegevens!$B:$L,5,0)</f>
        <v>3.449074074074074E-3</v>
      </c>
      <c r="BF408" s="151">
        <f>VLOOKUP($A408,Basisgegevens!$B:$L,7,0)</f>
        <v>3.2175925925925926E-3</v>
      </c>
      <c r="BG408" s="151">
        <f>VLOOKUP($A408,Basisgegevens!$B:$L,8,0)</f>
        <v>7.3495370370370364E-3</v>
      </c>
      <c r="BH408" s="152">
        <f>VLOOKUP($A408,Basisgegevens!$B:$L,9,0)</f>
        <v>300</v>
      </c>
      <c r="BI408" s="152">
        <f>VLOOKUP($A408,Basisgegevens!$B:$L,10,0)</f>
        <v>135</v>
      </c>
      <c r="BJ408" s="152">
        <f>VLOOKUP($A408,Basisgegevens!$B:$L,11,0)</f>
        <v>19</v>
      </c>
      <c r="BK408" s="152" t="str">
        <f t="shared" si="148"/>
        <v/>
      </c>
      <c r="BL408" s="153" t="str">
        <f t="shared" si="149"/>
        <v>Uit</v>
      </c>
      <c r="BM408" s="154" t="str">
        <f t="shared" si="156"/>
        <v/>
      </c>
      <c r="BN408" s="154">
        <f t="shared" si="150"/>
        <v>0</v>
      </c>
      <c r="BO408" s="154" t="str">
        <f t="shared" si="151"/>
        <v/>
      </c>
      <c r="BP408" s="61"/>
      <c r="BQ408" s="61"/>
      <c r="BR408" s="59" t="str">
        <f t="shared" si="152"/>
        <v/>
      </c>
      <c r="BS408" s="59" t="str">
        <f t="shared" si="153"/>
        <v/>
      </c>
      <c r="BT408" s="155" t="str">
        <f t="shared" si="154"/>
        <v/>
      </c>
      <c r="BU408" s="156" t="str">
        <f t="shared" si="155"/>
        <v/>
      </c>
      <c r="BV408" s="68"/>
      <c r="BW408" s="68"/>
      <c r="BX408" s="68"/>
      <c r="BY408" s="68"/>
      <c r="BZ408" s="68"/>
      <c r="CA408" s="68"/>
      <c r="CB408" s="68"/>
      <c r="CC408" s="68"/>
    </row>
    <row r="409" spans="1:81" x14ac:dyDescent="0.2">
      <c r="A409" s="161" t="s">
        <v>53</v>
      </c>
      <c r="B409" s="32"/>
      <c r="C409" s="164" t="str">
        <f t="shared" ref="C409:C472" si="157">MID(A409,4,1)</f>
        <v>L</v>
      </c>
      <c r="D409" s="147"/>
      <c r="E409" s="40"/>
      <c r="F409" s="35"/>
      <c r="G409" s="32"/>
      <c r="H409" s="32"/>
      <c r="I409" s="32"/>
      <c r="J409" s="32"/>
      <c r="K409" s="41"/>
      <c r="L409" s="42"/>
      <c r="M409" s="42"/>
      <c r="N409" s="167" t="str">
        <f t="shared" ref="N409:N472" si="158">IFERROR(IF(ISTEXT(M409),M409,(IF(AVERAGE(L409:M409)&lt;=BI409,"Uit",100-(AVERAGE(L409:M409)/BH409*100)))),"Uit")</f>
        <v>Uit</v>
      </c>
      <c r="O409" s="46"/>
      <c r="P409" s="47"/>
      <c r="Q409" s="48">
        <f t="shared" ref="Q409:Q472" si="159">IF(AX409="","",AX409)</f>
        <v>0</v>
      </c>
      <c r="R409" s="49" t="str">
        <f t="shared" ref="R409:R472" si="160">IF(BD409="","",IF(BD409&gt;BG409,"Uit",BM409+BN409))</f>
        <v/>
      </c>
      <c r="S409" s="50" t="str">
        <f t="shared" ref="S409:S472" si="161">IF(ISTEXT(BL409),BL409,IF(OR(ISBLANK(Q409),Q409="",ISBLANK(Y409)),BL409,IF(ISTEXT(BO409),BO409,BL409+BO409)))</f>
        <v>Uit</v>
      </c>
      <c r="T409" s="171">
        <f t="shared" ref="T409:T472" si="162">IF(BP409="",0,BR409)</f>
        <v>0</v>
      </c>
      <c r="U409" s="169">
        <f t="shared" ref="U409:U472" si="163">IF(BQ409="",0,BS409)</f>
        <v>0</v>
      </c>
      <c r="V409" s="169" t="str">
        <f t="shared" ref="V409:V472" si="164">IF(S409="","",IF(ISTEXT(S409),S409,S409-T409-U409))</f>
        <v>Uit</v>
      </c>
      <c r="W409" s="170" t="str">
        <f t="shared" ref="W409:W472" si="165">IF(AY409="","",AZ409)</f>
        <v/>
      </c>
      <c r="X409" s="91" t="str">
        <f t="shared" ref="X409:X472" si="166">IF($G409="","",$G409)</f>
        <v/>
      </c>
      <c r="Y409" s="51"/>
      <c r="Z409" s="51"/>
      <c r="AA409" s="51"/>
      <c r="AB409" s="51"/>
      <c r="AC409" s="51"/>
      <c r="AD409" s="51"/>
      <c r="AE409" s="51"/>
      <c r="AF409" s="51"/>
      <c r="AG409" s="51"/>
      <c r="AH409" s="51"/>
      <c r="AI409" s="51"/>
      <c r="AJ409" s="51"/>
      <c r="AK409" s="51"/>
      <c r="AL409" s="51"/>
      <c r="AM409" s="51"/>
      <c r="AN409" s="51"/>
      <c r="AO409" s="51"/>
      <c r="AP409" s="51"/>
      <c r="AQ409" s="51"/>
      <c r="AR409" s="51"/>
      <c r="AS409" s="51"/>
      <c r="AT409" s="51"/>
      <c r="AU409" s="51"/>
      <c r="AV409" s="51"/>
      <c r="AW409" s="51"/>
      <c r="AX409" s="149">
        <f t="shared" ref="AX409:AX472" si="167">IF(AY409="",SUM(Y409:AW409),"Uit")</f>
        <v>0</v>
      </c>
      <c r="AY409" s="52"/>
      <c r="AZ409" s="90" t="e">
        <f>VLOOKUP(AY409,Termination!C:D,2,FALSE)</f>
        <v>#N/A</v>
      </c>
      <c r="BA409" s="92" t="str">
        <f t="shared" ref="BA409:BA472" si="168">IF($G409="","",$G409)</f>
        <v/>
      </c>
      <c r="BB409" s="89"/>
      <c r="BC409" s="89"/>
      <c r="BD409" s="150" t="str">
        <f t="shared" ref="BD409:BD472" si="169">IF(ISBLANK(BC409),"",BC409-BB409)</f>
        <v/>
      </c>
      <c r="BE409" s="151">
        <f>VLOOKUP(A409,Basisgegevens!$B:$L,5,0)</f>
        <v>3.449074074074074E-3</v>
      </c>
      <c r="BF409" s="151">
        <f>VLOOKUP($A409,Basisgegevens!$B:$L,7,0)</f>
        <v>3.2175925925925926E-3</v>
      </c>
      <c r="BG409" s="151">
        <f>VLOOKUP($A409,Basisgegevens!$B:$L,8,0)</f>
        <v>7.3495370370370364E-3</v>
      </c>
      <c r="BH409" s="152">
        <f>VLOOKUP($A409,Basisgegevens!$B:$L,9,0)</f>
        <v>300</v>
      </c>
      <c r="BI409" s="152">
        <f>VLOOKUP($A409,Basisgegevens!$B:$L,10,0)</f>
        <v>135</v>
      </c>
      <c r="BJ409" s="152">
        <f>VLOOKUP($A409,Basisgegevens!$B:$L,11,0)</f>
        <v>19</v>
      </c>
      <c r="BK409" s="152" t="str">
        <f t="shared" ref="BK409:BK472" si="170">IF(O409="","",IF(ISTEXT(O409),O409,IF(O409&gt;BJ409,"Uit",IF(ISBLANK(P409),O409,O409+P409))))</f>
        <v/>
      </c>
      <c r="BL409" s="153" t="str">
        <f t="shared" ref="BL409:BL472" si="171">IF(OR(ISTEXT(N409),BK409=""),N409,IF(ISTEXT(BK409),BK409,N409+BK409))</f>
        <v>Uit</v>
      </c>
      <c r="BM409" s="154" t="str">
        <f t="shared" si="156"/>
        <v/>
      </c>
      <c r="BN409" s="154">
        <f t="shared" ref="BN409:BN472" si="172">IF(BD409&gt;BF409,0,(BF409-BD409)*24*3600*0.4)</f>
        <v>0</v>
      </c>
      <c r="BO409" s="154" t="str">
        <f t="shared" ref="BO409:BO472" si="173">IF(Q409="","",IF(ISTEXT(Q409),Q409,IF(ISTEXT(R409),R409,Q409+R409)))</f>
        <v/>
      </c>
      <c r="BP409" s="61"/>
      <c r="BQ409" s="61"/>
      <c r="BR409" s="59" t="str">
        <f t="shared" ref="BR409:BR472" si="174">IF(BP409="","",BP409)</f>
        <v/>
      </c>
      <c r="BS409" s="59" t="str">
        <f t="shared" ref="BS409:BS472" si="175">IF(BQ409="","",BQ409)</f>
        <v/>
      </c>
      <c r="BT409" s="155" t="str">
        <f t="shared" ref="BT409:BT472" si="176">IFERROR(AVERAGE(BR409:BS409),"")</f>
        <v/>
      </c>
      <c r="BU409" s="156" t="str">
        <f t="shared" ref="BU409:BU472" si="177">IF(BT409&gt;0,IF(BT409&lt;6,"onvoldoende",""),"")</f>
        <v/>
      </c>
      <c r="BV409" s="68"/>
      <c r="BW409" s="68"/>
      <c r="BX409" s="68"/>
      <c r="BY409" s="68"/>
      <c r="BZ409" s="68"/>
      <c r="CA409" s="68"/>
      <c r="CB409" s="68"/>
      <c r="CC409" s="68"/>
    </row>
    <row r="410" spans="1:81" x14ac:dyDescent="0.2">
      <c r="A410" s="161" t="s">
        <v>53</v>
      </c>
      <c r="B410" s="32"/>
      <c r="C410" s="164" t="str">
        <f t="shared" si="157"/>
        <v>L</v>
      </c>
      <c r="D410" s="147"/>
      <c r="E410" s="40"/>
      <c r="F410" s="35"/>
      <c r="G410" s="32"/>
      <c r="H410" s="32"/>
      <c r="I410" s="32"/>
      <c r="J410" s="32"/>
      <c r="K410" s="41"/>
      <c r="L410" s="42"/>
      <c r="M410" s="42"/>
      <c r="N410" s="167" t="str">
        <f t="shared" si="158"/>
        <v>Uit</v>
      </c>
      <c r="O410" s="46"/>
      <c r="P410" s="47"/>
      <c r="Q410" s="48">
        <f t="shared" si="159"/>
        <v>0</v>
      </c>
      <c r="R410" s="49" t="str">
        <f t="shared" si="160"/>
        <v/>
      </c>
      <c r="S410" s="50" t="str">
        <f t="shared" si="161"/>
        <v>Uit</v>
      </c>
      <c r="T410" s="171">
        <f t="shared" si="162"/>
        <v>0</v>
      </c>
      <c r="U410" s="169">
        <f t="shared" si="163"/>
        <v>0</v>
      </c>
      <c r="V410" s="169" t="str">
        <f t="shared" si="164"/>
        <v>Uit</v>
      </c>
      <c r="W410" s="170" t="str">
        <f t="shared" si="165"/>
        <v/>
      </c>
      <c r="X410" s="91" t="str">
        <f t="shared" si="166"/>
        <v/>
      </c>
      <c r="Y410" s="51"/>
      <c r="Z410" s="51"/>
      <c r="AA410" s="51"/>
      <c r="AB410" s="51"/>
      <c r="AC410" s="51"/>
      <c r="AD410" s="51"/>
      <c r="AE410" s="51"/>
      <c r="AF410" s="51"/>
      <c r="AG410" s="51"/>
      <c r="AH410" s="51"/>
      <c r="AI410" s="51"/>
      <c r="AJ410" s="51"/>
      <c r="AK410" s="51"/>
      <c r="AL410" s="51"/>
      <c r="AM410" s="51"/>
      <c r="AN410" s="51"/>
      <c r="AO410" s="51"/>
      <c r="AP410" s="51"/>
      <c r="AQ410" s="51"/>
      <c r="AR410" s="51"/>
      <c r="AS410" s="51"/>
      <c r="AT410" s="51"/>
      <c r="AU410" s="51"/>
      <c r="AV410" s="51"/>
      <c r="AW410" s="51"/>
      <c r="AX410" s="149">
        <f t="shared" si="167"/>
        <v>0</v>
      </c>
      <c r="AY410" s="52"/>
      <c r="AZ410" s="90" t="e">
        <f>VLOOKUP(AY410,Termination!C:D,2,FALSE)</f>
        <v>#N/A</v>
      </c>
      <c r="BA410" s="92" t="str">
        <f t="shared" si="168"/>
        <v/>
      </c>
      <c r="BB410" s="89"/>
      <c r="BC410" s="89"/>
      <c r="BD410" s="150" t="str">
        <f t="shared" si="169"/>
        <v/>
      </c>
      <c r="BE410" s="151">
        <f>VLOOKUP(A410,Basisgegevens!$B:$L,5,0)</f>
        <v>3.449074074074074E-3</v>
      </c>
      <c r="BF410" s="151">
        <f>VLOOKUP($A410,Basisgegevens!$B:$L,7,0)</f>
        <v>3.2175925925925926E-3</v>
      </c>
      <c r="BG410" s="151">
        <f>VLOOKUP($A410,Basisgegevens!$B:$L,8,0)</f>
        <v>7.3495370370370364E-3</v>
      </c>
      <c r="BH410" s="152">
        <f>VLOOKUP($A410,Basisgegevens!$B:$L,9,0)</f>
        <v>300</v>
      </c>
      <c r="BI410" s="152">
        <f>VLOOKUP($A410,Basisgegevens!$B:$L,10,0)</f>
        <v>135</v>
      </c>
      <c r="BJ410" s="152">
        <f>VLOOKUP($A410,Basisgegevens!$B:$L,11,0)</f>
        <v>19</v>
      </c>
      <c r="BK410" s="152" t="str">
        <f t="shared" si="170"/>
        <v/>
      </c>
      <c r="BL410" s="153" t="str">
        <f t="shared" si="171"/>
        <v>Uit</v>
      </c>
      <c r="BM410" s="154" t="str">
        <f t="shared" si="156"/>
        <v/>
      </c>
      <c r="BN410" s="154">
        <f t="shared" si="172"/>
        <v>0</v>
      </c>
      <c r="BO410" s="154" t="str">
        <f t="shared" si="173"/>
        <v/>
      </c>
      <c r="BP410" s="61"/>
      <c r="BQ410" s="61"/>
      <c r="BR410" s="59" t="str">
        <f t="shared" si="174"/>
        <v/>
      </c>
      <c r="BS410" s="59" t="str">
        <f t="shared" si="175"/>
        <v/>
      </c>
      <c r="BT410" s="155" t="str">
        <f t="shared" si="176"/>
        <v/>
      </c>
      <c r="BU410" s="156" t="str">
        <f t="shared" si="177"/>
        <v/>
      </c>
      <c r="BV410" s="68"/>
      <c r="BW410" s="68"/>
      <c r="BX410" s="68"/>
      <c r="BY410" s="68"/>
      <c r="BZ410" s="68"/>
      <c r="CA410" s="68"/>
      <c r="CB410" s="68"/>
      <c r="CC410" s="68"/>
    </row>
    <row r="411" spans="1:81" x14ac:dyDescent="0.2">
      <c r="A411" s="161" t="s">
        <v>53</v>
      </c>
      <c r="B411" s="32"/>
      <c r="C411" s="164" t="str">
        <f t="shared" si="157"/>
        <v>L</v>
      </c>
      <c r="D411" s="147"/>
      <c r="E411" s="40"/>
      <c r="F411" s="35"/>
      <c r="G411" s="32"/>
      <c r="H411" s="32"/>
      <c r="I411" s="32"/>
      <c r="J411" s="32"/>
      <c r="K411" s="41"/>
      <c r="L411" s="42"/>
      <c r="M411" s="42"/>
      <c r="N411" s="167" t="str">
        <f t="shared" si="158"/>
        <v>Uit</v>
      </c>
      <c r="O411" s="46"/>
      <c r="P411" s="47"/>
      <c r="Q411" s="48">
        <f t="shared" si="159"/>
        <v>0</v>
      </c>
      <c r="R411" s="49" t="str">
        <f t="shared" si="160"/>
        <v/>
      </c>
      <c r="S411" s="50" t="str">
        <f t="shared" si="161"/>
        <v>Uit</v>
      </c>
      <c r="T411" s="171">
        <f t="shared" si="162"/>
        <v>0</v>
      </c>
      <c r="U411" s="169">
        <f t="shared" si="163"/>
        <v>0</v>
      </c>
      <c r="V411" s="169" t="str">
        <f t="shared" si="164"/>
        <v>Uit</v>
      </c>
      <c r="W411" s="170" t="str">
        <f t="shared" si="165"/>
        <v/>
      </c>
      <c r="X411" s="91" t="str">
        <f t="shared" si="166"/>
        <v/>
      </c>
      <c r="Y411" s="51"/>
      <c r="Z411" s="51"/>
      <c r="AA411" s="51"/>
      <c r="AB411" s="51"/>
      <c r="AC411" s="51"/>
      <c r="AD411" s="51"/>
      <c r="AE411" s="51"/>
      <c r="AF411" s="51"/>
      <c r="AG411" s="51"/>
      <c r="AH411" s="51"/>
      <c r="AI411" s="51"/>
      <c r="AJ411" s="51"/>
      <c r="AK411" s="51"/>
      <c r="AL411" s="51"/>
      <c r="AM411" s="51"/>
      <c r="AN411" s="51"/>
      <c r="AO411" s="51"/>
      <c r="AP411" s="51"/>
      <c r="AQ411" s="51"/>
      <c r="AR411" s="51"/>
      <c r="AS411" s="51"/>
      <c r="AT411" s="51"/>
      <c r="AU411" s="51"/>
      <c r="AV411" s="51"/>
      <c r="AW411" s="51"/>
      <c r="AX411" s="149">
        <f t="shared" si="167"/>
        <v>0</v>
      </c>
      <c r="AY411" s="52"/>
      <c r="AZ411" s="90" t="e">
        <f>VLOOKUP(AY411,Termination!C:D,2,FALSE)</f>
        <v>#N/A</v>
      </c>
      <c r="BA411" s="92" t="str">
        <f t="shared" si="168"/>
        <v/>
      </c>
      <c r="BB411" s="89"/>
      <c r="BC411" s="89"/>
      <c r="BD411" s="150" t="str">
        <f t="shared" si="169"/>
        <v/>
      </c>
      <c r="BE411" s="151">
        <f>VLOOKUP(A411,Basisgegevens!$B:$L,5,0)</f>
        <v>3.449074074074074E-3</v>
      </c>
      <c r="BF411" s="151">
        <f>VLOOKUP($A411,Basisgegevens!$B:$L,7,0)</f>
        <v>3.2175925925925926E-3</v>
      </c>
      <c r="BG411" s="151">
        <f>VLOOKUP($A411,Basisgegevens!$B:$L,8,0)</f>
        <v>7.3495370370370364E-3</v>
      </c>
      <c r="BH411" s="152">
        <f>VLOOKUP($A411,Basisgegevens!$B:$L,9,0)</f>
        <v>300</v>
      </c>
      <c r="BI411" s="152">
        <f>VLOOKUP($A411,Basisgegevens!$B:$L,10,0)</f>
        <v>135</v>
      </c>
      <c r="BJ411" s="152">
        <f>VLOOKUP($A411,Basisgegevens!$B:$L,11,0)</f>
        <v>19</v>
      </c>
      <c r="BK411" s="152" t="str">
        <f t="shared" si="170"/>
        <v/>
      </c>
      <c r="BL411" s="153" t="str">
        <f t="shared" si="171"/>
        <v>Uit</v>
      </c>
      <c r="BM411" s="154" t="str">
        <f t="shared" si="156"/>
        <v/>
      </c>
      <c r="BN411" s="154">
        <f t="shared" si="172"/>
        <v>0</v>
      </c>
      <c r="BO411" s="154" t="str">
        <f t="shared" si="173"/>
        <v/>
      </c>
      <c r="BP411" s="61"/>
      <c r="BQ411" s="61"/>
      <c r="BR411" s="59" t="str">
        <f t="shared" si="174"/>
        <v/>
      </c>
      <c r="BS411" s="59" t="str">
        <f t="shared" si="175"/>
        <v/>
      </c>
      <c r="BT411" s="155" t="str">
        <f t="shared" si="176"/>
        <v/>
      </c>
      <c r="BU411" s="156" t="str">
        <f t="shared" si="177"/>
        <v/>
      </c>
      <c r="BV411" s="68"/>
      <c r="BW411" s="68"/>
      <c r="BX411" s="68"/>
      <c r="BY411" s="68"/>
      <c r="BZ411" s="68"/>
      <c r="CA411" s="68"/>
      <c r="CB411" s="68"/>
      <c r="CC411" s="68"/>
    </row>
    <row r="412" spans="1:81" x14ac:dyDescent="0.2">
      <c r="A412" s="161" t="s">
        <v>53</v>
      </c>
      <c r="B412" s="32"/>
      <c r="C412" s="164" t="str">
        <f t="shared" si="157"/>
        <v>L</v>
      </c>
      <c r="D412" s="147"/>
      <c r="E412" s="40"/>
      <c r="F412" s="35"/>
      <c r="G412" s="32"/>
      <c r="H412" s="32"/>
      <c r="I412" s="32"/>
      <c r="J412" s="32"/>
      <c r="K412" s="41"/>
      <c r="L412" s="42"/>
      <c r="M412" s="42"/>
      <c r="N412" s="167" t="str">
        <f t="shared" si="158"/>
        <v>Uit</v>
      </c>
      <c r="O412" s="46"/>
      <c r="P412" s="47"/>
      <c r="Q412" s="48">
        <f t="shared" si="159"/>
        <v>0</v>
      </c>
      <c r="R412" s="49" t="str">
        <f t="shared" si="160"/>
        <v/>
      </c>
      <c r="S412" s="50" t="str">
        <f t="shared" si="161"/>
        <v>Uit</v>
      </c>
      <c r="T412" s="171">
        <f t="shared" si="162"/>
        <v>0</v>
      </c>
      <c r="U412" s="169">
        <f t="shared" si="163"/>
        <v>0</v>
      </c>
      <c r="V412" s="169" t="str">
        <f t="shared" si="164"/>
        <v>Uit</v>
      </c>
      <c r="W412" s="170" t="str">
        <f t="shared" si="165"/>
        <v/>
      </c>
      <c r="X412" s="91" t="str">
        <f t="shared" si="166"/>
        <v/>
      </c>
      <c r="Y412" s="51"/>
      <c r="Z412" s="51"/>
      <c r="AA412" s="51"/>
      <c r="AB412" s="51"/>
      <c r="AC412" s="51"/>
      <c r="AD412" s="51"/>
      <c r="AE412" s="51"/>
      <c r="AF412" s="51"/>
      <c r="AG412" s="51"/>
      <c r="AH412" s="51"/>
      <c r="AI412" s="51"/>
      <c r="AJ412" s="51"/>
      <c r="AK412" s="51"/>
      <c r="AL412" s="51"/>
      <c r="AM412" s="51"/>
      <c r="AN412" s="51"/>
      <c r="AO412" s="51"/>
      <c r="AP412" s="51"/>
      <c r="AQ412" s="51"/>
      <c r="AR412" s="51"/>
      <c r="AS412" s="51"/>
      <c r="AT412" s="51"/>
      <c r="AU412" s="51"/>
      <c r="AV412" s="51"/>
      <c r="AW412" s="51"/>
      <c r="AX412" s="149">
        <f t="shared" si="167"/>
        <v>0</v>
      </c>
      <c r="AY412" s="52"/>
      <c r="AZ412" s="90" t="e">
        <f>VLOOKUP(AY412,Termination!C:D,2,FALSE)</f>
        <v>#N/A</v>
      </c>
      <c r="BA412" s="92" t="str">
        <f t="shared" si="168"/>
        <v/>
      </c>
      <c r="BB412" s="89"/>
      <c r="BC412" s="89"/>
      <c r="BD412" s="150" t="str">
        <f t="shared" si="169"/>
        <v/>
      </c>
      <c r="BE412" s="151">
        <f>VLOOKUP(A412,Basisgegevens!$B:$L,5,0)</f>
        <v>3.449074074074074E-3</v>
      </c>
      <c r="BF412" s="151">
        <f>VLOOKUP($A412,Basisgegevens!$B:$L,7,0)</f>
        <v>3.2175925925925926E-3</v>
      </c>
      <c r="BG412" s="151">
        <f>VLOOKUP($A412,Basisgegevens!$B:$L,8,0)</f>
        <v>7.3495370370370364E-3</v>
      </c>
      <c r="BH412" s="152">
        <f>VLOOKUP($A412,Basisgegevens!$B:$L,9,0)</f>
        <v>300</v>
      </c>
      <c r="BI412" s="152">
        <f>VLOOKUP($A412,Basisgegevens!$B:$L,10,0)</f>
        <v>135</v>
      </c>
      <c r="BJ412" s="152">
        <f>VLOOKUP($A412,Basisgegevens!$B:$L,11,0)</f>
        <v>19</v>
      </c>
      <c r="BK412" s="152" t="str">
        <f t="shared" si="170"/>
        <v/>
      </c>
      <c r="BL412" s="153" t="str">
        <f t="shared" si="171"/>
        <v>Uit</v>
      </c>
      <c r="BM412" s="154" t="str">
        <f t="shared" si="156"/>
        <v/>
      </c>
      <c r="BN412" s="154">
        <f t="shared" si="172"/>
        <v>0</v>
      </c>
      <c r="BO412" s="154" t="str">
        <f t="shared" si="173"/>
        <v/>
      </c>
      <c r="BP412" s="61"/>
      <c r="BQ412" s="61"/>
      <c r="BR412" s="59" t="str">
        <f t="shared" si="174"/>
        <v/>
      </c>
      <c r="BS412" s="59" t="str">
        <f t="shared" si="175"/>
        <v/>
      </c>
      <c r="BT412" s="155" t="str">
        <f t="shared" si="176"/>
        <v/>
      </c>
      <c r="BU412" s="156" t="str">
        <f t="shared" si="177"/>
        <v/>
      </c>
      <c r="BV412" s="68"/>
      <c r="BW412" s="68"/>
      <c r="BX412" s="68"/>
      <c r="BY412" s="68"/>
      <c r="BZ412" s="68"/>
      <c r="CA412" s="68"/>
      <c r="CB412" s="68"/>
      <c r="CC412" s="68"/>
    </row>
    <row r="413" spans="1:81" x14ac:dyDescent="0.2">
      <c r="A413" s="161" t="s">
        <v>53</v>
      </c>
      <c r="B413" s="32"/>
      <c r="C413" s="164" t="str">
        <f t="shared" si="157"/>
        <v>L</v>
      </c>
      <c r="D413" s="147"/>
      <c r="E413" s="40"/>
      <c r="F413" s="35"/>
      <c r="G413" s="32"/>
      <c r="H413" s="32"/>
      <c r="I413" s="32"/>
      <c r="J413" s="32"/>
      <c r="K413" s="41"/>
      <c r="L413" s="42"/>
      <c r="M413" s="42"/>
      <c r="N413" s="167" t="str">
        <f t="shared" si="158"/>
        <v>Uit</v>
      </c>
      <c r="O413" s="46"/>
      <c r="P413" s="47"/>
      <c r="Q413" s="48">
        <f t="shared" si="159"/>
        <v>0</v>
      </c>
      <c r="R413" s="49" t="str">
        <f t="shared" si="160"/>
        <v/>
      </c>
      <c r="S413" s="50" t="str">
        <f t="shared" si="161"/>
        <v>Uit</v>
      </c>
      <c r="T413" s="171">
        <f t="shared" si="162"/>
        <v>0</v>
      </c>
      <c r="U413" s="169">
        <f t="shared" si="163"/>
        <v>0</v>
      </c>
      <c r="V413" s="169" t="str">
        <f t="shared" si="164"/>
        <v>Uit</v>
      </c>
      <c r="W413" s="170" t="str">
        <f t="shared" si="165"/>
        <v/>
      </c>
      <c r="X413" s="91" t="str">
        <f t="shared" si="166"/>
        <v/>
      </c>
      <c r="Y413" s="51"/>
      <c r="Z413" s="51"/>
      <c r="AA413" s="51"/>
      <c r="AB413" s="51"/>
      <c r="AC413" s="51"/>
      <c r="AD413" s="51"/>
      <c r="AE413" s="51"/>
      <c r="AF413" s="51"/>
      <c r="AG413" s="51"/>
      <c r="AH413" s="51"/>
      <c r="AI413" s="51"/>
      <c r="AJ413" s="51"/>
      <c r="AK413" s="51"/>
      <c r="AL413" s="51"/>
      <c r="AM413" s="51"/>
      <c r="AN413" s="51"/>
      <c r="AO413" s="51"/>
      <c r="AP413" s="51"/>
      <c r="AQ413" s="51"/>
      <c r="AR413" s="51"/>
      <c r="AS413" s="51"/>
      <c r="AT413" s="51"/>
      <c r="AU413" s="51"/>
      <c r="AV413" s="51"/>
      <c r="AW413" s="51"/>
      <c r="AX413" s="149">
        <f t="shared" si="167"/>
        <v>0</v>
      </c>
      <c r="AY413" s="52"/>
      <c r="AZ413" s="90" t="e">
        <f>VLOOKUP(AY413,Termination!C:D,2,FALSE)</f>
        <v>#N/A</v>
      </c>
      <c r="BA413" s="92" t="str">
        <f t="shared" si="168"/>
        <v/>
      </c>
      <c r="BB413" s="89"/>
      <c r="BC413" s="89"/>
      <c r="BD413" s="150" t="str">
        <f t="shared" si="169"/>
        <v/>
      </c>
      <c r="BE413" s="151">
        <f>VLOOKUP(A413,Basisgegevens!$B:$L,5,0)</f>
        <v>3.449074074074074E-3</v>
      </c>
      <c r="BF413" s="151">
        <f>VLOOKUP($A413,Basisgegevens!$B:$L,7,0)</f>
        <v>3.2175925925925926E-3</v>
      </c>
      <c r="BG413" s="151">
        <f>VLOOKUP($A413,Basisgegevens!$B:$L,8,0)</f>
        <v>7.3495370370370364E-3</v>
      </c>
      <c r="BH413" s="152">
        <f>VLOOKUP($A413,Basisgegevens!$B:$L,9,0)</f>
        <v>300</v>
      </c>
      <c r="BI413" s="152">
        <f>VLOOKUP($A413,Basisgegevens!$B:$L,10,0)</f>
        <v>135</v>
      </c>
      <c r="BJ413" s="152">
        <f>VLOOKUP($A413,Basisgegevens!$B:$L,11,0)</f>
        <v>19</v>
      </c>
      <c r="BK413" s="152" t="str">
        <f t="shared" si="170"/>
        <v/>
      </c>
      <c r="BL413" s="153" t="str">
        <f t="shared" si="171"/>
        <v>Uit</v>
      </c>
      <c r="BM413" s="154" t="str">
        <f t="shared" si="156"/>
        <v/>
      </c>
      <c r="BN413" s="154">
        <f t="shared" si="172"/>
        <v>0</v>
      </c>
      <c r="BO413" s="154" t="str">
        <f t="shared" si="173"/>
        <v/>
      </c>
      <c r="BP413" s="61"/>
      <c r="BQ413" s="61"/>
      <c r="BR413" s="59" t="str">
        <f t="shared" si="174"/>
        <v/>
      </c>
      <c r="BS413" s="59" t="str">
        <f t="shared" si="175"/>
        <v/>
      </c>
      <c r="BT413" s="155" t="str">
        <f t="shared" si="176"/>
        <v/>
      </c>
      <c r="BU413" s="156" t="str">
        <f t="shared" si="177"/>
        <v/>
      </c>
      <c r="BV413" s="68"/>
      <c r="BW413" s="68"/>
      <c r="BX413" s="68"/>
      <c r="BY413" s="68"/>
      <c r="BZ413" s="68"/>
      <c r="CA413" s="68"/>
      <c r="CB413" s="68"/>
      <c r="CC413" s="68"/>
    </row>
    <row r="414" spans="1:81" x14ac:dyDescent="0.2">
      <c r="A414" s="161" t="s">
        <v>53</v>
      </c>
      <c r="B414" s="32"/>
      <c r="C414" s="164" t="str">
        <f t="shared" si="157"/>
        <v>L</v>
      </c>
      <c r="D414" s="147"/>
      <c r="E414" s="40"/>
      <c r="F414" s="35"/>
      <c r="G414" s="32"/>
      <c r="H414" s="32"/>
      <c r="I414" s="32"/>
      <c r="J414" s="32"/>
      <c r="K414" s="41"/>
      <c r="L414" s="42"/>
      <c r="M414" s="42"/>
      <c r="N414" s="167" t="str">
        <f t="shared" si="158"/>
        <v>Uit</v>
      </c>
      <c r="O414" s="46"/>
      <c r="P414" s="47"/>
      <c r="Q414" s="48">
        <f t="shared" si="159"/>
        <v>0</v>
      </c>
      <c r="R414" s="49" t="str">
        <f t="shared" si="160"/>
        <v/>
      </c>
      <c r="S414" s="50" t="str">
        <f t="shared" si="161"/>
        <v>Uit</v>
      </c>
      <c r="T414" s="171">
        <f t="shared" si="162"/>
        <v>0</v>
      </c>
      <c r="U414" s="169">
        <f t="shared" si="163"/>
        <v>0</v>
      </c>
      <c r="V414" s="169" t="str">
        <f t="shared" si="164"/>
        <v>Uit</v>
      </c>
      <c r="W414" s="170" t="str">
        <f t="shared" si="165"/>
        <v/>
      </c>
      <c r="X414" s="91" t="str">
        <f t="shared" si="166"/>
        <v/>
      </c>
      <c r="Y414" s="51"/>
      <c r="Z414" s="51"/>
      <c r="AA414" s="51"/>
      <c r="AB414" s="51"/>
      <c r="AC414" s="51"/>
      <c r="AD414" s="51"/>
      <c r="AE414" s="51"/>
      <c r="AF414" s="51"/>
      <c r="AG414" s="51"/>
      <c r="AH414" s="51"/>
      <c r="AI414" s="51"/>
      <c r="AJ414" s="51"/>
      <c r="AK414" s="51"/>
      <c r="AL414" s="51"/>
      <c r="AM414" s="51"/>
      <c r="AN414" s="51"/>
      <c r="AO414" s="51"/>
      <c r="AP414" s="51"/>
      <c r="AQ414" s="51"/>
      <c r="AR414" s="51"/>
      <c r="AS414" s="51"/>
      <c r="AT414" s="51"/>
      <c r="AU414" s="51"/>
      <c r="AV414" s="51"/>
      <c r="AW414" s="51"/>
      <c r="AX414" s="149">
        <f t="shared" si="167"/>
        <v>0</v>
      </c>
      <c r="AY414" s="52"/>
      <c r="AZ414" s="90" t="e">
        <f>VLOOKUP(AY414,Termination!C:D,2,FALSE)</f>
        <v>#N/A</v>
      </c>
      <c r="BA414" s="92" t="str">
        <f t="shared" si="168"/>
        <v/>
      </c>
      <c r="BB414" s="89"/>
      <c r="BC414" s="89"/>
      <c r="BD414" s="150" t="str">
        <f t="shared" si="169"/>
        <v/>
      </c>
      <c r="BE414" s="151">
        <f>VLOOKUP(A414,Basisgegevens!$B:$L,5,0)</f>
        <v>3.449074074074074E-3</v>
      </c>
      <c r="BF414" s="151">
        <f>VLOOKUP($A414,Basisgegevens!$B:$L,7,0)</f>
        <v>3.2175925925925926E-3</v>
      </c>
      <c r="BG414" s="151">
        <f>VLOOKUP($A414,Basisgegevens!$B:$L,8,0)</f>
        <v>7.3495370370370364E-3</v>
      </c>
      <c r="BH414" s="152">
        <f>VLOOKUP($A414,Basisgegevens!$B:$L,9,0)</f>
        <v>300</v>
      </c>
      <c r="BI414" s="152">
        <f>VLOOKUP($A414,Basisgegevens!$B:$L,10,0)</f>
        <v>135</v>
      </c>
      <c r="BJ414" s="152">
        <f>VLOOKUP($A414,Basisgegevens!$B:$L,11,0)</f>
        <v>19</v>
      </c>
      <c r="BK414" s="152" t="str">
        <f t="shared" si="170"/>
        <v/>
      </c>
      <c r="BL414" s="153" t="str">
        <f t="shared" si="171"/>
        <v>Uit</v>
      </c>
      <c r="BM414" s="154" t="str">
        <f t="shared" si="156"/>
        <v/>
      </c>
      <c r="BN414" s="154">
        <f t="shared" si="172"/>
        <v>0</v>
      </c>
      <c r="BO414" s="154" t="str">
        <f t="shared" si="173"/>
        <v/>
      </c>
      <c r="BP414" s="61"/>
      <c r="BQ414" s="61"/>
      <c r="BR414" s="59" t="str">
        <f t="shared" si="174"/>
        <v/>
      </c>
      <c r="BS414" s="59" t="str">
        <f t="shared" si="175"/>
        <v/>
      </c>
      <c r="BT414" s="155" t="str">
        <f t="shared" si="176"/>
        <v/>
      </c>
      <c r="BU414" s="156" t="str">
        <f t="shared" si="177"/>
        <v/>
      </c>
      <c r="BV414" s="68"/>
      <c r="BW414" s="68"/>
      <c r="BX414" s="68"/>
      <c r="BY414" s="68"/>
      <c r="BZ414" s="68"/>
      <c r="CA414" s="68"/>
      <c r="CB414" s="68"/>
      <c r="CC414" s="68"/>
    </row>
    <row r="415" spans="1:81" x14ac:dyDescent="0.2">
      <c r="A415" s="161" t="s">
        <v>53</v>
      </c>
      <c r="B415" s="32"/>
      <c r="C415" s="164" t="str">
        <f t="shared" si="157"/>
        <v>L</v>
      </c>
      <c r="D415" s="147"/>
      <c r="E415" s="40"/>
      <c r="F415" s="35"/>
      <c r="G415" s="32"/>
      <c r="H415" s="32"/>
      <c r="I415" s="32"/>
      <c r="J415" s="32"/>
      <c r="K415" s="41"/>
      <c r="L415" s="42"/>
      <c r="M415" s="42"/>
      <c r="N415" s="167" t="str">
        <f t="shared" si="158"/>
        <v>Uit</v>
      </c>
      <c r="O415" s="46"/>
      <c r="P415" s="47"/>
      <c r="Q415" s="48">
        <f t="shared" si="159"/>
        <v>0</v>
      </c>
      <c r="R415" s="49" t="str">
        <f t="shared" si="160"/>
        <v/>
      </c>
      <c r="S415" s="50" t="str">
        <f t="shared" si="161"/>
        <v>Uit</v>
      </c>
      <c r="T415" s="171">
        <f t="shared" si="162"/>
        <v>0</v>
      </c>
      <c r="U415" s="169">
        <f t="shared" si="163"/>
        <v>0</v>
      </c>
      <c r="V415" s="169" t="str">
        <f t="shared" si="164"/>
        <v>Uit</v>
      </c>
      <c r="W415" s="170" t="str">
        <f t="shared" si="165"/>
        <v/>
      </c>
      <c r="X415" s="91" t="str">
        <f t="shared" si="166"/>
        <v/>
      </c>
      <c r="Y415" s="51"/>
      <c r="Z415" s="51"/>
      <c r="AA415" s="51"/>
      <c r="AB415" s="51"/>
      <c r="AC415" s="51"/>
      <c r="AD415" s="51"/>
      <c r="AE415" s="51"/>
      <c r="AF415" s="51"/>
      <c r="AG415" s="51"/>
      <c r="AH415" s="51"/>
      <c r="AI415" s="51"/>
      <c r="AJ415" s="51"/>
      <c r="AK415" s="51"/>
      <c r="AL415" s="51"/>
      <c r="AM415" s="51"/>
      <c r="AN415" s="51"/>
      <c r="AO415" s="51"/>
      <c r="AP415" s="51"/>
      <c r="AQ415" s="51"/>
      <c r="AR415" s="51"/>
      <c r="AS415" s="51"/>
      <c r="AT415" s="51"/>
      <c r="AU415" s="51"/>
      <c r="AV415" s="51"/>
      <c r="AW415" s="51"/>
      <c r="AX415" s="149">
        <f t="shared" si="167"/>
        <v>0</v>
      </c>
      <c r="AY415" s="52"/>
      <c r="AZ415" s="90" t="e">
        <f>VLOOKUP(AY415,Termination!C:D,2,FALSE)</f>
        <v>#N/A</v>
      </c>
      <c r="BA415" s="92" t="str">
        <f t="shared" si="168"/>
        <v/>
      </c>
      <c r="BB415" s="89"/>
      <c r="BC415" s="89"/>
      <c r="BD415" s="150" t="str">
        <f t="shared" si="169"/>
        <v/>
      </c>
      <c r="BE415" s="151">
        <f>VLOOKUP(A415,Basisgegevens!$B:$L,5,0)</f>
        <v>3.449074074074074E-3</v>
      </c>
      <c r="BF415" s="151">
        <f>VLOOKUP($A415,Basisgegevens!$B:$L,7,0)</f>
        <v>3.2175925925925926E-3</v>
      </c>
      <c r="BG415" s="151">
        <f>VLOOKUP($A415,Basisgegevens!$B:$L,8,0)</f>
        <v>7.3495370370370364E-3</v>
      </c>
      <c r="BH415" s="152">
        <f>VLOOKUP($A415,Basisgegevens!$B:$L,9,0)</f>
        <v>300</v>
      </c>
      <c r="BI415" s="152">
        <f>VLOOKUP($A415,Basisgegevens!$B:$L,10,0)</f>
        <v>135</v>
      </c>
      <c r="BJ415" s="152">
        <f>VLOOKUP($A415,Basisgegevens!$B:$L,11,0)</f>
        <v>19</v>
      </c>
      <c r="BK415" s="152" t="str">
        <f t="shared" si="170"/>
        <v/>
      </c>
      <c r="BL415" s="153" t="str">
        <f t="shared" si="171"/>
        <v>Uit</v>
      </c>
      <c r="BM415" s="154" t="str">
        <f t="shared" si="156"/>
        <v/>
      </c>
      <c r="BN415" s="154">
        <f t="shared" si="172"/>
        <v>0</v>
      </c>
      <c r="BO415" s="154" t="str">
        <f t="shared" si="173"/>
        <v/>
      </c>
      <c r="BP415" s="61"/>
      <c r="BQ415" s="61"/>
      <c r="BR415" s="59" t="str">
        <f t="shared" si="174"/>
        <v/>
      </c>
      <c r="BS415" s="59" t="str">
        <f t="shared" si="175"/>
        <v/>
      </c>
      <c r="BT415" s="155" t="str">
        <f t="shared" si="176"/>
        <v/>
      </c>
      <c r="BU415" s="156" t="str">
        <f t="shared" si="177"/>
        <v/>
      </c>
      <c r="BV415" s="68"/>
      <c r="BW415" s="68"/>
      <c r="BX415" s="68"/>
      <c r="BY415" s="68"/>
      <c r="BZ415" s="68"/>
      <c r="CA415" s="68"/>
      <c r="CB415" s="68"/>
      <c r="CC415" s="68"/>
    </row>
    <row r="416" spans="1:81" x14ac:dyDescent="0.2">
      <c r="A416" s="161" t="s">
        <v>53</v>
      </c>
      <c r="B416" s="32"/>
      <c r="C416" s="164" t="str">
        <f t="shared" si="157"/>
        <v>L</v>
      </c>
      <c r="D416" s="147"/>
      <c r="E416" s="40"/>
      <c r="F416" s="35"/>
      <c r="G416" s="32"/>
      <c r="H416" s="32"/>
      <c r="I416" s="32"/>
      <c r="J416" s="32"/>
      <c r="K416" s="41"/>
      <c r="L416" s="42"/>
      <c r="M416" s="42"/>
      <c r="N416" s="167" t="str">
        <f t="shared" si="158"/>
        <v>Uit</v>
      </c>
      <c r="O416" s="46"/>
      <c r="P416" s="47"/>
      <c r="Q416" s="48">
        <f t="shared" si="159"/>
        <v>0</v>
      </c>
      <c r="R416" s="49" t="str">
        <f t="shared" si="160"/>
        <v/>
      </c>
      <c r="S416" s="50" t="str">
        <f t="shared" si="161"/>
        <v>Uit</v>
      </c>
      <c r="T416" s="171">
        <f t="shared" si="162"/>
        <v>0</v>
      </c>
      <c r="U416" s="169">
        <f t="shared" si="163"/>
        <v>0</v>
      </c>
      <c r="V416" s="169" t="str">
        <f t="shared" si="164"/>
        <v>Uit</v>
      </c>
      <c r="W416" s="170" t="str">
        <f t="shared" si="165"/>
        <v/>
      </c>
      <c r="X416" s="91" t="str">
        <f t="shared" si="166"/>
        <v/>
      </c>
      <c r="Y416" s="51"/>
      <c r="Z416" s="51"/>
      <c r="AA416" s="51"/>
      <c r="AB416" s="51"/>
      <c r="AC416" s="51"/>
      <c r="AD416" s="51"/>
      <c r="AE416" s="51"/>
      <c r="AF416" s="51"/>
      <c r="AG416" s="51"/>
      <c r="AH416" s="51"/>
      <c r="AI416" s="51"/>
      <c r="AJ416" s="51"/>
      <c r="AK416" s="51"/>
      <c r="AL416" s="51"/>
      <c r="AM416" s="51"/>
      <c r="AN416" s="51"/>
      <c r="AO416" s="51"/>
      <c r="AP416" s="51"/>
      <c r="AQ416" s="51"/>
      <c r="AR416" s="51"/>
      <c r="AS416" s="51"/>
      <c r="AT416" s="51"/>
      <c r="AU416" s="51"/>
      <c r="AV416" s="51"/>
      <c r="AW416" s="51"/>
      <c r="AX416" s="149">
        <f t="shared" si="167"/>
        <v>0</v>
      </c>
      <c r="AY416" s="52"/>
      <c r="AZ416" s="90" t="e">
        <f>VLOOKUP(AY416,Termination!C:D,2,FALSE)</f>
        <v>#N/A</v>
      </c>
      <c r="BA416" s="92" t="str">
        <f t="shared" si="168"/>
        <v/>
      </c>
      <c r="BB416" s="89"/>
      <c r="BC416" s="89"/>
      <c r="BD416" s="150" t="str">
        <f t="shared" si="169"/>
        <v/>
      </c>
      <c r="BE416" s="151">
        <f>VLOOKUP(A416,Basisgegevens!$B:$L,5,0)</f>
        <v>3.449074074074074E-3</v>
      </c>
      <c r="BF416" s="151">
        <f>VLOOKUP($A416,Basisgegevens!$B:$L,7,0)</f>
        <v>3.2175925925925926E-3</v>
      </c>
      <c r="BG416" s="151">
        <f>VLOOKUP($A416,Basisgegevens!$B:$L,8,0)</f>
        <v>7.3495370370370364E-3</v>
      </c>
      <c r="BH416" s="152">
        <f>VLOOKUP($A416,Basisgegevens!$B:$L,9,0)</f>
        <v>300</v>
      </c>
      <c r="BI416" s="152">
        <f>VLOOKUP($A416,Basisgegevens!$B:$L,10,0)</f>
        <v>135</v>
      </c>
      <c r="BJ416" s="152">
        <f>VLOOKUP($A416,Basisgegevens!$B:$L,11,0)</f>
        <v>19</v>
      </c>
      <c r="BK416" s="152" t="str">
        <f t="shared" si="170"/>
        <v/>
      </c>
      <c r="BL416" s="153" t="str">
        <f t="shared" si="171"/>
        <v>Uit</v>
      </c>
      <c r="BM416" s="154" t="str">
        <f t="shared" si="156"/>
        <v/>
      </c>
      <c r="BN416" s="154">
        <f t="shared" si="172"/>
        <v>0</v>
      </c>
      <c r="BO416" s="154" t="str">
        <f t="shared" si="173"/>
        <v/>
      </c>
      <c r="BP416" s="61"/>
      <c r="BQ416" s="61"/>
      <c r="BR416" s="59" t="str">
        <f t="shared" si="174"/>
        <v/>
      </c>
      <c r="BS416" s="59" t="str">
        <f t="shared" si="175"/>
        <v/>
      </c>
      <c r="BT416" s="155" t="str">
        <f t="shared" si="176"/>
        <v/>
      </c>
      <c r="BU416" s="156" t="str">
        <f t="shared" si="177"/>
        <v/>
      </c>
      <c r="BV416" s="68"/>
      <c r="BW416" s="68"/>
      <c r="BX416" s="68"/>
      <c r="BY416" s="68"/>
      <c r="BZ416" s="68"/>
      <c r="CA416" s="68"/>
      <c r="CB416" s="68"/>
      <c r="CC416" s="68"/>
    </row>
    <row r="417" spans="1:81" x14ac:dyDescent="0.2">
      <c r="A417" s="161" t="s">
        <v>53</v>
      </c>
      <c r="B417" s="32"/>
      <c r="C417" s="164" t="str">
        <f t="shared" si="157"/>
        <v>L</v>
      </c>
      <c r="D417" s="147"/>
      <c r="E417" s="40"/>
      <c r="F417" s="35"/>
      <c r="G417" s="32"/>
      <c r="H417" s="32"/>
      <c r="I417" s="32"/>
      <c r="J417" s="32"/>
      <c r="K417" s="41"/>
      <c r="L417" s="42"/>
      <c r="M417" s="42"/>
      <c r="N417" s="167" t="str">
        <f t="shared" si="158"/>
        <v>Uit</v>
      </c>
      <c r="O417" s="46"/>
      <c r="P417" s="47"/>
      <c r="Q417" s="48">
        <f t="shared" si="159"/>
        <v>0</v>
      </c>
      <c r="R417" s="49" t="str">
        <f t="shared" si="160"/>
        <v/>
      </c>
      <c r="S417" s="50" t="str">
        <f t="shared" si="161"/>
        <v>Uit</v>
      </c>
      <c r="T417" s="171">
        <f t="shared" si="162"/>
        <v>0</v>
      </c>
      <c r="U417" s="169">
        <f t="shared" si="163"/>
        <v>0</v>
      </c>
      <c r="V417" s="169" t="str">
        <f t="shared" si="164"/>
        <v>Uit</v>
      </c>
      <c r="W417" s="170" t="str">
        <f t="shared" si="165"/>
        <v/>
      </c>
      <c r="X417" s="91" t="str">
        <f t="shared" si="166"/>
        <v/>
      </c>
      <c r="Y417" s="51"/>
      <c r="Z417" s="51"/>
      <c r="AA417" s="51"/>
      <c r="AB417" s="51"/>
      <c r="AC417" s="51"/>
      <c r="AD417" s="51"/>
      <c r="AE417" s="51"/>
      <c r="AF417" s="51"/>
      <c r="AG417" s="51"/>
      <c r="AH417" s="51"/>
      <c r="AI417" s="51"/>
      <c r="AJ417" s="51"/>
      <c r="AK417" s="51"/>
      <c r="AL417" s="51"/>
      <c r="AM417" s="51"/>
      <c r="AN417" s="51"/>
      <c r="AO417" s="51"/>
      <c r="AP417" s="51"/>
      <c r="AQ417" s="51"/>
      <c r="AR417" s="51"/>
      <c r="AS417" s="51"/>
      <c r="AT417" s="51"/>
      <c r="AU417" s="51"/>
      <c r="AV417" s="51"/>
      <c r="AW417" s="51"/>
      <c r="AX417" s="149">
        <f t="shared" si="167"/>
        <v>0</v>
      </c>
      <c r="AY417" s="52"/>
      <c r="AZ417" s="90" t="e">
        <f>VLOOKUP(AY417,Termination!C:D,2,FALSE)</f>
        <v>#N/A</v>
      </c>
      <c r="BA417" s="92" t="str">
        <f t="shared" si="168"/>
        <v/>
      </c>
      <c r="BB417" s="89"/>
      <c r="BC417" s="89"/>
      <c r="BD417" s="150" t="str">
        <f t="shared" si="169"/>
        <v/>
      </c>
      <c r="BE417" s="151">
        <f>VLOOKUP(A417,Basisgegevens!$B:$L,5,0)</f>
        <v>3.449074074074074E-3</v>
      </c>
      <c r="BF417" s="151">
        <f>VLOOKUP($A417,Basisgegevens!$B:$L,7,0)</f>
        <v>3.2175925925925926E-3</v>
      </c>
      <c r="BG417" s="151">
        <f>VLOOKUP($A417,Basisgegevens!$B:$L,8,0)</f>
        <v>7.3495370370370364E-3</v>
      </c>
      <c r="BH417" s="152">
        <f>VLOOKUP($A417,Basisgegevens!$B:$L,9,0)</f>
        <v>300</v>
      </c>
      <c r="BI417" s="152">
        <f>VLOOKUP($A417,Basisgegevens!$B:$L,10,0)</f>
        <v>135</v>
      </c>
      <c r="BJ417" s="152">
        <f>VLOOKUP($A417,Basisgegevens!$B:$L,11,0)</f>
        <v>19</v>
      </c>
      <c r="BK417" s="152" t="str">
        <f t="shared" si="170"/>
        <v/>
      </c>
      <c r="BL417" s="153" t="str">
        <f t="shared" si="171"/>
        <v>Uit</v>
      </c>
      <c r="BM417" s="154" t="str">
        <f t="shared" si="156"/>
        <v/>
      </c>
      <c r="BN417" s="154">
        <f t="shared" si="172"/>
        <v>0</v>
      </c>
      <c r="BO417" s="154" t="str">
        <f t="shared" si="173"/>
        <v/>
      </c>
      <c r="BP417" s="61"/>
      <c r="BQ417" s="61"/>
      <c r="BR417" s="59" t="str">
        <f t="shared" si="174"/>
        <v/>
      </c>
      <c r="BS417" s="59" t="str">
        <f t="shared" si="175"/>
        <v/>
      </c>
      <c r="BT417" s="155" t="str">
        <f t="shared" si="176"/>
        <v/>
      </c>
      <c r="BU417" s="156" t="str">
        <f t="shared" si="177"/>
        <v/>
      </c>
      <c r="BV417" s="68"/>
      <c r="BW417" s="68"/>
      <c r="BX417" s="68"/>
      <c r="BY417" s="68"/>
      <c r="BZ417" s="68"/>
      <c r="CA417" s="68"/>
      <c r="CB417" s="68"/>
      <c r="CC417" s="68"/>
    </row>
    <row r="418" spans="1:81" x14ac:dyDescent="0.2">
      <c r="A418" s="161" t="s">
        <v>53</v>
      </c>
      <c r="B418" s="32"/>
      <c r="C418" s="164" t="str">
        <f t="shared" si="157"/>
        <v>L</v>
      </c>
      <c r="D418" s="147"/>
      <c r="E418" s="40"/>
      <c r="F418" s="35"/>
      <c r="G418" s="32"/>
      <c r="H418" s="32"/>
      <c r="I418" s="32"/>
      <c r="J418" s="32"/>
      <c r="K418" s="41"/>
      <c r="L418" s="42"/>
      <c r="M418" s="42"/>
      <c r="N418" s="167" t="str">
        <f t="shared" si="158"/>
        <v>Uit</v>
      </c>
      <c r="O418" s="46"/>
      <c r="P418" s="47"/>
      <c r="Q418" s="48">
        <f t="shared" si="159"/>
        <v>0</v>
      </c>
      <c r="R418" s="49" t="str">
        <f t="shared" si="160"/>
        <v/>
      </c>
      <c r="S418" s="50" t="str">
        <f t="shared" si="161"/>
        <v>Uit</v>
      </c>
      <c r="T418" s="171">
        <f t="shared" si="162"/>
        <v>0</v>
      </c>
      <c r="U418" s="169">
        <f t="shared" si="163"/>
        <v>0</v>
      </c>
      <c r="V418" s="169" t="str">
        <f t="shared" si="164"/>
        <v>Uit</v>
      </c>
      <c r="W418" s="170" t="str">
        <f t="shared" si="165"/>
        <v/>
      </c>
      <c r="X418" s="91" t="str">
        <f t="shared" si="166"/>
        <v/>
      </c>
      <c r="Y418" s="51"/>
      <c r="Z418" s="51"/>
      <c r="AA418" s="51"/>
      <c r="AB418" s="51"/>
      <c r="AC418" s="51"/>
      <c r="AD418" s="51"/>
      <c r="AE418" s="51"/>
      <c r="AF418" s="51"/>
      <c r="AG418" s="51"/>
      <c r="AH418" s="51"/>
      <c r="AI418" s="51"/>
      <c r="AJ418" s="51"/>
      <c r="AK418" s="51"/>
      <c r="AL418" s="51"/>
      <c r="AM418" s="51"/>
      <c r="AN418" s="51"/>
      <c r="AO418" s="51"/>
      <c r="AP418" s="51"/>
      <c r="AQ418" s="51"/>
      <c r="AR418" s="51"/>
      <c r="AS418" s="51"/>
      <c r="AT418" s="51"/>
      <c r="AU418" s="51"/>
      <c r="AV418" s="51"/>
      <c r="AW418" s="51"/>
      <c r="AX418" s="149">
        <f t="shared" si="167"/>
        <v>0</v>
      </c>
      <c r="AY418" s="52"/>
      <c r="AZ418" s="90" t="e">
        <f>VLOOKUP(AY418,Termination!C:D,2,FALSE)</f>
        <v>#N/A</v>
      </c>
      <c r="BA418" s="92" t="str">
        <f t="shared" si="168"/>
        <v/>
      </c>
      <c r="BB418" s="89"/>
      <c r="BC418" s="89"/>
      <c r="BD418" s="150" t="str">
        <f t="shared" si="169"/>
        <v/>
      </c>
      <c r="BE418" s="151">
        <f>VLOOKUP(A418,Basisgegevens!$B:$L,5,0)</f>
        <v>3.449074074074074E-3</v>
      </c>
      <c r="BF418" s="151">
        <f>VLOOKUP($A418,Basisgegevens!$B:$L,7,0)</f>
        <v>3.2175925925925926E-3</v>
      </c>
      <c r="BG418" s="151">
        <f>VLOOKUP($A418,Basisgegevens!$B:$L,8,0)</f>
        <v>7.3495370370370364E-3</v>
      </c>
      <c r="BH418" s="152">
        <f>VLOOKUP($A418,Basisgegevens!$B:$L,9,0)</f>
        <v>300</v>
      </c>
      <c r="BI418" s="152">
        <f>VLOOKUP($A418,Basisgegevens!$B:$L,10,0)</f>
        <v>135</v>
      </c>
      <c r="BJ418" s="152">
        <f>VLOOKUP($A418,Basisgegevens!$B:$L,11,0)</f>
        <v>19</v>
      </c>
      <c r="BK418" s="152" t="str">
        <f t="shared" si="170"/>
        <v/>
      </c>
      <c r="BL418" s="153" t="str">
        <f t="shared" si="171"/>
        <v>Uit</v>
      </c>
      <c r="BM418" s="154" t="str">
        <f t="shared" si="156"/>
        <v/>
      </c>
      <c r="BN418" s="154">
        <f t="shared" si="172"/>
        <v>0</v>
      </c>
      <c r="BO418" s="154" t="str">
        <f t="shared" si="173"/>
        <v/>
      </c>
      <c r="BP418" s="61"/>
      <c r="BQ418" s="61"/>
      <c r="BR418" s="59" t="str">
        <f t="shared" si="174"/>
        <v/>
      </c>
      <c r="BS418" s="59" t="str">
        <f t="shared" si="175"/>
        <v/>
      </c>
      <c r="BT418" s="155" t="str">
        <f t="shared" si="176"/>
        <v/>
      </c>
      <c r="BU418" s="156" t="str">
        <f t="shared" si="177"/>
        <v/>
      </c>
      <c r="BV418" s="68"/>
      <c r="BW418" s="68"/>
      <c r="BX418" s="68"/>
      <c r="BY418" s="68"/>
      <c r="BZ418" s="68"/>
      <c r="CA418" s="68"/>
      <c r="CB418" s="68"/>
      <c r="CC418" s="68"/>
    </row>
    <row r="419" spans="1:81" x14ac:dyDescent="0.2">
      <c r="A419" s="161" t="s">
        <v>53</v>
      </c>
      <c r="B419" s="32"/>
      <c r="C419" s="164" t="str">
        <f t="shared" si="157"/>
        <v>L</v>
      </c>
      <c r="D419" s="147"/>
      <c r="E419" s="40"/>
      <c r="F419" s="35"/>
      <c r="G419" s="32"/>
      <c r="H419" s="32"/>
      <c r="I419" s="32"/>
      <c r="J419" s="32"/>
      <c r="K419" s="41"/>
      <c r="L419" s="42"/>
      <c r="M419" s="42"/>
      <c r="N419" s="167" t="str">
        <f t="shared" si="158"/>
        <v>Uit</v>
      </c>
      <c r="O419" s="46"/>
      <c r="P419" s="47"/>
      <c r="Q419" s="48">
        <f t="shared" si="159"/>
        <v>0</v>
      </c>
      <c r="R419" s="49" t="str">
        <f t="shared" si="160"/>
        <v/>
      </c>
      <c r="S419" s="50" t="str">
        <f t="shared" si="161"/>
        <v>Uit</v>
      </c>
      <c r="T419" s="171">
        <f t="shared" si="162"/>
        <v>0</v>
      </c>
      <c r="U419" s="169">
        <f t="shared" si="163"/>
        <v>0</v>
      </c>
      <c r="V419" s="169" t="str">
        <f t="shared" si="164"/>
        <v>Uit</v>
      </c>
      <c r="W419" s="170" t="str">
        <f t="shared" si="165"/>
        <v/>
      </c>
      <c r="X419" s="91" t="str">
        <f t="shared" si="166"/>
        <v/>
      </c>
      <c r="Y419" s="51"/>
      <c r="Z419" s="51"/>
      <c r="AA419" s="51"/>
      <c r="AB419" s="51"/>
      <c r="AC419" s="51"/>
      <c r="AD419" s="51"/>
      <c r="AE419" s="51"/>
      <c r="AF419" s="51"/>
      <c r="AG419" s="51"/>
      <c r="AH419" s="51"/>
      <c r="AI419" s="51"/>
      <c r="AJ419" s="51"/>
      <c r="AK419" s="51"/>
      <c r="AL419" s="51"/>
      <c r="AM419" s="51"/>
      <c r="AN419" s="51"/>
      <c r="AO419" s="51"/>
      <c r="AP419" s="51"/>
      <c r="AQ419" s="51"/>
      <c r="AR419" s="51"/>
      <c r="AS419" s="51"/>
      <c r="AT419" s="51"/>
      <c r="AU419" s="51"/>
      <c r="AV419" s="51"/>
      <c r="AW419" s="51"/>
      <c r="AX419" s="149">
        <f t="shared" si="167"/>
        <v>0</v>
      </c>
      <c r="AY419" s="52"/>
      <c r="AZ419" s="90" t="e">
        <f>VLOOKUP(AY419,Termination!C:D,2,FALSE)</f>
        <v>#N/A</v>
      </c>
      <c r="BA419" s="92" t="str">
        <f t="shared" si="168"/>
        <v/>
      </c>
      <c r="BB419" s="89"/>
      <c r="BC419" s="89"/>
      <c r="BD419" s="150" t="str">
        <f t="shared" si="169"/>
        <v/>
      </c>
      <c r="BE419" s="151">
        <f>VLOOKUP(A419,Basisgegevens!$B:$L,5,0)</f>
        <v>3.449074074074074E-3</v>
      </c>
      <c r="BF419" s="151">
        <f>VLOOKUP($A419,Basisgegevens!$B:$L,7,0)</f>
        <v>3.2175925925925926E-3</v>
      </c>
      <c r="BG419" s="151">
        <f>VLOOKUP($A419,Basisgegevens!$B:$L,8,0)</f>
        <v>7.3495370370370364E-3</v>
      </c>
      <c r="BH419" s="152">
        <f>VLOOKUP($A419,Basisgegevens!$B:$L,9,0)</f>
        <v>300</v>
      </c>
      <c r="BI419" s="152">
        <f>VLOOKUP($A419,Basisgegevens!$B:$L,10,0)</f>
        <v>135</v>
      </c>
      <c r="BJ419" s="152">
        <f>VLOOKUP($A419,Basisgegevens!$B:$L,11,0)</f>
        <v>19</v>
      </c>
      <c r="BK419" s="152" t="str">
        <f t="shared" si="170"/>
        <v/>
      </c>
      <c r="BL419" s="153" t="str">
        <f t="shared" si="171"/>
        <v>Uit</v>
      </c>
      <c r="BM419" s="154" t="str">
        <f t="shared" si="156"/>
        <v/>
      </c>
      <c r="BN419" s="154">
        <f t="shared" si="172"/>
        <v>0</v>
      </c>
      <c r="BO419" s="154" t="str">
        <f t="shared" si="173"/>
        <v/>
      </c>
      <c r="BP419" s="61"/>
      <c r="BQ419" s="61"/>
      <c r="BR419" s="59" t="str">
        <f t="shared" si="174"/>
        <v/>
      </c>
      <c r="BS419" s="59" t="str">
        <f t="shared" si="175"/>
        <v/>
      </c>
      <c r="BT419" s="155" t="str">
        <f t="shared" si="176"/>
        <v/>
      </c>
      <c r="BU419" s="156" t="str">
        <f t="shared" si="177"/>
        <v/>
      </c>
      <c r="BV419" s="68"/>
      <c r="BW419" s="68"/>
      <c r="BX419" s="68"/>
      <c r="BY419" s="68"/>
      <c r="BZ419" s="68"/>
      <c r="CA419" s="68"/>
      <c r="CB419" s="68"/>
      <c r="CC419" s="68"/>
    </row>
    <row r="420" spans="1:81" x14ac:dyDescent="0.2">
      <c r="A420" s="161" t="s">
        <v>53</v>
      </c>
      <c r="B420" s="32"/>
      <c r="C420" s="164" t="str">
        <f t="shared" si="157"/>
        <v>L</v>
      </c>
      <c r="D420" s="147"/>
      <c r="E420" s="40"/>
      <c r="F420" s="35"/>
      <c r="G420" s="32"/>
      <c r="H420" s="32"/>
      <c r="I420" s="32"/>
      <c r="J420" s="32"/>
      <c r="K420" s="41"/>
      <c r="L420" s="42"/>
      <c r="M420" s="42"/>
      <c r="N420" s="167" t="str">
        <f t="shared" si="158"/>
        <v>Uit</v>
      </c>
      <c r="O420" s="46"/>
      <c r="P420" s="47"/>
      <c r="Q420" s="48">
        <f t="shared" si="159"/>
        <v>0</v>
      </c>
      <c r="R420" s="49" t="str">
        <f t="shared" si="160"/>
        <v/>
      </c>
      <c r="S420" s="50" t="str">
        <f t="shared" si="161"/>
        <v>Uit</v>
      </c>
      <c r="T420" s="171">
        <f t="shared" si="162"/>
        <v>0</v>
      </c>
      <c r="U420" s="169">
        <f t="shared" si="163"/>
        <v>0</v>
      </c>
      <c r="V420" s="169" t="str">
        <f t="shared" si="164"/>
        <v>Uit</v>
      </c>
      <c r="W420" s="170" t="str">
        <f t="shared" si="165"/>
        <v/>
      </c>
      <c r="X420" s="91" t="str">
        <f t="shared" si="166"/>
        <v/>
      </c>
      <c r="Y420" s="51"/>
      <c r="Z420" s="51"/>
      <c r="AA420" s="51"/>
      <c r="AB420" s="51"/>
      <c r="AC420" s="51"/>
      <c r="AD420" s="51"/>
      <c r="AE420" s="51"/>
      <c r="AF420" s="51"/>
      <c r="AG420" s="51"/>
      <c r="AH420" s="51"/>
      <c r="AI420" s="51"/>
      <c r="AJ420" s="51"/>
      <c r="AK420" s="51"/>
      <c r="AL420" s="51"/>
      <c r="AM420" s="51"/>
      <c r="AN420" s="51"/>
      <c r="AO420" s="51"/>
      <c r="AP420" s="51"/>
      <c r="AQ420" s="51"/>
      <c r="AR420" s="51"/>
      <c r="AS420" s="51"/>
      <c r="AT420" s="51"/>
      <c r="AU420" s="51"/>
      <c r="AV420" s="51"/>
      <c r="AW420" s="51"/>
      <c r="AX420" s="149">
        <f t="shared" si="167"/>
        <v>0</v>
      </c>
      <c r="AY420" s="52"/>
      <c r="AZ420" s="90" t="e">
        <f>VLOOKUP(AY420,Termination!C:D,2,FALSE)</f>
        <v>#N/A</v>
      </c>
      <c r="BA420" s="92" t="str">
        <f t="shared" si="168"/>
        <v/>
      </c>
      <c r="BB420" s="89"/>
      <c r="BC420" s="89"/>
      <c r="BD420" s="150" t="str">
        <f t="shared" si="169"/>
        <v/>
      </c>
      <c r="BE420" s="151">
        <f>VLOOKUP(A420,Basisgegevens!$B:$L,5,0)</f>
        <v>3.449074074074074E-3</v>
      </c>
      <c r="BF420" s="151">
        <f>VLOOKUP($A420,Basisgegevens!$B:$L,7,0)</f>
        <v>3.2175925925925926E-3</v>
      </c>
      <c r="BG420" s="151">
        <f>VLOOKUP($A420,Basisgegevens!$B:$L,8,0)</f>
        <v>7.3495370370370364E-3</v>
      </c>
      <c r="BH420" s="152">
        <f>VLOOKUP($A420,Basisgegevens!$B:$L,9,0)</f>
        <v>300</v>
      </c>
      <c r="BI420" s="152">
        <f>VLOOKUP($A420,Basisgegevens!$B:$L,10,0)</f>
        <v>135</v>
      </c>
      <c r="BJ420" s="152">
        <f>VLOOKUP($A420,Basisgegevens!$B:$L,11,0)</f>
        <v>19</v>
      </c>
      <c r="BK420" s="152" t="str">
        <f t="shared" si="170"/>
        <v/>
      </c>
      <c r="BL420" s="153" t="str">
        <f t="shared" si="171"/>
        <v>Uit</v>
      </c>
      <c r="BM420" s="154" t="str">
        <f t="shared" si="156"/>
        <v/>
      </c>
      <c r="BN420" s="154">
        <f t="shared" si="172"/>
        <v>0</v>
      </c>
      <c r="BO420" s="154" t="str">
        <f t="shared" si="173"/>
        <v/>
      </c>
      <c r="BP420" s="61"/>
      <c r="BQ420" s="61"/>
      <c r="BR420" s="59" t="str">
        <f t="shared" si="174"/>
        <v/>
      </c>
      <c r="BS420" s="59" t="str">
        <f t="shared" si="175"/>
        <v/>
      </c>
      <c r="BT420" s="155" t="str">
        <f t="shared" si="176"/>
        <v/>
      </c>
      <c r="BU420" s="156" t="str">
        <f t="shared" si="177"/>
        <v/>
      </c>
      <c r="BV420" s="68"/>
      <c r="BW420" s="68"/>
      <c r="BX420" s="68"/>
      <c r="BY420" s="68"/>
      <c r="BZ420" s="68"/>
      <c r="CA420" s="68"/>
      <c r="CB420" s="68"/>
      <c r="CC420" s="68"/>
    </row>
    <row r="421" spans="1:81" x14ac:dyDescent="0.2">
      <c r="A421" s="161" t="s">
        <v>53</v>
      </c>
      <c r="B421" s="32"/>
      <c r="C421" s="164" t="str">
        <f t="shared" si="157"/>
        <v>L</v>
      </c>
      <c r="D421" s="147"/>
      <c r="E421" s="40"/>
      <c r="F421" s="35"/>
      <c r="G421" s="32"/>
      <c r="H421" s="32"/>
      <c r="I421" s="32"/>
      <c r="J421" s="32"/>
      <c r="K421" s="41"/>
      <c r="L421" s="42"/>
      <c r="M421" s="42"/>
      <c r="N421" s="167" t="str">
        <f t="shared" si="158"/>
        <v>Uit</v>
      </c>
      <c r="O421" s="46"/>
      <c r="P421" s="47"/>
      <c r="Q421" s="48">
        <f t="shared" si="159"/>
        <v>0</v>
      </c>
      <c r="R421" s="49" t="str">
        <f t="shared" si="160"/>
        <v/>
      </c>
      <c r="S421" s="50" t="str">
        <f t="shared" si="161"/>
        <v>Uit</v>
      </c>
      <c r="T421" s="171">
        <f t="shared" si="162"/>
        <v>0</v>
      </c>
      <c r="U421" s="169">
        <f t="shared" si="163"/>
        <v>0</v>
      </c>
      <c r="V421" s="169" t="str">
        <f t="shared" si="164"/>
        <v>Uit</v>
      </c>
      <c r="W421" s="170" t="str">
        <f t="shared" si="165"/>
        <v/>
      </c>
      <c r="X421" s="91" t="str">
        <f t="shared" si="166"/>
        <v/>
      </c>
      <c r="Y421" s="51"/>
      <c r="Z421" s="51"/>
      <c r="AA421" s="51"/>
      <c r="AB421" s="51"/>
      <c r="AC421" s="51"/>
      <c r="AD421" s="51"/>
      <c r="AE421" s="51"/>
      <c r="AF421" s="51"/>
      <c r="AG421" s="51"/>
      <c r="AH421" s="51"/>
      <c r="AI421" s="51"/>
      <c r="AJ421" s="51"/>
      <c r="AK421" s="51"/>
      <c r="AL421" s="51"/>
      <c r="AM421" s="51"/>
      <c r="AN421" s="51"/>
      <c r="AO421" s="51"/>
      <c r="AP421" s="51"/>
      <c r="AQ421" s="51"/>
      <c r="AR421" s="51"/>
      <c r="AS421" s="51"/>
      <c r="AT421" s="51"/>
      <c r="AU421" s="51"/>
      <c r="AV421" s="51"/>
      <c r="AW421" s="51"/>
      <c r="AX421" s="149">
        <f t="shared" si="167"/>
        <v>0</v>
      </c>
      <c r="AY421" s="52"/>
      <c r="AZ421" s="90" t="e">
        <f>VLOOKUP(AY421,Termination!C:D,2,FALSE)</f>
        <v>#N/A</v>
      </c>
      <c r="BA421" s="92" t="str">
        <f t="shared" si="168"/>
        <v/>
      </c>
      <c r="BB421" s="89"/>
      <c r="BC421" s="89"/>
      <c r="BD421" s="150" t="str">
        <f t="shared" si="169"/>
        <v/>
      </c>
      <c r="BE421" s="151">
        <f>VLOOKUP(A421,Basisgegevens!$B:$L,5,0)</f>
        <v>3.449074074074074E-3</v>
      </c>
      <c r="BF421" s="151">
        <f>VLOOKUP($A421,Basisgegevens!$B:$L,7,0)</f>
        <v>3.2175925925925926E-3</v>
      </c>
      <c r="BG421" s="151">
        <f>VLOOKUP($A421,Basisgegevens!$B:$L,8,0)</f>
        <v>7.3495370370370364E-3</v>
      </c>
      <c r="BH421" s="152">
        <f>VLOOKUP($A421,Basisgegevens!$B:$L,9,0)</f>
        <v>300</v>
      </c>
      <c r="BI421" s="152">
        <f>VLOOKUP($A421,Basisgegevens!$B:$L,10,0)</f>
        <v>135</v>
      </c>
      <c r="BJ421" s="152">
        <f>VLOOKUP($A421,Basisgegevens!$B:$L,11,0)</f>
        <v>19</v>
      </c>
      <c r="BK421" s="152" t="str">
        <f t="shared" si="170"/>
        <v/>
      </c>
      <c r="BL421" s="153" t="str">
        <f t="shared" si="171"/>
        <v>Uit</v>
      </c>
      <c r="BM421" s="154" t="str">
        <f t="shared" si="156"/>
        <v/>
      </c>
      <c r="BN421" s="154">
        <f t="shared" si="172"/>
        <v>0</v>
      </c>
      <c r="BO421" s="154" t="str">
        <f t="shared" si="173"/>
        <v/>
      </c>
      <c r="BP421" s="61"/>
      <c r="BQ421" s="61"/>
      <c r="BR421" s="59" t="str">
        <f t="shared" si="174"/>
        <v/>
      </c>
      <c r="BS421" s="59" t="str">
        <f t="shared" si="175"/>
        <v/>
      </c>
      <c r="BT421" s="155" t="str">
        <f t="shared" si="176"/>
        <v/>
      </c>
      <c r="BU421" s="156" t="str">
        <f t="shared" si="177"/>
        <v/>
      </c>
      <c r="BV421" s="68"/>
      <c r="BW421" s="68"/>
      <c r="BX421" s="68"/>
      <c r="BY421" s="68"/>
      <c r="BZ421" s="68"/>
      <c r="CA421" s="68"/>
      <c r="CB421" s="68"/>
      <c r="CC421" s="68"/>
    </row>
    <row r="422" spans="1:81" x14ac:dyDescent="0.2">
      <c r="A422" s="161" t="s">
        <v>53</v>
      </c>
      <c r="B422" s="32"/>
      <c r="C422" s="164" t="str">
        <f t="shared" si="157"/>
        <v>L</v>
      </c>
      <c r="D422" s="147"/>
      <c r="E422" s="40"/>
      <c r="F422" s="35"/>
      <c r="G422" s="32"/>
      <c r="H422" s="32"/>
      <c r="I422" s="32"/>
      <c r="J422" s="32"/>
      <c r="K422" s="41"/>
      <c r="L422" s="42"/>
      <c r="M422" s="42"/>
      <c r="N422" s="167" t="str">
        <f t="shared" si="158"/>
        <v>Uit</v>
      </c>
      <c r="O422" s="46"/>
      <c r="P422" s="47"/>
      <c r="Q422" s="48">
        <f t="shared" si="159"/>
        <v>0</v>
      </c>
      <c r="R422" s="49" t="str">
        <f t="shared" si="160"/>
        <v/>
      </c>
      <c r="S422" s="50" t="str">
        <f t="shared" si="161"/>
        <v>Uit</v>
      </c>
      <c r="T422" s="171">
        <f t="shared" si="162"/>
        <v>0</v>
      </c>
      <c r="U422" s="169">
        <f t="shared" si="163"/>
        <v>0</v>
      </c>
      <c r="V422" s="169" t="str">
        <f t="shared" si="164"/>
        <v>Uit</v>
      </c>
      <c r="W422" s="170" t="str">
        <f t="shared" si="165"/>
        <v/>
      </c>
      <c r="X422" s="91" t="str">
        <f t="shared" si="166"/>
        <v/>
      </c>
      <c r="Y422" s="51"/>
      <c r="Z422" s="51"/>
      <c r="AA422" s="51"/>
      <c r="AB422" s="51"/>
      <c r="AC422" s="51"/>
      <c r="AD422" s="51"/>
      <c r="AE422" s="51"/>
      <c r="AF422" s="51"/>
      <c r="AG422" s="51"/>
      <c r="AH422" s="51"/>
      <c r="AI422" s="51"/>
      <c r="AJ422" s="51"/>
      <c r="AK422" s="51"/>
      <c r="AL422" s="51"/>
      <c r="AM422" s="51"/>
      <c r="AN422" s="51"/>
      <c r="AO422" s="51"/>
      <c r="AP422" s="51"/>
      <c r="AQ422" s="51"/>
      <c r="AR422" s="51"/>
      <c r="AS422" s="51"/>
      <c r="AT422" s="51"/>
      <c r="AU422" s="51"/>
      <c r="AV422" s="51"/>
      <c r="AW422" s="51"/>
      <c r="AX422" s="149">
        <f t="shared" si="167"/>
        <v>0</v>
      </c>
      <c r="AY422" s="52"/>
      <c r="AZ422" s="90" t="e">
        <f>VLOOKUP(AY422,Termination!C:D,2,FALSE)</f>
        <v>#N/A</v>
      </c>
      <c r="BA422" s="92" t="str">
        <f t="shared" si="168"/>
        <v/>
      </c>
      <c r="BB422" s="89"/>
      <c r="BC422" s="89"/>
      <c r="BD422" s="150" t="str">
        <f t="shared" si="169"/>
        <v/>
      </c>
      <c r="BE422" s="151">
        <f>VLOOKUP(A422,Basisgegevens!$B:$L,5,0)</f>
        <v>3.449074074074074E-3</v>
      </c>
      <c r="BF422" s="151">
        <f>VLOOKUP($A422,Basisgegevens!$B:$L,7,0)</f>
        <v>3.2175925925925926E-3</v>
      </c>
      <c r="BG422" s="151">
        <f>VLOOKUP($A422,Basisgegevens!$B:$L,8,0)</f>
        <v>7.3495370370370364E-3</v>
      </c>
      <c r="BH422" s="152">
        <f>VLOOKUP($A422,Basisgegevens!$B:$L,9,0)</f>
        <v>300</v>
      </c>
      <c r="BI422" s="152">
        <f>VLOOKUP($A422,Basisgegevens!$B:$L,10,0)</f>
        <v>135</v>
      </c>
      <c r="BJ422" s="152">
        <f>VLOOKUP($A422,Basisgegevens!$B:$L,11,0)</f>
        <v>19</v>
      </c>
      <c r="BK422" s="152" t="str">
        <f t="shared" si="170"/>
        <v/>
      </c>
      <c r="BL422" s="153" t="str">
        <f t="shared" si="171"/>
        <v>Uit</v>
      </c>
      <c r="BM422" s="154" t="str">
        <f t="shared" si="156"/>
        <v/>
      </c>
      <c r="BN422" s="154">
        <f t="shared" si="172"/>
        <v>0</v>
      </c>
      <c r="BO422" s="154" t="str">
        <f t="shared" si="173"/>
        <v/>
      </c>
      <c r="BP422" s="61"/>
      <c r="BQ422" s="61"/>
      <c r="BR422" s="59" t="str">
        <f t="shared" si="174"/>
        <v/>
      </c>
      <c r="BS422" s="59" t="str">
        <f t="shared" si="175"/>
        <v/>
      </c>
      <c r="BT422" s="155" t="str">
        <f t="shared" si="176"/>
        <v/>
      </c>
      <c r="BU422" s="156" t="str">
        <f t="shared" si="177"/>
        <v/>
      </c>
      <c r="BV422" s="68"/>
      <c r="BW422" s="68"/>
      <c r="BX422" s="68"/>
      <c r="BY422" s="68"/>
      <c r="BZ422" s="68"/>
      <c r="CA422" s="68"/>
      <c r="CB422" s="68"/>
      <c r="CC422" s="68"/>
    </row>
    <row r="423" spans="1:81" x14ac:dyDescent="0.2">
      <c r="A423" s="161" t="s">
        <v>53</v>
      </c>
      <c r="B423" s="32"/>
      <c r="C423" s="164" t="str">
        <f t="shared" si="157"/>
        <v>L</v>
      </c>
      <c r="D423" s="147"/>
      <c r="E423" s="40"/>
      <c r="F423" s="35"/>
      <c r="G423" s="32"/>
      <c r="H423" s="32"/>
      <c r="I423" s="32"/>
      <c r="J423" s="32"/>
      <c r="K423" s="41"/>
      <c r="L423" s="42"/>
      <c r="M423" s="42"/>
      <c r="N423" s="167" t="str">
        <f t="shared" si="158"/>
        <v>Uit</v>
      </c>
      <c r="O423" s="46"/>
      <c r="P423" s="47"/>
      <c r="Q423" s="48">
        <f t="shared" si="159"/>
        <v>0</v>
      </c>
      <c r="R423" s="49" t="str">
        <f t="shared" si="160"/>
        <v/>
      </c>
      <c r="S423" s="50" t="str">
        <f t="shared" si="161"/>
        <v>Uit</v>
      </c>
      <c r="T423" s="171">
        <f t="shared" si="162"/>
        <v>0</v>
      </c>
      <c r="U423" s="169">
        <f t="shared" si="163"/>
        <v>0</v>
      </c>
      <c r="V423" s="169" t="str">
        <f t="shared" si="164"/>
        <v>Uit</v>
      </c>
      <c r="W423" s="170" t="str">
        <f t="shared" si="165"/>
        <v/>
      </c>
      <c r="X423" s="91" t="str">
        <f t="shared" si="166"/>
        <v/>
      </c>
      <c r="Y423" s="51"/>
      <c r="Z423" s="51"/>
      <c r="AA423" s="51"/>
      <c r="AB423" s="51"/>
      <c r="AC423" s="51"/>
      <c r="AD423" s="51"/>
      <c r="AE423" s="51"/>
      <c r="AF423" s="51"/>
      <c r="AG423" s="51"/>
      <c r="AH423" s="51"/>
      <c r="AI423" s="51"/>
      <c r="AJ423" s="51"/>
      <c r="AK423" s="51"/>
      <c r="AL423" s="51"/>
      <c r="AM423" s="51"/>
      <c r="AN423" s="51"/>
      <c r="AO423" s="51"/>
      <c r="AP423" s="51"/>
      <c r="AQ423" s="51"/>
      <c r="AR423" s="51"/>
      <c r="AS423" s="51"/>
      <c r="AT423" s="51"/>
      <c r="AU423" s="51"/>
      <c r="AV423" s="51"/>
      <c r="AW423" s="51"/>
      <c r="AX423" s="149">
        <f t="shared" si="167"/>
        <v>0</v>
      </c>
      <c r="AY423" s="52"/>
      <c r="AZ423" s="90" t="e">
        <f>VLOOKUP(AY423,Termination!C:D,2,FALSE)</f>
        <v>#N/A</v>
      </c>
      <c r="BA423" s="92" t="str">
        <f t="shared" si="168"/>
        <v/>
      </c>
      <c r="BB423" s="89"/>
      <c r="BC423" s="89"/>
      <c r="BD423" s="150" t="str">
        <f t="shared" si="169"/>
        <v/>
      </c>
      <c r="BE423" s="151">
        <f>VLOOKUP(A423,Basisgegevens!$B:$L,5,0)</f>
        <v>3.449074074074074E-3</v>
      </c>
      <c r="BF423" s="151">
        <f>VLOOKUP($A423,Basisgegevens!$B:$L,7,0)</f>
        <v>3.2175925925925926E-3</v>
      </c>
      <c r="BG423" s="151">
        <f>VLOOKUP($A423,Basisgegevens!$B:$L,8,0)</f>
        <v>7.3495370370370364E-3</v>
      </c>
      <c r="BH423" s="152">
        <f>VLOOKUP($A423,Basisgegevens!$B:$L,9,0)</f>
        <v>300</v>
      </c>
      <c r="BI423" s="152">
        <f>VLOOKUP($A423,Basisgegevens!$B:$L,10,0)</f>
        <v>135</v>
      </c>
      <c r="BJ423" s="152">
        <f>VLOOKUP($A423,Basisgegevens!$B:$L,11,0)</f>
        <v>19</v>
      </c>
      <c r="BK423" s="152" t="str">
        <f t="shared" si="170"/>
        <v/>
      </c>
      <c r="BL423" s="153" t="str">
        <f t="shared" si="171"/>
        <v>Uit</v>
      </c>
      <c r="BM423" s="154" t="str">
        <f t="shared" si="156"/>
        <v/>
      </c>
      <c r="BN423" s="154">
        <f t="shared" si="172"/>
        <v>0</v>
      </c>
      <c r="BO423" s="154" t="str">
        <f t="shared" si="173"/>
        <v/>
      </c>
      <c r="BP423" s="61"/>
      <c r="BQ423" s="61"/>
      <c r="BR423" s="59" t="str">
        <f t="shared" si="174"/>
        <v/>
      </c>
      <c r="BS423" s="59" t="str">
        <f t="shared" si="175"/>
        <v/>
      </c>
      <c r="BT423" s="155" t="str">
        <f t="shared" si="176"/>
        <v/>
      </c>
      <c r="BU423" s="156" t="str">
        <f t="shared" si="177"/>
        <v/>
      </c>
      <c r="BV423" s="68"/>
      <c r="BW423" s="68"/>
      <c r="BX423" s="68"/>
      <c r="BY423" s="68"/>
      <c r="BZ423" s="68"/>
      <c r="CA423" s="68"/>
      <c r="CB423" s="68"/>
      <c r="CC423" s="68"/>
    </row>
    <row r="424" spans="1:81" x14ac:dyDescent="0.2">
      <c r="A424" s="161" t="s">
        <v>53</v>
      </c>
      <c r="B424" s="32"/>
      <c r="C424" s="164" t="str">
        <f t="shared" si="157"/>
        <v>L</v>
      </c>
      <c r="D424" s="147"/>
      <c r="E424" s="40"/>
      <c r="F424" s="35"/>
      <c r="G424" s="32"/>
      <c r="H424" s="32"/>
      <c r="I424" s="32"/>
      <c r="J424" s="32"/>
      <c r="K424" s="41"/>
      <c r="L424" s="42"/>
      <c r="M424" s="42"/>
      <c r="N424" s="167" t="str">
        <f t="shared" si="158"/>
        <v>Uit</v>
      </c>
      <c r="O424" s="46"/>
      <c r="P424" s="47"/>
      <c r="Q424" s="48">
        <f t="shared" si="159"/>
        <v>0</v>
      </c>
      <c r="R424" s="49" t="str">
        <f t="shared" si="160"/>
        <v/>
      </c>
      <c r="S424" s="50" t="str">
        <f t="shared" si="161"/>
        <v>Uit</v>
      </c>
      <c r="T424" s="171">
        <f t="shared" si="162"/>
        <v>0</v>
      </c>
      <c r="U424" s="169">
        <f t="shared" si="163"/>
        <v>0</v>
      </c>
      <c r="V424" s="169" t="str">
        <f t="shared" si="164"/>
        <v>Uit</v>
      </c>
      <c r="W424" s="170" t="str">
        <f t="shared" si="165"/>
        <v/>
      </c>
      <c r="X424" s="91" t="str">
        <f t="shared" si="166"/>
        <v/>
      </c>
      <c r="Y424" s="51"/>
      <c r="Z424" s="51"/>
      <c r="AA424" s="51"/>
      <c r="AB424" s="51"/>
      <c r="AC424" s="51"/>
      <c r="AD424" s="51"/>
      <c r="AE424" s="51"/>
      <c r="AF424" s="51"/>
      <c r="AG424" s="51"/>
      <c r="AH424" s="51"/>
      <c r="AI424" s="51"/>
      <c r="AJ424" s="51"/>
      <c r="AK424" s="51"/>
      <c r="AL424" s="51"/>
      <c r="AM424" s="51"/>
      <c r="AN424" s="51"/>
      <c r="AO424" s="51"/>
      <c r="AP424" s="51"/>
      <c r="AQ424" s="51"/>
      <c r="AR424" s="51"/>
      <c r="AS424" s="51"/>
      <c r="AT424" s="51"/>
      <c r="AU424" s="51"/>
      <c r="AV424" s="51"/>
      <c r="AW424" s="51"/>
      <c r="AX424" s="149">
        <f t="shared" si="167"/>
        <v>0</v>
      </c>
      <c r="AY424" s="52"/>
      <c r="AZ424" s="90" t="e">
        <f>VLOOKUP(AY424,Termination!C:D,2,FALSE)</f>
        <v>#N/A</v>
      </c>
      <c r="BA424" s="92" t="str">
        <f t="shared" si="168"/>
        <v/>
      </c>
      <c r="BB424" s="89"/>
      <c r="BC424" s="89"/>
      <c r="BD424" s="150" t="str">
        <f t="shared" si="169"/>
        <v/>
      </c>
      <c r="BE424" s="151">
        <f>VLOOKUP(A424,Basisgegevens!$B:$L,5,0)</f>
        <v>3.449074074074074E-3</v>
      </c>
      <c r="BF424" s="151">
        <f>VLOOKUP($A424,Basisgegevens!$B:$L,7,0)</f>
        <v>3.2175925925925926E-3</v>
      </c>
      <c r="BG424" s="151">
        <f>VLOOKUP($A424,Basisgegevens!$B:$L,8,0)</f>
        <v>7.3495370370370364E-3</v>
      </c>
      <c r="BH424" s="152">
        <f>VLOOKUP($A424,Basisgegevens!$B:$L,9,0)</f>
        <v>300</v>
      </c>
      <c r="BI424" s="152">
        <f>VLOOKUP($A424,Basisgegevens!$B:$L,10,0)</f>
        <v>135</v>
      </c>
      <c r="BJ424" s="152">
        <f>VLOOKUP($A424,Basisgegevens!$B:$L,11,0)</f>
        <v>19</v>
      </c>
      <c r="BK424" s="152" t="str">
        <f t="shared" si="170"/>
        <v/>
      </c>
      <c r="BL424" s="153" t="str">
        <f t="shared" si="171"/>
        <v>Uit</v>
      </c>
      <c r="BM424" s="154" t="str">
        <f t="shared" si="156"/>
        <v/>
      </c>
      <c r="BN424" s="154">
        <f t="shared" si="172"/>
        <v>0</v>
      </c>
      <c r="BO424" s="154" t="str">
        <f t="shared" si="173"/>
        <v/>
      </c>
      <c r="BP424" s="61"/>
      <c r="BQ424" s="61"/>
      <c r="BR424" s="59" t="str">
        <f t="shared" si="174"/>
        <v/>
      </c>
      <c r="BS424" s="59" t="str">
        <f t="shared" si="175"/>
        <v/>
      </c>
      <c r="BT424" s="155" t="str">
        <f t="shared" si="176"/>
        <v/>
      </c>
      <c r="BU424" s="156" t="str">
        <f t="shared" si="177"/>
        <v/>
      </c>
      <c r="BV424" s="68"/>
      <c r="BW424" s="68"/>
      <c r="BX424" s="68"/>
      <c r="BY424" s="68"/>
      <c r="BZ424" s="68"/>
      <c r="CA424" s="68"/>
      <c r="CB424" s="68"/>
      <c r="CC424" s="68"/>
    </row>
    <row r="425" spans="1:81" x14ac:dyDescent="0.2">
      <c r="A425" s="161" t="s">
        <v>53</v>
      </c>
      <c r="B425" s="32"/>
      <c r="C425" s="164" t="str">
        <f t="shared" si="157"/>
        <v>L</v>
      </c>
      <c r="D425" s="147"/>
      <c r="E425" s="40"/>
      <c r="F425" s="35"/>
      <c r="G425" s="32"/>
      <c r="H425" s="32"/>
      <c r="I425" s="32"/>
      <c r="J425" s="32"/>
      <c r="K425" s="41"/>
      <c r="L425" s="42"/>
      <c r="M425" s="42"/>
      <c r="N425" s="167" t="str">
        <f t="shared" si="158"/>
        <v>Uit</v>
      </c>
      <c r="O425" s="46"/>
      <c r="P425" s="47"/>
      <c r="Q425" s="48">
        <f t="shared" si="159"/>
        <v>0</v>
      </c>
      <c r="R425" s="49" t="str">
        <f t="shared" si="160"/>
        <v/>
      </c>
      <c r="S425" s="50" t="str">
        <f t="shared" si="161"/>
        <v>Uit</v>
      </c>
      <c r="T425" s="171">
        <f t="shared" si="162"/>
        <v>0</v>
      </c>
      <c r="U425" s="169">
        <f t="shared" si="163"/>
        <v>0</v>
      </c>
      <c r="V425" s="169" t="str">
        <f t="shared" si="164"/>
        <v>Uit</v>
      </c>
      <c r="W425" s="170" t="str">
        <f t="shared" si="165"/>
        <v/>
      </c>
      <c r="X425" s="91" t="str">
        <f t="shared" si="166"/>
        <v/>
      </c>
      <c r="Y425" s="51"/>
      <c r="Z425" s="51"/>
      <c r="AA425" s="51"/>
      <c r="AB425" s="51"/>
      <c r="AC425" s="51"/>
      <c r="AD425" s="51"/>
      <c r="AE425" s="51"/>
      <c r="AF425" s="51"/>
      <c r="AG425" s="51"/>
      <c r="AH425" s="51"/>
      <c r="AI425" s="51"/>
      <c r="AJ425" s="51"/>
      <c r="AK425" s="51"/>
      <c r="AL425" s="51"/>
      <c r="AM425" s="51"/>
      <c r="AN425" s="51"/>
      <c r="AO425" s="51"/>
      <c r="AP425" s="51"/>
      <c r="AQ425" s="51"/>
      <c r="AR425" s="51"/>
      <c r="AS425" s="51"/>
      <c r="AT425" s="51"/>
      <c r="AU425" s="51"/>
      <c r="AV425" s="51"/>
      <c r="AW425" s="51"/>
      <c r="AX425" s="149">
        <f t="shared" si="167"/>
        <v>0</v>
      </c>
      <c r="AY425" s="52"/>
      <c r="AZ425" s="90" t="e">
        <f>VLOOKUP(AY425,Termination!C:D,2,FALSE)</f>
        <v>#N/A</v>
      </c>
      <c r="BA425" s="92" t="str">
        <f t="shared" si="168"/>
        <v/>
      </c>
      <c r="BB425" s="89"/>
      <c r="BC425" s="89"/>
      <c r="BD425" s="150" t="str">
        <f t="shared" si="169"/>
        <v/>
      </c>
      <c r="BE425" s="151">
        <f>VLOOKUP(A425,Basisgegevens!$B:$L,5,0)</f>
        <v>3.449074074074074E-3</v>
      </c>
      <c r="BF425" s="151">
        <f>VLOOKUP($A425,Basisgegevens!$B:$L,7,0)</f>
        <v>3.2175925925925926E-3</v>
      </c>
      <c r="BG425" s="151">
        <f>VLOOKUP($A425,Basisgegevens!$B:$L,8,0)</f>
        <v>7.3495370370370364E-3</v>
      </c>
      <c r="BH425" s="152">
        <f>VLOOKUP($A425,Basisgegevens!$B:$L,9,0)</f>
        <v>300</v>
      </c>
      <c r="BI425" s="152">
        <f>VLOOKUP($A425,Basisgegevens!$B:$L,10,0)</f>
        <v>135</v>
      </c>
      <c r="BJ425" s="152">
        <f>VLOOKUP($A425,Basisgegevens!$B:$L,11,0)</f>
        <v>19</v>
      </c>
      <c r="BK425" s="152" t="str">
        <f t="shared" si="170"/>
        <v/>
      </c>
      <c r="BL425" s="153" t="str">
        <f t="shared" si="171"/>
        <v>Uit</v>
      </c>
      <c r="BM425" s="154" t="str">
        <f t="shared" si="156"/>
        <v/>
      </c>
      <c r="BN425" s="154">
        <f t="shared" si="172"/>
        <v>0</v>
      </c>
      <c r="BO425" s="154" t="str">
        <f t="shared" si="173"/>
        <v/>
      </c>
      <c r="BP425" s="61"/>
      <c r="BQ425" s="61"/>
      <c r="BR425" s="59" t="str">
        <f t="shared" si="174"/>
        <v/>
      </c>
      <c r="BS425" s="59" t="str">
        <f t="shared" si="175"/>
        <v/>
      </c>
      <c r="BT425" s="155" t="str">
        <f t="shared" si="176"/>
        <v/>
      </c>
      <c r="BU425" s="156" t="str">
        <f t="shared" si="177"/>
        <v/>
      </c>
      <c r="BV425" s="68"/>
      <c r="BW425" s="68"/>
      <c r="BX425" s="68"/>
      <c r="BY425" s="68"/>
      <c r="BZ425" s="68"/>
      <c r="CA425" s="68"/>
      <c r="CB425" s="68"/>
      <c r="CC425" s="68"/>
    </row>
    <row r="426" spans="1:81" x14ac:dyDescent="0.2">
      <c r="A426" s="161" t="s">
        <v>53</v>
      </c>
      <c r="B426" s="32"/>
      <c r="C426" s="164" t="str">
        <f t="shared" si="157"/>
        <v>L</v>
      </c>
      <c r="D426" s="147"/>
      <c r="E426" s="40"/>
      <c r="F426" s="35"/>
      <c r="G426" s="32"/>
      <c r="H426" s="32"/>
      <c r="I426" s="32"/>
      <c r="J426" s="32"/>
      <c r="K426" s="41"/>
      <c r="L426" s="42"/>
      <c r="M426" s="42"/>
      <c r="N426" s="167" t="str">
        <f t="shared" si="158"/>
        <v>Uit</v>
      </c>
      <c r="O426" s="46"/>
      <c r="P426" s="47"/>
      <c r="Q426" s="48">
        <f t="shared" si="159"/>
        <v>0</v>
      </c>
      <c r="R426" s="49" t="str">
        <f t="shared" si="160"/>
        <v/>
      </c>
      <c r="S426" s="50" t="str">
        <f t="shared" si="161"/>
        <v>Uit</v>
      </c>
      <c r="T426" s="171">
        <f t="shared" si="162"/>
        <v>0</v>
      </c>
      <c r="U426" s="169">
        <f t="shared" si="163"/>
        <v>0</v>
      </c>
      <c r="V426" s="169" t="str">
        <f t="shared" si="164"/>
        <v>Uit</v>
      </c>
      <c r="W426" s="170" t="str">
        <f t="shared" si="165"/>
        <v/>
      </c>
      <c r="X426" s="91" t="str">
        <f t="shared" si="166"/>
        <v/>
      </c>
      <c r="Y426" s="51"/>
      <c r="Z426" s="51"/>
      <c r="AA426" s="51"/>
      <c r="AB426" s="51"/>
      <c r="AC426" s="51"/>
      <c r="AD426" s="51"/>
      <c r="AE426" s="51"/>
      <c r="AF426" s="51"/>
      <c r="AG426" s="51"/>
      <c r="AH426" s="51"/>
      <c r="AI426" s="51"/>
      <c r="AJ426" s="51"/>
      <c r="AK426" s="51"/>
      <c r="AL426" s="51"/>
      <c r="AM426" s="51"/>
      <c r="AN426" s="51"/>
      <c r="AO426" s="51"/>
      <c r="AP426" s="51"/>
      <c r="AQ426" s="51"/>
      <c r="AR426" s="51"/>
      <c r="AS426" s="51"/>
      <c r="AT426" s="51"/>
      <c r="AU426" s="51"/>
      <c r="AV426" s="51"/>
      <c r="AW426" s="51"/>
      <c r="AX426" s="149">
        <f t="shared" si="167"/>
        <v>0</v>
      </c>
      <c r="AY426" s="52"/>
      <c r="AZ426" s="90" t="e">
        <f>VLOOKUP(AY426,Termination!C:D,2,FALSE)</f>
        <v>#N/A</v>
      </c>
      <c r="BA426" s="92" t="str">
        <f t="shared" si="168"/>
        <v/>
      </c>
      <c r="BB426" s="89"/>
      <c r="BC426" s="89"/>
      <c r="BD426" s="150" t="str">
        <f t="shared" si="169"/>
        <v/>
      </c>
      <c r="BE426" s="151">
        <f>VLOOKUP(A426,Basisgegevens!$B:$L,5,0)</f>
        <v>3.449074074074074E-3</v>
      </c>
      <c r="BF426" s="151">
        <f>VLOOKUP($A426,Basisgegevens!$B:$L,7,0)</f>
        <v>3.2175925925925926E-3</v>
      </c>
      <c r="BG426" s="151">
        <f>VLOOKUP($A426,Basisgegevens!$B:$L,8,0)</f>
        <v>7.3495370370370364E-3</v>
      </c>
      <c r="BH426" s="152">
        <f>VLOOKUP($A426,Basisgegevens!$B:$L,9,0)</f>
        <v>300</v>
      </c>
      <c r="BI426" s="152">
        <f>VLOOKUP($A426,Basisgegevens!$B:$L,10,0)</f>
        <v>135</v>
      </c>
      <c r="BJ426" s="152">
        <f>VLOOKUP($A426,Basisgegevens!$B:$L,11,0)</f>
        <v>19</v>
      </c>
      <c r="BK426" s="152" t="str">
        <f t="shared" si="170"/>
        <v/>
      </c>
      <c r="BL426" s="153" t="str">
        <f t="shared" si="171"/>
        <v>Uit</v>
      </c>
      <c r="BM426" s="154" t="str">
        <f t="shared" si="156"/>
        <v/>
      </c>
      <c r="BN426" s="154">
        <f t="shared" si="172"/>
        <v>0</v>
      </c>
      <c r="BO426" s="154" t="str">
        <f t="shared" si="173"/>
        <v/>
      </c>
      <c r="BP426" s="61"/>
      <c r="BQ426" s="61"/>
      <c r="BR426" s="59" t="str">
        <f t="shared" si="174"/>
        <v/>
      </c>
      <c r="BS426" s="59" t="str">
        <f t="shared" si="175"/>
        <v/>
      </c>
      <c r="BT426" s="155" t="str">
        <f t="shared" si="176"/>
        <v/>
      </c>
      <c r="BU426" s="156" t="str">
        <f t="shared" si="177"/>
        <v/>
      </c>
      <c r="BV426" s="68"/>
      <c r="BW426" s="68"/>
      <c r="BX426" s="68"/>
      <c r="BY426" s="68"/>
      <c r="BZ426" s="68"/>
      <c r="CA426" s="68"/>
      <c r="CB426" s="68"/>
      <c r="CC426" s="68"/>
    </row>
    <row r="427" spans="1:81" x14ac:dyDescent="0.2">
      <c r="A427" s="161" t="s">
        <v>53</v>
      </c>
      <c r="B427" s="32"/>
      <c r="C427" s="164" t="str">
        <f t="shared" si="157"/>
        <v>L</v>
      </c>
      <c r="D427" s="147"/>
      <c r="E427" s="40"/>
      <c r="F427" s="35"/>
      <c r="G427" s="32"/>
      <c r="H427" s="32"/>
      <c r="I427" s="32"/>
      <c r="J427" s="32"/>
      <c r="K427" s="41"/>
      <c r="L427" s="42"/>
      <c r="M427" s="42"/>
      <c r="N427" s="167" t="str">
        <f t="shared" si="158"/>
        <v>Uit</v>
      </c>
      <c r="O427" s="46"/>
      <c r="P427" s="47"/>
      <c r="Q427" s="48">
        <f t="shared" si="159"/>
        <v>0</v>
      </c>
      <c r="R427" s="49" t="str">
        <f t="shared" si="160"/>
        <v/>
      </c>
      <c r="S427" s="50" t="str">
        <f t="shared" si="161"/>
        <v>Uit</v>
      </c>
      <c r="T427" s="171">
        <f t="shared" si="162"/>
        <v>0</v>
      </c>
      <c r="U427" s="169">
        <f t="shared" si="163"/>
        <v>0</v>
      </c>
      <c r="V427" s="169" t="str">
        <f t="shared" si="164"/>
        <v>Uit</v>
      </c>
      <c r="W427" s="170" t="str">
        <f t="shared" si="165"/>
        <v/>
      </c>
      <c r="X427" s="91" t="str">
        <f t="shared" si="166"/>
        <v/>
      </c>
      <c r="Y427" s="51"/>
      <c r="Z427" s="51"/>
      <c r="AA427" s="51"/>
      <c r="AB427" s="51"/>
      <c r="AC427" s="51"/>
      <c r="AD427" s="51"/>
      <c r="AE427" s="51"/>
      <c r="AF427" s="51"/>
      <c r="AG427" s="51"/>
      <c r="AH427" s="51"/>
      <c r="AI427" s="51"/>
      <c r="AJ427" s="51"/>
      <c r="AK427" s="51"/>
      <c r="AL427" s="51"/>
      <c r="AM427" s="51"/>
      <c r="AN427" s="51"/>
      <c r="AO427" s="51"/>
      <c r="AP427" s="51"/>
      <c r="AQ427" s="51"/>
      <c r="AR427" s="51"/>
      <c r="AS427" s="51"/>
      <c r="AT427" s="51"/>
      <c r="AU427" s="51"/>
      <c r="AV427" s="51"/>
      <c r="AW427" s="51"/>
      <c r="AX427" s="149">
        <f t="shared" si="167"/>
        <v>0</v>
      </c>
      <c r="AY427" s="52"/>
      <c r="AZ427" s="90" t="e">
        <f>VLOOKUP(AY427,Termination!C:D,2,FALSE)</f>
        <v>#N/A</v>
      </c>
      <c r="BA427" s="92" t="str">
        <f t="shared" si="168"/>
        <v/>
      </c>
      <c r="BB427" s="89"/>
      <c r="BC427" s="89"/>
      <c r="BD427" s="150" t="str">
        <f t="shared" si="169"/>
        <v/>
      </c>
      <c r="BE427" s="151">
        <f>VLOOKUP(A427,Basisgegevens!$B:$L,5,0)</f>
        <v>3.449074074074074E-3</v>
      </c>
      <c r="BF427" s="151">
        <f>VLOOKUP($A427,Basisgegevens!$B:$L,7,0)</f>
        <v>3.2175925925925926E-3</v>
      </c>
      <c r="BG427" s="151">
        <f>VLOOKUP($A427,Basisgegevens!$B:$L,8,0)</f>
        <v>7.3495370370370364E-3</v>
      </c>
      <c r="BH427" s="152">
        <f>VLOOKUP($A427,Basisgegevens!$B:$L,9,0)</f>
        <v>300</v>
      </c>
      <c r="BI427" s="152">
        <f>VLOOKUP($A427,Basisgegevens!$B:$L,10,0)</f>
        <v>135</v>
      </c>
      <c r="BJ427" s="152">
        <f>VLOOKUP($A427,Basisgegevens!$B:$L,11,0)</f>
        <v>19</v>
      </c>
      <c r="BK427" s="152" t="str">
        <f t="shared" si="170"/>
        <v/>
      </c>
      <c r="BL427" s="153" t="str">
        <f t="shared" si="171"/>
        <v>Uit</v>
      </c>
      <c r="BM427" s="154" t="str">
        <f t="shared" si="156"/>
        <v/>
      </c>
      <c r="BN427" s="154">
        <f t="shared" si="172"/>
        <v>0</v>
      </c>
      <c r="BO427" s="154" t="str">
        <f t="shared" si="173"/>
        <v/>
      </c>
      <c r="BP427" s="61"/>
      <c r="BQ427" s="61"/>
      <c r="BR427" s="59" t="str">
        <f t="shared" si="174"/>
        <v/>
      </c>
      <c r="BS427" s="59" t="str">
        <f t="shared" si="175"/>
        <v/>
      </c>
      <c r="BT427" s="155" t="str">
        <f t="shared" si="176"/>
        <v/>
      </c>
      <c r="BU427" s="156" t="str">
        <f t="shared" si="177"/>
        <v/>
      </c>
      <c r="BV427" s="68"/>
      <c r="BW427" s="68"/>
      <c r="BX427" s="68"/>
      <c r="BY427" s="68"/>
      <c r="BZ427" s="68"/>
      <c r="CA427" s="68"/>
      <c r="CB427" s="68"/>
      <c r="CC427" s="68"/>
    </row>
    <row r="428" spans="1:81" x14ac:dyDescent="0.2">
      <c r="A428" s="161" t="s">
        <v>53</v>
      </c>
      <c r="B428" s="32"/>
      <c r="C428" s="164" t="str">
        <f t="shared" si="157"/>
        <v>L</v>
      </c>
      <c r="D428" s="147"/>
      <c r="E428" s="40"/>
      <c r="F428" s="35"/>
      <c r="G428" s="32"/>
      <c r="H428" s="32"/>
      <c r="I428" s="32"/>
      <c r="J428" s="32"/>
      <c r="K428" s="41"/>
      <c r="L428" s="42"/>
      <c r="M428" s="42"/>
      <c r="N428" s="167" t="str">
        <f t="shared" si="158"/>
        <v>Uit</v>
      </c>
      <c r="O428" s="46"/>
      <c r="P428" s="47"/>
      <c r="Q428" s="48">
        <f t="shared" si="159"/>
        <v>0</v>
      </c>
      <c r="R428" s="49" t="str">
        <f t="shared" si="160"/>
        <v/>
      </c>
      <c r="S428" s="50" t="str">
        <f t="shared" si="161"/>
        <v>Uit</v>
      </c>
      <c r="T428" s="171">
        <f t="shared" si="162"/>
        <v>0</v>
      </c>
      <c r="U428" s="169">
        <f t="shared" si="163"/>
        <v>0</v>
      </c>
      <c r="V428" s="169" t="str">
        <f t="shared" si="164"/>
        <v>Uit</v>
      </c>
      <c r="W428" s="170" t="str">
        <f t="shared" si="165"/>
        <v/>
      </c>
      <c r="X428" s="91" t="str">
        <f t="shared" si="166"/>
        <v/>
      </c>
      <c r="Y428" s="51"/>
      <c r="Z428" s="51"/>
      <c r="AA428" s="51"/>
      <c r="AB428" s="51"/>
      <c r="AC428" s="51"/>
      <c r="AD428" s="51"/>
      <c r="AE428" s="51"/>
      <c r="AF428" s="51"/>
      <c r="AG428" s="51"/>
      <c r="AH428" s="51"/>
      <c r="AI428" s="51"/>
      <c r="AJ428" s="51"/>
      <c r="AK428" s="51"/>
      <c r="AL428" s="51"/>
      <c r="AM428" s="51"/>
      <c r="AN428" s="51"/>
      <c r="AO428" s="51"/>
      <c r="AP428" s="51"/>
      <c r="AQ428" s="51"/>
      <c r="AR428" s="51"/>
      <c r="AS428" s="51"/>
      <c r="AT428" s="51"/>
      <c r="AU428" s="51"/>
      <c r="AV428" s="51"/>
      <c r="AW428" s="51"/>
      <c r="AX428" s="149">
        <f t="shared" si="167"/>
        <v>0</v>
      </c>
      <c r="AY428" s="52"/>
      <c r="AZ428" s="90" t="e">
        <f>VLOOKUP(AY428,Termination!C:D,2,FALSE)</f>
        <v>#N/A</v>
      </c>
      <c r="BA428" s="92" t="str">
        <f t="shared" si="168"/>
        <v/>
      </c>
      <c r="BB428" s="89"/>
      <c r="BC428" s="89"/>
      <c r="BD428" s="150" t="str">
        <f t="shared" si="169"/>
        <v/>
      </c>
      <c r="BE428" s="151">
        <f>VLOOKUP(A428,Basisgegevens!$B:$L,5,0)</f>
        <v>3.449074074074074E-3</v>
      </c>
      <c r="BF428" s="151">
        <f>VLOOKUP($A428,Basisgegevens!$B:$L,7,0)</f>
        <v>3.2175925925925926E-3</v>
      </c>
      <c r="BG428" s="151">
        <f>VLOOKUP($A428,Basisgegevens!$B:$L,8,0)</f>
        <v>7.3495370370370364E-3</v>
      </c>
      <c r="BH428" s="152">
        <f>VLOOKUP($A428,Basisgegevens!$B:$L,9,0)</f>
        <v>300</v>
      </c>
      <c r="BI428" s="152">
        <f>VLOOKUP($A428,Basisgegevens!$B:$L,10,0)</f>
        <v>135</v>
      </c>
      <c r="BJ428" s="152">
        <f>VLOOKUP($A428,Basisgegevens!$B:$L,11,0)</f>
        <v>19</v>
      </c>
      <c r="BK428" s="152" t="str">
        <f t="shared" si="170"/>
        <v/>
      </c>
      <c r="BL428" s="153" t="str">
        <f t="shared" si="171"/>
        <v>Uit</v>
      </c>
      <c r="BM428" s="154" t="str">
        <f t="shared" si="156"/>
        <v/>
      </c>
      <c r="BN428" s="154">
        <f t="shared" si="172"/>
        <v>0</v>
      </c>
      <c r="BO428" s="154" t="str">
        <f t="shared" si="173"/>
        <v/>
      </c>
      <c r="BP428" s="61"/>
      <c r="BQ428" s="61"/>
      <c r="BR428" s="59" t="str">
        <f t="shared" si="174"/>
        <v/>
      </c>
      <c r="BS428" s="59" t="str">
        <f t="shared" si="175"/>
        <v/>
      </c>
      <c r="BT428" s="155" t="str">
        <f t="shared" si="176"/>
        <v/>
      </c>
      <c r="BU428" s="156" t="str">
        <f t="shared" si="177"/>
        <v/>
      </c>
      <c r="BV428" s="68"/>
      <c r="BW428" s="68"/>
      <c r="BX428" s="68"/>
      <c r="BY428" s="68"/>
      <c r="BZ428" s="68"/>
      <c r="CA428" s="68"/>
      <c r="CB428" s="68"/>
      <c r="CC428" s="68"/>
    </row>
    <row r="429" spans="1:81" x14ac:dyDescent="0.2">
      <c r="A429" s="161" t="s">
        <v>53</v>
      </c>
      <c r="B429" s="32"/>
      <c r="C429" s="164" t="str">
        <f t="shared" si="157"/>
        <v>L</v>
      </c>
      <c r="D429" s="147"/>
      <c r="E429" s="40"/>
      <c r="F429" s="35"/>
      <c r="G429" s="32"/>
      <c r="H429" s="32"/>
      <c r="I429" s="32"/>
      <c r="J429" s="32"/>
      <c r="K429" s="41"/>
      <c r="L429" s="42"/>
      <c r="M429" s="42"/>
      <c r="N429" s="167" t="str">
        <f t="shared" si="158"/>
        <v>Uit</v>
      </c>
      <c r="O429" s="46"/>
      <c r="P429" s="47"/>
      <c r="Q429" s="48">
        <f t="shared" si="159"/>
        <v>0</v>
      </c>
      <c r="R429" s="49" t="str">
        <f t="shared" si="160"/>
        <v/>
      </c>
      <c r="S429" s="50" t="str">
        <f t="shared" si="161"/>
        <v>Uit</v>
      </c>
      <c r="T429" s="171">
        <f t="shared" si="162"/>
        <v>0</v>
      </c>
      <c r="U429" s="169">
        <f t="shared" si="163"/>
        <v>0</v>
      </c>
      <c r="V429" s="169" t="str">
        <f t="shared" si="164"/>
        <v>Uit</v>
      </c>
      <c r="W429" s="170" t="str">
        <f t="shared" si="165"/>
        <v/>
      </c>
      <c r="X429" s="91" t="str">
        <f t="shared" si="166"/>
        <v/>
      </c>
      <c r="Y429" s="51"/>
      <c r="Z429" s="51"/>
      <c r="AA429" s="51"/>
      <c r="AB429" s="51"/>
      <c r="AC429" s="51"/>
      <c r="AD429" s="51"/>
      <c r="AE429" s="51"/>
      <c r="AF429" s="51"/>
      <c r="AG429" s="51"/>
      <c r="AH429" s="51"/>
      <c r="AI429" s="51"/>
      <c r="AJ429" s="51"/>
      <c r="AK429" s="51"/>
      <c r="AL429" s="51"/>
      <c r="AM429" s="51"/>
      <c r="AN429" s="51"/>
      <c r="AO429" s="51"/>
      <c r="AP429" s="51"/>
      <c r="AQ429" s="51"/>
      <c r="AR429" s="51"/>
      <c r="AS429" s="51"/>
      <c r="AT429" s="51"/>
      <c r="AU429" s="51"/>
      <c r="AV429" s="51"/>
      <c r="AW429" s="51"/>
      <c r="AX429" s="149">
        <f t="shared" si="167"/>
        <v>0</v>
      </c>
      <c r="AY429" s="52"/>
      <c r="AZ429" s="90" t="e">
        <f>VLOOKUP(AY429,Termination!C:D,2,FALSE)</f>
        <v>#N/A</v>
      </c>
      <c r="BA429" s="92" t="str">
        <f t="shared" si="168"/>
        <v/>
      </c>
      <c r="BB429" s="89"/>
      <c r="BC429" s="89"/>
      <c r="BD429" s="150" t="str">
        <f t="shared" si="169"/>
        <v/>
      </c>
      <c r="BE429" s="151">
        <f>VLOOKUP(A429,Basisgegevens!$B:$L,5,0)</f>
        <v>3.449074074074074E-3</v>
      </c>
      <c r="BF429" s="151">
        <f>VLOOKUP($A429,Basisgegevens!$B:$L,7,0)</f>
        <v>3.2175925925925926E-3</v>
      </c>
      <c r="BG429" s="151">
        <f>VLOOKUP($A429,Basisgegevens!$B:$L,8,0)</f>
        <v>7.3495370370370364E-3</v>
      </c>
      <c r="BH429" s="152">
        <f>VLOOKUP($A429,Basisgegevens!$B:$L,9,0)</f>
        <v>300</v>
      </c>
      <c r="BI429" s="152">
        <f>VLOOKUP($A429,Basisgegevens!$B:$L,10,0)</f>
        <v>135</v>
      </c>
      <c r="BJ429" s="152">
        <f>VLOOKUP($A429,Basisgegevens!$B:$L,11,0)</f>
        <v>19</v>
      </c>
      <c r="BK429" s="152" t="str">
        <f t="shared" si="170"/>
        <v/>
      </c>
      <c r="BL429" s="153" t="str">
        <f t="shared" si="171"/>
        <v>Uit</v>
      </c>
      <c r="BM429" s="154" t="str">
        <f t="shared" si="156"/>
        <v/>
      </c>
      <c r="BN429" s="154">
        <f t="shared" si="172"/>
        <v>0</v>
      </c>
      <c r="BO429" s="154" t="str">
        <f t="shared" si="173"/>
        <v/>
      </c>
      <c r="BP429" s="61"/>
      <c r="BQ429" s="61"/>
      <c r="BR429" s="59" t="str">
        <f t="shared" si="174"/>
        <v/>
      </c>
      <c r="BS429" s="59" t="str">
        <f t="shared" si="175"/>
        <v/>
      </c>
      <c r="BT429" s="155" t="str">
        <f t="shared" si="176"/>
        <v/>
      </c>
      <c r="BU429" s="156" t="str">
        <f t="shared" si="177"/>
        <v/>
      </c>
      <c r="BV429" s="68"/>
      <c r="BW429" s="68"/>
      <c r="BX429" s="68"/>
      <c r="BY429" s="68"/>
      <c r="BZ429" s="68"/>
      <c r="CA429" s="68"/>
      <c r="CB429" s="68"/>
      <c r="CC429" s="68"/>
    </row>
    <row r="430" spans="1:81" x14ac:dyDescent="0.2">
      <c r="A430" s="161" t="s">
        <v>53</v>
      </c>
      <c r="B430" s="32"/>
      <c r="C430" s="164" t="str">
        <f t="shared" si="157"/>
        <v>L</v>
      </c>
      <c r="D430" s="147"/>
      <c r="E430" s="40"/>
      <c r="F430" s="35"/>
      <c r="G430" s="32"/>
      <c r="H430" s="32"/>
      <c r="I430" s="32"/>
      <c r="J430" s="32"/>
      <c r="K430" s="41"/>
      <c r="L430" s="42"/>
      <c r="M430" s="42"/>
      <c r="N430" s="167" t="str">
        <f t="shared" si="158"/>
        <v>Uit</v>
      </c>
      <c r="O430" s="46"/>
      <c r="P430" s="47"/>
      <c r="Q430" s="48">
        <f t="shared" si="159"/>
        <v>0</v>
      </c>
      <c r="R430" s="49" t="str">
        <f t="shared" si="160"/>
        <v/>
      </c>
      <c r="S430" s="50" t="str">
        <f t="shared" si="161"/>
        <v>Uit</v>
      </c>
      <c r="T430" s="171">
        <f t="shared" si="162"/>
        <v>0</v>
      </c>
      <c r="U430" s="169">
        <f t="shared" si="163"/>
        <v>0</v>
      </c>
      <c r="V430" s="169" t="str">
        <f t="shared" si="164"/>
        <v>Uit</v>
      </c>
      <c r="W430" s="170" t="str">
        <f t="shared" si="165"/>
        <v/>
      </c>
      <c r="X430" s="91" t="str">
        <f t="shared" si="166"/>
        <v/>
      </c>
      <c r="Y430" s="51"/>
      <c r="Z430" s="51"/>
      <c r="AA430" s="51"/>
      <c r="AB430" s="51"/>
      <c r="AC430" s="51"/>
      <c r="AD430" s="51"/>
      <c r="AE430" s="51"/>
      <c r="AF430" s="51"/>
      <c r="AG430" s="51"/>
      <c r="AH430" s="51"/>
      <c r="AI430" s="51"/>
      <c r="AJ430" s="51"/>
      <c r="AK430" s="51"/>
      <c r="AL430" s="51"/>
      <c r="AM430" s="51"/>
      <c r="AN430" s="51"/>
      <c r="AO430" s="51"/>
      <c r="AP430" s="51"/>
      <c r="AQ430" s="51"/>
      <c r="AR430" s="51"/>
      <c r="AS430" s="51"/>
      <c r="AT430" s="51"/>
      <c r="AU430" s="51"/>
      <c r="AV430" s="51"/>
      <c r="AW430" s="51"/>
      <c r="AX430" s="149">
        <f t="shared" si="167"/>
        <v>0</v>
      </c>
      <c r="AY430" s="52"/>
      <c r="AZ430" s="90" t="e">
        <f>VLOOKUP(AY430,Termination!C:D,2,FALSE)</f>
        <v>#N/A</v>
      </c>
      <c r="BA430" s="92" t="str">
        <f t="shared" si="168"/>
        <v/>
      </c>
      <c r="BB430" s="89"/>
      <c r="BC430" s="89"/>
      <c r="BD430" s="150" t="str">
        <f t="shared" si="169"/>
        <v/>
      </c>
      <c r="BE430" s="151">
        <f>VLOOKUP(A430,Basisgegevens!$B:$L,5,0)</f>
        <v>3.449074074074074E-3</v>
      </c>
      <c r="BF430" s="151">
        <f>VLOOKUP($A430,Basisgegevens!$B:$L,7,0)</f>
        <v>3.2175925925925926E-3</v>
      </c>
      <c r="BG430" s="151">
        <f>VLOOKUP($A430,Basisgegevens!$B:$L,8,0)</f>
        <v>7.3495370370370364E-3</v>
      </c>
      <c r="BH430" s="152">
        <f>VLOOKUP($A430,Basisgegevens!$B:$L,9,0)</f>
        <v>300</v>
      </c>
      <c r="BI430" s="152">
        <f>VLOOKUP($A430,Basisgegevens!$B:$L,10,0)</f>
        <v>135</v>
      </c>
      <c r="BJ430" s="152">
        <f>VLOOKUP($A430,Basisgegevens!$B:$L,11,0)</f>
        <v>19</v>
      </c>
      <c r="BK430" s="152" t="str">
        <f t="shared" si="170"/>
        <v/>
      </c>
      <c r="BL430" s="153" t="str">
        <f t="shared" si="171"/>
        <v>Uit</v>
      </c>
      <c r="BM430" s="154" t="str">
        <f t="shared" si="156"/>
        <v/>
      </c>
      <c r="BN430" s="154">
        <f t="shared" si="172"/>
        <v>0</v>
      </c>
      <c r="BO430" s="154" t="str">
        <f t="shared" si="173"/>
        <v/>
      </c>
      <c r="BP430" s="61"/>
      <c r="BQ430" s="61"/>
      <c r="BR430" s="59" t="str">
        <f t="shared" si="174"/>
        <v/>
      </c>
      <c r="BS430" s="59" t="str">
        <f t="shared" si="175"/>
        <v/>
      </c>
      <c r="BT430" s="155" t="str">
        <f t="shared" si="176"/>
        <v/>
      </c>
      <c r="BU430" s="156" t="str">
        <f t="shared" si="177"/>
        <v/>
      </c>
      <c r="BV430" s="68"/>
      <c r="BW430" s="68"/>
      <c r="BX430" s="68"/>
      <c r="BY430" s="68"/>
      <c r="BZ430" s="68"/>
      <c r="CA430" s="68"/>
      <c r="CB430" s="68"/>
      <c r="CC430" s="68"/>
    </row>
    <row r="431" spans="1:81" x14ac:dyDescent="0.2">
      <c r="A431" s="161" t="s">
        <v>53</v>
      </c>
      <c r="B431" s="32"/>
      <c r="C431" s="164" t="str">
        <f t="shared" si="157"/>
        <v>L</v>
      </c>
      <c r="D431" s="147"/>
      <c r="E431" s="40"/>
      <c r="F431" s="35"/>
      <c r="G431" s="32"/>
      <c r="H431" s="32"/>
      <c r="I431" s="32"/>
      <c r="J431" s="32"/>
      <c r="K431" s="41"/>
      <c r="L431" s="42"/>
      <c r="M431" s="42"/>
      <c r="N431" s="167" t="str">
        <f t="shared" si="158"/>
        <v>Uit</v>
      </c>
      <c r="O431" s="46"/>
      <c r="P431" s="47"/>
      <c r="Q431" s="48">
        <f t="shared" si="159"/>
        <v>0</v>
      </c>
      <c r="R431" s="49" t="str">
        <f t="shared" si="160"/>
        <v/>
      </c>
      <c r="S431" s="50" t="str">
        <f t="shared" si="161"/>
        <v>Uit</v>
      </c>
      <c r="T431" s="171">
        <f t="shared" si="162"/>
        <v>0</v>
      </c>
      <c r="U431" s="169">
        <f t="shared" si="163"/>
        <v>0</v>
      </c>
      <c r="V431" s="169" t="str">
        <f t="shared" si="164"/>
        <v>Uit</v>
      </c>
      <c r="W431" s="170" t="str">
        <f t="shared" si="165"/>
        <v/>
      </c>
      <c r="X431" s="91" t="str">
        <f t="shared" si="166"/>
        <v/>
      </c>
      <c r="Y431" s="51"/>
      <c r="Z431" s="51"/>
      <c r="AA431" s="51"/>
      <c r="AB431" s="51"/>
      <c r="AC431" s="51"/>
      <c r="AD431" s="51"/>
      <c r="AE431" s="51"/>
      <c r="AF431" s="51"/>
      <c r="AG431" s="51"/>
      <c r="AH431" s="51"/>
      <c r="AI431" s="51"/>
      <c r="AJ431" s="51"/>
      <c r="AK431" s="51"/>
      <c r="AL431" s="51"/>
      <c r="AM431" s="51"/>
      <c r="AN431" s="51"/>
      <c r="AO431" s="51"/>
      <c r="AP431" s="51"/>
      <c r="AQ431" s="51"/>
      <c r="AR431" s="51"/>
      <c r="AS431" s="51"/>
      <c r="AT431" s="51"/>
      <c r="AU431" s="51"/>
      <c r="AV431" s="51"/>
      <c r="AW431" s="51"/>
      <c r="AX431" s="149">
        <f t="shared" si="167"/>
        <v>0</v>
      </c>
      <c r="AY431" s="52"/>
      <c r="AZ431" s="90" t="e">
        <f>VLOOKUP(AY431,Termination!C:D,2,FALSE)</f>
        <v>#N/A</v>
      </c>
      <c r="BA431" s="92" t="str">
        <f t="shared" si="168"/>
        <v/>
      </c>
      <c r="BB431" s="89"/>
      <c r="BC431" s="89"/>
      <c r="BD431" s="150" t="str">
        <f t="shared" si="169"/>
        <v/>
      </c>
      <c r="BE431" s="151">
        <f>VLOOKUP(A431,Basisgegevens!$B:$L,5,0)</f>
        <v>3.449074074074074E-3</v>
      </c>
      <c r="BF431" s="151">
        <f>VLOOKUP($A431,Basisgegevens!$B:$L,7,0)</f>
        <v>3.2175925925925926E-3</v>
      </c>
      <c r="BG431" s="151">
        <f>VLOOKUP($A431,Basisgegevens!$B:$L,8,0)</f>
        <v>7.3495370370370364E-3</v>
      </c>
      <c r="BH431" s="152">
        <f>VLOOKUP($A431,Basisgegevens!$B:$L,9,0)</f>
        <v>300</v>
      </c>
      <c r="BI431" s="152">
        <f>VLOOKUP($A431,Basisgegevens!$B:$L,10,0)</f>
        <v>135</v>
      </c>
      <c r="BJ431" s="152">
        <f>VLOOKUP($A431,Basisgegevens!$B:$L,11,0)</f>
        <v>19</v>
      </c>
      <c r="BK431" s="152" t="str">
        <f t="shared" si="170"/>
        <v/>
      </c>
      <c r="BL431" s="153" t="str">
        <f t="shared" si="171"/>
        <v>Uit</v>
      </c>
      <c r="BM431" s="154" t="str">
        <f t="shared" si="156"/>
        <v/>
      </c>
      <c r="BN431" s="154">
        <f t="shared" si="172"/>
        <v>0</v>
      </c>
      <c r="BO431" s="154" t="str">
        <f t="shared" si="173"/>
        <v/>
      </c>
      <c r="BP431" s="61"/>
      <c r="BQ431" s="61"/>
      <c r="BR431" s="59" t="str">
        <f t="shared" si="174"/>
        <v/>
      </c>
      <c r="BS431" s="59" t="str">
        <f t="shared" si="175"/>
        <v/>
      </c>
      <c r="BT431" s="155" t="str">
        <f t="shared" si="176"/>
        <v/>
      </c>
      <c r="BU431" s="156" t="str">
        <f t="shared" si="177"/>
        <v/>
      </c>
      <c r="BV431" s="68"/>
      <c r="BW431" s="68"/>
      <c r="BX431" s="68"/>
      <c r="BY431" s="68"/>
      <c r="BZ431" s="68"/>
      <c r="CA431" s="68"/>
      <c r="CB431" s="68"/>
      <c r="CC431" s="68"/>
    </row>
    <row r="432" spans="1:81" x14ac:dyDescent="0.2">
      <c r="A432" s="161" t="s">
        <v>53</v>
      </c>
      <c r="B432" s="32"/>
      <c r="C432" s="164" t="str">
        <f t="shared" si="157"/>
        <v>L</v>
      </c>
      <c r="D432" s="147"/>
      <c r="E432" s="40"/>
      <c r="F432" s="35"/>
      <c r="G432" s="32"/>
      <c r="H432" s="32"/>
      <c r="I432" s="32"/>
      <c r="J432" s="32"/>
      <c r="K432" s="41"/>
      <c r="L432" s="42"/>
      <c r="M432" s="42"/>
      <c r="N432" s="167" t="str">
        <f t="shared" si="158"/>
        <v>Uit</v>
      </c>
      <c r="O432" s="46"/>
      <c r="P432" s="47"/>
      <c r="Q432" s="48">
        <f t="shared" si="159"/>
        <v>0</v>
      </c>
      <c r="R432" s="49" t="str">
        <f t="shared" si="160"/>
        <v/>
      </c>
      <c r="S432" s="50" t="str">
        <f t="shared" si="161"/>
        <v>Uit</v>
      </c>
      <c r="T432" s="171">
        <f t="shared" si="162"/>
        <v>0</v>
      </c>
      <c r="U432" s="169">
        <f t="shared" si="163"/>
        <v>0</v>
      </c>
      <c r="V432" s="169" t="str">
        <f t="shared" si="164"/>
        <v>Uit</v>
      </c>
      <c r="W432" s="170" t="str">
        <f t="shared" si="165"/>
        <v/>
      </c>
      <c r="X432" s="91" t="str">
        <f t="shared" si="166"/>
        <v/>
      </c>
      <c r="Y432" s="51"/>
      <c r="Z432" s="51"/>
      <c r="AA432" s="51"/>
      <c r="AB432" s="51"/>
      <c r="AC432" s="51"/>
      <c r="AD432" s="51"/>
      <c r="AE432" s="51"/>
      <c r="AF432" s="51"/>
      <c r="AG432" s="51"/>
      <c r="AH432" s="51"/>
      <c r="AI432" s="51"/>
      <c r="AJ432" s="51"/>
      <c r="AK432" s="51"/>
      <c r="AL432" s="51"/>
      <c r="AM432" s="51"/>
      <c r="AN432" s="51"/>
      <c r="AO432" s="51"/>
      <c r="AP432" s="51"/>
      <c r="AQ432" s="51"/>
      <c r="AR432" s="51"/>
      <c r="AS432" s="51"/>
      <c r="AT432" s="51"/>
      <c r="AU432" s="51"/>
      <c r="AV432" s="51"/>
      <c r="AW432" s="51"/>
      <c r="AX432" s="149">
        <f t="shared" si="167"/>
        <v>0</v>
      </c>
      <c r="AY432" s="52"/>
      <c r="AZ432" s="90" t="e">
        <f>VLOOKUP(AY432,Termination!C:D,2,FALSE)</f>
        <v>#N/A</v>
      </c>
      <c r="BA432" s="92" t="str">
        <f t="shared" si="168"/>
        <v/>
      </c>
      <c r="BB432" s="89"/>
      <c r="BC432" s="89"/>
      <c r="BD432" s="150" t="str">
        <f t="shared" si="169"/>
        <v/>
      </c>
      <c r="BE432" s="151">
        <f>VLOOKUP(A432,Basisgegevens!$B:$L,5,0)</f>
        <v>3.449074074074074E-3</v>
      </c>
      <c r="BF432" s="151">
        <f>VLOOKUP($A432,Basisgegevens!$B:$L,7,0)</f>
        <v>3.2175925925925926E-3</v>
      </c>
      <c r="BG432" s="151">
        <f>VLOOKUP($A432,Basisgegevens!$B:$L,8,0)</f>
        <v>7.3495370370370364E-3</v>
      </c>
      <c r="BH432" s="152">
        <f>VLOOKUP($A432,Basisgegevens!$B:$L,9,0)</f>
        <v>300</v>
      </c>
      <c r="BI432" s="152">
        <f>VLOOKUP($A432,Basisgegevens!$B:$L,10,0)</f>
        <v>135</v>
      </c>
      <c r="BJ432" s="152">
        <f>VLOOKUP($A432,Basisgegevens!$B:$L,11,0)</f>
        <v>19</v>
      </c>
      <c r="BK432" s="152" t="str">
        <f t="shared" si="170"/>
        <v/>
      </c>
      <c r="BL432" s="153" t="str">
        <f t="shared" si="171"/>
        <v>Uit</v>
      </c>
      <c r="BM432" s="154" t="str">
        <f t="shared" si="156"/>
        <v/>
      </c>
      <c r="BN432" s="154">
        <f t="shared" si="172"/>
        <v>0</v>
      </c>
      <c r="BO432" s="154" t="str">
        <f t="shared" si="173"/>
        <v/>
      </c>
      <c r="BP432" s="61"/>
      <c r="BQ432" s="61"/>
      <c r="BR432" s="59" t="str">
        <f t="shared" si="174"/>
        <v/>
      </c>
      <c r="BS432" s="59" t="str">
        <f t="shared" si="175"/>
        <v/>
      </c>
      <c r="BT432" s="155" t="str">
        <f t="shared" si="176"/>
        <v/>
      </c>
      <c r="BU432" s="156" t="str">
        <f t="shared" si="177"/>
        <v/>
      </c>
      <c r="BV432" s="68"/>
      <c r="BW432" s="68"/>
      <c r="BX432" s="68"/>
      <c r="BY432" s="68"/>
      <c r="BZ432" s="68"/>
      <c r="CA432" s="68"/>
      <c r="CB432" s="68"/>
      <c r="CC432" s="68"/>
    </row>
    <row r="433" spans="1:81" x14ac:dyDescent="0.2">
      <c r="A433" s="161" t="s">
        <v>53</v>
      </c>
      <c r="B433" s="32"/>
      <c r="C433" s="164" t="str">
        <f t="shared" si="157"/>
        <v>L</v>
      </c>
      <c r="D433" s="147"/>
      <c r="E433" s="40"/>
      <c r="F433" s="35"/>
      <c r="G433" s="32"/>
      <c r="H433" s="32"/>
      <c r="I433" s="32"/>
      <c r="J433" s="32"/>
      <c r="K433" s="41"/>
      <c r="L433" s="42"/>
      <c r="M433" s="42"/>
      <c r="N433" s="167" t="str">
        <f t="shared" si="158"/>
        <v>Uit</v>
      </c>
      <c r="O433" s="46"/>
      <c r="P433" s="47"/>
      <c r="Q433" s="48">
        <f t="shared" si="159"/>
        <v>0</v>
      </c>
      <c r="R433" s="49" t="str">
        <f t="shared" si="160"/>
        <v/>
      </c>
      <c r="S433" s="50" t="str">
        <f t="shared" si="161"/>
        <v>Uit</v>
      </c>
      <c r="T433" s="171">
        <f t="shared" si="162"/>
        <v>0</v>
      </c>
      <c r="U433" s="169">
        <f t="shared" si="163"/>
        <v>0</v>
      </c>
      <c r="V433" s="169" t="str">
        <f t="shared" si="164"/>
        <v>Uit</v>
      </c>
      <c r="W433" s="170" t="str">
        <f t="shared" si="165"/>
        <v/>
      </c>
      <c r="X433" s="91" t="str">
        <f t="shared" si="166"/>
        <v/>
      </c>
      <c r="Y433" s="51"/>
      <c r="Z433" s="51"/>
      <c r="AA433" s="51"/>
      <c r="AB433" s="51"/>
      <c r="AC433" s="51"/>
      <c r="AD433" s="51"/>
      <c r="AE433" s="51"/>
      <c r="AF433" s="51"/>
      <c r="AG433" s="51"/>
      <c r="AH433" s="51"/>
      <c r="AI433" s="51"/>
      <c r="AJ433" s="51"/>
      <c r="AK433" s="51"/>
      <c r="AL433" s="51"/>
      <c r="AM433" s="51"/>
      <c r="AN433" s="51"/>
      <c r="AO433" s="51"/>
      <c r="AP433" s="51"/>
      <c r="AQ433" s="51"/>
      <c r="AR433" s="51"/>
      <c r="AS433" s="51"/>
      <c r="AT433" s="51"/>
      <c r="AU433" s="51"/>
      <c r="AV433" s="51"/>
      <c r="AW433" s="51"/>
      <c r="AX433" s="149">
        <f t="shared" si="167"/>
        <v>0</v>
      </c>
      <c r="AY433" s="52"/>
      <c r="AZ433" s="90" t="e">
        <f>VLOOKUP(AY433,Termination!C:D,2,FALSE)</f>
        <v>#N/A</v>
      </c>
      <c r="BA433" s="92" t="str">
        <f t="shared" si="168"/>
        <v/>
      </c>
      <c r="BB433" s="89"/>
      <c r="BC433" s="89"/>
      <c r="BD433" s="150" t="str">
        <f t="shared" si="169"/>
        <v/>
      </c>
      <c r="BE433" s="151">
        <f>VLOOKUP(A433,Basisgegevens!$B:$L,5,0)</f>
        <v>3.449074074074074E-3</v>
      </c>
      <c r="BF433" s="151">
        <f>VLOOKUP($A433,Basisgegevens!$B:$L,7,0)</f>
        <v>3.2175925925925926E-3</v>
      </c>
      <c r="BG433" s="151">
        <f>VLOOKUP($A433,Basisgegevens!$B:$L,8,0)</f>
        <v>7.3495370370370364E-3</v>
      </c>
      <c r="BH433" s="152">
        <f>VLOOKUP($A433,Basisgegevens!$B:$L,9,0)</f>
        <v>300</v>
      </c>
      <c r="BI433" s="152">
        <f>VLOOKUP($A433,Basisgegevens!$B:$L,10,0)</f>
        <v>135</v>
      </c>
      <c r="BJ433" s="152">
        <f>VLOOKUP($A433,Basisgegevens!$B:$L,11,0)</f>
        <v>19</v>
      </c>
      <c r="BK433" s="152" t="str">
        <f t="shared" si="170"/>
        <v/>
      </c>
      <c r="BL433" s="153" t="str">
        <f t="shared" si="171"/>
        <v>Uit</v>
      </c>
      <c r="BM433" s="154" t="str">
        <f t="shared" ref="BM433:BM496" si="178">IFERROR(IF(BD433&gt;BE433,(BD433-BE433)*24*3600*0.4,0),"")</f>
        <v/>
      </c>
      <c r="BN433" s="154">
        <f t="shared" si="172"/>
        <v>0</v>
      </c>
      <c r="BO433" s="154" t="str">
        <f t="shared" si="173"/>
        <v/>
      </c>
      <c r="BP433" s="61"/>
      <c r="BQ433" s="61"/>
      <c r="BR433" s="59" t="str">
        <f t="shared" si="174"/>
        <v/>
      </c>
      <c r="BS433" s="59" t="str">
        <f t="shared" si="175"/>
        <v/>
      </c>
      <c r="BT433" s="155" t="str">
        <f t="shared" si="176"/>
        <v/>
      </c>
      <c r="BU433" s="156" t="str">
        <f t="shared" si="177"/>
        <v/>
      </c>
      <c r="BV433" s="68"/>
      <c r="BW433" s="68"/>
      <c r="BX433" s="68"/>
      <c r="BY433" s="68"/>
      <c r="BZ433" s="68"/>
      <c r="CA433" s="68"/>
      <c r="CB433" s="68"/>
      <c r="CC433" s="68"/>
    </row>
    <row r="434" spans="1:81" x14ac:dyDescent="0.2">
      <c r="A434" s="161" t="s">
        <v>53</v>
      </c>
      <c r="B434" s="32"/>
      <c r="C434" s="164" t="str">
        <f t="shared" si="157"/>
        <v>L</v>
      </c>
      <c r="D434" s="147"/>
      <c r="E434" s="40"/>
      <c r="F434" s="35"/>
      <c r="G434" s="32"/>
      <c r="H434" s="32"/>
      <c r="I434" s="32"/>
      <c r="J434" s="32"/>
      <c r="K434" s="41"/>
      <c r="L434" s="42"/>
      <c r="M434" s="42"/>
      <c r="N434" s="167" t="str">
        <f t="shared" si="158"/>
        <v>Uit</v>
      </c>
      <c r="O434" s="46"/>
      <c r="P434" s="47"/>
      <c r="Q434" s="48">
        <f t="shared" si="159"/>
        <v>0</v>
      </c>
      <c r="R434" s="49" t="str">
        <f t="shared" si="160"/>
        <v/>
      </c>
      <c r="S434" s="50" t="str">
        <f t="shared" si="161"/>
        <v>Uit</v>
      </c>
      <c r="T434" s="171">
        <f t="shared" si="162"/>
        <v>0</v>
      </c>
      <c r="U434" s="169">
        <f t="shared" si="163"/>
        <v>0</v>
      </c>
      <c r="V434" s="169" t="str">
        <f t="shared" si="164"/>
        <v>Uit</v>
      </c>
      <c r="W434" s="170" t="str">
        <f t="shared" si="165"/>
        <v/>
      </c>
      <c r="X434" s="91" t="str">
        <f t="shared" si="166"/>
        <v/>
      </c>
      <c r="Y434" s="51"/>
      <c r="Z434" s="51"/>
      <c r="AA434" s="51"/>
      <c r="AB434" s="51"/>
      <c r="AC434" s="51"/>
      <c r="AD434" s="51"/>
      <c r="AE434" s="51"/>
      <c r="AF434" s="51"/>
      <c r="AG434" s="51"/>
      <c r="AH434" s="51"/>
      <c r="AI434" s="51"/>
      <c r="AJ434" s="51"/>
      <c r="AK434" s="51"/>
      <c r="AL434" s="51"/>
      <c r="AM434" s="51"/>
      <c r="AN434" s="51"/>
      <c r="AO434" s="51"/>
      <c r="AP434" s="51"/>
      <c r="AQ434" s="51"/>
      <c r="AR434" s="51"/>
      <c r="AS434" s="51"/>
      <c r="AT434" s="51"/>
      <c r="AU434" s="51"/>
      <c r="AV434" s="51"/>
      <c r="AW434" s="51"/>
      <c r="AX434" s="149">
        <f t="shared" si="167"/>
        <v>0</v>
      </c>
      <c r="AY434" s="52"/>
      <c r="AZ434" s="90" t="e">
        <f>VLOOKUP(AY434,Termination!C:D,2,FALSE)</f>
        <v>#N/A</v>
      </c>
      <c r="BA434" s="92" t="str">
        <f t="shared" si="168"/>
        <v/>
      </c>
      <c r="BB434" s="89"/>
      <c r="BC434" s="89"/>
      <c r="BD434" s="150" t="str">
        <f t="shared" si="169"/>
        <v/>
      </c>
      <c r="BE434" s="151">
        <f>VLOOKUP(A434,Basisgegevens!$B:$L,5,0)</f>
        <v>3.449074074074074E-3</v>
      </c>
      <c r="BF434" s="151">
        <f>VLOOKUP($A434,Basisgegevens!$B:$L,7,0)</f>
        <v>3.2175925925925926E-3</v>
      </c>
      <c r="BG434" s="151">
        <f>VLOOKUP($A434,Basisgegevens!$B:$L,8,0)</f>
        <v>7.3495370370370364E-3</v>
      </c>
      <c r="BH434" s="152">
        <f>VLOOKUP($A434,Basisgegevens!$B:$L,9,0)</f>
        <v>300</v>
      </c>
      <c r="BI434" s="152">
        <f>VLOOKUP($A434,Basisgegevens!$B:$L,10,0)</f>
        <v>135</v>
      </c>
      <c r="BJ434" s="152">
        <f>VLOOKUP($A434,Basisgegevens!$B:$L,11,0)</f>
        <v>19</v>
      </c>
      <c r="BK434" s="152" t="str">
        <f t="shared" si="170"/>
        <v/>
      </c>
      <c r="BL434" s="153" t="str">
        <f t="shared" si="171"/>
        <v>Uit</v>
      </c>
      <c r="BM434" s="154" t="str">
        <f t="shared" si="178"/>
        <v/>
      </c>
      <c r="BN434" s="154">
        <f t="shared" si="172"/>
        <v>0</v>
      </c>
      <c r="BO434" s="154" t="str">
        <f t="shared" si="173"/>
        <v/>
      </c>
      <c r="BP434" s="61"/>
      <c r="BQ434" s="61"/>
      <c r="BR434" s="59" t="str">
        <f t="shared" si="174"/>
        <v/>
      </c>
      <c r="BS434" s="59" t="str">
        <f t="shared" si="175"/>
        <v/>
      </c>
      <c r="BT434" s="155" t="str">
        <f t="shared" si="176"/>
        <v/>
      </c>
      <c r="BU434" s="156" t="str">
        <f t="shared" si="177"/>
        <v/>
      </c>
      <c r="BV434" s="68"/>
      <c r="BW434" s="68"/>
      <c r="BX434" s="68"/>
      <c r="BY434" s="68"/>
      <c r="BZ434" s="68"/>
      <c r="CA434" s="68"/>
      <c r="CB434" s="68"/>
      <c r="CC434" s="68"/>
    </row>
    <row r="435" spans="1:81" x14ac:dyDescent="0.2">
      <c r="A435" s="161" t="s">
        <v>53</v>
      </c>
      <c r="B435" s="32"/>
      <c r="C435" s="164" t="str">
        <f t="shared" si="157"/>
        <v>L</v>
      </c>
      <c r="D435" s="147"/>
      <c r="E435" s="40"/>
      <c r="F435" s="35"/>
      <c r="G435" s="32"/>
      <c r="H435" s="32"/>
      <c r="I435" s="32"/>
      <c r="J435" s="32"/>
      <c r="K435" s="41"/>
      <c r="L435" s="42"/>
      <c r="M435" s="42"/>
      <c r="N435" s="167" t="str">
        <f t="shared" si="158"/>
        <v>Uit</v>
      </c>
      <c r="O435" s="46"/>
      <c r="P435" s="47"/>
      <c r="Q435" s="48">
        <f t="shared" si="159"/>
        <v>0</v>
      </c>
      <c r="R435" s="49" t="str">
        <f t="shared" si="160"/>
        <v/>
      </c>
      <c r="S435" s="50" t="str">
        <f t="shared" si="161"/>
        <v>Uit</v>
      </c>
      <c r="T435" s="171">
        <f t="shared" si="162"/>
        <v>0</v>
      </c>
      <c r="U435" s="169">
        <f t="shared" si="163"/>
        <v>0</v>
      </c>
      <c r="V435" s="169" t="str">
        <f t="shared" si="164"/>
        <v>Uit</v>
      </c>
      <c r="W435" s="170" t="str">
        <f t="shared" si="165"/>
        <v/>
      </c>
      <c r="X435" s="91" t="str">
        <f t="shared" si="166"/>
        <v/>
      </c>
      <c r="Y435" s="51"/>
      <c r="Z435" s="51"/>
      <c r="AA435" s="51"/>
      <c r="AB435" s="51"/>
      <c r="AC435" s="51"/>
      <c r="AD435" s="51"/>
      <c r="AE435" s="51"/>
      <c r="AF435" s="51"/>
      <c r="AG435" s="51"/>
      <c r="AH435" s="51"/>
      <c r="AI435" s="51"/>
      <c r="AJ435" s="51"/>
      <c r="AK435" s="51"/>
      <c r="AL435" s="51"/>
      <c r="AM435" s="51"/>
      <c r="AN435" s="51"/>
      <c r="AO435" s="51"/>
      <c r="AP435" s="51"/>
      <c r="AQ435" s="51"/>
      <c r="AR435" s="51"/>
      <c r="AS435" s="51"/>
      <c r="AT435" s="51"/>
      <c r="AU435" s="51"/>
      <c r="AV435" s="51"/>
      <c r="AW435" s="51"/>
      <c r="AX435" s="149">
        <f t="shared" si="167"/>
        <v>0</v>
      </c>
      <c r="AY435" s="52"/>
      <c r="AZ435" s="90" t="e">
        <f>VLOOKUP(AY435,Termination!C:D,2,FALSE)</f>
        <v>#N/A</v>
      </c>
      <c r="BA435" s="92" t="str">
        <f t="shared" si="168"/>
        <v/>
      </c>
      <c r="BB435" s="89"/>
      <c r="BC435" s="89"/>
      <c r="BD435" s="150" t="str">
        <f t="shared" si="169"/>
        <v/>
      </c>
      <c r="BE435" s="151">
        <f>VLOOKUP(A435,Basisgegevens!$B:$L,5,0)</f>
        <v>3.449074074074074E-3</v>
      </c>
      <c r="BF435" s="151">
        <f>VLOOKUP($A435,Basisgegevens!$B:$L,7,0)</f>
        <v>3.2175925925925926E-3</v>
      </c>
      <c r="BG435" s="151">
        <f>VLOOKUP($A435,Basisgegevens!$B:$L,8,0)</f>
        <v>7.3495370370370364E-3</v>
      </c>
      <c r="BH435" s="152">
        <f>VLOOKUP($A435,Basisgegevens!$B:$L,9,0)</f>
        <v>300</v>
      </c>
      <c r="BI435" s="152">
        <f>VLOOKUP($A435,Basisgegevens!$B:$L,10,0)</f>
        <v>135</v>
      </c>
      <c r="BJ435" s="152">
        <f>VLOOKUP($A435,Basisgegevens!$B:$L,11,0)</f>
        <v>19</v>
      </c>
      <c r="BK435" s="152" t="str">
        <f t="shared" si="170"/>
        <v/>
      </c>
      <c r="BL435" s="153" t="str">
        <f t="shared" si="171"/>
        <v>Uit</v>
      </c>
      <c r="BM435" s="154" t="str">
        <f t="shared" si="178"/>
        <v/>
      </c>
      <c r="BN435" s="154">
        <f t="shared" si="172"/>
        <v>0</v>
      </c>
      <c r="BO435" s="154" t="str">
        <f t="shared" si="173"/>
        <v/>
      </c>
      <c r="BP435" s="61"/>
      <c r="BQ435" s="61"/>
      <c r="BR435" s="59" t="str">
        <f t="shared" si="174"/>
        <v/>
      </c>
      <c r="BS435" s="59" t="str">
        <f t="shared" si="175"/>
        <v/>
      </c>
      <c r="BT435" s="155" t="str">
        <f t="shared" si="176"/>
        <v/>
      </c>
      <c r="BU435" s="156" t="str">
        <f t="shared" si="177"/>
        <v/>
      </c>
      <c r="BV435" s="68"/>
      <c r="BW435" s="68"/>
      <c r="BX435" s="68"/>
      <c r="BY435" s="68"/>
      <c r="BZ435" s="68"/>
      <c r="CA435" s="68"/>
      <c r="CB435" s="68"/>
      <c r="CC435" s="68"/>
    </row>
    <row r="436" spans="1:81" x14ac:dyDescent="0.2">
      <c r="A436" s="161" t="s">
        <v>53</v>
      </c>
      <c r="B436" s="32"/>
      <c r="C436" s="164" t="str">
        <f t="shared" si="157"/>
        <v>L</v>
      </c>
      <c r="D436" s="147"/>
      <c r="E436" s="40"/>
      <c r="F436" s="35"/>
      <c r="G436" s="32"/>
      <c r="H436" s="32"/>
      <c r="I436" s="32"/>
      <c r="J436" s="32"/>
      <c r="K436" s="41"/>
      <c r="L436" s="42"/>
      <c r="M436" s="42"/>
      <c r="N436" s="167" t="str">
        <f t="shared" si="158"/>
        <v>Uit</v>
      </c>
      <c r="O436" s="46"/>
      <c r="P436" s="47"/>
      <c r="Q436" s="48">
        <f t="shared" si="159"/>
        <v>0</v>
      </c>
      <c r="R436" s="49" t="str">
        <f t="shared" si="160"/>
        <v/>
      </c>
      <c r="S436" s="50" t="str">
        <f t="shared" si="161"/>
        <v>Uit</v>
      </c>
      <c r="T436" s="171">
        <f t="shared" si="162"/>
        <v>0</v>
      </c>
      <c r="U436" s="169">
        <f t="shared" si="163"/>
        <v>0</v>
      </c>
      <c r="V436" s="169" t="str">
        <f t="shared" si="164"/>
        <v>Uit</v>
      </c>
      <c r="W436" s="170" t="str">
        <f t="shared" si="165"/>
        <v/>
      </c>
      <c r="X436" s="91" t="str">
        <f t="shared" si="166"/>
        <v/>
      </c>
      <c r="Y436" s="51"/>
      <c r="Z436" s="51"/>
      <c r="AA436" s="51"/>
      <c r="AB436" s="51"/>
      <c r="AC436" s="51"/>
      <c r="AD436" s="51"/>
      <c r="AE436" s="51"/>
      <c r="AF436" s="51"/>
      <c r="AG436" s="51"/>
      <c r="AH436" s="51"/>
      <c r="AI436" s="51"/>
      <c r="AJ436" s="51"/>
      <c r="AK436" s="51"/>
      <c r="AL436" s="51"/>
      <c r="AM436" s="51"/>
      <c r="AN436" s="51"/>
      <c r="AO436" s="51"/>
      <c r="AP436" s="51"/>
      <c r="AQ436" s="51"/>
      <c r="AR436" s="51"/>
      <c r="AS436" s="51"/>
      <c r="AT436" s="51"/>
      <c r="AU436" s="51"/>
      <c r="AV436" s="51"/>
      <c r="AW436" s="51"/>
      <c r="AX436" s="149">
        <f t="shared" si="167"/>
        <v>0</v>
      </c>
      <c r="AY436" s="52"/>
      <c r="AZ436" s="90" t="e">
        <f>VLOOKUP(AY436,Termination!C:D,2,FALSE)</f>
        <v>#N/A</v>
      </c>
      <c r="BA436" s="92" t="str">
        <f t="shared" si="168"/>
        <v/>
      </c>
      <c r="BB436" s="89"/>
      <c r="BC436" s="89"/>
      <c r="BD436" s="150" t="str">
        <f t="shared" si="169"/>
        <v/>
      </c>
      <c r="BE436" s="151">
        <f>VLOOKUP(A436,Basisgegevens!$B:$L,5,0)</f>
        <v>3.449074074074074E-3</v>
      </c>
      <c r="BF436" s="151">
        <f>VLOOKUP($A436,Basisgegevens!$B:$L,7,0)</f>
        <v>3.2175925925925926E-3</v>
      </c>
      <c r="BG436" s="151">
        <f>VLOOKUP($A436,Basisgegevens!$B:$L,8,0)</f>
        <v>7.3495370370370364E-3</v>
      </c>
      <c r="BH436" s="152">
        <f>VLOOKUP($A436,Basisgegevens!$B:$L,9,0)</f>
        <v>300</v>
      </c>
      <c r="BI436" s="152">
        <f>VLOOKUP($A436,Basisgegevens!$B:$L,10,0)</f>
        <v>135</v>
      </c>
      <c r="BJ436" s="152">
        <f>VLOOKUP($A436,Basisgegevens!$B:$L,11,0)</f>
        <v>19</v>
      </c>
      <c r="BK436" s="152" t="str">
        <f t="shared" si="170"/>
        <v/>
      </c>
      <c r="BL436" s="153" t="str">
        <f t="shared" si="171"/>
        <v>Uit</v>
      </c>
      <c r="BM436" s="154" t="str">
        <f t="shared" si="178"/>
        <v/>
      </c>
      <c r="BN436" s="154">
        <f t="shared" si="172"/>
        <v>0</v>
      </c>
      <c r="BO436" s="154" t="str">
        <f t="shared" si="173"/>
        <v/>
      </c>
      <c r="BP436" s="61"/>
      <c r="BQ436" s="61"/>
      <c r="BR436" s="59" t="str">
        <f t="shared" si="174"/>
        <v/>
      </c>
      <c r="BS436" s="59" t="str">
        <f t="shared" si="175"/>
        <v/>
      </c>
      <c r="BT436" s="155" t="str">
        <f t="shared" si="176"/>
        <v/>
      </c>
      <c r="BU436" s="156" t="str">
        <f t="shared" si="177"/>
        <v/>
      </c>
      <c r="BV436" s="68"/>
      <c r="BW436" s="68"/>
      <c r="BX436" s="68"/>
      <c r="BY436" s="68"/>
      <c r="BZ436" s="68"/>
      <c r="CA436" s="68"/>
      <c r="CB436" s="68"/>
      <c r="CC436" s="68"/>
    </row>
    <row r="437" spans="1:81" x14ac:dyDescent="0.2">
      <c r="A437" s="161" t="s">
        <v>53</v>
      </c>
      <c r="B437" s="32"/>
      <c r="C437" s="164" t="str">
        <f t="shared" si="157"/>
        <v>L</v>
      </c>
      <c r="D437" s="147"/>
      <c r="E437" s="40"/>
      <c r="F437" s="35"/>
      <c r="G437" s="32"/>
      <c r="H437" s="32"/>
      <c r="I437" s="32"/>
      <c r="J437" s="32"/>
      <c r="K437" s="41"/>
      <c r="L437" s="42"/>
      <c r="M437" s="42"/>
      <c r="N437" s="167" t="str">
        <f t="shared" si="158"/>
        <v>Uit</v>
      </c>
      <c r="O437" s="46"/>
      <c r="P437" s="47"/>
      <c r="Q437" s="48">
        <f t="shared" si="159"/>
        <v>0</v>
      </c>
      <c r="R437" s="49" t="str">
        <f t="shared" si="160"/>
        <v/>
      </c>
      <c r="S437" s="50" t="str">
        <f t="shared" si="161"/>
        <v>Uit</v>
      </c>
      <c r="T437" s="171">
        <f t="shared" si="162"/>
        <v>0</v>
      </c>
      <c r="U437" s="169">
        <f t="shared" si="163"/>
        <v>0</v>
      </c>
      <c r="V437" s="169" t="str">
        <f t="shared" si="164"/>
        <v>Uit</v>
      </c>
      <c r="W437" s="170" t="str">
        <f t="shared" si="165"/>
        <v/>
      </c>
      <c r="X437" s="91" t="str">
        <f t="shared" si="166"/>
        <v/>
      </c>
      <c r="Y437" s="51"/>
      <c r="Z437" s="51"/>
      <c r="AA437" s="51"/>
      <c r="AB437" s="51"/>
      <c r="AC437" s="51"/>
      <c r="AD437" s="51"/>
      <c r="AE437" s="51"/>
      <c r="AF437" s="51"/>
      <c r="AG437" s="51"/>
      <c r="AH437" s="51"/>
      <c r="AI437" s="51"/>
      <c r="AJ437" s="51"/>
      <c r="AK437" s="51"/>
      <c r="AL437" s="51"/>
      <c r="AM437" s="51"/>
      <c r="AN437" s="51"/>
      <c r="AO437" s="51"/>
      <c r="AP437" s="51"/>
      <c r="AQ437" s="51"/>
      <c r="AR437" s="51"/>
      <c r="AS437" s="51"/>
      <c r="AT437" s="51"/>
      <c r="AU437" s="51"/>
      <c r="AV437" s="51"/>
      <c r="AW437" s="51"/>
      <c r="AX437" s="149">
        <f t="shared" si="167"/>
        <v>0</v>
      </c>
      <c r="AY437" s="52"/>
      <c r="AZ437" s="90" t="e">
        <f>VLOOKUP(AY437,Termination!C:D,2,FALSE)</f>
        <v>#N/A</v>
      </c>
      <c r="BA437" s="92" t="str">
        <f t="shared" si="168"/>
        <v/>
      </c>
      <c r="BB437" s="89"/>
      <c r="BC437" s="89"/>
      <c r="BD437" s="150" t="str">
        <f t="shared" si="169"/>
        <v/>
      </c>
      <c r="BE437" s="151">
        <f>VLOOKUP(A437,Basisgegevens!$B:$L,5,0)</f>
        <v>3.449074074074074E-3</v>
      </c>
      <c r="BF437" s="151">
        <f>VLOOKUP($A437,Basisgegevens!$B:$L,7,0)</f>
        <v>3.2175925925925926E-3</v>
      </c>
      <c r="BG437" s="151">
        <f>VLOOKUP($A437,Basisgegevens!$B:$L,8,0)</f>
        <v>7.3495370370370364E-3</v>
      </c>
      <c r="BH437" s="152">
        <f>VLOOKUP($A437,Basisgegevens!$B:$L,9,0)</f>
        <v>300</v>
      </c>
      <c r="BI437" s="152">
        <f>VLOOKUP($A437,Basisgegevens!$B:$L,10,0)</f>
        <v>135</v>
      </c>
      <c r="BJ437" s="152">
        <f>VLOOKUP($A437,Basisgegevens!$B:$L,11,0)</f>
        <v>19</v>
      </c>
      <c r="BK437" s="152" t="str">
        <f t="shared" si="170"/>
        <v/>
      </c>
      <c r="BL437" s="153" t="str">
        <f t="shared" si="171"/>
        <v>Uit</v>
      </c>
      <c r="BM437" s="154" t="str">
        <f t="shared" si="178"/>
        <v/>
      </c>
      <c r="BN437" s="154">
        <f t="shared" si="172"/>
        <v>0</v>
      </c>
      <c r="BO437" s="154" t="str">
        <f t="shared" si="173"/>
        <v/>
      </c>
      <c r="BP437" s="61"/>
      <c r="BQ437" s="61"/>
      <c r="BR437" s="59" t="str">
        <f t="shared" si="174"/>
        <v/>
      </c>
      <c r="BS437" s="59" t="str">
        <f t="shared" si="175"/>
        <v/>
      </c>
      <c r="BT437" s="155" t="str">
        <f t="shared" si="176"/>
        <v/>
      </c>
      <c r="BU437" s="156" t="str">
        <f t="shared" si="177"/>
        <v/>
      </c>
      <c r="BV437" s="68"/>
      <c r="BW437" s="68"/>
      <c r="BX437" s="68"/>
      <c r="BY437" s="68"/>
      <c r="BZ437" s="68"/>
      <c r="CA437" s="68"/>
      <c r="CB437" s="68"/>
      <c r="CC437" s="68"/>
    </row>
    <row r="438" spans="1:81" x14ac:dyDescent="0.2">
      <c r="A438" s="161" t="s">
        <v>53</v>
      </c>
      <c r="B438" s="32"/>
      <c r="C438" s="164" t="str">
        <f t="shared" si="157"/>
        <v>L</v>
      </c>
      <c r="D438" s="147"/>
      <c r="E438" s="40"/>
      <c r="F438" s="35"/>
      <c r="G438" s="32"/>
      <c r="H438" s="32"/>
      <c r="I438" s="32"/>
      <c r="J438" s="32"/>
      <c r="K438" s="41"/>
      <c r="L438" s="42"/>
      <c r="M438" s="42"/>
      <c r="N438" s="167" t="str">
        <f t="shared" si="158"/>
        <v>Uit</v>
      </c>
      <c r="O438" s="46"/>
      <c r="P438" s="47"/>
      <c r="Q438" s="48">
        <f t="shared" si="159"/>
        <v>0</v>
      </c>
      <c r="R438" s="49" t="str">
        <f t="shared" si="160"/>
        <v/>
      </c>
      <c r="S438" s="50" t="str">
        <f t="shared" si="161"/>
        <v>Uit</v>
      </c>
      <c r="T438" s="171">
        <f t="shared" si="162"/>
        <v>0</v>
      </c>
      <c r="U438" s="169">
        <f t="shared" si="163"/>
        <v>0</v>
      </c>
      <c r="V438" s="169" t="str">
        <f t="shared" si="164"/>
        <v>Uit</v>
      </c>
      <c r="W438" s="170" t="str">
        <f t="shared" si="165"/>
        <v/>
      </c>
      <c r="X438" s="91" t="str">
        <f t="shared" si="166"/>
        <v/>
      </c>
      <c r="Y438" s="51"/>
      <c r="Z438" s="51"/>
      <c r="AA438" s="51"/>
      <c r="AB438" s="51"/>
      <c r="AC438" s="51"/>
      <c r="AD438" s="51"/>
      <c r="AE438" s="51"/>
      <c r="AF438" s="51"/>
      <c r="AG438" s="51"/>
      <c r="AH438" s="51"/>
      <c r="AI438" s="51"/>
      <c r="AJ438" s="51"/>
      <c r="AK438" s="51"/>
      <c r="AL438" s="51"/>
      <c r="AM438" s="51"/>
      <c r="AN438" s="51"/>
      <c r="AO438" s="51"/>
      <c r="AP438" s="51"/>
      <c r="AQ438" s="51"/>
      <c r="AR438" s="51"/>
      <c r="AS438" s="51"/>
      <c r="AT438" s="51"/>
      <c r="AU438" s="51"/>
      <c r="AV438" s="51"/>
      <c r="AW438" s="51"/>
      <c r="AX438" s="149">
        <f t="shared" si="167"/>
        <v>0</v>
      </c>
      <c r="AY438" s="52"/>
      <c r="AZ438" s="90" t="e">
        <f>VLOOKUP(AY438,Termination!C:D,2,FALSE)</f>
        <v>#N/A</v>
      </c>
      <c r="BA438" s="92" t="str">
        <f t="shared" si="168"/>
        <v/>
      </c>
      <c r="BB438" s="89"/>
      <c r="BC438" s="89"/>
      <c r="BD438" s="150" t="str">
        <f t="shared" si="169"/>
        <v/>
      </c>
      <c r="BE438" s="151">
        <f>VLOOKUP(A438,Basisgegevens!$B:$L,5,0)</f>
        <v>3.449074074074074E-3</v>
      </c>
      <c r="BF438" s="151">
        <f>VLOOKUP($A438,Basisgegevens!$B:$L,7,0)</f>
        <v>3.2175925925925926E-3</v>
      </c>
      <c r="BG438" s="151">
        <f>VLOOKUP($A438,Basisgegevens!$B:$L,8,0)</f>
        <v>7.3495370370370364E-3</v>
      </c>
      <c r="BH438" s="152">
        <f>VLOOKUP($A438,Basisgegevens!$B:$L,9,0)</f>
        <v>300</v>
      </c>
      <c r="BI438" s="152">
        <f>VLOOKUP($A438,Basisgegevens!$B:$L,10,0)</f>
        <v>135</v>
      </c>
      <c r="BJ438" s="152">
        <f>VLOOKUP($A438,Basisgegevens!$B:$L,11,0)</f>
        <v>19</v>
      </c>
      <c r="BK438" s="152" t="str">
        <f t="shared" si="170"/>
        <v/>
      </c>
      <c r="BL438" s="153" t="str">
        <f t="shared" si="171"/>
        <v>Uit</v>
      </c>
      <c r="BM438" s="154" t="str">
        <f t="shared" si="178"/>
        <v/>
      </c>
      <c r="BN438" s="154">
        <f t="shared" si="172"/>
        <v>0</v>
      </c>
      <c r="BO438" s="154" t="str">
        <f t="shared" si="173"/>
        <v/>
      </c>
      <c r="BP438" s="61"/>
      <c r="BQ438" s="61"/>
      <c r="BR438" s="59" t="str">
        <f t="shared" si="174"/>
        <v/>
      </c>
      <c r="BS438" s="59" t="str">
        <f t="shared" si="175"/>
        <v/>
      </c>
      <c r="BT438" s="155" t="str">
        <f t="shared" si="176"/>
        <v/>
      </c>
      <c r="BU438" s="156" t="str">
        <f t="shared" si="177"/>
        <v/>
      </c>
      <c r="BV438" s="68"/>
      <c r="BW438" s="68"/>
      <c r="BX438" s="68"/>
      <c r="BY438" s="68"/>
      <c r="BZ438" s="68"/>
      <c r="CA438" s="68"/>
      <c r="CB438" s="68"/>
      <c r="CC438" s="68"/>
    </row>
    <row r="439" spans="1:81" x14ac:dyDescent="0.2">
      <c r="A439" s="161" t="s">
        <v>53</v>
      </c>
      <c r="B439" s="32"/>
      <c r="C439" s="164" t="str">
        <f t="shared" si="157"/>
        <v>L</v>
      </c>
      <c r="D439" s="147"/>
      <c r="E439" s="40"/>
      <c r="F439" s="35"/>
      <c r="G439" s="32"/>
      <c r="H439" s="32"/>
      <c r="I439" s="32"/>
      <c r="J439" s="32"/>
      <c r="K439" s="41"/>
      <c r="L439" s="42"/>
      <c r="M439" s="42"/>
      <c r="N439" s="167" t="str">
        <f t="shared" si="158"/>
        <v>Uit</v>
      </c>
      <c r="O439" s="46"/>
      <c r="P439" s="47"/>
      <c r="Q439" s="48">
        <f t="shared" si="159"/>
        <v>0</v>
      </c>
      <c r="R439" s="49" t="str">
        <f t="shared" si="160"/>
        <v/>
      </c>
      <c r="S439" s="50" t="str">
        <f t="shared" si="161"/>
        <v>Uit</v>
      </c>
      <c r="T439" s="171">
        <f t="shared" si="162"/>
        <v>0</v>
      </c>
      <c r="U439" s="169">
        <f t="shared" si="163"/>
        <v>0</v>
      </c>
      <c r="V439" s="169" t="str">
        <f t="shared" si="164"/>
        <v>Uit</v>
      </c>
      <c r="W439" s="170" t="str">
        <f t="shared" si="165"/>
        <v/>
      </c>
      <c r="X439" s="91" t="str">
        <f t="shared" si="166"/>
        <v/>
      </c>
      <c r="Y439" s="51"/>
      <c r="Z439" s="51"/>
      <c r="AA439" s="51"/>
      <c r="AB439" s="51"/>
      <c r="AC439" s="51"/>
      <c r="AD439" s="51"/>
      <c r="AE439" s="51"/>
      <c r="AF439" s="51"/>
      <c r="AG439" s="51"/>
      <c r="AH439" s="51"/>
      <c r="AI439" s="51"/>
      <c r="AJ439" s="51"/>
      <c r="AK439" s="51"/>
      <c r="AL439" s="51"/>
      <c r="AM439" s="51"/>
      <c r="AN439" s="51"/>
      <c r="AO439" s="51"/>
      <c r="AP439" s="51"/>
      <c r="AQ439" s="51"/>
      <c r="AR439" s="51"/>
      <c r="AS439" s="51"/>
      <c r="AT439" s="51"/>
      <c r="AU439" s="51"/>
      <c r="AV439" s="51"/>
      <c r="AW439" s="51"/>
      <c r="AX439" s="149">
        <f t="shared" si="167"/>
        <v>0</v>
      </c>
      <c r="AY439" s="52"/>
      <c r="AZ439" s="90" t="e">
        <f>VLOOKUP(AY439,Termination!C:D,2,FALSE)</f>
        <v>#N/A</v>
      </c>
      <c r="BA439" s="92" t="str">
        <f t="shared" si="168"/>
        <v/>
      </c>
      <c r="BB439" s="89"/>
      <c r="BC439" s="89"/>
      <c r="BD439" s="150" t="str">
        <f t="shared" si="169"/>
        <v/>
      </c>
      <c r="BE439" s="151">
        <f>VLOOKUP(A439,Basisgegevens!$B:$L,5,0)</f>
        <v>3.449074074074074E-3</v>
      </c>
      <c r="BF439" s="151">
        <f>VLOOKUP($A439,Basisgegevens!$B:$L,7,0)</f>
        <v>3.2175925925925926E-3</v>
      </c>
      <c r="BG439" s="151">
        <f>VLOOKUP($A439,Basisgegevens!$B:$L,8,0)</f>
        <v>7.3495370370370364E-3</v>
      </c>
      <c r="BH439" s="152">
        <f>VLOOKUP($A439,Basisgegevens!$B:$L,9,0)</f>
        <v>300</v>
      </c>
      <c r="BI439" s="152">
        <f>VLOOKUP($A439,Basisgegevens!$B:$L,10,0)</f>
        <v>135</v>
      </c>
      <c r="BJ439" s="152">
        <f>VLOOKUP($A439,Basisgegevens!$B:$L,11,0)</f>
        <v>19</v>
      </c>
      <c r="BK439" s="152" t="str">
        <f t="shared" si="170"/>
        <v/>
      </c>
      <c r="BL439" s="153" t="str">
        <f t="shared" si="171"/>
        <v>Uit</v>
      </c>
      <c r="BM439" s="154" t="str">
        <f t="shared" si="178"/>
        <v/>
      </c>
      <c r="BN439" s="154">
        <f t="shared" si="172"/>
        <v>0</v>
      </c>
      <c r="BO439" s="154" t="str">
        <f t="shared" si="173"/>
        <v/>
      </c>
      <c r="BP439" s="61"/>
      <c r="BQ439" s="61"/>
      <c r="BR439" s="59" t="str">
        <f t="shared" si="174"/>
        <v/>
      </c>
      <c r="BS439" s="59" t="str">
        <f t="shared" si="175"/>
        <v/>
      </c>
      <c r="BT439" s="155" t="str">
        <f t="shared" si="176"/>
        <v/>
      </c>
      <c r="BU439" s="156" t="str">
        <f t="shared" si="177"/>
        <v/>
      </c>
      <c r="BV439" s="68"/>
      <c r="BW439" s="68"/>
      <c r="BX439" s="68"/>
      <c r="BY439" s="68"/>
      <c r="BZ439" s="68"/>
      <c r="CA439" s="68"/>
      <c r="CB439" s="68"/>
      <c r="CC439" s="68"/>
    </row>
    <row r="440" spans="1:81" x14ac:dyDescent="0.2">
      <c r="A440" s="161" t="s">
        <v>53</v>
      </c>
      <c r="B440" s="32"/>
      <c r="C440" s="164" t="str">
        <f t="shared" si="157"/>
        <v>L</v>
      </c>
      <c r="D440" s="147"/>
      <c r="E440" s="40"/>
      <c r="F440" s="35"/>
      <c r="G440" s="32"/>
      <c r="H440" s="32"/>
      <c r="I440" s="32"/>
      <c r="J440" s="32"/>
      <c r="K440" s="41"/>
      <c r="L440" s="42"/>
      <c r="M440" s="42"/>
      <c r="N440" s="167" t="str">
        <f t="shared" si="158"/>
        <v>Uit</v>
      </c>
      <c r="O440" s="46"/>
      <c r="P440" s="47"/>
      <c r="Q440" s="48">
        <f t="shared" si="159"/>
        <v>0</v>
      </c>
      <c r="R440" s="49" t="str">
        <f t="shared" si="160"/>
        <v/>
      </c>
      <c r="S440" s="50" t="str">
        <f t="shared" si="161"/>
        <v>Uit</v>
      </c>
      <c r="T440" s="171">
        <f t="shared" si="162"/>
        <v>0</v>
      </c>
      <c r="U440" s="169">
        <f t="shared" si="163"/>
        <v>0</v>
      </c>
      <c r="V440" s="169" t="str">
        <f t="shared" si="164"/>
        <v>Uit</v>
      </c>
      <c r="W440" s="170" t="str">
        <f t="shared" si="165"/>
        <v/>
      </c>
      <c r="X440" s="91" t="str">
        <f t="shared" si="166"/>
        <v/>
      </c>
      <c r="Y440" s="51"/>
      <c r="Z440" s="51"/>
      <c r="AA440" s="51"/>
      <c r="AB440" s="51"/>
      <c r="AC440" s="51"/>
      <c r="AD440" s="51"/>
      <c r="AE440" s="51"/>
      <c r="AF440" s="51"/>
      <c r="AG440" s="51"/>
      <c r="AH440" s="51"/>
      <c r="AI440" s="51"/>
      <c r="AJ440" s="51"/>
      <c r="AK440" s="51"/>
      <c r="AL440" s="51"/>
      <c r="AM440" s="51"/>
      <c r="AN440" s="51"/>
      <c r="AO440" s="51"/>
      <c r="AP440" s="51"/>
      <c r="AQ440" s="51"/>
      <c r="AR440" s="51"/>
      <c r="AS440" s="51"/>
      <c r="AT440" s="51"/>
      <c r="AU440" s="51"/>
      <c r="AV440" s="51"/>
      <c r="AW440" s="51"/>
      <c r="AX440" s="149">
        <f t="shared" si="167"/>
        <v>0</v>
      </c>
      <c r="AY440" s="52"/>
      <c r="AZ440" s="90" t="e">
        <f>VLOOKUP(AY440,Termination!C:D,2,FALSE)</f>
        <v>#N/A</v>
      </c>
      <c r="BA440" s="92" t="str">
        <f t="shared" si="168"/>
        <v/>
      </c>
      <c r="BB440" s="89"/>
      <c r="BC440" s="89"/>
      <c r="BD440" s="150" t="str">
        <f t="shared" si="169"/>
        <v/>
      </c>
      <c r="BE440" s="151">
        <f>VLOOKUP(A440,Basisgegevens!$B:$L,5,0)</f>
        <v>3.449074074074074E-3</v>
      </c>
      <c r="BF440" s="151">
        <f>VLOOKUP($A440,Basisgegevens!$B:$L,7,0)</f>
        <v>3.2175925925925926E-3</v>
      </c>
      <c r="BG440" s="151">
        <f>VLOOKUP($A440,Basisgegevens!$B:$L,8,0)</f>
        <v>7.3495370370370364E-3</v>
      </c>
      <c r="BH440" s="152">
        <f>VLOOKUP($A440,Basisgegevens!$B:$L,9,0)</f>
        <v>300</v>
      </c>
      <c r="BI440" s="152">
        <f>VLOOKUP($A440,Basisgegevens!$B:$L,10,0)</f>
        <v>135</v>
      </c>
      <c r="BJ440" s="152">
        <f>VLOOKUP($A440,Basisgegevens!$B:$L,11,0)</f>
        <v>19</v>
      </c>
      <c r="BK440" s="152" t="str">
        <f t="shared" si="170"/>
        <v/>
      </c>
      <c r="BL440" s="153" t="str">
        <f t="shared" si="171"/>
        <v>Uit</v>
      </c>
      <c r="BM440" s="154" t="str">
        <f t="shared" si="178"/>
        <v/>
      </c>
      <c r="BN440" s="154">
        <f t="shared" si="172"/>
        <v>0</v>
      </c>
      <c r="BO440" s="154" t="str">
        <f t="shared" si="173"/>
        <v/>
      </c>
      <c r="BP440" s="61"/>
      <c r="BQ440" s="61"/>
      <c r="BR440" s="59" t="str">
        <f t="shared" si="174"/>
        <v/>
      </c>
      <c r="BS440" s="59" t="str">
        <f t="shared" si="175"/>
        <v/>
      </c>
      <c r="BT440" s="155" t="str">
        <f t="shared" si="176"/>
        <v/>
      </c>
      <c r="BU440" s="156" t="str">
        <f t="shared" si="177"/>
        <v/>
      </c>
      <c r="BV440" s="68"/>
      <c r="BW440" s="68"/>
      <c r="BX440" s="68"/>
      <c r="BY440" s="68"/>
      <c r="BZ440" s="68"/>
      <c r="CA440" s="68"/>
      <c r="CB440" s="68"/>
      <c r="CC440" s="68"/>
    </row>
    <row r="441" spans="1:81" x14ac:dyDescent="0.2">
      <c r="A441" s="161" t="s">
        <v>53</v>
      </c>
      <c r="B441" s="32"/>
      <c r="C441" s="164" t="str">
        <f t="shared" si="157"/>
        <v>L</v>
      </c>
      <c r="D441" s="147"/>
      <c r="E441" s="40"/>
      <c r="F441" s="35"/>
      <c r="G441" s="32"/>
      <c r="H441" s="32"/>
      <c r="I441" s="32"/>
      <c r="J441" s="32"/>
      <c r="K441" s="41"/>
      <c r="L441" s="42"/>
      <c r="M441" s="42"/>
      <c r="N441" s="167" t="str">
        <f t="shared" si="158"/>
        <v>Uit</v>
      </c>
      <c r="O441" s="46"/>
      <c r="P441" s="47"/>
      <c r="Q441" s="48">
        <f t="shared" si="159"/>
        <v>0</v>
      </c>
      <c r="R441" s="49" t="str">
        <f t="shared" si="160"/>
        <v/>
      </c>
      <c r="S441" s="50" t="str">
        <f t="shared" si="161"/>
        <v>Uit</v>
      </c>
      <c r="T441" s="171">
        <f t="shared" si="162"/>
        <v>0</v>
      </c>
      <c r="U441" s="169">
        <f t="shared" si="163"/>
        <v>0</v>
      </c>
      <c r="V441" s="169" t="str">
        <f t="shared" si="164"/>
        <v>Uit</v>
      </c>
      <c r="W441" s="170" t="str">
        <f t="shared" si="165"/>
        <v/>
      </c>
      <c r="X441" s="91" t="str">
        <f t="shared" si="166"/>
        <v/>
      </c>
      <c r="Y441" s="51"/>
      <c r="Z441" s="51"/>
      <c r="AA441" s="51"/>
      <c r="AB441" s="51"/>
      <c r="AC441" s="51"/>
      <c r="AD441" s="51"/>
      <c r="AE441" s="51"/>
      <c r="AF441" s="51"/>
      <c r="AG441" s="51"/>
      <c r="AH441" s="51"/>
      <c r="AI441" s="51"/>
      <c r="AJ441" s="51"/>
      <c r="AK441" s="51"/>
      <c r="AL441" s="51"/>
      <c r="AM441" s="51"/>
      <c r="AN441" s="51"/>
      <c r="AO441" s="51"/>
      <c r="AP441" s="51"/>
      <c r="AQ441" s="51"/>
      <c r="AR441" s="51"/>
      <c r="AS441" s="51"/>
      <c r="AT441" s="51"/>
      <c r="AU441" s="51"/>
      <c r="AV441" s="51"/>
      <c r="AW441" s="51"/>
      <c r="AX441" s="149">
        <f t="shared" si="167"/>
        <v>0</v>
      </c>
      <c r="AY441" s="52"/>
      <c r="AZ441" s="90" t="e">
        <f>VLOOKUP(AY441,Termination!C:D,2,FALSE)</f>
        <v>#N/A</v>
      </c>
      <c r="BA441" s="92" t="str">
        <f t="shared" si="168"/>
        <v/>
      </c>
      <c r="BB441" s="89"/>
      <c r="BC441" s="89"/>
      <c r="BD441" s="150" t="str">
        <f t="shared" si="169"/>
        <v/>
      </c>
      <c r="BE441" s="151">
        <f>VLOOKUP(A441,Basisgegevens!$B:$L,5,0)</f>
        <v>3.449074074074074E-3</v>
      </c>
      <c r="BF441" s="151">
        <f>VLOOKUP($A441,Basisgegevens!$B:$L,7,0)</f>
        <v>3.2175925925925926E-3</v>
      </c>
      <c r="BG441" s="151">
        <f>VLOOKUP($A441,Basisgegevens!$B:$L,8,0)</f>
        <v>7.3495370370370364E-3</v>
      </c>
      <c r="BH441" s="152">
        <f>VLOOKUP($A441,Basisgegevens!$B:$L,9,0)</f>
        <v>300</v>
      </c>
      <c r="BI441" s="152">
        <f>VLOOKUP($A441,Basisgegevens!$B:$L,10,0)</f>
        <v>135</v>
      </c>
      <c r="BJ441" s="152">
        <f>VLOOKUP($A441,Basisgegevens!$B:$L,11,0)</f>
        <v>19</v>
      </c>
      <c r="BK441" s="152" t="str">
        <f t="shared" si="170"/>
        <v/>
      </c>
      <c r="BL441" s="153" t="str">
        <f t="shared" si="171"/>
        <v>Uit</v>
      </c>
      <c r="BM441" s="154" t="str">
        <f t="shared" si="178"/>
        <v/>
      </c>
      <c r="BN441" s="154">
        <f t="shared" si="172"/>
        <v>0</v>
      </c>
      <c r="BO441" s="154" t="str">
        <f t="shared" si="173"/>
        <v/>
      </c>
      <c r="BP441" s="61"/>
      <c r="BQ441" s="61"/>
      <c r="BR441" s="59" t="str">
        <f t="shared" si="174"/>
        <v/>
      </c>
      <c r="BS441" s="59" t="str">
        <f t="shared" si="175"/>
        <v/>
      </c>
      <c r="BT441" s="155" t="str">
        <f t="shared" si="176"/>
        <v/>
      </c>
      <c r="BU441" s="156" t="str">
        <f t="shared" si="177"/>
        <v/>
      </c>
      <c r="BV441" s="68"/>
      <c r="BW441" s="68"/>
      <c r="BX441" s="68"/>
      <c r="BY441" s="68"/>
      <c r="BZ441" s="68"/>
      <c r="CA441" s="68"/>
      <c r="CB441" s="68"/>
      <c r="CC441" s="68"/>
    </row>
    <row r="442" spans="1:81" x14ac:dyDescent="0.2">
      <c r="A442" s="161" t="s">
        <v>53</v>
      </c>
      <c r="B442" s="32"/>
      <c r="C442" s="164" t="str">
        <f t="shared" si="157"/>
        <v>L</v>
      </c>
      <c r="D442" s="147"/>
      <c r="E442" s="40"/>
      <c r="F442" s="35"/>
      <c r="G442" s="32"/>
      <c r="H442" s="32"/>
      <c r="I442" s="32"/>
      <c r="J442" s="32"/>
      <c r="K442" s="41"/>
      <c r="L442" s="42"/>
      <c r="M442" s="42"/>
      <c r="N442" s="167" t="str">
        <f t="shared" si="158"/>
        <v>Uit</v>
      </c>
      <c r="O442" s="46"/>
      <c r="P442" s="47"/>
      <c r="Q442" s="48">
        <f t="shared" si="159"/>
        <v>0</v>
      </c>
      <c r="R442" s="49" t="str">
        <f t="shared" si="160"/>
        <v/>
      </c>
      <c r="S442" s="50" t="str">
        <f t="shared" si="161"/>
        <v>Uit</v>
      </c>
      <c r="T442" s="171">
        <f t="shared" si="162"/>
        <v>0</v>
      </c>
      <c r="U442" s="169">
        <f t="shared" si="163"/>
        <v>0</v>
      </c>
      <c r="V442" s="169" t="str">
        <f t="shared" si="164"/>
        <v>Uit</v>
      </c>
      <c r="W442" s="170" t="str">
        <f t="shared" si="165"/>
        <v/>
      </c>
      <c r="X442" s="91" t="str">
        <f t="shared" si="166"/>
        <v/>
      </c>
      <c r="Y442" s="51"/>
      <c r="Z442" s="51"/>
      <c r="AA442" s="51"/>
      <c r="AB442" s="51"/>
      <c r="AC442" s="51"/>
      <c r="AD442" s="51"/>
      <c r="AE442" s="51"/>
      <c r="AF442" s="51"/>
      <c r="AG442" s="51"/>
      <c r="AH442" s="51"/>
      <c r="AI442" s="51"/>
      <c r="AJ442" s="51"/>
      <c r="AK442" s="51"/>
      <c r="AL442" s="51"/>
      <c r="AM442" s="51"/>
      <c r="AN442" s="51"/>
      <c r="AO442" s="51"/>
      <c r="AP442" s="51"/>
      <c r="AQ442" s="51"/>
      <c r="AR442" s="51"/>
      <c r="AS442" s="51"/>
      <c r="AT442" s="51"/>
      <c r="AU442" s="51"/>
      <c r="AV442" s="51"/>
      <c r="AW442" s="51"/>
      <c r="AX442" s="149">
        <f t="shared" si="167"/>
        <v>0</v>
      </c>
      <c r="AY442" s="52"/>
      <c r="AZ442" s="90" t="e">
        <f>VLOOKUP(AY442,Termination!C:D,2,FALSE)</f>
        <v>#N/A</v>
      </c>
      <c r="BA442" s="92" t="str">
        <f t="shared" si="168"/>
        <v/>
      </c>
      <c r="BB442" s="89"/>
      <c r="BC442" s="89"/>
      <c r="BD442" s="150" t="str">
        <f t="shared" si="169"/>
        <v/>
      </c>
      <c r="BE442" s="151">
        <f>VLOOKUP(A442,Basisgegevens!$B:$L,5,0)</f>
        <v>3.449074074074074E-3</v>
      </c>
      <c r="BF442" s="151">
        <f>VLOOKUP($A442,Basisgegevens!$B:$L,7,0)</f>
        <v>3.2175925925925926E-3</v>
      </c>
      <c r="BG442" s="151">
        <f>VLOOKUP($A442,Basisgegevens!$B:$L,8,0)</f>
        <v>7.3495370370370364E-3</v>
      </c>
      <c r="BH442" s="152">
        <f>VLOOKUP($A442,Basisgegevens!$B:$L,9,0)</f>
        <v>300</v>
      </c>
      <c r="BI442" s="152">
        <f>VLOOKUP($A442,Basisgegevens!$B:$L,10,0)</f>
        <v>135</v>
      </c>
      <c r="BJ442" s="152">
        <f>VLOOKUP($A442,Basisgegevens!$B:$L,11,0)</f>
        <v>19</v>
      </c>
      <c r="BK442" s="152" t="str">
        <f t="shared" si="170"/>
        <v/>
      </c>
      <c r="BL442" s="153" t="str">
        <f t="shared" si="171"/>
        <v>Uit</v>
      </c>
      <c r="BM442" s="154" t="str">
        <f t="shared" si="178"/>
        <v/>
      </c>
      <c r="BN442" s="154">
        <f t="shared" si="172"/>
        <v>0</v>
      </c>
      <c r="BO442" s="154" t="str">
        <f t="shared" si="173"/>
        <v/>
      </c>
      <c r="BP442" s="61"/>
      <c r="BQ442" s="61"/>
      <c r="BR442" s="59" t="str">
        <f t="shared" si="174"/>
        <v/>
      </c>
      <c r="BS442" s="59" t="str">
        <f t="shared" si="175"/>
        <v/>
      </c>
      <c r="BT442" s="155" t="str">
        <f t="shared" si="176"/>
        <v/>
      </c>
      <c r="BU442" s="156" t="str">
        <f t="shared" si="177"/>
        <v/>
      </c>
      <c r="BV442" s="68"/>
      <c r="BW442" s="68"/>
      <c r="BX442" s="68"/>
      <c r="BY442" s="68"/>
      <c r="BZ442" s="68"/>
      <c r="CA442" s="68"/>
      <c r="CB442" s="68"/>
      <c r="CC442" s="68"/>
    </row>
    <row r="443" spans="1:81" x14ac:dyDescent="0.2">
      <c r="A443" s="161" t="s">
        <v>53</v>
      </c>
      <c r="B443" s="32"/>
      <c r="C443" s="164" t="str">
        <f t="shared" si="157"/>
        <v>L</v>
      </c>
      <c r="D443" s="147"/>
      <c r="E443" s="40"/>
      <c r="F443" s="35"/>
      <c r="G443" s="32"/>
      <c r="H443" s="32"/>
      <c r="I443" s="32"/>
      <c r="J443" s="32"/>
      <c r="K443" s="41"/>
      <c r="L443" s="42"/>
      <c r="M443" s="42"/>
      <c r="N443" s="167" t="str">
        <f t="shared" si="158"/>
        <v>Uit</v>
      </c>
      <c r="O443" s="46"/>
      <c r="P443" s="47"/>
      <c r="Q443" s="48">
        <f t="shared" si="159"/>
        <v>0</v>
      </c>
      <c r="R443" s="49" t="str">
        <f t="shared" si="160"/>
        <v/>
      </c>
      <c r="S443" s="50" t="str">
        <f t="shared" si="161"/>
        <v>Uit</v>
      </c>
      <c r="T443" s="171">
        <f t="shared" si="162"/>
        <v>0</v>
      </c>
      <c r="U443" s="169">
        <f t="shared" si="163"/>
        <v>0</v>
      </c>
      <c r="V443" s="169" t="str">
        <f t="shared" si="164"/>
        <v>Uit</v>
      </c>
      <c r="W443" s="170" t="str">
        <f t="shared" si="165"/>
        <v/>
      </c>
      <c r="X443" s="91" t="str">
        <f t="shared" si="166"/>
        <v/>
      </c>
      <c r="Y443" s="51"/>
      <c r="Z443" s="51"/>
      <c r="AA443" s="51"/>
      <c r="AB443" s="51"/>
      <c r="AC443" s="51"/>
      <c r="AD443" s="51"/>
      <c r="AE443" s="51"/>
      <c r="AF443" s="51"/>
      <c r="AG443" s="51"/>
      <c r="AH443" s="51"/>
      <c r="AI443" s="51"/>
      <c r="AJ443" s="51"/>
      <c r="AK443" s="51"/>
      <c r="AL443" s="51"/>
      <c r="AM443" s="51"/>
      <c r="AN443" s="51"/>
      <c r="AO443" s="51"/>
      <c r="AP443" s="51"/>
      <c r="AQ443" s="51"/>
      <c r="AR443" s="51"/>
      <c r="AS443" s="51"/>
      <c r="AT443" s="51"/>
      <c r="AU443" s="51"/>
      <c r="AV443" s="51"/>
      <c r="AW443" s="51"/>
      <c r="AX443" s="149">
        <f t="shared" si="167"/>
        <v>0</v>
      </c>
      <c r="AY443" s="52"/>
      <c r="AZ443" s="90" t="e">
        <f>VLOOKUP(AY443,Termination!C:D,2,FALSE)</f>
        <v>#N/A</v>
      </c>
      <c r="BA443" s="92" t="str">
        <f t="shared" si="168"/>
        <v/>
      </c>
      <c r="BB443" s="89"/>
      <c r="BC443" s="89"/>
      <c r="BD443" s="150" t="str">
        <f t="shared" si="169"/>
        <v/>
      </c>
      <c r="BE443" s="151">
        <f>VLOOKUP(A443,Basisgegevens!$B:$L,5,0)</f>
        <v>3.449074074074074E-3</v>
      </c>
      <c r="BF443" s="151">
        <f>VLOOKUP($A443,Basisgegevens!$B:$L,7,0)</f>
        <v>3.2175925925925926E-3</v>
      </c>
      <c r="BG443" s="151">
        <f>VLOOKUP($A443,Basisgegevens!$B:$L,8,0)</f>
        <v>7.3495370370370364E-3</v>
      </c>
      <c r="BH443" s="152">
        <f>VLOOKUP($A443,Basisgegevens!$B:$L,9,0)</f>
        <v>300</v>
      </c>
      <c r="BI443" s="152">
        <f>VLOOKUP($A443,Basisgegevens!$B:$L,10,0)</f>
        <v>135</v>
      </c>
      <c r="BJ443" s="152">
        <f>VLOOKUP($A443,Basisgegevens!$B:$L,11,0)</f>
        <v>19</v>
      </c>
      <c r="BK443" s="152" t="str">
        <f t="shared" si="170"/>
        <v/>
      </c>
      <c r="BL443" s="153" t="str">
        <f t="shared" si="171"/>
        <v>Uit</v>
      </c>
      <c r="BM443" s="154" t="str">
        <f t="shared" si="178"/>
        <v/>
      </c>
      <c r="BN443" s="154">
        <f t="shared" si="172"/>
        <v>0</v>
      </c>
      <c r="BO443" s="154" t="str">
        <f t="shared" si="173"/>
        <v/>
      </c>
      <c r="BP443" s="61"/>
      <c r="BQ443" s="61"/>
      <c r="BR443" s="59" t="str">
        <f t="shared" si="174"/>
        <v/>
      </c>
      <c r="BS443" s="59" t="str">
        <f t="shared" si="175"/>
        <v/>
      </c>
      <c r="BT443" s="155" t="str">
        <f t="shared" si="176"/>
        <v/>
      </c>
      <c r="BU443" s="156" t="str">
        <f t="shared" si="177"/>
        <v/>
      </c>
      <c r="BV443" s="68"/>
      <c r="BW443" s="68"/>
      <c r="BX443" s="68"/>
      <c r="BY443" s="68"/>
      <c r="BZ443" s="68"/>
      <c r="CA443" s="68"/>
      <c r="CB443" s="68"/>
      <c r="CC443" s="68"/>
    </row>
    <row r="444" spans="1:81" x14ac:dyDescent="0.2">
      <c r="A444" s="161" t="s">
        <v>53</v>
      </c>
      <c r="B444" s="32"/>
      <c r="C444" s="164" t="str">
        <f t="shared" si="157"/>
        <v>L</v>
      </c>
      <c r="D444" s="147"/>
      <c r="E444" s="40"/>
      <c r="F444" s="35"/>
      <c r="G444" s="32"/>
      <c r="H444" s="32"/>
      <c r="I444" s="32"/>
      <c r="J444" s="32"/>
      <c r="K444" s="41"/>
      <c r="L444" s="42"/>
      <c r="M444" s="42"/>
      <c r="N444" s="167" t="str">
        <f t="shared" si="158"/>
        <v>Uit</v>
      </c>
      <c r="O444" s="46"/>
      <c r="P444" s="47"/>
      <c r="Q444" s="48">
        <f t="shared" si="159"/>
        <v>0</v>
      </c>
      <c r="R444" s="49" t="str">
        <f t="shared" si="160"/>
        <v/>
      </c>
      <c r="S444" s="50" t="str">
        <f t="shared" si="161"/>
        <v>Uit</v>
      </c>
      <c r="T444" s="171">
        <f t="shared" si="162"/>
        <v>0</v>
      </c>
      <c r="U444" s="169">
        <f t="shared" si="163"/>
        <v>0</v>
      </c>
      <c r="V444" s="169" t="str">
        <f t="shared" si="164"/>
        <v>Uit</v>
      </c>
      <c r="W444" s="170" t="str">
        <f t="shared" si="165"/>
        <v/>
      </c>
      <c r="X444" s="91" t="str">
        <f t="shared" si="166"/>
        <v/>
      </c>
      <c r="Y444" s="51"/>
      <c r="Z444" s="51"/>
      <c r="AA444" s="51"/>
      <c r="AB444" s="51"/>
      <c r="AC444" s="51"/>
      <c r="AD444" s="51"/>
      <c r="AE444" s="51"/>
      <c r="AF444" s="51"/>
      <c r="AG444" s="51"/>
      <c r="AH444" s="51"/>
      <c r="AI444" s="51"/>
      <c r="AJ444" s="51"/>
      <c r="AK444" s="51"/>
      <c r="AL444" s="51"/>
      <c r="AM444" s="51"/>
      <c r="AN444" s="51"/>
      <c r="AO444" s="51"/>
      <c r="AP444" s="51"/>
      <c r="AQ444" s="51"/>
      <c r="AR444" s="51"/>
      <c r="AS444" s="51"/>
      <c r="AT444" s="51"/>
      <c r="AU444" s="51"/>
      <c r="AV444" s="51"/>
      <c r="AW444" s="51"/>
      <c r="AX444" s="149">
        <f t="shared" si="167"/>
        <v>0</v>
      </c>
      <c r="AY444" s="52"/>
      <c r="AZ444" s="90" t="e">
        <f>VLOOKUP(AY444,Termination!C:D,2,FALSE)</f>
        <v>#N/A</v>
      </c>
      <c r="BA444" s="92" t="str">
        <f t="shared" si="168"/>
        <v/>
      </c>
      <c r="BB444" s="89"/>
      <c r="BC444" s="89"/>
      <c r="BD444" s="150" t="str">
        <f t="shared" si="169"/>
        <v/>
      </c>
      <c r="BE444" s="151">
        <f>VLOOKUP(A444,Basisgegevens!$B:$L,5,0)</f>
        <v>3.449074074074074E-3</v>
      </c>
      <c r="BF444" s="151">
        <f>VLOOKUP($A444,Basisgegevens!$B:$L,7,0)</f>
        <v>3.2175925925925926E-3</v>
      </c>
      <c r="BG444" s="151">
        <f>VLOOKUP($A444,Basisgegevens!$B:$L,8,0)</f>
        <v>7.3495370370370364E-3</v>
      </c>
      <c r="BH444" s="152">
        <f>VLOOKUP($A444,Basisgegevens!$B:$L,9,0)</f>
        <v>300</v>
      </c>
      <c r="BI444" s="152">
        <f>VLOOKUP($A444,Basisgegevens!$B:$L,10,0)</f>
        <v>135</v>
      </c>
      <c r="BJ444" s="152">
        <f>VLOOKUP($A444,Basisgegevens!$B:$L,11,0)</f>
        <v>19</v>
      </c>
      <c r="BK444" s="152" t="str">
        <f t="shared" si="170"/>
        <v/>
      </c>
      <c r="BL444" s="153" t="str">
        <f t="shared" si="171"/>
        <v>Uit</v>
      </c>
      <c r="BM444" s="154" t="str">
        <f t="shared" si="178"/>
        <v/>
      </c>
      <c r="BN444" s="154">
        <f t="shared" si="172"/>
        <v>0</v>
      </c>
      <c r="BO444" s="154" t="str">
        <f t="shared" si="173"/>
        <v/>
      </c>
      <c r="BP444" s="61"/>
      <c r="BQ444" s="61"/>
      <c r="BR444" s="59" t="str">
        <f t="shared" si="174"/>
        <v/>
      </c>
      <c r="BS444" s="59" t="str">
        <f t="shared" si="175"/>
        <v/>
      </c>
      <c r="BT444" s="155" t="str">
        <f t="shared" si="176"/>
        <v/>
      </c>
      <c r="BU444" s="156" t="str">
        <f t="shared" si="177"/>
        <v/>
      </c>
      <c r="BV444" s="68"/>
      <c r="BW444" s="68"/>
      <c r="BX444" s="68"/>
      <c r="BY444" s="68"/>
      <c r="BZ444" s="68"/>
      <c r="CA444" s="68"/>
      <c r="CB444" s="68"/>
      <c r="CC444" s="68"/>
    </row>
    <row r="445" spans="1:81" x14ac:dyDescent="0.2">
      <c r="A445" s="161" t="s">
        <v>53</v>
      </c>
      <c r="B445" s="32"/>
      <c r="C445" s="164" t="str">
        <f t="shared" si="157"/>
        <v>L</v>
      </c>
      <c r="D445" s="147"/>
      <c r="E445" s="40"/>
      <c r="F445" s="35"/>
      <c r="G445" s="32"/>
      <c r="H445" s="32"/>
      <c r="I445" s="32"/>
      <c r="J445" s="32"/>
      <c r="K445" s="41"/>
      <c r="L445" s="42"/>
      <c r="M445" s="42"/>
      <c r="N445" s="167" t="str">
        <f t="shared" si="158"/>
        <v>Uit</v>
      </c>
      <c r="O445" s="46"/>
      <c r="P445" s="47"/>
      <c r="Q445" s="48">
        <f t="shared" si="159"/>
        <v>0</v>
      </c>
      <c r="R445" s="49" t="str">
        <f t="shared" si="160"/>
        <v/>
      </c>
      <c r="S445" s="50" t="str">
        <f t="shared" si="161"/>
        <v>Uit</v>
      </c>
      <c r="T445" s="171">
        <f t="shared" si="162"/>
        <v>0</v>
      </c>
      <c r="U445" s="169">
        <f t="shared" si="163"/>
        <v>0</v>
      </c>
      <c r="V445" s="169" t="str">
        <f t="shared" si="164"/>
        <v>Uit</v>
      </c>
      <c r="W445" s="170" t="str">
        <f t="shared" si="165"/>
        <v/>
      </c>
      <c r="X445" s="91" t="str">
        <f t="shared" si="166"/>
        <v/>
      </c>
      <c r="Y445" s="51"/>
      <c r="Z445" s="51"/>
      <c r="AA445" s="51"/>
      <c r="AB445" s="51"/>
      <c r="AC445" s="51"/>
      <c r="AD445" s="51"/>
      <c r="AE445" s="51"/>
      <c r="AF445" s="51"/>
      <c r="AG445" s="51"/>
      <c r="AH445" s="51"/>
      <c r="AI445" s="51"/>
      <c r="AJ445" s="51"/>
      <c r="AK445" s="51"/>
      <c r="AL445" s="51"/>
      <c r="AM445" s="51"/>
      <c r="AN445" s="51"/>
      <c r="AO445" s="51"/>
      <c r="AP445" s="51"/>
      <c r="AQ445" s="51"/>
      <c r="AR445" s="51"/>
      <c r="AS445" s="51"/>
      <c r="AT445" s="51"/>
      <c r="AU445" s="51"/>
      <c r="AV445" s="51"/>
      <c r="AW445" s="51"/>
      <c r="AX445" s="149">
        <f t="shared" si="167"/>
        <v>0</v>
      </c>
      <c r="AY445" s="52"/>
      <c r="AZ445" s="90" t="e">
        <f>VLOOKUP(AY445,Termination!C:D,2,FALSE)</f>
        <v>#N/A</v>
      </c>
      <c r="BA445" s="92" t="str">
        <f t="shared" si="168"/>
        <v/>
      </c>
      <c r="BB445" s="89"/>
      <c r="BC445" s="89"/>
      <c r="BD445" s="150" t="str">
        <f t="shared" si="169"/>
        <v/>
      </c>
      <c r="BE445" s="151">
        <f>VLOOKUP(A445,Basisgegevens!$B:$L,5,0)</f>
        <v>3.449074074074074E-3</v>
      </c>
      <c r="BF445" s="151">
        <f>VLOOKUP($A445,Basisgegevens!$B:$L,7,0)</f>
        <v>3.2175925925925926E-3</v>
      </c>
      <c r="BG445" s="151">
        <f>VLOOKUP($A445,Basisgegevens!$B:$L,8,0)</f>
        <v>7.3495370370370364E-3</v>
      </c>
      <c r="BH445" s="152">
        <f>VLOOKUP($A445,Basisgegevens!$B:$L,9,0)</f>
        <v>300</v>
      </c>
      <c r="BI445" s="152">
        <f>VLOOKUP($A445,Basisgegevens!$B:$L,10,0)</f>
        <v>135</v>
      </c>
      <c r="BJ445" s="152">
        <f>VLOOKUP($A445,Basisgegevens!$B:$L,11,0)</f>
        <v>19</v>
      </c>
      <c r="BK445" s="152" t="str">
        <f t="shared" si="170"/>
        <v/>
      </c>
      <c r="BL445" s="153" t="str">
        <f t="shared" si="171"/>
        <v>Uit</v>
      </c>
      <c r="BM445" s="154" t="str">
        <f t="shared" si="178"/>
        <v/>
      </c>
      <c r="BN445" s="154">
        <f t="shared" si="172"/>
        <v>0</v>
      </c>
      <c r="BO445" s="154" t="str">
        <f t="shared" si="173"/>
        <v/>
      </c>
      <c r="BP445" s="61"/>
      <c r="BQ445" s="61"/>
      <c r="BR445" s="59" t="str">
        <f t="shared" si="174"/>
        <v/>
      </c>
      <c r="BS445" s="59" t="str">
        <f t="shared" si="175"/>
        <v/>
      </c>
      <c r="BT445" s="155" t="str">
        <f t="shared" si="176"/>
        <v/>
      </c>
      <c r="BU445" s="156" t="str">
        <f t="shared" si="177"/>
        <v/>
      </c>
      <c r="BV445" s="68"/>
      <c r="BW445" s="68"/>
      <c r="BX445" s="68"/>
      <c r="BY445" s="68"/>
      <c r="BZ445" s="68"/>
      <c r="CA445" s="68"/>
      <c r="CB445" s="68"/>
      <c r="CC445" s="68"/>
    </row>
    <row r="446" spans="1:81" x14ac:dyDescent="0.2">
      <c r="A446" s="161" t="s">
        <v>53</v>
      </c>
      <c r="B446" s="32"/>
      <c r="C446" s="164" t="str">
        <f t="shared" si="157"/>
        <v>L</v>
      </c>
      <c r="D446" s="147"/>
      <c r="E446" s="40"/>
      <c r="F446" s="35"/>
      <c r="G446" s="32"/>
      <c r="H446" s="32"/>
      <c r="I446" s="32"/>
      <c r="J446" s="32"/>
      <c r="K446" s="41"/>
      <c r="L446" s="42"/>
      <c r="M446" s="42"/>
      <c r="N446" s="167" t="str">
        <f t="shared" si="158"/>
        <v>Uit</v>
      </c>
      <c r="O446" s="46"/>
      <c r="P446" s="47"/>
      <c r="Q446" s="48">
        <f t="shared" si="159"/>
        <v>0</v>
      </c>
      <c r="R446" s="49" t="str">
        <f t="shared" si="160"/>
        <v/>
      </c>
      <c r="S446" s="50" t="str">
        <f t="shared" si="161"/>
        <v>Uit</v>
      </c>
      <c r="T446" s="171">
        <f t="shared" si="162"/>
        <v>0</v>
      </c>
      <c r="U446" s="169">
        <f t="shared" si="163"/>
        <v>0</v>
      </c>
      <c r="V446" s="169" t="str">
        <f t="shared" si="164"/>
        <v>Uit</v>
      </c>
      <c r="W446" s="170" t="str">
        <f t="shared" si="165"/>
        <v/>
      </c>
      <c r="X446" s="91" t="str">
        <f t="shared" si="166"/>
        <v/>
      </c>
      <c r="Y446" s="51"/>
      <c r="Z446" s="51"/>
      <c r="AA446" s="51"/>
      <c r="AB446" s="51"/>
      <c r="AC446" s="51"/>
      <c r="AD446" s="51"/>
      <c r="AE446" s="51"/>
      <c r="AF446" s="51"/>
      <c r="AG446" s="51"/>
      <c r="AH446" s="51"/>
      <c r="AI446" s="51"/>
      <c r="AJ446" s="51"/>
      <c r="AK446" s="51"/>
      <c r="AL446" s="51"/>
      <c r="AM446" s="51"/>
      <c r="AN446" s="51"/>
      <c r="AO446" s="51"/>
      <c r="AP446" s="51"/>
      <c r="AQ446" s="51"/>
      <c r="AR446" s="51"/>
      <c r="AS446" s="51"/>
      <c r="AT446" s="51"/>
      <c r="AU446" s="51"/>
      <c r="AV446" s="51"/>
      <c r="AW446" s="51"/>
      <c r="AX446" s="149">
        <f t="shared" si="167"/>
        <v>0</v>
      </c>
      <c r="AY446" s="52"/>
      <c r="AZ446" s="90" t="e">
        <f>VLOOKUP(AY446,Termination!C:D,2,FALSE)</f>
        <v>#N/A</v>
      </c>
      <c r="BA446" s="92" t="str">
        <f t="shared" si="168"/>
        <v/>
      </c>
      <c r="BB446" s="89"/>
      <c r="BC446" s="89"/>
      <c r="BD446" s="150" t="str">
        <f t="shared" si="169"/>
        <v/>
      </c>
      <c r="BE446" s="151">
        <f>VLOOKUP(A446,Basisgegevens!$B:$L,5,0)</f>
        <v>3.449074074074074E-3</v>
      </c>
      <c r="BF446" s="151">
        <f>VLOOKUP($A446,Basisgegevens!$B:$L,7,0)</f>
        <v>3.2175925925925926E-3</v>
      </c>
      <c r="BG446" s="151">
        <f>VLOOKUP($A446,Basisgegevens!$B:$L,8,0)</f>
        <v>7.3495370370370364E-3</v>
      </c>
      <c r="BH446" s="152">
        <f>VLOOKUP($A446,Basisgegevens!$B:$L,9,0)</f>
        <v>300</v>
      </c>
      <c r="BI446" s="152">
        <f>VLOOKUP($A446,Basisgegevens!$B:$L,10,0)</f>
        <v>135</v>
      </c>
      <c r="BJ446" s="152">
        <f>VLOOKUP($A446,Basisgegevens!$B:$L,11,0)</f>
        <v>19</v>
      </c>
      <c r="BK446" s="152" t="str">
        <f t="shared" si="170"/>
        <v/>
      </c>
      <c r="BL446" s="153" t="str">
        <f t="shared" si="171"/>
        <v>Uit</v>
      </c>
      <c r="BM446" s="154" t="str">
        <f t="shared" si="178"/>
        <v/>
      </c>
      <c r="BN446" s="154">
        <f t="shared" si="172"/>
        <v>0</v>
      </c>
      <c r="BO446" s="154" t="str">
        <f t="shared" si="173"/>
        <v/>
      </c>
      <c r="BP446" s="61"/>
      <c r="BQ446" s="61"/>
      <c r="BR446" s="59" t="str">
        <f t="shared" si="174"/>
        <v/>
      </c>
      <c r="BS446" s="59" t="str">
        <f t="shared" si="175"/>
        <v/>
      </c>
      <c r="BT446" s="155" t="str">
        <f t="shared" si="176"/>
        <v/>
      </c>
      <c r="BU446" s="156" t="str">
        <f t="shared" si="177"/>
        <v/>
      </c>
      <c r="BV446" s="68"/>
      <c r="BW446" s="68"/>
      <c r="BX446" s="68"/>
      <c r="BY446" s="68"/>
      <c r="BZ446" s="68"/>
      <c r="CA446" s="68"/>
      <c r="CB446" s="68"/>
      <c r="CC446" s="68"/>
    </row>
    <row r="447" spans="1:81" x14ac:dyDescent="0.2">
      <c r="A447" s="161" t="s">
        <v>53</v>
      </c>
      <c r="B447" s="32"/>
      <c r="C447" s="164" t="str">
        <f t="shared" si="157"/>
        <v>L</v>
      </c>
      <c r="D447" s="147"/>
      <c r="E447" s="40"/>
      <c r="F447" s="35"/>
      <c r="G447" s="32"/>
      <c r="H447" s="32"/>
      <c r="I447" s="32"/>
      <c r="J447" s="32"/>
      <c r="K447" s="41"/>
      <c r="L447" s="42"/>
      <c r="M447" s="42"/>
      <c r="N447" s="167" t="str">
        <f t="shared" si="158"/>
        <v>Uit</v>
      </c>
      <c r="O447" s="46"/>
      <c r="P447" s="47"/>
      <c r="Q447" s="48">
        <f t="shared" si="159"/>
        <v>0</v>
      </c>
      <c r="R447" s="49" t="str">
        <f t="shared" si="160"/>
        <v/>
      </c>
      <c r="S447" s="50" t="str">
        <f t="shared" si="161"/>
        <v>Uit</v>
      </c>
      <c r="T447" s="171">
        <f t="shared" si="162"/>
        <v>0</v>
      </c>
      <c r="U447" s="169">
        <f t="shared" si="163"/>
        <v>0</v>
      </c>
      <c r="V447" s="169" t="str">
        <f t="shared" si="164"/>
        <v>Uit</v>
      </c>
      <c r="W447" s="170" t="str">
        <f t="shared" si="165"/>
        <v/>
      </c>
      <c r="X447" s="91" t="str">
        <f t="shared" si="166"/>
        <v/>
      </c>
      <c r="Y447" s="51"/>
      <c r="Z447" s="51"/>
      <c r="AA447" s="51"/>
      <c r="AB447" s="51"/>
      <c r="AC447" s="51"/>
      <c r="AD447" s="51"/>
      <c r="AE447" s="51"/>
      <c r="AF447" s="51"/>
      <c r="AG447" s="51"/>
      <c r="AH447" s="51"/>
      <c r="AI447" s="51"/>
      <c r="AJ447" s="51"/>
      <c r="AK447" s="51"/>
      <c r="AL447" s="51"/>
      <c r="AM447" s="51"/>
      <c r="AN447" s="51"/>
      <c r="AO447" s="51"/>
      <c r="AP447" s="51"/>
      <c r="AQ447" s="51"/>
      <c r="AR447" s="51"/>
      <c r="AS447" s="51"/>
      <c r="AT447" s="51"/>
      <c r="AU447" s="51"/>
      <c r="AV447" s="51"/>
      <c r="AW447" s="51"/>
      <c r="AX447" s="149">
        <f t="shared" si="167"/>
        <v>0</v>
      </c>
      <c r="AY447" s="52"/>
      <c r="AZ447" s="90" t="e">
        <f>VLOOKUP(AY447,Termination!C:D,2,FALSE)</f>
        <v>#N/A</v>
      </c>
      <c r="BA447" s="92" t="str">
        <f t="shared" si="168"/>
        <v/>
      </c>
      <c r="BB447" s="89"/>
      <c r="BC447" s="89"/>
      <c r="BD447" s="150" t="str">
        <f t="shared" si="169"/>
        <v/>
      </c>
      <c r="BE447" s="151">
        <f>VLOOKUP(A447,Basisgegevens!$B:$L,5,0)</f>
        <v>3.449074074074074E-3</v>
      </c>
      <c r="BF447" s="151">
        <f>VLOOKUP($A447,Basisgegevens!$B:$L,7,0)</f>
        <v>3.2175925925925926E-3</v>
      </c>
      <c r="BG447" s="151">
        <f>VLOOKUP($A447,Basisgegevens!$B:$L,8,0)</f>
        <v>7.3495370370370364E-3</v>
      </c>
      <c r="BH447" s="152">
        <f>VLOOKUP($A447,Basisgegevens!$B:$L,9,0)</f>
        <v>300</v>
      </c>
      <c r="BI447" s="152">
        <f>VLOOKUP($A447,Basisgegevens!$B:$L,10,0)</f>
        <v>135</v>
      </c>
      <c r="BJ447" s="152">
        <f>VLOOKUP($A447,Basisgegevens!$B:$L,11,0)</f>
        <v>19</v>
      </c>
      <c r="BK447" s="152" t="str">
        <f t="shared" si="170"/>
        <v/>
      </c>
      <c r="BL447" s="153" t="str">
        <f t="shared" si="171"/>
        <v>Uit</v>
      </c>
      <c r="BM447" s="154" t="str">
        <f t="shared" si="178"/>
        <v/>
      </c>
      <c r="BN447" s="154">
        <f t="shared" si="172"/>
        <v>0</v>
      </c>
      <c r="BO447" s="154" t="str">
        <f t="shared" si="173"/>
        <v/>
      </c>
      <c r="BP447" s="61"/>
      <c r="BQ447" s="61"/>
      <c r="BR447" s="59" t="str">
        <f t="shared" si="174"/>
        <v/>
      </c>
      <c r="BS447" s="59" t="str">
        <f t="shared" si="175"/>
        <v/>
      </c>
      <c r="BT447" s="155" t="str">
        <f t="shared" si="176"/>
        <v/>
      </c>
      <c r="BU447" s="156" t="str">
        <f t="shared" si="177"/>
        <v/>
      </c>
      <c r="BV447" s="68"/>
      <c r="BW447" s="68"/>
      <c r="BX447" s="68"/>
      <c r="BY447" s="68"/>
      <c r="BZ447" s="68"/>
      <c r="CA447" s="68"/>
      <c r="CB447" s="68"/>
      <c r="CC447" s="68"/>
    </row>
    <row r="448" spans="1:81" x14ac:dyDescent="0.2">
      <c r="A448" s="161" t="s">
        <v>53</v>
      </c>
      <c r="B448" s="32"/>
      <c r="C448" s="164" t="str">
        <f t="shared" si="157"/>
        <v>L</v>
      </c>
      <c r="D448" s="147"/>
      <c r="E448" s="40"/>
      <c r="F448" s="35"/>
      <c r="G448" s="32"/>
      <c r="H448" s="32"/>
      <c r="I448" s="32"/>
      <c r="J448" s="32"/>
      <c r="K448" s="41"/>
      <c r="L448" s="42"/>
      <c r="M448" s="42"/>
      <c r="N448" s="167" t="str">
        <f t="shared" si="158"/>
        <v>Uit</v>
      </c>
      <c r="O448" s="46"/>
      <c r="P448" s="47"/>
      <c r="Q448" s="48">
        <f t="shared" si="159"/>
        <v>0</v>
      </c>
      <c r="R448" s="49" t="str">
        <f t="shared" si="160"/>
        <v/>
      </c>
      <c r="S448" s="50" t="str">
        <f t="shared" si="161"/>
        <v>Uit</v>
      </c>
      <c r="T448" s="171">
        <f t="shared" si="162"/>
        <v>0</v>
      </c>
      <c r="U448" s="169">
        <f t="shared" si="163"/>
        <v>0</v>
      </c>
      <c r="V448" s="169" t="str">
        <f t="shared" si="164"/>
        <v>Uit</v>
      </c>
      <c r="W448" s="170" t="str">
        <f t="shared" si="165"/>
        <v/>
      </c>
      <c r="X448" s="91" t="str">
        <f t="shared" si="166"/>
        <v/>
      </c>
      <c r="Y448" s="51"/>
      <c r="Z448" s="51"/>
      <c r="AA448" s="51"/>
      <c r="AB448" s="51"/>
      <c r="AC448" s="51"/>
      <c r="AD448" s="51"/>
      <c r="AE448" s="51"/>
      <c r="AF448" s="51"/>
      <c r="AG448" s="51"/>
      <c r="AH448" s="51"/>
      <c r="AI448" s="51"/>
      <c r="AJ448" s="51"/>
      <c r="AK448" s="51"/>
      <c r="AL448" s="51"/>
      <c r="AM448" s="51"/>
      <c r="AN448" s="51"/>
      <c r="AO448" s="51"/>
      <c r="AP448" s="51"/>
      <c r="AQ448" s="51"/>
      <c r="AR448" s="51"/>
      <c r="AS448" s="51"/>
      <c r="AT448" s="51"/>
      <c r="AU448" s="51"/>
      <c r="AV448" s="51"/>
      <c r="AW448" s="51"/>
      <c r="AX448" s="149">
        <f t="shared" si="167"/>
        <v>0</v>
      </c>
      <c r="AY448" s="52"/>
      <c r="AZ448" s="90" t="e">
        <f>VLOOKUP(AY448,Termination!C:D,2,FALSE)</f>
        <v>#N/A</v>
      </c>
      <c r="BA448" s="92" t="str">
        <f t="shared" si="168"/>
        <v/>
      </c>
      <c r="BB448" s="89"/>
      <c r="BC448" s="89"/>
      <c r="BD448" s="150" t="str">
        <f t="shared" si="169"/>
        <v/>
      </c>
      <c r="BE448" s="151">
        <f>VLOOKUP(A448,Basisgegevens!$B:$L,5,0)</f>
        <v>3.449074074074074E-3</v>
      </c>
      <c r="BF448" s="151">
        <f>VLOOKUP($A448,Basisgegevens!$B:$L,7,0)</f>
        <v>3.2175925925925926E-3</v>
      </c>
      <c r="BG448" s="151">
        <f>VLOOKUP($A448,Basisgegevens!$B:$L,8,0)</f>
        <v>7.3495370370370364E-3</v>
      </c>
      <c r="BH448" s="152">
        <f>VLOOKUP($A448,Basisgegevens!$B:$L,9,0)</f>
        <v>300</v>
      </c>
      <c r="BI448" s="152">
        <f>VLOOKUP($A448,Basisgegevens!$B:$L,10,0)</f>
        <v>135</v>
      </c>
      <c r="BJ448" s="152">
        <f>VLOOKUP($A448,Basisgegevens!$B:$L,11,0)</f>
        <v>19</v>
      </c>
      <c r="BK448" s="152" t="str">
        <f t="shared" si="170"/>
        <v/>
      </c>
      <c r="BL448" s="153" t="str">
        <f t="shared" si="171"/>
        <v>Uit</v>
      </c>
      <c r="BM448" s="154" t="str">
        <f t="shared" si="178"/>
        <v/>
      </c>
      <c r="BN448" s="154">
        <f t="shared" si="172"/>
        <v>0</v>
      </c>
      <c r="BO448" s="154" t="str">
        <f t="shared" si="173"/>
        <v/>
      </c>
      <c r="BP448" s="61"/>
      <c r="BQ448" s="61"/>
      <c r="BR448" s="59" t="str">
        <f t="shared" si="174"/>
        <v/>
      </c>
      <c r="BS448" s="59" t="str">
        <f t="shared" si="175"/>
        <v/>
      </c>
      <c r="BT448" s="155" t="str">
        <f t="shared" si="176"/>
        <v/>
      </c>
      <c r="BU448" s="156" t="str">
        <f t="shared" si="177"/>
        <v/>
      </c>
      <c r="BV448" s="68"/>
      <c r="BW448" s="68"/>
      <c r="BX448" s="68"/>
      <c r="BY448" s="68"/>
      <c r="BZ448" s="68"/>
      <c r="CA448" s="68"/>
      <c r="CB448" s="68"/>
      <c r="CC448" s="68"/>
    </row>
    <row r="449" spans="1:81" x14ac:dyDescent="0.2">
      <c r="A449" s="161" t="s">
        <v>53</v>
      </c>
      <c r="B449" s="32"/>
      <c r="C449" s="164" t="str">
        <f t="shared" si="157"/>
        <v>L</v>
      </c>
      <c r="D449" s="147"/>
      <c r="E449" s="40"/>
      <c r="F449" s="35"/>
      <c r="G449" s="32"/>
      <c r="H449" s="32"/>
      <c r="I449" s="32"/>
      <c r="J449" s="32"/>
      <c r="K449" s="41"/>
      <c r="L449" s="42"/>
      <c r="M449" s="42"/>
      <c r="N449" s="167" t="str">
        <f t="shared" si="158"/>
        <v>Uit</v>
      </c>
      <c r="O449" s="46"/>
      <c r="P449" s="47"/>
      <c r="Q449" s="48">
        <f t="shared" si="159"/>
        <v>0</v>
      </c>
      <c r="R449" s="49" t="str">
        <f t="shared" si="160"/>
        <v/>
      </c>
      <c r="S449" s="50" t="str">
        <f t="shared" si="161"/>
        <v>Uit</v>
      </c>
      <c r="T449" s="171">
        <f t="shared" si="162"/>
        <v>0</v>
      </c>
      <c r="U449" s="169">
        <f t="shared" si="163"/>
        <v>0</v>
      </c>
      <c r="V449" s="169" t="str">
        <f t="shared" si="164"/>
        <v>Uit</v>
      </c>
      <c r="W449" s="170" t="str">
        <f t="shared" si="165"/>
        <v/>
      </c>
      <c r="X449" s="91" t="str">
        <f t="shared" si="166"/>
        <v/>
      </c>
      <c r="Y449" s="51"/>
      <c r="Z449" s="51"/>
      <c r="AA449" s="51"/>
      <c r="AB449" s="51"/>
      <c r="AC449" s="51"/>
      <c r="AD449" s="51"/>
      <c r="AE449" s="51"/>
      <c r="AF449" s="51"/>
      <c r="AG449" s="51"/>
      <c r="AH449" s="51"/>
      <c r="AI449" s="51"/>
      <c r="AJ449" s="51"/>
      <c r="AK449" s="51"/>
      <c r="AL449" s="51"/>
      <c r="AM449" s="51"/>
      <c r="AN449" s="51"/>
      <c r="AO449" s="51"/>
      <c r="AP449" s="51"/>
      <c r="AQ449" s="51"/>
      <c r="AR449" s="51"/>
      <c r="AS449" s="51"/>
      <c r="AT449" s="51"/>
      <c r="AU449" s="51"/>
      <c r="AV449" s="51"/>
      <c r="AW449" s="51"/>
      <c r="AX449" s="149">
        <f t="shared" si="167"/>
        <v>0</v>
      </c>
      <c r="AY449" s="52"/>
      <c r="AZ449" s="90" t="e">
        <f>VLOOKUP(AY449,Termination!C:D,2,FALSE)</f>
        <v>#N/A</v>
      </c>
      <c r="BA449" s="92" t="str">
        <f t="shared" si="168"/>
        <v/>
      </c>
      <c r="BB449" s="89"/>
      <c r="BC449" s="89"/>
      <c r="BD449" s="150" t="str">
        <f t="shared" si="169"/>
        <v/>
      </c>
      <c r="BE449" s="151">
        <f>VLOOKUP(A449,Basisgegevens!$B:$L,5,0)</f>
        <v>3.449074074074074E-3</v>
      </c>
      <c r="BF449" s="151">
        <f>VLOOKUP($A449,Basisgegevens!$B:$L,7,0)</f>
        <v>3.2175925925925926E-3</v>
      </c>
      <c r="BG449" s="151">
        <f>VLOOKUP($A449,Basisgegevens!$B:$L,8,0)</f>
        <v>7.3495370370370364E-3</v>
      </c>
      <c r="BH449" s="152">
        <f>VLOOKUP($A449,Basisgegevens!$B:$L,9,0)</f>
        <v>300</v>
      </c>
      <c r="BI449" s="152">
        <f>VLOOKUP($A449,Basisgegevens!$B:$L,10,0)</f>
        <v>135</v>
      </c>
      <c r="BJ449" s="152">
        <f>VLOOKUP($A449,Basisgegevens!$B:$L,11,0)</f>
        <v>19</v>
      </c>
      <c r="BK449" s="152" t="str">
        <f t="shared" si="170"/>
        <v/>
      </c>
      <c r="BL449" s="153" t="str">
        <f t="shared" si="171"/>
        <v>Uit</v>
      </c>
      <c r="BM449" s="154" t="str">
        <f t="shared" si="178"/>
        <v/>
      </c>
      <c r="BN449" s="154">
        <f t="shared" si="172"/>
        <v>0</v>
      </c>
      <c r="BO449" s="154" t="str">
        <f t="shared" si="173"/>
        <v/>
      </c>
      <c r="BP449" s="61"/>
      <c r="BQ449" s="61"/>
      <c r="BR449" s="59" t="str">
        <f t="shared" si="174"/>
        <v/>
      </c>
      <c r="BS449" s="59" t="str">
        <f t="shared" si="175"/>
        <v/>
      </c>
      <c r="BT449" s="155" t="str">
        <f t="shared" si="176"/>
        <v/>
      </c>
      <c r="BU449" s="156" t="str">
        <f t="shared" si="177"/>
        <v/>
      </c>
      <c r="BV449" s="68"/>
      <c r="BW449" s="68"/>
      <c r="BX449" s="68"/>
      <c r="BY449" s="68"/>
      <c r="BZ449" s="68"/>
      <c r="CA449" s="68"/>
      <c r="CB449" s="68"/>
      <c r="CC449" s="68"/>
    </row>
    <row r="450" spans="1:81" x14ac:dyDescent="0.2">
      <c r="A450" s="161" t="s">
        <v>53</v>
      </c>
      <c r="B450" s="32"/>
      <c r="C450" s="164" t="str">
        <f t="shared" si="157"/>
        <v>L</v>
      </c>
      <c r="D450" s="147"/>
      <c r="E450" s="40"/>
      <c r="F450" s="35"/>
      <c r="G450" s="32"/>
      <c r="H450" s="32"/>
      <c r="I450" s="32"/>
      <c r="J450" s="32"/>
      <c r="K450" s="41"/>
      <c r="L450" s="42"/>
      <c r="M450" s="42"/>
      <c r="N450" s="167" t="str">
        <f t="shared" si="158"/>
        <v>Uit</v>
      </c>
      <c r="O450" s="46"/>
      <c r="P450" s="47"/>
      <c r="Q450" s="48">
        <f t="shared" si="159"/>
        <v>0</v>
      </c>
      <c r="R450" s="49" t="str">
        <f t="shared" si="160"/>
        <v/>
      </c>
      <c r="S450" s="50" t="str">
        <f t="shared" si="161"/>
        <v>Uit</v>
      </c>
      <c r="T450" s="171">
        <f t="shared" si="162"/>
        <v>0</v>
      </c>
      <c r="U450" s="169">
        <f t="shared" si="163"/>
        <v>0</v>
      </c>
      <c r="V450" s="169" t="str">
        <f t="shared" si="164"/>
        <v>Uit</v>
      </c>
      <c r="W450" s="170" t="str">
        <f t="shared" si="165"/>
        <v/>
      </c>
      <c r="X450" s="91" t="str">
        <f t="shared" si="166"/>
        <v/>
      </c>
      <c r="Y450" s="51"/>
      <c r="Z450" s="51"/>
      <c r="AA450" s="51"/>
      <c r="AB450" s="51"/>
      <c r="AC450" s="51"/>
      <c r="AD450" s="51"/>
      <c r="AE450" s="51"/>
      <c r="AF450" s="51"/>
      <c r="AG450" s="51"/>
      <c r="AH450" s="51"/>
      <c r="AI450" s="51"/>
      <c r="AJ450" s="51"/>
      <c r="AK450" s="51"/>
      <c r="AL450" s="51"/>
      <c r="AM450" s="51"/>
      <c r="AN450" s="51"/>
      <c r="AO450" s="51"/>
      <c r="AP450" s="51"/>
      <c r="AQ450" s="51"/>
      <c r="AR450" s="51"/>
      <c r="AS450" s="51"/>
      <c r="AT450" s="51"/>
      <c r="AU450" s="51"/>
      <c r="AV450" s="51"/>
      <c r="AW450" s="51"/>
      <c r="AX450" s="149">
        <f t="shared" si="167"/>
        <v>0</v>
      </c>
      <c r="AY450" s="52"/>
      <c r="AZ450" s="90" t="e">
        <f>VLOOKUP(AY450,Termination!C:D,2,FALSE)</f>
        <v>#N/A</v>
      </c>
      <c r="BA450" s="92" t="str">
        <f t="shared" si="168"/>
        <v/>
      </c>
      <c r="BB450" s="89"/>
      <c r="BC450" s="89"/>
      <c r="BD450" s="150" t="str">
        <f t="shared" si="169"/>
        <v/>
      </c>
      <c r="BE450" s="151">
        <f>VLOOKUP(A450,Basisgegevens!$B:$L,5,0)</f>
        <v>3.449074074074074E-3</v>
      </c>
      <c r="BF450" s="151">
        <f>VLOOKUP($A450,Basisgegevens!$B:$L,7,0)</f>
        <v>3.2175925925925926E-3</v>
      </c>
      <c r="BG450" s="151">
        <f>VLOOKUP($A450,Basisgegevens!$B:$L,8,0)</f>
        <v>7.3495370370370364E-3</v>
      </c>
      <c r="BH450" s="152">
        <f>VLOOKUP($A450,Basisgegevens!$B:$L,9,0)</f>
        <v>300</v>
      </c>
      <c r="BI450" s="152">
        <f>VLOOKUP($A450,Basisgegevens!$B:$L,10,0)</f>
        <v>135</v>
      </c>
      <c r="BJ450" s="152">
        <f>VLOOKUP($A450,Basisgegevens!$B:$L,11,0)</f>
        <v>19</v>
      </c>
      <c r="BK450" s="152" t="str">
        <f t="shared" si="170"/>
        <v/>
      </c>
      <c r="BL450" s="153" t="str">
        <f t="shared" si="171"/>
        <v>Uit</v>
      </c>
      <c r="BM450" s="154" t="str">
        <f t="shared" si="178"/>
        <v/>
      </c>
      <c r="BN450" s="154">
        <f t="shared" si="172"/>
        <v>0</v>
      </c>
      <c r="BO450" s="154" t="str">
        <f t="shared" si="173"/>
        <v/>
      </c>
      <c r="BP450" s="61"/>
      <c r="BQ450" s="61"/>
      <c r="BR450" s="59" t="str">
        <f t="shared" si="174"/>
        <v/>
      </c>
      <c r="BS450" s="59" t="str">
        <f t="shared" si="175"/>
        <v/>
      </c>
      <c r="BT450" s="155" t="str">
        <f t="shared" si="176"/>
        <v/>
      </c>
      <c r="BU450" s="156" t="str">
        <f t="shared" si="177"/>
        <v/>
      </c>
      <c r="BV450" s="68"/>
      <c r="BW450" s="68"/>
      <c r="BX450" s="68"/>
      <c r="BY450" s="68"/>
      <c r="BZ450" s="68"/>
      <c r="CA450" s="68"/>
      <c r="CB450" s="68"/>
      <c r="CC450" s="68"/>
    </row>
    <row r="451" spans="1:81" x14ac:dyDescent="0.2">
      <c r="A451" s="161" t="s">
        <v>53</v>
      </c>
      <c r="B451" s="32"/>
      <c r="C451" s="164" t="str">
        <f t="shared" si="157"/>
        <v>L</v>
      </c>
      <c r="D451" s="147"/>
      <c r="E451" s="40"/>
      <c r="F451" s="35"/>
      <c r="G451" s="32"/>
      <c r="H451" s="32"/>
      <c r="I451" s="32"/>
      <c r="J451" s="32"/>
      <c r="K451" s="41"/>
      <c r="L451" s="42"/>
      <c r="M451" s="42"/>
      <c r="N451" s="167" t="str">
        <f t="shared" si="158"/>
        <v>Uit</v>
      </c>
      <c r="O451" s="46"/>
      <c r="P451" s="47"/>
      <c r="Q451" s="48">
        <f t="shared" si="159"/>
        <v>0</v>
      </c>
      <c r="R451" s="49" t="str">
        <f t="shared" si="160"/>
        <v/>
      </c>
      <c r="S451" s="50" t="str">
        <f t="shared" si="161"/>
        <v>Uit</v>
      </c>
      <c r="T451" s="171">
        <f t="shared" si="162"/>
        <v>0</v>
      </c>
      <c r="U451" s="169">
        <f t="shared" si="163"/>
        <v>0</v>
      </c>
      <c r="V451" s="169" t="str">
        <f t="shared" si="164"/>
        <v>Uit</v>
      </c>
      <c r="W451" s="170" t="str">
        <f t="shared" si="165"/>
        <v/>
      </c>
      <c r="X451" s="91" t="str">
        <f t="shared" si="166"/>
        <v/>
      </c>
      <c r="Y451" s="51"/>
      <c r="Z451" s="51"/>
      <c r="AA451" s="51"/>
      <c r="AB451" s="51"/>
      <c r="AC451" s="51"/>
      <c r="AD451" s="51"/>
      <c r="AE451" s="51"/>
      <c r="AF451" s="51"/>
      <c r="AG451" s="51"/>
      <c r="AH451" s="51"/>
      <c r="AI451" s="51"/>
      <c r="AJ451" s="51"/>
      <c r="AK451" s="51"/>
      <c r="AL451" s="51"/>
      <c r="AM451" s="51"/>
      <c r="AN451" s="51"/>
      <c r="AO451" s="51"/>
      <c r="AP451" s="51"/>
      <c r="AQ451" s="51"/>
      <c r="AR451" s="51"/>
      <c r="AS451" s="51"/>
      <c r="AT451" s="51"/>
      <c r="AU451" s="51"/>
      <c r="AV451" s="51"/>
      <c r="AW451" s="51"/>
      <c r="AX451" s="149">
        <f t="shared" si="167"/>
        <v>0</v>
      </c>
      <c r="AY451" s="52"/>
      <c r="AZ451" s="90" t="e">
        <f>VLOOKUP(AY451,Termination!C:D,2,FALSE)</f>
        <v>#N/A</v>
      </c>
      <c r="BA451" s="92" t="str">
        <f t="shared" si="168"/>
        <v/>
      </c>
      <c r="BB451" s="89"/>
      <c r="BC451" s="89"/>
      <c r="BD451" s="150" t="str">
        <f t="shared" si="169"/>
        <v/>
      </c>
      <c r="BE451" s="151">
        <f>VLOOKUP(A451,Basisgegevens!$B:$L,5,0)</f>
        <v>3.449074074074074E-3</v>
      </c>
      <c r="BF451" s="151">
        <f>VLOOKUP($A451,Basisgegevens!$B:$L,7,0)</f>
        <v>3.2175925925925926E-3</v>
      </c>
      <c r="BG451" s="151">
        <f>VLOOKUP($A451,Basisgegevens!$B:$L,8,0)</f>
        <v>7.3495370370370364E-3</v>
      </c>
      <c r="BH451" s="152">
        <f>VLOOKUP($A451,Basisgegevens!$B:$L,9,0)</f>
        <v>300</v>
      </c>
      <c r="BI451" s="152">
        <f>VLOOKUP($A451,Basisgegevens!$B:$L,10,0)</f>
        <v>135</v>
      </c>
      <c r="BJ451" s="152">
        <f>VLOOKUP($A451,Basisgegevens!$B:$L,11,0)</f>
        <v>19</v>
      </c>
      <c r="BK451" s="152" t="str">
        <f t="shared" si="170"/>
        <v/>
      </c>
      <c r="BL451" s="153" t="str">
        <f t="shared" si="171"/>
        <v>Uit</v>
      </c>
      <c r="BM451" s="154" t="str">
        <f t="shared" si="178"/>
        <v/>
      </c>
      <c r="BN451" s="154">
        <f t="shared" si="172"/>
        <v>0</v>
      </c>
      <c r="BO451" s="154" t="str">
        <f t="shared" si="173"/>
        <v/>
      </c>
      <c r="BP451" s="61"/>
      <c r="BQ451" s="61"/>
      <c r="BR451" s="59" t="str">
        <f t="shared" si="174"/>
        <v/>
      </c>
      <c r="BS451" s="59" t="str">
        <f t="shared" si="175"/>
        <v/>
      </c>
      <c r="BT451" s="155" t="str">
        <f t="shared" si="176"/>
        <v/>
      </c>
      <c r="BU451" s="156" t="str">
        <f t="shared" si="177"/>
        <v/>
      </c>
      <c r="BV451" s="68"/>
      <c r="BW451" s="68"/>
      <c r="BX451" s="68"/>
      <c r="BY451" s="68"/>
      <c r="BZ451" s="68"/>
      <c r="CA451" s="68"/>
      <c r="CB451" s="68"/>
      <c r="CC451" s="68"/>
    </row>
    <row r="452" spans="1:81" x14ac:dyDescent="0.2">
      <c r="A452" s="161" t="s">
        <v>53</v>
      </c>
      <c r="B452" s="32"/>
      <c r="C452" s="164" t="str">
        <f t="shared" si="157"/>
        <v>L</v>
      </c>
      <c r="D452" s="147"/>
      <c r="E452" s="40"/>
      <c r="F452" s="35"/>
      <c r="G452" s="32"/>
      <c r="H452" s="32"/>
      <c r="I452" s="32"/>
      <c r="J452" s="32"/>
      <c r="K452" s="41"/>
      <c r="L452" s="42"/>
      <c r="M452" s="42"/>
      <c r="N452" s="167" t="str">
        <f t="shared" si="158"/>
        <v>Uit</v>
      </c>
      <c r="O452" s="46"/>
      <c r="P452" s="47"/>
      <c r="Q452" s="48">
        <f t="shared" si="159"/>
        <v>0</v>
      </c>
      <c r="R452" s="49" t="str">
        <f t="shared" si="160"/>
        <v/>
      </c>
      <c r="S452" s="50" t="str">
        <f t="shared" si="161"/>
        <v>Uit</v>
      </c>
      <c r="T452" s="171">
        <f t="shared" si="162"/>
        <v>0</v>
      </c>
      <c r="U452" s="169">
        <f t="shared" si="163"/>
        <v>0</v>
      </c>
      <c r="V452" s="169" t="str">
        <f t="shared" si="164"/>
        <v>Uit</v>
      </c>
      <c r="W452" s="170" t="str">
        <f t="shared" si="165"/>
        <v/>
      </c>
      <c r="X452" s="91" t="str">
        <f t="shared" si="166"/>
        <v/>
      </c>
      <c r="Y452" s="51"/>
      <c r="Z452" s="51"/>
      <c r="AA452" s="51"/>
      <c r="AB452" s="51"/>
      <c r="AC452" s="51"/>
      <c r="AD452" s="51"/>
      <c r="AE452" s="51"/>
      <c r="AF452" s="51"/>
      <c r="AG452" s="51"/>
      <c r="AH452" s="51"/>
      <c r="AI452" s="51"/>
      <c r="AJ452" s="51"/>
      <c r="AK452" s="51"/>
      <c r="AL452" s="51"/>
      <c r="AM452" s="51"/>
      <c r="AN452" s="51"/>
      <c r="AO452" s="51"/>
      <c r="AP452" s="51"/>
      <c r="AQ452" s="51"/>
      <c r="AR452" s="51"/>
      <c r="AS452" s="51"/>
      <c r="AT452" s="51"/>
      <c r="AU452" s="51"/>
      <c r="AV452" s="51"/>
      <c r="AW452" s="51"/>
      <c r="AX452" s="149">
        <f t="shared" si="167"/>
        <v>0</v>
      </c>
      <c r="AY452" s="52"/>
      <c r="AZ452" s="90" t="e">
        <f>VLOOKUP(AY452,Termination!C:D,2,FALSE)</f>
        <v>#N/A</v>
      </c>
      <c r="BA452" s="92" t="str">
        <f t="shared" si="168"/>
        <v/>
      </c>
      <c r="BB452" s="89"/>
      <c r="BC452" s="89"/>
      <c r="BD452" s="150" t="str">
        <f t="shared" si="169"/>
        <v/>
      </c>
      <c r="BE452" s="151">
        <f>VLOOKUP(A452,Basisgegevens!$B:$L,5,0)</f>
        <v>3.449074074074074E-3</v>
      </c>
      <c r="BF452" s="151">
        <f>VLOOKUP($A452,Basisgegevens!$B:$L,7,0)</f>
        <v>3.2175925925925926E-3</v>
      </c>
      <c r="BG452" s="151">
        <f>VLOOKUP($A452,Basisgegevens!$B:$L,8,0)</f>
        <v>7.3495370370370364E-3</v>
      </c>
      <c r="BH452" s="152">
        <f>VLOOKUP($A452,Basisgegevens!$B:$L,9,0)</f>
        <v>300</v>
      </c>
      <c r="BI452" s="152">
        <f>VLOOKUP($A452,Basisgegevens!$B:$L,10,0)</f>
        <v>135</v>
      </c>
      <c r="BJ452" s="152">
        <f>VLOOKUP($A452,Basisgegevens!$B:$L,11,0)</f>
        <v>19</v>
      </c>
      <c r="BK452" s="152" t="str">
        <f t="shared" si="170"/>
        <v/>
      </c>
      <c r="BL452" s="153" t="str">
        <f t="shared" si="171"/>
        <v>Uit</v>
      </c>
      <c r="BM452" s="154" t="str">
        <f t="shared" si="178"/>
        <v/>
      </c>
      <c r="BN452" s="154">
        <f t="shared" si="172"/>
        <v>0</v>
      </c>
      <c r="BO452" s="154" t="str">
        <f t="shared" si="173"/>
        <v/>
      </c>
      <c r="BP452" s="61"/>
      <c r="BQ452" s="61"/>
      <c r="BR452" s="59" t="str">
        <f t="shared" si="174"/>
        <v/>
      </c>
      <c r="BS452" s="59" t="str">
        <f t="shared" si="175"/>
        <v/>
      </c>
      <c r="BT452" s="155" t="str">
        <f t="shared" si="176"/>
        <v/>
      </c>
      <c r="BU452" s="156" t="str">
        <f t="shared" si="177"/>
        <v/>
      </c>
      <c r="BV452" s="68"/>
      <c r="BW452" s="68"/>
      <c r="BX452" s="68"/>
      <c r="BY452" s="68"/>
      <c r="BZ452" s="68"/>
      <c r="CA452" s="68"/>
      <c r="CB452" s="68"/>
      <c r="CC452" s="68"/>
    </row>
    <row r="453" spans="1:81" x14ac:dyDescent="0.2">
      <c r="A453" s="161" t="s">
        <v>56</v>
      </c>
      <c r="B453" s="32"/>
      <c r="C453" s="164" t="str">
        <f t="shared" si="157"/>
        <v>M</v>
      </c>
      <c r="D453" s="147"/>
      <c r="E453" s="40"/>
      <c r="F453" s="35"/>
      <c r="G453" s="32"/>
      <c r="H453" s="32"/>
      <c r="I453" s="32"/>
      <c r="J453" s="32"/>
      <c r="K453" s="41"/>
      <c r="L453" s="42"/>
      <c r="M453" s="42"/>
      <c r="N453" s="167" t="str">
        <f t="shared" si="158"/>
        <v>Uit</v>
      </c>
      <c r="O453" s="46"/>
      <c r="P453" s="47"/>
      <c r="Q453" s="48">
        <f t="shared" si="159"/>
        <v>0</v>
      </c>
      <c r="R453" s="49" t="str">
        <f t="shared" si="160"/>
        <v/>
      </c>
      <c r="S453" s="50" t="str">
        <f t="shared" si="161"/>
        <v>Uit</v>
      </c>
      <c r="T453" s="171">
        <f t="shared" si="162"/>
        <v>0</v>
      </c>
      <c r="U453" s="169">
        <f t="shared" si="163"/>
        <v>0</v>
      </c>
      <c r="V453" s="169" t="str">
        <f t="shared" si="164"/>
        <v>Uit</v>
      </c>
      <c r="W453" s="170" t="str">
        <f t="shared" si="165"/>
        <v/>
      </c>
      <c r="X453" s="91" t="str">
        <f t="shared" si="166"/>
        <v/>
      </c>
      <c r="Y453" s="51"/>
      <c r="Z453" s="51"/>
      <c r="AA453" s="51"/>
      <c r="AB453" s="51"/>
      <c r="AC453" s="51"/>
      <c r="AD453" s="51"/>
      <c r="AE453" s="51"/>
      <c r="AF453" s="51"/>
      <c r="AG453" s="51"/>
      <c r="AH453" s="51"/>
      <c r="AI453" s="51"/>
      <c r="AJ453" s="51"/>
      <c r="AK453" s="51"/>
      <c r="AL453" s="51"/>
      <c r="AM453" s="51"/>
      <c r="AN453" s="51"/>
      <c r="AO453" s="51"/>
      <c r="AP453" s="51"/>
      <c r="AQ453" s="51"/>
      <c r="AR453" s="51"/>
      <c r="AS453" s="51"/>
      <c r="AT453" s="51"/>
      <c r="AU453" s="51"/>
      <c r="AV453" s="51"/>
      <c r="AW453" s="51"/>
      <c r="AX453" s="149">
        <f t="shared" si="167"/>
        <v>0</v>
      </c>
      <c r="AY453" s="52"/>
      <c r="AZ453" s="90" t="e">
        <f>VLOOKUP(AY453,Termination!C:D,2,FALSE)</f>
        <v>#N/A</v>
      </c>
      <c r="BA453" s="92" t="str">
        <f t="shared" si="168"/>
        <v/>
      </c>
      <c r="BB453" s="89"/>
      <c r="BC453" s="89"/>
      <c r="BD453" s="150" t="str">
        <f t="shared" si="169"/>
        <v/>
      </c>
      <c r="BE453" s="151">
        <f>VLOOKUP(A453,Basisgegevens!$B:$L,5,0)</f>
        <v>3.8425925925925923E-3</v>
      </c>
      <c r="BF453" s="151">
        <f>VLOOKUP($A453,Basisgegevens!$B:$L,7,0)</f>
        <v>3.6111111111111109E-3</v>
      </c>
      <c r="BG453" s="151">
        <f>VLOOKUP($A453,Basisgegevens!$B:$L,8,0)</f>
        <v>8.5416666666666662E-3</v>
      </c>
      <c r="BH453" s="152">
        <f>VLOOKUP($A453,Basisgegevens!$B:$L,9,0)</f>
        <v>300</v>
      </c>
      <c r="BI453" s="152">
        <f>VLOOKUP($A453,Basisgegevens!$B:$L,10,0)</f>
        <v>135</v>
      </c>
      <c r="BJ453" s="152">
        <f>VLOOKUP($A453,Basisgegevens!$B:$L,11,0)</f>
        <v>19</v>
      </c>
      <c r="BK453" s="152" t="str">
        <f t="shared" si="170"/>
        <v/>
      </c>
      <c r="BL453" s="153" t="str">
        <f t="shared" si="171"/>
        <v>Uit</v>
      </c>
      <c r="BM453" s="154" t="str">
        <f t="shared" si="178"/>
        <v/>
      </c>
      <c r="BN453" s="154">
        <f t="shared" si="172"/>
        <v>0</v>
      </c>
      <c r="BO453" s="154" t="str">
        <f t="shared" si="173"/>
        <v/>
      </c>
      <c r="BP453" s="61"/>
      <c r="BQ453" s="61"/>
      <c r="BR453" s="59" t="str">
        <f t="shared" si="174"/>
        <v/>
      </c>
      <c r="BS453" s="59" t="str">
        <f t="shared" si="175"/>
        <v/>
      </c>
      <c r="BT453" s="155" t="str">
        <f t="shared" si="176"/>
        <v/>
      </c>
      <c r="BU453" s="156" t="str">
        <f t="shared" si="177"/>
        <v/>
      </c>
      <c r="BV453" s="68"/>
      <c r="BW453" s="68"/>
      <c r="BX453" s="68"/>
      <c r="BY453" s="68"/>
      <c r="BZ453" s="68"/>
      <c r="CA453" s="68"/>
      <c r="CB453" s="68"/>
      <c r="CC453" s="68"/>
    </row>
    <row r="454" spans="1:81" x14ac:dyDescent="0.2">
      <c r="A454" s="161" t="s">
        <v>56</v>
      </c>
      <c r="B454" s="32"/>
      <c r="C454" s="164" t="str">
        <f t="shared" si="157"/>
        <v>M</v>
      </c>
      <c r="D454" s="147"/>
      <c r="E454" s="40"/>
      <c r="F454" s="35"/>
      <c r="G454" s="32"/>
      <c r="H454" s="32"/>
      <c r="I454" s="32"/>
      <c r="J454" s="32"/>
      <c r="K454" s="41"/>
      <c r="L454" s="42"/>
      <c r="M454" s="42"/>
      <c r="N454" s="167" t="str">
        <f t="shared" si="158"/>
        <v>Uit</v>
      </c>
      <c r="O454" s="46"/>
      <c r="P454" s="47"/>
      <c r="Q454" s="48">
        <f t="shared" si="159"/>
        <v>0</v>
      </c>
      <c r="R454" s="49" t="str">
        <f t="shared" si="160"/>
        <v/>
      </c>
      <c r="S454" s="50" t="str">
        <f t="shared" si="161"/>
        <v>Uit</v>
      </c>
      <c r="T454" s="171">
        <f t="shared" si="162"/>
        <v>0</v>
      </c>
      <c r="U454" s="169">
        <f t="shared" si="163"/>
        <v>0</v>
      </c>
      <c r="V454" s="169" t="str">
        <f t="shared" si="164"/>
        <v>Uit</v>
      </c>
      <c r="W454" s="170" t="str">
        <f t="shared" si="165"/>
        <v/>
      </c>
      <c r="X454" s="91" t="str">
        <f t="shared" si="166"/>
        <v/>
      </c>
      <c r="Y454" s="51"/>
      <c r="Z454" s="51"/>
      <c r="AA454" s="51"/>
      <c r="AB454" s="51"/>
      <c r="AC454" s="51"/>
      <c r="AD454" s="51"/>
      <c r="AE454" s="51"/>
      <c r="AF454" s="51"/>
      <c r="AG454" s="51"/>
      <c r="AH454" s="51"/>
      <c r="AI454" s="51"/>
      <c r="AJ454" s="51"/>
      <c r="AK454" s="51"/>
      <c r="AL454" s="51"/>
      <c r="AM454" s="51"/>
      <c r="AN454" s="51"/>
      <c r="AO454" s="51"/>
      <c r="AP454" s="51"/>
      <c r="AQ454" s="51"/>
      <c r="AR454" s="51"/>
      <c r="AS454" s="51"/>
      <c r="AT454" s="51"/>
      <c r="AU454" s="51"/>
      <c r="AV454" s="51"/>
      <c r="AW454" s="51"/>
      <c r="AX454" s="149">
        <f t="shared" si="167"/>
        <v>0</v>
      </c>
      <c r="AY454" s="52"/>
      <c r="AZ454" s="90" t="e">
        <f>VLOOKUP(AY454,Termination!C:D,2,FALSE)</f>
        <v>#N/A</v>
      </c>
      <c r="BA454" s="92" t="str">
        <f t="shared" si="168"/>
        <v/>
      </c>
      <c r="BB454" s="89"/>
      <c r="BC454" s="89"/>
      <c r="BD454" s="150" t="str">
        <f t="shared" si="169"/>
        <v/>
      </c>
      <c r="BE454" s="151">
        <f>VLOOKUP(A454,Basisgegevens!$B:$L,5,0)</f>
        <v>3.8425925925925923E-3</v>
      </c>
      <c r="BF454" s="151">
        <f>VLOOKUP($A454,Basisgegevens!$B:$L,7,0)</f>
        <v>3.6111111111111109E-3</v>
      </c>
      <c r="BG454" s="151">
        <f>VLOOKUP($A454,Basisgegevens!$B:$L,8,0)</f>
        <v>8.5416666666666662E-3</v>
      </c>
      <c r="BH454" s="152">
        <f>VLOOKUP($A454,Basisgegevens!$B:$L,9,0)</f>
        <v>300</v>
      </c>
      <c r="BI454" s="152">
        <f>VLOOKUP($A454,Basisgegevens!$B:$L,10,0)</f>
        <v>135</v>
      </c>
      <c r="BJ454" s="152">
        <f>VLOOKUP($A454,Basisgegevens!$B:$L,11,0)</f>
        <v>19</v>
      </c>
      <c r="BK454" s="152" t="str">
        <f t="shared" si="170"/>
        <v/>
      </c>
      <c r="BL454" s="153" t="str">
        <f t="shared" si="171"/>
        <v>Uit</v>
      </c>
      <c r="BM454" s="154" t="str">
        <f t="shared" si="178"/>
        <v/>
      </c>
      <c r="BN454" s="154">
        <f t="shared" si="172"/>
        <v>0</v>
      </c>
      <c r="BO454" s="154" t="str">
        <f t="shared" si="173"/>
        <v/>
      </c>
      <c r="BP454" s="61"/>
      <c r="BQ454" s="61"/>
      <c r="BR454" s="59" t="str">
        <f t="shared" si="174"/>
        <v/>
      </c>
      <c r="BS454" s="59" t="str">
        <f t="shared" si="175"/>
        <v/>
      </c>
      <c r="BT454" s="155" t="str">
        <f t="shared" si="176"/>
        <v/>
      </c>
      <c r="BU454" s="156" t="str">
        <f t="shared" si="177"/>
        <v/>
      </c>
      <c r="BV454" s="68"/>
      <c r="BW454" s="68"/>
      <c r="BX454" s="68"/>
      <c r="BY454" s="68"/>
      <c r="BZ454" s="68"/>
      <c r="CA454" s="68"/>
      <c r="CB454" s="68"/>
      <c r="CC454" s="68"/>
    </row>
    <row r="455" spans="1:81" x14ac:dyDescent="0.2">
      <c r="A455" s="161" t="s">
        <v>56</v>
      </c>
      <c r="B455" s="32"/>
      <c r="C455" s="164" t="str">
        <f t="shared" si="157"/>
        <v>M</v>
      </c>
      <c r="D455" s="147"/>
      <c r="E455" s="40"/>
      <c r="F455" s="35"/>
      <c r="G455" s="32"/>
      <c r="H455" s="32"/>
      <c r="I455" s="32"/>
      <c r="J455" s="32"/>
      <c r="K455" s="41"/>
      <c r="L455" s="42"/>
      <c r="M455" s="42"/>
      <c r="N455" s="167" t="str">
        <f t="shared" si="158"/>
        <v>Uit</v>
      </c>
      <c r="O455" s="46"/>
      <c r="P455" s="47"/>
      <c r="Q455" s="48">
        <f t="shared" si="159"/>
        <v>0</v>
      </c>
      <c r="R455" s="49" t="str">
        <f t="shared" si="160"/>
        <v/>
      </c>
      <c r="S455" s="50" t="str">
        <f t="shared" si="161"/>
        <v>Uit</v>
      </c>
      <c r="T455" s="171">
        <f t="shared" si="162"/>
        <v>0</v>
      </c>
      <c r="U455" s="169">
        <f t="shared" si="163"/>
        <v>0</v>
      </c>
      <c r="V455" s="169" t="str">
        <f t="shared" si="164"/>
        <v>Uit</v>
      </c>
      <c r="W455" s="170" t="str">
        <f t="shared" si="165"/>
        <v/>
      </c>
      <c r="X455" s="91" t="str">
        <f t="shared" si="166"/>
        <v/>
      </c>
      <c r="Y455" s="51"/>
      <c r="Z455" s="51"/>
      <c r="AA455" s="51"/>
      <c r="AB455" s="51"/>
      <c r="AC455" s="51"/>
      <c r="AD455" s="51"/>
      <c r="AE455" s="51"/>
      <c r="AF455" s="51"/>
      <c r="AG455" s="51"/>
      <c r="AH455" s="51"/>
      <c r="AI455" s="51"/>
      <c r="AJ455" s="51"/>
      <c r="AK455" s="51"/>
      <c r="AL455" s="51"/>
      <c r="AM455" s="51"/>
      <c r="AN455" s="51"/>
      <c r="AO455" s="51"/>
      <c r="AP455" s="51"/>
      <c r="AQ455" s="51"/>
      <c r="AR455" s="51"/>
      <c r="AS455" s="51"/>
      <c r="AT455" s="51"/>
      <c r="AU455" s="51"/>
      <c r="AV455" s="51"/>
      <c r="AW455" s="51"/>
      <c r="AX455" s="149">
        <f t="shared" si="167"/>
        <v>0</v>
      </c>
      <c r="AY455" s="52"/>
      <c r="AZ455" s="90" t="e">
        <f>VLOOKUP(AY455,Termination!C:D,2,FALSE)</f>
        <v>#N/A</v>
      </c>
      <c r="BA455" s="92" t="str">
        <f t="shared" si="168"/>
        <v/>
      </c>
      <c r="BB455" s="89"/>
      <c r="BC455" s="89"/>
      <c r="BD455" s="150" t="str">
        <f t="shared" si="169"/>
        <v/>
      </c>
      <c r="BE455" s="151">
        <f>VLOOKUP(A455,Basisgegevens!$B:$L,5,0)</f>
        <v>3.8425925925925923E-3</v>
      </c>
      <c r="BF455" s="151">
        <f>VLOOKUP($A455,Basisgegevens!$B:$L,7,0)</f>
        <v>3.6111111111111109E-3</v>
      </c>
      <c r="BG455" s="151">
        <f>VLOOKUP($A455,Basisgegevens!$B:$L,8,0)</f>
        <v>8.5416666666666662E-3</v>
      </c>
      <c r="BH455" s="152">
        <f>VLOOKUP($A455,Basisgegevens!$B:$L,9,0)</f>
        <v>300</v>
      </c>
      <c r="BI455" s="152">
        <f>VLOOKUP($A455,Basisgegevens!$B:$L,10,0)</f>
        <v>135</v>
      </c>
      <c r="BJ455" s="152">
        <f>VLOOKUP($A455,Basisgegevens!$B:$L,11,0)</f>
        <v>19</v>
      </c>
      <c r="BK455" s="152" t="str">
        <f t="shared" si="170"/>
        <v/>
      </c>
      <c r="BL455" s="153" t="str">
        <f t="shared" si="171"/>
        <v>Uit</v>
      </c>
      <c r="BM455" s="154" t="str">
        <f t="shared" si="178"/>
        <v/>
      </c>
      <c r="BN455" s="154">
        <f t="shared" si="172"/>
        <v>0</v>
      </c>
      <c r="BO455" s="154" t="str">
        <f t="shared" si="173"/>
        <v/>
      </c>
      <c r="BP455" s="61"/>
      <c r="BQ455" s="61"/>
      <c r="BR455" s="59" t="str">
        <f t="shared" si="174"/>
        <v/>
      </c>
      <c r="BS455" s="59" t="str">
        <f t="shared" si="175"/>
        <v/>
      </c>
      <c r="BT455" s="155" t="str">
        <f t="shared" si="176"/>
        <v/>
      </c>
      <c r="BU455" s="156" t="str">
        <f t="shared" si="177"/>
        <v/>
      </c>
      <c r="BV455" s="68"/>
      <c r="BW455" s="68"/>
      <c r="BX455" s="68"/>
      <c r="BY455" s="68"/>
      <c r="BZ455" s="68"/>
      <c r="CA455" s="68"/>
      <c r="CB455" s="68"/>
      <c r="CC455" s="68"/>
    </row>
    <row r="456" spans="1:81" x14ac:dyDescent="0.2">
      <c r="A456" s="161" t="s">
        <v>56</v>
      </c>
      <c r="B456" s="32"/>
      <c r="C456" s="164" t="str">
        <f t="shared" si="157"/>
        <v>M</v>
      </c>
      <c r="D456" s="147"/>
      <c r="E456" s="40"/>
      <c r="F456" s="35"/>
      <c r="G456" s="32"/>
      <c r="H456" s="32"/>
      <c r="I456" s="32"/>
      <c r="J456" s="32"/>
      <c r="K456" s="41"/>
      <c r="L456" s="42"/>
      <c r="M456" s="42"/>
      <c r="N456" s="167" t="str">
        <f t="shared" si="158"/>
        <v>Uit</v>
      </c>
      <c r="O456" s="46"/>
      <c r="P456" s="47"/>
      <c r="Q456" s="48">
        <f t="shared" si="159"/>
        <v>0</v>
      </c>
      <c r="R456" s="49" t="str">
        <f t="shared" si="160"/>
        <v/>
      </c>
      <c r="S456" s="50" t="str">
        <f t="shared" si="161"/>
        <v>Uit</v>
      </c>
      <c r="T456" s="171">
        <f t="shared" si="162"/>
        <v>0</v>
      </c>
      <c r="U456" s="169">
        <f t="shared" si="163"/>
        <v>0</v>
      </c>
      <c r="V456" s="169" t="str">
        <f t="shared" si="164"/>
        <v>Uit</v>
      </c>
      <c r="W456" s="170" t="str">
        <f t="shared" si="165"/>
        <v/>
      </c>
      <c r="X456" s="91" t="str">
        <f t="shared" si="166"/>
        <v/>
      </c>
      <c r="Y456" s="51"/>
      <c r="Z456" s="51"/>
      <c r="AA456" s="51"/>
      <c r="AB456" s="51"/>
      <c r="AC456" s="51"/>
      <c r="AD456" s="51"/>
      <c r="AE456" s="51"/>
      <c r="AF456" s="51"/>
      <c r="AG456" s="51"/>
      <c r="AH456" s="51"/>
      <c r="AI456" s="51"/>
      <c r="AJ456" s="51"/>
      <c r="AK456" s="51"/>
      <c r="AL456" s="51"/>
      <c r="AM456" s="51"/>
      <c r="AN456" s="51"/>
      <c r="AO456" s="51"/>
      <c r="AP456" s="51"/>
      <c r="AQ456" s="51"/>
      <c r="AR456" s="51"/>
      <c r="AS456" s="51"/>
      <c r="AT456" s="51"/>
      <c r="AU456" s="51"/>
      <c r="AV456" s="51"/>
      <c r="AW456" s="51"/>
      <c r="AX456" s="149">
        <f t="shared" si="167"/>
        <v>0</v>
      </c>
      <c r="AY456" s="52"/>
      <c r="AZ456" s="90" t="e">
        <f>VLOOKUP(AY456,Termination!C:D,2,FALSE)</f>
        <v>#N/A</v>
      </c>
      <c r="BA456" s="92" t="str">
        <f t="shared" si="168"/>
        <v/>
      </c>
      <c r="BB456" s="89"/>
      <c r="BC456" s="89"/>
      <c r="BD456" s="150" t="str">
        <f t="shared" si="169"/>
        <v/>
      </c>
      <c r="BE456" s="151">
        <f>VLOOKUP(A456,Basisgegevens!$B:$L,5,0)</f>
        <v>3.8425925925925923E-3</v>
      </c>
      <c r="BF456" s="151">
        <f>VLOOKUP($A456,Basisgegevens!$B:$L,7,0)</f>
        <v>3.6111111111111109E-3</v>
      </c>
      <c r="BG456" s="151">
        <f>VLOOKUP($A456,Basisgegevens!$B:$L,8,0)</f>
        <v>8.5416666666666662E-3</v>
      </c>
      <c r="BH456" s="152">
        <f>VLOOKUP($A456,Basisgegevens!$B:$L,9,0)</f>
        <v>300</v>
      </c>
      <c r="BI456" s="152">
        <f>VLOOKUP($A456,Basisgegevens!$B:$L,10,0)</f>
        <v>135</v>
      </c>
      <c r="BJ456" s="152">
        <f>VLOOKUP($A456,Basisgegevens!$B:$L,11,0)</f>
        <v>19</v>
      </c>
      <c r="BK456" s="152" t="str">
        <f t="shared" si="170"/>
        <v/>
      </c>
      <c r="BL456" s="153" t="str">
        <f t="shared" si="171"/>
        <v>Uit</v>
      </c>
      <c r="BM456" s="154" t="str">
        <f t="shared" si="178"/>
        <v/>
      </c>
      <c r="BN456" s="154">
        <f t="shared" si="172"/>
        <v>0</v>
      </c>
      <c r="BO456" s="154" t="str">
        <f t="shared" si="173"/>
        <v/>
      </c>
      <c r="BP456" s="61"/>
      <c r="BQ456" s="61"/>
      <c r="BR456" s="59" t="str">
        <f t="shared" si="174"/>
        <v/>
      </c>
      <c r="BS456" s="59" t="str">
        <f t="shared" si="175"/>
        <v/>
      </c>
      <c r="BT456" s="155" t="str">
        <f t="shared" si="176"/>
        <v/>
      </c>
      <c r="BU456" s="156" t="str">
        <f t="shared" si="177"/>
        <v/>
      </c>
      <c r="BV456" s="68"/>
      <c r="BW456" s="68"/>
      <c r="BX456" s="68"/>
      <c r="BY456" s="68"/>
      <c r="BZ456" s="68"/>
      <c r="CA456" s="68"/>
      <c r="CB456" s="68"/>
      <c r="CC456" s="68"/>
    </row>
    <row r="457" spans="1:81" x14ac:dyDescent="0.2">
      <c r="A457" s="161" t="s">
        <v>56</v>
      </c>
      <c r="B457" s="32"/>
      <c r="C457" s="164" t="str">
        <f t="shared" si="157"/>
        <v>M</v>
      </c>
      <c r="D457" s="147"/>
      <c r="E457" s="40"/>
      <c r="F457" s="35"/>
      <c r="G457" s="32"/>
      <c r="H457" s="32"/>
      <c r="I457" s="32"/>
      <c r="J457" s="32"/>
      <c r="K457" s="41"/>
      <c r="L457" s="42"/>
      <c r="M457" s="42"/>
      <c r="N457" s="167" t="str">
        <f t="shared" si="158"/>
        <v>Uit</v>
      </c>
      <c r="O457" s="46"/>
      <c r="P457" s="47"/>
      <c r="Q457" s="48">
        <f t="shared" si="159"/>
        <v>0</v>
      </c>
      <c r="R457" s="49" t="str">
        <f t="shared" si="160"/>
        <v/>
      </c>
      <c r="S457" s="50" t="str">
        <f t="shared" si="161"/>
        <v>Uit</v>
      </c>
      <c r="T457" s="171">
        <f t="shared" si="162"/>
        <v>0</v>
      </c>
      <c r="U457" s="169">
        <f t="shared" si="163"/>
        <v>0</v>
      </c>
      <c r="V457" s="169" t="str">
        <f t="shared" si="164"/>
        <v>Uit</v>
      </c>
      <c r="W457" s="170" t="str">
        <f t="shared" si="165"/>
        <v/>
      </c>
      <c r="X457" s="91" t="str">
        <f t="shared" si="166"/>
        <v/>
      </c>
      <c r="Y457" s="51"/>
      <c r="Z457" s="51"/>
      <c r="AA457" s="51"/>
      <c r="AB457" s="51"/>
      <c r="AC457" s="51"/>
      <c r="AD457" s="51"/>
      <c r="AE457" s="51"/>
      <c r="AF457" s="51"/>
      <c r="AG457" s="51"/>
      <c r="AH457" s="51"/>
      <c r="AI457" s="51"/>
      <c r="AJ457" s="51"/>
      <c r="AK457" s="51"/>
      <c r="AL457" s="51"/>
      <c r="AM457" s="51"/>
      <c r="AN457" s="51"/>
      <c r="AO457" s="51"/>
      <c r="AP457" s="51"/>
      <c r="AQ457" s="51"/>
      <c r="AR457" s="51"/>
      <c r="AS457" s="51"/>
      <c r="AT457" s="51"/>
      <c r="AU457" s="51"/>
      <c r="AV457" s="51"/>
      <c r="AW457" s="51"/>
      <c r="AX457" s="149">
        <f t="shared" si="167"/>
        <v>0</v>
      </c>
      <c r="AY457" s="52"/>
      <c r="AZ457" s="90" t="e">
        <f>VLOOKUP(AY457,Termination!C:D,2,FALSE)</f>
        <v>#N/A</v>
      </c>
      <c r="BA457" s="92" t="str">
        <f t="shared" si="168"/>
        <v/>
      </c>
      <c r="BB457" s="89"/>
      <c r="BC457" s="89"/>
      <c r="BD457" s="150" t="str">
        <f t="shared" si="169"/>
        <v/>
      </c>
      <c r="BE457" s="151">
        <f>VLOOKUP(A457,Basisgegevens!$B:$L,5,0)</f>
        <v>3.8425925925925923E-3</v>
      </c>
      <c r="BF457" s="151">
        <f>VLOOKUP($A457,Basisgegevens!$B:$L,7,0)</f>
        <v>3.6111111111111109E-3</v>
      </c>
      <c r="BG457" s="151">
        <f>VLOOKUP($A457,Basisgegevens!$B:$L,8,0)</f>
        <v>8.5416666666666662E-3</v>
      </c>
      <c r="BH457" s="152">
        <f>VLOOKUP($A457,Basisgegevens!$B:$L,9,0)</f>
        <v>300</v>
      </c>
      <c r="BI457" s="152">
        <f>VLOOKUP($A457,Basisgegevens!$B:$L,10,0)</f>
        <v>135</v>
      </c>
      <c r="BJ457" s="152">
        <f>VLOOKUP($A457,Basisgegevens!$B:$L,11,0)</f>
        <v>19</v>
      </c>
      <c r="BK457" s="152" t="str">
        <f t="shared" si="170"/>
        <v/>
      </c>
      <c r="BL457" s="153" t="str">
        <f t="shared" si="171"/>
        <v>Uit</v>
      </c>
      <c r="BM457" s="154" t="str">
        <f t="shared" si="178"/>
        <v/>
      </c>
      <c r="BN457" s="154">
        <f t="shared" si="172"/>
        <v>0</v>
      </c>
      <c r="BO457" s="154" t="str">
        <f t="shared" si="173"/>
        <v/>
      </c>
      <c r="BP457" s="61"/>
      <c r="BQ457" s="61"/>
      <c r="BR457" s="59" t="str">
        <f t="shared" si="174"/>
        <v/>
      </c>
      <c r="BS457" s="59" t="str">
        <f t="shared" si="175"/>
        <v/>
      </c>
      <c r="BT457" s="155" t="str">
        <f t="shared" si="176"/>
        <v/>
      </c>
      <c r="BU457" s="156" t="str">
        <f t="shared" si="177"/>
        <v/>
      </c>
      <c r="BV457" s="68"/>
      <c r="BW457" s="68"/>
      <c r="BX457" s="68"/>
      <c r="BY457" s="68"/>
      <c r="BZ457" s="68"/>
      <c r="CA457" s="68"/>
      <c r="CB457" s="68"/>
      <c r="CC457" s="68"/>
    </row>
    <row r="458" spans="1:81" x14ac:dyDescent="0.2">
      <c r="A458" s="161" t="s">
        <v>56</v>
      </c>
      <c r="B458" s="32"/>
      <c r="C458" s="164" t="str">
        <f t="shared" si="157"/>
        <v>M</v>
      </c>
      <c r="D458" s="147"/>
      <c r="E458" s="40"/>
      <c r="F458" s="35"/>
      <c r="G458" s="32"/>
      <c r="H458" s="32"/>
      <c r="I458" s="32"/>
      <c r="J458" s="32"/>
      <c r="K458" s="41"/>
      <c r="L458" s="42"/>
      <c r="M458" s="42"/>
      <c r="N458" s="167" t="str">
        <f t="shared" si="158"/>
        <v>Uit</v>
      </c>
      <c r="O458" s="46"/>
      <c r="P458" s="47"/>
      <c r="Q458" s="48">
        <f t="shared" si="159"/>
        <v>0</v>
      </c>
      <c r="R458" s="49" t="str">
        <f t="shared" si="160"/>
        <v/>
      </c>
      <c r="S458" s="50" t="str">
        <f t="shared" si="161"/>
        <v>Uit</v>
      </c>
      <c r="T458" s="171">
        <f t="shared" si="162"/>
        <v>0</v>
      </c>
      <c r="U458" s="169">
        <f t="shared" si="163"/>
        <v>0</v>
      </c>
      <c r="V458" s="169" t="str">
        <f t="shared" si="164"/>
        <v>Uit</v>
      </c>
      <c r="W458" s="170" t="str">
        <f t="shared" si="165"/>
        <v/>
      </c>
      <c r="X458" s="91" t="str">
        <f t="shared" si="166"/>
        <v/>
      </c>
      <c r="Y458" s="51"/>
      <c r="Z458" s="51"/>
      <c r="AA458" s="51"/>
      <c r="AB458" s="51"/>
      <c r="AC458" s="51"/>
      <c r="AD458" s="51"/>
      <c r="AE458" s="51"/>
      <c r="AF458" s="51"/>
      <c r="AG458" s="51"/>
      <c r="AH458" s="51"/>
      <c r="AI458" s="51"/>
      <c r="AJ458" s="51"/>
      <c r="AK458" s="51"/>
      <c r="AL458" s="51"/>
      <c r="AM458" s="51"/>
      <c r="AN458" s="51"/>
      <c r="AO458" s="51"/>
      <c r="AP458" s="51"/>
      <c r="AQ458" s="51"/>
      <c r="AR458" s="51"/>
      <c r="AS458" s="51"/>
      <c r="AT458" s="51"/>
      <c r="AU458" s="51"/>
      <c r="AV458" s="51"/>
      <c r="AW458" s="51"/>
      <c r="AX458" s="149">
        <f t="shared" si="167"/>
        <v>0</v>
      </c>
      <c r="AY458" s="52"/>
      <c r="AZ458" s="90" t="e">
        <f>VLOOKUP(AY458,Termination!C:D,2,FALSE)</f>
        <v>#N/A</v>
      </c>
      <c r="BA458" s="92" t="str">
        <f t="shared" si="168"/>
        <v/>
      </c>
      <c r="BB458" s="89"/>
      <c r="BC458" s="89"/>
      <c r="BD458" s="150" t="str">
        <f t="shared" si="169"/>
        <v/>
      </c>
      <c r="BE458" s="151">
        <f>VLOOKUP(A458,Basisgegevens!$B:$L,5,0)</f>
        <v>3.8425925925925923E-3</v>
      </c>
      <c r="BF458" s="151">
        <f>VLOOKUP($A458,Basisgegevens!$B:$L,7,0)</f>
        <v>3.6111111111111109E-3</v>
      </c>
      <c r="BG458" s="151">
        <f>VLOOKUP($A458,Basisgegevens!$B:$L,8,0)</f>
        <v>8.5416666666666662E-3</v>
      </c>
      <c r="BH458" s="152">
        <f>VLOOKUP($A458,Basisgegevens!$B:$L,9,0)</f>
        <v>300</v>
      </c>
      <c r="BI458" s="152">
        <f>VLOOKUP($A458,Basisgegevens!$B:$L,10,0)</f>
        <v>135</v>
      </c>
      <c r="BJ458" s="152">
        <f>VLOOKUP($A458,Basisgegevens!$B:$L,11,0)</f>
        <v>19</v>
      </c>
      <c r="BK458" s="152" t="str">
        <f t="shared" si="170"/>
        <v/>
      </c>
      <c r="BL458" s="153" t="str">
        <f t="shared" si="171"/>
        <v>Uit</v>
      </c>
      <c r="BM458" s="154" t="str">
        <f t="shared" si="178"/>
        <v/>
      </c>
      <c r="BN458" s="154">
        <f t="shared" si="172"/>
        <v>0</v>
      </c>
      <c r="BO458" s="154" t="str">
        <f t="shared" si="173"/>
        <v/>
      </c>
      <c r="BP458" s="61"/>
      <c r="BQ458" s="61"/>
      <c r="BR458" s="59" t="str">
        <f t="shared" si="174"/>
        <v/>
      </c>
      <c r="BS458" s="59" t="str">
        <f t="shared" si="175"/>
        <v/>
      </c>
      <c r="BT458" s="155" t="str">
        <f t="shared" si="176"/>
        <v/>
      </c>
      <c r="BU458" s="156" t="str">
        <f t="shared" si="177"/>
        <v/>
      </c>
      <c r="BV458" s="68"/>
      <c r="BW458" s="68"/>
      <c r="BX458" s="68"/>
      <c r="BY458" s="68"/>
      <c r="BZ458" s="68"/>
      <c r="CA458" s="68"/>
      <c r="CB458" s="68"/>
      <c r="CC458" s="68"/>
    </row>
    <row r="459" spans="1:81" x14ac:dyDescent="0.2">
      <c r="A459" s="161" t="s">
        <v>56</v>
      </c>
      <c r="B459" s="32"/>
      <c r="C459" s="164" t="str">
        <f t="shared" si="157"/>
        <v>M</v>
      </c>
      <c r="D459" s="147"/>
      <c r="E459" s="40"/>
      <c r="F459" s="35"/>
      <c r="G459" s="32"/>
      <c r="H459" s="32"/>
      <c r="I459" s="32"/>
      <c r="J459" s="32"/>
      <c r="K459" s="41"/>
      <c r="L459" s="42"/>
      <c r="M459" s="42"/>
      <c r="N459" s="167" t="str">
        <f t="shared" si="158"/>
        <v>Uit</v>
      </c>
      <c r="O459" s="46"/>
      <c r="P459" s="47"/>
      <c r="Q459" s="48">
        <f t="shared" si="159"/>
        <v>0</v>
      </c>
      <c r="R459" s="49" t="str">
        <f t="shared" si="160"/>
        <v/>
      </c>
      <c r="S459" s="50" t="str">
        <f t="shared" si="161"/>
        <v>Uit</v>
      </c>
      <c r="T459" s="171">
        <f t="shared" si="162"/>
        <v>0</v>
      </c>
      <c r="U459" s="169">
        <f t="shared" si="163"/>
        <v>0</v>
      </c>
      <c r="V459" s="169" t="str">
        <f t="shared" si="164"/>
        <v>Uit</v>
      </c>
      <c r="W459" s="170" t="str">
        <f t="shared" si="165"/>
        <v/>
      </c>
      <c r="X459" s="91" t="str">
        <f t="shared" si="166"/>
        <v/>
      </c>
      <c r="Y459" s="51"/>
      <c r="Z459" s="51"/>
      <c r="AA459" s="51"/>
      <c r="AB459" s="51"/>
      <c r="AC459" s="51"/>
      <c r="AD459" s="51"/>
      <c r="AE459" s="51"/>
      <c r="AF459" s="51"/>
      <c r="AG459" s="51"/>
      <c r="AH459" s="51"/>
      <c r="AI459" s="51"/>
      <c r="AJ459" s="51"/>
      <c r="AK459" s="51"/>
      <c r="AL459" s="51"/>
      <c r="AM459" s="51"/>
      <c r="AN459" s="51"/>
      <c r="AO459" s="51"/>
      <c r="AP459" s="51"/>
      <c r="AQ459" s="51"/>
      <c r="AR459" s="51"/>
      <c r="AS459" s="51"/>
      <c r="AT459" s="51"/>
      <c r="AU459" s="51"/>
      <c r="AV459" s="51"/>
      <c r="AW459" s="51"/>
      <c r="AX459" s="149">
        <f t="shared" si="167"/>
        <v>0</v>
      </c>
      <c r="AY459" s="52"/>
      <c r="AZ459" s="90" t="e">
        <f>VLOOKUP(AY459,Termination!C:D,2,FALSE)</f>
        <v>#N/A</v>
      </c>
      <c r="BA459" s="92" t="str">
        <f t="shared" si="168"/>
        <v/>
      </c>
      <c r="BB459" s="89"/>
      <c r="BC459" s="89"/>
      <c r="BD459" s="150" t="str">
        <f t="shared" si="169"/>
        <v/>
      </c>
      <c r="BE459" s="151">
        <f>VLOOKUP(A459,Basisgegevens!$B:$L,5,0)</f>
        <v>3.8425925925925923E-3</v>
      </c>
      <c r="BF459" s="151">
        <f>VLOOKUP($A459,Basisgegevens!$B:$L,7,0)</f>
        <v>3.6111111111111109E-3</v>
      </c>
      <c r="BG459" s="151">
        <f>VLOOKUP($A459,Basisgegevens!$B:$L,8,0)</f>
        <v>8.5416666666666662E-3</v>
      </c>
      <c r="BH459" s="152">
        <f>VLOOKUP($A459,Basisgegevens!$B:$L,9,0)</f>
        <v>300</v>
      </c>
      <c r="BI459" s="152">
        <f>VLOOKUP($A459,Basisgegevens!$B:$L,10,0)</f>
        <v>135</v>
      </c>
      <c r="BJ459" s="152">
        <f>VLOOKUP($A459,Basisgegevens!$B:$L,11,0)</f>
        <v>19</v>
      </c>
      <c r="BK459" s="152" t="str">
        <f t="shared" si="170"/>
        <v/>
      </c>
      <c r="BL459" s="153" t="str">
        <f t="shared" si="171"/>
        <v>Uit</v>
      </c>
      <c r="BM459" s="154" t="str">
        <f t="shared" si="178"/>
        <v/>
      </c>
      <c r="BN459" s="154">
        <f t="shared" si="172"/>
        <v>0</v>
      </c>
      <c r="BO459" s="154" t="str">
        <f t="shared" si="173"/>
        <v/>
      </c>
      <c r="BP459" s="61"/>
      <c r="BQ459" s="61"/>
      <c r="BR459" s="59" t="str">
        <f t="shared" si="174"/>
        <v/>
      </c>
      <c r="BS459" s="59" t="str">
        <f t="shared" si="175"/>
        <v/>
      </c>
      <c r="BT459" s="155" t="str">
        <f t="shared" si="176"/>
        <v/>
      </c>
      <c r="BU459" s="156" t="str">
        <f t="shared" si="177"/>
        <v/>
      </c>
      <c r="BV459" s="68"/>
      <c r="BW459" s="68"/>
      <c r="BX459" s="68"/>
      <c r="BY459" s="68"/>
      <c r="BZ459" s="68"/>
      <c r="CA459" s="68"/>
      <c r="CB459" s="68"/>
      <c r="CC459" s="68"/>
    </row>
    <row r="460" spans="1:81" x14ac:dyDescent="0.2">
      <c r="A460" s="161" t="s">
        <v>56</v>
      </c>
      <c r="B460" s="32"/>
      <c r="C460" s="164" t="str">
        <f t="shared" si="157"/>
        <v>M</v>
      </c>
      <c r="D460" s="147"/>
      <c r="E460" s="40"/>
      <c r="F460" s="35"/>
      <c r="G460" s="32"/>
      <c r="H460" s="32"/>
      <c r="I460" s="32"/>
      <c r="J460" s="32"/>
      <c r="K460" s="41"/>
      <c r="L460" s="42"/>
      <c r="M460" s="42"/>
      <c r="N460" s="167" t="str">
        <f t="shared" si="158"/>
        <v>Uit</v>
      </c>
      <c r="O460" s="46"/>
      <c r="P460" s="47"/>
      <c r="Q460" s="48">
        <f t="shared" si="159"/>
        <v>0</v>
      </c>
      <c r="R460" s="49" t="str">
        <f t="shared" si="160"/>
        <v/>
      </c>
      <c r="S460" s="50" t="str">
        <f t="shared" si="161"/>
        <v>Uit</v>
      </c>
      <c r="T460" s="171">
        <f t="shared" si="162"/>
        <v>0</v>
      </c>
      <c r="U460" s="169">
        <f t="shared" si="163"/>
        <v>0</v>
      </c>
      <c r="V460" s="169" t="str">
        <f t="shared" si="164"/>
        <v>Uit</v>
      </c>
      <c r="W460" s="170" t="str">
        <f t="shared" si="165"/>
        <v/>
      </c>
      <c r="X460" s="91" t="str">
        <f t="shared" si="166"/>
        <v/>
      </c>
      <c r="Y460" s="51"/>
      <c r="Z460" s="51"/>
      <c r="AA460" s="51"/>
      <c r="AB460" s="51"/>
      <c r="AC460" s="51"/>
      <c r="AD460" s="51"/>
      <c r="AE460" s="51"/>
      <c r="AF460" s="51"/>
      <c r="AG460" s="51"/>
      <c r="AH460" s="51"/>
      <c r="AI460" s="51"/>
      <c r="AJ460" s="51"/>
      <c r="AK460" s="51"/>
      <c r="AL460" s="51"/>
      <c r="AM460" s="51"/>
      <c r="AN460" s="51"/>
      <c r="AO460" s="51"/>
      <c r="AP460" s="51"/>
      <c r="AQ460" s="51"/>
      <c r="AR460" s="51"/>
      <c r="AS460" s="51"/>
      <c r="AT460" s="51"/>
      <c r="AU460" s="51"/>
      <c r="AV460" s="51"/>
      <c r="AW460" s="51"/>
      <c r="AX460" s="149">
        <f t="shared" si="167"/>
        <v>0</v>
      </c>
      <c r="AY460" s="52"/>
      <c r="AZ460" s="90" t="e">
        <f>VLOOKUP(AY460,Termination!C:D,2,FALSE)</f>
        <v>#N/A</v>
      </c>
      <c r="BA460" s="92" t="str">
        <f t="shared" si="168"/>
        <v/>
      </c>
      <c r="BB460" s="89"/>
      <c r="BC460" s="89"/>
      <c r="BD460" s="150" t="str">
        <f t="shared" si="169"/>
        <v/>
      </c>
      <c r="BE460" s="151">
        <f>VLOOKUP(A460,Basisgegevens!$B:$L,5,0)</f>
        <v>3.8425925925925923E-3</v>
      </c>
      <c r="BF460" s="151">
        <f>VLOOKUP($A460,Basisgegevens!$B:$L,7,0)</f>
        <v>3.6111111111111109E-3</v>
      </c>
      <c r="BG460" s="151">
        <f>VLOOKUP($A460,Basisgegevens!$B:$L,8,0)</f>
        <v>8.5416666666666662E-3</v>
      </c>
      <c r="BH460" s="152">
        <f>VLOOKUP($A460,Basisgegevens!$B:$L,9,0)</f>
        <v>300</v>
      </c>
      <c r="BI460" s="152">
        <f>VLOOKUP($A460,Basisgegevens!$B:$L,10,0)</f>
        <v>135</v>
      </c>
      <c r="BJ460" s="152">
        <f>VLOOKUP($A460,Basisgegevens!$B:$L,11,0)</f>
        <v>19</v>
      </c>
      <c r="BK460" s="152" t="str">
        <f t="shared" si="170"/>
        <v/>
      </c>
      <c r="BL460" s="153" t="str">
        <f t="shared" si="171"/>
        <v>Uit</v>
      </c>
      <c r="BM460" s="154" t="str">
        <f t="shared" si="178"/>
        <v/>
      </c>
      <c r="BN460" s="154">
        <f t="shared" si="172"/>
        <v>0</v>
      </c>
      <c r="BO460" s="154" t="str">
        <f t="shared" si="173"/>
        <v/>
      </c>
      <c r="BP460" s="61"/>
      <c r="BQ460" s="61"/>
      <c r="BR460" s="59" t="str">
        <f t="shared" si="174"/>
        <v/>
      </c>
      <c r="BS460" s="59" t="str">
        <f t="shared" si="175"/>
        <v/>
      </c>
      <c r="BT460" s="155" t="str">
        <f t="shared" si="176"/>
        <v/>
      </c>
      <c r="BU460" s="156" t="str">
        <f t="shared" si="177"/>
        <v/>
      </c>
      <c r="BV460" s="68"/>
      <c r="BW460" s="68"/>
      <c r="BX460" s="68"/>
      <c r="BY460" s="68"/>
      <c r="BZ460" s="68"/>
      <c r="CA460" s="68"/>
      <c r="CB460" s="68"/>
      <c r="CC460" s="68"/>
    </row>
    <row r="461" spans="1:81" x14ac:dyDescent="0.2">
      <c r="A461" s="161" t="s">
        <v>56</v>
      </c>
      <c r="B461" s="32"/>
      <c r="C461" s="164" t="str">
        <f t="shared" si="157"/>
        <v>M</v>
      </c>
      <c r="D461" s="147"/>
      <c r="E461" s="40"/>
      <c r="F461" s="35"/>
      <c r="G461" s="32"/>
      <c r="H461" s="32"/>
      <c r="I461" s="32"/>
      <c r="J461" s="32"/>
      <c r="K461" s="41"/>
      <c r="L461" s="42"/>
      <c r="M461" s="42"/>
      <c r="N461" s="167" t="str">
        <f t="shared" si="158"/>
        <v>Uit</v>
      </c>
      <c r="O461" s="46"/>
      <c r="P461" s="47"/>
      <c r="Q461" s="48">
        <f t="shared" si="159"/>
        <v>0</v>
      </c>
      <c r="R461" s="49" t="str">
        <f t="shared" si="160"/>
        <v/>
      </c>
      <c r="S461" s="50" t="str">
        <f t="shared" si="161"/>
        <v>Uit</v>
      </c>
      <c r="T461" s="171">
        <f t="shared" si="162"/>
        <v>0</v>
      </c>
      <c r="U461" s="169">
        <f t="shared" si="163"/>
        <v>0</v>
      </c>
      <c r="V461" s="169" t="str">
        <f t="shared" si="164"/>
        <v>Uit</v>
      </c>
      <c r="W461" s="170" t="str">
        <f t="shared" si="165"/>
        <v/>
      </c>
      <c r="X461" s="91" t="str">
        <f t="shared" si="166"/>
        <v/>
      </c>
      <c r="Y461" s="51"/>
      <c r="Z461" s="51"/>
      <c r="AA461" s="51"/>
      <c r="AB461" s="51"/>
      <c r="AC461" s="51"/>
      <c r="AD461" s="51"/>
      <c r="AE461" s="51"/>
      <c r="AF461" s="51"/>
      <c r="AG461" s="51"/>
      <c r="AH461" s="51"/>
      <c r="AI461" s="51"/>
      <c r="AJ461" s="51"/>
      <c r="AK461" s="51"/>
      <c r="AL461" s="51"/>
      <c r="AM461" s="51"/>
      <c r="AN461" s="51"/>
      <c r="AO461" s="51"/>
      <c r="AP461" s="51"/>
      <c r="AQ461" s="51"/>
      <c r="AR461" s="51"/>
      <c r="AS461" s="51"/>
      <c r="AT461" s="51"/>
      <c r="AU461" s="51"/>
      <c r="AV461" s="51"/>
      <c r="AW461" s="51"/>
      <c r="AX461" s="149">
        <f t="shared" si="167"/>
        <v>0</v>
      </c>
      <c r="AY461" s="52"/>
      <c r="AZ461" s="90" t="e">
        <f>VLOOKUP(AY461,Termination!C:D,2,FALSE)</f>
        <v>#N/A</v>
      </c>
      <c r="BA461" s="92" t="str">
        <f t="shared" si="168"/>
        <v/>
      </c>
      <c r="BB461" s="89"/>
      <c r="BC461" s="89"/>
      <c r="BD461" s="150" t="str">
        <f t="shared" si="169"/>
        <v/>
      </c>
      <c r="BE461" s="151">
        <f>VLOOKUP(A461,Basisgegevens!$B:$L,5,0)</f>
        <v>3.8425925925925923E-3</v>
      </c>
      <c r="BF461" s="151">
        <f>VLOOKUP($A461,Basisgegevens!$B:$L,7,0)</f>
        <v>3.6111111111111109E-3</v>
      </c>
      <c r="BG461" s="151">
        <f>VLOOKUP($A461,Basisgegevens!$B:$L,8,0)</f>
        <v>8.5416666666666662E-3</v>
      </c>
      <c r="BH461" s="152">
        <f>VLOOKUP($A461,Basisgegevens!$B:$L,9,0)</f>
        <v>300</v>
      </c>
      <c r="BI461" s="152">
        <f>VLOOKUP($A461,Basisgegevens!$B:$L,10,0)</f>
        <v>135</v>
      </c>
      <c r="BJ461" s="152">
        <f>VLOOKUP($A461,Basisgegevens!$B:$L,11,0)</f>
        <v>19</v>
      </c>
      <c r="BK461" s="152" t="str">
        <f t="shared" si="170"/>
        <v/>
      </c>
      <c r="BL461" s="153" t="str">
        <f t="shared" si="171"/>
        <v>Uit</v>
      </c>
      <c r="BM461" s="154" t="str">
        <f t="shared" si="178"/>
        <v/>
      </c>
      <c r="BN461" s="154">
        <f t="shared" si="172"/>
        <v>0</v>
      </c>
      <c r="BO461" s="154" t="str">
        <f t="shared" si="173"/>
        <v/>
      </c>
      <c r="BP461" s="61"/>
      <c r="BQ461" s="61"/>
      <c r="BR461" s="59" t="str">
        <f t="shared" si="174"/>
        <v/>
      </c>
      <c r="BS461" s="59" t="str">
        <f t="shared" si="175"/>
        <v/>
      </c>
      <c r="BT461" s="155" t="str">
        <f t="shared" si="176"/>
        <v/>
      </c>
      <c r="BU461" s="156" t="str">
        <f t="shared" si="177"/>
        <v/>
      </c>
      <c r="BV461" s="68"/>
      <c r="BW461" s="68"/>
      <c r="BX461" s="68"/>
      <c r="BY461" s="68"/>
      <c r="BZ461" s="68"/>
      <c r="CA461" s="68"/>
      <c r="CB461" s="68"/>
      <c r="CC461" s="68"/>
    </row>
    <row r="462" spans="1:81" x14ac:dyDescent="0.2">
      <c r="A462" s="161" t="s">
        <v>56</v>
      </c>
      <c r="B462" s="32"/>
      <c r="C462" s="164" t="str">
        <f t="shared" si="157"/>
        <v>M</v>
      </c>
      <c r="D462" s="147"/>
      <c r="E462" s="40"/>
      <c r="F462" s="35"/>
      <c r="G462" s="32"/>
      <c r="H462" s="32"/>
      <c r="I462" s="32"/>
      <c r="J462" s="32"/>
      <c r="K462" s="41"/>
      <c r="L462" s="42"/>
      <c r="M462" s="42"/>
      <c r="N462" s="167" t="str">
        <f t="shared" si="158"/>
        <v>Uit</v>
      </c>
      <c r="O462" s="46"/>
      <c r="P462" s="47"/>
      <c r="Q462" s="48">
        <f t="shared" si="159"/>
        <v>0</v>
      </c>
      <c r="R462" s="49" t="str">
        <f t="shared" si="160"/>
        <v/>
      </c>
      <c r="S462" s="50" t="str">
        <f t="shared" si="161"/>
        <v>Uit</v>
      </c>
      <c r="T462" s="171">
        <f t="shared" si="162"/>
        <v>0</v>
      </c>
      <c r="U462" s="169">
        <f t="shared" si="163"/>
        <v>0</v>
      </c>
      <c r="V462" s="169" t="str">
        <f t="shared" si="164"/>
        <v>Uit</v>
      </c>
      <c r="W462" s="170" t="str">
        <f t="shared" si="165"/>
        <v/>
      </c>
      <c r="X462" s="91" t="str">
        <f t="shared" si="166"/>
        <v/>
      </c>
      <c r="Y462" s="51"/>
      <c r="Z462" s="51"/>
      <c r="AA462" s="51"/>
      <c r="AB462" s="51"/>
      <c r="AC462" s="51"/>
      <c r="AD462" s="51"/>
      <c r="AE462" s="51"/>
      <c r="AF462" s="51"/>
      <c r="AG462" s="51"/>
      <c r="AH462" s="51"/>
      <c r="AI462" s="51"/>
      <c r="AJ462" s="51"/>
      <c r="AK462" s="51"/>
      <c r="AL462" s="51"/>
      <c r="AM462" s="51"/>
      <c r="AN462" s="51"/>
      <c r="AO462" s="51"/>
      <c r="AP462" s="51"/>
      <c r="AQ462" s="51"/>
      <c r="AR462" s="51"/>
      <c r="AS462" s="51"/>
      <c r="AT462" s="51"/>
      <c r="AU462" s="51"/>
      <c r="AV462" s="51"/>
      <c r="AW462" s="51"/>
      <c r="AX462" s="149">
        <f t="shared" si="167"/>
        <v>0</v>
      </c>
      <c r="AY462" s="52"/>
      <c r="AZ462" s="90" t="e">
        <f>VLOOKUP(AY462,Termination!C:D,2,FALSE)</f>
        <v>#N/A</v>
      </c>
      <c r="BA462" s="92" t="str">
        <f t="shared" si="168"/>
        <v/>
      </c>
      <c r="BB462" s="89"/>
      <c r="BC462" s="89"/>
      <c r="BD462" s="150" t="str">
        <f t="shared" si="169"/>
        <v/>
      </c>
      <c r="BE462" s="151">
        <f>VLOOKUP(A462,Basisgegevens!$B:$L,5,0)</f>
        <v>3.8425925925925923E-3</v>
      </c>
      <c r="BF462" s="151">
        <f>VLOOKUP($A462,Basisgegevens!$B:$L,7,0)</f>
        <v>3.6111111111111109E-3</v>
      </c>
      <c r="BG462" s="151">
        <f>VLOOKUP($A462,Basisgegevens!$B:$L,8,0)</f>
        <v>8.5416666666666662E-3</v>
      </c>
      <c r="BH462" s="152">
        <f>VLOOKUP($A462,Basisgegevens!$B:$L,9,0)</f>
        <v>300</v>
      </c>
      <c r="BI462" s="152">
        <f>VLOOKUP($A462,Basisgegevens!$B:$L,10,0)</f>
        <v>135</v>
      </c>
      <c r="BJ462" s="152">
        <f>VLOOKUP($A462,Basisgegevens!$B:$L,11,0)</f>
        <v>19</v>
      </c>
      <c r="BK462" s="152" t="str">
        <f t="shared" si="170"/>
        <v/>
      </c>
      <c r="BL462" s="153" t="str">
        <f t="shared" si="171"/>
        <v>Uit</v>
      </c>
      <c r="BM462" s="154" t="str">
        <f t="shared" si="178"/>
        <v/>
      </c>
      <c r="BN462" s="154">
        <f t="shared" si="172"/>
        <v>0</v>
      </c>
      <c r="BO462" s="154" t="str">
        <f t="shared" si="173"/>
        <v/>
      </c>
      <c r="BP462" s="61"/>
      <c r="BQ462" s="61"/>
      <c r="BR462" s="59" t="str">
        <f t="shared" si="174"/>
        <v/>
      </c>
      <c r="BS462" s="59" t="str">
        <f t="shared" si="175"/>
        <v/>
      </c>
      <c r="BT462" s="155" t="str">
        <f t="shared" si="176"/>
        <v/>
      </c>
      <c r="BU462" s="156" t="str">
        <f t="shared" si="177"/>
        <v/>
      </c>
      <c r="BV462" s="68"/>
      <c r="BW462" s="68"/>
      <c r="BX462" s="68"/>
      <c r="BY462" s="68"/>
      <c r="BZ462" s="68"/>
      <c r="CA462" s="68"/>
      <c r="CB462" s="68"/>
      <c r="CC462" s="68"/>
    </row>
    <row r="463" spans="1:81" x14ac:dyDescent="0.2">
      <c r="A463" s="161" t="s">
        <v>56</v>
      </c>
      <c r="B463" s="32"/>
      <c r="C463" s="164" t="str">
        <f t="shared" si="157"/>
        <v>M</v>
      </c>
      <c r="D463" s="147"/>
      <c r="E463" s="40"/>
      <c r="F463" s="35"/>
      <c r="G463" s="32"/>
      <c r="H463" s="32"/>
      <c r="I463" s="32"/>
      <c r="J463" s="32"/>
      <c r="K463" s="41"/>
      <c r="L463" s="42"/>
      <c r="M463" s="42"/>
      <c r="N463" s="167" t="str">
        <f t="shared" si="158"/>
        <v>Uit</v>
      </c>
      <c r="O463" s="46"/>
      <c r="P463" s="47"/>
      <c r="Q463" s="48">
        <f t="shared" si="159"/>
        <v>0</v>
      </c>
      <c r="R463" s="49" t="str">
        <f t="shared" si="160"/>
        <v/>
      </c>
      <c r="S463" s="50" t="str">
        <f t="shared" si="161"/>
        <v>Uit</v>
      </c>
      <c r="T463" s="171">
        <f t="shared" si="162"/>
        <v>0</v>
      </c>
      <c r="U463" s="169">
        <f t="shared" si="163"/>
        <v>0</v>
      </c>
      <c r="V463" s="169" t="str">
        <f t="shared" si="164"/>
        <v>Uit</v>
      </c>
      <c r="W463" s="170" t="str">
        <f t="shared" si="165"/>
        <v/>
      </c>
      <c r="X463" s="91" t="str">
        <f t="shared" si="166"/>
        <v/>
      </c>
      <c r="Y463" s="51"/>
      <c r="Z463" s="51"/>
      <c r="AA463" s="51"/>
      <c r="AB463" s="51"/>
      <c r="AC463" s="51"/>
      <c r="AD463" s="51"/>
      <c r="AE463" s="51"/>
      <c r="AF463" s="51"/>
      <c r="AG463" s="51"/>
      <c r="AH463" s="51"/>
      <c r="AI463" s="51"/>
      <c r="AJ463" s="51"/>
      <c r="AK463" s="51"/>
      <c r="AL463" s="51"/>
      <c r="AM463" s="51"/>
      <c r="AN463" s="51"/>
      <c r="AO463" s="51"/>
      <c r="AP463" s="51"/>
      <c r="AQ463" s="51"/>
      <c r="AR463" s="51"/>
      <c r="AS463" s="51"/>
      <c r="AT463" s="51"/>
      <c r="AU463" s="51"/>
      <c r="AV463" s="51"/>
      <c r="AW463" s="51"/>
      <c r="AX463" s="149">
        <f t="shared" si="167"/>
        <v>0</v>
      </c>
      <c r="AY463" s="52"/>
      <c r="AZ463" s="90" t="e">
        <f>VLOOKUP(AY463,Termination!C:D,2,FALSE)</f>
        <v>#N/A</v>
      </c>
      <c r="BA463" s="92" t="str">
        <f t="shared" si="168"/>
        <v/>
      </c>
      <c r="BB463" s="89"/>
      <c r="BC463" s="89"/>
      <c r="BD463" s="150" t="str">
        <f t="shared" si="169"/>
        <v/>
      </c>
      <c r="BE463" s="151">
        <f>VLOOKUP(A463,Basisgegevens!$B:$L,5,0)</f>
        <v>3.8425925925925923E-3</v>
      </c>
      <c r="BF463" s="151">
        <f>VLOOKUP($A463,Basisgegevens!$B:$L,7,0)</f>
        <v>3.6111111111111109E-3</v>
      </c>
      <c r="BG463" s="151">
        <f>VLOOKUP($A463,Basisgegevens!$B:$L,8,0)</f>
        <v>8.5416666666666662E-3</v>
      </c>
      <c r="BH463" s="152">
        <f>VLOOKUP($A463,Basisgegevens!$B:$L,9,0)</f>
        <v>300</v>
      </c>
      <c r="BI463" s="152">
        <f>VLOOKUP($A463,Basisgegevens!$B:$L,10,0)</f>
        <v>135</v>
      </c>
      <c r="BJ463" s="152">
        <f>VLOOKUP($A463,Basisgegevens!$B:$L,11,0)</f>
        <v>19</v>
      </c>
      <c r="BK463" s="152" t="str">
        <f t="shared" si="170"/>
        <v/>
      </c>
      <c r="BL463" s="153" t="str">
        <f t="shared" si="171"/>
        <v>Uit</v>
      </c>
      <c r="BM463" s="154" t="str">
        <f t="shared" si="178"/>
        <v/>
      </c>
      <c r="BN463" s="154">
        <f t="shared" si="172"/>
        <v>0</v>
      </c>
      <c r="BO463" s="154" t="str">
        <f t="shared" si="173"/>
        <v/>
      </c>
      <c r="BP463" s="61"/>
      <c r="BQ463" s="61"/>
      <c r="BR463" s="59" t="str">
        <f t="shared" si="174"/>
        <v/>
      </c>
      <c r="BS463" s="59" t="str">
        <f t="shared" si="175"/>
        <v/>
      </c>
      <c r="BT463" s="155" t="str">
        <f t="shared" si="176"/>
        <v/>
      </c>
      <c r="BU463" s="156" t="str">
        <f t="shared" si="177"/>
        <v/>
      </c>
      <c r="BV463" s="68"/>
      <c r="BW463" s="68"/>
      <c r="BX463" s="68"/>
      <c r="BY463" s="68"/>
      <c r="BZ463" s="68"/>
      <c r="CA463" s="68"/>
      <c r="CB463" s="68"/>
      <c r="CC463" s="68"/>
    </row>
    <row r="464" spans="1:81" x14ac:dyDescent="0.2">
      <c r="A464" s="161" t="s">
        <v>56</v>
      </c>
      <c r="B464" s="32"/>
      <c r="C464" s="164" t="str">
        <f t="shared" si="157"/>
        <v>M</v>
      </c>
      <c r="D464" s="147"/>
      <c r="E464" s="40"/>
      <c r="F464" s="35"/>
      <c r="G464" s="32"/>
      <c r="H464" s="32"/>
      <c r="I464" s="32"/>
      <c r="J464" s="32"/>
      <c r="K464" s="41"/>
      <c r="L464" s="42"/>
      <c r="M464" s="42"/>
      <c r="N464" s="167" t="str">
        <f t="shared" si="158"/>
        <v>Uit</v>
      </c>
      <c r="O464" s="46"/>
      <c r="P464" s="47"/>
      <c r="Q464" s="48">
        <f t="shared" si="159"/>
        <v>0</v>
      </c>
      <c r="R464" s="49" t="str">
        <f t="shared" si="160"/>
        <v/>
      </c>
      <c r="S464" s="50" t="str">
        <f t="shared" si="161"/>
        <v>Uit</v>
      </c>
      <c r="T464" s="171">
        <f t="shared" si="162"/>
        <v>0</v>
      </c>
      <c r="U464" s="169">
        <f t="shared" si="163"/>
        <v>0</v>
      </c>
      <c r="V464" s="169" t="str">
        <f t="shared" si="164"/>
        <v>Uit</v>
      </c>
      <c r="W464" s="170" t="str">
        <f t="shared" si="165"/>
        <v/>
      </c>
      <c r="X464" s="91" t="str">
        <f t="shared" si="166"/>
        <v/>
      </c>
      <c r="Y464" s="51"/>
      <c r="Z464" s="51"/>
      <c r="AA464" s="51"/>
      <c r="AB464" s="51"/>
      <c r="AC464" s="51"/>
      <c r="AD464" s="51"/>
      <c r="AE464" s="51"/>
      <c r="AF464" s="51"/>
      <c r="AG464" s="51"/>
      <c r="AH464" s="51"/>
      <c r="AI464" s="51"/>
      <c r="AJ464" s="51"/>
      <c r="AK464" s="51"/>
      <c r="AL464" s="51"/>
      <c r="AM464" s="51"/>
      <c r="AN464" s="51"/>
      <c r="AO464" s="51"/>
      <c r="AP464" s="51"/>
      <c r="AQ464" s="51"/>
      <c r="AR464" s="51"/>
      <c r="AS464" s="51"/>
      <c r="AT464" s="51"/>
      <c r="AU464" s="51"/>
      <c r="AV464" s="51"/>
      <c r="AW464" s="51"/>
      <c r="AX464" s="149">
        <f t="shared" si="167"/>
        <v>0</v>
      </c>
      <c r="AY464" s="52"/>
      <c r="AZ464" s="90" t="e">
        <f>VLOOKUP(AY464,Termination!C:D,2,FALSE)</f>
        <v>#N/A</v>
      </c>
      <c r="BA464" s="92" t="str">
        <f t="shared" si="168"/>
        <v/>
      </c>
      <c r="BB464" s="89"/>
      <c r="BC464" s="89"/>
      <c r="BD464" s="150" t="str">
        <f t="shared" si="169"/>
        <v/>
      </c>
      <c r="BE464" s="151">
        <f>VLOOKUP(A464,Basisgegevens!$B:$L,5,0)</f>
        <v>3.8425925925925923E-3</v>
      </c>
      <c r="BF464" s="151">
        <f>VLOOKUP($A464,Basisgegevens!$B:$L,7,0)</f>
        <v>3.6111111111111109E-3</v>
      </c>
      <c r="BG464" s="151">
        <f>VLOOKUP($A464,Basisgegevens!$B:$L,8,0)</f>
        <v>8.5416666666666662E-3</v>
      </c>
      <c r="BH464" s="152">
        <f>VLOOKUP($A464,Basisgegevens!$B:$L,9,0)</f>
        <v>300</v>
      </c>
      <c r="BI464" s="152">
        <f>VLOOKUP($A464,Basisgegevens!$B:$L,10,0)</f>
        <v>135</v>
      </c>
      <c r="BJ464" s="152">
        <f>VLOOKUP($A464,Basisgegevens!$B:$L,11,0)</f>
        <v>19</v>
      </c>
      <c r="BK464" s="152" t="str">
        <f t="shared" si="170"/>
        <v/>
      </c>
      <c r="BL464" s="153" t="str">
        <f t="shared" si="171"/>
        <v>Uit</v>
      </c>
      <c r="BM464" s="154" t="str">
        <f t="shared" si="178"/>
        <v/>
      </c>
      <c r="BN464" s="154">
        <f t="shared" si="172"/>
        <v>0</v>
      </c>
      <c r="BO464" s="154" t="str">
        <f t="shared" si="173"/>
        <v/>
      </c>
      <c r="BP464" s="61"/>
      <c r="BQ464" s="61"/>
      <c r="BR464" s="59" t="str">
        <f t="shared" si="174"/>
        <v/>
      </c>
      <c r="BS464" s="59" t="str">
        <f t="shared" si="175"/>
        <v/>
      </c>
      <c r="BT464" s="155" t="str">
        <f t="shared" si="176"/>
        <v/>
      </c>
      <c r="BU464" s="156" t="str">
        <f t="shared" si="177"/>
        <v/>
      </c>
      <c r="BV464" s="68"/>
      <c r="BW464" s="68"/>
      <c r="BX464" s="68"/>
      <c r="BY464" s="68"/>
      <c r="BZ464" s="68"/>
      <c r="CA464" s="68"/>
      <c r="CB464" s="68"/>
      <c r="CC464" s="68"/>
    </row>
    <row r="465" spans="1:81" x14ac:dyDescent="0.2">
      <c r="A465" s="161" t="s">
        <v>56</v>
      </c>
      <c r="B465" s="32"/>
      <c r="C465" s="164" t="str">
        <f t="shared" si="157"/>
        <v>M</v>
      </c>
      <c r="D465" s="147"/>
      <c r="E465" s="40"/>
      <c r="F465" s="35"/>
      <c r="G465" s="32"/>
      <c r="H465" s="32"/>
      <c r="I465" s="32"/>
      <c r="J465" s="32"/>
      <c r="K465" s="41"/>
      <c r="L465" s="42"/>
      <c r="M465" s="42"/>
      <c r="N465" s="167" t="str">
        <f t="shared" si="158"/>
        <v>Uit</v>
      </c>
      <c r="O465" s="46"/>
      <c r="P465" s="47"/>
      <c r="Q465" s="48">
        <f t="shared" si="159"/>
        <v>0</v>
      </c>
      <c r="R465" s="49" t="str">
        <f t="shared" si="160"/>
        <v/>
      </c>
      <c r="S465" s="50" t="str">
        <f t="shared" si="161"/>
        <v>Uit</v>
      </c>
      <c r="T465" s="171">
        <f t="shared" si="162"/>
        <v>0</v>
      </c>
      <c r="U465" s="169">
        <f t="shared" si="163"/>
        <v>0</v>
      </c>
      <c r="V465" s="169" t="str">
        <f t="shared" si="164"/>
        <v>Uit</v>
      </c>
      <c r="W465" s="170" t="str">
        <f t="shared" si="165"/>
        <v/>
      </c>
      <c r="X465" s="91" t="str">
        <f t="shared" si="166"/>
        <v/>
      </c>
      <c r="Y465" s="51"/>
      <c r="Z465" s="51"/>
      <c r="AA465" s="51"/>
      <c r="AB465" s="51"/>
      <c r="AC465" s="51"/>
      <c r="AD465" s="51"/>
      <c r="AE465" s="51"/>
      <c r="AF465" s="51"/>
      <c r="AG465" s="51"/>
      <c r="AH465" s="51"/>
      <c r="AI465" s="51"/>
      <c r="AJ465" s="51"/>
      <c r="AK465" s="51"/>
      <c r="AL465" s="51"/>
      <c r="AM465" s="51"/>
      <c r="AN465" s="51"/>
      <c r="AO465" s="51"/>
      <c r="AP465" s="51"/>
      <c r="AQ465" s="51"/>
      <c r="AR465" s="51"/>
      <c r="AS465" s="51"/>
      <c r="AT465" s="51"/>
      <c r="AU465" s="51"/>
      <c r="AV465" s="51"/>
      <c r="AW465" s="51"/>
      <c r="AX465" s="149">
        <f t="shared" si="167"/>
        <v>0</v>
      </c>
      <c r="AY465" s="52"/>
      <c r="AZ465" s="90" t="e">
        <f>VLOOKUP(AY465,Termination!C:D,2,FALSE)</f>
        <v>#N/A</v>
      </c>
      <c r="BA465" s="92" t="str">
        <f t="shared" si="168"/>
        <v/>
      </c>
      <c r="BB465" s="89"/>
      <c r="BC465" s="89"/>
      <c r="BD465" s="150" t="str">
        <f t="shared" si="169"/>
        <v/>
      </c>
      <c r="BE465" s="151">
        <f>VLOOKUP(A465,Basisgegevens!$B:$L,5,0)</f>
        <v>3.8425925925925923E-3</v>
      </c>
      <c r="BF465" s="151">
        <f>VLOOKUP($A465,Basisgegevens!$B:$L,7,0)</f>
        <v>3.6111111111111109E-3</v>
      </c>
      <c r="BG465" s="151">
        <f>VLOOKUP($A465,Basisgegevens!$B:$L,8,0)</f>
        <v>8.5416666666666662E-3</v>
      </c>
      <c r="BH465" s="152">
        <f>VLOOKUP($A465,Basisgegevens!$B:$L,9,0)</f>
        <v>300</v>
      </c>
      <c r="BI465" s="152">
        <f>VLOOKUP($A465,Basisgegevens!$B:$L,10,0)</f>
        <v>135</v>
      </c>
      <c r="BJ465" s="152">
        <f>VLOOKUP($A465,Basisgegevens!$B:$L,11,0)</f>
        <v>19</v>
      </c>
      <c r="BK465" s="152" t="str">
        <f t="shared" si="170"/>
        <v/>
      </c>
      <c r="BL465" s="153" t="str">
        <f t="shared" si="171"/>
        <v>Uit</v>
      </c>
      <c r="BM465" s="154" t="str">
        <f t="shared" si="178"/>
        <v/>
      </c>
      <c r="BN465" s="154">
        <f t="shared" si="172"/>
        <v>0</v>
      </c>
      <c r="BO465" s="154" t="str">
        <f t="shared" si="173"/>
        <v/>
      </c>
      <c r="BP465" s="61"/>
      <c r="BQ465" s="61"/>
      <c r="BR465" s="59" t="str">
        <f t="shared" si="174"/>
        <v/>
      </c>
      <c r="BS465" s="59" t="str">
        <f t="shared" si="175"/>
        <v/>
      </c>
      <c r="BT465" s="155" t="str">
        <f t="shared" si="176"/>
        <v/>
      </c>
      <c r="BU465" s="156" t="str">
        <f t="shared" si="177"/>
        <v/>
      </c>
      <c r="BV465" s="68"/>
      <c r="BW465" s="68"/>
      <c r="BX465" s="68"/>
      <c r="BY465" s="68"/>
      <c r="BZ465" s="68"/>
      <c r="CA465" s="68"/>
      <c r="CB465" s="68"/>
      <c r="CC465" s="68"/>
    </row>
    <row r="466" spans="1:81" x14ac:dyDescent="0.2">
      <c r="A466" s="161" t="s">
        <v>56</v>
      </c>
      <c r="B466" s="32"/>
      <c r="C466" s="164" t="str">
        <f t="shared" si="157"/>
        <v>M</v>
      </c>
      <c r="D466" s="147"/>
      <c r="E466" s="40"/>
      <c r="F466" s="35"/>
      <c r="G466" s="32"/>
      <c r="H466" s="32"/>
      <c r="I466" s="32"/>
      <c r="J466" s="32"/>
      <c r="K466" s="41"/>
      <c r="L466" s="42"/>
      <c r="M466" s="42"/>
      <c r="N466" s="167" t="str">
        <f t="shared" si="158"/>
        <v>Uit</v>
      </c>
      <c r="O466" s="46"/>
      <c r="P466" s="47"/>
      <c r="Q466" s="48">
        <f t="shared" si="159"/>
        <v>0</v>
      </c>
      <c r="R466" s="49" t="str">
        <f t="shared" si="160"/>
        <v/>
      </c>
      <c r="S466" s="50" t="str">
        <f t="shared" si="161"/>
        <v>Uit</v>
      </c>
      <c r="T466" s="171">
        <f t="shared" si="162"/>
        <v>0</v>
      </c>
      <c r="U466" s="169">
        <f t="shared" si="163"/>
        <v>0</v>
      </c>
      <c r="V466" s="169" t="str">
        <f t="shared" si="164"/>
        <v>Uit</v>
      </c>
      <c r="W466" s="170" t="str">
        <f t="shared" si="165"/>
        <v/>
      </c>
      <c r="X466" s="91" t="str">
        <f t="shared" si="166"/>
        <v/>
      </c>
      <c r="Y466" s="51"/>
      <c r="Z466" s="51"/>
      <c r="AA466" s="51"/>
      <c r="AB466" s="51"/>
      <c r="AC466" s="51"/>
      <c r="AD466" s="51"/>
      <c r="AE466" s="51"/>
      <c r="AF466" s="51"/>
      <c r="AG466" s="51"/>
      <c r="AH466" s="51"/>
      <c r="AI466" s="51"/>
      <c r="AJ466" s="51"/>
      <c r="AK466" s="51"/>
      <c r="AL466" s="51"/>
      <c r="AM466" s="51"/>
      <c r="AN466" s="51"/>
      <c r="AO466" s="51"/>
      <c r="AP466" s="51"/>
      <c r="AQ466" s="51"/>
      <c r="AR466" s="51"/>
      <c r="AS466" s="51"/>
      <c r="AT466" s="51"/>
      <c r="AU466" s="51"/>
      <c r="AV466" s="51"/>
      <c r="AW466" s="51"/>
      <c r="AX466" s="149">
        <f t="shared" si="167"/>
        <v>0</v>
      </c>
      <c r="AY466" s="52"/>
      <c r="AZ466" s="90" t="e">
        <f>VLOOKUP(AY466,Termination!C:D,2,FALSE)</f>
        <v>#N/A</v>
      </c>
      <c r="BA466" s="92" t="str">
        <f t="shared" si="168"/>
        <v/>
      </c>
      <c r="BB466" s="89"/>
      <c r="BC466" s="89"/>
      <c r="BD466" s="150" t="str">
        <f t="shared" si="169"/>
        <v/>
      </c>
      <c r="BE466" s="151">
        <f>VLOOKUP(A466,Basisgegevens!$B:$L,5,0)</f>
        <v>3.8425925925925923E-3</v>
      </c>
      <c r="BF466" s="151">
        <f>VLOOKUP($A466,Basisgegevens!$B:$L,7,0)</f>
        <v>3.6111111111111109E-3</v>
      </c>
      <c r="BG466" s="151">
        <f>VLOOKUP($A466,Basisgegevens!$B:$L,8,0)</f>
        <v>8.5416666666666662E-3</v>
      </c>
      <c r="BH466" s="152">
        <f>VLOOKUP($A466,Basisgegevens!$B:$L,9,0)</f>
        <v>300</v>
      </c>
      <c r="BI466" s="152">
        <f>VLOOKUP($A466,Basisgegevens!$B:$L,10,0)</f>
        <v>135</v>
      </c>
      <c r="BJ466" s="152">
        <f>VLOOKUP($A466,Basisgegevens!$B:$L,11,0)</f>
        <v>19</v>
      </c>
      <c r="BK466" s="152" t="str">
        <f t="shared" si="170"/>
        <v/>
      </c>
      <c r="BL466" s="153" t="str">
        <f t="shared" si="171"/>
        <v>Uit</v>
      </c>
      <c r="BM466" s="154" t="str">
        <f t="shared" si="178"/>
        <v/>
      </c>
      <c r="BN466" s="154">
        <f t="shared" si="172"/>
        <v>0</v>
      </c>
      <c r="BO466" s="154" t="str">
        <f t="shared" si="173"/>
        <v/>
      </c>
      <c r="BP466" s="61"/>
      <c r="BQ466" s="61"/>
      <c r="BR466" s="59" t="str">
        <f t="shared" si="174"/>
        <v/>
      </c>
      <c r="BS466" s="59" t="str">
        <f t="shared" si="175"/>
        <v/>
      </c>
      <c r="BT466" s="155" t="str">
        <f t="shared" si="176"/>
        <v/>
      </c>
      <c r="BU466" s="156" t="str">
        <f t="shared" si="177"/>
        <v/>
      </c>
      <c r="BV466" s="68"/>
      <c r="BW466" s="68"/>
      <c r="BX466" s="68"/>
      <c r="BY466" s="68"/>
      <c r="BZ466" s="68"/>
      <c r="CA466" s="68"/>
      <c r="CB466" s="68"/>
      <c r="CC466" s="68"/>
    </row>
    <row r="467" spans="1:81" x14ac:dyDescent="0.2">
      <c r="A467" s="161" t="s">
        <v>56</v>
      </c>
      <c r="B467" s="32"/>
      <c r="C467" s="164" t="str">
        <f t="shared" si="157"/>
        <v>M</v>
      </c>
      <c r="D467" s="147"/>
      <c r="E467" s="40"/>
      <c r="F467" s="35"/>
      <c r="G467" s="32"/>
      <c r="H467" s="32"/>
      <c r="I467" s="32"/>
      <c r="J467" s="32"/>
      <c r="K467" s="41"/>
      <c r="L467" s="42"/>
      <c r="M467" s="42"/>
      <c r="N467" s="167" t="str">
        <f t="shared" si="158"/>
        <v>Uit</v>
      </c>
      <c r="O467" s="46"/>
      <c r="P467" s="47"/>
      <c r="Q467" s="48">
        <f t="shared" si="159"/>
        <v>0</v>
      </c>
      <c r="R467" s="49" t="str">
        <f t="shared" si="160"/>
        <v/>
      </c>
      <c r="S467" s="50" t="str">
        <f t="shared" si="161"/>
        <v>Uit</v>
      </c>
      <c r="T467" s="171">
        <f t="shared" si="162"/>
        <v>0</v>
      </c>
      <c r="U467" s="169">
        <f t="shared" si="163"/>
        <v>0</v>
      </c>
      <c r="V467" s="169" t="str">
        <f t="shared" si="164"/>
        <v>Uit</v>
      </c>
      <c r="W467" s="170" t="str">
        <f t="shared" si="165"/>
        <v/>
      </c>
      <c r="X467" s="91" t="str">
        <f t="shared" si="166"/>
        <v/>
      </c>
      <c r="Y467" s="51"/>
      <c r="Z467" s="51"/>
      <c r="AA467" s="51"/>
      <c r="AB467" s="51"/>
      <c r="AC467" s="51"/>
      <c r="AD467" s="51"/>
      <c r="AE467" s="51"/>
      <c r="AF467" s="51"/>
      <c r="AG467" s="51"/>
      <c r="AH467" s="51"/>
      <c r="AI467" s="51"/>
      <c r="AJ467" s="51"/>
      <c r="AK467" s="51"/>
      <c r="AL467" s="51"/>
      <c r="AM467" s="51"/>
      <c r="AN467" s="51"/>
      <c r="AO467" s="51"/>
      <c r="AP467" s="51"/>
      <c r="AQ467" s="51"/>
      <c r="AR467" s="51"/>
      <c r="AS467" s="51"/>
      <c r="AT467" s="51"/>
      <c r="AU467" s="51"/>
      <c r="AV467" s="51"/>
      <c r="AW467" s="51"/>
      <c r="AX467" s="149">
        <f t="shared" si="167"/>
        <v>0</v>
      </c>
      <c r="AY467" s="52"/>
      <c r="AZ467" s="90" t="e">
        <f>VLOOKUP(AY467,Termination!C:D,2,FALSE)</f>
        <v>#N/A</v>
      </c>
      <c r="BA467" s="92" t="str">
        <f t="shared" si="168"/>
        <v/>
      </c>
      <c r="BB467" s="89"/>
      <c r="BC467" s="89"/>
      <c r="BD467" s="150" t="str">
        <f t="shared" si="169"/>
        <v/>
      </c>
      <c r="BE467" s="151">
        <f>VLOOKUP(A467,Basisgegevens!$B:$L,5,0)</f>
        <v>3.8425925925925923E-3</v>
      </c>
      <c r="BF467" s="151">
        <f>VLOOKUP($A467,Basisgegevens!$B:$L,7,0)</f>
        <v>3.6111111111111109E-3</v>
      </c>
      <c r="BG467" s="151">
        <f>VLOOKUP($A467,Basisgegevens!$B:$L,8,0)</f>
        <v>8.5416666666666662E-3</v>
      </c>
      <c r="BH467" s="152">
        <f>VLOOKUP($A467,Basisgegevens!$B:$L,9,0)</f>
        <v>300</v>
      </c>
      <c r="BI467" s="152">
        <f>VLOOKUP($A467,Basisgegevens!$B:$L,10,0)</f>
        <v>135</v>
      </c>
      <c r="BJ467" s="152">
        <f>VLOOKUP($A467,Basisgegevens!$B:$L,11,0)</f>
        <v>19</v>
      </c>
      <c r="BK467" s="152" t="str">
        <f t="shared" si="170"/>
        <v/>
      </c>
      <c r="BL467" s="153" t="str">
        <f t="shared" si="171"/>
        <v>Uit</v>
      </c>
      <c r="BM467" s="154" t="str">
        <f t="shared" si="178"/>
        <v/>
      </c>
      <c r="BN467" s="154">
        <f t="shared" si="172"/>
        <v>0</v>
      </c>
      <c r="BO467" s="154" t="str">
        <f t="shared" si="173"/>
        <v/>
      </c>
      <c r="BP467" s="61"/>
      <c r="BQ467" s="61"/>
      <c r="BR467" s="59" t="str">
        <f t="shared" si="174"/>
        <v/>
      </c>
      <c r="BS467" s="59" t="str">
        <f t="shared" si="175"/>
        <v/>
      </c>
      <c r="BT467" s="155" t="str">
        <f t="shared" si="176"/>
        <v/>
      </c>
      <c r="BU467" s="156" t="str">
        <f t="shared" si="177"/>
        <v/>
      </c>
      <c r="BV467" s="68"/>
      <c r="BW467" s="68"/>
      <c r="BX467" s="68"/>
      <c r="BY467" s="68"/>
      <c r="BZ467" s="68"/>
      <c r="CA467" s="68"/>
      <c r="CB467" s="68"/>
      <c r="CC467" s="68"/>
    </row>
    <row r="468" spans="1:81" x14ac:dyDescent="0.2">
      <c r="A468" s="161" t="s">
        <v>56</v>
      </c>
      <c r="B468" s="32"/>
      <c r="C468" s="164" t="str">
        <f t="shared" si="157"/>
        <v>M</v>
      </c>
      <c r="D468" s="147"/>
      <c r="E468" s="40"/>
      <c r="F468" s="35"/>
      <c r="G468" s="32"/>
      <c r="H468" s="32"/>
      <c r="I468" s="32"/>
      <c r="J468" s="32"/>
      <c r="K468" s="41"/>
      <c r="L468" s="42"/>
      <c r="M468" s="42"/>
      <c r="N468" s="167" t="str">
        <f t="shared" si="158"/>
        <v>Uit</v>
      </c>
      <c r="O468" s="46"/>
      <c r="P468" s="47"/>
      <c r="Q468" s="48">
        <f t="shared" si="159"/>
        <v>0</v>
      </c>
      <c r="R468" s="49" t="str">
        <f t="shared" si="160"/>
        <v/>
      </c>
      <c r="S468" s="50" t="str">
        <f t="shared" si="161"/>
        <v>Uit</v>
      </c>
      <c r="T468" s="171">
        <f t="shared" si="162"/>
        <v>0</v>
      </c>
      <c r="U468" s="169">
        <f t="shared" si="163"/>
        <v>0</v>
      </c>
      <c r="V468" s="169" t="str">
        <f t="shared" si="164"/>
        <v>Uit</v>
      </c>
      <c r="W468" s="170" t="str">
        <f t="shared" si="165"/>
        <v/>
      </c>
      <c r="X468" s="91" t="str">
        <f t="shared" si="166"/>
        <v/>
      </c>
      <c r="Y468" s="51"/>
      <c r="Z468" s="51"/>
      <c r="AA468" s="51"/>
      <c r="AB468" s="51"/>
      <c r="AC468" s="51"/>
      <c r="AD468" s="51"/>
      <c r="AE468" s="51"/>
      <c r="AF468" s="51"/>
      <c r="AG468" s="51"/>
      <c r="AH468" s="51"/>
      <c r="AI468" s="51"/>
      <c r="AJ468" s="51"/>
      <c r="AK468" s="51"/>
      <c r="AL468" s="51"/>
      <c r="AM468" s="51"/>
      <c r="AN468" s="51"/>
      <c r="AO468" s="51"/>
      <c r="AP468" s="51"/>
      <c r="AQ468" s="51"/>
      <c r="AR468" s="51"/>
      <c r="AS468" s="51"/>
      <c r="AT468" s="51"/>
      <c r="AU468" s="51"/>
      <c r="AV468" s="51"/>
      <c r="AW468" s="51"/>
      <c r="AX468" s="149">
        <f t="shared" si="167"/>
        <v>0</v>
      </c>
      <c r="AY468" s="52"/>
      <c r="AZ468" s="90" t="e">
        <f>VLOOKUP(AY468,Termination!C:D,2,FALSE)</f>
        <v>#N/A</v>
      </c>
      <c r="BA468" s="92" t="str">
        <f t="shared" si="168"/>
        <v/>
      </c>
      <c r="BB468" s="89"/>
      <c r="BC468" s="89"/>
      <c r="BD468" s="150" t="str">
        <f t="shared" si="169"/>
        <v/>
      </c>
      <c r="BE468" s="151">
        <f>VLOOKUP(A468,Basisgegevens!$B:$L,5,0)</f>
        <v>3.8425925925925923E-3</v>
      </c>
      <c r="BF468" s="151">
        <f>VLOOKUP($A468,Basisgegevens!$B:$L,7,0)</f>
        <v>3.6111111111111109E-3</v>
      </c>
      <c r="BG468" s="151">
        <f>VLOOKUP($A468,Basisgegevens!$B:$L,8,0)</f>
        <v>8.5416666666666662E-3</v>
      </c>
      <c r="BH468" s="152">
        <f>VLOOKUP($A468,Basisgegevens!$B:$L,9,0)</f>
        <v>300</v>
      </c>
      <c r="BI468" s="152">
        <f>VLOOKUP($A468,Basisgegevens!$B:$L,10,0)</f>
        <v>135</v>
      </c>
      <c r="BJ468" s="152">
        <f>VLOOKUP($A468,Basisgegevens!$B:$L,11,0)</f>
        <v>19</v>
      </c>
      <c r="BK468" s="152" t="str">
        <f t="shared" si="170"/>
        <v/>
      </c>
      <c r="BL468" s="153" t="str">
        <f t="shared" si="171"/>
        <v>Uit</v>
      </c>
      <c r="BM468" s="154" t="str">
        <f t="shared" si="178"/>
        <v/>
      </c>
      <c r="BN468" s="154">
        <f t="shared" si="172"/>
        <v>0</v>
      </c>
      <c r="BO468" s="154" t="str">
        <f t="shared" si="173"/>
        <v/>
      </c>
      <c r="BP468" s="61"/>
      <c r="BQ468" s="61"/>
      <c r="BR468" s="59" t="str">
        <f t="shared" si="174"/>
        <v/>
      </c>
      <c r="BS468" s="59" t="str">
        <f t="shared" si="175"/>
        <v/>
      </c>
      <c r="BT468" s="155" t="str">
        <f t="shared" si="176"/>
        <v/>
      </c>
      <c r="BU468" s="156" t="str">
        <f t="shared" si="177"/>
        <v/>
      </c>
      <c r="BV468" s="68"/>
      <c r="BW468" s="68"/>
      <c r="BX468" s="68"/>
      <c r="BY468" s="68"/>
      <c r="BZ468" s="68"/>
      <c r="CA468" s="68"/>
      <c r="CB468" s="68"/>
      <c r="CC468" s="68"/>
    </row>
    <row r="469" spans="1:81" x14ac:dyDescent="0.2">
      <c r="A469" s="161" t="s">
        <v>56</v>
      </c>
      <c r="B469" s="32"/>
      <c r="C469" s="164" t="str">
        <f t="shared" si="157"/>
        <v>M</v>
      </c>
      <c r="D469" s="147"/>
      <c r="E469" s="40"/>
      <c r="F469" s="35"/>
      <c r="G469" s="32"/>
      <c r="H469" s="32"/>
      <c r="I469" s="32"/>
      <c r="J469" s="32"/>
      <c r="K469" s="41"/>
      <c r="L469" s="42"/>
      <c r="M469" s="42"/>
      <c r="N469" s="167" t="str">
        <f t="shared" si="158"/>
        <v>Uit</v>
      </c>
      <c r="O469" s="46"/>
      <c r="P469" s="47"/>
      <c r="Q469" s="48">
        <f t="shared" si="159"/>
        <v>0</v>
      </c>
      <c r="R469" s="49" t="str">
        <f t="shared" si="160"/>
        <v/>
      </c>
      <c r="S469" s="50" t="str">
        <f t="shared" si="161"/>
        <v>Uit</v>
      </c>
      <c r="T469" s="171">
        <f t="shared" si="162"/>
        <v>0</v>
      </c>
      <c r="U469" s="169">
        <f t="shared" si="163"/>
        <v>0</v>
      </c>
      <c r="V469" s="169" t="str">
        <f t="shared" si="164"/>
        <v>Uit</v>
      </c>
      <c r="W469" s="170" t="str">
        <f t="shared" si="165"/>
        <v/>
      </c>
      <c r="X469" s="91" t="str">
        <f t="shared" si="166"/>
        <v/>
      </c>
      <c r="Y469" s="51"/>
      <c r="Z469" s="51"/>
      <c r="AA469" s="51"/>
      <c r="AB469" s="51"/>
      <c r="AC469" s="51"/>
      <c r="AD469" s="51"/>
      <c r="AE469" s="51"/>
      <c r="AF469" s="51"/>
      <c r="AG469" s="51"/>
      <c r="AH469" s="51"/>
      <c r="AI469" s="51"/>
      <c r="AJ469" s="51"/>
      <c r="AK469" s="51"/>
      <c r="AL469" s="51"/>
      <c r="AM469" s="51"/>
      <c r="AN469" s="51"/>
      <c r="AO469" s="51"/>
      <c r="AP469" s="51"/>
      <c r="AQ469" s="51"/>
      <c r="AR469" s="51"/>
      <c r="AS469" s="51"/>
      <c r="AT469" s="51"/>
      <c r="AU469" s="51"/>
      <c r="AV469" s="51"/>
      <c r="AW469" s="51"/>
      <c r="AX469" s="149">
        <f t="shared" si="167"/>
        <v>0</v>
      </c>
      <c r="AY469" s="52"/>
      <c r="AZ469" s="90" t="e">
        <f>VLOOKUP(AY469,Termination!C:D,2,FALSE)</f>
        <v>#N/A</v>
      </c>
      <c r="BA469" s="92" t="str">
        <f t="shared" si="168"/>
        <v/>
      </c>
      <c r="BB469" s="89"/>
      <c r="BC469" s="89"/>
      <c r="BD469" s="150" t="str">
        <f t="shared" si="169"/>
        <v/>
      </c>
      <c r="BE469" s="151">
        <f>VLOOKUP(A469,Basisgegevens!$B:$L,5,0)</f>
        <v>3.8425925925925923E-3</v>
      </c>
      <c r="BF469" s="151">
        <f>VLOOKUP($A469,Basisgegevens!$B:$L,7,0)</f>
        <v>3.6111111111111109E-3</v>
      </c>
      <c r="BG469" s="151">
        <f>VLOOKUP($A469,Basisgegevens!$B:$L,8,0)</f>
        <v>8.5416666666666662E-3</v>
      </c>
      <c r="BH469" s="152">
        <f>VLOOKUP($A469,Basisgegevens!$B:$L,9,0)</f>
        <v>300</v>
      </c>
      <c r="BI469" s="152">
        <f>VLOOKUP($A469,Basisgegevens!$B:$L,10,0)</f>
        <v>135</v>
      </c>
      <c r="BJ469" s="152">
        <f>VLOOKUP($A469,Basisgegevens!$B:$L,11,0)</f>
        <v>19</v>
      </c>
      <c r="BK469" s="152" t="str">
        <f t="shared" si="170"/>
        <v/>
      </c>
      <c r="BL469" s="153" t="str">
        <f t="shared" si="171"/>
        <v>Uit</v>
      </c>
      <c r="BM469" s="154" t="str">
        <f t="shared" si="178"/>
        <v/>
      </c>
      <c r="BN469" s="154">
        <f t="shared" si="172"/>
        <v>0</v>
      </c>
      <c r="BO469" s="154" t="str">
        <f t="shared" si="173"/>
        <v/>
      </c>
      <c r="BP469" s="61"/>
      <c r="BQ469" s="61"/>
      <c r="BR469" s="59" t="str">
        <f t="shared" si="174"/>
        <v/>
      </c>
      <c r="BS469" s="59" t="str">
        <f t="shared" si="175"/>
        <v/>
      </c>
      <c r="BT469" s="155" t="str">
        <f t="shared" si="176"/>
        <v/>
      </c>
      <c r="BU469" s="156" t="str">
        <f t="shared" si="177"/>
        <v/>
      </c>
      <c r="BV469" s="68"/>
      <c r="BW469" s="68"/>
      <c r="BX469" s="68"/>
      <c r="BY469" s="68"/>
      <c r="BZ469" s="68"/>
      <c r="CA469" s="68"/>
      <c r="CB469" s="68"/>
      <c r="CC469" s="68"/>
    </row>
    <row r="470" spans="1:81" x14ac:dyDescent="0.2">
      <c r="A470" s="161" t="s">
        <v>56</v>
      </c>
      <c r="B470" s="32"/>
      <c r="C470" s="164" t="str">
        <f t="shared" si="157"/>
        <v>M</v>
      </c>
      <c r="D470" s="147"/>
      <c r="E470" s="40"/>
      <c r="F470" s="35"/>
      <c r="G470" s="32"/>
      <c r="H470" s="32"/>
      <c r="I470" s="32"/>
      <c r="J470" s="32"/>
      <c r="K470" s="41"/>
      <c r="L470" s="42"/>
      <c r="M470" s="42"/>
      <c r="N470" s="167" t="str">
        <f t="shared" si="158"/>
        <v>Uit</v>
      </c>
      <c r="O470" s="46"/>
      <c r="P470" s="47"/>
      <c r="Q470" s="48">
        <f t="shared" si="159"/>
        <v>0</v>
      </c>
      <c r="R470" s="49" t="str">
        <f t="shared" si="160"/>
        <v/>
      </c>
      <c r="S470" s="50" t="str">
        <f t="shared" si="161"/>
        <v>Uit</v>
      </c>
      <c r="T470" s="171">
        <f t="shared" si="162"/>
        <v>0</v>
      </c>
      <c r="U470" s="169">
        <f t="shared" si="163"/>
        <v>0</v>
      </c>
      <c r="V470" s="169" t="str">
        <f t="shared" si="164"/>
        <v>Uit</v>
      </c>
      <c r="W470" s="170" t="str">
        <f t="shared" si="165"/>
        <v/>
      </c>
      <c r="X470" s="91" t="str">
        <f t="shared" si="166"/>
        <v/>
      </c>
      <c r="Y470" s="51"/>
      <c r="Z470" s="51"/>
      <c r="AA470" s="51"/>
      <c r="AB470" s="51"/>
      <c r="AC470" s="51"/>
      <c r="AD470" s="51"/>
      <c r="AE470" s="51"/>
      <c r="AF470" s="51"/>
      <c r="AG470" s="51"/>
      <c r="AH470" s="51"/>
      <c r="AI470" s="51"/>
      <c r="AJ470" s="51"/>
      <c r="AK470" s="51"/>
      <c r="AL470" s="51"/>
      <c r="AM470" s="51"/>
      <c r="AN470" s="51"/>
      <c r="AO470" s="51"/>
      <c r="AP470" s="51"/>
      <c r="AQ470" s="51"/>
      <c r="AR470" s="51"/>
      <c r="AS470" s="51"/>
      <c r="AT470" s="51"/>
      <c r="AU470" s="51"/>
      <c r="AV470" s="51"/>
      <c r="AW470" s="51"/>
      <c r="AX470" s="149">
        <f t="shared" si="167"/>
        <v>0</v>
      </c>
      <c r="AY470" s="52"/>
      <c r="AZ470" s="90" t="e">
        <f>VLOOKUP(AY470,Termination!C:D,2,FALSE)</f>
        <v>#N/A</v>
      </c>
      <c r="BA470" s="92" t="str">
        <f t="shared" si="168"/>
        <v/>
      </c>
      <c r="BB470" s="89"/>
      <c r="BC470" s="89"/>
      <c r="BD470" s="150" t="str">
        <f t="shared" si="169"/>
        <v/>
      </c>
      <c r="BE470" s="151">
        <f>VLOOKUP(A470,Basisgegevens!$B:$L,5,0)</f>
        <v>3.8425925925925923E-3</v>
      </c>
      <c r="BF470" s="151">
        <f>VLOOKUP($A470,Basisgegevens!$B:$L,7,0)</f>
        <v>3.6111111111111109E-3</v>
      </c>
      <c r="BG470" s="151">
        <f>VLOOKUP($A470,Basisgegevens!$B:$L,8,0)</f>
        <v>8.5416666666666662E-3</v>
      </c>
      <c r="BH470" s="152">
        <f>VLOOKUP($A470,Basisgegevens!$B:$L,9,0)</f>
        <v>300</v>
      </c>
      <c r="BI470" s="152">
        <f>VLOOKUP($A470,Basisgegevens!$B:$L,10,0)</f>
        <v>135</v>
      </c>
      <c r="BJ470" s="152">
        <f>VLOOKUP($A470,Basisgegevens!$B:$L,11,0)</f>
        <v>19</v>
      </c>
      <c r="BK470" s="152" t="str">
        <f t="shared" si="170"/>
        <v/>
      </c>
      <c r="BL470" s="153" t="str">
        <f t="shared" si="171"/>
        <v>Uit</v>
      </c>
      <c r="BM470" s="154" t="str">
        <f t="shared" si="178"/>
        <v/>
      </c>
      <c r="BN470" s="154">
        <f t="shared" si="172"/>
        <v>0</v>
      </c>
      <c r="BO470" s="154" t="str">
        <f t="shared" si="173"/>
        <v/>
      </c>
      <c r="BP470" s="61"/>
      <c r="BQ470" s="61"/>
      <c r="BR470" s="59" t="str">
        <f t="shared" si="174"/>
        <v/>
      </c>
      <c r="BS470" s="59" t="str">
        <f t="shared" si="175"/>
        <v/>
      </c>
      <c r="BT470" s="155" t="str">
        <f t="shared" si="176"/>
        <v/>
      </c>
      <c r="BU470" s="156" t="str">
        <f t="shared" si="177"/>
        <v/>
      </c>
      <c r="BV470" s="68"/>
      <c r="BW470" s="68"/>
      <c r="BX470" s="68"/>
      <c r="BY470" s="68"/>
      <c r="BZ470" s="68"/>
      <c r="CA470" s="68"/>
      <c r="CB470" s="68"/>
      <c r="CC470" s="68"/>
    </row>
    <row r="471" spans="1:81" x14ac:dyDescent="0.2">
      <c r="A471" s="161" t="s">
        <v>56</v>
      </c>
      <c r="B471" s="32"/>
      <c r="C471" s="164" t="str">
        <f t="shared" si="157"/>
        <v>M</v>
      </c>
      <c r="D471" s="147"/>
      <c r="E471" s="40"/>
      <c r="F471" s="35"/>
      <c r="G471" s="32"/>
      <c r="H471" s="32"/>
      <c r="I471" s="32"/>
      <c r="J471" s="32"/>
      <c r="K471" s="41"/>
      <c r="L471" s="42"/>
      <c r="M471" s="42"/>
      <c r="N471" s="167" t="str">
        <f t="shared" si="158"/>
        <v>Uit</v>
      </c>
      <c r="O471" s="46"/>
      <c r="P471" s="47"/>
      <c r="Q471" s="48">
        <f t="shared" si="159"/>
        <v>0</v>
      </c>
      <c r="R471" s="49" t="str">
        <f t="shared" si="160"/>
        <v/>
      </c>
      <c r="S471" s="50" t="str">
        <f t="shared" si="161"/>
        <v>Uit</v>
      </c>
      <c r="T471" s="171">
        <f t="shared" si="162"/>
        <v>0</v>
      </c>
      <c r="U471" s="169">
        <f t="shared" si="163"/>
        <v>0</v>
      </c>
      <c r="V471" s="169" t="str">
        <f t="shared" si="164"/>
        <v>Uit</v>
      </c>
      <c r="W471" s="170" t="str">
        <f t="shared" si="165"/>
        <v/>
      </c>
      <c r="X471" s="91" t="str">
        <f t="shared" si="166"/>
        <v/>
      </c>
      <c r="Y471" s="51"/>
      <c r="Z471" s="51"/>
      <c r="AA471" s="51"/>
      <c r="AB471" s="51"/>
      <c r="AC471" s="51"/>
      <c r="AD471" s="51"/>
      <c r="AE471" s="51"/>
      <c r="AF471" s="51"/>
      <c r="AG471" s="51"/>
      <c r="AH471" s="51"/>
      <c r="AI471" s="51"/>
      <c r="AJ471" s="51"/>
      <c r="AK471" s="51"/>
      <c r="AL471" s="51"/>
      <c r="AM471" s="51"/>
      <c r="AN471" s="51"/>
      <c r="AO471" s="51"/>
      <c r="AP471" s="51"/>
      <c r="AQ471" s="51"/>
      <c r="AR471" s="51"/>
      <c r="AS471" s="51"/>
      <c r="AT471" s="51"/>
      <c r="AU471" s="51"/>
      <c r="AV471" s="51"/>
      <c r="AW471" s="51"/>
      <c r="AX471" s="149">
        <f t="shared" si="167"/>
        <v>0</v>
      </c>
      <c r="AY471" s="52"/>
      <c r="AZ471" s="90" t="e">
        <f>VLOOKUP(AY471,Termination!C:D,2,FALSE)</f>
        <v>#N/A</v>
      </c>
      <c r="BA471" s="92" t="str">
        <f t="shared" si="168"/>
        <v/>
      </c>
      <c r="BB471" s="89"/>
      <c r="BC471" s="89"/>
      <c r="BD471" s="150" t="str">
        <f t="shared" si="169"/>
        <v/>
      </c>
      <c r="BE471" s="151">
        <f>VLOOKUP(A471,Basisgegevens!$B:$L,5,0)</f>
        <v>3.8425925925925923E-3</v>
      </c>
      <c r="BF471" s="151">
        <f>VLOOKUP($A471,Basisgegevens!$B:$L,7,0)</f>
        <v>3.6111111111111109E-3</v>
      </c>
      <c r="BG471" s="151">
        <f>VLOOKUP($A471,Basisgegevens!$B:$L,8,0)</f>
        <v>8.5416666666666662E-3</v>
      </c>
      <c r="BH471" s="152">
        <f>VLOOKUP($A471,Basisgegevens!$B:$L,9,0)</f>
        <v>300</v>
      </c>
      <c r="BI471" s="152">
        <f>VLOOKUP($A471,Basisgegevens!$B:$L,10,0)</f>
        <v>135</v>
      </c>
      <c r="BJ471" s="152">
        <f>VLOOKUP($A471,Basisgegevens!$B:$L,11,0)</f>
        <v>19</v>
      </c>
      <c r="BK471" s="152" t="str">
        <f t="shared" si="170"/>
        <v/>
      </c>
      <c r="BL471" s="153" t="str">
        <f t="shared" si="171"/>
        <v>Uit</v>
      </c>
      <c r="BM471" s="154" t="str">
        <f t="shared" si="178"/>
        <v/>
      </c>
      <c r="BN471" s="154">
        <f t="shared" si="172"/>
        <v>0</v>
      </c>
      <c r="BO471" s="154" t="str">
        <f t="shared" si="173"/>
        <v/>
      </c>
      <c r="BP471" s="61"/>
      <c r="BQ471" s="61"/>
      <c r="BR471" s="59" t="str">
        <f t="shared" si="174"/>
        <v/>
      </c>
      <c r="BS471" s="59" t="str">
        <f t="shared" si="175"/>
        <v/>
      </c>
      <c r="BT471" s="155" t="str">
        <f t="shared" si="176"/>
        <v/>
      </c>
      <c r="BU471" s="156" t="str">
        <f t="shared" si="177"/>
        <v/>
      </c>
      <c r="BV471" s="68"/>
      <c r="BW471" s="68"/>
      <c r="BX471" s="68"/>
      <c r="BY471" s="68"/>
      <c r="BZ471" s="68"/>
      <c r="CA471" s="68"/>
      <c r="CB471" s="68"/>
      <c r="CC471" s="68"/>
    </row>
    <row r="472" spans="1:81" x14ac:dyDescent="0.2">
      <c r="A472" s="161" t="s">
        <v>56</v>
      </c>
      <c r="B472" s="32"/>
      <c r="C472" s="164" t="str">
        <f t="shared" si="157"/>
        <v>M</v>
      </c>
      <c r="D472" s="147"/>
      <c r="E472" s="40"/>
      <c r="F472" s="35"/>
      <c r="G472" s="32"/>
      <c r="H472" s="32"/>
      <c r="I472" s="32"/>
      <c r="J472" s="32"/>
      <c r="K472" s="41"/>
      <c r="L472" s="42"/>
      <c r="M472" s="42"/>
      <c r="N472" s="167" t="str">
        <f t="shared" si="158"/>
        <v>Uit</v>
      </c>
      <c r="O472" s="46"/>
      <c r="P472" s="47"/>
      <c r="Q472" s="48">
        <f t="shared" si="159"/>
        <v>0</v>
      </c>
      <c r="R472" s="49" t="str">
        <f t="shared" si="160"/>
        <v/>
      </c>
      <c r="S472" s="50" t="str">
        <f t="shared" si="161"/>
        <v>Uit</v>
      </c>
      <c r="T472" s="171">
        <f t="shared" si="162"/>
        <v>0</v>
      </c>
      <c r="U472" s="169">
        <f t="shared" si="163"/>
        <v>0</v>
      </c>
      <c r="V472" s="169" t="str">
        <f t="shared" si="164"/>
        <v>Uit</v>
      </c>
      <c r="W472" s="170" t="str">
        <f t="shared" si="165"/>
        <v/>
      </c>
      <c r="X472" s="91" t="str">
        <f t="shared" si="166"/>
        <v/>
      </c>
      <c r="Y472" s="51"/>
      <c r="Z472" s="51"/>
      <c r="AA472" s="51"/>
      <c r="AB472" s="51"/>
      <c r="AC472" s="51"/>
      <c r="AD472" s="51"/>
      <c r="AE472" s="51"/>
      <c r="AF472" s="51"/>
      <c r="AG472" s="51"/>
      <c r="AH472" s="51"/>
      <c r="AI472" s="51"/>
      <c r="AJ472" s="51"/>
      <c r="AK472" s="51"/>
      <c r="AL472" s="51"/>
      <c r="AM472" s="51"/>
      <c r="AN472" s="51"/>
      <c r="AO472" s="51"/>
      <c r="AP472" s="51"/>
      <c r="AQ472" s="51"/>
      <c r="AR472" s="51"/>
      <c r="AS472" s="51"/>
      <c r="AT472" s="51"/>
      <c r="AU472" s="51"/>
      <c r="AV472" s="51"/>
      <c r="AW472" s="51"/>
      <c r="AX472" s="149">
        <f t="shared" si="167"/>
        <v>0</v>
      </c>
      <c r="AY472" s="52"/>
      <c r="AZ472" s="90" t="e">
        <f>VLOOKUP(AY472,Termination!C:D,2,FALSE)</f>
        <v>#N/A</v>
      </c>
      <c r="BA472" s="92" t="str">
        <f t="shared" si="168"/>
        <v/>
      </c>
      <c r="BB472" s="89"/>
      <c r="BC472" s="89"/>
      <c r="BD472" s="150" t="str">
        <f t="shared" si="169"/>
        <v/>
      </c>
      <c r="BE472" s="151">
        <f>VLOOKUP(A472,Basisgegevens!$B:$L,5,0)</f>
        <v>3.8425925925925923E-3</v>
      </c>
      <c r="BF472" s="151">
        <f>VLOOKUP($A472,Basisgegevens!$B:$L,7,0)</f>
        <v>3.6111111111111109E-3</v>
      </c>
      <c r="BG472" s="151">
        <f>VLOOKUP($A472,Basisgegevens!$B:$L,8,0)</f>
        <v>8.5416666666666662E-3</v>
      </c>
      <c r="BH472" s="152">
        <f>VLOOKUP($A472,Basisgegevens!$B:$L,9,0)</f>
        <v>300</v>
      </c>
      <c r="BI472" s="152">
        <f>VLOOKUP($A472,Basisgegevens!$B:$L,10,0)</f>
        <v>135</v>
      </c>
      <c r="BJ472" s="152">
        <f>VLOOKUP($A472,Basisgegevens!$B:$L,11,0)</f>
        <v>19</v>
      </c>
      <c r="BK472" s="152" t="str">
        <f t="shared" si="170"/>
        <v/>
      </c>
      <c r="BL472" s="153" t="str">
        <f t="shared" si="171"/>
        <v>Uit</v>
      </c>
      <c r="BM472" s="154" t="str">
        <f t="shared" si="178"/>
        <v/>
      </c>
      <c r="BN472" s="154">
        <f t="shared" si="172"/>
        <v>0</v>
      </c>
      <c r="BO472" s="154" t="str">
        <f t="shared" si="173"/>
        <v/>
      </c>
      <c r="BP472" s="61"/>
      <c r="BQ472" s="61"/>
      <c r="BR472" s="59" t="str">
        <f t="shared" si="174"/>
        <v/>
      </c>
      <c r="BS472" s="59" t="str">
        <f t="shared" si="175"/>
        <v/>
      </c>
      <c r="BT472" s="155" t="str">
        <f t="shared" si="176"/>
        <v/>
      </c>
      <c r="BU472" s="156" t="str">
        <f t="shared" si="177"/>
        <v/>
      </c>
      <c r="BV472" s="68"/>
      <c r="BW472" s="68"/>
      <c r="BX472" s="68"/>
      <c r="BY472" s="68"/>
      <c r="BZ472" s="68"/>
      <c r="CA472" s="68"/>
      <c r="CB472" s="68"/>
      <c r="CC472" s="68"/>
    </row>
    <row r="473" spans="1:81" x14ac:dyDescent="0.2">
      <c r="A473" s="161" t="s">
        <v>56</v>
      </c>
      <c r="B473" s="32"/>
      <c r="C473" s="164" t="str">
        <f t="shared" ref="C473:C536" si="179">MID(A473,4,1)</f>
        <v>M</v>
      </c>
      <c r="D473" s="147"/>
      <c r="E473" s="40"/>
      <c r="F473" s="35"/>
      <c r="G473" s="32"/>
      <c r="H473" s="32"/>
      <c r="I473" s="32"/>
      <c r="J473" s="32"/>
      <c r="K473" s="41"/>
      <c r="L473" s="42"/>
      <c r="M473" s="42"/>
      <c r="N473" s="167" t="str">
        <f t="shared" ref="N473:N536" si="180">IFERROR(IF(ISTEXT(M473),M473,(IF(AVERAGE(L473:M473)&lt;=BI473,"Uit",100-(AVERAGE(L473:M473)/BH473*100)))),"Uit")</f>
        <v>Uit</v>
      </c>
      <c r="O473" s="46"/>
      <c r="P473" s="47"/>
      <c r="Q473" s="48">
        <f t="shared" ref="Q473:Q536" si="181">IF(AX473="","",AX473)</f>
        <v>0</v>
      </c>
      <c r="R473" s="49" t="str">
        <f t="shared" ref="R473:R536" si="182">IF(BD473="","",IF(BD473&gt;BG473,"Uit",BM473+BN473))</f>
        <v/>
      </c>
      <c r="S473" s="50" t="str">
        <f t="shared" ref="S473:S536" si="183">IF(ISTEXT(BL473),BL473,IF(OR(ISBLANK(Q473),Q473="",ISBLANK(Y473)),BL473,IF(ISTEXT(BO473),BO473,BL473+BO473)))</f>
        <v>Uit</v>
      </c>
      <c r="T473" s="171">
        <f t="shared" ref="T473:T536" si="184">IF(BP473="",0,BR473)</f>
        <v>0</v>
      </c>
      <c r="U473" s="169">
        <f t="shared" ref="U473:U536" si="185">IF(BQ473="",0,BS473)</f>
        <v>0</v>
      </c>
      <c r="V473" s="169" t="str">
        <f t="shared" ref="V473:V536" si="186">IF(S473="","",IF(ISTEXT(S473),S473,S473-T473-U473))</f>
        <v>Uit</v>
      </c>
      <c r="W473" s="170" t="str">
        <f t="shared" ref="W473:W536" si="187">IF(AY473="","",AZ473)</f>
        <v/>
      </c>
      <c r="X473" s="91" t="str">
        <f t="shared" ref="X473:X536" si="188">IF($G473="","",$G473)</f>
        <v/>
      </c>
      <c r="Y473" s="51"/>
      <c r="Z473" s="51"/>
      <c r="AA473" s="51"/>
      <c r="AB473" s="51"/>
      <c r="AC473" s="51"/>
      <c r="AD473" s="51"/>
      <c r="AE473" s="51"/>
      <c r="AF473" s="51"/>
      <c r="AG473" s="51"/>
      <c r="AH473" s="51"/>
      <c r="AI473" s="51"/>
      <c r="AJ473" s="51"/>
      <c r="AK473" s="51"/>
      <c r="AL473" s="51"/>
      <c r="AM473" s="51"/>
      <c r="AN473" s="51"/>
      <c r="AO473" s="51"/>
      <c r="AP473" s="51"/>
      <c r="AQ473" s="51"/>
      <c r="AR473" s="51"/>
      <c r="AS473" s="51"/>
      <c r="AT473" s="51"/>
      <c r="AU473" s="51"/>
      <c r="AV473" s="51"/>
      <c r="AW473" s="51"/>
      <c r="AX473" s="149">
        <f t="shared" ref="AX473:AX536" si="189">IF(AY473="",SUM(Y473:AW473),"Uit")</f>
        <v>0</v>
      </c>
      <c r="AY473" s="52"/>
      <c r="AZ473" s="90" t="e">
        <f>VLOOKUP(AY473,Termination!C:D,2,FALSE)</f>
        <v>#N/A</v>
      </c>
      <c r="BA473" s="92" t="str">
        <f t="shared" ref="BA473:BA536" si="190">IF($G473="","",$G473)</f>
        <v/>
      </c>
      <c r="BB473" s="89"/>
      <c r="BC473" s="89"/>
      <c r="BD473" s="150" t="str">
        <f t="shared" ref="BD473:BD536" si="191">IF(ISBLANK(BC473),"",BC473-BB473)</f>
        <v/>
      </c>
      <c r="BE473" s="151">
        <f>VLOOKUP(A473,Basisgegevens!$B:$L,5,0)</f>
        <v>3.8425925925925923E-3</v>
      </c>
      <c r="BF473" s="151">
        <f>VLOOKUP($A473,Basisgegevens!$B:$L,7,0)</f>
        <v>3.6111111111111109E-3</v>
      </c>
      <c r="BG473" s="151">
        <f>VLOOKUP($A473,Basisgegevens!$B:$L,8,0)</f>
        <v>8.5416666666666662E-3</v>
      </c>
      <c r="BH473" s="152">
        <f>VLOOKUP($A473,Basisgegevens!$B:$L,9,0)</f>
        <v>300</v>
      </c>
      <c r="BI473" s="152">
        <f>VLOOKUP($A473,Basisgegevens!$B:$L,10,0)</f>
        <v>135</v>
      </c>
      <c r="BJ473" s="152">
        <f>VLOOKUP($A473,Basisgegevens!$B:$L,11,0)</f>
        <v>19</v>
      </c>
      <c r="BK473" s="152" t="str">
        <f t="shared" ref="BK473:BK536" si="192">IF(O473="","",IF(ISTEXT(O473),O473,IF(O473&gt;BJ473,"Uit",IF(ISBLANK(P473),O473,O473+P473))))</f>
        <v/>
      </c>
      <c r="BL473" s="153" t="str">
        <f t="shared" ref="BL473:BL536" si="193">IF(OR(ISTEXT(N473),BK473=""),N473,IF(ISTEXT(BK473),BK473,N473+BK473))</f>
        <v>Uit</v>
      </c>
      <c r="BM473" s="154" t="str">
        <f t="shared" si="178"/>
        <v/>
      </c>
      <c r="BN473" s="154">
        <f t="shared" ref="BN473:BN536" si="194">IF(BD473&gt;BF473,0,(BF473-BD473)*24*3600*0.4)</f>
        <v>0</v>
      </c>
      <c r="BO473" s="154" t="str">
        <f t="shared" ref="BO473:BO536" si="195">IF(Q473="","",IF(ISTEXT(Q473),Q473,IF(ISTEXT(R473),R473,Q473+R473)))</f>
        <v/>
      </c>
      <c r="BP473" s="61"/>
      <c r="BQ473" s="61"/>
      <c r="BR473" s="59" t="str">
        <f t="shared" ref="BR473:BR536" si="196">IF(BP473="","",BP473)</f>
        <v/>
      </c>
      <c r="BS473" s="59" t="str">
        <f t="shared" ref="BS473:BS536" si="197">IF(BQ473="","",BQ473)</f>
        <v/>
      </c>
      <c r="BT473" s="155" t="str">
        <f t="shared" ref="BT473:BT536" si="198">IFERROR(AVERAGE(BR473:BS473),"")</f>
        <v/>
      </c>
      <c r="BU473" s="156" t="str">
        <f t="shared" ref="BU473:BU536" si="199">IF(BT473&gt;0,IF(BT473&lt;6,"onvoldoende",""),"")</f>
        <v/>
      </c>
      <c r="BV473" s="68"/>
      <c r="BW473" s="68"/>
      <c r="BX473" s="68"/>
      <c r="BY473" s="68"/>
      <c r="BZ473" s="68"/>
      <c r="CA473" s="68"/>
      <c r="CB473" s="68"/>
      <c r="CC473" s="68"/>
    </row>
    <row r="474" spans="1:81" x14ac:dyDescent="0.2">
      <c r="A474" s="161" t="s">
        <v>56</v>
      </c>
      <c r="B474" s="32"/>
      <c r="C474" s="164" t="str">
        <f t="shared" si="179"/>
        <v>M</v>
      </c>
      <c r="D474" s="147"/>
      <c r="E474" s="40"/>
      <c r="F474" s="35"/>
      <c r="G474" s="32"/>
      <c r="H474" s="32"/>
      <c r="I474" s="32"/>
      <c r="J474" s="32"/>
      <c r="K474" s="41"/>
      <c r="L474" s="42"/>
      <c r="M474" s="42"/>
      <c r="N474" s="167" t="str">
        <f t="shared" si="180"/>
        <v>Uit</v>
      </c>
      <c r="O474" s="46"/>
      <c r="P474" s="47"/>
      <c r="Q474" s="48">
        <f t="shared" si="181"/>
        <v>0</v>
      </c>
      <c r="R474" s="49" t="str">
        <f t="shared" si="182"/>
        <v/>
      </c>
      <c r="S474" s="50" t="str">
        <f t="shared" si="183"/>
        <v>Uit</v>
      </c>
      <c r="T474" s="171">
        <f t="shared" si="184"/>
        <v>0</v>
      </c>
      <c r="U474" s="169">
        <f t="shared" si="185"/>
        <v>0</v>
      </c>
      <c r="V474" s="169" t="str">
        <f t="shared" si="186"/>
        <v>Uit</v>
      </c>
      <c r="W474" s="170" t="str">
        <f t="shared" si="187"/>
        <v/>
      </c>
      <c r="X474" s="91" t="str">
        <f t="shared" si="188"/>
        <v/>
      </c>
      <c r="Y474" s="51"/>
      <c r="Z474" s="51"/>
      <c r="AA474" s="51"/>
      <c r="AB474" s="51"/>
      <c r="AC474" s="51"/>
      <c r="AD474" s="51"/>
      <c r="AE474" s="51"/>
      <c r="AF474" s="51"/>
      <c r="AG474" s="51"/>
      <c r="AH474" s="51"/>
      <c r="AI474" s="51"/>
      <c r="AJ474" s="51"/>
      <c r="AK474" s="51"/>
      <c r="AL474" s="51"/>
      <c r="AM474" s="51"/>
      <c r="AN474" s="51"/>
      <c r="AO474" s="51"/>
      <c r="AP474" s="51"/>
      <c r="AQ474" s="51"/>
      <c r="AR474" s="51"/>
      <c r="AS474" s="51"/>
      <c r="AT474" s="51"/>
      <c r="AU474" s="51"/>
      <c r="AV474" s="51"/>
      <c r="AW474" s="51"/>
      <c r="AX474" s="149">
        <f t="shared" si="189"/>
        <v>0</v>
      </c>
      <c r="AY474" s="52"/>
      <c r="AZ474" s="90" t="e">
        <f>VLOOKUP(AY474,Termination!C:D,2,FALSE)</f>
        <v>#N/A</v>
      </c>
      <c r="BA474" s="92" t="str">
        <f t="shared" si="190"/>
        <v/>
      </c>
      <c r="BB474" s="89"/>
      <c r="BC474" s="89"/>
      <c r="BD474" s="150" t="str">
        <f t="shared" si="191"/>
        <v/>
      </c>
      <c r="BE474" s="151">
        <f>VLOOKUP(A474,Basisgegevens!$B:$L,5,0)</f>
        <v>3.8425925925925923E-3</v>
      </c>
      <c r="BF474" s="151">
        <f>VLOOKUP($A474,Basisgegevens!$B:$L,7,0)</f>
        <v>3.6111111111111109E-3</v>
      </c>
      <c r="BG474" s="151">
        <f>VLOOKUP($A474,Basisgegevens!$B:$L,8,0)</f>
        <v>8.5416666666666662E-3</v>
      </c>
      <c r="BH474" s="152">
        <f>VLOOKUP($A474,Basisgegevens!$B:$L,9,0)</f>
        <v>300</v>
      </c>
      <c r="BI474" s="152">
        <f>VLOOKUP($A474,Basisgegevens!$B:$L,10,0)</f>
        <v>135</v>
      </c>
      <c r="BJ474" s="152">
        <f>VLOOKUP($A474,Basisgegevens!$B:$L,11,0)</f>
        <v>19</v>
      </c>
      <c r="BK474" s="152" t="str">
        <f t="shared" si="192"/>
        <v/>
      </c>
      <c r="BL474" s="153" t="str">
        <f t="shared" si="193"/>
        <v>Uit</v>
      </c>
      <c r="BM474" s="154" t="str">
        <f t="shared" si="178"/>
        <v/>
      </c>
      <c r="BN474" s="154">
        <f t="shared" si="194"/>
        <v>0</v>
      </c>
      <c r="BO474" s="154" t="str">
        <f t="shared" si="195"/>
        <v/>
      </c>
      <c r="BP474" s="61"/>
      <c r="BQ474" s="61"/>
      <c r="BR474" s="59" t="str">
        <f t="shared" si="196"/>
        <v/>
      </c>
      <c r="BS474" s="59" t="str">
        <f t="shared" si="197"/>
        <v/>
      </c>
      <c r="BT474" s="155" t="str">
        <f t="shared" si="198"/>
        <v/>
      </c>
      <c r="BU474" s="156" t="str">
        <f t="shared" si="199"/>
        <v/>
      </c>
      <c r="BV474" s="68"/>
      <c r="BW474" s="68"/>
      <c r="BX474" s="68"/>
      <c r="BY474" s="68"/>
      <c r="BZ474" s="68"/>
      <c r="CA474" s="68"/>
      <c r="CB474" s="68"/>
      <c r="CC474" s="68"/>
    </row>
    <row r="475" spans="1:81" x14ac:dyDescent="0.2">
      <c r="A475" s="161" t="s">
        <v>56</v>
      </c>
      <c r="B475" s="32"/>
      <c r="C475" s="164" t="str">
        <f t="shared" si="179"/>
        <v>M</v>
      </c>
      <c r="D475" s="147"/>
      <c r="E475" s="40"/>
      <c r="F475" s="35"/>
      <c r="G475" s="32"/>
      <c r="H475" s="32"/>
      <c r="I475" s="32"/>
      <c r="J475" s="32"/>
      <c r="K475" s="41"/>
      <c r="L475" s="42"/>
      <c r="M475" s="42"/>
      <c r="N475" s="167" t="str">
        <f t="shared" si="180"/>
        <v>Uit</v>
      </c>
      <c r="O475" s="46"/>
      <c r="P475" s="47"/>
      <c r="Q475" s="48">
        <f t="shared" si="181"/>
        <v>0</v>
      </c>
      <c r="R475" s="49" t="str">
        <f t="shared" si="182"/>
        <v/>
      </c>
      <c r="S475" s="50" t="str">
        <f t="shared" si="183"/>
        <v>Uit</v>
      </c>
      <c r="T475" s="171">
        <f t="shared" si="184"/>
        <v>0</v>
      </c>
      <c r="U475" s="169">
        <f t="shared" si="185"/>
        <v>0</v>
      </c>
      <c r="V475" s="169" t="str">
        <f t="shared" si="186"/>
        <v>Uit</v>
      </c>
      <c r="W475" s="170" t="str">
        <f t="shared" si="187"/>
        <v/>
      </c>
      <c r="X475" s="91" t="str">
        <f t="shared" si="188"/>
        <v/>
      </c>
      <c r="Y475" s="51"/>
      <c r="Z475" s="51"/>
      <c r="AA475" s="51"/>
      <c r="AB475" s="51"/>
      <c r="AC475" s="51"/>
      <c r="AD475" s="51"/>
      <c r="AE475" s="51"/>
      <c r="AF475" s="51"/>
      <c r="AG475" s="51"/>
      <c r="AH475" s="51"/>
      <c r="AI475" s="51"/>
      <c r="AJ475" s="51"/>
      <c r="AK475" s="51"/>
      <c r="AL475" s="51"/>
      <c r="AM475" s="51"/>
      <c r="AN475" s="51"/>
      <c r="AO475" s="51"/>
      <c r="AP475" s="51"/>
      <c r="AQ475" s="51"/>
      <c r="AR475" s="51"/>
      <c r="AS475" s="51"/>
      <c r="AT475" s="51"/>
      <c r="AU475" s="51"/>
      <c r="AV475" s="51"/>
      <c r="AW475" s="51"/>
      <c r="AX475" s="149">
        <f t="shared" si="189"/>
        <v>0</v>
      </c>
      <c r="AY475" s="52"/>
      <c r="AZ475" s="90" t="e">
        <f>VLOOKUP(AY475,Termination!C:D,2,FALSE)</f>
        <v>#N/A</v>
      </c>
      <c r="BA475" s="92" t="str">
        <f t="shared" si="190"/>
        <v/>
      </c>
      <c r="BB475" s="89"/>
      <c r="BC475" s="89"/>
      <c r="BD475" s="150" t="str">
        <f t="shared" si="191"/>
        <v/>
      </c>
      <c r="BE475" s="151">
        <f>VLOOKUP(A475,Basisgegevens!$B:$L,5,0)</f>
        <v>3.8425925925925923E-3</v>
      </c>
      <c r="BF475" s="151">
        <f>VLOOKUP($A475,Basisgegevens!$B:$L,7,0)</f>
        <v>3.6111111111111109E-3</v>
      </c>
      <c r="BG475" s="151">
        <f>VLOOKUP($A475,Basisgegevens!$B:$L,8,0)</f>
        <v>8.5416666666666662E-3</v>
      </c>
      <c r="BH475" s="152">
        <f>VLOOKUP($A475,Basisgegevens!$B:$L,9,0)</f>
        <v>300</v>
      </c>
      <c r="BI475" s="152">
        <f>VLOOKUP($A475,Basisgegevens!$B:$L,10,0)</f>
        <v>135</v>
      </c>
      <c r="BJ475" s="152">
        <f>VLOOKUP($A475,Basisgegevens!$B:$L,11,0)</f>
        <v>19</v>
      </c>
      <c r="BK475" s="152" t="str">
        <f t="shared" si="192"/>
        <v/>
      </c>
      <c r="BL475" s="153" t="str">
        <f t="shared" si="193"/>
        <v>Uit</v>
      </c>
      <c r="BM475" s="154" t="str">
        <f t="shared" si="178"/>
        <v/>
      </c>
      <c r="BN475" s="154">
        <f t="shared" si="194"/>
        <v>0</v>
      </c>
      <c r="BO475" s="154" t="str">
        <f t="shared" si="195"/>
        <v/>
      </c>
      <c r="BP475" s="61"/>
      <c r="BQ475" s="61"/>
      <c r="BR475" s="59" t="str">
        <f t="shared" si="196"/>
        <v/>
      </c>
      <c r="BS475" s="59" t="str">
        <f t="shared" si="197"/>
        <v/>
      </c>
      <c r="BT475" s="155" t="str">
        <f t="shared" si="198"/>
        <v/>
      </c>
      <c r="BU475" s="156" t="str">
        <f t="shared" si="199"/>
        <v/>
      </c>
      <c r="BV475" s="68"/>
      <c r="BW475" s="68"/>
      <c r="BX475" s="68"/>
      <c r="BY475" s="68"/>
      <c r="BZ475" s="68"/>
      <c r="CA475" s="68"/>
      <c r="CB475" s="68"/>
      <c r="CC475" s="68"/>
    </row>
    <row r="476" spans="1:81" x14ac:dyDescent="0.2">
      <c r="A476" s="161" t="s">
        <v>56</v>
      </c>
      <c r="B476" s="32"/>
      <c r="C476" s="164" t="str">
        <f t="shared" si="179"/>
        <v>M</v>
      </c>
      <c r="D476" s="147"/>
      <c r="E476" s="40"/>
      <c r="F476" s="35"/>
      <c r="G476" s="32"/>
      <c r="H476" s="32"/>
      <c r="I476" s="32"/>
      <c r="J476" s="32"/>
      <c r="K476" s="41"/>
      <c r="L476" s="42"/>
      <c r="M476" s="42"/>
      <c r="N476" s="167" t="str">
        <f t="shared" si="180"/>
        <v>Uit</v>
      </c>
      <c r="O476" s="46"/>
      <c r="P476" s="47"/>
      <c r="Q476" s="48">
        <f t="shared" si="181"/>
        <v>0</v>
      </c>
      <c r="R476" s="49" t="str">
        <f t="shared" si="182"/>
        <v/>
      </c>
      <c r="S476" s="50" t="str">
        <f t="shared" si="183"/>
        <v>Uit</v>
      </c>
      <c r="T476" s="171">
        <f t="shared" si="184"/>
        <v>0</v>
      </c>
      <c r="U476" s="169">
        <f t="shared" si="185"/>
        <v>0</v>
      </c>
      <c r="V476" s="169" t="str">
        <f t="shared" si="186"/>
        <v>Uit</v>
      </c>
      <c r="W476" s="170" t="str">
        <f t="shared" si="187"/>
        <v/>
      </c>
      <c r="X476" s="91" t="str">
        <f t="shared" si="188"/>
        <v/>
      </c>
      <c r="Y476" s="51"/>
      <c r="Z476" s="51"/>
      <c r="AA476" s="51"/>
      <c r="AB476" s="51"/>
      <c r="AC476" s="51"/>
      <c r="AD476" s="51"/>
      <c r="AE476" s="51"/>
      <c r="AF476" s="51"/>
      <c r="AG476" s="51"/>
      <c r="AH476" s="51"/>
      <c r="AI476" s="51"/>
      <c r="AJ476" s="51"/>
      <c r="AK476" s="51"/>
      <c r="AL476" s="51"/>
      <c r="AM476" s="51"/>
      <c r="AN476" s="51"/>
      <c r="AO476" s="51"/>
      <c r="AP476" s="51"/>
      <c r="AQ476" s="51"/>
      <c r="AR476" s="51"/>
      <c r="AS476" s="51"/>
      <c r="AT476" s="51"/>
      <c r="AU476" s="51"/>
      <c r="AV476" s="51"/>
      <c r="AW476" s="51"/>
      <c r="AX476" s="149">
        <f t="shared" si="189"/>
        <v>0</v>
      </c>
      <c r="AY476" s="52"/>
      <c r="AZ476" s="90" t="e">
        <f>VLOOKUP(AY476,Termination!C:D,2,FALSE)</f>
        <v>#N/A</v>
      </c>
      <c r="BA476" s="92" t="str">
        <f t="shared" si="190"/>
        <v/>
      </c>
      <c r="BB476" s="89"/>
      <c r="BC476" s="89"/>
      <c r="BD476" s="150" t="str">
        <f t="shared" si="191"/>
        <v/>
      </c>
      <c r="BE476" s="151">
        <f>VLOOKUP(A476,Basisgegevens!$B:$L,5,0)</f>
        <v>3.8425925925925923E-3</v>
      </c>
      <c r="BF476" s="151">
        <f>VLOOKUP($A476,Basisgegevens!$B:$L,7,0)</f>
        <v>3.6111111111111109E-3</v>
      </c>
      <c r="BG476" s="151">
        <f>VLOOKUP($A476,Basisgegevens!$B:$L,8,0)</f>
        <v>8.5416666666666662E-3</v>
      </c>
      <c r="BH476" s="152">
        <f>VLOOKUP($A476,Basisgegevens!$B:$L,9,0)</f>
        <v>300</v>
      </c>
      <c r="BI476" s="152">
        <f>VLOOKUP($A476,Basisgegevens!$B:$L,10,0)</f>
        <v>135</v>
      </c>
      <c r="BJ476" s="152">
        <f>VLOOKUP($A476,Basisgegevens!$B:$L,11,0)</f>
        <v>19</v>
      </c>
      <c r="BK476" s="152" t="str">
        <f t="shared" si="192"/>
        <v/>
      </c>
      <c r="BL476" s="153" t="str">
        <f t="shared" si="193"/>
        <v>Uit</v>
      </c>
      <c r="BM476" s="154" t="str">
        <f t="shared" si="178"/>
        <v/>
      </c>
      <c r="BN476" s="154">
        <f t="shared" si="194"/>
        <v>0</v>
      </c>
      <c r="BO476" s="154" t="str">
        <f t="shared" si="195"/>
        <v/>
      </c>
      <c r="BP476" s="61"/>
      <c r="BQ476" s="61"/>
      <c r="BR476" s="59" t="str">
        <f t="shared" si="196"/>
        <v/>
      </c>
      <c r="BS476" s="59" t="str">
        <f t="shared" si="197"/>
        <v/>
      </c>
      <c r="BT476" s="155" t="str">
        <f t="shared" si="198"/>
        <v/>
      </c>
      <c r="BU476" s="156" t="str">
        <f t="shared" si="199"/>
        <v/>
      </c>
      <c r="BV476" s="68"/>
      <c r="BW476" s="68"/>
      <c r="BX476" s="68"/>
      <c r="BY476" s="68"/>
      <c r="BZ476" s="68"/>
      <c r="CA476" s="68"/>
      <c r="CB476" s="68"/>
      <c r="CC476" s="68"/>
    </row>
    <row r="477" spans="1:81" x14ac:dyDescent="0.2">
      <c r="A477" s="161" t="s">
        <v>56</v>
      </c>
      <c r="B477" s="32"/>
      <c r="C477" s="164" t="str">
        <f t="shared" si="179"/>
        <v>M</v>
      </c>
      <c r="D477" s="147"/>
      <c r="E477" s="40"/>
      <c r="F477" s="35"/>
      <c r="G477" s="32"/>
      <c r="H477" s="32"/>
      <c r="I477" s="32"/>
      <c r="J477" s="32"/>
      <c r="K477" s="41"/>
      <c r="L477" s="42"/>
      <c r="M477" s="42"/>
      <c r="N477" s="167" t="str">
        <f t="shared" si="180"/>
        <v>Uit</v>
      </c>
      <c r="O477" s="46"/>
      <c r="P477" s="47"/>
      <c r="Q477" s="48">
        <f t="shared" si="181"/>
        <v>0</v>
      </c>
      <c r="R477" s="49" t="str">
        <f t="shared" si="182"/>
        <v/>
      </c>
      <c r="S477" s="50" t="str">
        <f t="shared" si="183"/>
        <v>Uit</v>
      </c>
      <c r="T477" s="171">
        <f t="shared" si="184"/>
        <v>0</v>
      </c>
      <c r="U477" s="169">
        <f t="shared" si="185"/>
        <v>0</v>
      </c>
      <c r="V477" s="169" t="str">
        <f t="shared" si="186"/>
        <v>Uit</v>
      </c>
      <c r="W477" s="170" t="str">
        <f t="shared" si="187"/>
        <v/>
      </c>
      <c r="X477" s="91" t="str">
        <f t="shared" si="188"/>
        <v/>
      </c>
      <c r="Y477" s="51"/>
      <c r="Z477" s="51"/>
      <c r="AA477" s="51"/>
      <c r="AB477" s="51"/>
      <c r="AC477" s="51"/>
      <c r="AD477" s="51"/>
      <c r="AE477" s="51"/>
      <c r="AF477" s="51"/>
      <c r="AG477" s="51"/>
      <c r="AH477" s="51"/>
      <c r="AI477" s="51"/>
      <c r="AJ477" s="51"/>
      <c r="AK477" s="51"/>
      <c r="AL477" s="51"/>
      <c r="AM477" s="51"/>
      <c r="AN477" s="51"/>
      <c r="AO477" s="51"/>
      <c r="AP477" s="51"/>
      <c r="AQ477" s="51"/>
      <c r="AR477" s="51"/>
      <c r="AS477" s="51"/>
      <c r="AT477" s="51"/>
      <c r="AU477" s="51"/>
      <c r="AV477" s="51"/>
      <c r="AW477" s="51"/>
      <c r="AX477" s="149">
        <f t="shared" si="189"/>
        <v>0</v>
      </c>
      <c r="AY477" s="52"/>
      <c r="AZ477" s="90" t="e">
        <f>VLOOKUP(AY477,Termination!C:D,2,FALSE)</f>
        <v>#N/A</v>
      </c>
      <c r="BA477" s="92" t="str">
        <f t="shared" si="190"/>
        <v/>
      </c>
      <c r="BB477" s="89"/>
      <c r="BC477" s="89"/>
      <c r="BD477" s="150" t="str">
        <f t="shared" si="191"/>
        <v/>
      </c>
      <c r="BE477" s="151">
        <f>VLOOKUP(A477,Basisgegevens!$B:$L,5,0)</f>
        <v>3.8425925925925923E-3</v>
      </c>
      <c r="BF477" s="151">
        <f>VLOOKUP($A477,Basisgegevens!$B:$L,7,0)</f>
        <v>3.6111111111111109E-3</v>
      </c>
      <c r="BG477" s="151">
        <f>VLOOKUP($A477,Basisgegevens!$B:$L,8,0)</f>
        <v>8.5416666666666662E-3</v>
      </c>
      <c r="BH477" s="152">
        <f>VLOOKUP($A477,Basisgegevens!$B:$L,9,0)</f>
        <v>300</v>
      </c>
      <c r="BI477" s="152">
        <f>VLOOKUP($A477,Basisgegevens!$B:$L,10,0)</f>
        <v>135</v>
      </c>
      <c r="BJ477" s="152">
        <f>VLOOKUP($A477,Basisgegevens!$B:$L,11,0)</f>
        <v>19</v>
      </c>
      <c r="BK477" s="152" t="str">
        <f t="shared" si="192"/>
        <v/>
      </c>
      <c r="BL477" s="153" t="str">
        <f t="shared" si="193"/>
        <v>Uit</v>
      </c>
      <c r="BM477" s="154" t="str">
        <f t="shared" si="178"/>
        <v/>
      </c>
      <c r="BN477" s="154">
        <f t="shared" si="194"/>
        <v>0</v>
      </c>
      <c r="BO477" s="154" t="str">
        <f t="shared" si="195"/>
        <v/>
      </c>
      <c r="BP477" s="61"/>
      <c r="BQ477" s="61"/>
      <c r="BR477" s="59" t="str">
        <f t="shared" si="196"/>
        <v/>
      </c>
      <c r="BS477" s="59" t="str">
        <f t="shared" si="197"/>
        <v/>
      </c>
      <c r="BT477" s="155" t="str">
        <f t="shared" si="198"/>
        <v/>
      </c>
      <c r="BU477" s="156" t="str">
        <f t="shared" si="199"/>
        <v/>
      </c>
      <c r="BV477" s="68"/>
      <c r="BW477" s="68"/>
      <c r="BX477" s="68"/>
      <c r="BY477" s="68"/>
      <c r="BZ477" s="68"/>
      <c r="CA477" s="68"/>
      <c r="CB477" s="68"/>
      <c r="CC477" s="68"/>
    </row>
    <row r="478" spans="1:81" x14ac:dyDescent="0.2">
      <c r="A478" s="161" t="s">
        <v>56</v>
      </c>
      <c r="B478" s="32"/>
      <c r="C478" s="164" t="str">
        <f t="shared" si="179"/>
        <v>M</v>
      </c>
      <c r="D478" s="147"/>
      <c r="E478" s="40"/>
      <c r="F478" s="35"/>
      <c r="G478" s="32"/>
      <c r="H478" s="32"/>
      <c r="I478" s="32"/>
      <c r="J478" s="32"/>
      <c r="K478" s="41"/>
      <c r="L478" s="42"/>
      <c r="M478" s="42"/>
      <c r="N478" s="167" t="str">
        <f t="shared" si="180"/>
        <v>Uit</v>
      </c>
      <c r="O478" s="46"/>
      <c r="P478" s="47"/>
      <c r="Q478" s="48">
        <f t="shared" si="181"/>
        <v>0</v>
      </c>
      <c r="R478" s="49" t="str">
        <f t="shared" si="182"/>
        <v/>
      </c>
      <c r="S478" s="50" t="str">
        <f t="shared" si="183"/>
        <v>Uit</v>
      </c>
      <c r="T478" s="171">
        <f t="shared" si="184"/>
        <v>0</v>
      </c>
      <c r="U478" s="169">
        <f t="shared" si="185"/>
        <v>0</v>
      </c>
      <c r="V478" s="169" t="str">
        <f t="shared" si="186"/>
        <v>Uit</v>
      </c>
      <c r="W478" s="170" t="str">
        <f t="shared" si="187"/>
        <v/>
      </c>
      <c r="X478" s="91" t="str">
        <f t="shared" si="188"/>
        <v/>
      </c>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149">
        <f t="shared" si="189"/>
        <v>0</v>
      </c>
      <c r="AY478" s="52"/>
      <c r="AZ478" s="90" t="e">
        <f>VLOOKUP(AY478,Termination!C:D,2,FALSE)</f>
        <v>#N/A</v>
      </c>
      <c r="BA478" s="92" t="str">
        <f t="shared" si="190"/>
        <v/>
      </c>
      <c r="BB478" s="89"/>
      <c r="BC478" s="89"/>
      <c r="BD478" s="150" t="str">
        <f t="shared" si="191"/>
        <v/>
      </c>
      <c r="BE478" s="151">
        <f>VLOOKUP(A478,Basisgegevens!$B:$L,5,0)</f>
        <v>3.8425925925925923E-3</v>
      </c>
      <c r="BF478" s="151">
        <f>VLOOKUP($A478,Basisgegevens!$B:$L,7,0)</f>
        <v>3.6111111111111109E-3</v>
      </c>
      <c r="BG478" s="151">
        <f>VLOOKUP($A478,Basisgegevens!$B:$L,8,0)</f>
        <v>8.5416666666666662E-3</v>
      </c>
      <c r="BH478" s="152">
        <f>VLOOKUP($A478,Basisgegevens!$B:$L,9,0)</f>
        <v>300</v>
      </c>
      <c r="BI478" s="152">
        <f>VLOOKUP($A478,Basisgegevens!$B:$L,10,0)</f>
        <v>135</v>
      </c>
      <c r="BJ478" s="152">
        <f>VLOOKUP($A478,Basisgegevens!$B:$L,11,0)</f>
        <v>19</v>
      </c>
      <c r="BK478" s="152" t="str">
        <f t="shared" si="192"/>
        <v/>
      </c>
      <c r="BL478" s="153" t="str">
        <f t="shared" si="193"/>
        <v>Uit</v>
      </c>
      <c r="BM478" s="154" t="str">
        <f t="shared" si="178"/>
        <v/>
      </c>
      <c r="BN478" s="154">
        <f t="shared" si="194"/>
        <v>0</v>
      </c>
      <c r="BO478" s="154" t="str">
        <f t="shared" si="195"/>
        <v/>
      </c>
      <c r="BP478" s="61"/>
      <c r="BQ478" s="61"/>
      <c r="BR478" s="59" t="str">
        <f t="shared" si="196"/>
        <v/>
      </c>
      <c r="BS478" s="59" t="str">
        <f t="shared" si="197"/>
        <v/>
      </c>
      <c r="BT478" s="155" t="str">
        <f t="shared" si="198"/>
        <v/>
      </c>
      <c r="BU478" s="156" t="str">
        <f t="shared" si="199"/>
        <v/>
      </c>
      <c r="BV478" s="68"/>
      <c r="BW478" s="68"/>
      <c r="BX478" s="68"/>
      <c r="BY478" s="68"/>
      <c r="BZ478" s="68"/>
      <c r="CA478" s="68"/>
      <c r="CB478" s="68"/>
      <c r="CC478" s="68"/>
    </row>
    <row r="479" spans="1:81" x14ac:dyDescent="0.2">
      <c r="A479" s="161" t="s">
        <v>56</v>
      </c>
      <c r="B479" s="32"/>
      <c r="C479" s="164" t="str">
        <f t="shared" si="179"/>
        <v>M</v>
      </c>
      <c r="D479" s="147"/>
      <c r="E479" s="40"/>
      <c r="F479" s="35"/>
      <c r="G479" s="32"/>
      <c r="H479" s="32"/>
      <c r="I479" s="32"/>
      <c r="J479" s="32"/>
      <c r="K479" s="41"/>
      <c r="L479" s="42"/>
      <c r="M479" s="42"/>
      <c r="N479" s="167" t="str">
        <f t="shared" si="180"/>
        <v>Uit</v>
      </c>
      <c r="O479" s="46"/>
      <c r="P479" s="47"/>
      <c r="Q479" s="48">
        <f t="shared" si="181"/>
        <v>0</v>
      </c>
      <c r="R479" s="49" t="str">
        <f t="shared" si="182"/>
        <v/>
      </c>
      <c r="S479" s="50" t="str">
        <f t="shared" si="183"/>
        <v>Uit</v>
      </c>
      <c r="T479" s="171">
        <f t="shared" si="184"/>
        <v>0</v>
      </c>
      <c r="U479" s="169">
        <f t="shared" si="185"/>
        <v>0</v>
      </c>
      <c r="V479" s="169" t="str">
        <f t="shared" si="186"/>
        <v>Uit</v>
      </c>
      <c r="W479" s="170" t="str">
        <f t="shared" si="187"/>
        <v/>
      </c>
      <c r="X479" s="91" t="str">
        <f t="shared" si="188"/>
        <v/>
      </c>
      <c r="Y479" s="51"/>
      <c r="Z479" s="51"/>
      <c r="AA479" s="51"/>
      <c r="AB479" s="51"/>
      <c r="AC479" s="51"/>
      <c r="AD479" s="51"/>
      <c r="AE479" s="51"/>
      <c r="AF479" s="51"/>
      <c r="AG479" s="51"/>
      <c r="AH479" s="51"/>
      <c r="AI479" s="51"/>
      <c r="AJ479" s="51"/>
      <c r="AK479" s="51"/>
      <c r="AL479" s="51"/>
      <c r="AM479" s="51"/>
      <c r="AN479" s="51"/>
      <c r="AO479" s="51"/>
      <c r="AP479" s="51"/>
      <c r="AQ479" s="51"/>
      <c r="AR479" s="51"/>
      <c r="AS479" s="51"/>
      <c r="AT479" s="51"/>
      <c r="AU479" s="51"/>
      <c r="AV479" s="51"/>
      <c r="AW479" s="51"/>
      <c r="AX479" s="149">
        <f t="shared" si="189"/>
        <v>0</v>
      </c>
      <c r="AY479" s="52"/>
      <c r="AZ479" s="90" t="e">
        <f>VLOOKUP(AY479,Termination!C:D,2,FALSE)</f>
        <v>#N/A</v>
      </c>
      <c r="BA479" s="92" t="str">
        <f t="shared" si="190"/>
        <v/>
      </c>
      <c r="BB479" s="89"/>
      <c r="BC479" s="89"/>
      <c r="BD479" s="150" t="str">
        <f t="shared" si="191"/>
        <v/>
      </c>
      <c r="BE479" s="151">
        <f>VLOOKUP(A479,Basisgegevens!$B:$L,5,0)</f>
        <v>3.8425925925925923E-3</v>
      </c>
      <c r="BF479" s="151">
        <f>VLOOKUP($A479,Basisgegevens!$B:$L,7,0)</f>
        <v>3.6111111111111109E-3</v>
      </c>
      <c r="BG479" s="151">
        <f>VLOOKUP($A479,Basisgegevens!$B:$L,8,0)</f>
        <v>8.5416666666666662E-3</v>
      </c>
      <c r="BH479" s="152">
        <f>VLOOKUP($A479,Basisgegevens!$B:$L,9,0)</f>
        <v>300</v>
      </c>
      <c r="BI479" s="152">
        <f>VLOOKUP($A479,Basisgegevens!$B:$L,10,0)</f>
        <v>135</v>
      </c>
      <c r="BJ479" s="152">
        <f>VLOOKUP($A479,Basisgegevens!$B:$L,11,0)</f>
        <v>19</v>
      </c>
      <c r="BK479" s="152" t="str">
        <f t="shared" si="192"/>
        <v/>
      </c>
      <c r="BL479" s="153" t="str">
        <f t="shared" si="193"/>
        <v>Uit</v>
      </c>
      <c r="BM479" s="154" t="str">
        <f t="shared" si="178"/>
        <v/>
      </c>
      <c r="BN479" s="154">
        <f t="shared" si="194"/>
        <v>0</v>
      </c>
      <c r="BO479" s="154" t="str">
        <f t="shared" si="195"/>
        <v/>
      </c>
      <c r="BP479" s="61"/>
      <c r="BQ479" s="61"/>
      <c r="BR479" s="59" t="str">
        <f t="shared" si="196"/>
        <v/>
      </c>
      <c r="BS479" s="59" t="str">
        <f t="shared" si="197"/>
        <v/>
      </c>
      <c r="BT479" s="155" t="str">
        <f t="shared" si="198"/>
        <v/>
      </c>
      <c r="BU479" s="156" t="str">
        <f t="shared" si="199"/>
        <v/>
      </c>
      <c r="BV479" s="68"/>
      <c r="BW479" s="68"/>
      <c r="BX479" s="68"/>
      <c r="BY479" s="68"/>
      <c r="BZ479" s="68"/>
      <c r="CA479" s="68"/>
      <c r="CB479" s="68"/>
      <c r="CC479" s="68"/>
    </row>
    <row r="480" spans="1:81" x14ac:dyDescent="0.2">
      <c r="A480" s="161" t="s">
        <v>56</v>
      </c>
      <c r="B480" s="32"/>
      <c r="C480" s="164" t="str">
        <f t="shared" si="179"/>
        <v>M</v>
      </c>
      <c r="D480" s="147"/>
      <c r="E480" s="40"/>
      <c r="F480" s="35"/>
      <c r="G480" s="32"/>
      <c r="H480" s="32"/>
      <c r="I480" s="32"/>
      <c r="J480" s="32"/>
      <c r="K480" s="41"/>
      <c r="L480" s="42"/>
      <c r="M480" s="42"/>
      <c r="N480" s="167" t="str">
        <f t="shared" si="180"/>
        <v>Uit</v>
      </c>
      <c r="O480" s="46"/>
      <c r="P480" s="47"/>
      <c r="Q480" s="48">
        <f t="shared" si="181"/>
        <v>0</v>
      </c>
      <c r="R480" s="49" t="str">
        <f t="shared" si="182"/>
        <v/>
      </c>
      <c r="S480" s="50" t="str">
        <f t="shared" si="183"/>
        <v>Uit</v>
      </c>
      <c r="T480" s="171">
        <f t="shared" si="184"/>
        <v>0</v>
      </c>
      <c r="U480" s="169">
        <f t="shared" si="185"/>
        <v>0</v>
      </c>
      <c r="V480" s="169" t="str">
        <f t="shared" si="186"/>
        <v>Uit</v>
      </c>
      <c r="W480" s="170" t="str">
        <f t="shared" si="187"/>
        <v/>
      </c>
      <c r="X480" s="91" t="str">
        <f t="shared" si="188"/>
        <v/>
      </c>
      <c r="Y480" s="51"/>
      <c r="Z480" s="51"/>
      <c r="AA480" s="51"/>
      <c r="AB480" s="51"/>
      <c r="AC480" s="51"/>
      <c r="AD480" s="51"/>
      <c r="AE480" s="51"/>
      <c r="AF480" s="51"/>
      <c r="AG480" s="51"/>
      <c r="AH480" s="51"/>
      <c r="AI480" s="51"/>
      <c r="AJ480" s="51"/>
      <c r="AK480" s="51"/>
      <c r="AL480" s="51"/>
      <c r="AM480" s="51"/>
      <c r="AN480" s="51"/>
      <c r="AO480" s="51"/>
      <c r="AP480" s="51"/>
      <c r="AQ480" s="51"/>
      <c r="AR480" s="51"/>
      <c r="AS480" s="51"/>
      <c r="AT480" s="51"/>
      <c r="AU480" s="51"/>
      <c r="AV480" s="51"/>
      <c r="AW480" s="51"/>
      <c r="AX480" s="149">
        <f t="shared" si="189"/>
        <v>0</v>
      </c>
      <c r="AY480" s="52"/>
      <c r="AZ480" s="90" t="e">
        <f>VLOOKUP(AY480,Termination!C:D,2,FALSE)</f>
        <v>#N/A</v>
      </c>
      <c r="BA480" s="92" t="str">
        <f t="shared" si="190"/>
        <v/>
      </c>
      <c r="BB480" s="89"/>
      <c r="BC480" s="89"/>
      <c r="BD480" s="150" t="str">
        <f t="shared" si="191"/>
        <v/>
      </c>
      <c r="BE480" s="151">
        <f>VLOOKUP(A480,Basisgegevens!$B:$L,5,0)</f>
        <v>3.8425925925925923E-3</v>
      </c>
      <c r="BF480" s="151">
        <f>VLOOKUP($A480,Basisgegevens!$B:$L,7,0)</f>
        <v>3.6111111111111109E-3</v>
      </c>
      <c r="BG480" s="151">
        <f>VLOOKUP($A480,Basisgegevens!$B:$L,8,0)</f>
        <v>8.5416666666666662E-3</v>
      </c>
      <c r="BH480" s="152">
        <f>VLOOKUP($A480,Basisgegevens!$B:$L,9,0)</f>
        <v>300</v>
      </c>
      <c r="BI480" s="152">
        <f>VLOOKUP($A480,Basisgegevens!$B:$L,10,0)</f>
        <v>135</v>
      </c>
      <c r="BJ480" s="152">
        <f>VLOOKUP($A480,Basisgegevens!$B:$L,11,0)</f>
        <v>19</v>
      </c>
      <c r="BK480" s="152" t="str">
        <f t="shared" si="192"/>
        <v/>
      </c>
      <c r="BL480" s="153" t="str">
        <f t="shared" si="193"/>
        <v>Uit</v>
      </c>
      <c r="BM480" s="154" t="str">
        <f t="shared" si="178"/>
        <v/>
      </c>
      <c r="BN480" s="154">
        <f t="shared" si="194"/>
        <v>0</v>
      </c>
      <c r="BO480" s="154" t="str">
        <f t="shared" si="195"/>
        <v/>
      </c>
      <c r="BP480" s="61"/>
      <c r="BQ480" s="61"/>
      <c r="BR480" s="59" t="str">
        <f t="shared" si="196"/>
        <v/>
      </c>
      <c r="BS480" s="59" t="str">
        <f t="shared" si="197"/>
        <v/>
      </c>
      <c r="BT480" s="155" t="str">
        <f t="shared" si="198"/>
        <v/>
      </c>
      <c r="BU480" s="156" t="str">
        <f t="shared" si="199"/>
        <v/>
      </c>
      <c r="BV480" s="68"/>
      <c r="BW480" s="68"/>
      <c r="BX480" s="68"/>
      <c r="BY480" s="68"/>
      <c r="BZ480" s="68"/>
      <c r="CA480" s="68"/>
      <c r="CB480" s="68"/>
      <c r="CC480" s="68"/>
    </row>
    <row r="481" spans="1:81" x14ac:dyDescent="0.2">
      <c r="A481" s="161" t="s">
        <v>56</v>
      </c>
      <c r="B481" s="32"/>
      <c r="C481" s="164" t="str">
        <f t="shared" si="179"/>
        <v>M</v>
      </c>
      <c r="D481" s="147"/>
      <c r="E481" s="40"/>
      <c r="F481" s="35"/>
      <c r="G481" s="32"/>
      <c r="H481" s="32"/>
      <c r="I481" s="32"/>
      <c r="J481" s="32"/>
      <c r="K481" s="41"/>
      <c r="L481" s="42"/>
      <c r="M481" s="42"/>
      <c r="N481" s="167" t="str">
        <f t="shared" si="180"/>
        <v>Uit</v>
      </c>
      <c r="O481" s="46"/>
      <c r="P481" s="47"/>
      <c r="Q481" s="48">
        <f t="shared" si="181"/>
        <v>0</v>
      </c>
      <c r="R481" s="49" t="str">
        <f t="shared" si="182"/>
        <v/>
      </c>
      <c r="S481" s="50" t="str">
        <f t="shared" si="183"/>
        <v>Uit</v>
      </c>
      <c r="T481" s="171">
        <f t="shared" si="184"/>
        <v>0</v>
      </c>
      <c r="U481" s="169">
        <f t="shared" si="185"/>
        <v>0</v>
      </c>
      <c r="V481" s="169" t="str">
        <f t="shared" si="186"/>
        <v>Uit</v>
      </c>
      <c r="W481" s="170" t="str">
        <f t="shared" si="187"/>
        <v/>
      </c>
      <c r="X481" s="91" t="str">
        <f t="shared" si="188"/>
        <v/>
      </c>
      <c r="Y481" s="51"/>
      <c r="Z481" s="51"/>
      <c r="AA481" s="51"/>
      <c r="AB481" s="51"/>
      <c r="AC481" s="51"/>
      <c r="AD481" s="51"/>
      <c r="AE481" s="51"/>
      <c r="AF481" s="51"/>
      <c r="AG481" s="51"/>
      <c r="AH481" s="51"/>
      <c r="AI481" s="51"/>
      <c r="AJ481" s="51"/>
      <c r="AK481" s="51"/>
      <c r="AL481" s="51"/>
      <c r="AM481" s="51"/>
      <c r="AN481" s="51"/>
      <c r="AO481" s="51"/>
      <c r="AP481" s="51"/>
      <c r="AQ481" s="51"/>
      <c r="AR481" s="51"/>
      <c r="AS481" s="51"/>
      <c r="AT481" s="51"/>
      <c r="AU481" s="51"/>
      <c r="AV481" s="51"/>
      <c r="AW481" s="51"/>
      <c r="AX481" s="149">
        <f t="shared" si="189"/>
        <v>0</v>
      </c>
      <c r="AY481" s="52"/>
      <c r="AZ481" s="90" t="e">
        <f>VLOOKUP(AY481,Termination!C:D,2,FALSE)</f>
        <v>#N/A</v>
      </c>
      <c r="BA481" s="92" t="str">
        <f t="shared" si="190"/>
        <v/>
      </c>
      <c r="BB481" s="89"/>
      <c r="BC481" s="89"/>
      <c r="BD481" s="150" t="str">
        <f t="shared" si="191"/>
        <v/>
      </c>
      <c r="BE481" s="151">
        <f>VLOOKUP(A481,Basisgegevens!$B:$L,5,0)</f>
        <v>3.8425925925925923E-3</v>
      </c>
      <c r="BF481" s="151">
        <f>VLOOKUP($A481,Basisgegevens!$B:$L,7,0)</f>
        <v>3.6111111111111109E-3</v>
      </c>
      <c r="BG481" s="151">
        <f>VLOOKUP($A481,Basisgegevens!$B:$L,8,0)</f>
        <v>8.5416666666666662E-3</v>
      </c>
      <c r="BH481" s="152">
        <f>VLOOKUP($A481,Basisgegevens!$B:$L,9,0)</f>
        <v>300</v>
      </c>
      <c r="BI481" s="152">
        <f>VLOOKUP($A481,Basisgegevens!$B:$L,10,0)</f>
        <v>135</v>
      </c>
      <c r="BJ481" s="152">
        <f>VLOOKUP($A481,Basisgegevens!$B:$L,11,0)</f>
        <v>19</v>
      </c>
      <c r="BK481" s="152" t="str">
        <f t="shared" si="192"/>
        <v/>
      </c>
      <c r="BL481" s="153" t="str">
        <f t="shared" si="193"/>
        <v>Uit</v>
      </c>
      <c r="BM481" s="154" t="str">
        <f t="shared" si="178"/>
        <v/>
      </c>
      <c r="BN481" s="154">
        <f t="shared" si="194"/>
        <v>0</v>
      </c>
      <c r="BO481" s="154" t="str">
        <f t="shared" si="195"/>
        <v/>
      </c>
      <c r="BP481" s="61"/>
      <c r="BQ481" s="61"/>
      <c r="BR481" s="59" t="str">
        <f t="shared" si="196"/>
        <v/>
      </c>
      <c r="BS481" s="59" t="str">
        <f t="shared" si="197"/>
        <v/>
      </c>
      <c r="BT481" s="155" t="str">
        <f t="shared" si="198"/>
        <v/>
      </c>
      <c r="BU481" s="156" t="str">
        <f t="shared" si="199"/>
        <v/>
      </c>
      <c r="BV481" s="68"/>
      <c r="BW481" s="68"/>
      <c r="BX481" s="68"/>
      <c r="BY481" s="68"/>
      <c r="BZ481" s="68"/>
      <c r="CA481" s="68"/>
      <c r="CB481" s="68"/>
      <c r="CC481" s="68"/>
    </row>
    <row r="482" spans="1:81" x14ac:dyDescent="0.2">
      <c r="A482" s="161" t="s">
        <v>56</v>
      </c>
      <c r="B482" s="32"/>
      <c r="C482" s="164" t="str">
        <f t="shared" si="179"/>
        <v>M</v>
      </c>
      <c r="D482" s="147"/>
      <c r="E482" s="40"/>
      <c r="F482" s="35"/>
      <c r="G482" s="32"/>
      <c r="H482" s="32"/>
      <c r="I482" s="32"/>
      <c r="J482" s="32"/>
      <c r="K482" s="41"/>
      <c r="L482" s="42"/>
      <c r="M482" s="42"/>
      <c r="N482" s="167" t="str">
        <f t="shared" si="180"/>
        <v>Uit</v>
      </c>
      <c r="O482" s="46"/>
      <c r="P482" s="47"/>
      <c r="Q482" s="48">
        <f t="shared" si="181"/>
        <v>0</v>
      </c>
      <c r="R482" s="49" t="str">
        <f t="shared" si="182"/>
        <v/>
      </c>
      <c r="S482" s="50" t="str">
        <f t="shared" si="183"/>
        <v>Uit</v>
      </c>
      <c r="T482" s="171">
        <f t="shared" si="184"/>
        <v>0</v>
      </c>
      <c r="U482" s="169">
        <f t="shared" si="185"/>
        <v>0</v>
      </c>
      <c r="V482" s="169" t="str">
        <f t="shared" si="186"/>
        <v>Uit</v>
      </c>
      <c r="W482" s="170" t="str">
        <f t="shared" si="187"/>
        <v/>
      </c>
      <c r="X482" s="91" t="str">
        <f t="shared" si="188"/>
        <v/>
      </c>
      <c r="Y482" s="51"/>
      <c r="Z482" s="51"/>
      <c r="AA482" s="51"/>
      <c r="AB482" s="51"/>
      <c r="AC482" s="51"/>
      <c r="AD482" s="51"/>
      <c r="AE482" s="51"/>
      <c r="AF482" s="51"/>
      <c r="AG482" s="51"/>
      <c r="AH482" s="51"/>
      <c r="AI482" s="51"/>
      <c r="AJ482" s="51"/>
      <c r="AK482" s="51"/>
      <c r="AL482" s="51"/>
      <c r="AM482" s="51"/>
      <c r="AN482" s="51"/>
      <c r="AO482" s="51"/>
      <c r="AP482" s="51"/>
      <c r="AQ482" s="51"/>
      <c r="AR482" s="51"/>
      <c r="AS482" s="51"/>
      <c r="AT482" s="51"/>
      <c r="AU482" s="51"/>
      <c r="AV482" s="51"/>
      <c r="AW482" s="51"/>
      <c r="AX482" s="149">
        <f t="shared" si="189"/>
        <v>0</v>
      </c>
      <c r="AY482" s="52"/>
      <c r="AZ482" s="90" t="e">
        <f>VLOOKUP(AY482,Termination!C:D,2,FALSE)</f>
        <v>#N/A</v>
      </c>
      <c r="BA482" s="92" t="str">
        <f t="shared" si="190"/>
        <v/>
      </c>
      <c r="BB482" s="89"/>
      <c r="BC482" s="89"/>
      <c r="BD482" s="150" t="str">
        <f t="shared" si="191"/>
        <v/>
      </c>
      <c r="BE482" s="151">
        <f>VLOOKUP(A482,Basisgegevens!$B:$L,5,0)</f>
        <v>3.8425925925925923E-3</v>
      </c>
      <c r="BF482" s="151">
        <f>VLOOKUP($A482,Basisgegevens!$B:$L,7,0)</f>
        <v>3.6111111111111109E-3</v>
      </c>
      <c r="BG482" s="151">
        <f>VLOOKUP($A482,Basisgegevens!$B:$L,8,0)</f>
        <v>8.5416666666666662E-3</v>
      </c>
      <c r="BH482" s="152">
        <f>VLOOKUP($A482,Basisgegevens!$B:$L,9,0)</f>
        <v>300</v>
      </c>
      <c r="BI482" s="152">
        <f>VLOOKUP($A482,Basisgegevens!$B:$L,10,0)</f>
        <v>135</v>
      </c>
      <c r="BJ482" s="152">
        <f>VLOOKUP($A482,Basisgegevens!$B:$L,11,0)</f>
        <v>19</v>
      </c>
      <c r="BK482" s="152" t="str">
        <f t="shared" si="192"/>
        <v/>
      </c>
      <c r="BL482" s="153" t="str">
        <f t="shared" si="193"/>
        <v>Uit</v>
      </c>
      <c r="BM482" s="154" t="str">
        <f t="shared" si="178"/>
        <v/>
      </c>
      <c r="BN482" s="154">
        <f t="shared" si="194"/>
        <v>0</v>
      </c>
      <c r="BO482" s="154" t="str">
        <f t="shared" si="195"/>
        <v/>
      </c>
      <c r="BP482" s="61"/>
      <c r="BQ482" s="61"/>
      <c r="BR482" s="59" t="str">
        <f t="shared" si="196"/>
        <v/>
      </c>
      <c r="BS482" s="59" t="str">
        <f t="shared" si="197"/>
        <v/>
      </c>
      <c r="BT482" s="155" t="str">
        <f t="shared" si="198"/>
        <v/>
      </c>
      <c r="BU482" s="156" t="str">
        <f t="shared" si="199"/>
        <v/>
      </c>
      <c r="BV482" s="68"/>
      <c r="BW482" s="68"/>
      <c r="BX482" s="68"/>
      <c r="BY482" s="68"/>
      <c r="BZ482" s="68"/>
      <c r="CA482" s="68"/>
      <c r="CB482" s="68"/>
      <c r="CC482" s="68"/>
    </row>
    <row r="483" spans="1:81" x14ac:dyDescent="0.2">
      <c r="A483" s="161" t="s">
        <v>56</v>
      </c>
      <c r="B483" s="32"/>
      <c r="C483" s="164" t="str">
        <f t="shared" si="179"/>
        <v>M</v>
      </c>
      <c r="D483" s="147"/>
      <c r="E483" s="40"/>
      <c r="F483" s="35"/>
      <c r="G483" s="32"/>
      <c r="H483" s="32"/>
      <c r="I483" s="32"/>
      <c r="J483" s="32"/>
      <c r="K483" s="41"/>
      <c r="L483" s="42"/>
      <c r="M483" s="42"/>
      <c r="N483" s="167" t="str">
        <f t="shared" si="180"/>
        <v>Uit</v>
      </c>
      <c r="O483" s="46"/>
      <c r="P483" s="47"/>
      <c r="Q483" s="48">
        <f t="shared" si="181"/>
        <v>0</v>
      </c>
      <c r="R483" s="49" t="str">
        <f t="shared" si="182"/>
        <v/>
      </c>
      <c r="S483" s="50" t="str">
        <f t="shared" si="183"/>
        <v>Uit</v>
      </c>
      <c r="T483" s="171">
        <f t="shared" si="184"/>
        <v>0</v>
      </c>
      <c r="U483" s="169">
        <f t="shared" si="185"/>
        <v>0</v>
      </c>
      <c r="V483" s="169" t="str">
        <f t="shared" si="186"/>
        <v>Uit</v>
      </c>
      <c r="W483" s="170" t="str">
        <f t="shared" si="187"/>
        <v/>
      </c>
      <c r="X483" s="91" t="str">
        <f t="shared" si="188"/>
        <v/>
      </c>
      <c r="Y483" s="51"/>
      <c r="Z483" s="51"/>
      <c r="AA483" s="51"/>
      <c r="AB483" s="51"/>
      <c r="AC483" s="51"/>
      <c r="AD483" s="51"/>
      <c r="AE483" s="51"/>
      <c r="AF483" s="51"/>
      <c r="AG483" s="51"/>
      <c r="AH483" s="51"/>
      <c r="AI483" s="51"/>
      <c r="AJ483" s="51"/>
      <c r="AK483" s="51"/>
      <c r="AL483" s="51"/>
      <c r="AM483" s="51"/>
      <c r="AN483" s="51"/>
      <c r="AO483" s="51"/>
      <c r="AP483" s="51"/>
      <c r="AQ483" s="51"/>
      <c r="AR483" s="51"/>
      <c r="AS483" s="51"/>
      <c r="AT483" s="51"/>
      <c r="AU483" s="51"/>
      <c r="AV483" s="51"/>
      <c r="AW483" s="51"/>
      <c r="AX483" s="149">
        <f t="shared" si="189"/>
        <v>0</v>
      </c>
      <c r="AY483" s="52"/>
      <c r="AZ483" s="90" t="e">
        <f>VLOOKUP(AY483,Termination!C:D,2,FALSE)</f>
        <v>#N/A</v>
      </c>
      <c r="BA483" s="92" t="str">
        <f t="shared" si="190"/>
        <v/>
      </c>
      <c r="BB483" s="89"/>
      <c r="BC483" s="89"/>
      <c r="BD483" s="150" t="str">
        <f t="shared" si="191"/>
        <v/>
      </c>
      <c r="BE483" s="151">
        <f>VLOOKUP(A483,Basisgegevens!$B:$L,5,0)</f>
        <v>3.8425925925925923E-3</v>
      </c>
      <c r="BF483" s="151">
        <f>VLOOKUP($A483,Basisgegevens!$B:$L,7,0)</f>
        <v>3.6111111111111109E-3</v>
      </c>
      <c r="BG483" s="151">
        <f>VLOOKUP($A483,Basisgegevens!$B:$L,8,0)</f>
        <v>8.5416666666666662E-3</v>
      </c>
      <c r="BH483" s="152">
        <f>VLOOKUP($A483,Basisgegevens!$B:$L,9,0)</f>
        <v>300</v>
      </c>
      <c r="BI483" s="152">
        <f>VLOOKUP($A483,Basisgegevens!$B:$L,10,0)</f>
        <v>135</v>
      </c>
      <c r="BJ483" s="152">
        <f>VLOOKUP($A483,Basisgegevens!$B:$L,11,0)</f>
        <v>19</v>
      </c>
      <c r="BK483" s="152" t="str">
        <f t="shared" si="192"/>
        <v/>
      </c>
      <c r="BL483" s="153" t="str">
        <f t="shared" si="193"/>
        <v>Uit</v>
      </c>
      <c r="BM483" s="154" t="str">
        <f t="shared" si="178"/>
        <v/>
      </c>
      <c r="BN483" s="154">
        <f t="shared" si="194"/>
        <v>0</v>
      </c>
      <c r="BO483" s="154" t="str">
        <f t="shared" si="195"/>
        <v/>
      </c>
      <c r="BP483" s="61"/>
      <c r="BQ483" s="61"/>
      <c r="BR483" s="59" t="str">
        <f t="shared" si="196"/>
        <v/>
      </c>
      <c r="BS483" s="59" t="str">
        <f t="shared" si="197"/>
        <v/>
      </c>
      <c r="BT483" s="155" t="str">
        <f t="shared" si="198"/>
        <v/>
      </c>
      <c r="BU483" s="156" t="str">
        <f t="shared" si="199"/>
        <v/>
      </c>
      <c r="BV483" s="68"/>
      <c r="BW483" s="68"/>
      <c r="BX483" s="68"/>
      <c r="BY483" s="68"/>
      <c r="BZ483" s="68"/>
      <c r="CA483" s="68"/>
      <c r="CB483" s="68"/>
      <c r="CC483" s="68"/>
    </row>
    <row r="484" spans="1:81" x14ac:dyDescent="0.2">
      <c r="A484" s="161" t="s">
        <v>56</v>
      </c>
      <c r="B484" s="32"/>
      <c r="C484" s="164" t="str">
        <f t="shared" si="179"/>
        <v>M</v>
      </c>
      <c r="D484" s="147"/>
      <c r="E484" s="40"/>
      <c r="F484" s="35"/>
      <c r="G484" s="32"/>
      <c r="H484" s="32"/>
      <c r="I484" s="32"/>
      <c r="J484" s="32"/>
      <c r="K484" s="41"/>
      <c r="L484" s="42"/>
      <c r="M484" s="42"/>
      <c r="N484" s="167" t="str">
        <f t="shared" si="180"/>
        <v>Uit</v>
      </c>
      <c r="O484" s="46"/>
      <c r="P484" s="47"/>
      <c r="Q484" s="48">
        <f t="shared" si="181"/>
        <v>0</v>
      </c>
      <c r="R484" s="49" t="str">
        <f t="shared" si="182"/>
        <v/>
      </c>
      <c r="S484" s="50" t="str">
        <f t="shared" si="183"/>
        <v>Uit</v>
      </c>
      <c r="T484" s="171">
        <f t="shared" si="184"/>
        <v>0</v>
      </c>
      <c r="U484" s="169">
        <f t="shared" si="185"/>
        <v>0</v>
      </c>
      <c r="V484" s="169" t="str">
        <f t="shared" si="186"/>
        <v>Uit</v>
      </c>
      <c r="W484" s="170" t="str">
        <f t="shared" si="187"/>
        <v/>
      </c>
      <c r="X484" s="91" t="str">
        <f t="shared" si="188"/>
        <v/>
      </c>
      <c r="Y484" s="51"/>
      <c r="Z484" s="51"/>
      <c r="AA484" s="51"/>
      <c r="AB484" s="51"/>
      <c r="AC484" s="51"/>
      <c r="AD484" s="51"/>
      <c r="AE484" s="51"/>
      <c r="AF484" s="51"/>
      <c r="AG484" s="51"/>
      <c r="AH484" s="51"/>
      <c r="AI484" s="51"/>
      <c r="AJ484" s="51"/>
      <c r="AK484" s="51"/>
      <c r="AL484" s="51"/>
      <c r="AM484" s="51"/>
      <c r="AN484" s="51"/>
      <c r="AO484" s="51"/>
      <c r="AP484" s="51"/>
      <c r="AQ484" s="51"/>
      <c r="AR484" s="51"/>
      <c r="AS484" s="51"/>
      <c r="AT484" s="51"/>
      <c r="AU484" s="51"/>
      <c r="AV484" s="51"/>
      <c r="AW484" s="51"/>
      <c r="AX484" s="149">
        <f t="shared" si="189"/>
        <v>0</v>
      </c>
      <c r="AY484" s="52"/>
      <c r="AZ484" s="90" t="e">
        <f>VLOOKUP(AY484,Termination!C:D,2,FALSE)</f>
        <v>#N/A</v>
      </c>
      <c r="BA484" s="92" t="str">
        <f t="shared" si="190"/>
        <v/>
      </c>
      <c r="BB484" s="89"/>
      <c r="BC484" s="89"/>
      <c r="BD484" s="150" t="str">
        <f t="shared" si="191"/>
        <v/>
      </c>
      <c r="BE484" s="151">
        <f>VLOOKUP(A484,Basisgegevens!$B:$L,5,0)</f>
        <v>3.8425925925925923E-3</v>
      </c>
      <c r="BF484" s="151">
        <f>VLOOKUP($A484,Basisgegevens!$B:$L,7,0)</f>
        <v>3.6111111111111109E-3</v>
      </c>
      <c r="BG484" s="151">
        <f>VLOOKUP($A484,Basisgegevens!$B:$L,8,0)</f>
        <v>8.5416666666666662E-3</v>
      </c>
      <c r="BH484" s="152">
        <f>VLOOKUP($A484,Basisgegevens!$B:$L,9,0)</f>
        <v>300</v>
      </c>
      <c r="BI484" s="152">
        <f>VLOOKUP($A484,Basisgegevens!$B:$L,10,0)</f>
        <v>135</v>
      </c>
      <c r="BJ484" s="152">
        <f>VLOOKUP($A484,Basisgegevens!$B:$L,11,0)</f>
        <v>19</v>
      </c>
      <c r="BK484" s="152" t="str">
        <f t="shared" si="192"/>
        <v/>
      </c>
      <c r="BL484" s="153" t="str">
        <f t="shared" si="193"/>
        <v>Uit</v>
      </c>
      <c r="BM484" s="154" t="str">
        <f t="shared" si="178"/>
        <v/>
      </c>
      <c r="BN484" s="154">
        <f t="shared" si="194"/>
        <v>0</v>
      </c>
      <c r="BO484" s="154" t="str">
        <f t="shared" si="195"/>
        <v/>
      </c>
      <c r="BP484" s="61"/>
      <c r="BQ484" s="61"/>
      <c r="BR484" s="59" t="str">
        <f t="shared" si="196"/>
        <v/>
      </c>
      <c r="BS484" s="59" t="str">
        <f t="shared" si="197"/>
        <v/>
      </c>
      <c r="BT484" s="155" t="str">
        <f t="shared" si="198"/>
        <v/>
      </c>
      <c r="BU484" s="156" t="str">
        <f t="shared" si="199"/>
        <v/>
      </c>
      <c r="BV484" s="68"/>
      <c r="BW484" s="68"/>
      <c r="BX484" s="68"/>
      <c r="BY484" s="68"/>
      <c r="BZ484" s="68"/>
      <c r="CA484" s="68"/>
      <c r="CB484" s="68"/>
      <c r="CC484" s="68"/>
    </row>
    <row r="485" spans="1:81" x14ac:dyDescent="0.2">
      <c r="A485" s="161" t="s">
        <v>56</v>
      </c>
      <c r="B485" s="32"/>
      <c r="C485" s="164" t="str">
        <f t="shared" si="179"/>
        <v>M</v>
      </c>
      <c r="D485" s="147"/>
      <c r="E485" s="40"/>
      <c r="F485" s="35"/>
      <c r="G485" s="32"/>
      <c r="H485" s="32"/>
      <c r="I485" s="32"/>
      <c r="J485" s="32"/>
      <c r="K485" s="41"/>
      <c r="L485" s="42"/>
      <c r="M485" s="42"/>
      <c r="N485" s="167" t="str">
        <f t="shared" si="180"/>
        <v>Uit</v>
      </c>
      <c r="O485" s="46"/>
      <c r="P485" s="47"/>
      <c r="Q485" s="48">
        <f t="shared" si="181"/>
        <v>0</v>
      </c>
      <c r="R485" s="49" t="str">
        <f t="shared" si="182"/>
        <v/>
      </c>
      <c r="S485" s="50" t="str">
        <f t="shared" si="183"/>
        <v>Uit</v>
      </c>
      <c r="T485" s="171">
        <f t="shared" si="184"/>
        <v>0</v>
      </c>
      <c r="U485" s="169">
        <f t="shared" si="185"/>
        <v>0</v>
      </c>
      <c r="V485" s="169" t="str">
        <f t="shared" si="186"/>
        <v>Uit</v>
      </c>
      <c r="W485" s="170" t="str">
        <f t="shared" si="187"/>
        <v/>
      </c>
      <c r="X485" s="91" t="str">
        <f t="shared" si="188"/>
        <v/>
      </c>
      <c r="Y485" s="51"/>
      <c r="Z485" s="51"/>
      <c r="AA485" s="51"/>
      <c r="AB485" s="51"/>
      <c r="AC485" s="51"/>
      <c r="AD485" s="51"/>
      <c r="AE485" s="51"/>
      <c r="AF485" s="51"/>
      <c r="AG485" s="51"/>
      <c r="AH485" s="51"/>
      <c r="AI485" s="51"/>
      <c r="AJ485" s="51"/>
      <c r="AK485" s="51"/>
      <c r="AL485" s="51"/>
      <c r="AM485" s="51"/>
      <c r="AN485" s="51"/>
      <c r="AO485" s="51"/>
      <c r="AP485" s="51"/>
      <c r="AQ485" s="51"/>
      <c r="AR485" s="51"/>
      <c r="AS485" s="51"/>
      <c r="AT485" s="51"/>
      <c r="AU485" s="51"/>
      <c r="AV485" s="51"/>
      <c r="AW485" s="51"/>
      <c r="AX485" s="149">
        <f t="shared" si="189"/>
        <v>0</v>
      </c>
      <c r="AY485" s="52"/>
      <c r="AZ485" s="90" t="e">
        <f>VLOOKUP(AY485,Termination!C:D,2,FALSE)</f>
        <v>#N/A</v>
      </c>
      <c r="BA485" s="92" t="str">
        <f t="shared" si="190"/>
        <v/>
      </c>
      <c r="BB485" s="89"/>
      <c r="BC485" s="89"/>
      <c r="BD485" s="150" t="str">
        <f t="shared" si="191"/>
        <v/>
      </c>
      <c r="BE485" s="151">
        <f>VLOOKUP(A485,Basisgegevens!$B:$L,5,0)</f>
        <v>3.8425925925925923E-3</v>
      </c>
      <c r="BF485" s="151">
        <f>VLOOKUP($A485,Basisgegevens!$B:$L,7,0)</f>
        <v>3.6111111111111109E-3</v>
      </c>
      <c r="BG485" s="151">
        <f>VLOOKUP($A485,Basisgegevens!$B:$L,8,0)</f>
        <v>8.5416666666666662E-3</v>
      </c>
      <c r="BH485" s="152">
        <f>VLOOKUP($A485,Basisgegevens!$B:$L,9,0)</f>
        <v>300</v>
      </c>
      <c r="BI485" s="152">
        <f>VLOOKUP($A485,Basisgegevens!$B:$L,10,0)</f>
        <v>135</v>
      </c>
      <c r="BJ485" s="152">
        <f>VLOOKUP($A485,Basisgegevens!$B:$L,11,0)</f>
        <v>19</v>
      </c>
      <c r="BK485" s="152" t="str">
        <f t="shared" si="192"/>
        <v/>
      </c>
      <c r="BL485" s="153" t="str">
        <f t="shared" si="193"/>
        <v>Uit</v>
      </c>
      <c r="BM485" s="154" t="str">
        <f t="shared" si="178"/>
        <v/>
      </c>
      <c r="BN485" s="154">
        <f t="shared" si="194"/>
        <v>0</v>
      </c>
      <c r="BO485" s="154" t="str">
        <f t="shared" si="195"/>
        <v/>
      </c>
      <c r="BP485" s="61"/>
      <c r="BQ485" s="61"/>
      <c r="BR485" s="59" t="str">
        <f t="shared" si="196"/>
        <v/>
      </c>
      <c r="BS485" s="59" t="str">
        <f t="shared" si="197"/>
        <v/>
      </c>
      <c r="BT485" s="155" t="str">
        <f t="shared" si="198"/>
        <v/>
      </c>
      <c r="BU485" s="156" t="str">
        <f t="shared" si="199"/>
        <v/>
      </c>
      <c r="BV485" s="68"/>
      <c r="BW485" s="68"/>
      <c r="BX485" s="68"/>
      <c r="BY485" s="68"/>
      <c r="BZ485" s="68"/>
      <c r="CA485" s="68"/>
      <c r="CB485" s="68"/>
      <c r="CC485" s="68"/>
    </row>
    <row r="486" spans="1:81" x14ac:dyDescent="0.2">
      <c r="A486" s="161" t="s">
        <v>56</v>
      </c>
      <c r="B486" s="32"/>
      <c r="C486" s="164" t="str">
        <f t="shared" si="179"/>
        <v>M</v>
      </c>
      <c r="D486" s="147"/>
      <c r="E486" s="40"/>
      <c r="F486" s="35"/>
      <c r="G486" s="32"/>
      <c r="H486" s="32"/>
      <c r="I486" s="32"/>
      <c r="J486" s="32"/>
      <c r="K486" s="41"/>
      <c r="L486" s="42"/>
      <c r="M486" s="42"/>
      <c r="N486" s="167" t="str">
        <f t="shared" si="180"/>
        <v>Uit</v>
      </c>
      <c r="O486" s="46"/>
      <c r="P486" s="47"/>
      <c r="Q486" s="48">
        <f t="shared" si="181"/>
        <v>0</v>
      </c>
      <c r="R486" s="49" t="str">
        <f t="shared" si="182"/>
        <v/>
      </c>
      <c r="S486" s="50" t="str">
        <f t="shared" si="183"/>
        <v>Uit</v>
      </c>
      <c r="T486" s="171">
        <f t="shared" si="184"/>
        <v>0</v>
      </c>
      <c r="U486" s="169">
        <f t="shared" si="185"/>
        <v>0</v>
      </c>
      <c r="V486" s="169" t="str">
        <f t="shared" si="186"/>
        <v>Uit</v>
      </c>
      <c r="W486" s="170" t="str">
        <f t="shared" si="187"/>
        <v/>
      </c>
      <c r="X486" s="91" t="str">
        <f t="shared" si="188"/>
        <v/>
      </c>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149">
        <f t="shared" si="189"/>
        <v>0</v>
      </c>
      <c r="AY486" s="52"/>
      <c r="AZ486" s="90" t="e">
        <f>VLOOKUP(AY486,Termination!C:D,2,FALSE)</f>
        <v>#N/A</v>
      </c>
      <c r="BA486" s="92" t="str">
        <f t="shared" si="190"/>
        <v/>
      </c>
      <c r="BB486" s="89"/>
      <c r="BC486" s="89"/>
      <c r="BD486" s="150" t="str">
        <f t="shared" si="191"/>
        <v/>
      </c>
      <c r="BE486" s="151">
        <f>VLOOKUP(A486,Basisgegevens!$B:$L,5,0)</f>
        <v>3.8425925925925923E-3</v>
      </c>
      <c r="BF486" s="151">
        <f>VLOOKUP($A486,Basisgegevens!$B:$L,7,0)</f>
        <v>3.6111111111111109E-3</v>
      </c>
      <c r="BG486" s="151">
        <f>VLOOKUP($A486,Basisgegevens!$B:$L,8,0)</f>
        <v>8.5416666666666662E-3</v>
      </c>
      <c r="BH486" s="152">
        <f>VLOOKUP($A486,Basisgegevens!$B:$L,9,0)</f>
        <v>300</v>
      </c>
      <c r="BI486" s="152">
        <f>VLOOKUP($A486,Basisgegevens!$B:$L,10,0)</f>
        <v>135</v>
      </c>
      <c r="BJ486" s="152">
        <f>VLOOKUP($A486,Basisgegevens!$B:$L,11,0)</f>
        <v>19</v>
      </c>
      <c r="BK486" s="152" t="str">
        <f t="shared" si="192"/>
        <v/>
      </c>
      <c r="BL486" s="153" t="str">
        <f t="shared" si="193"/>
        <v>Uit</v>
      </c>
      <c r="BM486" s="154" t="str">
        <f t="shared" si="178"/>
        <v/>
      </c>
      <c r="BN486" s="154">
        <f t="shared" si="194"/>
        <v>0</v>
      </c>
      <c r="BO486" s="154" t="str">
        <f t="shared" si="195"/>
        <v/>
      </c>
      <c r="BP486" s="61"/>
      <c r="BQ486" s="61"/>
      <c r="BR486" s="59" t="str">
        <f t="shared" si="196"/>
        <v/>
      </c>
      <c r="BS486" s="59" t="str">
        <f t="shared" si="197"/>
        <v/>
      </c>
      <c r="BT486" s="155" t="str">
        <f t="shared" si="198"/>
        <v/>
      </c>
      <c r="BU486" s="156" t="str">
        <f t="shared" si="199"/>
        <v/>
      </c>
      <c r="BV486" s="68"/>
      <c r="BW486" s="68"/>
      <c r="BX486" s="68"/>
      <c r="BY486" s="68"/>
      <c r="BZ486" s="68"/>
      <c r="CA486" s="68"/>
      <c r="CB486" s="68"/>
      <c r="CC486" s="68"/>
    </row>
    <row r="487" spans="1:81" x14ac:dyDescent="0.2">
      <c r="A487" s="161" t="s">
        <v>56</v>
      </c>
      <c r="B487" s="32"/>
      <c r="C487" s="164" t="str">
        <f t="shared" si="179"/>
        <v>M</v>
      </c>
      <c r="D487" s="147"/>
      <c r="E487" s="40"/>
      <c r="F487" s="35"/>
      <c r="G487" s="32"/>
      <c r="H487" s="32"/>
      <c r="I487" s="32"/>
      <c r="J487" s="32"/>
      <c r="K487" s="41"/>
      <c r="L487" s="42"/>
      <c r="M487" s="42"/>
      <c r="N487" s="167" t="str">
        <f t="shared" si="180"/>
        <v>Uit</v>
      </c>
      <c r="O487" s="46"/>
      <c r="P487" s="47"/>
      <c r="Q487" s="48">
        <f t="shared" si="181"/>
        <v>0</v>
      </c>
      <c r="R487" s="49" t="str">
        <f t="shared" si="182"/>
        <v/>
      </c>
      <c r="S487" s="50" t="str">
        <f t="shared" si="183"/>
        <v>Uit</v>
      </c>
      <c r="T487" s="171">
        <f t="shared" si="184"/>
        <v>0</v>
      </c>
      <c r="U487" s="169">
        <f t="shared" si="185"/>
        <v>0</v>
      </c>
      <c r="V487" s="169" t="str">
        <f t="shared" si="186"/>
        <v>Uit</v>
      </c>
      <c r="W487" s="170" t="str">
        <f t="shared" si="187"/>
        <v/>
      </c>
      <c r="X487" s="91" t="str">
        <f t="shared" si="188"/>
        <v/>
      </c>
      <c r="Y487" s="51"/>
      <c r="Z487" s="51"/>
      <c r="AA487" s="51"/>
      <c r="AB487" s="51"/>
      <c r="AC487" s="51"/>
      <c r="AD487" s="51"/>
      <c r="AE487" s="51"/>
      <c r="AF487" s="51"/>
      <c r="AG487" s="51"/>
      <c r="AH487" s="51"/>
      <c r="AI487" s="51"/>
      <c r="AJ487" s="51"/>
      <c r="AK487" s="51"/>
      <c r="AL487" s="51"/>
      <c r="AM487" s="51"/>
      <c r="AN487" s="51"/>
      <c r="AO487" s="51"/>
      <c r="AP487" s="51"/>
      <c r="AQ487" s="51"/>
      <c r="AR487" s="51"/>
      <c r="AS487" s="51"/>
      <c r="AT487" s="51"/>
      <c r="AU487" s="51"/>
      <c r="AV487" s="51"/>
      <c r="AW487" s="51"/>
      <c r="AX487" s="149">
        <f t="shared" si="189"/>
        <v>0</v>
      </c>
      <c r="AY487" s="52"/>
      <c r="AZ487" s="90" t="e">
        <f>VLOOKUP(AY487,Termination!C:D,2,FALSE)</f>
        <v>#N/A</v>
      </c>
      <c r="BA487" s="92" t="str">
        <f t="shared" si="190"/>
        <v/>
      </c>
      <c r="BB487" s="89"/>
      <c r="BC487" s="89"/>
      <c r="BD487" s="150" t="str">
        <f t="shared" si="191"/>
        <v/>
      </c>
      <c r="BE487" s="151">
        <f>VLOOKUP(A487,Basisgegevens!$B:$L,5,0)</f>
        <v>3.8425925925925923E-3</v>
      </c>
      <c r="BF487" s="151">
        <f>VLOOKUP($A487,Basisgegevens!$B:$L,7,0)</f>
        <v>3.6111111111111109E-3</v>
      </c>
      <c r="BG487" s="151">
        <f>VLOOKUP($A487,Basisgegevens!$B:$L,8,0)</f>
        <v>8.5416666666666662E-3</v>
      </c>
      <c r="BH487" s="152">
        <f>VLOOKUP($A487,Basisgegevens!$B:$L,9,0)</f>
        <v>300</v>
      </c>
      <c r="BI487" s="152">
        <f>VLOOKUP($A487,Basisgegevens!$B:$L,10,0)</f>
        <v>135</v>
      </c>
      <c r="BJ487" s="152">
        <f>VLOOKUP($A487,Basisgegevens!$B:$L,11,0)</f>
        <v>19</v>
      </c>
      <c r="BK487" s="152" t="str">
        <f t="shared" si="192"/>
        <v/>
      </c>
      <c r="BL487" s="153" t="str">
        <f t="shared" si="193"/>
        <v>Uit</v>
      </c>
      <c r="BM487" s="154" t="str">
        <f t="shared" si="178"/>
        <v/>
      </c>
      <c r="BN487" s="154">
        <f t="shared" si="194"/>
        <v>0</v>
      </c>
      <c r="BO487" s="154" t="str">
        <f t="shared" si="195"/>
        <v/>
      </c>
      <c r="BP487" s="61"/>
      <c r="BQ487" s="61"/>
      <c r="BR487" s="59" t="str">
        <f t="shared" si="196"/>
        <v/>
      </c>
      <c r="BS487" s="59" t="str">
        <f t="shared" si="197"/>
        <v/>
      </c>
      <c r="BT487" s="155" t="str">
        <f t="shared" si="198"/>
        <v/>
      </c>
      <c r="BU487" s="156" t="str">
        <f t="shared" si="199"/>
        <v/>
      </c>
      <c r="BV487" s="68"/>
      <c r="BW487" s="68"/>
      <c r="BX487" s="68"/>
      <c r="BY487" s="68"/>
      <c r="BZ487" s="68"/>
      <c r="CA487" s="68"/>
      <c r="CB487" s="68"/>
      <c r="CC487" s="68"/>
    </row>
    <row r="488" spans="1:81" x14ac:dyDescent="0.2">
      <c r="A488" s="161" t="s">
        <v>56</v>
      </c>
      <c r="B488" s="32"/>
      <c r="C488" s="164" t="str">
        <f t="shared" si="179"/>
        <v>M</v>
      </c>
      <c r="D488" s="147"/>
      <c r="E488" s="40"/>
      <c r="F488" s="35"/>
      <c r="G488" s="32"/>
      <c r="H488" s="32"/>
      <c r="I488" s="32"/>
      <c r="J488" s="32"/>
      <c r="K488" s="41"/>
      <c r="L488" s="42"/>
      <c r="M488" s="42"/>
      <c r="N488" s="167" t="str">
        <f t="shared" si="180"/>
        <v>Uit</v>
      </c>
      <c r="O488" s="46"/>
      <c r="P488" s="47"/>
      <c r="Q488" s="48">
        <f t="shared" si="181"/>
        <v>0</v>
      </c>
      <c r="R488" s="49" t="str">
        <f t="shared" si="182"/>
        <v/>
      </c>
      <c r="S488" s="50" t="str">
        <f t="shared" si="183"/>
        <v>Uit</v>
      </c>
      <c r="T488" s="171">
        <f t="shared" si="184"/>
        <v>0</v>
      </c>
      <c r="U488" s="169">
        <f t="shared" si="185"/>
        <v>0</v>
      </c>
      <c r="V488" s="169" t="str">
        <f t="shared" si="186"/>
        <v>Uit</v>
      </c>
      <c r="W488" s="170" t="str">
        <f t="shared" si="187"/>
        <v/>
      </c>
      <c r="X488" s="91" t="str">
        <f t="shared" si="188"/>
        <v/>
      </c>
      <c r="Y488" s="51"/>
      <c r="Z488" s="51"/>
      <c r="AA488" s="51"/>
      <c r="AB488" s="51"/>
      <c r="AC488" s="51"/>
      <c r="AD488" s="51"/>
      <c r="AE488" s="51"/>
      <c r="AF488" s="51"/>
      <c r="AG488" s="51"/>
      <c r="AH488" s="51"/>
      <c r="AI488" s="51"/>
      <c r="AJ488" s="51"/>
      <c r="AK488" s="51"/>
      <c r="AL488" s="51"/>
      <c r="AM488" s="51"/>
      <c r="AN488" s="51"/>
      <c r="AO488" s="51"/>
      <c r="AP488" s="51"/>
      <c r="AQ488" s="51"/>
      <c r="AR488" s="51"/>
      <c r="AS488" s="51"/>
      <c r="AT488" s="51"/>
      <c r="AU488" s="51"/>
      <c r="AV488" s="51"/>
      <c r="AW488" s="51"/>
      <c r="AX488" s="149">
        <f t="shared" si="189"/>
        <v>0</v>
      </c>
      <c r="AY488" s="52"/>
      <c r="AZ488" s="90" t="e">
        <f>VLOOKUP(AY488,Termination!C:D,2,FALSE)</f>
        <v>#N/A</v>
      </c>
      <c r="BA488" s="92" t="str">
        <f t="shared" si="190"/>
        <v/>
      </c>
      <c r="BB488" s="89"/>
      <c r="BC488" s="89"/>
      <c r="BD488" s="150" t="str">
        <f t="shared" si="191"/>
        <v/>
      </c>
      <c r="BE488" s="151">
        <f>VLOOKUP(A488,Basisgegevens!$B:$L,5,0)</f>
        <v>3.8425925925925923E-3</v>
      </c>
      <c r="BF488" s="151">
        <f>VLOOKUP($A488,Basisgegevens!$B:$L,7,0)</f>
        <v>3.6111111111111109E-3</v>
      </c>
      <c r="BG488" s="151">
        <f>VLOOKUP($A488,Basisgegevens!$B:$L,8,0)</f>
        <v>8.5416666666666662E-3</v>
      </c>
      <c r="BH488" s="152">
        <f>VLOOKUP($A488,Basisgegevens!$B:$L,9,0)</f>
        <v>300</v>
      </c>
      <c r="BI488" s="152">
        <f>VLOOKUP($A488,Basisgegevens!$B:$L,10,0)</f>
        <v>135</v>
      </c>
      <c r="BJ488" s="152">
        <f>VLOOKUP($A488,Basisgegevens!$B:$L,11,0)</f>
        <v>19</v>
      </c>
      <c r="BK488" s="152" t="str">
        <f t="shared" si="192"/>
        <v/>
      </c>
      <c r="BL488" s="153" t="str">
        <f t="shared" si="193"/>
        <v>Uit</v>
      </c>
      <c r="BM488" s="154" t="str">
        <f t="shared" si="178"/>
        <v/>
      </c>
      <c r="BN488" s="154">
        <f t="shared" si="194"/>
        <v>0</v>
      </c>
      <c r="BO488" s="154" t="str">
        <f t="shared" si="195"/>
        <v/>
      </c>
      <c r="BP488" s="61"/>
      <c r="BQ488" s="61"/>
      <c r="BR488" s="59" t="str">
        <f t="shared" si="196"/>
        <v/>
      </c>
      <c r="BS488" s="59" t="str">
        <f t="shared" si="197"/>
        <v/>
      </c>
      <c r="BT488" s="155" t="str">
        <f t="shared" si="198"/>
        <v/>
      </c>
      <c r="BU488" s="156" t="str">
        <f t="shared" si="199"/>
        <v/>
      </c>
      <c r="BV488" s="68"/>
      <c r="BW488" s="68"/>
      <c r="BX488" s="68"/>
      <c r="BY488" s="68"/>
      <c r="BZ488" s="68"/>
      <c r="CA488" s="68"/>
      <c r="CB488" s="68"/>
      <c r="CC488" s="68"/>
    </row>
    <row r="489" spans="1:81" x14ac:dyDescent="0.2">
      <c r="A489" s="161" t="s">
        <v>56</v>
      </c>
      <c r="B489" s="32"/>
      <c r="C489" s="164" t="str">
        <f t="shared" si="179"/>
        <v>M</v>
      </c>
      <c r="D489" s="147"/>
      <c r="E489" s="40"/>
      <c r="F489" s="35"/>
      <c r="G489" s="32"/>
      <c r="H489" s="32"/>
      <c r="I489" s="32"/>
      <c r="J489" s="32"/>
      <c r="K489" s="41"/>
      <c r="L489" s="42"/>
      <c r="M489" s="42"/>
      <c r="N489" s="167" t="str">
        <f t="shared" si="180"/>
        <v>Uit</v>
      </c>
      <c r="O489" s="46"/>
      <c r="P489" s="47"/>
      <c r="Q489" s="48">
        <f t="shared" si="181"/>
        <v>0</v>
      </c>
      <c r="R489" s="49" t="str">
        <f t="shared" si="182"/>
        <v/>
      </c>
      <c r="S489" s="50" t="str">
        <f t="shared" si="183"/>
        <v>Uit</v>
      </c>
      <c r="T489" s="171">
        <f t="shared" si="184"/>
        <v>0</v>
      </c>
      <c r="U489" s="169">
        <f t="shared" si="185"/>
        <v>0</v>
      </c>
      <c r="V489" s="169" t="str">
        <f t="shared" si="186"/>
        <v>Uit</v>
      </c>
      <c r="W489" s="170" t="str">
        <f t="shared" si="187"/>
        <v/>
      </c>
      <c r="X489" s="91" t="str">
        <f t="shared" si="188"/>
        <v/>
      </c>
      <c r="Y489" s="51"/>
      <c r="Z489" s="51"/>
      <c r="AA489" s="51"/>
      <c r="AB489" s="51"/>
      <c r="AC489" s="51"/>
      <c r="AD489" s="51"/>
      <c r="AE489" s="51"/>
      <c r="AF489" s="51"/>
      <c r="AG489" s="51"/>
      <c r="AH489" s="51"/>
      <c r="AI489" s="51"/>
      <c r="AJ489" s="51"/>
      <c r="AK489" s="51"/>
      <c r="AL489" s="51"/>
      <c r="AM489" s="51"/>
      <c r="AN489" s="51"/>
      <c r="AO489" s="51"/>
      <c r="AP489" s="51"/>
      <c r="AQ489" s="51"/>
      <c r="AR489" s="51"/>
      <c r="AS489" s="51"/>
      <c r="AT489" s="51"/>
      <c r="AU489" s="51"/>
      <c r="AV489" s="51"/>
      <c r="AW489" s="51"/>
      <c r="AX489" s="149">
        <f t="shared" si="189"/>
        <v>0</v>
      </c>
      <c r="AY489" s="52"/>
      <c r="AZ489" s="90" t="e">
        <f>VLOOKUP(AY489,Termination!C:D,2,FALSE)</f>
        <v>#N/A</v>
      </c>
      <c r="BA489" s="92" t="str">
        <f t="shared" si="190"/>
        <v/>
      </c>
      <c r="BB489" s="89"/>
      <c r="BC489" s="89"/>
      <c r="BD489" s="150" t="str">
        <f t="shared" si="191"/>
        <v/>
      </c>
      <c r="BE489" s="151">
        <f>VLOOKUP(A489,Basisgegevens!$B:$L,5,0)</f>
        <v>3.8425925925925923E-3</v>
      </c>
      <c r="BF489" s="151">
        <f>VLOOKUP($A489,Basisgegevens!$B:$L,7,0)</f>
        <v>3.6111111111111109E-3</v>
      </c>
      <c r="BG489" s="151">
        <f>VLOOKUP($A489,Basisgegevens!$B:$L,8,0)</f>
        <v>8.5416666666666662E-3</v>
      </c>
      <c r="BH489" s="152">
        <f>VLOOKUP($A489,Basisgegevens!$B:$L,9,0)</f>
        <v>300</v>
      </c>
      <c r="BI489" s="152">
        <f>VLOOKUP($A489,Basisgegevens!$B:$L,10,0)</f>
        <v>135</v>
      </c>
      <c r="BJ489" s="152">
        <f>VLOOKUP($A489,Basisgegevens!$B:$L,11,0)</f>
        <v>19</v>
      </c>
      <c r="BK489" s="152" t="str">
        <f t="shared" si="192"/>
        <v/>
      </c>
      <c r="BL489" s="153" t="str">
        <f t="shared" si="193"/>
        <v>Uit</v>
      </c>
      <c r="BM489" s="154" t="str">
        <f t="shared" si="178"/>
        <v/>
      </c>
      <c r="BN489" s="154">
        <f t="shared" si="194"/>
        <v>0</v>
      </c>
      <c r="BO489" s="154" t="str">
        <f t="shared" si="195"/>
        <v/>
      </c>
      <c r="BP489" s="61"/>
      <c r="BQ489" s="61"/>
      <c r="BR489" s="59" t="str">
        <f t="shared" si="196"/>
        <v/>
      </c>
      <c r="BS489" s="59" t="str">
        <f t="shared" si="197"/>
        <v/>
      </c>
      <c r="BT489" s="155" t="str">
        <f t="shared" si="198"/>
        <v/>
      </c>
      <c r="BU489" s="156" t="str">
        <f t="shared" si="199"/>
        <v/>
      </c>
      <c r="BV489" s="68"/>
      <c r="BW489" s="68"/>
      <c r="BX489" s="68"/>
      <c r="BY489" s="68"/>
      <c r="BZ489" s="68"/>
      <c r="CA489" s="68"/>
      <c r="CB489" s="68"/>
      <c r="CC489" s="68"/>
    </row>
    <row r="490" spans="1:81" x14ac:dyDescent="0.2">
      <c r="A490" s="161" t="s">
        <v>56</v>
      </c>
      <c r="B490" s="32"/>
      <c r="C490" s="164" t="str">
        <f t="shared" si="179"/>
        <v>M</v>
      </c>
      <c r="D490" s="147"/>
      <c r="E490" s="40"/>
      <c r="F490" s="35"/>
      <c r="G490" s="32"/>
      <c r="H490" s="32"/>
      <c r="I490" s="32"/>
      <c r="J490" s="32"/>
      <c r="K490" s="41"/>
      <c r="L490" s="42"/>
      <c r="M490" s="42"/>
      <c r="N490" s="167" t="str">
        <f t="shared" si="180"/>
        <v>Uit</v>
      </c>
      <c r="O490" s="46"/>
      <c r="P490" s="47"/>
      <c r="Q490" s="48">
        <f t="shared" si="181"/>
        <v>0</v>
      </c>
      <c r="R490" s="49" t="str">
        <f t="shared" si="182"/>
        <v/>
      </c>
      <c r="S490" s="50" t="str">
        <f t="shared" si="183"/>
        <v>Uit</v>
      </c>
      <c r="T490" s="171">
        <f t="shared" si="184"/>
        <v>0</v>
      </c>
      <c r="U490" s="169">
        <f t="shared" si="185"/>
        <v>0</v>
      </c>
      <c r="V490" s="169" t="str">
        <f t="shared" si="186"/>
        <v>Uit</v>
      </c>
      <c r="W490" s="170" t="str">
        <f t="shared" si="187"/>
        <v/>
      </c>
      <c r="X490" s="91" t="str">
        <f t="shared" si="188"/>
        <v/>
      </c>
      <c r="Y490" s="51"/>
      <c r="Z490" s="51"/>
      <c r="AA490" s="51"/>
      <c r="AB490" s="51"/>
      <c r="AC490" s="51"/>
      <c r="AD490" s="51"/>
      <c r="AE490" s="51"/>
      <c r="AF490" s="51"/>
      <c r="AG490" s="51"/>
      <c r="AH490" s="51"/>
      <c r="AI490" s="51"/>
      <c r="AJ490" s="51"/>
      <c r="AK490" s="51"/>
      <c r="AL490" s="51"/>
      <c r="AM490" s="51"/>
      <c r="AN490" s="51"/>
      <c r="AO490" s="51"/>
      <c r="AP490" s="51"/>
      <c r="AQ490" s="51"/>
      <c r="AR490" s="51"/>
      <c r="AS490" s="51"/>
      <c r="AT490" s="51"/>
      <c r="AU490" s="51"/>
      <c r="AV490" s="51"/>
      <c r="AW490" s="51"/>
      <c r="AX490" s="149">
        <f t="shared" si="189"/>
        <v>0</v>
      </c>
      <c r="AY490" s="52"/>
      <c r="AZ490" s="90" t="e">
        <f>VLOOKUP(AY490,Termination!C:D,2,FALSE)</f>
        <v>#N/A</v>
      </c>
      <c r="BA490" s="92" t="str">
        <f t="shared" si="190"/>
        <v/>
      </c>
      <c r="BB490" s="89"/>
      <c r="BC490" s="89"/>
      <c r="BD490" s="150" t="str">
        <f t="shared" si="191"/>
        <v/>
      </c>
      <c r="BE490" s="151">
        <f>VLOOKUP(A490,Basisgegevens!$B:$L,5,0)</f>
        <v>3.8425925925925923E-3</v>
      </c>
      <c r="BF490" s="151">
        <f>VLOOKUP($A490,Basisgegevens!$B:$L,7,0)</f>
        <v>3.6111111111111109E-3</v>
      </c>
      <c r="BG490" s="151">
        <f>VLOOKUP($A490,Basisgegevens!$B:$L,8,0)</f>
        <v>8.5416666666666662E-3</v>
      </c>
      <c r="BH490" s="152">
        <f>VLOOKUP($A490,Basisgegevens!$B:$L,9,0)</f>
        <v>300</v>
      </c>
      <c r="BI490" s="152">
        <f>VLOOKUP($A490,Basisgegevens!$B:$L,10,0)</f>
        <v>135</v>
      </c>
      <c r="BJ490" s="152">
        <f>VLOOKUP($A490,Basisgegevens!$B:$L,11,0)</f>
        <v>19</v>
      </c>
      <c r="BK490" s="152" t="str">
        <f t="shared" si="192"/>
        <v/>
      </c>
      <c r="BL490" s="153" t="str">
        <f t="shared" si="193"/>
        <v>Uit</v>
      </c>
      <c r="BM490" s="154" t="str">
        <f t="shared" si="178"/>
        <v/>
      </c>
      <c r="BN490" s="154">
        <f t="shared" si="194"/>
        <v>0</v>
      </c>
      <c r="BO490" s="154" t="str">
        <f t="shared" si="195"/>
        <v/>
      </c>
      <c r="BP490" s="61"/>
      <c r="BQ490" s="61"/>
      <c r="BR490" s="59" t="str">
        <f t="shared" si="196"/>
        <v/>
      </c>
      <c r="BS490" s="59" t="str">
        <f t="shared" si="197"/>
        <v/>
      </c>
      <c r="BT490" s="155" t="str">
        <f t="shared" si="198"/>
        <v/>
      </c>
      <c r="BU490" s="156" t="str">
        <f t="shared" si="199"/>
        <v/>
      </c>
      <c r="BV490" s="68"/>
      <c r="BW490" s="68"/>
      <c r="BX490" s="68"/>
      <c r="BY490" s="68"/>
      <c r="BZ490" s="68"/>
      <c r="CA490" s="68"/>
      <c r="CB490" s="68"/>
      <c r="CC490" s="68"/>
    </row>
    <row r="491" spans="1:81" x14ac:dyDescent="0.2">
      <c r="A491" s="161" t="s">
        <v>56</v>
      </c>
      <c r="B491" s="32"/>
      <c r="C491" s="164" t="str">
        <f t="shared" si="179"/>
        <v>M</v>
      </c>
      <c r="D491" s="147"/>
      <c r="E491" s="40"/>
      <c r="F491" s="35"/>
      <c r="G491" s="32"/>
      <c r="H491" s="32"/>
      <c r="I491" s="32"/>
      <c r="J491" s="32"/>
      <c r="K491" s="41"/>
      <c r="L491" s="42"/>
      <c r="M491" s="42"/>
      <c r="N491" s="167" t="str">
        <f t="shared" si="180"/>
        <v>Uit</v>
      </c>
      <c r="O491" s="46"/>
      <c r="P491" s="47"/>
      <c r="Q491" s="48">
        <f t="shared" si="181"/>
        <v>0</v>
      </c>
      <c r="R491" s="49" t="str">
        <f t="shared" si="182"/>
        <v/>
      </c>
      <c r="S491" s="50" t="str">
        <f t="shared" si="183"/>
        <v>Uit</v>
      </c>
      <c r="T491" s="171">
        <f t="shared" si="184"/>
        <v>0</v>
      </c>
      <c r="U491" s="169">
        <f t="shared" si="185"/>
        <v>0</v>
      </c>
      <c r="V491" s="169" t="str">
        <f t="shared" si="186"/>
        <v>Uit</v>
      </c>
      <c r="W491" s="170" t="str">
        <f t="shared" si="187"/>
        <v/>
      </c>
      <c r="X491" s="91" t="str">
        <f t="shared" si="188"/>
        <v/>
      </c>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149">
        <f t="shared" si="189"/>
        <v>0</v>
      </c>
      <c r="AY491" s="52"/>
      <c r="AZ491" s="90" t="e">
        <f>VLOOKUP(AY491,Termination!C:D,2,FALSE)</f>
        <v>#N/A</v>
      </c>
      <c r="BA491" s="92" t="str">
        <f t="shared" si="190"/>
        <v/>
      </c>
      <c r="BB491" s="89"/>
      <c r="BC491" s="89"/>
      <c r="BD491" s="150" t="str">
        <f t="shared" si="191"/>
        <v/>
      </c>
      <c r="BE491" s="151">
        <f>VLOOKUP(A491,Basisgegevens!$B:$L,5,0)</f>
        <v>3.8425925925925923E-3</v>
      </c>
      <c r="BF491" s="151">
        <f>VLOOKUP($A491,Basisgegevens!$B:$L,7,0)</f>
        <v>3.6111111111111109E-3</v>
      </c>
      <c r="BG491" s="151">
        <f>VLOOKUP($A491,Basisgegevens!$B:$L,8,0)</f>
        <v>8.5416666666666662E-3</v>
      </c>
      <c r="BH491" s="152">
        <f>VLOOKUP($A491,Basisgegevens!$B:$L,9,0)</f>
        <v>300</v>
      </c>
      <c r="BI491" s="152">
        <f>VLOOKUP($A491,Basisgegevens!$B:$L,10,0)</f>
        <v>135</v>
      </c>
      <c r="BJ491" s="152">
        <f>VLOOKUP($A491,Basisgegevens!$B:$L,11,0)</f>
        <v>19</v>
      </c>
      <c r="BK491" s="152" t="str">
        <f t="shared" si="192"/>
        <v/>
      </c>
      <c r="BL491" s="153" t="str">
        <f t="shared" si="193"/>
        <v>Uit</v>
      </c>
      <c r="BM491" s="154" t="str">
        <f t="shared" si="178"/>
        <v/>
      </c>
      <c r="BN491" s="154">
        <f t="shared" si="194"/>
        <v>0</v>
      </c>
      <c r="BO491" s="154" t="str">
        <f t="shared" si="195"/>
        <v/>
      </c>
      <c r="BP491" s="61"/>
      <c r="BQ491" s="61"/>
      <c r="BR491" s="59" t="str">
        <f t="shared" si="196"/>
        <v/>
      </c>
      <c r="BS491" s="59" t="str">
        <f t="shared" si="197"/>
        <v/>
      </c>
      <c r="BT491" s="155" t="str">
        <f t="shared" si="198"/>
        <v/>
      </c>
      <c r="BU491" s="156" t="str">
        <f t="shared" si="199"/>
        <v/>
      </c>
      <c r="BV491" s="68"/>
      <c r="BW491" s="68"/>
      <c r="BX491" s="68"/>
      <c r="BY491" s="68"/>
      <c r="BZ491" s="68"/>
      <c r="CA491" s="68"/>
      <c r="CB491" s="68"/>
      <c r="CC491" s="68"/>
    </row>
    <row r="492" spans="1:81" x14ac:dyDescent="0.2">
      <c r="A492" s="161" t="s">
        <v>56</v>
      </c>
      <c r="B492" s="32"/>
      <c r="C492" s="164" t="str">
        <f t="shared" si="179"/>
        <v>M</v>
      </c>
      <c r="D492" s="147"/>
      <c r="E492" s="40"/>
      <c r="F492" s="35"/>
      <c r="G492" s="32"/>
      <c r="H492" s="32"/>
      <c r="I492" s="32"/>
      <c r="J492" s="32"/>
      <c r="K492" s="41"/>
      <c r="L492" s="42"/>
      <c r="M492" s="42"/>
      <c r="N492" s="167" t="str">
        <f t="shared" si="180"/>
        <v>Uit</v>
      </c>
      <c r="O492" s="46"/>
      <c r="P492" s="47"/>
      <c r="Q492" s="48">
        <f t="shared" si="181"/>
        <v>0</v>
      </c>
      <c r="R492" s="49" t="str">
        <f t="shared" si="182"/>
        <v/>
      </c>
      <c r="S492" s="50" t="str">
        <f t="shared" si="183"/>
        <v>Uit</v>
      </c>
      <c r="T492" s="171">
        <f t="shared" si="184"/>
        <v>0</v>
      </c>
      <c r="U492" s="169">
        <f t="shared" si="185"/>
        <v>0</v>
      </c>
      <c r="V492" s="169" t="str">
        <f t="shared" si="186"/>
        <v>Uit</v>
      </c>
      <c r="W492" s="170" t="str">
        <f t="shared" si="187"/>
        <v/>
      </c>
      <c r="X492" s="91" t="str">
        <f t="shared" si="188"/>
        <v/>
      </c>
      <c r="Y492" s="51"/>
      <c r="Z492" s="51"/>
      <c r="AA492" s="51"/>
      <c r="AB492" s="51"/>
      <c r="AC492" s="51"/>
      <c r="AD492" s="51"/>
      <c r="AE492" s="51"/>
      <c r="AF492" s="51"/>
      <c r="AG492" s="51"/>
      <c r="AH492" s="51"/>
      <c r="AI492" s="51"/>
      <c r="AJ492" s="51"/>
      <c r="AK492" s="51"/>
      <c r="AL492" s="51"/>
      <c r="AM492" s="51"/>
      <c r="AN492" s="51"/>
      <c r="AO492" s="51"/>
      <c r="AP492" s="51"/>
      <c r="AQ492" s="51"/>
      <c r="AR492" s="51"/>
      <c r="AS492" s="51"/>
      <c r="AT492" s="51"/>
      <c r="AU492" s="51"/>
      <c r="AV492" s="51"/>
      <c r="AW492" s="51"/>
      <c r="AX492" s="149">
        <f t="shared" si="189"/>
        <v>0</v>
      </c>
      <c r="AY492" s="52"/>
      <c r="AZ492" s="90" t="e">
        <f>VLOOKUP(AY492,Termination!C:D,2,FALSE)</f>
        <v>#N/A</v>
      </c>
      <c r="BA492" s="92" t="str">
        <f t="shared" si="190"/>
        <v/>
      </c>
      <c r="BB492" s="89"/>
      <c r="BC492" s="89"/>
      <c r="BD492" s="150" t="str">
        <f t="shared" si="191"/>
        <v/>
      </c>
      <c r="BE492" s="151">
        <f>VLOOKUP(A492,Basisgegevens!$B:$L,5,0)</f>
        <v>3.8425925925925923E-3</v>
      </c>
      <c r="BF492" s="151">
        <f>VLOOKUP($A492,Basisgegevens!$B:$L,7,0)</f>
        <v>3.6111111111111109E-3</v>
      </c>
      <c r="BG492" s="151">
        <f>VLOOKUP($A492,Basisgegevens!$B:$L,8,0)</f>
        <v>8.5416666666666662E-3</v>
      </c>
      <c r="BH492" s="152">
        <f>VLOOKUP($A492,Basisgegevens!$B:$L,9,0)</f>
        <v>300</v>
      </c>
      <c r="BI492" s="152">
        <f>VLOOKUP($A492,Basisgegevens!$B:$L,10,0)</f>
        <v>135</v>
      </c>
      <c r="BJ492" s="152">
        <f>VLOOKUP($A492,Basisgegevens!$B:$L,11,0)</f>
        <v>19</v>
      </c>
      <c r="BK492" s="152" t="str">
        <f t="shared" si="192"/>
        <v/>
      </c>
      <c r="BL492" s="153" t="str">
        <f t="shared" si="193"/>
        <v>Uit</v>
      </c>
      <c r="BM492" s="154" t="str">
        <f t="shared" si="178"/>
        <v/>
      </c>
      <c r="BN492" s="154">
        <f t="shared" si="194"/>
        <v>0</v>
      </c>
      <c r="BO492" s="154" t="str">
        <f t="shared" si="195"/>
        <v/>
      </c>
      <c r="BP492" s="61"/>
      <c r="BQ492" s="61"/>
      <c r="BR492" s="59" t="str">
        <f t="shared" si="196"/>
        <v/>
      </c>
      <c r="BS492" s="59" t="str">
        <f t="shared" si="197"/>
        <v/>
      </c>
      <c r="BT492" s="155" t="str">
        <f t="shared" si="198"/>
        <v/>
      </c>
      <c r="BU492" s="156" t="str">
        <f t="shared" si="199"/>
        <v/>
      </c>
      <c r="BV492" s="68"/>
      <c r="BW492" s="68"/>
      <c r="BX492" s="68"/>
      <c r="BY492" s="68"/>
      <c r="BZ492" s="68"/>
      <c r="CA492" s="68"/>
      <c r="CB492" s="68"/>
      <c r="CC492" s="68"/>
    </row>
    <row r="493" spans="1:81" x14ac:dyDescent="0.2">
      <c r="A493" s="161" t="s">
        <v>56</v>
      </c>
      <c r="B493" s="32"/>
      <c r="C493" s="164" t="str">
        <f t="shared" si="179"/>
        <v>M</v>
      </c>
      <c r="D493" s="147"/>
      <c r="E493" s="40"/>
      <c r="F493" s="35"/>
      <c r="G493" s="32"/>
      <c r="H493" s="32"/>
      <c r="I493" s="32"/>
      <c r="J493" s="32"/>
      <c r="K493" s="41"/>
      <c r="L493" s="42"/>
      <c r="M493" s="42"/>
      <c r="N493" s="167" t="str">
        <f t="shared" si="180"/>
        <v>Uit</v>
      </c>
      <c r="O493" s="46"/>
      <c r="P493" s="47"/>
      <c r="Q493" s="48">
        <f t="shared" si="181"/>
        <v>0</v>
      </c>
      <c r="R493" s="49" t="str">
        <f t="shared" si="182"/>
        <v/>
      </c>
      <c r="S493" s="50" t="str">
        <f t="shared" si="183"/>
        <v>Uit</v>
      </c>
      <c r="T493" s="171">
        <f t="shared" si="184"/>
        <v>0</v>
      </c>
      <c r="U493" s="169">
        <f t="shared" si="185"/>
        <v>0</v>
      </c>
      <c r="V493" s="169" t="str">
        <f t="shared" si="186"/>
        <v>Uit</v>
      </c>
      <c r="W493" s="170" t="str">
        <f t="shared" si="187"/>
        <v/>
      </c>
      <c r="X493" s="91" t="str">
        <f t="shared" si="188"/>
        <v/>
      </c>
      <c r="Y493" s="51"/>
      <c r="Z493" s="51"/>
      <c r="AA493" s="51"/>
      <c r="AB493" s="51"/>
      <c r="AC493" s="51"/>
      <c r="AD493" s="51"/>
      <c r="AE493" s="51"/>
      <c r="AF493" s="51"/>
      <c r="AG493" s="51"/>
      <c r="AH493" s="51"/>
      <c r="AI493" s="51"/>
      <c r="AJ493" s="51"/>
      <c r="AK493" s="51"/>
      <c r="AL493" s="51"/>
      <c r="AM493" s="51"/>
      <c r="AN493" s="51"/>
      <c r="AO493" s="51"/>
      <c r="AP493" s="51"/>
      <c r="AQ493" s="51"/>
      <c r="AR493" s="51"/>
      <c r="AS493" s="51"/>
      <c r="AT493" s="51"/>
      <c r="AU493" s="51"/>
      <c r="AV493" s="51"/>
      <c r="AW493" s="51"/>
      <c r="AX493" s="149">
        <f t="shared" si="189"/>
        <v>0</v>
      </c>
      <c r="AY493" s="52"/>
      <c r="AZ493" s="90" t="e">
        <f>VLOOKUP(AY493,Termination!C:D,2,FALSE)</f>
        <v>#N/A</v>
      </c>
      <c r="BA493" s="92" t="str">
        <f t="shared" si="190"/>
        <v/>
      </c>
      <c r="BB493" s="89"/>
      <c r="BC493" s="89"/>
      <c r="BD493" s="150" t="str">
        <f t="shared" si="191"/>
        <v/>
      </c>
      <c r="BE493" s="151">
        <f>VLOOKUP(A493,Basisgegevens!$B:$L,5,0)</f>
        <v>3.8425925925925923E-3</v>
      </c>
      <c r="BF493" s="151">
        <f>VLOOKUP($A493,Basisgegevens!$B:$L,7,0)</f>
        <v>3.6111111111111109E-3</v>
      </c>
      <c r="BG493" s="151">
        <f>VLOOKUP($A493,Basisgegevens!$B:$L,8,0)</f>
        <v>8.5416666666666662E-3</v>
      </c>
      <c r="BH493" s="152">
        <f>VLOOKUP($A493,Basisgegevens!$B:$L,9,0)</f>
        <v>300</v>
      </c>
      <c r="BI493" s="152">
        <f>VLOOKUP($A493,Basisgegevens!$B:$L,10,0)</f>
        <v>135</v>
      </c>
      <c r="BJ493" s="152">
        <f>VLOOKUP($A493,Basisgegevens!$B:$L,11,0)</f>
        <v>19</v>
      </c>
      <c r="BK493" s="152" t="str">
        <f t="shared" si="192"/>
        <v/>
      </c>
      <c r="BL493" s="153" t="str">
        <f t="shared" si="193"/>
        <v>Uit</v>
      </c>
      <c r="BM493" s="154" t="str">
        <f t="shared" si="178"/>
        <v/>
      </c>
      <c r="BN493" s="154">
        <f t="shared" si="194"/>
        <v>0</v>
      </c>
      <c r="BO493" s="154" t="str">
        <f t="shared" si="195"/>
        <v/>
      </c>
      <c r="BP493" s="61"/>
      <c r="BQ493" s="61"/>
      <c r="BR493" s="59" t="str">
        <f t="shared" si="196"/>
        <v/>
      </c>
      <c r="BS493" s="59" t="str">
        <f t="shared" si="197"/>
        <v/>
      </c>
      <c r="BT493" s="155" t="str">
        <f t="shared" si="198"/>
        <v/>
      </c>
      <c r="BU493" s="156" t="str">
        <f t="shared" si="199"/>
        <v/>
      </c>
      <c r="BV493" s="68"/>
      <c r="BW493" s="68"/>
      <c r="BX493" s="68"/>
      <c r="BY493" s="68"/>
      <c r="BZ493" s="68"/>
      <c r="CA493" s="68"/>
      <c r="CB493" s="68"/>
      <c r="CC493" s="68"/>
    </row>
    <row r="494" spans="1:81" x14ac:dyDescent="0.2">
      <c r="A494" s="161" t="s">
        <v>56</v>
      </c>
      <c r="B494" s="32"/>
      <c r="C494" s="164" t="str">
        <f t="shared" si="179"/>
        <v>M</v>
      </c>
      <c r="D494" s="147"/>
      <c r="E494" s="40"/>
      <c r="F494" s="35"/>
      <c r="G494" s="32"/>
      <c r="H494" s="32"/>
      <c r="I494" s="32"/>
      <c r="J494" s="32"/>
      <c r="K494" s="41"/>
      <c r="L494" s="42"/>
      <c r="M494" s="42"/>
      <c r="N494" s="167" t="str">
        <f t="shared" si="180"/>
        <v>Uit</v>
      </c>
      <c r="O494" s="46"/>
      <c r="P494" s="47"/>
      <c r="Q494" s="48">
        <f t="shared" si="181"/>
        <v>0</v>
      </c>
      <c r="R494" s="49" t="str">
        <f t="shared" si="182"/>
        <v/>
      </c>
      <c r="S494" s="50" t="str">
        <f t="shared" si="183"/>
        <v>Uit</v>
      </c>
      <c r="T494" s="171">
        <f t="shared" si="184"/>
        <v>0</v>
      </c>
      <c r="U494" s="169">
        <f t="shared" si="185"/>
        <v>0</v>
      </c>
      <c r="V494" s="169" t="str">
        <f t="shared" si="186"/>
        <v>Uit</v>
      </c>
      <c r="W494" s="170" t="str">
        <f t="shared" si="187"/>
        <v/>
      </c>
      <c r="X494" s="91" t="str">
        <f t="shared" si="188"/>
        <v/>
      </c>
      <c r="Y494" s="51"/>
      <c r="Z494" s="51"/>
      <c r="AA494" s="51"/>
      <c r="AB494" s="51"/>
      <c r="AC494" s="51"/>
      <c r="AD494" s="51"/>
      <c r="AE494" s="51"/>
      <c r="AF494" s="51"/>
      <c r="AG494" s="51"/>
      <c r="AH494" s="51"/>
      <c r="AI494" s="51"/>
      <c r="AJ494" s="51"/>
      <c r="AK494" s="51"/>
      <c r="AL494" s="51"/>
      <c r="AM494" s="51"/>
      <c r="AN494" s="51"/>
      <c r="AO494" s="51"/>
      <c r="AP494" s="51"/>
      <c r="AQ494" s="51"/>
      <c r="AR494" s="51"/>
      <c r="AS494" s="51"/>
      <c r="AT494" s="51"/>
      <c r="AU494" s="51"/>
      <c r="AV494" s="51"/>
      <c r="AW494" s="51"/>
      <c r="AX494" s="149">
        <f t="shared" si="189"/>
        <v>0</v>
      </c>
      <c r="AY494" s="52"/>
      <c r="AZ494" s="90" t="e">
        <f>VLOOKUP(AY494,Termination!C:D,2,FALSE)</f>
        <v>#N/A</v>
      </c>
      <c r="BA494" s="92" t="str">
        <f t="shared" si="190"/>
        <v/>
      </c>
      <c r="BB494" s="89"/>
      <c r="BC494" s="89"/>
      <c r="BD494" s="150" t="str">
        <f t="shared" si="191"/>
        <v/>
      </c>
      <c r="BE494" s="151">
        <f>VLOOKUP(A494,Basisgegevens!$B:$L,5,0)</f>
        <v>3.8425925925925923E-3</v>
      </c>
      <c r="BF494" s="151">
        <f>VLOOKUP($A494,Basisgegevens!$B:$L,7,0)</f>
        <v>3.6111111111111109E-3</v>
      </c>
      <c r="BG494" s="151">
        <f>VLOOKUP($A494,Basisgegevens!$B:$L,8,0)</f>
        <v>8.5416666666666662E-3</v>
      </c>
      <c r="BH494" s="152">
        <f>VLOOKUP($A494,Basisgegevens!$B:$L,9,0)</f>
        <v>300</v>
      </c>
      <c r="BI494" s="152">
        <f>VLOOKUP($A494,Basisgegevens!$B:$L,10,0)</f>
        <v>135</v>
      </c>
      <c r="BJ494" s="152">
        <f>VLOOKUP($A494,Basisgegevens!$B:$L,11,0)</f>
        <v>19</v>
      </c>
      <c r="BK494" s="152" t="str">
        <f t="shared" si="192"/>
        <v/>
      </c>
      <c r="BL494" s="153" t="str">
        <f t="shared" si="193"/>
        <v>Uit</v>
      </c>
      <c r="BM494" s="154" t="str">
        <f t="shared" si="178"/>
        <v/>
      </c>
      <c r="BN494" s="154">
        <f t="shared" si="194"/>
        <v>0</v>
      </c>
      <c r="BO494" s="154" t="str">
        <f t="shared" si="195"/>
        <v/>
      </c>
      <c r="BP494" s="61"/>
      <c r="BQ494" s="61"/>
      <c r="BR494" s="59" t="str">
        <f t="shared" si="196"/>
        <v/>
      </c>
      <c r="BS494" s="59" t="str">
        <f t="shared" si="197"/>
        <v/>
      </c>
      <c r="BT494" s="155" t="str">
        <f t="shared" si="198"/>
        <v/>
      </c>
      <c r="BU494" s="156" t="str">
        <f t="shared" si="199"/>
        <v/>
      </c>
      <c r="BV494" s="68"/>
      <c r="BW494" s="68"/>
      <c r="BX494" s="68"/>
      <c r="BY494" s="68"/>
      <c r="BZ494" s="68"/>
      <c r="CA494" s="68"/>
      <c r="CB494" s="68"/>
      <c r="CC494" s="68"/>
    </row>
    <row r="495" spans="1:81" x14ac:dyDescent="0.2">
      <c r="A495" s="161" t="s">
        <v>56</v>
      </c>
      <c r="B495" s="32"/>
      <c r="C495" s="164" t="str">
        <f t="shared" si="179"/>
        <v>M</v>
      </c>
      <c r="D495" s="147"/>
      <c r="E495" s="40"/>
      <c r="F495" s="35"/>
      <c r="G495" s="32"/>
      <c r="H495" s="32"/>
      <c r="I495" s="32"/>
      <c r="J495" s="32"/>
      <c r="K495" s="41"/>
      <c r="L495" s="42"/>
      <c r="M495" s="42"/>
      <c r="N495" s="167" t="str">
        <f t="shared" si="180"/>
        <v>Uit</v>
      </c>
      <c r="O495" s="46"/>
      <c r="P495" s="47"/>
      <c r="Q495" s="48">
        <f t="shared" si="181"/>
        <v>0</v>
      </c>
      <c r="R495" s="49" t="str">
        <f t="shared" si="182"/>
        <v/>
      </c>
      <c r="S495" s="50" t="str">
        <f t="shared" si="183"/>
        <v>Uit</v>
      </c>
      <c r="T495" s="171">
        <f t="shared" si="184"/>
        <v>0</v>
      </c>
      <c r="U495" s="169">
        <f t="shared" si="185"/>
        <v>0</v>
      </c>
      <c r="V495" s="169" t="str">
        <f t="shared" si="186"/>
        <v>Uit</v>
      </c>
      <c r="W495" s="170" t="str">
        <f t="shared" si="187"/>
        <v/>
      </c>
      <c r="X495" s="91" t="str">
        <f t="shared" si="188"/>
        <v/>
      </c>
      <c r="Y495" s="51"/>
      <c r="Z495" s="51"/>
      <c r="AA495" s="51"/>
      <c r="AB495" s="51"/>
      <c r="AC495" s="51"/>
      <c r="AD495" s="51"/>
      <c r="AE495" s="51"/>
      <c r="AF495" s="51"/>
      <c r="AG495" s="51"/>
      <c r="AH495" s="51"/>
      <c r="AI495" s="51"/>
      <c r="AJ495" s="51"/>
      <c r="AK495" s="51"/>
      <c r="AL495" s="51"/>
      <c r="AM495" s="51"/>
      <c r="AN495" s="51"/>
      <c r="AO495" s="51"/>
      <c r="AP495" s="51"/>
      <c r="AQ495" s="51"/>
      <c r="AR495" s="51"/>
      <c r="AS495" s="51"/>
      <c r="AT495" s="51"/>
      <c r="AU495" s="51"/>
      <c r="AV495" s="51"/>
      <c r="AW495" s="51"/>
      <c r="AX495" s="149">
        <f t="shared" si="189"/>
        <v>0</v>
      </c>
      <c r="AY495" s="52"/>
      <c r="AZ495" s="90" t="e">
        <f>VLOOKUP(AY495,Termination!C:D,2,FALSE)</f>
        <v>#N/A</v>
      </c>
      <c r="BA495" s="92" t="str">
        <f t="shared" si="190"/>
        <v/>
      </c>
      <c r="BB495" s="89"/>
      <c r="BC495" s="89"/>
      <c r="BD495" s="150" t="str">
        <f t="shared" si="191"/>
        <v/>
      </c>
      <c r="BE495" s="151">
        <f>VLOOKUP(A495,Basisgegevens!$B:$L,5,0)</f>
        <v>3.8425925925925923E-3</v>
      </c>
      <c r="BF495" s="151">
        <f>VLOOKUP($A495,Basisgegevens!$B:$L,7,0)</f>
        <v>3.6111111111111109E-3</v>
      </c>
      <c r="BG495" s="151">
        <f>VLOOKUP($A495,Basisgegevens!$B:$L,8,0)</f>
        <v>8.5416666666666662E-3</v>
      </c>
      <c r="BH495" s="152">
        <f>VLOOKUP($A495,Basisgegevens!$B:$L,9,0)</f>
        <v>300</v>
      </c>
      <c r="BI495" s="152">
        <f>VLOOKUP($A495,Basisgegevens!$B:$L,10,0)</f>
        <v>135</v>
      </c>
      <c r="BJ495" s="152">
        <f>VLOOKUP($A495,Basisgegevens!$B:$L,11,0)</f>
        <v>19</v>
      </c>
      <c r="BK495" s="152" t="str">
        <f t="shared" si="192"/>
        <v/>
      </c>
      <c r="BL495" s="153" t="str">
        <f t="shared" si="193"/>
        <v>Uit</v>
      </c>
      <c r="BM495" s="154" t="str">
        <f t="shared" si="178"/>
        <v/>
      </c>
      <c r="BN495" s="154">
        <f t="shared" si="194"/>
        <v>0</v>
      </c>
      <c r="BO495" s="154" t="str">
        <f t="shared" si="195"/>
        <v/>
      </c>
      <c r="BP495" s="61"/>
      <c r="BQ495" s="61"/>
      <c r="BR495" s="59" t="str">
        <f t="shared" si="196"/>
        <v/>
      </c>
      <c r="BS495" s="59" t="str">
        <f t="shared" si="197"/>
        <v/>
      </c>
      <c r="BT495" s="155" t="str">
        <f t="shared" si="198"/>
        <v/>
      </c>
      <c r="BU495" s="156" t="str">
        <f t="shared" si="199"/>
        <v/>
      </c>
      <c r="BV495" s="68"/>
      <c r="BW495" s="68"/>
      <c r="BX495" s="68"/>
      <c r="BY495" s="68"/>
      <c r="BZ495" s="68"/>
      <c r="CA495" s="68"/>
      <c r="CB495" s="68"/>
      <c r="CC495" s="68"/>
    </row>
    <row r="496" spans="1:81" x14ac:dyDescent="0.2">
      <c r="A496" s="161" t="s">
        <v>56</v>
      </c>
      <c r="B496" s="32"/>
      <c r="C496" s="164" t="str">
        <f t="shared" si="179"/>
        <v>M</v>
      </c>
      <c r="D496" s="147"/>
      <c r="E496" s="40"/>
      <c r="F496" s="35"/>
      <c r="G496" s="32"/>
      <c r="H496" s="32"/>
      <c r="I496" s="32"/>
      <c r="J496" s="32"/>
      <c r="K496" s="41"/>
      <c r="L496" s="42"/>
      <c r="M496" s="42"/>
      <c r="N496" s="167" t="str">
        <f t="shared" si="180"/>
        <v>Uit</v>
      </c>
      <c r="O496" s="46"/>
      <c r="P496" s="47"/>
      <c r="Q496" s="48">
        <f t="shared" si="181"/>
        <v>0</v>
      </c>
      <c r="R496" s="49" t="str">
        <f t="shared" si="182"/>
        <v/>
      </c>
      <c r="S496" s="50" t="str">
        <f t="shared" si="183"/>
        <v>Uit</v>
      </c>
      <c r="T496" s="171">
        <f t="shared" si="184"/>
        <v>0</v>
      </c>
      <c r="U496" s="169">
        <f t="shared" si="185"/>
        <v>0</v>
      </c>
      <c r="V496" s="169" t="str">
        <f t="shared" si="186"/>
        <v>Uit</v>
      </c>
      <c r="W496" s="170" t="str">
        <f t="shared" si="187"/>
        <v/>
      </c>
      <c r="X496" s="91" t="str">
        <f t="shared" si="188"/>
        <v/>
      </c>
      <c r="Y496" s="51"/>
      <c r="Z496" s="51"/>
      <c r="AA496" s="51"/>
      <c r="AB496" s="51"/>
      <c r="AC496" s="51"/>
      <c r="AD496" s="51"/>
      <c r="AE496" s="51"/>
      <c r="AF496" s="51"/>
      <c r="AG496" s="51"/>
      <c r="AH496" s="51"/>
      <c r="AI496" s="51"/>
      <c r="AJ496" s="51"/>
      <c r="AK496" s="51"/>
      <c r="AL496" s="51"/>
      <c r="AM496" s="51"/>
      <c r="AN496" s="51"/>
      <c r="AO496" s="51"/>
      <c r="AP496" s="51"/>
      <c r="AQ496" s="51"/>
      <c r="AR496" s="51"/>
      <c r="AS496" s="51"/>
      <c r="AT496" s="51"/>
      <c r="AU496" s="51"/>
      <c r="AV496" s="51"/>
      <c r="AW496" s="51"/>
      <c r="AX496" s="149">
        <f t="shared" si="189"/>
        <v>0</v>
      </c>
      <c r="AY496" s="52"/>
      <c r="AZ496" s="90" t="e">
        <f>VLOOKUP(AY496,Termination!C:D,2,FALSE)</f>
        <v>#N/A</v>
      </c>
      <c r="BA496" s="92" t="str">
        <f t="shared" si="190"/>
        <v/>
      </c>
      <c r="BB496" s="89"/>
      <c r="BC496" s="89"/>
      <c r="BD496" s="150" t="str">
        <f t="shared" si="191"/>
        <v/>
      </c>
      <c r="BE496" s="151">
        <f>VLOOKUP(A496,Basisgegevens!$B:$L,5,0)</f>
        <v>3.8425925925925923E-3</v>
      </c>
      <c r="BF496" s="151">
        <f>VLOOKUP($A496,Basisgegevens!$B:$L,7,0)</f>
        <v>3.6111111111111109E-3</v>
      </c>
      <c r="BG496" s="151">
        <f>VLOOKUP($A496,Basisgegevens!$B:$L,8,0)</f>
        <v>8.5416666666666662E-3</v>
      </c>
      <c r="BH496" s="152">
        <f>VLOOKUP($A496,Basisgegevens!$B:$L,9,0)</f>
        <v>300</v>
      </c>
      <c r="BI496" s="152">
        <f>VLOOKUP($A496,Basisgegevens!$B:$L,10,0)</f>
        <v>135</v>
      </c>
      <c r="BJ496" s="152">
        <f>VLOOKUP($A496,Basisgegevens!$B:$L,11,0)</f>
        <v>19</v>
      </c>
      <c r="BK496" s="152" t="str">
        <f t="shared" si="192"/>
        <v/>
      </c>
      <c r="BL496" s="153" t="str">
        <f t="shared" si="193"/>
        <v>Uit</v>
      </c>
      <c r="BM496" s="154" t="str">
        <f t="shared" si="178"/>
        <v/>
      </c>
      <c r="BN496" s="154">
        <f t="shared" si="194"/>
        <v>0</v>
      </c>
      <c r="BO496" s="154" t="str">
        <f t="shared" si="195"/>
        <v/>
      </c>
      <c r="BP496" s="61"/>
      <c r="BQ496" s="61"/>
      <c r="BR496" s="59" t="str">
        <f t="shared" si="196"/>
        <v/>
      </c>
      <c r="BS496" s="59" t="str">
        <f t="shared" si="197"/>
        <v/>
      </c>
      <c r="BT496" s="155" t="str">
        <f t="shared" si="198"/>
        <v/>
      </c>
      <c r="BU496" s="156" t="str">
        <f t="shared" si="199"/>
        <v/>
      </c>
      <c r="BV496" s="68"/>
      <c r="BW496" s="68"/>
      <c r="BX496" s="68"/>
      <c r="BY496" s="68"/>
      <c r="BZ496" s="68"/>
      <c r="CA496" s="68"/>
      <c r="CB496" s="68"/>
      <c r="CC496" s="68"/>
    </row>
    <row r="497" spans="1:81" x14ac:dyDescent="0.2">
      <c r="A497" s="161" t="s">
        <v>56</v>
      </c>
      <c r="B497" s="32"/>
      <c r="C497" s="164" t="str">
        <f t="shared" si="179"/>
        <v>M</v>
      </c>
      <c r="D497" s="147"/>
      <c r="E497" s="40"/>
      <c r="F497" s="35"/>
      <c r="G497" s="32"/>
      <c r="H497" s="32"/>
      <c r="I497" s="32"/>
      <c r="J497" s="32"/>
      <c r="K497" s="41"/>
      <c r="L497" s="42"/>
      <c r="M497" s="42"/>
      <c r="N497" s="167" t="str">
        <f t="shared" si="180"/>
        <v>Uit</v>
      </c>
      <c r="O497" s="46"/>
      <c r="P497" s="47"/>
      <c r="Q497" s="48">
        <f t="shared" si="181"/>
        <v>0</v>
      </c>
      <c r="R497" s="49" t="str">
        <f t="shared" si="182"/>
        <v/>
      </c>
      <c r="S497" s="50" t="str">
        <f t="shared" si="183"/>
        <v>Uit</v>
      </c>
      <c r="T497" s="171">
        <f t="shared" si="184"/>
        <v>0</v>
      </c>
      <c r="U497" s="169">
        <f t="shared" si="185"/>
        <v>0</v>
      </c>
      <c r="V497" s="169" t="str">
        <f t="shared" si="186"/>
        <v>Uit</v>
      </c>
      <c r="W497" s="170" t="str">
        <f t="shared" si="187"/>
        <v/>
      </c>
      <c r="X497" s="91" t="str">
        <f t="shared" si="188"/>
        <v/>
      </c>
      <c r="Y497" s="51"/>
      <c r="Z497" s="51"/>
      <c r="AA497" s="51"/>
      <c r="AB497" s="51"/>
      <c r="AC497" s="51"/>
      <c r="AD497" s="51"/>
      <c r="AE497" s="51"/>
      <c r="AF497" s="51"/>
      <c r="AG497" s="51"/>
      <c r="AH497" s="51"/>
      <c r="AI497" s="51"/>
      <c r="AJ497" s="51"/>
      <c r="AK497" s="51"/>
      <c r="AL497" s="51"/>
      <c r="AM497" s="51"/>
      <c r="AN497" s="51"/>
      <c r="AO497" s="51"/>
      <c r="AP497" s="51"/>
      <c r="AQ497" s="51"/>
      <c r="AR497" s="51"/>
      <c r="AS497" s="51"/>
      <c r="AT497" s="51"/>
      <c r="AU497" s="51"/>
      <c r="AV497" s="51"/>
      <c r="AW497" s="51"/>
      <c r="AX497" s="149">
        <f t="shared" si="189"/>
        <v>0</v>
      </c>
      <c r="AY497" s="52"/>
      <c r="AZ497" s="90" t="e">
        <f>VLOOKUP(AY497,Termination!C:D,2,FALSE)</f>
        <v>#N/A</v>
      </c>
      <c r="BA497" s="92" t="str">
        <f t="shared" si="190"/>
        <v/>
      </c>
      <c r="BB497" s="89"/>
      <c r="BC497" s="89"/>
      <c r="BD497" s="150" t="str">
        <f t="shared" si="191"/>
        <v/>
      </c>
      <c r="BE497" s="151">
        <f>VLOOKUP(A497,Basisgegevens!$B:$L,5,0)</f>
        <v>3.8425925925925923E-3</v>
      </c>
      <c r="BF497" s="151">
        <f>VLOOKUP($A497,Basisgegevens!$B:$L,7,0)</f>
        <v>3.6111111111111109E-3</v>
      </c>
      <c r="BG497" s="151">
        <f>VLOOKUP($A497,Basisgegevens!$B:$L,8,0)</f>
        <v>8.5416666666666662E-3</v>
      </c>
      <c r="BH497" s="152">
        <f>VLOOKUP($A497,Basisgegevens!$B:$L,9,0)</f>
        <v>300</v>
      </c>
      <c r="BI497" s="152">
        <f>VLOOKUP($A497,Basisgegevens!$B:$L,10,0)</f>
        <v>135</v>
      </c>
      <c r="BJ497" s="152">
        <f>VLOOKUP($A497,Basisgegevens!$B:$L,11,0)</f>
        <v>19</v>
      </c>
      <c r="BK497" s="152" t="str">
        <f t="shared" si="192"/>
        <v/>
      </c>
      <c r="BL497" s="153" t="str">
        <f t="shared" si="193"/>
        <v>Uit</v>
      </c>
      <c r="BM497" s="154" t="str">
        <f t="shared" ref="BM497:BM560" si="200">IFERROR(IF(BD497&gt;BE497,(BD497-BE497)*24*3600*0.4,0),"")</f>
        <v/>
      </c>
      <c r="BN497" s="154">
        <f t="shared" si="194"/>
        <v>0</v>
      </c>
      <c r="BO497" s="154" t="str">
        <f t="shared" si="195"/>
        <v/>
      </c>
      <c r="BP497" s="61"/>
      <c r="BQ497" s="61"/>
      <c r="BR497" s="59" t="str">
        <f t="shared" si="196"/>
        <v/>
      </c>
      <c r="BS497" s="59" t="str">
        <f t="shared" si="197"/>
        <v/>
      </c>
      <c r="BT497" s="155" t="str">
        <f t="shared" si="198"/>
        <v/>
      </c>
      <c r="BU497" s="156" t="str">
        <f t="shared" si="199"/>
        <v/>
      </c>
      <c r="BV497" s="68"/>
      <c r="BW497" s="68"/>
      <c r="BX497" s="68"/>
      <c r="BY497" s="68"/>
      <c r="BZ497" s="68"/>
      <c r="CA497" s="68"/>
      <c r="CB497" s="68"/>
      <c r="CC497" s="68"/>
    </row>
    <row r="498" spans="1:81" x14ac:dyDescent="0.2">
      <c r="A498" s="161" t="s">
        <v>56</v>
      </c>
      <c r="B498" s="32"/>
      <c r="C498" s="164" t="str">
        <f t="shared" si="179"/>
        <v>M</v>
      </c>
      <c r="D498" s="147"/>
      <c r="E498" s="40"/>
      <c r="F498" s="35"/>
      <c r="G498" s="32"/>
      <c r="H498" s="32"/>
      <c r="I498" s="32"/>
      <c r="J498" s="32"/>
      <c r="K498" s="41"/>
      <c r="L498" s="42"/>
      <c r="M498" s="42"/>
      <c r="N498" s="167" t="str">
        <f t="shared" si="180"/>
        <v>Uit</v>
      </c>
      <c r="O498" s="46"/>
      <c r="P498" s="47"/>
      <c r="Q498" s="48">
        <f t="shared" si="181"/>
        <v>0</v>
      </c>
      <c r="R498" s="49" t="str">
        <f t="shared" si="182"/>
        <v/>
      </c>
      <c r="S498" s="50" t="str">
        <f t="shared" si="183"/>
        <v>Uit</v>
      </c>
      <c r="T498" s="171">
        <f t="shared" si="184"/>
        <v>0</v>
      </c>
      <c r="U498" s="169">
        <f t="shared" si="185"/>
        <v>0</v>
      </c>
      <c r="V498" s="169" t="str">
        <f t="shared" si="186"/>
        <v>Uit</v>
      </c>
      <c r="W498" s="170" t="str">
        <f t="shared" si="187"/>
        <v/>
      </c>
      <c r="X498" s="91" t="str">
        <f t="shared" si="188"/>
        <v/>
      </c>
      <c r="Y498" s="51"/>
      <c r="Z498" s="51"/>
      <c r="AA498" s="51"/>
      <c r="AB498" s="51"/>
      <c r="AC498" s="51"/>
      <c r="AD498" s="51"/>
      <c r="AE498" s="51"/>
      <c r="AF498" s="51"/>
      <c r="AG498" s="51"/>
      <c r="AH498" s="51"/>
      <c r="AI498" s="51"/>
      <c r="AJ498" s="51"/>
      <c r="AK498" s="51"/>
      <c r="AL498" s="51"/>
      <c r="AM498" s="51"/>
      <c r="AN498" s="51"/>
      <c r="AO498" s="51"/>
      <c r="AP498" s="51"/>
      <c r="AQ498" s="51"/>
      <c r="AR498" s="51"/>
      <c r="AS498" s="51"/>
      <c r="AT498" s="51"/>
      <c r="AU498" s="51"/>
      <c r="AV498" s="51"/>
      <c r="AW498" s="51"/>
      <c r="AX498" s="149">
        <f t="shared" si="189"/>
        <v>0</v>
      </c>
      <c r="AY498" s="52"/>
      <c r="AZ498" s="90" t="e">
        <f>VLOOKUP(AY498,Termination!C:D,2,FALSE)</f>
        <v>#N/A</v>
      </c>
      <c r="BA498" s="92" t="str">
        <f t="shared" si="190"/>
        <v/>
      </c>
      <c r="BB498" s="89"/>
      <c r="BC498" s="89"/>
      <c r="BD498" s="150" t="str">
        <f t="shared" si="191"/>
        <v/>
      </c>
      <c r="BE498" s="151">
        <f>VLOOKUP(A498,Basisgegevens!$B:$L,5,0)</f>
        <v>3.8425925925925923E-3</v>
      </c>
      <c r="BF498" s="151">
        <f>VLOOKUP($A498,Basisgegevens!$B:$L,7,0)</f>
        <v>3.6111111111111109E-3</v>
      </c>
      <c r="BG498" s="151">
        <f>VLOOKUP($A498,Basisgegevens!$B:$L,8,0)</f>
        <v>8.5416666666666662E-3</v>
      </c>
      <c r="BH498" s="152">
        <f>VLOOKUP($A498,Basisgegevens!$B:$L,9,0)</f>
        <v>300</v>
      </c>
      <c r="BI498" s="152">
        <f>VLOOKUP($A498,Basisgegevens!$B:$L,10,0)</f>
        <v>135</v>
      </c>
      <c r="BJ498" s="152">
        <f>VLOOKUP($A498,Basisgegevens!$B:$L,11,0)</f>
        <v>19</v>
      </c>
      <c r="BK498" s="152" t="str">
        <f t="shared" si="192"/>
        <v/>
      </c>
      <c r="BL498" s="153" t="str">
        <f t="shared" si="193"/>
        <v>Uit</v>
      </c>
      <c r="BM498" s="154" t="str">
        <f t="shared" si="200"/>
        <v/>
      </c>
      <c r="BN498" s="154">
        <f t="shared" si="194"/>
        <v>0</v>
      </c>
      <c r="BO498" s="154" t="str">
        <f t="shared" si="195"/>
        <v/>
      </c>
      <c r="BP498" s="61"/>
      <c r="BQ498" s="61"/>
      <c r="BR498" s="59" t="str">
        <f t="shared" si="196"/>
        <v/>
      </c>
      <c r="BS498" s="59" t="str">
        <f t="shared" si="197"/>
        <v/>
      </c>
      <c r="BT498" s="155" t="str">
        <f t="shared" si="198"/>
        <v/>
      </c>
      <c r="BU498" s="156" t="str">
        <f t="shared" si="199"/>
        <v/>
      </c>
      <c r="BV498" s="68"/>
      <c r="BW498" s="68"/>
      <c r="BX498" s="68"/>
      <c r="BY498" s="68"/>
      <c r="BZ498" s="68"/>
      <c r="CA498" s="68"/>
      <c r="CB498" s="68"/>
      <c r="CC498" s="68"/>
    </row>
    <row r="499" spans="1:81" x14ac:dyDescent="0.2">
      <c r="A499" s="161" t="s">
        <v>56</v>
      </c>
      <c r="B499" s="32"/>
      <c r="C499" s="164" t="str">
        <f t="shared" si="179"/>
        <v>M</v>
      </c>
      <c r="D499" s="147"/>
      <c r="E499" s="40"/>
      <c r="F499" s="35"/>
      <c r="G499" s="32"/>
      <c r="H499" s="32"/>
      <c r="I499" s="32"/>
      <c r="J499" s="32"/>
      <c r="K499" s="41"/>
      <c r="L499" s="42"/>
      <c r="M499" s="42"/>
      <c r="N499" s="167" t="str">
        <f t="shared" si="180"/>
        <v>Uit</v>
      </c>
      <c r="O499" s="46"/>
      <c r="P499" s="47"/>
      <c r="Q499" s="48">
        <f t="shared" si="181"/>
        <v>0</v>
      </c>
      <c r="R499" s="49" t="str">
        <f t="shared" si="182"/>
        <v/>
      </c>
      <c r="S499" s="50" t="str">
        <f t="shared" si="183"/>
        <v>Uit</v>
      </c>
      <c r="T499" s="171">
        <f t="shared" si="184"/>
        <v>0</v>
      </c>
      <c r="U499" s="169">
        <f t="shared" si="185"/>
        <v>0</v>
      </c>
      <c r="V499" s="169" t="str">
        <f t="shared" si="186"/>
        <v>Uit</v>
      </c>
      <c r="W499" s="170" t="str">
        <f t="shared" si="187"/>
        <v/>
      </c>
      <c r="X499" s="91" t="str">
        <f t="shared" si="188"/>
        <v/>
      </c>
      <c r="Y499" s="51"/>
      <c r="Z499" s="51"/>
      <c r="AA499" s="51"/>
      <c r="AB499" s="51"/>
      <c r="AC499" s="51"/>
      <c r="AD499" s="51"/>
      <c r="AE499" s="51"/>
      <c r="AF499" s="51"/>
      <c r="AG499" s="51"/>
      <c r="AH499" s="51"/>
      <c r="AI499" s="51"/>
      <c r="AJ499" s="51"/>
      <c r="AK499" s="51"/>
      <c r="AL499" s="51"/>
      <c r="AM499" s="51"/>
      <c r="AN499" s="51"/>
      <c r="AO499" s="51"/>
      <c r="AP499" s="51"/>
      <c r="AQ499" s="51"/>
      <c r="AR499" s="51"/>
      <c r="AS499" s="51"/>
      <c r="AT499" s="51"/>
      <c r="AU499" s="51"/>
      <c r="AV499" s="51"/>
      <c r="AW499" s="51"/>
      <c r="AX499" s="149">
        <f t="shared" si="189"/>
        <v>0</v>
      </c>
      <c r="AY499" s="52"/>
      <c r="AZ499" s="90" t="e">
        <f>VLOOKUP(AY499,Termination!C:D,2,FALSE)</f>
        <v>#N/A</v>
      </c>
      <c r="BA499" s="92" t="str">
        <f t="shared" si="190"/>
        <v/>
      </c>
      <c r="BB499" s="89"/>
      <c r="BC499" s="89"/>
      <c r="BD499" s="150" t="str">
        <f t="shared" si="191"/>
        <v/>
      </c>
      <c r="BE499" s="151">
        <f>VLOOKUP(A499,Basisgegevens!$B:$L,5,0)</f>
        <v>3.8425925925925923E-3</v>
      </c>
      <c r="BF499" s="151">
        <f>VLOOKUP($A499,Basisgegevens!$B:$L,7,0)</f>
        <v>3.6111111111111109E-3</v>
      </c>
      <c r="BG499" s="151">
        <f>VLOOKUP($A499,Basisgegevens!$B:$L,8,0)</f>
        <v>8.5416666666666662E-3</v>
      </c>
      <c r="BH499" s="152">
        <f>VLOOKUP($A499,Basisgegevens!$B:$L,9,0)</f>
        <v>300</v>
      </c>
      <c r="BI499" s="152">
        <f>VLOOKUP($A499,Basisgegevens!$B:$L,10,0)</f>
        <v>135</v>
      </c>
      <c r="BJ499" s="152">
        <f>VLOOKUP($A499,Basisgegevens!$B:$L,11,0)</f>
        <v>19</v>
      </c>
      <c r="BK499" s="152" t="str">
        <f t="shared" si="192"/>
        <v/>
      </c>
      <c r="BL499" s="153" t="str">
        <f t="shared" si="193"/>
        <v>Uit</v>
      </c>
      <c r="BM499" s="154" t="str">
        <f t="shared" si="200"/>
        <v/>
      </c>
      <c r="BN499" s="154">
        <f t="shared" si="194"/>
        <v>0</v>
      </c>
      <c r="BO499" s="154" t="str">
        <f t="shared" si="195"/>
        <v/>
      </c>
      <c r="BP499" s="61"/>
      <c r="BQ499" s="61"/>
      <c r="BR499" s="59" t="str">
        <f t="shared" si="196"/>
        <v/>
      </c>
      <c r="BS499" s="59" t="str">
        <f t="shared" si="197"/>
        <v/>
      </c>
      <c r="BT499" s="155" t="str">
        <f t="shared" si="198"/>
        <v/>
      </c>
      <c r="BU499" s="156" t="str">
        <f t="shared" si="199"/>
        <v/>
      </c>
      <c r="BV499" s="68"/>
      <c r="BW499" s="68"/>
      <c r="BX499" s="68"/>
      <c r="BY499" s="68"/>
      <c r="BZ499" s="68"/>
      <c r="CA499" s="68"/>
      <c r="CB499" s="68"/>
      <c r="CC499" s="68"/>
    </row>
    <row r="500" spans="1:81" x14ac:dyDescent="0.2">
      <c r="A500" s="161" t="s">
        <v>56</v>
      </c>
      <c r="B500" s="32"/>
      <c r="C500" s="164" t="str">
        <f t="shared" si="179"/>
        <v>M</v>
      </c>
      <c r="D500" s="147"/>
      <c r="E500" s="40"/>
      <c r="F500" s="35"/>
      <c r="G500" s="32"/>
      <c r="H500" s="32"/>
      <c r="I500" s="32"/>
      <c r="J500" s="32"/>
      <c r="K500" s="41"/>
      <c r="L500" s="42"/>
      <c r="M500" s="42"/>
      <c r="N500" s="167" t="str">
        <f t="shared" si="180"/>
        <v>Uit</v>
      </c>
      <c r="O500" s="46"/>
      <c r="P500" s="47"/>
      <c r="Q500" s="48">
        <f t="shared" si="181"/>
        <v>0</v>
      </c>
      <c r="R500" s="49" t="str">
        <f t="shared" si="182"/>
        <v/>
      </c>
      <c r="S500" s="50" t="str">
        <f t="shared" si="183"/>
        <v>Uit</v>
      </c>
      <c r="T500" s="171">
        <f t="shared" si="184"/>
        <v>0</v>
      </c>
      <c r="U500" s="169">
        <f t="shared" si="185"/>
        <v>0</v>
      </c>
      <c r="V500" s="169" t="str">
        <f t="shared" si="186"/>
        <v>Uit</v>
      </c>
      <c r="W500" s="170" t="str">
        <f t="shared" si="187"/>
        <v/>
      </c>
      <c r="X500" s="91" t="str">
        <f t="shared" si="188"/>
        <v/>
      </c>
      <c r="Y500" s="51"/>
      <c r="Z500" s="51"/>
      <c r="AA500" s="51"/>
      <c r="AB500" s="51"/>
      <c r="AC500" s="51"/>
      <c r="AD500" s="51"/>
      <c r="AE500" s="51"/>
      <c r="AF500" s="51"/>
      <c r="AG500" s="51"/>
      <c r="AH500" s="51"/>
      <c r="AI500" s="51"/>
      <c r="AJ500" s="51"/>
      <c r="AK500" s="51"/>
      <c r="AL500" s="51"/>
      <c r="AM500" s="51"/>
      <c r="AN500" s="51"/>
      <c r="AO500" s="51"/>
      <c r="AP500" s="51"/>
      <c r="AQ500" s="51"/>
      <c r="AR500" s="51"/>
      <c r="AS500" s="51"/>
      <c r="AT500" s="51"/>
      <c r="AU500" s="51"/>
      <c r="AV500" s="51"/>
      <c r="AW500" s="51"/>
      <c r="AX500" s="149">
        <f t="shared" si="189"/>
        <v>0</v>
      </c>
      <c r="AY500" s="52"/>
      <c r="AZ500" s="90" t="e">
        <f>VLOOKUP(AY500,Termination!C:D,2,FALSE)</f>
        <v>#N/A</v>
      </c>
      <c r="BA500" s="92" t="str">
        <f t="shared" si="190"/>
        <v/>
      </c>
      <c r="BB500" s="89"/>
      <c r="BC500" s="89"/>
      <c r="BD500" s="150" t="str">
        <f t="shared" si="191"/>
        <v/>
      </c>
      <c r="BE500" s="151">
        <f>VLOOKUP(A500,Basisgegevens!$B:$L,5,0)</f>
        <v>3.8425925925925923E-3</v>
      </c>
      <c r="BF500" s="151">
        <f>VLOOKUP($A500,Basisgegevens!$B:$L,7,0)</f>
        <v>3.6111111111111109E-3</v>
      </c>
      <c r="BG500" s="151">
        <f>VLOOKUP($A500,Basisgegevens!$B:$L,8,0)</f>
        <v>8.5416666666666662E-3</v>
      </c>
      <c r="BH500" s="152">
        <f>VLOOKUP($A500,Basisgegevens!$B:$L,9,0)</f>
        <v>300</v>
      </c>
      <c r="BI500" s="152">
        <f>VLOOKUP($A500,Basisgegevens!$B:$L,10,0)</f>
        <v>135</v>
      </c>
      <c r="BJ500" s="152">
        <f>VLOOKUP($A500,Basisgegevens!$B:$L,11,0)</f>
        <v>19</v>
      </c>
      <c r="BK500" s="152" t="str">
        <f t="shared" si="192"/>
        <v/>
      </c>
      <c r="BL500" s="153" t="str">
        <f t="shared" si="193"/>
        <v>Uit</v>
      </c>
      <c r="BM500" s="154" t="str">
        <f t="shared" si="200"/>
        <v/>
      </c>
      <c r="BN500" s="154">
        <f t="shared" si="194"/>
        <v>0</v>
      </c>
      <c r="BO500" s="154" t="str">
        <f t="shared" si="195"/>
        <v/>
      </c>
      <c r="BP500" s="61"/>
      <c r="BQ500" s="61"/>
      <c r="BR500" s="59" t="str">
        <f t="shared" si="196"/>
        <v/>
      </c>
      <c r="BS500" s="59" t="str">
        <f t="shared" si="197"/>
        <v/>
      </c>
      <c r="BT500" s="155" t="str">
        <f t="shared" si="198"/>
        <v/>
      </c>
      <c r="BU500" s="156" t="str">
        <f t="shared" si="199"/>
        <v/>
      </c>
      <c r="BV500" s="68"/>
      <c r="BW500" s="68"/>
      <c r="BX500" s="68"/>
      <c r="BY500" s="68"/>
      <c r="BZ500" s="68"/>
      <c r="CA500" s="68"/>
      <c r="CB500" s="68"/>
      <c r="CC500" s="68"/>
    </row>
    <row r="501" spans="1:81" x14ac:dyDescent="0.2">
      <c r="A501" s="161" t="s">
        <v>56</v>
      </c>
      <c r="B501" s="32"/>
      <c r="C501" s="164" t="str">
        <f t="shared" si="179"/>
        <v>M</v>
      </c>
      <c r="D501" s="147"/>
      <c r="E501" s="40"/>
      <c r="F501" s="35"/>
      <c r="G501" s="32"/>
      <c r="H501" s="32"/>
      <c r="I501" s="32"/>
      <c r="J501" s="32"/>
      <c r="K501" s="41"/>
      <c r="L501" s="42"/>
      <c r="M501" s="42"/>
      <c r="N501" s="167" t="str">
        <f t="shared" si="180"/>
        <v>Uit</v>
      </c>
      <c r="O501" s="46"/>
      <c r="P501" s="47"/>
      <c r="Q501" s="48">
        <f t="shared" si="181"/>
        <v>0</v>
      </c>
      <c r="R501" s="49" t="str">
        <f t="shared" si="182"/>
        <v/>
      </c>
      <c r="S501" s="50" t="str">
        <f t="shared" si="183"/>
        <v>Uit</v>
      </c>
      <c r="T501" s="171">
        <f t="shared" si="184"/>
        <v>0</v>
      </c>
      <c r="U501" s="169">
        <f t="shared" si="185"/>
        <v>0</v>
      </c>
      <c r="V501" s="169" t="str">
        <f t="shared" si="186"/>
        <v>Uit</v>
      </c>
      <c r="W501" s="170" t="str">
        <f t="shared" si="187"/>
        <v/>
      </c>
      <c r="X501" s="91" t="str">
        <f t="shared" si="188"/>
        <v/>
      </c>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149">
        <f t="shared" si="189"/>
        <v>0</v>
      </c>
      <c r="AY501" s="52"/>
      <c r="AZ501" s="90" t="e">
        <f>VLOOKUP(AY501,Termination!C:D,2,FALSE)</f>
        <v>#N/A</v>
      </c>
      <c r="BA501" s="92" t="str">
        <f t="shared" si="190"/>
        <v/>
      </c>
      <c r="BB501" s="89"/>
      <c r="BC501" s="89"/>
      <c r="BD501" s="150" t="str">
        <f t="shared" si="191"/>
        <v/>
      </c>
      <c r="BE501" s="151">
        <f>VLOOKUP(A501,Basisgegevens!$B:$L,5,0)</f>
        <v>3.8425925925925923E-3</v>
      </c>
      <c r="BF501" s="151">
        <f>VLOOKUP($A501,Basisgegevens!$B:$L,7,0)</f>
        <v>3.6111111111111109E-3</v>
      </c>
      <c r="BG501" s="151">
        <f>VLOOKUP($A501,Basisgegevens!$B:$L,8,0)</f>
        <v>8.5416666666666662E-3</v>
      </c>
      <c r="BH501" s="152">
        <f>VLOOKUP($A501,Basisgegevens!$B:$L,9,0)</f>
        <v>300</v>
      </c>
      <c r="BI501" s="152">
        <f>VLOOKUP($A501,Basisgegevens!$B:$L,10,0)</f>
        <v>135</v>
      </c>
      <c r="BJ501" s="152">
        <f>VLOOKUP($A501,Basisgegevens!$B:$L,11,0)</f>
        <v>19</v>
      </c>
      <c r="BK501" s="152" t="str">
        <f t="shared" si="192"/>
        <v/>
      </c>
      <c r="BL501" s="153" t="str">
        <f t="shared" si="193"/>
        <v>Uit</v>
      </c>
      <c r="BM501" s="154" t="str">
        <f t="shared" si="200"/>
        <v/>
      </c>
      <c r="BN501" s="154">
        <f t="shared" si="194"/>
        <v>0</v>
      </c>
      <c r="BO501" s="154" t="str">
        <f t="shared" si="195"/>
        <v/>
      </c>
      <c r="BP501" s="61"/>
      <c r="BQ501" s="61"/>
      <c r="BR501" s="59" t="str">
        <f t="shared" si="196"/>
        <v/>
      </c>
      <c r="BS501" s="59" t="str">
        <f t="shared" si="197"/>
        <v/>
      </c>
      <c r="BT501" s="155" t="str">
        <f t="shared" si="198"/>
        <v/>
      </c>
      <c r="BU501" s="156" t="str">
        <f t="shared" si="199"/>
        <v/>
      </c>
      <c r="BV501" s="68"/>
      <c r="BW501" s="68"/>
      <c r="BX501" s="68"/>
      <c r="BY501" s="68"/>
      <c r="BZ501" s="68"/>
      <c r="CA501" s="68"/>
      <c r="CB501" s="68"/>
      <c r="CC501" s="68"/>
    </row>
    <row r="502" spans="1:81" x14ac:dyDescent="0.2">
      <c r="A502" s="161" t="s">
        <v>56</v>
      </c>
      <c r="B502" s="32"/>
      <c r="C502" s="164" t="str">
        <f t="shared" si="179"/>
        <v>M</v>
      </c>
      <c r="D502" s="147"/>
      <c r="E502" s="40"/>
      <c r="F502" s="35"/>
      <c r="G502" s="32"/>
      <c r="H502" s="32"/>
      <c r="I502" s="32"/>
      <c r="J502" s="32"/>
      <c r="K502" s="41"/>
      <c r="L502" s="42"/>
      <c r="M502" s="42"/>
      <c r="N502" s="167" t="str">
        <f t="shared" si="180"/>
        <v>Uit</v>
      </c>
      <c r="O502" s="46"/>
      <c r="P502" s="47"/>
      <c r="Q502" s="48">
        <f t="shared" si="181"/>
        <v>0</v>
      </c>
      <c r="R502" s="49" t="str">
        <f t="shared" si="182"/>
        <v/>
      </c>
      <c r="S502" s="50" t="str">
        <f t="shared" si="183"/>
        <v>Uit</v>
      </c>
      <c r="T502" s="171">
        <f t="shared" si="184"/>
        <v>0</v>
      </c>
      <c r="U502" s="169">
        <f t="shared" si="185"/>
        <v>0</v>
      </c>
      <c r="V502" s="169" t="str">
        <f t="shared" si="186"/>
        <v>Uit</v>
      </c>
      <c r="W502" s="170" t="str">
        <f t="shared" si="187"/>
        <v/>
      </c>
      <c r="X502" s="91" t="str">
        <f t="shared" si="188"/>
        <v/>
      </c>
      <c r="Y502" s="51"/>
      <c r="Z502" s="51"/>
      <c r="AA502" s="51"/>
      <c r="AB502" s="51"/>
      <c r="AC502" s="51"/>
      <c r="AD502" s="51"/>
      <c r="AE502" s="51"/>
      <c r="AF502" s="51"/>
      <c r="AG502" s="51"/>
      <c r="AH502" s="51"/>
      <c r="AI502" s="51"/>
      <c r="AJ502" s="51"/>
      <c r="AK502" s="51"/>
      <c r="AL502" s="51"/>
      <c r="AM502" s="51"/>
      <c r="AN502" s="51"/>
      <c r="AO502" s="51"/>
      <c r="AP502" s="51"/>
      <c r="AQ502" s="51"/>
      <c r="AR502" s="51"/>
      <c r="AS502" s="51"/>
      <c r="AT502" s="51"/>
      <c r="AU502" s="51"/>
      <c r="AV502" s="51"/>
      <c r="AW502" s="51"/>
      <c r="AX502" s="149">
        <f t="shared" si="189"/>
        <v>0</v>
      </c>
      <c r="AY502" s="52"/>
      <c r="AZ502" s="90" t="e">
        <f>VLOOKUP(AY502,Termination!C:D,2,FALSE)</f>
        <v>#N/A</v>
      </c>
      <c r="BA502" s="92" t="str">
        <f t="shared" si="190"/>
        <v/>
      </c>
      <c r="BB502" s="89"/>
      <c r="BC502" s="89"/>
      <c r="BD502" s="150" t="str">
        <f t="shared" si="191"/>
        <v/>
      </c>
      <c r="BE502" s="151">
        <f>VLOOKUP(A502,Basisgegevens!$B:$L,5,0)</f>
        <v>3.8425925925925923E-3</v>
      </c>
      <c r="BF502" s="151">
        <f>VLOOKUP($A502,Basisgegevens!$B:$L,7,0)</f>
        <v>3.6111111111111109E-3</v>
      </c>
      <c r="BG502" s="151">
        <f>VLOOKUP($A502,Basisgegevens!$B:$L,8,0)</f>
        <v>8.5416666666666662E-3</v>
      </c>
      <c r="BH502" s="152">
        <f>VLOOKUP($A502,Basisgegevens!$B:$L,9,0)</f>
        <v>300</v>
      </c>
      <c r="BI502" s="152">
        <f>VLOOKUP($A502,Basisgegevens!$B:$L,10,0)</f>
        <v>135</v>
      </c>
      <c r="BJ502" s="152">
        <f>VLOOKUP($A502,Basisgegevens!$B:$L,11,0)</f>
        <v>19</v>
      </c>
      <c r="BK502" s="152" t="str">
        <f t="shared" si="192"/>
        <v/>
      </c>
      <c r="BL502" s="153" t="str">
        <f t="shared" si="193"/>
        <v>Uit</v>
      </c>
      <c r="BM502" s="154" t="str">
        <f t="shared" si="200"/>
        <v/>
      </c>
      <c r="BN502" s="154">
        <f t="shared" si="194"/>
        <v>0</v>
      </c>
      <c r="BO502" s="154" t="str">
        <f t="shared" si="195"/>
        <v/>
      </c>
      <c r="BP502" s="61"/>
      <c r="BQ502" s="61"/>
      <c r="BR502" s="59" t="str">
        <f t="shared" si="196"/>
        <v/>
      </c>
      <c r="BS502" s="59" t="str">
        <f t="shared" si="197"/>
        <v/>
      </c>
      <c r="BT502" s="155" t="str">
        <f t="shared" si="198"/>
        <v/>
      </c>
      <c r="BU502" s="156" t="str">
        <f t="shared" si="199"/>
        <v/>
      </c>
      <c r="BV502" s="68"/>
      <c r="BW502" s="68"/>
      <c r="BX502" s="68"/>
      <c r="BY502" s="68"/>
      <c r="BZ502" s="68"/>
      <c r="CA502" s="68"/>
      <c r="CB502" s="68"/>
      <c r="CC502" s="68"/>
    </row>
    <row r="503" spans="1:81" x14ac:dyDescent="0.2">
      <c r="A503" s="161" t="s">
        <v>56</v>
      </c>
      <c r="B503" s="32"/>
      <c r="C503" s="164" t="str">
        <f t="shared" si="179"/>
        <v>M</v>
      </c>
      <c r="D503" s="147"/>
      <c r="E503" s="40"/>
      <c r="F503" s="35"/>
      <c r="G503" s="32"/>
      <c r="H503" s="32"/>
      <c r="I503" s="32"/>
      <c r="J503" s="32"/>
      <c r="K503" s="41"/>
      <c r="L503" s="42"/>
      <c r="M503" s="42"/>
      <c r="N503" s="167" t="str">
        <f t="shared" si="180"/>
        <v>Uit</v>
      </c>
      <c r="O503" s="46"/>
      <c r="P503" s="47"/>
      <c r="Q503" s="48">
        <f t="shared" si="181"/>
        <v>0</v>
      </c>
      <c r="R503" s="49" t="str">
        <f t="shared" si="182"/>
        <v/>
      </c>
      <c r="S503" s="50" t="str">
        <f t="shared" si="183"/>
        <v>Uit</v>
      </c>
      <c r="T503" s="171">
        <f t="shared" si="184"/>
        <v>0</v>
      </c>
      <c r="U503" s="169">
        <f t="shared" si="185"/>
        <v>0</v>
      </c>
      <c r="V503" s="169" t="str">
        <f t="shared" si="186"/>
        <v>Uit</v>
      </c>
      <c r="W503" s="170" t="str">
        <f t="shared" si="187"/>
        <v/>
      </c>
      <c r="X503" s="91" t="str">
        <f t="shared" si="188"/>
        <v/>
      </c>
      <c r="Y503" s="51"/>
      <c r="Z503" s="51"/>
      <c r="AA503" s="51"/>
      <c r="AB503" s="51"/>
      <c r="AC503" s="51"/>
      <c r="AD503" s="51"/>
      <c r="AE503" s="51"/>
      <c r="AF503" s="51"/>
      <c r="AG503" s="51"/>
      <c r="AH503" s="51"/>
      <c r="AI503" s="51"/>
      <c r="AJ503" s="51"/>
      <c r="AK503" s="51"/>
      <c r="AL503" s="51"/>
      <c r="AM503" s="51"/>
      <c r="AN503" s="51"/>
      <c r="AO503" s="51"/>
      <c r="AP503" s="51"/>
      <c r="AQ503" s="51"/>
      <c r="AR503" s="51"/>
      <c r="AS503" s="51"/>
      <c r="AT503" s="51"/>
      <c r="AU503" s="51"/>
      <c r="AV503" s="51"/>
      <c r="AW503" s="51"/>
      <c r="AX503" s="149">
        <f t="shared" si="189"/>
        <v>0</v>
      </c>
      <c r="AY503" s="52"/>
      <c r="AZ503" s="90" t="e">
        <f>VLOOKUP(AY503,Termination!C:D,2,FALSE)</f>
        <v>#N/A</v>
      </c>
      <c r="BA503" s="92" t="str">
        <f t="shared" si="190"/>
        <v/>
      </c>
      <c r="BB503" s="89"/>
      <c r="BC503" s="89"/>
      <c r="BD503" s="150" t="str">
        <f t="shared" si="191"/>
        <v/>
      </c>
      <c r="BE503" s="151">
        <f>VLOOKUP(A503,Basisgegevens!$B:$L,5,0)</f>
        <v>3.8425925925925923E-3</v>
      </c>
      <c r="BF503" s="151">
        <f>VLOOKUP($A503,Basisgegevens!$B:$L,7,0)</f>
        <v>3.6111111111111109E-3</v>
      </c>
      <c r="BG503" s="151">
        <f>VLOOKUP($A503,Basisgegevens!$B:$L,8,0)</f>
        <v>8.5416666666666662E-3</v>
      </c>
      <c r="BH503" s="152">
        <f>VLOOKUP($A503,Basisgegevens!$B:$L,9,0)</f>
        <v>300</v>
      </c>
      <c r="BI503" s="152">
        <f>VLOOKUP($A503,Basisgegevens!$B:$L,10,0)</f>
        <v>135</v>
      </c>
      <c r="BJ503" s="152">
        <f>VLOOKUP($A503,Basisgegevens!$B:$L,11,0)</f>
        <v>19</v>
      </c>
      <c r="BK503" s="152" t="str">
        <f t="shared" si="192"/>
        <v/>
      </c>
      <c r="BL503" s="153" t="str">
        <f t="shared" si="193"/>
        <v>Uit</v>
      </c>
      <c r="BM503" s="154" t="str">
        <f t="shared" si="200"/>
        <v/>
      </c>
      <c r="BN503" s="154">
        <f t="shared" si="194"/>
        <v>0</v>
      </c>
      <c r="BO503" s="154" t="str">
        <f t="shared" si="195"/>
        <v/>
      </c>
      <c r="BP503" s="61"/>
      <c r="BQ503" s="61"/>
      <c r="BR503" s="59" t="str">
        <f t="shared" si="196"/>
        <v/>
      </c>
      <c r="BS503" s="59" t="str">
        <f t="shared" si="197"/>
        <v/>
      </c>
      <c r="BT503" s="155" t="str">
        <f t="shared" si="198"/>
        <v/>
      </c>
      <c r="BU503" s="156" t="str">
        <f t="shared" si="199"/>
        <v/>
      </c>
      <c r="BV503" s="68"/>
      <c r="BW503" s="68"/>
      <c r="BX503" s="68"/>
      <c r="BY503" s="68"/>
      <c r="BZ503" s="68"/>
      <c r="CA503" s="68"/>
      <c r="CB503" s="68"/>
      <c r="CC503" s="68"/>
    </row>
    <row r="504" spans="1:81" x14ac:dyDescent="0.2">
      <c r="A504" s="161" t="s">
        <v>56</v>
      </c>
      <c r="B504" s="32"/>
      <c r="C504" s="164" t="str">
        <f t="shared" si="179"/>
        <v>M</v>
      </c>
      <c r="D504" s="147"/>
      <c r="E504" s="40"/>
      <c r="F504" s="35"/>
      <c r="G504" s="32"/>
      <c r="H504" s="32"/>
      <c r="I504" s="32"/>
      <c r="J504" s="32"/>
      <c r="K504" s="41"/>
      <c r="L504" s="42"/>
      <c r="M504" s="42"/>
      <c r="N504" s="167" t="str">
        <f t="shared" si="180"/>
        <v>Uit</v>
      </c>
      <c r="O504" s="46"/>
      <c r="P504" s="47"/>
      <c r="Q504" s="48">
        <f t="shared" si="181"/>
        <v>0</v>
      </c>
      <c r="R504" s="49" t="str">
        <f t="shared" si="182"/>
        <v/>
      </c>
      <c r="S504" s="50" t="str">
        <f t="shared" si="183"/>
        <v>Uit</v>
      </c>
      <c r="T504" s="171">
        <f t="shared" si="184"/>
        <v>0</v>
      </c>
      <c r="U504" s="169">
        <f t="shared" si="185"/>
        <v>0</v>
      </c>
      <c r="V504" s="169" t="str">
        <f t="shared" si="186"/>
        <v>Uit</v>
      </c>
      <c r="W504" s="170" t="str">
        <f t="shared" si="187"/>
        <v/>
      </c>
      <c r="X504" s="91" t="str">
        <f t="shared" si="188"/>
        <v/>
      </c>
      <c r="Y504" s="51"/>
      <c r="Z504" s="51"/>
      <c r="AA504" s="51"/>
      <c r="AB504" s="51"/>
      <c r="AC504" s="51"/>
      <c r="AD504" s="51"/>
      <c r="AE504" s="51"/>
      <c r="AF504" s="51"/>
      <c r="AG504" s="51"/>
      <c r="AH504" s="51"/>
      <c r="AI504" s="51"/>
      <c r="AJ504" s="51"/>
      <c r="AK504" s="51"/>
      <c r="AL504" s="51"/>
      <c r="AM504" s="51"/>
      <c r="AN504" s="51"/>
      <c r="AO504" s="51"/>
      <c r="AP504" s="51"/>
      <c r="AQ504" s="51"/>
      <c r="AR504" s="51"/>
      <c r="AS504" s="51"/>
      <c r="AT504" s="51"/>
      <c r="AU504" s="51"/>
      <c r="AV504" s="51"/>
      <c r="AW504" s="51"/>
      <c r="AX504" s="149">
        <f t="shared" si="189"/>
        <v>0</v>
      </c>
      <c r="AY504" s="52"/>
      <c r="AZ504" s="90" t="e">
        <f>VLOOKUP(AY504,Termination!C:D,2,FALSE)</f>
        <v>#N/A</v>
      </c>
      <c r="BA504" s="92" t="str">
        <f t="shared" si="190"/>
        <v/>
      </c>
      <c r="BB504" s="89"/>
      <c r="BC504" s="89"/>
      <c r="BD504" s="150" t="str">
        <f t="shared" si="191"/>
        <v/>
      </c>
      <c r="BE504" s="151">
        <f>VLOOKUP(A504,Basisgegevens!$B:$L,5,0)</f>
        <v>3.8425925925925923E-3</v>
      </c>
      <c r="BF504" s="151">
        <f>VLOOKUP($A504,Basisgegevens!$B:$L,7,0)</f>
        <v>3.6111111111111109E-3</v>
      </c>
      <c r="BG504" s="151">
        <f>VLOOKUP($A504,Basisgegevens!$B:$L,8,0)</f>
        <v>8.5416666666666662E-3</v>
      </c>
      <c r="BH504" s="152">
        <f>VLOOKUP($A504,Basisgegevens!$B:$L,9,0)</f>
        <v>300</v>
      </c>
      <c r="BI504" s="152">
        <f>VLOOKUP($A504,Basisgegevens!$B:$L,10,0)</f>
        <v>135</v>
      </c>
      <c r="BJ504" s="152">
        <f>VLOOKUP($A504,Basisgegevens!$B:$L,11,0)</f>
        <v>19</v>
      </c>
      <c r="BK504" s="152" t="str">
        <f t="shared" si="192"/>
        <v/>
      </c>
      <c r="BL504" s="153" t="str">
        <f t="shared" si="193"/>
        <v>Uit</v>
      </c>
      <c r="BM504" s="154" t="str">
        <f t="shared" si="200"/>
        <v/>
      </c>
      <c r="BN504" s="154">
        <f t="shared" si="194"/>
        <v>0</v>
      </c>
      <c r="BO504" s="154" t="str">
        <f t="shared" si="195"/>
        <v/>
      </c>
      <c r="BP504" s="61"/>
      <c r="BQ504" s="61"/>
      <c r="BR504" s="59" t="str">
        <f t="shared" si="196"/>
        <v/>
      </c>
      <c r="BS504" s="59" t="str">
        <f t="shared" si="197"/>
        <v/>
      </c>
      <c r="BT504" s="155" t="str">
        <f t="shared" si="198"/>
        <v/>
      </c>
      <c r="BU504" s="156" t="str">
        <f t="shared" si="199"/>
        <v/>
      </c>
      <c r="BV504" s="68"/>
      <c r="BW504" s="68"/>
      <c r="BX504" s="68"/>
      <c r="BY504" s="68"/>
      <c r="BZ504" s="68"/>
      <c r="CA504" s="68"/>
      <c r="CB504" s="68"/>
      <c r="CC504" s="68"/>
    </row>
    <row r="505" spans="1:81" x14ac:dyDescent="0.2">
      <c r="A505" s="161" t="s">
        <v>56</v>
      </c>
      <c r="B505" s="32"/>
      <c r="C505" s="164" t="str">
        <f t="shared" si="179"/>
        <v>M</v>
      </c>
      <c r="D505" s="147"/>
      <c r="E505" s="40"/>
      <c r="F505" s="35"/>
      <c r="G505" s="32"/>
      <c r="H505" s="32"/>
      <c r="I505" s="32"/>
      <c r="J505" s="32"/>
      <c r="K505" s="41"/>
      <c r="L505" s="42"/>
      <c r="M505" s="42"/>
      <c r="N505" s="167" t="str">
        <f t="shared" si="180"/>
        <v>Uit</v>
      </c>
      <c r="O505" s="46"/>
      <c r="P505" s="47"/>
      <c r="Q505" s="48">
        <f t="shared" si="181"/>
        <v>0</v>
      </c>
      <c r="R505" s="49" t="str">
        <f t="shared" si="182"/>
        <v/>
      </c>
      <c r="S505" s="50" t="str">
        <f t="shared" si="183"/>
        <v>Uit</v>
      </c>
      <c r="T505" s="171">
        <f t="shared" si="184"/>
        <v>0</v>
      </c>
      <c r="U505" s="169">
        <f t="shared" si="185"/>
        <v>0</v>
      </c>
      <c r="V505" s="169" t="str">
        <f t="shared" si="186"/>
        <v>Uit</v>
      </c>
      <c r="W505" s="170" t="str">
        <f t="shared" si="187"/>
        <v/>
      </c>
      <c r="X505" s="91" t="str">
        <f t="shared" si="188"/>
        <v/>
      </c>
      <c r="Y505" s="51"/>
      <c r="Z505" s="51"/>
      <c r="AA505" s="51"/>
      <c r="AB505" s="51"/>
      <c r="AC505" s="51"/>
      <c r="AD505" s="51"/>
      <c r="AE505" s="51"/>
      <c r="AF505" s="51"/>
      <c r="AG505" s="51"/>
      <c r="AH505" s="51"/>
      <c r="AI505" s="51"/>
      <c r="AJ505" s="51"/>
      <c r="AK505" s="51"/>
      <c r="AL505" s="51"/>
      <c r="AM505" s="51"/>
      <c r="AN505" s="51"/>
      <c r="AO505" s="51"/>
      <c r="AP505" s="51"/>
      <c r="AQ505" s="51"/>
      <c r="AR505" s="51"/>
      <c r="AS505" s="51"/>
      <c r="AT505" s="51"/>
      <c r="AU505" s="51"/>
      <c r="AV505" s="51"/>
      <c r="AW505" s="51"/>
      <c r="AX505" s="149">
        <f t="shared" si="189"/>
        <v>0</v>
      </c>
      <c r="AY505" s="52"/>
      <c r="AZ505" s="90" t="e">
        <f>VLOOKUP(AY505,Termination!C:D,2,FALSE)</f>
        <v>#N/A</v>
      </c>
      <c r="BA505" s="92" t="str">
        <f t="shared" si="190"/>
        <v/>
      </c>
      <c r="BB505" s="89"/>
      <c r="BC505" s="89"/>
      <c r="BD505" s="150" t="str">
        <f t="shared" si="191"/>
        <v/>
      </c>
      <c r="BE505" s="151">
        <f>VLOOKUP(A505,Basisgegevens!$B:$L,5,0)</f>
        <v>3.8425925925925923E-3</v>
      </c>
      <c r="BF505" s="151">
        <f>VLOOKUP($A505,Basisgegevens!$B:$L,7,0)</f>
        <v>3.6111111111111109E-3</v>
      </c>
      <c r="BG505" s="151">
        <f>VLOOKUP($A505,Basisgegevens!$B:$L,8,0)</f>
        <v>8.5416666666666662E-3</v>
      </c>
      <c r="BH505" s="152">
        <f>VLOOKUP($A505,Basisgegevens!$B:$L,9,0)</f>
        <v>300</v>
      </c>
      <c r="BI505" s="152">
        <f>VLOOKUP($A505,Basisgegevens!$B:$L,10,0)</f>
        <v>135</v>
      </c>
      <c r="BJ505" s="152">
        <f>VLOOKUP($A505,Basisgegevens!$B:$L,11,0)</f>
        <v>19</v>
      </c>
      <c r="BK505" s="152" t="str">
        <f t="shared" si="192"/>
        <v/>
      </c>
      <c r="BL505" s="153" t="str">
        <f t="shared" si="193"/>
        <v>Uit</v>
      </c>
      <c r="BM505" s="154" t="str">
        <f t="shared" si="200"/>
        <v/>
      </c>
      <c r="BN505" s="154">
        <f t="shared" si="194"/>
        <v>0</v>
      </c>
      <c r="BO505" s="154" t="str">
        <f t="shared" si="195"/>
        <v/>
      </c>
      <c r="BP505" s="61"/>
      <c r="BQ505" s="61"/>
      <c r="BR505" s="59" t="str">
        <f t="shared" si="196"/>
        <v/>
      </c>
      <c r="BS505" s="59" t="str">
        <f t="shared" si="197"/>
        <v/>
      </c>
      <c r="BT505" s="155" t="str">
        <f t="shared" si="198"/>
        <v/>
      </c>
      <c r="BU505" s="156" t="str">
        <f t="shared" si="199"/>
        <v/>
      </c>
      <c r="BV505" s="68"/>
      <c r="BW505" s="68"/>
      <c r="BX505" s="68"/>
      <c r="BY505" s="68"/>
      <c r="BZ505" s="68"/>
      <c r="CA505" s="68"/>
      <c r="CB505" s="68"/>
      <c r="CC505" s="68"/>
    </row>
    <row r="506" spans="1:81" x14ac:dyDescent="0.2">
      <c r="A506" s="161" t="s">
        <v>56</v>
      </c>
      <c r="B506" s="32"/>
      <c r="C506" s="164" t="str">
        <f t="shared" si="179"/>
        <v>M</v>
      </c>
      <c r="D506" s="147"/>
      <c r="E506" s="40"/>
      <c r="F506" s="35"/>
      <c r="G506" s="32"/>
      <c r="H506" s="32"/>
      <c r="I506" s="32"/>
      <c r="J506" s="32"/>
      <c r="K506" s="41"/>
      <c r="L506" s="42"/>
      <c r="M506" s="42"/>
      <c r="N506" s="167" t="str">
        <f t="shared" si="180"/>
        <v>Uit</v>
      </c>
      <c r="O506" s="46"/>
      <c r="P506" s="47"/>
      <c r="Q506" s="48">
        <f t="shared" si="181"/>
        <v>0</v>
      </c>
      <c r="R506" s="49" t="str">
        <f t="shared" si="182"/>
        <v/>
      </c>
      <c r="S506" s="50" t="str">
        <f t="shared" si="183"/>
        <v>Uit</v>
      </c>
      <c r="T506" s="171">
        <f t="shared" si="184"/>
        <v>0</v>
      </c>
      <c r="U506" s="169">
        <f t="shared" si="185"/>
        <v>0</v>
      </c>
      <c r="V506" s="169" t="str">
        <f t="shared" si="186"/>
        <v>Uit</v>
      </c>
      <c r="W506" s="170" t="str">
        <f t="shared" si="187"/>
        <v/>
      </c>
      <c r="X506" s="91" t="str">
        <f t="shared" si="188"/>
        <v/>
      </c>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149">
        <f t="shared" si="189"/>
        <v>0</v>
      </c>
      <c r="AY506" s="52"/>
      <c r="AZ506" s="90" t="e">
        <f>VLOOKUP(AY506,Termination!C:D,2,FALSE)</f>
        <v>#N/A</v>
      </c>
      <c r="BA506" s="92" t="str">
        <f t="shared" si="190"/>
        <v/>
      </c>
      <c r="BB506" s="89"/>
      <c r="BC506" s="89"/>
      <c r="BD506" s="150" t="str">
        <f t="shared" si="191"/>
        <v/>
      </c>
      <c r="BE506" s="151">
        <f>VLOOKUP(A506,Basisgegevens!$B:$L,5,0)</f>
        <v>3.8425925925925923E-3</v>
      </c>
      <c r="BF506" s="151">
        <f>VLOOKUP($A506,Basisgegevens!$B:$L,7,0)</f>
        <v>3.6111111111111109E-3</v>
      </c>
      <c r="BG506" s="151">
        <f>VLOOKUP($A506,Basisgegevens!$B:$L,8,0)</f>
        <v>8.5416666666666662E-3</v>
      </c>
      <c r="BH506" s="152">
        <f>VLOOKUP($A506,Basisgegevens!$B:$L,9,0)</f>
        <v>300</v>
      </c>
      <c r="BI506" s="152">
        <f>VLOOKUP($A506,Basisgegevens!$B:$L,10,0)</f>
        <v>135</v>
      </c>
      <c r="BJ506" s="152">
        <f>VLOOKUP($A506,Basisgegevens!$B:$L,11,0)</f>
        <v>19</v>
      </c>
      <c r="BK506" s="152" t="str">
        <f t="shared" si="192"/>
        <v/>
      </c>
      <c r="BL506" s="153" t="str">
        <f t="shared" si="193"/>
        <v>Uit</v>
      </c>
      <c r="BM506" s="154" t="str">
        <f t="shared" si="200"/>
        <v/>
      </c>
      <c r="BN506" s="154">
        <f t="shared" si="194"/>
        <v>0</v>
      </c>
      <c r="BO506" s="154" t="str">
        <f t="shared" si="195"/>
        <v/>
      </c>
      <c r="BP506" s="61"/>
      <c r="BQ506" s="61"/>
      <c r="BR506" s="59" t="str">
        <f t="shared" si="196"/>
        <v/>
      </c>
      <c r="BS506" s="59" t="str">
        <f t="shared" si="197"/>
        <v/>
      </c>
      <c r="BT506" s="155" t="str">
        <f t="shared" si="198"/>
        <v/>
      </c>
      <c r="BU506" s="156" t="str">
        <f t="shared" si="199"/>
        <v/>
      </c>
      <c r="BV506" s="68"/>
      <c r="BW506" s="68"/>
      <c r="BX506" s="68"/>
      <c r="BY506" s="68"/>
      <c r="BZ506" s="68"/>
      <c r="CA506" s="68"/>
      <c r="CB506" s="68"/>
      <c r="CC506" s="68"/>
    </row>
    <row r="507" spans="1:81" x14ac:dyDescent="0.2">
      <c r="A507" s="161" t="s">
        <v>56</v>
      </c>
      <c r="B507" s="32"/>
      <c r="C507" s="164" t="str">
        <f t="shared" si="179"/>
        <v>M</v>
      </c>
      <c r="D507" s="147"/>
      <c r="E507" s="40"/>
      <c r="F507" s="35"/>
      <c r="G507" s="32"/>
      <c r="H507" s="32"/>
      <c r="I507" s="32"/>
      <c r="J507" s="32"/>
      <c r="K507" s="41"/>
      <c r="L507" s="42"/>
      <c r="M507" s="42"/>
      <c r="N507" s="167" t="str">
        <f t="shared" si="180"/>
        <v>Uit</v>
      </c>
      <c r="O507" s="46"/>
      <c r="P507" s="47"/>
      <c r="Q507" s="48">
        <f t="shared" si="181"/>
        <v>0</v>
      </c>
      <c r="R507" s="49" t="str">
        <f t="shared" si="182"/>
        <v/>
      </c>
      <c r="S507" s="50" t="str">
        <f t="shared" si="183"/>
        <v>Uit</v>
      </c>
      <c r="T507" s="171">
        <f t="shared" si="184"/>
        <v>0</v>
      </c>
      <c r="U507" s="169">
        <f t="shared" si="185"/>
        <v>0</v>
      </c>
      <c r="V507" s="169" t="str">
        <f t="shared" si="186"/>
        <v>Uit</v>
      </c>
      <c r="W507" s="170" t="str">
        <f t="shared" si="187"/>
        <v/>
      </c>
      <c r="X507" s="91" t="str">
        <f t="shared" si="188"/>
        <v/>
      </c>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149">
        <f t="shared" si="189"/>
        <v>0</v>
      </c>
      <c r="AY507" s="52"/>
      <c r="AZ507" s="90" t="e">
        <f>VLOOKUP(AY507,Termination!C:D,2,FALSE)</f>
        <v>#N/A</v>
      </c>
      <c r="BA507" s="92" t="str">
        <f t="shared" si="190"/>
        <v/>
      </c>
      <c r="BB507" s="89"/>
      <c r="BC507" s="89"/>
      <c r="BD507" s="150" t="str">
        <f t="shared" si="191"/>
        <v/>
      </c>
      <c r="BE507" s="151">
        <f>VLOOKUP(A507,Basisgegevens!$B:$L,5,0)</f>
        <v>3.8425925925925923E-3</v>
      </c>
      <c r="BF507" s="151">
        <f>VLOOKUP($A507,Basisgegevens!$B:$L,7,0)</f>
        <v>3.6111111111111109E-3</v>
      </c>
      <c r="BG507" s="151">
        <f>VLOOKUP($A507,Basisgegevens!$B:$L,8,0)</f>
        <v>8.5416666666666662E-3</v>
      </c>
      <c r="BH507" s="152">
        <f>VLOOKUP($A507,Basisgegevens!$B:$L,9,0)</f>
        <v>300</v>
      </c>
      <c r="BI507" s="152">
        <f>VLOOKUP($A507,Basisgegevens!$B:$L,10,0)</f>
        <v>135</v>
      </c>
      <c r="BJ507" s="152">
        <f>VLOOKUP($A507,Basisgegevens!$B:$L,11,0)</f>
        <v>19</v>
      </c>
      <c r="BK507" s="152" t="str">
        <f t="shared" si="192"/>
        <v/>
      </c>
      <c r="BL507" s="153" t="str">
        <f t="shared" si="193"/>
        <v>Uit</v>
      </c>
      <c r="BM507" s="154" t="str">
        <f t="shared" si="200"/>
        <v/>
      </c>
      <c r="BN507" s="154">
        <f t="shared" si="194"/>
        <v>0</v>
      </c>
      <c r="BO507" s="154" t="str">
        <f t="shared" si="195"/>
        <v/>
      </c>
      <c r="BP507" s="61"/>
      <c r="BQ507" s="61"/>
      <c r="BR507" s="59" t="str">
        <f t="shared" si="196"/>
        <v/>
      </c>
      <c r="BS507" s="59" t="str">
        <f t="shared" si="197"/>
        <v/>
      </c>
      <c r="BT507" s="155" t="str">
        <f t="shared" si="198"/>
        <v/>
      </c>
      <c r="BU507" s="156" t="str">
        <f t="shared" si="199"/>
        <v/>
      </c>
      <c r="BV507" s="68"/>
      <c r="BW507" s="68"/>
      <c r="BX507" s="68"/>
      <c r="BY507" s="68"/>
      <c r="BZ507" s="68"/>
      <c r="CA507" s="68"/>
      <c r="CB507" s="68"/>
      <c r="CC507" s="68"/>
    </row>
    <row r="508" spans="1:81" x14ac:dyDescent="0.2">
      <c r="A508" s="161" t="s">
        <v>56</v>
      </c>
      <c r="B508" s="32"/>
      <c r="C508" s="164" t="str">
        <f t="shared" si="179"/>
        <v>M</v>
      </c>
      <c r="D508" s="147"/>
      <c r="E508" s="40"/>
      <c r="F508" s="35"/>
      <c r="G508" s="32"/>
      <c r="H508" s="32"/>
      <c r="I508" s="32"/>
      <c r="J508" s="32"/>
      <c r="K508" s="41"/>
      <c r="L508" s="42"/>
      <c r="M508" s="42"/>
      <c r="N508" s="167" t="str">
        <f t="shared" si="180"/>
        <v>Uit</v>
      </c>
      <c r="O508" s="46"/>
      <c r="P508" s="47"/>
      <c r="Q508" s="48">
        <f t="shared" si="181"/>
        <v>0</v>
      </c>
      <c r="R508" s="49" t="str">
        <f t="shared" si="182"/>
        <v/>
      </c>
      <c r="S508" s="50" t="str">
        <f t="shared" si="183"/>
        <v>Uit</v>
      </c>
      <c r="T508" s="171">
        <f t="shared" si="184"/>
        <v>0</v>
      </c>
      <c r="U508" s="169">
        <f t="shared" si="185"/>
        <v>0</v>
      </c>
      <c r="V508" s="169" t="str">
        <f t="shared" si="186"/>
        <v>Uit</v>
      </c>
      <c r="W508" s="170" t="str">
        <f t="shared" si="187"/>
        <v/>
      </c>
      <c r="X508" s="91" t="str">
        <f t="shared" si="188"/>
        <v/>
      </c>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149">
        <f t="shared" si="189"/>
        <v>0</v>
      </c>
      <c r="AY508" s="52"/>
      <c r="AZ508" s="90" t="e">
        <f>VLOOKUP(AY508,Termination!C:D,2,FALSE)</f>
        <v>#N/A</v>
      </c>
      <c r="BA508" s="92" t="str">
        <f t="shared" si="190"/>
        <v/>
      </c>
      <c r="BB508" s="89"/>
      <c r="BC508" s="89"/>
      <c r="BD508" s="150" t="str">
        <f t="shared" si="191"/>
        <v/>
      </c>
      <c r="BE508" s="151">
        <f>VLOOKUP(A508,Basisgegevens!$B:$L,5,0)</f>
        <v>3.8425925925925923E-3</v>
      </c>
      <c r="BF508" s="151">
        <f>VLOOKUP($A508,Basisgegevens!$B:$L,7,0)</f>
        <v>3.6111111111111109E-3</v>
      </c>
      <c r="BG508" s="151">
        <f>VLOOKUP($A508,Basisgegevens!$B:$L,8,0)</f>
        <v>8.5416666666666662E-3</v>
      </c>
      <c r="BH508" s="152">
        <f>VLOOKUP($A508,Basisgegevens!$B:$L,9,0)</f>
        <v>300</v>
      </c>
      <c r="BI508" s="152">
        <f>VLOOKUP($A508,Basisgegevens!$B:$L,10,0)</f>
        <v>135</v>
      </c>
      <c r="BJ508" s="152">
        <f>VLOOKUP($A508,Basisgegevens!$B:$L,11,0)</f>
        <v>19</v>
      </c>
      <c r="BK508" s="152" t="str">
        <f t="shared" si="192"/>
        <v/>
      </c>
      <c r="BL508" s="153" t="str">
        <f t="shared" si="193"/>
        <v>Uit</v>
      </c>
      <c r="BM508" s="154" t="str">
        <f t="shared" si="200"/>
        <v/>
      </c>
      <c r="BN508" s="154">
        <f t="shared" si="194"/>
        <v>0</v>
      </c>
      <c r="BO508" s="154" t="str">
        <f t="shared" si="195"/>
        <v/>
      </c>
      <c r="BP508" s="61"/>
      <c r="BQ508" s="61"/>
      <c r="BR508" s="59" t="str">
        <f t="shared" si="196"/>
        <v/>
      </c>
      <c r="BS508" s="59" t="str">
        <f t="shared" si="197"/>
        <v/>
      </c>
      <c r="BT508" s="155" t="str">
        <f t="shared" si="198"/>
        <v/>
      </c>
      <c r="BU508" s="156" t="str">
        <f t="shared" si="199"/>
        <v/>
      </c>
      <c r="BV508" s="68"/>
      <c r="BW508" s="68"/>
      <c r="BX508" s="68"/>
      <c r="BY508" s="68"/>
      <c r="BZ508" s="68"/>
      <c r="CA508" s="68"/>
      <c r="CB508" s="68"/>
      <c r="CC508" s="68"/>
    </row>
    <row r="509" spans="1:81" x14ac:dyDescent="0.2">
      <c r="A509" s="161" t="s">
        <v>56</v>
      </c>
      <c r="B509" s="32"/>
      <c r="C509" s="164" t="str">
        <f t="shared" si="179"/>
        <v>M</v>
      </c>
      <c r="D509" s="147"/>
      <c r="E509" s="40"/>
      <c r="F509" s="35"/>
      <c r="G509" s="32"/>
      <c r="H509" s="32"/>
      <c r="I509" s="32"/>
      <c r="J509" s="32"/>
      <c r="K509" s="41"/>
      <c r="L509" s="42"/>
      <c r="M509" s="42"/>
      <c r="N509" s="167" t="str">
        <f t="shared" si="180"/>
        <v>Uit</v>
      </c>
      <c r="O509" s="46"/>
      <c r="P509" s="47"/>
      <c r="Q509" s="48">
        <f t="shared" si="181"/>
        <v>0</v>
      </c>
      <c r="R509" s="49" t="str">
        <f t="shared" si="182"/>
        <v/>
      </c>
      <c r="S509" s="50" t="str">
        <f t="shared" si="183"/>
        <v>Uit</v>
      </c>
      <c r="T509" s="171">
        <f t="shared" si="184"/>
        <v>0</v>
      </c>
      <c r="U509" s="169">
        <f t="shared" si="185"/>
        <v>0</v>
      </c>
      <c r="V509" s="169" t="str">
        <f t="shared" si="186"/>
        <v>Uit</v>
      </c>
      <c r="W509" s="170" t="str">
        <f t="shared" si="187"/>
        <v/>
      </c>
      <c r="X509" s="91" t="str">
        <f t="shared" si="188"/>
        <v/>
      </c>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149">
        <f t="shared" si="189"/>
        <v>0</v>
      </c>
      <c r="AY509" s="52"/>
      <c r="AZ509" s="90" t="e">
        <f>VLOOKUP(AY509,Termination!C:D,2,FALSE)</f>
        <v>#N/A</v>
      </c>
      <c r="BA509" s="92" t="str">
        <f t="shared" si="190"/>
        <v/>
      </c>
      <c r="BB509" s="89"/>
      <c r="BC509" s="89"/>
      <c r="BD509" s="150" t="str">
        <f t="shared" si="191"/>
        <v/>
      </c>
      <c r="BE509" s="151">
        <f>VLOOKUP(A509,Basisgegevens!$B:$L,5,0)</f>
        <v>3.8425925925925923E-3</v>
      </c>
      <c r="BF509" s="151">
        <f>VLOOKUP($A509,Basisgegevens!$B:$L,7,0)</f>
        <v>3.6111111111111109E-3</v>
      </c>
      <c r="BG509" s="151">
        <f>VLOOKUP($A509,Basisgegevens!$B:$L,8,0)</f>
        <v>8.5416666666666662E-3</v>
      </c>
      <c r="BH509" s="152">
        <f>VLOOKUP($A509,Basisgegevens!$B:$L,9,0)</f>
        <v>300</v>
      </c>
      <c r="BI509" s="152">
        <f>VLOOKUP($A509,Basisgegevens!$B:$L,10,0)</f>
        <v>135</v>
      </c>
      <c r="BJ509" s="152">
        <f>VLOOKUP($A509,Basisgegevens!$B:$L,11,0)</f>
        <v>19</v>
      </c>
      <c r="BK509" s="152" t="str">
        <f t="shared" si="192"/>
        <v/>
      </c>
      <c r="BL509" s="153" t="str">
        <f t="shared" si="193"/>
        <v>Uit</v>
      </c>
      <c r="BM509" s="154" t="str">
        <f t="shared" si="200"/>
        <v/>
      </c>
      <c r="BN509" s="154">
        <f t="shared" si="194"/>
        <v>0</v>
      </c>
      <c r="BO509" s="154" t="str">
        <f t="shared" si="195"/>
        <v/>
      </c>
      <c r="BP509" s="61"/>
      <c r="BQ509" s="61"/>
      <c r="BR509" s="59" t="str">
        <f t="shared" si="196"/>
        <v/>
      </c>
      <c r="BS509" s="59" t="str">
        <f t="shared" si="197"/>
        <v/>
      </c>
      <c r="BT509" s="155" t="str">
        <f t="shared" si="198"/>
        <v/>
      </c>
      <c r="BU509" s="156" t="str">
        <f t="shared" si="199"/>
        <v/>
      </c>
      <c r="BV509" s="68"/>
      <c r="BW509" s="68"/>
      <c r="BX509" s="68"/>
      <c r="BY509" s="68"/>
      <c r="BZ509" s="68"/>
      <c r="CA509" s="68"/>
      <c r="CB509" s="68"/>
      <c r="CC509" s="68"/>
    </row>
    <row r="510" spans="1:81" x14ac:dyDescent="0.2">
      <c r="A510" s="161" t="s">
        <v>56</v>
      </c>
      <c r="B510" s="32"/>
      <c r="C510" s="164" t="str">
        <f t="shared" si="179"/>
        <v>M</v>
      </c>
      <c r="D510" s="147"/>
      <c r="E510" s="40"/>
      <c r="F510" s="35"/>
      <c r="G510" s="32"/>
      <c r="H510" s="32"/>
      <c r="I510" s="32"/>
      <c r="J510" s="32"/>
      <c r="K510" s="41"/>
      <c r="L510" s="42"/>
      <c r="M510" s="42"/>
      <c r="N510" s="167" t="str">
        <f t="shared" si="180"/>
        <v>Uit</v>
      </c>
      <c r="O510" s="46"/>
      <c r="P510" s="47"/>
      <c r="Q510" s="48">
        <f t="shared" si="181"/>
        <v>0</v>
      </c>
      <c r="R510" s="49" t="str">
        <f t="shared" si="182"/>
        <v/>
      </c>
      <c r="S510" s="50" t="str">
        <f t="shared" si="183"/>
        <v>Uit</v>
      </c>
      <c r="T510" s="171">
        <f t="shared" si="184"/>
        <v>0</v>
      </c>
      <c r="U510" s="169">
        <f t="shared" si="185"/>
        <v>0</v>
      </c>
      <c r="V510" s="169" t="str">
        <f t="shared" si="186"/>
        <v>Uit</v>
      </c>
      <c r="W510" s="170" t="str">
        <f t="shared" si="187"/>
        <v/>
      </c>
      <c r="X510" s="91" t="str">
        <f t="shared" si="188"/>
        <v/>
      </c>
      <c r="Y510" s="51"/>
      <c r="Z510" s="51"/>
      <c r="AA510" s="51"/>
      <c r="AB510" s="51"/>
      <c r="AC510" s="51"/>
      <c r="AD510" s="51"/>
      <c r="AE510" s="51"/>
      <c r="AF510" s="51"/>
      <c r="AG510" s="51"/>
      <c r="AH510" s="51"/>
      <c r="AI510" s="51"/>
      <c r="AJ510" s="51"/>
      <c r="AK510" s="51"/>
      <c r="AL510" s="51"/>
      <c r="AM510" s="51"/>
      <c r="AN510" s="51"/>
      <c r="AO510" s="51"/>
      <c r="AP510" s="51"/>
      <c r="AQ510" s="51"/>
      <c r="AR510" s="51"/>
      <c r="AS510" s="51"/>
      <c r="AT510" s="51"/>
      <c r="AU510" s="51"/>
      <c r="AV510" s="51"/>
      <c r="AW510" s="51"/>
      <c r="AX510" s="149">
        <f t="shared" si="189"/>
        <v>0</v>
      </c>
      <c r="AY510" s="52"/>
      <c r="AZ510" s="90" t="e">
        <f>VLOOKUP(AY510,Termination!C:D,2,FALSE)</f>
        <v>#N/A</v>
      </c>
      <c r="BA510" s="92" t="str">
        <f t="shared" si="190"/>
        <v/>
      </c>
      <c r="BB510" s="89"/>
      <c r="BC510" s="89"/>
      <c r="BD510" s="150" t="str">
        <f t="shared" si="191"/>
        <v/>
      </c>
      <c r="BE510" s="151">
        <f>VLOOKUP(A510,Basisgegevens!$B:$L,5,0)</f>
        <v>3.8425925925925923E-3</v>
      </c>
      <c r="BF510" s="151">
        <f>VLOOKUP($A510,Basisgegevens!$B:$L,7,0)</f>
        <v>3.6111111111111109E-3</v>
      </c>
      <c r="BG510" s="151">
        <f>VLOOKUP($A510,Basisgegevens!$B:$L,8,0)</f>
        <v>8.5416666666666662E-3</v>
      </c>
      <c r="BH510" s="152">
        <f>VLOOKUP($A510,Basisgegevens!$B:$L,9,0)</f>
        <v>300</v>
      </c>
      <c r="BI510" s="152">
        <f>VLOOKUP($A510,Basisgegevens!$B:$L,10,0)</f>
        <v>135</v>
      </c>
      <c r="BJ510" s="152">
        <f>VLOOKUP($A510,Basisgegevens!$B:$L,11,0)</f>
        <v>19</v>
      </c>
      <c r="BK510" s="152" t="str">
        <f t="shared" si="192"/>
        <v/>
      </c>
      <c r="BL510" s="153" t="str">
        <f t="shared" si="193"/>
        <v>Uit</v>
      </c>
      <c r="BM510" s="154" t="str">
        <f t="shared" si="200"/>
        <v/>
      </c>
      <c r="BN510" s="154">
        <f t="shared" si="194"/>
        <v>0</v>
      </c>
      <c r="BO510" s="154" t="str">
        <f t="shared" si="195"/>
        <v/>
      </c>
      <c r="BP510" s="61"/>
      <c r="BQ510" s="61"/>
      <c r="BR510" s="59" t="str">
        <f t="shared" si="196"/>
        <v/>
      </c>
      <c r="BS510" s="59" t="str">
        <f t="shared" si="197"/>
        <v/>
      </c>
      <c r="BT510" s="155" t="str">
        <f t="shared" si="198"/>
        <v/>
      </c>
      <c r="BU510" s="156" t="str">
        <f t="shared" si="199"/>
        <v/>
      </c>
      <c r="BV510" s="68"/>
      <c r="BW510" s="68"/>
      <c r="BX510" s="68"/>
      <c r="BY510" s="68"/>
      <c r="BZ510" s="68"/>
      <c r="CA510" s="68"/>
      <c r="CB510" s="68"/>
      <c r="CC510" s="68"/>
    </row>
    <row r="511" spans="1:81" x14ac:dyDescent="0.2">
      <c r="A511" s="161" t="s">
        <v>56</v>
      </c>
      <c r="B511" s="32"/>
      <c r="C511" s="164" t="str">
        <f t="shared" si="179"/>
        <v>M</v>
      </c>
      <c r="D511" s="147"/>
      <c r="E511" s="40"/>
      <c r="F511" s="35"/>
      <c r="G511" s="32"/>
      <c r="H511" s="32"/>
      <c r="I511" s="32"/>
      <c r="J511" s="32"/>
      <c r="K511" s="41"/>
      <c r="L511" s="42"/>
      <c r="M511" s="42"/>
      <c r="N511" s="167" t="str">
        <f t="shared" si="180"/>
        <v>Uit</v>
      </c>
      <c r="O511" s="46"/>
      <c r="P511" s="47"/>
      <c r="Q511" s="48">
        <f t="shared" si="181"/>
        <v>0</v>
      </c>
      <c r="R511" s="49" t="str">
        <f t="shared" si="182"/>
        <v/>
      </c>
      <c r="S511" s="50" t="str">
        <f t="shared" si="183"/>
        <v>Uit</v>
      </c>
      <c r="T511" s="171">
        <f t="shared" si="184"/>
        <v>0</v>
      </c>
      <c r="U511" s="169">
        <f t="shared" si="185"/>
        <v>0</v>
      </c>
      <c r="V511" s="169" t="str">
        <f t="shared" si="186"/>
        <v>Uit</v>
      </c>
      <c r="W511" s="170" t="str">
        <f t="shared" si="187"/>
        <v/>
      </c>
      <c r="X511" s="91" t="str">
        <f t="shared" si="188"/>
        <v/>
      </c>
      <c r="Y511" s="51"/>
      <c r="Z511" s="51"/>
      <c r="AA511" s="51"/>
      <c r="AB511" s="51"/>
      <c r="AC511" s="51"/>
      <c r="AD511" s="51"/>
      <c r="AE511" s="51"/>
      <c r="AF511" s="51"/>
      <c r="AG511" s="51"/>
      <c r="AH511" s="51"/>
      <c r="AI511" s="51"/>
      <c r="AJ511" s="51"/>
      <c r="AK511" s="51"/>
      <c r="AL511" s="51"/>
      <c r="AM511" s="51"/>
      <c r="AN511" s="51"/>
      <c r="AO511" s="51"/>
      <c r="AP511" s="51"/>
      <c r="AQ511" s="51"/>
      <c r="AR511" s="51"/>
      <c r="AS511" s="51"/>
      <c r="AT511" s="51"/>
      <c r="AU511" s="51"/>
      <c r="AV511" s="51"/>
      <c r="AW511" s="51"/>
      <c r="AX511" s="149">
        <f t="shared" si="189"/>
        <v>0</v>
      </c>
      <c r="AY511" s="52"/>
      <c r="AZ511" s="90" t="e">
        <f>VLOOKUP(AY511,Termination!C:D,2,FALSE)</f>
        <v>#N/A</v>
      </c>
      <c r="BA511" s="92" t="str">
        <f t="shared" si="190"/>
        <v/>
      </c>
      <c r="BB511" s="89"/>
      <c r="BC511" s="89"/>
      <c r="BD511" s="150" t="str">
        <f t="shared" si="191"/>
        <v/>
      </c>
      <c r="BE511" s="151">
        <f>VLOOKUP(A511,Basisgegevens!$B:$L,5,0)</f>
        <v>3.8425925925925923E-3</v>
      </c>
      <c r="BF511" s="151">
        <f>VLOOKUP($A511,Basisgegevens!$B:$L,7,0)</f>
        <v>3.6111111111111109E-3</v>
      </c>
      <c r="BG511" s="151">
        <f>VLOOKUP($A511,Basisgegevens!$B:$L,8,0)</f>
        <v>8.5416666666666662E-3</v>
      </c>
      <c r="BH511" s="152">
        <f>VLOOKUP($A511,Basisgegevens!$B:$L,9,0)</f>
        <v>300</v>
      </c>
      <c r="BI511" s="152">
        <f>VLOOKUP($A511,Basisgegevens!$B:$L,10,0)</f>
        <v>135</v>
      </c>
      <c r="BJ511" s="152">
        <f>VLOOKUP($A511,Basisgegevens!$B:$L,11,0)</f>
        <v>19</v>
      </c>
      <c r="BK511" s="152" t="str">
        <f t="shared" si="192"/>
        <v/>
      </c>
      <c r="BL511" s="153" t="str">
        <f t="shared" si="193"/>
        <v>Uit</v>
      </c>
      <c r="BM511" s="154" t="str">
        <f t="shared" si="200"/>
        <v/>
      </c>
      <c r="BN511" s="154">
        <f t="shared" si="194"/>
        <v>0</v>
      </c>
      <c r="BO511" s="154" t="str">
        <f t="shared" si="195"/>
        <v/>
      </c>
      <c r="BP511" s="61"/>
      <c r="BQ511" s="61"/>
      <c r="BR511" s="59" t="str">
        <f t="shared" si="196"/>
        <v/>
      </c>
      <c r="BS511" s="59" t="str">
        <f t="shared" si="197"/>
        <v/>
      </c>
      <c r="BT511" s="155" t="str">
        <f t="shared" si="198"/>
        <v/>
      </c>
      <c r="BU511" s="156" t="str">
        <f t="shared" si="199"/>
        <v/>
      </c>
      <c r="BV511" s="68"/>
      <c r="BW511" s="68"/>
      <c r="BX511" s="68"/>
      <c r="BY511" s="68"/>
      <c r="BZ511" s="68"/>
      <c r="CA511" s="68"/>
      <c r="CB511" s="68"/>
      <c r="CC511" s="68"/>
    </row>
    <row r="512" spans="1:81" x14ac:dyDescent="0.2">
      <c r="A512" s="161" t="s">
        <v>56</v>
      </c>
      <c r="B512" s="32"/>
      <c r="C512" s="164" t="str">
        <f t="shared" si="179"/>
        <v>M</v>
      </c>
      <c r="D512" s="147"/>
      <c r="E512" s="40"/>
      <c r="F512" s="35"/>
      <c r="G512" s="32"/>
      <c r="H512" s="32"/>
      <c r="I512" s="32"/>
      <c r="J512" s="32"/>
      <c r="K512" s="41"/>
      <c r="L512" s="42"/>
      <c r="M512" s="42"/>
      <c r="N512" s="167" t="str">
        <f t="shared" si="180"/>
        <v>Uit</v>
      </c>
      <c r="O512" s="46"/>
      <c r="P512" s="47"/>
      <c r="Q512" s="48">
        <f t="shared" si="181"/>
        <v>0</v>
      </c>
      <c r="R512" s="49" t="str">
        <f t="shared" si="182"/>
        <v/>
      </c>
      <c r="S512" s="50" t="str">
        <f t="shared" si="183"/>
        <v>Uit</v>
      </c>
      <c r="T512" s="171">
        <f t="shared" si="184"/>
        <v>0</v>
      </c>
      <c r="U512" s="169">
        <f t="shared" si="185"/>
        <v>0</v>
      </c>
      <c r="V512" s="169" t="str">
        <f t="shared" si="186"/>
        <v>Uit</v>
      </c>
      <c r="W512" s="170" t="str">
        <f t="shared" si="187"/>
        <v/>
      </c>
      <c r="X512" s="91" t="str">
        <f t="shared" si="188"/>
        <v/>
      </c>
      <c r="Y512" s="51"/>
      <c r="Z512" s="51"/>
      <c r="AA512" s="51"/>
      <c r="AB512" s="51"/>
      <c r="AC512" s="51"/>
      <c r="AD512" s="51"/>
      <c r="AE512" s="51"/>
      <c r="AF512" s="51"/>
      <c r="AG512" s="51"/>
      <c r="AH512" s="51"/>
      <c r="AI512" s="51"/>
      <c r="AJ512" s="51"/>
      <c r="AK512" s="51"/>
      <c r="AL512" s="51"/>
      <c r="AM512" s="51"/>
      <c r="AN512" s="51"/>
      <c r="AO512" s="51"/>
      <c r="AP512" s="51"/>
      <c r="AQ512" s="51"/>
      <c r="AR512" s="51"/>
      <c r="AS512" s="51"/>
      <c r="AT512" s="51"/>
      <c r="AU512" s="51"/>
      <c r="AV512" s="51"/>
      <c r="AW512" s="51"/>
      <c r="AX512" s="149">
        <f t="shared" si="189"/>
        <v>0</v>
      </c>
      <c r="AY512" s="52"/>
      <c r="AZ512" s="90" t="e">
        <f>VLOOKUP(AY512,Termination!C:D,2,FALSE)</f>
        <v>#N/A</v>
      </c>
      <c r="BA512" s="92" t="str">
        <f t="shared" si="190"/>
        <v/>
      </c>
      <c r="BB512" s="89"/>
      <c r="BC512" s="89"/>
      <c r="BD512" s="150" t="str">
        <f t="shared" si="191"/>
        <v/>
      </c>
      <c r="BE512" s="151">
        <f>VLOOKUP(A512,Basisgegevens!$B:$L,5,0)</f>
        <v>3.8425925925925923E-3</v>
      </c>
      <c r="BF512" s="151">
        <f>VLOOKUP($A512,Basisgegevens!$B:$L,7,0)</f>
        <v>3.6111111111111109E-3</v>
      </c>
      <c r="BG512" s="151">
        <f>VLOOKUP($A512,Basisgegevens!$B:$L,8,0)</f>
        <v>8.5416666666666662E-3</v>
      </c>
      <c r="BH512" s="152">
        <f>VLOOKUP($A512,Basisgegevens!$B:$L,9,0)</f>
        <v>300</v>
      </c>
      <c r="BI512" s="152">
        <f>VLOOKUP($A512,Basisgegevens!$B:$L,10,0)</f>
        <v>135</v>
      </c>
      <c r="BJ512" s="152">
        <f>VLOOKUP($A512,Basisgegevens!$B:$L,11,0)</f>
        <v>19</v>
      </c>
      <c r="BK512" s="152" t="str">
        <f t="shared" si="192"/>
        <v/>
      </c>
      <c r="BL512" s="153" t="str">
        <f t="shared" si="193"/>
        <v>Uit</v>
      </c>
      <c r="BM512" s="154" t="str">
        <f t="shared" si="200"/>
        <v/>
      </c>
      <c r="BN512" s="154">
        <f t="shared" si="194"/>
        <v>0</v>
      </c>
      <c r="BO512" s="154" t="str">
        <f t="shared" si="195"/>
        <v/>
      </c>
      <c r="BP512" s="61"/>
      <c r="BQ512" s="61"/>
      <c r="BR512" s="59" t="str">
        <f t="shared" si="196"/>
        <v/>
      </c>
      <c r="BS512" s="59" t="str">
        <f t="shared" si="197"/>
        <v/>
      </c>
      <c r="BT512" s="155" t="str">
        <f t="shared" si="198"/>
        <v/>
      </c>
      <c r="BU512" s="156" t="str">
        <f t="shared" si="199"/>
        <v/>
      </c>
      <c r="BV512" s="68"/>
      <c r="BW512" s="68"/>
      <c r="BX512" s="68"/>
      <c r="BY512" s="68"/>
      <c r="BZ512" s="68"/>
      <c r="CA512" s="68"/>
      <c r="CB512" s="68"/>
      <c r="CC512" s="68"/>
    </row>
    <row r="513" spans="1:81" x14ac:dyDescent="0.2">
      <c r="A513" s="161" t="s">
        <v>56</v>
      </c>
      <c r="B513" s="32"/>
      <c r="C513" s="164" t="str">
        <f t="shared" si="179"/>
        <v>M</v>
      </c>
      <c r="D513" s="147"/>
      <c r="E513" s="40"/>
      <c r="F513" s="35"/>
      <c r="G513" s="32"/>
      <c r="H513" s="32"/>
      <c r="I513" s="32"/>
      <c r="J513" s="32"/>
      <c r="K513" s="41"/>
      <c r="L513" s="42"/>
      <c r="M513" s="42"/>
      <c r="N513" s="167" t="str">
        <f t="shared" si="180"/>
        <v>Uit</v>
      </c>
      <c r="O513" s="46"/>
      <c r="P513" s="47"/>
      <c r="Q513" s="48">
        <f t="shared" si="181"/>
        <v>0</v>
      </c>
      <c r="R513" s="49" t="str">
        <f t="shared" si="182"/>
        <v/>
      </c>
      <c r="S513" s="50" t="str">
        <f t="shared" si="183"/>
        <v>Uit</v>
      </c>
      <c r="T513" s="171">
        <f t="shared" si="184"/>
        <v>0</v>
      </c>
      <c r="U513" s="169">
        <f t="shared" si="185"/>
        <v>0</v>
      </c>
      <c r="V513" s="169" t="str">
        <f t="shared" si="186"/>
        <v>Uit</v>
      </c>
      <c r="W513" s="170" t="str">
        <f t="shared" si="187"/>
        <v/>
      </c>
      <c r="X513" s="91" t="str">
        <f t="shared" si="188"/>
        <v/>
      </c>
      <c r="Y513" s="51"/>
      <c r="Z513" s="51"/>
      <c r="AA513" s="51"/>
      <c r="AB513" s="51"/>
      <c r="AC513" s="51"/>
      <c r="AD513" s="51"/>
      <c r="AE513" s="51"/>
      <c r="AF513" s="51"/>
      <c r="AG513" s="51"/>
      <c r="AH513" s="51"/>
      <c r="AI513" s="51"/>
      <c r="AJ513" s="51"/>
      <c r="AK513" s="51"/>
      <c r="AL513" s="51"/>
      <c r="AM513" s="51"/>
      <c r="AN513" s="51"/>
      <c r="AO513" s="51"/>
      <c r="AP513" s="51"/>
      <c r="AQ513" s="51"/>
      <c r="AR513" s="51"/>
      <c r="AS513" s="51"/>
      <c r="AT513" s="51"/>
      <c r="AU513" s="51"/>
      <c r="AV513" s="51"/>
      <c r="AW513" s="51"/>
      <c r="AX513" s="149">
        <f t="shared" si="189"/>
        <v>0</v>
      </c>
      <c r="AY513" s="52"/>
      <c r="AZ513" s="90" t="e">
        <f>VLOOKUP(AY513,Termination!C:D,2,FALSE)</f>
        <v>#N/A</v>
      </c>
      <c r="BA513" s="92" t="str">
        <f t="shared" si="190"/>
        <v/>
      </c>
      <c r="BB513" s="89"/>
      <c r="BC513" s="89"/>
      <c r="BD513" s="150" t="str">
        <f t="shared" si="191"/>
        <v/>
      </c>
      <c r="BE513" s="151">
        <f>VLOOKUP(A513,Basisgegevens!$B:$L,5,0)</f>
        <v>3.8425925925925923E-3</v>
      </c>
      <c r="BF513" s="151">
        <f>VLOOKUP($A513,Basisgegevens!$B:$L,7,0)</f>
        <v>3.6111111111111109E-3</v>
      </c>
      <c r="BG513" s="151">
        <f>VLOOKUP($A513,Basisgegevens!$B:$L,8,0)</f>
        <v>8.5416666666666662E-3</v>
      </c>
      <c r="BH513" s="152">
        <f>VLOOKUP($A513,Basisgegevens!$B:$L,9,0)</f>
        <v>300</v>
      </c>
      <c r="BI513" s="152">
        <f>VLOOKUP($A513,Basisgegevens!$B:$L,10,0)</f>
        <v>135</v>
      </c>
      <c r="BJ513" s="152">
        <f>VLOOKUP($A513,Basisgegevens!$B:$L,11,0)</f>
        <v>19</v>
      </c>
      <c r="BK513" s="152" t="str">
        <f t="shared" si="192"/>
        <v/>
      </c>
      <c r="BL513" s="153" t="str">
        <f t="shared" si="193"/>
        <v>Uit</v>
      </c>
      <c r="BM513" s="154" t="str">
        <f t="shared" si="200"/>
        <v/>
      </c>
      <c r="BN513" s="154">
        <f t="shared" si="194"/>
        <v>0</v>
      </c>
      <c r="BO513" s="154" t="str">
        <f t="shared" si="195"/>
        <v/>
      </c>
      <c r="BP513" s="61"/>
      <c r="BQ513" s="61"/>
      <c r="BR513" s="59" t="str">
        <f t="shared" si="196"/>
        <v/>
      </c>
      <c r="BS513" s="59" t="str">
        <f t="shared" si="197"/>
        <v/>
      </c>
      <c r="BT513" s="155" t="str">
        <f t="shared" si="198"/>
        <v/>
      </c>
      <c r="BU513" s="156" t="str">
        <f t="shared" si="199"/>
        <v/>
      </c>
      <c r="BV513" s="68"/>
      <c r="BW513" s="68"/>
      <c r="BX513" s="68"/>
      <c r="BY513" s="68"/>
      <c r="BZ513" s="68"/>
      <c r="CA513" s="68"/>
      <c r="CB513" s="68"/>
      <c r="CC513" s="68"/>
    </row>
    <row r="514" spans="1:81" x14ac:dyDescent="0.2">
      <c r="A514" s="161" t="s">
        <v>56</v>
      </c>
      <c r="B514" s="32"/>
      <c r="C514" s="164" t="str">
        <f t="shared" si="179"/>
        <v>M</v>
      </c>
      <c r="D514" s="147"/>
      <c r="E514" s="40"/>
      <c r="F514" s="35"/>
      <c r="G514" s="32"/>
      <c r="H514" s="32"/>
      <c r="I514" s="32"/>
      <c r="J514" s="32"/>
      <c r="K514" s="41"/>
      <c r="L514" s="42"/>
      <c r="M514" s="42"/>
      <c r="N514" s="167" t="str">
        <f t="shared" si="180"/>
        <v>Uit</v>
      </c>
      <c r="O514" s="46"/>
      <c r="P514" s="47"/>
      <c r="Q514" s="48">
        <f t="shared" si="181"/>
        <v>0</v>
      </c>
      <c r="R514" s="49" t="str">
        <f t="shared" si="182"/>
        <v/>
      </c>
      <c r="S514" s="50" t="str">
        <f t="shared" si="183"/>
        <v>Uit</v>
      </c>
      <c r="T514" s="171">
        <f t="shared" si="184"/>
        <v>0</v>
      </c>
      <c r="U514" s="169">
        <f t="shared" si="185"/>
        <v>0</v>
      </c>
      <c r="V514" s="169" t="str">
        <f t="shared" si="186"/>
        <v>Uit</v>
      </c>
      <c r="W514" s="170" t="str">
        <f t="shared" si="187"/>
        <v/>
      </c>
      <c r="X514" s="91" t="str">
        <f t="shared" si="188"/>
        <v/>
      </c>
      <c r="Y514" s="51"/>
      <c r="Z514" s="51"/>
      <c r="AA514" s="51"/>
      <c r="AB514" s="51"/>
      <c r="AC514" s="51"/>
      <c r="AD514" s="51"/>
      <c r="AE514" s="51"/>
      <c r="AF514" s="51"/>
      <c r="AG514" s="51"/>
      <c r="AH514" s="51"/>
      <c r="AI514" s="51"/>
      <c r="AJ514" s="51"/>
      <c r="AK514" s="51"/>
      <c r="AL514" s="51"/>
      <c r="AM514" s="51"/>
      <c r="AN514" s="51"/>
      <c r="AO514" s="51"/>
      <c r="AP514" s="51"/>
      <c r="AQ514" s="51"/>
      <c r="AR514" s="51"/>
      <c r="AS514" s="51"/>
      <c r="AT514" s="51"/>
      <c r="AU514" s="51"/>
      <c r="AV514" s="51"/>
      <c r="AW514" s="51"/>
      <c r="AX514" s="149">
        <f t="shared" si="189"/>
        <v>0</v>
      </c>
      <c r="AY514" s="52"/>
      <c r="AZ514" s="90" t="e">
        <f>VLOOKUP(AY514,Termination!C:D,2,FALSE)</f>
        <v>#N/A</v>
      </c>
      <c r="BA514" s="92" t="str">
        <f t="shared" si="190"/>
        <v/>
      </c>
      <c r="BB514" s="89"/>
      <c r="BC514" s="89"/>
      <c r="BD514" s="150" t="str">
        <f t="shared" si="191"/>
        <v/>
      </c>
      <c r="BE514" s="151">
        <f>VLOOKUP(A514,Basisgegevens!$B:$L,5,0)</f>
        <v>3.8425925925925923E-3</v>
      </c>
      <c r="BF514" s="151">
        <f>VLOOKUP($A514,Basisgegevens!$B:$L,7,0)</f>
        <v>3.6111111111111109E-3</v>
      </c>
      <c r="BG514" s="151">
        <f>VLOOKUP($A514,Basisgegevens!$B:$L,8,0)</f>
        <v>8.5416666666666662E-3</v>
      </c>
      <c r="BH514" s="152">
        <f>VLOOKUP($A514,Basisgegevens!$B:$L,9,0)</f>
        <v>300</v>
      </c>
      <c r="BI514" s="152">
        <f>VLOOKUP($A514,Basisgegevens!$B:$L,10,0)</f>
        <v>135</v>
      </c>
      <c r="BJ514" s="152">
        <f>VLOOKUP($A514,Basisgegevens!$B:$L,11,0)</f>
        <v>19</v>
      </c>
      <c r="BK514" s="152" t="str">
        <f t="shared" si="192"/>
        <v/>
      </c>
      <c r="BL514" s="153" t="str">
        <f t="shared" si="193"/>
        <v>Uit</v>
      </c>
      <c r="BM514" s="154" t="str">
        <f t="shared" si="200"/>
        <v/>
      </c>
      <c r="BN514" s="154">
        <f t="shared" si="194"/>
        <v>0</v>
      </c>
      <c r="BO514" s="154" t="str">
        <f t="shared" si="195"/>
        <v/>
      </c>
      <c r="BP514" s="61"/>
      <c r="BQ514" s="61"/>
      <c r="BR514" s="59" t="str">
        <f t="shared" si="196"/>
        <v/>
      </c>
      <c r="BS514" s="59" t="str">
        <f t="shared" si="197"/>
        <v/>
      </c>
      <c r="BT514" s="155" t="str">
        <f t="shared" si="198"/>
        <v/>
      </c>
      <c r="BU514" s="156" t="str">
        <f t="shared" si="199"/>
        <v/>
      </c>
      <c r="BV514" s="68"/>
      <c r="BW514" s="68"/>
      <c r="BX514" s="68"/>
      <c r="BY514" s="68"/>
      <c r="BZ514" s="68"/>
      <c r="CA514" s="68"/>
      <c r="CB514" s="68"/>
      <c r="CC514" s="68"/>
    </row>
    <row r="515" spans="1:81" x14ac:dyDescent="0.2">
      <c r="A515" s="161" t="s">
        <v>56</v>
      </c>
      <c r="B515" s="32"/>
      <c r="C515" s="164" t="str">
        <f t="shared" si="179"/>
        <v>M</v>
      </c>
      <c r="D515" s="147"/>
      <c r="E515" s="40"/>
      <c r="F515" s="35"/>
      <c r="G515" s="32"/>
      <c r="H515" s="32"/>
      <c r="I515" s="32"/>
      <c r="J515" s="32"/>
      <c r="K515" s="41"/>
      <c r="L515" s="42"/>
      <c r="M515" s="42"/>
      <c r="N515" s="167" t="str">
        <f t="shared" si="180"/>
        <v>Uit</v>
      </c>
      <c r="O515" s="46"/>
      <c r="P515" s="47"/>
      <c r="Q515" s="48">
        <f t="shared" si="181"/>
        <v>0</v>
      </c>
      <c r="R515" s="49" t="str">
        <f t="shared" si="182"/>
        <v/>
      </c>
      <c r="S515" s="50" t="str">
        <f t="shared" si="183"/>
        <v>Uit</v>
      </c>
      <c r="T515" s="171">
        <f t="shared" si="184"/>
        <v>0</v>
      </c>
      <c r="U515" s="169">
        <f t="shared" si="185"/>
        <v>0</v>
      </c>
      <c r="V515" s="169" t="str">
        <f t="shared" si="186"/>
        <v>Uit</v>
      </c>
      <c r="W515" s="170" t="str">
        <f t="shared" si="187"/>
        <v/>
      </c>
      <c r="X515" s="91" t="str">
        <f t="shared" si="188"/>
        <v/>
      </c>
      <c r="Y515" s="51"/>
      <c r="Z515" s="51"/>
      <c r="AA515" s="51"/>
      <c r="AB515" s="51"/>
      <c r="AC515" s="51"/>
      <c r="AD515" s="51"/>
      <c r="AE515" s="51"/>
      <c r="AF515" s="51"/>
      <c r="AG515" s="51"/>
      <c r="AH515" s="51"/>
      <c r="AI515" s="51"/>
      <c r="AJ515" s="51"/>
      <c r="AK515" s="51"/>
      <c r="AL515" s="51"/>
      <c r="AM515" s="51"/>
      <c r="AN515" s="51"/>
      <c r="AO515" s="51"/>
      <c r="AP515" s="51"/>
      <c r="AQ515" s="51"/>
      <c r="AR515" s="51"/>
      <c r="AS515" s="51"/>
      <c r="AT515" s="51"/>
      <c r="AU515" s="51"/>
      <c r="AV515" s="51"/>
      <c r="AW515" s="51"/>
      <c r="AX515" s="149">
        <f t="shared" si="189"/>
        <v>0</v>
      </c>
      <c r="AY515" s="52"/>
      <c r="AZ515" s="90" t="e">
        <f>VLOOKUP(AY515,Termination!C:D,2,FALSE)</f>
        <v>#N/A</v>
      </c>
      <c r="BA515" s="92" t="str">
        <f t="shared" si="190"/>
        <v/>
      </c>
      <c r="BB515" s="89"/>
      <c r="BC515" s="89"/>
      <c r="BD515" s="150" t="str">
        <f t="shared" si="191"/>
        <v/>
      </c>
      <c r="BE515" s="151">
        <f>VLOOKUP(A515,Basisgegevens!$B:$L,5,0)</f>
        <v>3.8425925925925923E-3</v>
      </c>
      <c r="BF515" s="151">
        <f>VLOOKUP($A515,Basisgegevens!$B:$L,7,0)</f>
        <v>3.6111111111111109E-3</v>
      </c>
      <c r="BG515" s="151">
        <f>VLOOKUP($A515,Basisgegevens!$B:$L,8,0)</f>
        <v>8.5416666666666662E-3</v>
      </c>
      <c r="BH515" s="152">
        <f>VLOOKUP($A515,Basisgegevens!$B:$L,9,0)</f>
        <v>300</v>
      </c>
      <c r="BI515" s="152">
        <f>VLOOKUP($A515,Basisgegevens!$B:$L,10,0)</f>
        <v>135</v>
      </c>
      <c r="BJ515" s="152">
        <f>VLOOKUP($A515,Basisgegevens!$B:$L,11,0)</f>
        <v>19</v>
      </c>
      <c r="BK515" s="152" t="str">
        <f t="shared" si="192"/>
        <v/>
      </c>
      <c r="BL515" s="153" t="str">
        <f t="shared" si="193"/>
        <v>Uit</v>
      </c>
      <c r="BM515" s="154" t="str">
        <f t="shared" si="200"/>
        <v/>
      </c>
      <c r="BN515" s="154">
        <f t="shared" si="194"/>
        <v>0</v>
      </c>
      <c r="BO515" s="154" t="str">
        <f t="shared" si="195"/>
        <v/>
      </c>
      <c r="BP515" s="61"/>
      <c r="BQ515" s="61"/>
      <c r="BR515" s="59" t="str">
        <f t="shared" si="196"/>
        <v/>
      </c>
      <c r="BS515" s="59" t="str">
        <f t="shared" si="197"/>
        <v/>
      </c>
      <c r="BT515" s="155" t="str">
        <f t="shared" si="198"/>
        <v/>
      </c>
      <c r="BU515" s="156" t="str">
        <f t="shared" si="199"/>
        <v/>
      </c>
      <c r="BV515" s="68"/>
      <c r="BW515" s="68"/>
      <c r="BX515" s="68"/>
      <c r="BY515" s="68"/>
      <c r="BZ515" s="68"/>
      <c r="CA515" s="68"/>
      <c r="CB515" s="68"/>
      <c r="CC515" s="68"/>
    </row>
    <row r="516" spans="1:81" x14ac:dyDescent="0.2">
      <c r="A516" s="161" t="s">
        <v>56</v>
      </c>
      <c r="B516" s="32"/>
      <c r="C516" s="164" t="str">
        <f t="shared" si="179"/>
        <v>M</v>
      </c>
      <c r="D516" s="147"/>
      <c r="E516" s="40"/>
      <c r="F516" s="35"/>
      <c r="G516" s="32"/>
      <c r="H516" s="32"/>
      <c r="I516" s="32"/>
      <c r="J516" s="32"/>
      <c r="K516" s="41"/>
      <c r="L516" s="42"/>
      <c r="M516" s="42"/>
      <c r="N516" s="167" t="str">
        <f t="shared" si="180"/>
        <v>Uit</v>
      </c>
      <c r="O516" s="46"/>
      <c r="P516" s="47"/>
      <c r="Q516" s="48">
        <f t="shared" si="181"/>
        <v>0</v>
      </c>
      <c r="R516" s="49" t="str">
        <f t="shared" si="182"/>
        <v/>
      </c>
      <c r="S516" s="50" t="str">
        <f t="shared" si="183"/>
        <v>Uit</v>
      </c>
      <c r="T516" s="171">
        <f t="shared" si="184"/>
        <v>0</v>
      </c>
      <c r="U516" s="169">
        <f t="shared" si="185"/>
        <v>0</v>
      </c>
      <c r="V516" s="169" t="str">
        <f t="shared" si="186"/>
        <v>Uit</v>
      </c>
      <c r="W516" s="170" t="str">
        <f t="shared" si="187"/>
        <v/>
      </c>
      <c r="X516" s="91" t="str">
        <f t="shared" si="188"/>
        <v/>
      </c>
      <c r="Y516" s="51"/>
      <c r="Z516" s="51"/>
      <c r="AA516" s="51"/>
      <c r="AB516" s="51"/>
      <c r="AC516" s="51"/>
      <c r="AD516" s="51"/>
      <c r="AE516" s="51"/>
      <c r="AF516" s="51"/>
      <c r="AG516" s="51"/>
      <c r="AH516" s="51"/>
      <c r="AI516" s="51"/>
      <c r="AJ516" s="51"/>
      <c r="AK516" s="51"/>
      <c r="AL516" s="51"/>
      <c r="AM516" s="51"/>
      <c r="AN516" s="51"/>
      <c r="AO516" s="51"/>
      <c r="AP516" s="51"/>
      <c r="AQ516" s="51"/>
      <c r="AR516" s="51"/>
      <c r="AS516" s="51"/>
      <c r="AT516" s="51"/>
      <c r="AU516" s="51"/>
      <c r="AV516" s="51"/>
      <c r="AW516" s="51"/>
      <c r="AX516" s="149">
        <f t="shared" si="189"/>
        <v>0</v>
      </c>
      <c r="AY516" s="52"/>
      <c r="AZ516" s="90" t="e">
        <f>VLOOKUP(AY516,Termination!C:D,2,FALSE)</f>
        <v>#N/A</v>
      </c>
      <c r="BA516" s="92" t="str">
        <f t="shared" si="190"/>
        <v/>
      </c>
      <c r="BB516" s="89"/>
      <c r="BC516" s="89"/>
      <c r="BD516" s="150" t="str">
        <f t="shared" si="191"/>
        <v/>
      </c>
      <c r="BE516" s="151">
        <f>VLOOKUP(A516,Basisgegevens!$B:$L,5,0)</f>
        <v>3.8425925925925923E-3</v>
      </c>
      <c r="BF516" s="151">
        <f>VLOOKUP($A516,Basisgegevens!$B:$L,7,0)</f>
        <v>3.6111111111111109E-3</v>
      </c>
      <c r="BG516" s="151">
        <f>VLOOKUP($A516,Basisgegevens!$B:$L,8,0)</f>
        <v>8.5416666666666662E-3</v>
      </c>
      <c r="BH516" s="152">
        <f>VLOOKUP($A516,Basisgegevens!$B:$L,9,0)</f>
        <v>300</v>
      </c>
      <c r="BI516" s="152">
        <f>VLOOKUP($A516,Basisgegevens!$B:$L,10,0)</f>
        <v>135</v>
      </c>
      <c r="BJ516" s="152">
        <f>VLOOKUP($A516,Basisgegevens!$B:$L,11,0)</f>
        <v>19</v>
      </c>
      <c r="BK516" s="152" t="str">
        <f t="shared" si="192"/>
        <v/>
      </c>
      <c r="BL516" s="153" t="str">
        <f t="shared" si="193"/>
        <v>Uit</v>
      </c>
      <c r="BM516" s="154" t="str">
        <f t="shared" si="200"/>
        <v/>
      </c>
      <c r="BN516" s="154">
        <f t="shared" si="194"/>
        <v>0</v>
      </c>
      <c r="BO516" s="154" t="str">
        <f t="shared" si="195"/>
        <v/>
      </c>
      <c r="BP516" s="61"/>
      <c r="BQ516" s="61"/>
      <c r="BR516" s="59" t="str">
        <f t="shared" si="196"/>
        <v/>
      </c>
      <c r="BS516" s="59" t="str">
        <f t="shared" si="197"/>
        <v/>
      </c>
      <c r="BT516" s="155" t="str">
        <f t="shared" si="198"/>
        <v/>
      </c>
      <c r="BU516" s="156" t="str">
        <f t="shared" si="199"/>
        <v/>
      </c>
      <c r="BV516" s="68"/>
      <c r="BW516" s="68"/>
      <c r="BX516" s="68"/>
      <c r="BY516" s="68"/>
      <c r="BZ516" s="68"/>
      <c r="CA516" s="68"/>
      <c r="CB516" s="68"/>
      <c r="CC516" s="68"/>
    </row>
    <row r="517" spans="1:81" x14ac:dyDescent="0.2">
      <c r="A517" s="161" t="s">
        <v>56</v>
      </c>
      <c r="B517" s="32"/>
      <c r="C517" s="164" t="str">
        <f t="shared" si="179"/>
        <v>M</v>
      </c>
      <c r="D517" s="147"/>
      <c r="E517" s="40"/>
      <c r="F517" s="35"/>
      <c r="G517" s="32"/>
      <c r="H517" s="32"/>
      <c r="I517" s="32"/>
      <c r="J517" s="32"/>
      <c r="K517" s="41"/>
      <c r="L517" s="42"/>
      <c r="M517" s="42"/>
      <c r="N517" s="167" t="str">
        <f t="shared" si="180"/>
        <v>Uit</v>
      </c>
      <c r="O517" s="46"/>
      <c r="P517" s="47"/>
      <c r="Q517" s="48">
        <f t="shared" si="181"/>
        <v>0</v>
      </c>
      <c r="R517" s="49" t="str">
        <f t="shared" si="182"/>
        <v/>
      </c>
      <c r="S517" s="50" t="str">
        <f t="shared" si="183"/>
        <v>Uit</v>
      </c>
      <c r="T517" s="171">
        <f t="shared" si="184"/>
        <v>0</v>
      </c>
      <c r="U517" s="169">
        <f t="shared" si="185"/>
        <v>0</v>
      </c>
      <c r="V517" s="169" t="str">
        <f t="shared" si="186"/>
        <v>Uit</v>
      </c>
      <c r="W517" s="170" t="str">
        <f t="shared" si="187"/>
        <v/>
      </c>
      <c r="X517" s="91" t="str">
        <f t="shared" si="188"/>
        <v/>
      </c>
      <c r="Y517" s="51"/>
      <c r="Z517" s="51"/>
      <c r="AA517" s="51"/>
      <c r="AB517" s="51"/>
      <c r="AC517" s="51"/>
      <c r="AD517" s="51"/>
      <c r="AE517" s="51"/>
      <c r="AF517" s="51"/>
      <c r="AG517" s="51"/>
      <c r="AH517" s="51"/>
      <c r="AI517" s="51"/>
      <c r="AJ517" s="51"/>
      <c r="AK517" s="51"/>
      <c r="AL517" s="51"/>
      <c r="AM517" s="51"/>
      <c r="AN517" s="51"/>
      <c r="AO517" s="51"/>
      <c r="AP517" s="51"/>
      <c r="AQ517" s="51"/>
      <c r="AR517" s="51"/>
      <c r="AS517" s="51"/>
      <c r="AT517" s="51"/>
      <c r="AU517" s="51"/>
      <c r="AV517" s="51"/>
      <c r="AW517" s="51"/>
      <c r="AX517" s="149">
        <f t="shared" si="189"/>
        <v>0</v>
      </c>
      <c r="AY517" s="52"/>
      <c r="AZ517" s="90" t="e">
        <f>VLOOKUP(AY517,Termination!C:D,2,FALSE)</f>
        <v>#N/A</v>
      </c>
      <c r="BA517" s="92" t="str">
        <f t="shared" si="190"/>
        <v/>
      </c>
      <c r="BB517" s="89"/>
      <c r="BC517" s="89"/>
      <c r="BD517" s="150" t="str">
        <f t="shared" si="191"/>
        <v/>
      </c>
      <c r="BE517" s="151">
        <f>VLOOKUP(A517,Basisgegevens!$B:$L,5,0)</f>
        <v>3.8425925925925923E-3</v>
      </c>
      <c r="BF517" s="151">
        <f>VLOOKUP($A517,Basisgegevens!$B:$L,7,0)</f>
        <v>3.6111111111111109E-3</v>
      </c>
      <c r="BG517" s="151">
        <f>VLOOKUP($A517,Basisgegevens!$B:$L,8,0)</f>
        <v>8.5416666666666662E-3</v>
      </c>
      <c r="BH517" s="152">
        <f>VLOOKUP($A517,Basisgegevens!$B:$L,9,0)</f>
        <v>300</v>
      </c>
      <c r="BI517" s="152">
        <f>VLOOKUP($A517,Basisgegevens!$B:$L,10,0)</f>
        <v>135</v>
      </c>
      <c r="BJ517" s="152">
        <f>VLOOKUP($A517,Basisgegevens!$B:$L,11,0)</f>
        <v>19</v>
      </c>
      <c r="BK517" s="152" t="str">
        <f t="shared" si="192"/>
        <v/>
      </c>
      <c r="BL517" s="153" t="str">
        <f t="shared" si="193"/>
        <v>Uit</v>
      </c>
      <c r="BM517" s="154" t="str">
        <f t="shared" si="200"/>
        <v/>
      </c>
      <c r="BN517" s="154">
        <f t="shared" si="194"/>
        <v>0</v>
      </c>
      <c r="BO517" s="154" t="str">
        <f t="shared" si="195"/>
        <v/>
      </c>
      <c r="BP517" s="61"/>
      <c r="BQ517" s="61"/>
      <c r="BR517" s="59" t="str">
        <f t="shared" si="196"/>
        <v/>
      </c>
      <c r="BS517" s="59" t="str">
        <f t="shared" si="197"/>
        <v/>
      </c>
      <c r="BT517" s="155" t="str">
        <f t="shared" si="198"/>
        <v/>
      </c>
      <c r="BU517" s="156" t="str">
        <f t="shared" si="199"/>
        <v/>
      </c>
      <c r="BV517" s="68"/>
      <c r="BW517" s="68"/>
      <c r="BX517" s="68"/>
      <c r="BY517" s="68"/>
      <c r="BZ517" s="68"/>
      <c r="CA517" s="68"/>
      <c r="CB517" s="68"/>
      <c r="CC517" s="68"/>
    </row>
    <row r="518" spans="1:81" x14ac:dyDescent="0.2">
      <c r="A518" s="161" t="s">
        <v>56</v>
      </c>
      <c r="B518" s="32"/>
      <c r="C518" s="164" t="str">
        <f t="shared" si="179"/>
        <v>M</v>
      </c>
      <c r="D518" s="147"/>
      <c r="E518" s="40"/>
      <c r="F518" s="35"/>
      <c r="G518" s="32"/>
      <c r="H518" s="32"/>
      <c r="I518" s="32"/>
      <c r="J518" s="32"/>
      <c r="K518" s="41"/>
      <c r="L518" s="42"/>
      <c r="M518" s="42"/>
      <c r="N518" s="167" t="str">
        <f t="shared" si="180"/>
        <v>Uit</v>
      </c>
      <c r="O518" s="46"/>
      <c r="P518" s="47"/>
      <c r="Q518" s="48">
        <f t="shared" si="181"/>
        <v>0</v>
      </c>
      <c r="R518" s="49" t="str">
        <f t="shared" si="182"/>
        <v/>
      </c>
      <c r="S518" s="50" t="str">
        <f t="shared" si="183"/>
        <v>Uit</v>
      </c>
      <c r="T518" s="171">
        <f t="shared" si="184"/>
        <v>0</v>
      </c>
      <c r="U518" s="169">
        <f t="shared" si="185"/>
        <v>0</v>
      </c>
      <c r="V518" s="169" t="str">
        <f t="shared" si="186"/>
        <v>Uit</v>
      </c>
      <c r="W518" s="170" t="str">
        <f t="shared" si="187"/>
        <v/>
      </c>
      <c r="X518" s="91" t="str">
        <f t="shared" si="188"/>
        <v/>
      </c>
      <c r="Y518" s="51"/>
      <c r="Z518" s="51"/>
      <c r="AA518" s="51"/>
      <c r="AB518" s="51"/>
      <c r="AC518" s="51"/>
      <c r="AD518" s="51"/>
      <c r="AE518" s="51"/>
      <c r="AF518" s="51"/>
      <c r="AG518" s="51"/>
      <c r="AH518" s="51"/>
      <c r="AI518" s="51"/>
      <c r="AJ518" s="51"/>
      <c r="AK518" s="51"/>
      <c r="AL518" s="51"/>
      <c r="AM518" s="51"/>
      <c r="AN518" s="51"/>
      <c r="AO518" s="51"/>
      <c r="AP518" s="51"/>
      <c r="AQ518" s="51"/>
      <c r="AR518" s="51"/>
      <c r="AS518" s="51"/>
      <c r="AT518" s="51"/>
      <c r="AU518" s="51"/>
      <c r="AV518" s="51"/>
      <c r="AW518" s="51"/>
      <c r="AX518" s="149">
        <f t="shared" si="189"/>
        <v>0</v>
      </c>
      <c r="AY518" s="52"/>
      <c r="AZ518" s="90" t="e">
        <f>VLOOKUP(AY518,Termination!C:D,2,FALSE)</f>
        <v>#N/A</v>
      </c>
      <c r="BA518" s="92" t="str">
        <f t="shared" si="190"/>
        <v/>
      </c>
      <c r="BB518" s="89"/>
      <c r="BC518" s="89"/>
      <c r="BD518" s="150" t="str">
        <f t="shared" si="191"/>
        <v/>
      </c>
      <c r="BE518" s="151">
        <f>VLOOKUP(A518,Basisgegevens!$B:$L,5,0)</f>
        <v>3.8425925925925923E-3</v>
      </c>
      <c r="BF518" s="151">
        <f>VLOOKUP($A518,Basisgegevens!$B:$L,7,0)</f>
        <v>3.6111111111111109E-3</v>
      </c>
      <c r="BG518" s="151">
        <f>VLOOKUP($A518,Basisgegevens!$B:$L,8,0)</f>
        <v>8.5416666666666662E-3</v>
      </c>
      <c r="BH518" s="152">
        <f>VLOOKUP($A518,Basisgegevens!$B:$L,9,0)</f>
        <v>300</v>
      </c>
      <c r="BI518" s="152">
        <f>VLOOKUP($A518,Basisgegevens!$B:$L,10,0)</f>
        <v>135</v>
      </c>
      <c r="BJ518" s="152">
        <f>VLOOKUP($A518,Basisgegevens!$B:$L,11,0)</f>
        <v>19</v>
      </c>
      <c r="BK518" s="152" t="str">
        <f t="shared" si="192"/>
        <v/>
      </c>
      <c r="BL518" s="153" t="str">
        <f t="shared" si="193"/>
        <v>Uit</v>
      </c>
      <c r="BM518" s="154" t="str">
        <f t="shared" si="200"/>
        <v/>
      </c>
      <c r="BN518" s="154">
        <f t="shared" si="194"/>
        <v>0</v>
      </c>
      <c r="BO518" s="154" t="str">
        <f t="shared" si="195"/>
        <v/>
      </c>
      <c r="BP518" s="61"/>
      <c r="BQ518" s="61"/>
      <c r="BR518" s="59" t="str">
        <f t="shared" si="196"/>
        <v/>
      </c>
      <c r="BS518" s="59" t="str">
        <f t="shared" si="197"/>
        <v/>
      </c>
      <c r="BT518" s="155" t="str">
        <f t="shared" si="198"/>
        <v/>
      </c>
      <c r="BU518" s="156" t="str">
        <f t="shared" si="199"/>
        <v/>
      </c>
      <c r="BV518" s="68"/>
      <c r="BW518" s="68"/>
      <c r="BX518" s="68"/>
      <c r="BY518" s="68"/>
      <c r="BZ518" s="68"/>
      <c r="CA518" s="68"/>
      <c r="CB518" s="68"/>
      <c r="CC518" s="68"/>
    </row>
    <row r="519" spans="1:81" x14ac:dyDescent="0.2">
      <c r="A519" s="161" t="s">
        <v>56</v>
      </c>
      <c r="B519" s="32"/>
      <c r="C519" s="164" t="str">
        <f t="shared" si="179"/>
        <v>M</v>
      </c>
      <c r="D519" s="147"/>
      <c r="E519" s="40"/>
      <c r="F519" s="35"/>
      <c r="G519" s="32"/>
      <c r="H519" s="32"/>
      <c r="I519" s="32"/>
      <c r="J519" s="32"/>
      <c r="K519" s="41"/>
      <c r="L519" s="42"/>
      <c r="M519" s="42"/>
      <c r="N519" s="167" t="str">
        <f t="shared" si="180"/>
        <v>Uit</v>
      </c>
      <c r="O519" s="46"/>
      <c r="P519" s="47"/>
      <c r="Q519" s="48">
        <f t="shared" si="181"/>
        <v>0</v>
      </c>
      <c r="R519" s="49" t="str">
        <f t="shared" si="182"/>
        <v/>
      </c>
      <c r="S519" s="50" t="str">
        <f t="shared" si="183"/>
        <v>Uit</v>
      </c>
      <c r="T519" s="171">
        <f t="shared" si="184"/>
        <v>0</v>
      </c>
      <c r="U519" s="169">
        <f t="shared" si="185"/>
        <v>0</v>
      </c>
      <c r="V519" s="169" t="str">
        <f t="shared" si="186"/>
        <v>Uit</v>
      </c>
      <c r="W519" s="170" t="str">
        <f t="shared" si="187"/>
        <v/>
      </c>
      <c r="X519" s="91" t="str">
        <f t="shared" si="188"/>
        <v/>
      </c>
      <c r="Y519" s="51"/>
      <c r="Z519" s="51"/>
      <c r="AA519" s="51"/>
      <c r="AB519" s="51"/>
      <c r="AC519" s="51"/>
      <c r="AD519" s="51"/>
      <c r="AE519" s="51"/>
      <c r="AF519" s="51"/>
      <c r="AG519" s="51"/>
      <c r="AH519" s="51"/>
      <c r="AI519" s="51"/>
      <c r="AJ519" s="51"/>
      <c r="AK519" s="51"/>
      <c r="AL519" s="51"/>
      <c r="AM519" s="51"/>
      <c r="AN519" s="51"/>
      <c r="AO519" s="51"/>
      <c r="AP519" s="51"/>
      <c r="AQ519" s="51"/>
      <c r="AR519" s="51"/>
      <c r="AS519" s="51"/>
      <c r="AT519" s="51"/>
      <c r="AU519" s="51"/>
      <c r="AV519" s="51"/>
      <c r="AW519" s="51"/>
      <c r="AX519" s="149">
        <f t="shared" si="189"/>
        <v>0</v>
      </c>
      <c r="AY519" s="52"/>
      <c r="AZ519" s="90" t="e">
        <f>VLOOKUP(AY519,Termination!C:D,2,FALSE)</f>
        <v>#N/A</v>
      </c>
      <c r="BA519" s="92" t="str">
        <f t="shared" si="190"/>
        <v/>
      </c>
      <c r="BB519" s="89"/>
      <c r="BC519" s="89"/>
      <c r="BD519" s="150" t="str">
        <f t="shared" si="191"/>
        <v/>
      </c>
      <c r="BE519" s="151">
        <f>VLOOKUP(A519,Basisgegevens!$B:$L,5,0)</f>
        <v>3.8425925925925923E-3</v>
      </c>
      <c r="BF519" s="151">
        <f>VLOOKUP($A519,Basisgegevens!$B:$L,7,0)</f>
        <v>3.6111111111111109E-3</v>
      </c>
      <c r="BG519" s="151">
        <f>VLOOKUP($A519,Basisgegevens!$B:$L,8,0)</f>
        <v>8.5416666666666662E-3</v>
      </c>
      <c r="BH519" s="152">
        <f>VLOOKUP($A519,Basisgegevens!$B:$L,9,0)</f>
        <v>300</v>
      </c>
      <c r="BI519" s="152">
        <f>VLOOKUP($A519,Basisgegevens!$B:$L,10,0)</f>
        <v>135</v>
      </c>
      <c r="BJ519" s="152">
        <f>VLOOKUP($A519,Basisgegevens!$B:$L,11,0)</f>
        <v>19</v>
      </c>
      <c r="BK519" s="152" t="str">
        <f t="shared" si="192"/>
        <v/>
      </c>
      <c r="BL519" s="153" t="str">
        <f t="shared" si="193"/>
        <v>Uit</v>
      </c>
      <c r="BM519" s="154" t="str">
        <f t="shared" si="200"/>
        <v/>
      </c>
      <c r="BN519" s="154">
        <f t="shared" si="194"/>
        <v>0</v>
      </c>
      <c r="BO519" s="154" t="str">
        <f t="shared" si="195"/>
        <v/>
      </c>
      <c r="BP519" s="61"/>
      <c r="BQ519" s="61"/>
      <c r="BR519" s="59" t="str">
        <f t="shared" si="196"/>
        <v/>
      </c>
      <c r="BS519" s="59" t="str">
        <f t="shared" si="197"/>
        <v/>
      </c>
      <c r="BT519" s="155" t="str">
        <f t="shared" si="198"/>
        <v/>
      </c>
      <c r="BU519" s="156" t="str">
        <f t="shared" si="199"/>
        <v/>
      </c>
      <c r="BV519" s="68"/>
      <c r="BW519" s="68"/>
      <c r="BX519" s="68"/>
      <c r="BY519" s="68"/>
      <c r="BZ519" s="68"/>
      <c r="CA519" s="68"/>
      <c r="CB519" s="68"/>
      <c r="CC519" s="68"/>
    </row>
    <row r="520" spans="1:81" x14ac:dyDescent="0.2">
      <c r="A520" s="161" t="s">
        <v>56</v>
      </c>
      <c r="B520" s="32"/>
      <c r="C520" s="164" t="str">
        <f t="shared" si="179"/>
        <v>M</v>
      </c>
      <c r="D520" s="147"/>
      <c r="E520" s="40"/>
      <c r="F520" s="35"/>
      <c r="G520" s="32"/>
      <c r="H520" s="32"/>
      <c r="I520" s="32"/>
      <c r="J520" s="32"/>
      <c r="K520" s="41"/>
      <c r="L520" s="42"/>
      <c r="M520" s="42"/>
      <c r="N520" s="167" t="str">
        <f t="shared" si="180"/>
        <v>Uit</v>
      </c>
      <c r="O520" s="46"/>
      <c r="P520" s="47"/>
      <c r="Q520" s="48">
        <f t="shared" si="181"/>
        <v>0</v>
      </c>
      <c r="R520" s="49" t="str">
        <f t="shared" si="182"/>
        <v/>
      </c>
      <c r="S520" s="50" t="str">
        <f t="shared" si="183"/>
        <v>Uit</v>
      </c>
      <c r="T520" s="171">
        <f t="shared" si="184"/>
        <v>0</v>
      </c>
      <c r="U520" s="169">
        <f t="shared" si="185"/>
        <v>0</v>
      </c>
      <c r="V520" s="169" t="str">
        <f t="shared" si="186"/>
        <v>Uit</v>
      </c>
      <c r="W520" s="170" t="str">
        <f t="shared" si="187"/>
        <v/>
      </c>
      <c r="X520" s="91" t="str">
        <f t="shared" si="188"/>
        <v/>
      </c>
      <c r="Y520" s="51"/>
      <c r="Z520" s="51"/>
      <c r="AA520" s="51"/>
      <c r="AB520" s="51"/>
      <c r="AC520" s="51"/>
      <c r="AD520" s="51"/>
      <c r="AE520" s="51"/>
      <c r="AF520" s="51"/>
      <c r="AG520" s="51"/>
      <c r="AH520" s="51"/>
      <c r="AI520" s="51"/>
      <c r="AJ520" s="51"/>
      <c r="AK520" s="51"/>
      <c r="AL520" s="51"/>
      <c r="AM520" s="51"/>
      <c r="AN520" s="51"/>
      <c r="AO520" s="51"/>
      <c r="AP520" s="51"/>
      <c r="AQ520" s="51"/>
      <c r="AR520" s="51"/>
      <c r="AS520" s="51"/>
      <c r="AT520" s="51"/>
      <c r="AU520" s="51"/>
      <c r="AV520" s="51"/>
      <c r="AW520" s="51"/>
      <c r="AX520" s="149">
        <f t="shared" si="189"/>
        <v>0</v>
      </c>
      <c r="AY520" s="52"/>
      <c r="AZ520" s="90" t="e">
        <f>VLOOKUP(AY520,Termination!C:D,2,FALSE)</f>
        <v>#N/A</v>
      </c>
      <c r="BA520" s="92" t="str">
        <f t="shared" si="190"/>
        <v/>
      </c>
      <c r="BB520" s="89"/>
      <c r="BC520" s="89"/>
      <c r="BD520" s="150" t="str">
        <f t="shared" si="191"/>
        <v/>
      </c>
      <c r="BE520" s="151">
        <f>VLOOKUP(A520,Basisgegevens!$B:$L,5,0)</f>
        <v>3.8425925925925923E-3</v>
      </c>
      <c r="BF520" s="151">
        <f>VLOOKUP($A520,Basisgegevens!$B:$L,7,0)</f>
        <v>3.6111111111111109E-3</v>
      </c>
      <c r="BG520" s="151">
        <f>VLOOKUP($A520,Basisgegevens!$B:$L,8,0)</f>
        <v>8.5416666666666662E-3</v>
      </c>
      <c r="BH520" s="152">
        <f>VLOOKUP($A520,Basisgegevens!$B:$L,9,0)</f>
        <v>300</v>
      </c>
      <c r="BI520" s="152">
        <f>VLOOKUP($A520,Basisgegevens!$B:$L,10,0)</f>
        <v>135</v>
      </c>
      <c r="BJ520" s="152">
        <f>VLOOKUP($A520,Basisgegevens!$B:$L,11,0)</f>
        <v>19</v>
      </c>
      <c r="BK520" s="152" t="str">
        <f t="shared" si="192"/>
        <v/>
      </c>
      <c r="BL520" s="153" t="str">
        <f t="shared" si="193"/>
        <v>Uit</v>
      </c>
      <c r="BM520" s="154" t="str">
        <f t="shared" si="200"/>
        <v/>
      </c>
      <c r="BN520" s="154">
        <f t="shared" si="194"/>
        <v>0</v>
      </c>
      <c r="BO520" s="154" t="str">
        <f t="shared" si="195"/>
        <v/>
      </c>
      <c r="BP520" s="61"/>
      <c r="BQ520" s="61"/>
      <c r="BR520" s="59" t="str">
        <f t="shared" si="196"/>
        <v/>
      </c>
      <c r="BS520" s="59" t="str">
        <f t="shared" si="197"/>
        <v/>
      </c>
      <c r="BT520" s="155" t="str">
        <f t="shared" si="198"/>
        <v/>
      </c>
      <c r="BU520" s="156" t="str">
        <f t="shared" si="199"/>
        <v/>
      </c>
      <c r="BV520" s="68"/>
      <c r="BW520" s="68"/>
      <c r="BX520" s="68"/>
      <c r="BY520" s="68"/>
      <c r="BZ520" s="68"/>
      <c r="CA520" s="68"/>
      <c r="CB520" s="68"/>
      <c r="CC520" s="68"/>
    </row>
    <row r="521" spans="1:81" x14ac:dyDescent="0.2">
      <c r="A521" s="161" t="s">
        <v>56</v>
      </c>
      <c r="B521" s="32"/>
      <c r="C521" s="164" t="str">
        <f t="shared" si="179"/>
        <v>M</v>
      </c>
      <c r="D521" s="147"/>
      <c r="E521" s="40"/>
      <c r="F521" s="35"/>
      <c r="G521" s="32"/>
      <c r="H521" s="32"/>
      <c r="I521" s="32"/>
      <c r="J521" s="32"/>
      <c r="K521" s="41"/>
      <c r="L521" s="42"/>
      <c r="M521" s="42"/>
      <c r="N521" s="167" t="str">
        <f t="shared" si="180"/>
        <v>Uit</v>
      </c>
      <c r="O521" s="46"/>
      <c r="P521" s="47"/>
      <c r="Q521" s="48">
        <f t="shared" si="181"/>
        <v>0</v>
      </c>
      <c r="R521" s="49" t="str">
        <f t="shared" si="182"/>
        <v/>
      </c>
      <c r="S521" s="50" t="str">
        <f t="shared" si="183"/>
        <v>Uit</v>
      </c>
      <c r="T521" s="171">
        <f t="shared" si="184"/>
        <v>0</v>
      </c>
      <c r="U521" s="169">
        <f t="shared" si="185"/>
        <v>0</v>
      </c>
      <c r="V521" s="169" t="str">
        <f t="shared" si="186"/>
        <v>Uit</v>
      </c>
      <c r="W521" s="170" t="str">
        <f t="shared" si="187"/>
        <v/>
      </c>
      <c r="X521" s="91" t="str">
        <f t="shared" si="188"/>
        <v/>
      </c>
      <c r="Y521" s="51"/>
      <c r="Z521" s="51"/>
      <c r="AA521" s="51"/>
      <c r="AB521" s="51"/>
      <c r="AC521" s="51"/>
      <c r="AD521" s="51"/>
      <c r="AE521" s="51"/>
      <c r="AF521" s="51"/>
      <c r="AG521" s="51"/>
      <c r="AH521" s="51"/>
      <c r="AI521" s="51"/>
      <c r="AJ521" s="51"/>
      <c r="AK521" s="51"/>
      <c r="AL521" s="51"/>
      <c r="AM521" s="51"/>
      <c r="AN521" s="51"/>
      <c r="AO521" s="51"/>
      <c r="AP521" s="51"/>
      <c r="AQ521" s="51"/>
      <c r="AR521" s="51"/>
      <c r="AS521" s="51"/>
      <c r="AT521" s="51"/>
      <c r="AU521" s="51"/>
      <c r="AV521" s="51"/>
      <c r="AW521" s="51"/>
      <c r="AX521" s="149">
        <f t="shared" si="189"/>
        <v>0</v>
      </c>
      <c r="AY521" s="52"/>
      <c r="AZ521" s="90" t="e">
        <f>VLOOKUP(AY521,Termination!C:D,2,FALSE)</f>
        <v>#N/A</v>
      </c>
      <c r="BA521" s="92" t="str">
        <f t="shared" si="190"/>
        <v/>
      </c>
      <c r="BB521" s="89"/>
      <c r="BC521" s="89"/>
      <c r="BD521" s="150" t="str">
        <f t="shared" si="191"/>
        <v/>
      </c>
      <c r="BE521" s="151">
        <f>VLOOKUP(A521,Basisgegevens!$B:$L,5,0)</f>
        <v>3.8425925925925923E-3</v>
      </c>
      <c r="BF521" s="151">
        <f>VLOOKUP($A521,Basisgegevens!$B:$L,7,0)</f>
        <v>3.6111111111111109E-3</v>
      </c>
      <c r="BG521" s="151">
        <f>VLOOKUP($A521,Basisgegevens!$B:$L,8,0)</f>
        <v>8.5416666666666662E-3</v>
      </c>
      <c r="BH521" s="152">
        <f>VLOOKUP($A521,Basisgegevens!$B:$L,9,0)</f>
        <v>300</v>
      </c>
      <c r="BI521" s="152">
        <f>VLOOKUP($A521,Basisgegevens!$B:$L,10,0)</f>
        <v>135</v>
      </c>
      <c r="BJ521" s="152">
        <f>VLOOKUP($A521,Basisgegevens!$B:$L,11,0)</f>
        <v>19</v>
      </c>
      <c r="BK521" s="152" t="str">
        <f t="shared" si="192"/>
        <v/>
      </c>
      <c r="BL521" s="153" t="str">
        <f t="shared" si="193"/>
        <v>Uit</v>
      </c>
      <c r="BM521" s="154" t="str">
        <f t="shared" si="200"/>
        <v/>
      </c>
      <c r="BN521" s="154">
        <f t="shared" si="194"/>
        <v>0</v>
      </c>
      <c r="BO521" s="154" t="str">
        <f t="shared" si="195"/>
        <v/>
      </c>
      <c r="BP521" s="61"/>
      <c r="BQ521" s="61"/>
      <c r="BR521" s="59" t="str">
        <f t="shared" si="196"/>
        <v/>
      </c>
      <c r="BS521" s="59" t="str">
        <f t="shared" si="197"/>
        <v/>
      </c>
      <c r="BT521" s="155" t="str">
        <f t="shared" si="198"/>
        <v/>
      </c>
      <c r="BU521" s="156" t="str">
        <f t="shared" si="199"/>
        <v/>
      </c>
      <c r="BV521" s="68"/>
      <c r="BW521" s="68"/>
      <c r="BX521" s="68"/>
      <c r="BY521" s="68"/>
      <c r="BZ521" s="68"/>
      <c r="CA521" s="68"/>
      <c r="CB521" s="68"/>
      <c r="CC521" s="68"/>
    </row>
    <row r="522" spans="1:81" x14ac:dyDescent="0.2">
      <c r="A522" s="161" t="s">
        <v>56</v>
      </c>
      <c r="B522" s="32"/>
      <c r="C522" s="164" t="str">
        <f t="shared" si="179"/>
        <v>M</v>
      </c>
      <c r="D522" s="147"/>
      <c r="E522" s="40"/>
      <c r="F522" s="35"/>
      <c r="G522" s="32"/>
      <c r="H522" s="32"/>
      <c r="I522" s="32"/>
      <c r="J522" s="32"/>
      <c r="K522" s="41"/>
      <c r="L522" s="42"/>
      <c r="M522" s="42"/>
      <c r="N522" s="167" t="str">
        <f t="shared" si="180"/>
        <v>Uit</v>
      </c>
      <c r="O522" s="46"/>
      <c r="P522" s="47"/>
      <c r="Q522" s="48">
        <f t="shared" si="181"/>
        <v>0</v>
      </c>
      <c r="R522" s="49" t="str">
        <f t="shared" si="182"/>
        <v/>
      </c>
      <c r="S522" s="50" t="str">
        <f t="shared" si="183"/>
        <v>Uit</v>
      </c>
      <c r="T522" s="171">
        <f t="shared" si="184"/>
        <v>0</v>
      </c>
      <c r="U522" s="169">
        <f t="shared" si="185"/>
        <v>0</v>
      </c>
      <c r="V522" s="169" t="str">
        <f t="shared" si="186"/>
        <v>Uit</v>
      </c>
      <c r="W522" s="170" t="str">
        <f t="shared" si="187"/>
        <v/>
      </c>
      <c r="X522" s="91" t="str">
        <f t="shared" si="188"/>
        <v/>
      </c>
      <c r="Y522" s="51"/>
      <c r="Z522" s="51"/>
      <c r="AA522" s="51"/>
      <c r="AB522" s="51"/>
      <c r="AC522" s="51"/>
      <c r="AD522" s="51"/>
      <c r="AE522" s="51"/>
      <c r="AF522" s="51"/>
      <c r="AG522" s="51"/>
      <c r="AH522" s="51"/>
      <c r="AI522" s="51"/>
      <c r="AJ522" s="51"/>
      <c r="AK522" s="51"/>
      <c r="AL522" s="51"/>
      <c r="AM522" s="51"/>
      <c r="AN522" s="51"/>
      <c r="AO522" s="51"/>
      <c r="AP522" s="51"/>
      <c r="AQ522" s="51"/>
      <c r="AR522" s="51"/>
      <c r="AS522" s="51"/>
      <c r="AT522" s="51"/>
      <c r="AU522" s="51"/>
      <c r="AV522" s="51"/>
      <c r="AW522" s="51"/>
      <c r="AX522" s="149">
        <f t="shared" si="189"/>
        <v>0</v>
      </c>
      <c r="AY522" s="52"/>
      <c r="AZ522" s="90" t="e">
        <f>VLOOKUP(AY522,Termination!C:D,2,FALSE)</f>
        <v>#N/A</v>
      </c>
      <c r="BA522" s="92" t="str">
        <f t="shared" si="190"/>
        <v/>
      </c>
      <c r="BB522" s="89"/>
      <c r="BC522" s="89"/>
      <c r="BD522" s="150" t="str">
        <f t="shared" si="191"/>
        <v/>
      </c>
      <c r="BE522" s="151">
        <f>VLOOKUP(A522,Basisgegevens!$B:$L,5,0)</f>
        <v>3.8425925925925923E-3</v>
      </c>
      <c r="BF522" s="151">
        <f>VLOOKUP($A522,Basisgegevens!$B:$L,7,0)</f>
        <v>3.6111111111111109E-3</v>
      </c>
      <c r="BG522" s="151">
        <f>VLOOKUP($A522,Basisgegevens!$B:$L,8,0)</f>
        <v>8.5416666666666662E-3</v>
      </c>
      <c r="BH522" s="152">
        <f>VLOOKUP($A522,Basisgegevens!$B:$L,9,0)</f>
        <v>300</v>
      </c>
      <c r="BI522" s="152">
        <f>VLOOKUP($A522,Basisgegevens!$B:$L,10,0)</f>
        <v>135</v>
      </c>
      <c r="BJ522" s="152">
        <f>VLOOKUP($A522,Basisgegevens!$B:$L,11,0)</f>
        <v>19</v>
      </c>
      <c r="BK522" s="152" t="str">
        <f t="shared" si="192"/>
        <v/>
      </c>
      <c r="BL522" s="153" t="str">
        <f t="shared" si="193"/>
        <v>Uit</v>
      </c>
      <c r="BM522" s="154" t="str">
        <f t="shared" si="200"/>
        <v/>
      </c>
      <c r="BN522" s="154">
        <f t="shared" si="194"/>
        <v>0</v>
      </c>
      <c r="BO522" s="154" t="str">
        <f t="shared" si="195"/>
        <v/>
      </c>
      <c r="BP522" s="61"/>
      <c r="BQ522" s="61"/>
      <c r="BR522" s="59" t="str">
        <f t="shared" si="196"/>
        <v/>
      </c>
      <c r="BS522" s="59" t="str">
        <f t="shared" si="197"/>
        <v/>
      </c>
      <c r="BT522" s="155" t="str">
        <f t="shared" si="198"/>
        <v/>
      </c>
      <c r="BU522" s="156" t="str">
        <f t="shared" si="199"/>
        <v/>
      </c>
      <c r="BV522" s="68"/>
      <c r="BW522" s="68"/>
      <c r="BX522" s="68"/>
      <c r="BY522" s="68"/>
      <c r="BZ522" s="68"/>
      <c r="CA522" s="68"/>
      <c r="CB522" s="68"/>
      <c r="CC522" s="68"/>
    </row>
    <row r="523" spans="1:81" x14ac:dyDescent="0.2">
      <c r="A523" s="161" t="s">
        <v>56</v>
      </c>
      <c r="B523" s="32"/>
      <c r="C523" s="164" t="str">
        <f t="shared" si="179"/>
        <v>M</v>
      </c>
      <c r="D523" s="147"/>
      <c r="E523" s="40"/>
      <c r="F523" s="35"/>
      <c r="G523" s="32"/>
      <c r="H523" s="32"/>
      <c r="I523" s="32"/>
      <c r="J523" s="32"/>
      <c r="K523" s="41"/>
      <c r="L523" s="42"/>
      <c r="M523" s="42"/>
      <c r="N523" s="167" t="str">
        <f t="shared" si="180"/>
        <v>Uit</v>
      </c>
      <c r="O523" s="46"/>
      <c r="P523" s="47"/>
      <c r="Q523" s="48">
        <f t="shared" si="181"/>
        <v>0</v>
      </c>
      <c r="R523" s="49" t="str">
        <f t="shared" si="182"/>
        <v/>
      </c>
      <c r="S523" s="50" t="str">
        <f t="shared" si="183"/>
        <v>Uit</v>
      </c>
      <c r="T523" s="171">
        <f t="shared" si="184"/>
        <v>0</v>
      </c>
      <c r="U523" s="169">
        <f t="shared" si="185"/>
        <v>0</v>
      </c>
      <c r="V523" s="169" t="str">
        <f t="shared" si="186"/>
        <v>Uit</v>
      </c>
      <c r="W523" s="170" t="str">
        <f t="shared" si="187"/>
        <v/>
      </c>
      <c r="X523" s="91" t="str">
        <f t="shared" si="188"/>
        <v/>
      </c>
      <c r="Y523" s="51"/>
      <c r="Z523" s="51"/>
      <c r="AA523" s="51"/>
      <c r="AB523" s="51"/>
      <c r="AC523" s="51"/>
      <c r="AD523" s="51"/>
      <c r="AE523" s="51"/>
      <c r="AF523" s="51"/>
      <c r="AG523" s="51"/>
      <c r="AH523" s="51"/>
      <c r="AI523" s="51"/>
      <c r="AJ523" s="51"/>
      <c r="AK523" s="51"/>
      <c r="AL523" s="51"/>
      <c r="AM523" s="51"/>
      <c r="AN523" s="51"/>
      <c r="AO523" s="51"/>
      <c r="AP523" s="51"/>
      <c r="AQ523" s="51"/>
      <c r="AR523" s="51"/>
      <c r="AS523" s="51"/>
      <c r="AT523" s="51"/>
      <c r="AU523" s="51"/>
      <c r="AV523" s="51"/>
      <c r="AW523" s="51"/>
      <c r="AX523" s="149">
        <f t="shared" si="189"/>
        <v>0</v>
      </c>
      <c r="AY523" s="52"/>
      <c r="AZ523" s="90" t="e">
        <f>VLOOKUP(AY523,Termination!C:D,2,FALSE)</f>
        <v>#N/A</v>
      </c>
      <c r="BA523" s="92" t="str">
        <f t="shared" si="190"/>
        <v/>
      </c>
      <c r="BB523" s="89"/>
      <c r="BC523" s="89"/>
      <c r="BD523" s="150" t="str">
        <f t="shared" si="191"/>
        <v/>
      </c>
      <c r="BE523" s="151">
        <f>VLOOKUP(A523,Basisgegevens!$B:$L,5,0)</f>
        <v>3.8425925925925923E-3</v>
      </c>
      <c r="BF523" s="151">
        <f>VLOOKUP($A523,Basisgegevens!$B:$L,7,0)</f>
        <v>3.6111111111111109E-3</v>
      </c>
      <c r="BG523" s="151">
        <f>VLOOKUP($A523,Basisgegevens!$B:$L,8,0)</f>
        <v>8.5416666666666662E-3</v>
      </c>
      <c r="BH523" s="152">
        <f>VLOOKUP($A523,Basisgegevens!$B:$L,9,0)</f>
        <v>300</v>
      </c>
      <c r="BI523" s="152">
        <f>VLOOKUP($A523,Basisgegevens!$B:$L,10,0)</f>
        <v>135</v>
      </c>
      <c r="BJ523" s="152">
        <f>VLOOKUP($A523,Basisgegevens!$B:$L,11,0)</f>
        <v>19</v>
      </c>
      <c r="BK523" s="152" t="str">
        <f t="shared" si="192"/>
        <v/>
      </c>
      <c r="BL523" s="153" t="str">
        <f t="shared" si="193"/>
        <v>Uit</v>
      </c>
      <c r="BM523" s="154" t="str">
        <f t="shared" si="200"/>
        <v/>
      </c>
      <c r="BN523" s="154">
        <f t="shared" si="194"/>
        <v>0</v>
      </c>
      <c r="BO523" s="154" t="str">
        <f t="shared" si="195"/>
        <v/>
      </c>
      <c r="BP523" s="61"/>
      <c r="BQ523" s="61"/>
      <c r="BR523" s="59" t="str">
        <f t="shared" si="196"/>
        <v/>
      </c>
      <c r="BS523" s="59" t="str">
        <f t="shared" si="197"/>
        <v/>
      </c>
      <c r="BT523" s="155" t="str">
        <f t="shared" si="198"/>
        <v/>
      </c>
      <c r="BU523" s="156" t="str">
        <f t="shared" si="199"/>
        <v/>
      </c>
      <c r="BV523" s="68"/>
      <c r="BW523" s="68"/>
      <c r="BX523" s="68"/>
      <c r="BY523" s="68"/>
      <c r="BZ523" s="68"/>
      <c r="CA523" s="68"/>
      <c r="CB523" s="68"/>
      <c r="CC523" s="68"/>
    </row>
    <row r="524" spans="1:81" x14ac:dyDescent="0.2">
      <c r="A524" s="161" t="s">
        <v>56</v>
      </c>
      <c r="B524" s="32"/>
      <c r="C524" s="164" t="str">
        <f t="shared" si="179"/>
        <v>M</v>
      </c>
      <c r="D524" s="147"/>
      <c r="E524" s="40"/>
      <c r="F524" s="35"/>
      <c r="G524" s="32"/>
      <c r="H524" s="32"/>
      <c r="I524" s="32"/>
      <c r="J524" s="32"/>
      <c r="K524" s="41"/>
      <c r="L524" s="42"/>
      <c r="M524" s="42"/>
      <c r="N524" s="167" t="str">
        <f t="shared" si="180"/>
        <v>Uit</v>
      </c>
      <c r="O524" s="46"/>
      <c r="P524" s="47"/>
      <c r="Q524" s="48">
        <f t="shared" si="181"/>
        <v>0</v>
      </c>
      <c r="R524" s="49" t="str">
        <f t="shared" si="182"/>
        <v/>
      </c>
      <c r="S524" s="50" t="str">
        <f t="shared" si="183"/>
        <v>Uit</v>
      </c>
      <c r="T524" s="171">
        <f t="shared" si="184"/>
        <v>0</v>
      </c>
      <c r="U524" s="169">
        <f t="shared" si="185"/>
        <v>0</v>
      </c>
      <c r="V524" s="169" t="str">
        <f t="shared" si="186"/>
        <v>Uit</v>
      </c>
      <c r="W524" s="170" t="str">
        <f t="shared" si="187"/>
        <v/>
      </c>
      <c r="X524" s="91" t="str">
        <f t="shared" si="188"/>
        <v/>
      </c>
      <c r="Y524" s="51"/>
      <c r="Z524" s="51"/>
      <c r="AA524" s="51"/>
      <c r="AB524" s="51"/>
      <c r="AC524" s="51"/>
      <c r="AD524" s="51"/>
      <c r="AE524" s="51"/>
      <c r="AF524" s="51"/>
      <c r="AG524" s="51"/>
      <c r="AH524" s="51"/>
      <c r="AI524" s="51"/>
      <c r="AJ524" s="51"/>
      <c r="AK524" s="51"/>
      <c r="AL524" s="51"/>
      <c r="AM524" s="51"/>
      <c r="AN524" s="51"/>
      <c r="AO524" s="51"/>
      <c r="AP524" s="51"/>
      <c r="AQ524" s="51"/>
      <c r="AR524" s="51"/>
      <c r="AS524" s="51"/>
      <c r="AT524" s="51"/>
      <c r="AU524" s="51"/>
      <c r="AV524" s="51"/>
      <c r="AW524" s="51"/>
      <c r="AX524" s="149">
        <f t="shared" si="189"/>
        <v>0</v>
      </c>
      <c r="AY524" s="52"/>
      <c r="AZ524" s="90" t="e">
        <f>VLOOKUP(AY524,Termination!C:D,2,FALSE)</f>
        <v>#N/A</v>
      </c>
      <c r="BA524" s="92" t="str">
        <f t="shared" si="190"/>
        <v/>
      </c>
      <c r="BB524" s="89"/>
      <c r="BC524" s="89"/>
      <c r="BD524" s="150" t="str">
        <f t="shared" si="191"/>
        <v/>
      </c>
      <c r="BE524" s="151">
        <f>VLOOKUP(A524,Basisgegevens!$B:$L,5,0)</f>
        <v>3.8425925925925923E-3</v>
      </c>
      <c r="BF524" s="151">
        <f>VLOOKUP($A524,Basisgegevens!$B:$L,7,0)</f>
        <v>3.6111111111111109E-3</v>
      </c>
      <c r="BG524" s="151">
        <f>VLOOKUP($A524,Basisgegevens!$B:$L,8,0)</f>
        <v>8.5416666666666662E-3</v>
      </c>
      <c r="BH524" s="152">
        <f>VLOOKUP($A524,Basisgegevens!$B:$L,9,0)</f>
        <v>300</v>
      </c>
      <c r="BI524" s="152">
        <f>VLOOKUP($A524,Basisgegevens!$B:$L,10,0)</f>
        <v>135</v>
      </c>
      <c r="BJ524" s="152">
        <f>VLOOKUP($A524,Basisgegevens!$B:$L,11,0)</f>
        <v>19</v>
      </c>
      <c r="BK524" s="152" t="str">
        <f t="shared" si="192"/>
        <v/>
      </c>
      <c r="BL524" s="153" t="str">
        <f t="shared" si="193"/>
        <v>Uit</v>
      </c>
      <c r="BM524" s="154" t="str">
        <f t="shared" si="200"/>
        <v/>
      </c>
      <c r="BN524" s="154">
        <f t="shared" si="194"/>
        <v>0</v>
      </c>
      <c r="BO524" s="154" t="str">
        <f t="shared" si="195"/>
        <v/>
      </c>
      <c r="BP524" s="61"/>
      <c r="BQ524" s="61"/>
      <c r="BR524" s="59" t="str">
        <f t="shared" si="196"/>
        <v/>
      </c>
      <c r="BS524" s="59" t="str">
        <f t="shared" si="197"/>
        <v/>
      </c>
      <c r="BT524" s="155" t="str">
        <f t="shared" si="198"/>
        <v/>
      </c>
      <c r="BU524" s="156" t="str">
        <f t="shared" si="199"/>
        <v/>
      </c>
      <c r="BV524" s="68"/>
      <c r="BW524" s="68"/>
      <c r="BX524" s="68"/>
      <c r="BY524" s="68"/>
      <c r="BZ524" s="68"/>
      <c r="CA524" s="68"/>
      <c r="CB524" s="68"/>
      <c r="CC524" s="68"/>
    </row>
    <row r="525" spans="1:81" x14ac:dyDescent="0.2">
      <c r="A525" s="161" t="s">
        <v>56</v>
      </c>
      <c r="B525" s="32"/>
      <c r="C525" s="164" t="str">
        <f t="shared" si="179"/>
        <v>M</v>
      </c>
      <c r="D525" s="147"/>
      <c r="E525" s="40"/>
      <c r="F525" s="35"/>
      <c r="G525" s="32"/>
      <c r="H525" s="32"/>
      <c r="I525" s="32"/>
      <c r="J525" s="32"/>
      <c r="K525" s="41"/>
      <c r="L525" s="42"/>
      <c r="M525" s="42"/>
      <c r="N525" s="167" t="str">
        <f t="shared" si="180"/>
        <v>Uit</v>
      </c>
      <c r="O525" s="46"/>
      <c r="P525" s="47"/>
      <c r="Q525" s="48">
        <f t="shared" si="181"/>
        <v>0</v>
      </c>
      <c r="R525" s="49" t="str">
        <f t="shared" si="182"/>
        <v/>
      </c>
      <c r="S525" s="50" t="str">
        <f t="shared" si="183"/>
        <v>Uit</v>
      </c>
      <c r="T525" s="171">
        <f t="shared" si="184"/>
        <v>0</v>
      </c>
      <c r="U525" s="169">
        <f t="shared" si="185"/>
        <v>0</v>
      </c>
      <c r="V525" s="169" t="str">
        <f t="shared" si="186"/>
        <v>Uit</v>
      </c>
      <c r="W525" s="170" t="str">
        <f t="shared" si="187"/>
        <v/>
      </c>
      <c r="X525" s="91" t="str">
        <f t="shared" si="188"/>
        <v/>
      </c>
      <c r="Y525" s="51"/>
      <c r="Z525" s="51"/>
      <c r="AA525" s="51"/>
      <c r="AB525" s="51"/>
      <c r="AC525" s="51"/>
      <c r="AD525" s="51"/>
      <c r="AE525" s="51"/>
      <c r="AF525" s="51"/>
      <c r="AG525" s="51"/>
      <c r="AH525" s="51"/>
      <c r="AI525" s="51"/>
      <c r="AJ525" s="51"/>
      <c r="AK525" s="51"/>
      <c r="AL525" s="51"/>
      <c r="AM525" s="51"/>
      <c r="AN525" s="51"/>
      <c r="AO525" s="51"/>
      <c r="AP525" s="51"/>
      <c r="AQ525" s="51"/>
      <c r="AR525" s="51"/>
      <c r="AS525" s="51"/>
      <c r="AT525" s="51"/>
      <c r="AU525" s="51"/>
      <c r="AV525" s="51"/>
      <c r="AW525" s="51"/>
      <c r="AX525" s="149">
        <f t="shared" si="189"/>
        <v>0</v>
      </c>
      <c r="AY525" s="52"/>
      <c r="AZ525" s="90" t="e">
        <f>VLOOKUP(AY525,Termination!C:D,2,FALSE)</f>
        <v>#N/A</v>
      </c>
      <c r="BA525" s="92" t="str">
        <f t="shared" si="190"/>
        <v/>
      </c>
      <c r="BB525" s="89"/>
      <c r="BC525" s="89"/>
      <c r="BD525" s="150" t="str">
        <f t="shared" si="191"/>
        <v/>
      </c>
      <c r="BE525" s="151">
        <f>VLOOKUP(A525,Basisgegevens!$B:$L,5,0)</f>
        <v>3.8425925925925923E-3</v>
      </c>
      <c r="BF525" s="151">
        <f>VLOOKUP($A525,Basisgegevens!$B:$L,7,0)</f>
        <v>3.6111111111111109E-3</v>
      </c>
      <c r="BG525" s="151">
        <f>VLOOKUP($A525,Basisgegevens!$B:$L,8,0)</f>
        <v>8.5416666666666662E-3</v>
      </c>
      <c r="BH525" s="152">
        <f>VLOOKUP($A525,Basisgegevens!$B:$L,9,0)</f>
        <v>300</v>
      </c>
      <c r="BI525" s="152">
        <f>VLOOKUP($A525,Basisgegevens!$B:$L,10,0)</f>
        <v>135</v>
      </c>
      <c r="BJ525" s="152">
        <f>VLOOKUP($A525,Basisgegevens!$B:$L,11,0)</f>
        <v>19</v>
      </c>
      <c r="BK525" s="152" t="str">
        <f t="shared" si="192"/>
        <v/>
      </c>
      <c r="BL525" s="153" t="str">
        <f t="shared" si="193"/>
        <v>Uit</v>
      </c>
      <c r="BM525" s="154" t="str">
        <f t="shared" si="200"/>
        <v/>
      </c>
      <c r="BN525" s="154">
        <f t="shared" si="194"/>
        <v>0</v>
      </c>
      <c r="BO525" s="154" t="str">
        <f t="shared" si="195"/>
        <v/>
      </c>
      <c r="BP525" s="61"/>
      <c r="BQ525" s="61"/>
      <c r="BR525" s="59" t="str">
        <f t="shared" si="196"/>
        <v/>
      </c>
      <c r="BS525" s="59" t="str">
        <f t="shared" si="197"/>
        <v/>
      </c>
      <c r="BT525" s="155" t="str">
        <f t="shared" si="198"/>
        <v/>
      </c>
      <c r="BU525" s="156" t="str">
        <f t="shared" si="199"/>
        <v/>
      </c>
      <c r="BV525" s="68"/>
      <c r="BW525" s="68"/>
      <c r="BX525" s="68"/>
      <c r="BY525" s="68"/>
      <c r="BZ525" s="68"/>
      <c r="CA525" s="68"/>
      <c r="CB525" s="68"/>
      <c r="CC525" s="68"/>
    </row>
    <row r="526" spans="1:81" x14ac:dyDescent="0.2">
      <c r="A526" s="161" t="s">
        <v>56</v>
      </c>
      <c r="B526" s="32"/>
      <c r="C526" s="164" t="str">
        <f t="shared" si="179"/>
        <v>M</v>
      </c>
      <c r="D526" s="147"/>
      <c r="E526" s="40"/>
      <c r="F526" s="35"/>
      <c r="G526" s="32"/>
      <c r="H526" s="32"/>
      <c r="I526" s="32"/>
      <c r="J526" s="32"/>
      <c r="K526" s="41"/>
      <c r="L526" s="42"/>
      <c r="M526" s="42"/>
      <c r="N526" s="167" t="str">
        <f t="shared" si="180"/>
        <v>Uit</v>
      </c>
      <c r="O526" s="46"/>
      <c r="P526" s="47"/>
      <c r="Q526" s="48">
        <f t="shared" si="181"/>
        <v>0</v>
      </c>
      <c r="R526" s="49" t="str">
        <f t="shared" si="182"/>
        <v/>
      </c>
      <c r="S526" s="50" t="str">
        <f t="shared" si="183"/>
        <v>Uit</v>
      </c>
      <c r="T526" s="171">
        <f t="shared" si="184"/>
        <v>0</v>
      </c>
      <c r="U526" s="169">
        <f t="shared" si="185"/>
        <v>0</v>
      </c>
      <c r="V526" s="169" t="str">
        <f t="shared" si="186"/>
        <v>Uit</v>
      </c>
      <c r="W526" s="170" t="str">
        <f t="shared" si="187"/>
        <v/>
      </c>
      <c r="X526" s="91" t="str">
        <f t="shared" si="188"/>
        <v/>
      </c>
      <c r="Y526" s="51"/>
      <c r="Z526" s="51"/>
      <c r="AA526" s="51"/>
      <c r="AB526" s="51"/>
      <c r="AC526" s="51"/>
      <c r="AD526" s="51"/>
      <c r="AE526" s="51"/>
      <c r="AF526" s="51"/>
      <c r="AG526" s="51"/>
      <c r="AH526" s="51"/>
      <c r="AI526" s="51"/>
      <c r="AJ526" s="51"/>
      <c r="AK526" s="51"/>
      <c r="AL526" s="51"/>
      <c r="AM526" s="51"/>
      <c r="AN526" s="51"/>
      <c r="AO526" s="51"/>
      <c r="AP526" s="51"/>
      <c r="AQ526" s="51"/>
      <c r="AR526" s="51"/>
      <c r="AS526" s="51"/>
      <c r="AT526" s="51"/>
      <c r="AU526" s="51"/>
      <c r="AV526" s="51"/>
      <c r="AW526" s="51"/>
      <c r="AX526" s="149">
        <f t="shared" si="189"/>
        <v>0</v>
      </c>
      <c r="AY526" s="52"/>
      <c r="AZ526" s="90" t="e">
        <f>VLOOKUP(AY526,Termination!C:D,2,FALSE)</f>
        <v>#N/A</v>
      </c>
      <c r="BA526" s="92" t="str">
        <f t="shared" si="190"/>
        <v/>
      </c>
      <c r="BB526" s="89"/>
      <c r="BC526" s="89"/>
      <c r="BD526" s="150" t="str">
        <f t="shared" si="191"/>
        <v/>
      </c>
      <c r="BE526" s="151">
        <f>VLOOKUP(A526,Basisgegevens!$B:$L,5,0)</f>
        <v>3.8425925925925923E-3</v>
      </c>
      <c r="BF526" s="151">
        <f>VLOOKUP($A526,Basisgegevens!$B:$L,7,0)</f>
        <v>3.6111111111111109E-3</v>
      </c>
      <c r="BG526" s="151">
        <f>VLOOKUP($A526,Basisgegevens!$B:$L,8,0)</f>
        <v>8.5416666666666662E-3</v>
      </c>
      <c r="BH526" s="152">
        <f>VLOOKUP($A526,Basisgegevens!$B:$L,9,0)</f>
        <v>300</v>
      </c>
      <c r="BI526" s="152">
        <f>VLOOKUP($A526,Basisgegevens!$B:$L,10,0)</f>
        <v>135</v>
      </c>
      <c r="BJ526" s="152">
        <f>VLOOKUP($A526,Basisgegevens!$B:$L,11,0)</f>
        <v>19</v>
      </c>
      <c r="BK526" s="152" t="str">
        <f t="shared" si="192"/>
        <v/>
      </c>
      <c r="BL526" s="153" t="str">
        <f t="shared" si="193"/>
        <v>Uit</v>
      </c>
      <c r="BM526" s="154" t="str">
        <f t="shared" si="200"/>
        <v/>
      </c>
      <c r="BN526" s="154">
        <f t="shared" si="194"/>
        <v>0</v>
      </c>
      <c r="BO526" s="154" t="str">
        <f t="shared" si="195"/>
        <v/>
      </c>
      <c r="BP526" s="61"/>
      <c r="BQ526" s="61"/>
      <c r="BR526" s="59" t="str">
        <f t="shared" si="196"/>
        <v/>
      </c>
      <c r="BS526" s="59" t="str">
        <f t="shared" si="197"/>
        <v/>
      </c>
      <c r="BT526" s="155" t="str">
        <f t="shared" si="198"/>
        <v/>
      </c>
      <c r="BU526" s="156" t="str">
        <f t="shared" si="199"/>
        <v/>
      </c>
      <c r="BV526" s="68"/>
      <c r="BW526" s="68"/>
      <c r="BX526" s="68"/>
      <c r="BY526" s="68"/>
      <c r="BZ526" s="68"/>
      <c r="CA526" s="68"/>
      <c r="CB526" s="68"/>
      <c r="CC526" s="68"/>
    </row>
    <row r="527" spans="1:81" x14ac:dyDescent="0.2">
      <c r="A527" s="161" t="s">
        <v>56</v>
      </c>
      <c r="B527" s="32"/>
      <c r="C527" s="164" t="str">
        <f t="shared" si="179"/>
        <v>M</v>
      </c>
      <c r="D527" s="147"/>
      <c r="E527" s="40"/>
      <c r="F527" s="35"/>
      <c r="G527" s="32"/>
      <c r="H527" s="32"/>
      <c r="I527" s="32"/>
      <c r="J527" s="32"/>
      <c r="K527" s="41"/>
      <c r="L527" s="42"/>
      <c r="M527" s="42"/>
      <c r="N527" s="167" t="str">
        <f t="shared" si="180"/>
        <v>Uit</v>
      </c>
      <c r="O527" s="46"/>
      <c r="P527" s="47"/>
      <c r="Q527" s="48">
        <f t="shared" si="181"/>
        <v>0</v>
      </c>
      <c r="R527" s="49" t="str">
        <f t="shared" si="182"/>
        <v/>
      </c>
      <c r="S527" s="50" t="str">
        <f t="shared" si="183"/>
        <v>Uit</v>
      </c>
      <c r="T527" s="171">
        <f t="shared" si="184"/>
        <v>0</v>
      </c>
      <c r="U527" s="169">
        <f t="shared" si="185"/>
        <v>0</v>
      </c>
      <c r="V527" s="169" t="str">
        <f t="shared" si="186"/>
        <v>Uit</v>
      </c>
      <c r="W527" s="170" t="str">
        <f t="shared" si="187"/>
        <v/>
      </c>
      <c r="X527" s="91" t="str">
        <f t="shared" si="188"/>
        <v/>
      </c>
      <c r="Y527" s="51"/>
      <c r="Z527" s="51"/>
      <c r="AA527" s="51"/>
      <c r="AB527" s="51"/>
      <c r="AC527" s="51"/>
      <c r="AD527" s="51"/>
      <c r="AE527" s="51"/>
      <c r="AF527" s="51"/>
      <c r="AG527" s="51"/>
      <c r="AH527" s="51"/>
      <c r="AI527" s="51"/>
      <c r="AJ527" s="51"/>
      <c r="AK527" s="51"/>
      <c r="AL527" s="51"/>
      <c r="AM527" s="51"/>
      <c r="AN527" s="51"/>
      <c r="AO527" s="51"/>
      <c r="AP527" s="51"/>
      <c r="AQ527" s="51"/>
      <c r="AR527" s="51"/>
      <c r="AS527" s="51"/>
      <c r="AT527" s="51"/>
      <c r="AU527" s="51"/>
      <c r="AV527" s="51"/>
      <c r="AW527" s="51"/>
      <c r="AX527" s="149">
        <f t="shared" si="189"/>
        <v>0</v>
      </c>
      <c r="AY527" s="52"/>
      <c r="AZ527" s="90" t="e">
        <f>VLOOKUP(AY527,Termination!C:D,2,FALSE)</f>
        <v>#N/A</v>
      </c>
      <c r="BA527" s="92" t="str">
        <f t="shared" si="190"/>
        <v/>
      </c>
      <c r="BB527" s="89"/>
      <c r="BC527" s="89"/>
      <c r="BD527" s="150" t="str">
        <f t="shared" si="191"/>
        <v/>
      </c>
      <c r="BE527" s="151">
        <f>VLOOKUP(A527,Basisgegevens!$B:$L,5,0)</f>
        <v>3.8425925925925923E-3</v>
      </c>
      <c r="BF527" s="151">
        <f>VLOOKUP($A527,Basisgegevens!$B:$L,7,0)</f>
        <v>3.6111111111111109E-3</v>
      </c>
      <c r="BG527" s="151">
        <f>VLOOKUP($A527,Basisgegevens!$B:$L,8,0)</f>
        <v>8.5416666666666662E-3</v>
      </c>
      <c r="BH527" s="152">
        <f>VLOOKUP($A527,Basisgegevens!$B:$L,9,0)</f>
        <v>300</v>
      </c>
      <c r="BI527" s="152">
        <f>VLOOKUP($A527,Basisgegevens!$B:$L,10,0)</f>
        <v>135</v>
      </c>
      <c r="BJ527" s="152">
        <f>VLOOKUP($A527,Basisgegevens!$B:$L,11,0)</f>
        <v>19</v>
      </c>
      <c r="BK527" s="152" t="str">
        <f t="shared" si="192"/>
        <v/>
      </c>
      <c r="BL527" s="153" t="str">
        <f t="shared" si="193"/>
        <v>Uit</v>
      </c>
      <c r="BM527" s="154" t="str">
        <f t="shared" si="200"/>
        <v/>
      </c>
      <c r="BN527" s="154">
        <f t="shared" si="194"/>
        <v>0</v>
      </c>
      <c r="BO527" s="154" t="str">
        <f t="shared" si="195"/>
        <v/>
      </c>
      <c r="BP527" s="61"/>
      <c r="BQ527" s="61"/>
      <c r="BR527" s="59" t="str">
        <f t="shared" si="196"/>
        <v/>
      </c>
      <c r="BS527" s="59" t="str">
        <f t="shared" si="197"/>
        <v/>
      </c>
      <c r="BT527" s="155" t="str">
        <f t="shared" si="198"/>
        <v/>
      </c>
      <c r="BU527" s="156" t="str">
        <f t="shared" si="199"/>
        <v/>
      </c>
      <c r="BV527" s="68"/>
      <c r="BW527" s="68"/>
      <c r="BX527" s="68"/>
      <c r="BY527" s="68"/>
      <c r="BZ527" s="68"/>
      <c r="CA527" s="68"/>
      <c r="CB527" s="68"/>
      <c r="CC527" s="68"/>
    </row>
    <row r="528" spans="1:81" x14ac:dyDescent="0.2">
      <c r="A528" s="161" t="s">
        <v>56</v>
      </c>
      <c r="B528" s="32"/>
      <c r="C528" s="164" t="str">
        <f t="shared" si="179"/>
        <v>M</v>
      </c>
      <c r="D528" s="147"/>
      <c r="E528" s="40"/>
      <c r="F528" s="35"/>
      <c r="G528" s="32"/>
      <c r="H528" s="32"/>
      <c r="I528" s="32"/>
      <c r="J528" s="32"/>
      <c r="K528" s="41"/>
      <c r="L528" s="42"/>
      <c r="M528" s="42"/>
      <c r="N528" s="167" t="str">
        <f t="shared" si="180"/>
        <v>Uit</v>
      </c>
      <c r="O528" s="46"/>
      <c r="P528" s="47"/>
      <c r="Q528" s="48">
        <f t="shared" si="181"/>
        <v>0</v>
      </c>
      <c r="R528" s="49" t="str">
        <f t="shared" si="182"/>
        <v/>
      </c>
      <c r="S528" s="50" t="str">
        <f t="shared" si="183"/>
        <v>Uit</v>
      </c>
      <c r="T528" s="171">
        <f t="shared" si="184"/>
        <v>0</v>
      </c>
      <c r="U528" s="169">
        <f t="shared" si="185"/>
        <v>0</v>
      </c>
      <c r="V528" s="169" t="str">
        <f t="shared" si="186"/>
        <v>Uit</v>
      </c>
      <c r="W528" s="170" t="str">
        <f t="shared" si="187"/>
        <v/>
      </c>
      <c r="X528" s="91" t="str">
        <f t="shared" si="188"/>
        <v/>
      </c>
      <c r="Y528" s="51"/>
      <c r="Z528" s="51"/>
      <c r="AA528" s="51"/>
      <c r="AB528" s="51"/>
      <c r="AC528" s="51"/>
      <c r="AD528" s="51"/>
      <c r="AE528" s="51"/>
      <c r="AF528" s="51"/>
      <c r="AG528" s="51"/>
      <c r="AH528" s="51"/>
      <c r="AI528" s="51"/>
      <c r="AJ528" s="51"/>
      <c r="AK528" s="51"/>
      <c r="AL528" s="51"/>
      <c r="AM528" s="51"/>
      <c r="AN528" s="51"/>
      <c r="AO528" s="51"/>
      <c r="AP528" s="51"/>
      <c r="AQ528" s="51"/>
      <c r="AR528" s="51"/>
      <c r="AS528" s="51"/>
      <c r="AT528" s="51"/>
      <c r="AU528" s="51"/>
      <c r="AV528" s="51"/>
      <c r="AW528" s="51"/>
      <c r="AX528" s="149">
        <f t="shared" si="189"/>
        <v>0</v>
      </c>
      <c r="AY528" s="52"/>
      <c r="AZ528" s="90" t="e">
        <f>VLOOKUP(AY528,Termination!C:D,2,FALSE)</f>
        <v>#N/A</v>
      </c>
      <c r="BA528" s="92" t="str">
        <f t="shared" si="190"/>
        <v/>
      </c>
      <c r="BB528" s="89"/>
      <c r="BC528" s="89"/>
      <c r="BD528" s="150" t="str">
        <f t="shared" si="191"/>
        <v/>
      </c>
      <c r="BE528" s="151">
        <f>VLOOKUP(A528,Basisgegevens!$B:$L,5,0)</f>
        <v>3.8425925925925923E-3</v>
      </c>
      <c r="BF528" s="151">
        <f>VLOOKUP($A528,Basisgegevens!$B:$L,7,0)</f>
        <v>3.6111111111111109E-3</v>
      </c>
      <c r="BG528" s="151">
        <f>VLOOKUP($A528,Basisgegevens!$B:$L,8,0)</f>
        <v>8.5416666666666662E-3</v>
      </c>
      <c r="BH528" s="152">
        <f>VLOOKUP($A528,Basisgegevens!$B:$L,9,0)</f>
        <v>300</v>
      </c>
      <c r="BI528" s="152">
        <f>VLOOKUP($A528,Basisgegevens!$B:$L,10,0)</f>
        <v>135</v>
      </c>
      <c r="BJ528" s="152">
        <f>VLOOKUP($A528,Basisgegevens!$B:$L,11,0)</f>
        <v>19</v>
      </c>
      <c r="BK528" s="152" t="str">
        <f t="shared" si="192"/>
        <v/>
      </c>
      <c r="BL528" s="153" t="str">
        <f t="shared" si="193"/>
        <v>Uit</v>
      </c>
      <c r="BM528" s="154" t="str">
        <f t="shared" si="200"/>
        <v/>
      </c>
      <c r="BN528" s="154">
        <f t="shared" si="194"/>
        <v>0</v>
      </c>
      <c r="BO528" s="154" t="str">
        <f t="shared" si="195"/>
        <v/>
      </c>
      <c r="BP528" s="61"/>
      <c r="BQ528" s="61"/>
      <c r="BR528" s="59" t="str">
        <f t="shared" si="196"/>
        <v/>
      </c>
      <c r="BS528" s="59" t="str">
        <f t="shared" si="197"/>
        <v/>
      </c>
      <c r="BT528" s="155" t="str">
        <f t="shared" si="198"/>
        <v/>
      </c>
      <c r="BU528" s="156" t="str">
        <f t="shared" si="199"/>
        <v/>
      </c>
      <c r="BV528" s="68"/>
      <c r="BW528" s="68"/>
      <c r="BX528" s="68"/>
      <c r="BY528" s="68"/>
      <c r="BZ528" s="68"/>
      <c r="CA528" s="68"/>
      <c r="CB528" s="68"/>
      <c r="CC528" s="68"/>
    </row>
    <row r="529" spans="1:81" x14ac:dyDescent="0.2">
      <c r="A529" s="161" t="s">
        <v>56</v>
      </c>
      <c r="B529" s="32"/>
      <c r="C529" s="164" t="str">
        <f t="shared" si="179"/>
        <v>M</v>
      </c>
      <c r="D529" s="147"/>
      <c r="E529" s="40"/>
      <c r="F529" s="35"/>
      <c r="G529" s="32"/>
      <c r="H529" s="32"/>
      <c r="I529" s="32"/>
      <c r="J529" s="32"/>
      <c r="K529" s="41"/>
      <c r="L529" s="42"/>
      <c r="M529" s="42"/>
      <c r="N529" s="167" t="str">
        <f t="shared" si="180"/>
        <v>Uit</v>
      </c>
      <c r="O529" s="46"/>
      <c r="P529" s="47"/>
      <c r="Q529" s="48">
        <f t="shared" si="181"/>
        <v>0</v>
      </c>
      <c r="R529" s="49" t="str">
        <f t="shared" si="182"/>
        <v/>
      </c>
      <c r="S529" s="50" t="str">
        <f t="shared" si="183"/>
        <v>Uit</v>
      </c>
      <c r="T529" s="171">
        <f t="shared" si="184"/>
        <v>0</v>
      </c>
      <c r="U529" s="169">
        <f t="shared" si="185"/>
        <v>0</v>
      </c>
      <c r="V529" s="169" t="str">
        <f t="shared" si="186"/>
        <v>Uit</v>
      </c>
      <c r="W529" s="170" t="str">
        <f t="shared" si="187"/>
        <v/>
      </c>
      <c r="X529" s="91" t="str">
        <f t="shared" si="188"/>
        <v/>
      </c>
      <c r="Y529" s="51"/>
      <c r="Z529" s="51"/>
      <c r="AA529" s="51"/>
      <c r="AB529" s="51"/>
      <c r="AC529" s="51"/>
      <c r="AD529" s="51"/>
      <c r="AE529" s="51"/>
      <c r="AF529" s="51"/>
      <c r="AG529" s="51"/>
      <c r="AH529" s="51"/>
      <c r="AI529" s="51"/>
      <c r="AJ529" s="51"/>
      <c r="AK529" s="51"/>
      <c r="AL529" s="51"/>
      <c r="AM529" s="51"/>
      <c r="AN529" s="51"/>
      <c r="AO529" s="51"/>
      <c r="AP529" s="51"/>
      <c r="AQ529" s="51"/>
      <c r="AR529" s="51"/>
      <c r="AS529" s="51"/>
      <c r="AT529" s="51"/>
      <c r="AU529" s="51"/>
      <c r="AV529" s="51"/>
      <c r="AW529" s="51"/>
      <c r="AX529" s="149">
        <f t="shared" si="189"/>
        <v>0</v>
      </c>
      <c r="AY529" s="52"/>
      <c r="AZ529" s="90" t="e">
        <f>VLOOKUP(AY529,Termination!C:D,2,FALSE)</f>
        <v>#N/A</v>
      </c>
      <c r="BA529" s="92" t="str">
        <f t="shared" si="190"/>
        <v/>
      </c>
      <c r="BB529" s="89"/>
      <c r="BC529" s="89"/>
      <c r="BD529" s="150" t="str">
        <f t="shared" si="191"/>
        <v/>
      </c>
      <c r="BE529" s="151">
        <f>VLOOKUP(A529,Basisgegevens!$B:$L,5,0)</f>
        <v>3.8425925925925923E-3</v>
      </c>
      <c r="BF529" s="151">
        <f>VLOOKUP($A529,Basisgegevens!$B:$L,7,0)</f>
        <v>3.6111111111111109E-3</v>
      </c>
      <c r="BG529" s="151">
        <f>VLOOKUP($A529,Basisgegevens!$B:$L,8,0)</f>
        <v>8.5416666666666662E-3</v>
      </c>
      <c r="BH529" s="152">
        <f>VLOOKUP($A529,Basisgegevens!$B:$L,9,0)</f>
        <v>300</v>
      </c>
      <c r="BI529" s="152">
        <f>VLOOKUP($A529,Basisgegevens!$B:$L,10,0)</f>
        <v>135</v>
      </c>
      <c r="BJ529" s="152">
        <f>VLOOKUP($A529,Basisgegevens!$B:$L,11,0)</f>
        <v>19</v>
      </c>
      <c r="BK529" s="152" t="str">
        <f t="shared" si="192"/>
        <v/>
      </c>
      <c r="BL529" s="153" t="str">
        <f t="shared" si="193"/>
        <v>Uit</v>
      </c>
      <c r="BM529" s="154" t="str">
        <f t="shared" si="200"/>
        <v/>
      </c>
      <c r="BN529" s="154">
        <f t="shared" si="194"/>
        <v>0</v>
      </c>
      <c r="BO529" s="154" t="str">
        <f t="shared" si="195"/>
        <v/>
      </c>
      <c r="BP529" s="61"/>
      <c r="BQ529" s="61"/>
      <c r="BR529" s="59" t="str">
        <f t="shared" si="196"/>
        <v/>
      </c>
      <c r="BS529" s="59" t="str">
        <f t="shared" si="197"/>
        <v/>
      </c>
      <c r="BT529" s="155" t="str">
        <f t="shared" si="198"/>
        <v/>
      </c>
      <c r="BU529" s="156" t="str">
        <f t="shared" si="199"/>
        <v/>
      </c>
      <c r="BV529" s="68"/>
      <c r="BW529" s="68"/>
      <c r="BX529" s="68"/>
      <c r="BY529" s="68"/>
      <c r="BZ529" s="68"/>
      <c r="CA529" s="68"/>
      <c r="CB529" s="68"/>
      <c r="CC529" s="68"/>
    </row>
    <row r="530" spans="1:81" x14ac:dyDescent="0.2">
      <c r="A530" s="161" t="s">
        <v>56</v>
      </c>
      <c r="B530" s="32"/>
      <c r="C530" s="164" t="str">
        <f t="shared" si="179"/>
        <v>M</v>
      </c>
      <c r="D530" s="147"/>
      <c r="E530" s="40"/>
      <c r="F530" s="35"/>
      <c r="G530" s="32"/>
      <c r="H530" s="32"/>
      <c r="I530" s="32"/>
      <c r="J530" s="32"/>
      <c r="K530" s="41"/>
      <c r="L530" s="42"/>
      <c r="M530" s="42"/>
      <c r="N530" s="167" t="str">
        <f t="shared" si="180"/>
        <v>Uit</v>
      </c>
      <c r="O530" s="46"/>
      <c r="P530" s="47"/>
      <c r="Q530" s="48">
        <f t="shared" si="181"/>
        <v>0</v>
      </c>
      <c r="R530" s="49" t="str">
        <f t="shared" si="182"/>
        <v/>
      </c>
      <c r="S530" s="50" t="str">
        <f t="shared" si="183"/>
        <v>Uit</v>
      </c>
      <c r="T530" s="171">
        <f t="shared" si="184"/>
        <v>0</v>
      </c>
      <c r="U530" s="169">
        <f t="shared" si="185"/>
        <v>0</v>
      </c>
      <c r="V530" s="169" t="str">
        <f t="shared" si="186"/>
        <v>Uit</v>
      </c>
      <c r="W530" s="170" t="str">
        <f t="shared" si="187"/>
        <v/>
      </c>
      <c r="X530" s="91" t="str">
        <f t="shared" si="188"/>
        <v/>
      </c>
      <c r="Y530" s="51"/>
      <c r="Z530" s="51"/>
      <c r="AA530" s="51"/>
      <c r="AB530" s="51"/>
      <c r="AC530" s="51"/>
      <c r="AD530" s="51"/>
      <c r="AE530" s="51"/>
      <c r="AF530" s="51"/>
      <c r="AG530" s="51"/>
      <c r="AH530" s="51"/>
      <c r="AI530" s="51"/>
      <c r="AJ530" s="51"/>
      <c r="AK530" s="51"/>
      <c r="AL530" s="51"/>
      <c r="AM530" s="51"/>
      <c r="AN530" s="51"/>
      <c r="AO530" s="51"/>
      <c r="AP530" s="51"/>
      <c r="AQ530" s="51"/>
      <c r="AR530" s="51"/>
      <c r="AS530" s="51"/>
      <c r="AT530" s="51"/>
      <c r="AU530" s="51"/>
      <c r="AV530" s="51"/>
      <c r="AW530" s="51"/>
      <c r="AX530" s="149">
        <f t="shared" si="189"/>
        <v>0</v>
      </c>
      <c r="AY530" s="52"/>
      <c r="AZ530" s="90" t="e">
        <f>VLOOKUP(AY530,Termination!C:D,2,FALSE)</f>
        <v>#N/A</v>
      </c>
      <c r="BA530" s="92" t="str">
        <f t="shared" si="190"/>
        <v/>
      </c>
      <c r="BB530" s="89"/>
      <c r="BC530" s="89"/>
      <c r="BD530" s="150" t="str">
        <f t="shared" si="191"/>
        <v/>
      </c>
      <c r="BE530" s="151">
        <f>VLOOKUP(A530,Basisgegevens!$B:$L,5,0)</f>
        <v>3.8425925925925923E-3</v>
      </c>
      <c r="BF530" s="151">
        <f>VLOOKUP($A530,Basisgegevens!$B:$L,7,0)</f>
        <v>3.6111111111111109E-3</v>
      </c>
      <c r="BG530" s="151">
        <f>VLOOKUP($A530,Basisgegevens!$B:$L,8,0)</f>
        <v>8.5416666666666662E-3</v>
      </c>
      <c r="BH530" s="152">
        <f>VLOOKUP($A530,Basisgegevens!$B:$L,9,0)</f>
        <v>300</v>
      </c>
      <c r="BI530" s="152">
        <f>VLOOKUP($A530,Basisgegevens!$B:$L,10,0)</f>
        <v>135</v>
      </c>
      <c r="BJ530" s="152">
        <f>VLOOKUP($A530,Basisgegevens!$B:$L,11,0)</f>
        <v>19</v>
      </c>
      <c r="BK530" s="152" t="str">
        <f t="shared" si="192"/>
        <v/>
      </c>
      <c r="BL530" s="153" t="str">
        <f t="shared" si="193"/>
        <v>Uit</v>
      </c>
      <c r="BM530" s="154" t="str">
        <f t="shared" si="200"/>
        <v/>
      </c>
      <c r="BN530" s="154">
        <f t="shared" si="194"/>
        <v>0</v>
      </c>
      <c r="BO530" s="154" t="str">
        <f t="shared" si="195"/>
        <v/>
      </c>
      <c r="BP530" s="61"/>
      <c r="BQ530" s="61"/>
      <c r="BR530" s="59" t="str">
        <f t="shared" si="196"/>
        <v/>
      </c>
      <c r="BS530" s="59" t="str">
        <f t="shared" si="197"/>
        <v/>
      </c>
      <c r="BT530" s="155" t="str">
        <f t="shared" si="198"/>
        <v/>
      </c>
      <c r="BU530" s="156" t="str">
        <f t="shared" si="199"/>
        <v/>
      </c>
      <c r="BV530" s="68"/>
      <c r="BW530" s="68"/>
      <c r="BX530" s="68"/>
      <c r="BY530" s="68"/>
      <c r="BZ530" s="68"/>
      <c r="CA530" s="68"/>
      <c r="CB530" s="68"/>
      <c r="CC530" s="68"/>
    </row>
    <row r="531" spans="1:81" x14ac:dyDescent="0.2">
      <c r="A531" s="161" t="s">
        <v>56</v>
      </c>
      <c r="B531" s="32"/>
      <c r="C531" s="164" t="str">
        <f t="shared" si="179"/>
        <v>M</v>
      </c>
      <c r="D531" s="147"/>
      <c r="E531" s="40"/>
      <c r="F531" s="35"/>
      <c r="G531" s="32"/>
      <c r="H531" s="32"/>
      <c r="I531" s="32"/>
      <c r="J531" s="32"/>
      <c r="K531" s="41"/>
      <c r="L531" s="42"/>
      <c r="M531" s="42"/>
      <c r="N531" s="167" t="str">
        <f t="shared" si="180"/>
        <v>Uit</v>
      </c>
      <c r="O531" s="46"/>
      <c r="P531" s="47"/>
      <c r="Q531" s="48">
        <f t="shared" si="181"/>
        <v>0</v>
      </c>
      <c r="R531" s="49" t="str">
        <f t="shared" si="182"/>
        <v/>
      </c>
      <c r="S531" s="50" t="str">
        <f t="shared" si="183"/>
        <v>Uit</v>
      </c>
      <c r="T531" s="171">
        <f t="shared" si="184"/>
        <v>0</v>
      </c>
      <c r="U531" s="169">
        <f t="shared" si="185"/>
        <v>0</v>
      </c>
      <c r="V531" s="169" t="str">
        <f t="shared" si="186"/>
        <v>Uit</v>
      </c>
      <c r="W531" s="170" t="str">
        <f t="shared" si="187"/>
        <v/>
      </c>
      <c r="X531" s="91" t="str">
        <f t="shared" si="188"/>
        <v/>
      </c>
      <c r="Y531" s="51"/>
      <c r="Z531" s="51"/>
      <c r="AA531" s="51"/>
      <c r="AB531" s="51"/>
      <c r="AC531" s="51"/>
      <c r="AD531" s="51"/>
      <c r="AE531" s="51"/>
      <c r="AF531" s="51"/>
      <c r="AG531" s="51"/>
      <c r="AH531" s="51"/>
      <c r="AI531" s="51"/>
      <c r="AJ531" s="51"/>
      <c r="AK531" s="51"/>
      <c r="AL531" s="51"/>
      <c r="AM531" s="51"/>
      <c r="AN531" s="51"/>
      <c r="AO531" s="51"/>
      <c r="AP531" s="51"/>
      <c r="AQ531" s="51"/>
      <c r="AR531" s="51"/>
      <c r="AS531" s="51"/>
      <c r="AT531" s="51"/>
      <c r="AU531" s="51"/>
      <c r="AV531" s="51"/>
      <c r="AW531" s="51"/>
      <c r="AX531" s="149">
        <f t="shared" si="189"/>
        <v>0</v>
      </c>
      <c r="AY531" s="52"/>
      <c r="AZ531" s="90" t="e">
        <f>VLOOKUP(AY531,Termination!C:D,2,FALSE)</f>
        <v>#N/A</v>
      </c>
      <c r="BA531" s="92" t="str">
        <f t="shared" si="190"/>
        <v/>
      </c>
      <c r="BB531" s="89"/>
      <c r="BC531" s="89"/>
      <c r="BD531" s="150" t="str">
        <f t="shared" si="191"/>
        <v/>
      </c>
      <c r="BE531" s="151">
        <f>VLOOKUP(A531,Basisgegevens!$B:$L,5,0)</f>
        <v>3.8425925925925923E-3</v>
      </c>
      <c r="BF531" s="151">
        <f>VLOOKUP($A531,Basisgegevens!$B:$L,7,0)</f>
        <v>3.6111111111111109E-3</v>
      </c>
      <c r="BG531" s="151">
        <f>VLOOKUP($A531,Basisgegevens!$B:$L,8,0)</f>
        <v>8.5416666666666662E-3</v>
      </c>
      <c r="BH531" s="152">
        <f>VLOOKUP($A531,Basisgegevens!$B:$L,9,0)</f>
        <v>300</v>
      </c>
      <c r="BI531" s="152">
        <f>VLOOKUP($A531,Basisgegevens!$B:$L,10,0)</f>
        <v>135</v>
      </c>
      <c r="BJ531" s="152">
        <f>VLOOKUP($A531,Basisgegevens!$B:$L,11,0)</f>
        <v>19</v>
      </c>
      <c r="BK531" s="152" t="str">
        <f t="shared" si="192"/>
        <v/>
      </c>
      <c r="BL531" s="153" t="str">
        <f t="shared" si="193"/>
        <v>Uit</v>
      </c>
      <c r="BM531" s="154" t="str">
        <f t="shared" si="200"/>
        <v/>
      </c>
      <c r="BN531" s="154">
        <f t="shared" si="194"/>
        <v>0</v>
      </c>
      <c r="BO531" s="154" t="str">
        <f t="shared" si="195"/>
        <v/>
      </c>
      <c r="BP531" s="61"/>
      <c r="BQ531" s="61"/>
      <c r="BR531" s="59" t="str">
        <f t="shared" si="196"/>
        <v/>
      </c>
      <c r="BS531" s="59" t="str">
        <f t="shared" si="197"/>
        <v/>
      </c>
      <c r="BT531" s="155" t="str">
        <f t="shared" si="198"/>
        <v/>
      </c>
      <c r="BU531" s="156" t="str">
        <f t="shared" si="199"/>
        <v/>
      </c>
      <c r="BV531" s="68"/>
      <c r="BW531" s="68"/>
      <c r="BX531" s="68"/>
      <c r="BY531" s="68"/>
      <c r="BZ531" s="68"/>
      <c r="CA531" s="68"/>
      <c r="CB531" s="68"/>
      <c r="CC531" s="68"/>
    </row>
    <row r="532" spans="1:81" x14ac:dyDescent="0.2">
      <c r="A532" s="161" t="s">
        <v>56</v>
      </c>
      <c r="B532" s="32"/>
      <c r="C532" s="164" t="str">
        <f t="shared" si="179"/>
        <v>M</v>
      </c>
      <c r="D532" s="147"/>
      <c r="E532" s="40"/>
      <c r="F532" s="35"/>
      <c r="G532" s="32"/>
      <c r="H532" s="32"/>
      <c r="I532" s="32"/>
      <c r="J532" s="32"/>
      <c r="K532" s="41"/>
      <c r="L532" s="42"/>
      <c r="M532" s="42"/>
      <c r="N532" s="167" t="str">
        <f t="shared" si="180"/>
        <v>Uit</v>
      </c>
      <c r="O532" s="46"/>
      <c r="P532" s="47"/>
      <c r="Q532" s="48">
        <f t="shared" si="181"/>
        <v>0</v>
      </c>
      <c r="R532" s="49" t="str">
        <f t="shared" si="182"/>
        <v/>
      </c>
      <c r="S532" s="50" t="str">
        <f t="shared" si="183"/>
        <v>Uit</v>
      </c>
      <c r="T532" s="171">
        <f t="shared" si="184"/>
        <v>0</v>
      </c>
      <c r="U532" s="169">
        <f t="shared" si="185"/>
        <v>0</v>
      </c>
      <c r="V532" s="169" t="str">
        <f t="shared" si="186"/>
        <v>Uit</v>
      </c>
      <c r="W532" s="170" t="str">
        <f t="shared" si="187"/>
        <v/>
      </c>
      <c r="X532" s="91" t="str">
        <f t="shared" si="188"/>
        <v/>
      </c>
      <c r="Y532" s="51"/>
      <c r="Z532" s="51"/>
      <c r="AA532" s="51"/>
      <c r="AB532" s="51"/>
      <c r="AC532" s="51"/>
      <c r="AD532" s="51"/>
      <c r="AE532" s="51"/>
      <c r="AF532" s="51"/>
      <c r="AG532" s="51"/>
      <c r="AH532" s="51"/>
      <c r="AI532" s="51"/>
      <c r="AJ532" s="51"/>
      <c r="AK532" s="51"/>
      <c r="AL532" s="51"/>
      <c r="AM532" s="51"/>
      <c r="AN532" s="51"/>
      <c r="AO532" s="51"/>
      <c r="AP532" s="51"/>
      <c r="AQ532" s="51"/>
      <c r="AR532" s="51"/>
      <c r="AS532" s="51"/>
      <c r="AT532" s="51"/>
      <c r="AU532" s="51"/>
      <c r="AV532" s="51"/>
      <c r="AW532" s="51"/>
      <c r="AX532" s="149">
        <f t="shared" si="189"/>
        <v>0</v>
      </c>
      <c r="AY532" s="52"/>
      <c r="AZ532" s="90" t="e">
        <f>VLOOKUP(AY532,Termination!C:D,2,FALSE)</f>
        <v>#N/A</v>
      </c>
      <c r="BA532" s="92" t="str">
        <f t="shared" si="190"/>
        <v/>
      </c>
      <c r="BB532" s="89"/>
      <c r="BC532" s="89"/>
      <c r="BD532" s="150" t="str">
        <f t="shared" si="191"/>
        <v/>
      </c>
      <c r="BE532" s="151">
        <f>VLOOKUP(A532,Basisgegevens!$B:$L,5,0)</f>
        <v>3.8425925925925923E-3</v>
      </c>
      <c r="BF532" s="151">
        <f>VLOOKUP($A532,Basisgegevens!$B:$L,7,0)</f>
        <v>3.6111111111111109E-3</v>
      </c>
      <c r="BG532" s="151">
        <f>VLOOKUP($A532,Basisgegevens!$B:$L,8,0)</f>
        <v>8.5416666666666662E-3</v>
      </c>
      <c r="BH532" s="152">
        <f>VLOOKUP($A532,Basisgegevens!$B:$L,9,0)</f>
        <v>300</v>
      </c>
      <c r="BI532" s="152">
        <f>VLOOKUP($A532,Basisgegevens!$B:$L,10,0)</f>
        <v>135</v>
      </c>
      <c r="BJ532" s="152">
        <f>VLOOKUP($A532,Basisgegevens!$B:$L,11,0)</f>
        <v>19</v>
      </c>
      <c r="BK532" s="152" t="str">
        <f t="shared" si="192"/>
        <v/>
      </c>
      <c r="BL532" s="153" t="str">
        <f t="shared" si="193"/>
        <v>Uit</v>
      </c>
      <c r="BM532" s="154" t="str">
        <f t="shared" si="200"/>
        <v/>
      </c>
      <c r="BN532" s="154">
        <f t="shared" si="194"/>
        <v>0</v>
      </c>
      <c r="BO532" s="154" t="str">
        <f t="shared" si="195"/>
        <v/>
      </c>
      <c r="BP532" s="61"/>
      <c r="BQ532" s="61"/>
      <c r="BR532" s="59" t="str">
        <f t="shared" si="196"/>
        <v/>
      </c>
      <c r="BS532" s="59" t="str">
        <f t="shared" si="197"/>
        <v/>
      </c>
      <c r="BT532" s="155" t="str">
        <f t="shared" si="198"/>
        <v/>
      </c>
      <c r="BU532" s="156" t="str">
        <f t="shared" si="199"/>
        <v/>
      </c>
      <c r="BV532" s="68"/>
      <c r="BW532" s="68"/>
      <c r="BX532" s="68"/>
      <c r="BY532" s="68"/>
      <c r="BZ532" s="68"/>
      <c r="CA532" s="68"/>
      <c r="CB532" s="68"/>
      <c r="CC532" s="68"/>
    </row>
    <row r="533" spans="1:81" x14ac:dyDescent="0.2">
      <c r="A533" s="161" t="s">
        <v>56</v>
      </c>
      <c r="B533" s="32"/>
      <c r="C533" s="164" t="str">
        <f t="shared" si="179"/>
        <v>M</v>
      </c>
      <c r="D533" s="147"/>
      <c r="E533" s="40"/>
      <c r="F533" s="35"/>
      <c r="G533" s="32"/>
      <c r="H533" s="32"/>
      <c r="I533" s="32"/>
      <c r="J533" s="32"/>
      <c r="K533" s="41"/>
      <c r="L533" s="42"/>
      <c r="M533" s="42"/>
      <c r="N533" s="167" t="str">
        <f t="shared" si="180"/>
        <v>Uit</v>
      </c>
      <c r="O533" s="46"/>
      <c r="P533" s="47"/>
      <c r="Q533" s="48">
        <f t="shared" si="181"/>
        <v>0</v>
      </c>
      <c r="R533" s="49" t="str">
        <f t="shared" si="182"/>
        <v/>
      </c>
      <c r="S533" s="50" t="str">
        <f t="shared" si="183"/>
        <v>Uit</v>
      </c>
      <c r="T533" s="171">
        <f t="shared" si="184"/>
        <v>0</v>
      </c>
      <c r="U533" s="169">
        <f t="shared" si="185"/>
        <v>0</v>
      </c>
      <c r="V533" s="169" t="str">
        <f t="shared" si="186"/>
        <v>Uit</v>
      </c>
      <c r="W533" s="170" t="str">
        <f t="shared" si="187"/>
        <v/>
      </c>
      <c r="X533" s="91" t="str">
        <f t="shared" si="188"/>
        <v/>
      </c>
      <c r="Y533" s="51"/>
      <c r="Z533" s="51"/>
      <c r="AA533" s="51"/>
      <c r="AB533" s="51"/>
      <c r="AC533" s="51"/>
      <c r="AD533" s="51"/>
      <c r="AE533" s="51"/>
      <c r="AF533" s="51"/>
      <c r="AG533" s="51"/>
      <c r="AH533" s="51"/>
      <c r="AI533" s="51"/>
      <c r="AJ533" s="51"/>
      <c r="AK533" s="51"/>
      <c r="AL533" s="51"/>
      <c r="AM533" s="51"/>
      <c r="AN533" s="51"/>
      <c r="AO533" s="51"/>
      <c r="AP533" s="51"/>
      <c r="AQ533" s="51"/>
      <c r="AR533" s="51"/>
      <c r="AS533" s="51"/>
      <c r="AT533" s="51"/>
      <c r="AU533" s="51"/>
      <c r="AV533" s="51"/>
      <c r="AW533" s="51"/>
      <c r="AX533" s="149">
        <f t="shared" si="189"/>
        <v>0</v>
      </c>
      <c r="AY533" s="52"/>
      <c r="AZ533" s="90" t="e">
        <f>VLOOKUP(AY533,Termination!C:D,2,FALSE)</f>
        <v>#N/A</v>
      </c>
      <c r="BA533" s="92" t="str">
        <f t="shared" si="190"/>
        <v/>
      </c>
      <c r="BB533" s="89"/>
      <c r="BC533" s="89"/>
      <c r="BD533" s="150" t="str">
        <f t="shared" si="191"/>
        <v/>
      </c>
      <c r="BE533" s="151">
        <f>VLOOKUP(A533,Basisgegevens!$B:$L,5,0)</f>
        <v>3.8425925925925923E-3</v>
      </c>
      <c r="BF533" s="151">
        <f>VLOOKUP($A533,Basisgegevens!$B:$L,7,0)</f>
        <v>3.6111111111111109E-3</v>
      </c>
      <c r="BG533" s="151">
        <f>VLOOKUP($A533,Basisgegevens!$B:$L,8,0)</f>
        <v>8.5416666666666662E-3</v>
      </c>
      <c r="BH533" s="152">
        <f>VLOOKUP($A533,Basisgegevens!$B:$L,9,0)</f>
        <v>300</v>
      </c>
      <c r="BI533" s="152">
        <f>VLOOKUP($A533,Basisgegevens!$B:$L,10,0)</f>
        <v>135</v>
      </c>
      <c r="BJ533" s="152">
        <f>VLOOKUP($A533,Basisgegevens!$B:$L,11,0)</f>
        <v>19</v>
      </c>
      <c r="BK533" s="152" t="str">
        <f t="shared" si="192"/>
        <v/>
      </c>
      <c r="BL533" s="153" t="str">
        <f t="shared" si="193"/>
        <v>Uit</v>
      </c>
      <c r="BM533" s="154" t="str">
        <f t="shared" si="200"/>
        <v/>
      </c>
      <c r="BN533" s="154">
        <f t="shared" si="194"/>
        <v>0</v>
      </c>
      <c r="BO533" s="154" t="str">
        <f t="shared" si="195"/>
        <v/>
      </c>
      <c r="BP533" s="61"/>
      <c r="BQ533" s="61"/>
      <c r="BR533" s="59" t="str">
        <f t="shared" si="196"/>
        <v/>
      </c>
      <c r="BS533" s="59" t="str">
        <f t="shared" si="197"/>
        <v/>
      </c>
      <c r="BT533" s="155" t="str">
        <f t="shared" si="198"/>
        <v/>
      </c>
      <c r="BU533" s="156" t="str">
        <f t="shared" si="199"/>
        <v/>
      </c>
      <c r="BV533" s="68"/>
      <c r="BW533" s="68"/>
      <c r="BX533" s="68"/>
      <c r="BY533" s="68"/>
      <c r="BZ533" s="68"/>
      <c r="CA533" s="68"/>
      <c r="CB533" s="68"/>
      <c r="CC533" s="68"/>
    </row>
    <row r="534" spans="1:81" x14ac:dyDescent="0.2">
      <c r="A534" s="161" t="s">
        <v>56</v>
      </c>
      <c r="B534" s="32"/>
      <c r="C534" s="164" t="str">
        <f t="shared" si="179"/>
        <v>M</v>
      </c>
      <c r="D534" s="147"/>
      <c r="E534" s="40"/>
      <c r="F534" s="35"/>
      <c r="G534" s="32"/>
      <c r="H534" s="32"/>
      <c r="I534" s="32"/>
      <c r="J534" s="32"/>
      <c r="K534" s="41"/>
      <c r="L534" s="42"/>
      <c r="M534" s="42"/>
      <c r="N534" s="167" t="str">
        <f t="shared" si="180"/>
        <v>Uit</v>
      </c>
      <c r="O534" s="46"/>
      <c r="P534" s="47"/>
      <c r="Q534" s="48">
        <f t="shared" si="181"/>
        <v>0</v>
      </c>
      <c r="R534" s="49" t="str">
        <f t="shared" si="182"/>
        <v/>
      </c>
      <c r="S534" s="50" t="str">
        <f t="shared" si="183"/>
        <v>Uit</v>
      </c>
      <c r="T534" s="171">
        <f t="shared" si="184"/>
        <v>0</v>
      </c>
      <c r="U534" s="169">
        <f t="shared" si="185"/>
        <v>0</v>
      </c>
      <c r="V534" s="169" t="str">
        <f t="shared" si="186"/>
        <v>Uit</v>
      </c>
      <c r="W534" s="170" t="str">
        <f t="shared" si="187"/>
        <v/>
      </c>
      <c r="X534" s="91" t="str">
        <f t="shared" si="188"/>
        <v/>
      </c>
      <c r="Y534" s="51"/>
      <c r="Z534" s="51"/>
      <c r="AA534" s="51"/>
      <c r="AB534" s="51"/>
      <c r="AC534" s="51"/>
      <c r="AD534" s="51"/>
      <c r="AE534" s="51"/>
      <c r="AF534" s="51"/>
      <c r="AG534" s="51"/>
      <c r="AH534" s="51"/>
      <c r="AI534" s="51"/>
      <c r="AJ534" s="51"/>
      <c r="AK534" s="51"/>
      <c r="AL534" s="51"/>
      <c r="AM534" s="51"/>
      <c r="AN534" s="51"/>
      <c r="AO534" s="51"/>
      <c r="AP534" s="51"/>
      <c r="AQ534" s="51"/>
      <c r="AR534" s="51"/>
      <c r="AS534" s="51"/>
      <c r="AT534" s="51"/>
      <c r="AU534" s="51"/>
      <c r="AV534" s="51"/>
      <c r="AW534" s="51"/>
      <c r="AX534" s="149">
        <f t="shared" si="189"/>
        <v>0</v>
      </c>
      <c r="AY534" s="52"/>
      <c r="AZ534" s="90" t="e">
        <f>VLOOKUP(AY534,Termination!C:D,2,FALSE)</f>
        <v>#N/A</v>
      </c>
      <c r="BA534" s="92" t="str">
        <f t="shared" si="190"/>
        <v/>
      </c>
      <c r="BB534" s="89"/>
      <c r="BC534" s="89"/>
      <c r="BD534" s="150" t="str">
        <f t="shared" si="191"/>
        <v/>
      </c>
      <c r="BE534" s="151">
        <f>VLOOKUP(A534,Basisgegevens!$B:$L,5,0)</f>
        <v>3.8425925925925923E-3</v>
      </c>
      <c r="BF534" s="151">
        <f>VLOOKUP($A534,Basisgegevens!$B:$L,7,0)</f>
        <v>3.6111111111111109E-3</v>
      </c>
      <c r="BG534" s="151">
        <f>VLOOKUP($A534,Basisgegevens!$B:$L,8,0)</f>
        <v>8.5416666666666662E-3</v>
      </c>
      <c r="BH534" s="152">
        <f>VLOOKUP($A534,Basisgegevens!$B:$L,9,0)</f>
        <v>300</v>
      </c>
      <c r="BI534" s="152">
        <f>VLOOKUP($A534,Basisgegevens!$B:$L,10,0)</f>
        <v>135</v>
      </c>
      <c r="BJ534" s="152">
        <f>VLOOKUP($A534,Basisgegevens!$B:$L,11,0)</f>
        <v>19</v>
      </c>
      <c r="BK534" s="152" t="str">
        <f t="shared" si="192"/>
        <v/>
      </c>
      <c r="BL534" s="153" t="str">
        <f t="shared" si="193"/>
        <v>Uit</v>
      </c>
      <c r="BM534" s="154" t="str">
        <f t="shared" si="200"/>
        <v/>
      </c>
      <c r="BN534" s="154">
        <f t="shared" si="194"/>
        <v>0</v>
      </c>
      <c r="BO534" s="154" t="str">
        <f t="shared" si="195"/>
        <v/>
      </c>
      <c r="BP534" s="61"/>
      <c r="BQ534" s="61"/>
      <c r="BR534" s="59" t="str">
        <f t="shared" si="196"/>
        <v/>
      </c>
      <c r="BS534" s="59" t="str">
        <f t="shared" si="197"/>
        <v/>
      </c>
      <c r="BT534" s="155" t="str">
        <f t="shared" si="198"/>
        <v/>
      </c>
      <c r="BU534" s="156" t="str">
        <f t="shared" si="199"/>
        <v/>
      </c>
      <c r="BV534" s="68"/>
      <c r="BW534" s="68"/>
      <c r="BX534" s="68"/>
      <c r="BY534" s="68"/>
      <c r="BZ534" s="68"/>
      <c r="CA534" s="68"/>
      <c r="CB534" s="68"/>
      <c r="CC534" s="68"/>
    </row>
    <row r="535" spans="1:81" x14ac:dyDescent="0.2">
      <c r="A535" s="161" t="s">
        <v>56</v>
      </c>
      <c r="B535" s="32"/>
      <c r="C535" s="164" t="str">
        <f t="shared" si="179"/>
        <v>M</v>
      </c>
      <c r="D535" s="147"/>
      <c r="E535" s="40"/>
      <c r="F535" s="35"/>
      <c r="G535" s="32"/>
      <c r="H535" s="32"/>
      <c r="I535" s="32"/>
      <c r="J535" s="32"/>
      <c r="K535" s="41"/>
      <c r="L535" s="42"/>
      <c r="M535" s="42"/>
      <c r="N535" s="167" t="str">
        <f t="shared" si="180"/>
        <v>Uit</v>
      </c>
      <c r="O535" s="46"/>
      <c r="P535" s="47"/>
      <c r="Q535" s="48">
        <f t="shared" si="181"/>
        <v>0</v>
      </c>
      <c r="R535" s="49" t="str">
        <f t="shared" si="182"/>
        <v/>
      </c>
      <c r="S535" s="50" t="str">
        <f t="shared" si="183"/>
        <v>Uit</v>
      </c>
      <c r="T535" s="171">
        <f t="shared" si="184"/>
        <v>0</v>
      </c>
      <c r="U535" s="169">
        <f t="shared" si="185"/>
        <v>0</v>
      </c>
      <c r="V535" s="169" t="str">
        <f t="shared" si="186"/>
        <v>Uit</v>
      </c>
      <c r="W535" s="170" t="str">
        <f t="shared" si="187"/>
        <v/>
      </c>
      <c r="X535" s="91" t="str">
        <f t="shared" si="188"/>
        <v/>
      </c>
      <c r="Y535" s="51"/>
      <c r="Z535" s="51"/>
      <c r="AA535" s="51"/>
      <c r="AB535" s="51"/>
      <c r="AC535" s="51"/>
      <c r="AD535" s="51"/>
      <c r="AE535" s="51"/>
      <c r="AF535" s="51"/>
      <c r="AG535" s="51"/>
      <c r="AH535" s="51"/>
      <c r="AI535" s="51"/>
      <c r="AJ535" s="51"/>
      <c r="AK535" s="51"/>
      <c r="AL535" s="51"/>
      <c r="AM535" s="51"/>
      <c r="AN535" s="51"/>
      <c r="AO535" s="51"/>
      <c r="AP535" s="51"/>
      <c r="AQ535" s="51"/>
      <c r="AR535" s="51"/>
      <c r="AS535" s="51"/>
      <c r="AT535" s="51"/>
      <c r="AU535" s="51"/>
      <c r="AV535" s="51"/>
      <c r="AW535" s="51"/>
      <c r="AX535" s="149">
        <f t="shared" si="189"/>
        <v>0</v>
      </c>
      <c r="AY535" s="52"/>
      <c r="AZ535" s="90" t="e">
        <f>VLOOKUP(AY535,Termination!C:D,2,FALSE)</f>
        <v>#N/A</v>
      </c>
      <c r="BA535" s="92" t="str">
        <f t="shared" si="190"/>
        <v/>
      </c>
      <c r="BB535" s="89"/>
      <c r="BC535" s="89"/>
      <c r="BD535" s="150" t="str">
        <f t="shared" si="191"/>
        <v/>
      </c>
      <c r="BE535" s="151">
        <f>VLOOKUP(A535,Basisgegevens!$B:$L,5,0)</f>
        <v>3.8425925925925923E-3</v>
      </c>
      <c r="BF535" s="151">
        <f>VLOOKUP($A535,Basisgegevens!$B:$L,7,0)</f>
        <v>3.6111111111111109E-3</v>
      </c>
      <c r="BG535" s="151">
        <f>VLOOKUP($A535,Basisgegevens!$B:$L,8,0)</f>
        <v>8.5416666666666662E-3</v>
      </c>
      <c r="BH535" s="152">
        <f>VLOOKUP($A535,Basisgegevens!$B:$L,9,0)</f>
        <v>300</v>
      </c>
      <c r="BI535" s="152">
        <f>VLOOKUP($A535,Basisgegevens!$B:$L,10,0)</f>
        <v>135</v>
      </c>
      <c r="BJ535" s="152">
        <f>VLOOKUP($A535,Basisgegevens!$B:$L,11,0)</f>
        <v>19</v>
      </c>
      <c r="BK535" s="152" t="str">
        <f t="shared" si="192"/>
        <v/>
      </c>
      <c r="BL535" s="153" t="str">
        <f t="shared" si="193"/>
        <v>Uit</v>
      </c>
      <c r="BM535" s="154" t="str">
        <f t="shared" si="200"/>
        <v/>
      </c>
      <c r="BN535" s="154">
        <f t="shared" si="194"/>
        <v>0</v>
      </c>
      <c r="BO535" s="154" t="str">
        <f t="shared" si="195"/>
        <v/>
      </c>
      <c r="BP535" s="61"/>
      <c r="BQ535" s="61"/>
      <c r="BR535" s="59" t="str">
        <f t="shared" si="196"/>
        <v/>
      </c>
      <c r="BS535" s="59" t="str">
        <f t="shared" si="197"/>
        <v/>
      </c>
      <c r="BT535" s="155" t="str">
        <f t="shared" si="198"/>
        <v/>
      </c>
      <c r="BU535" s="156" t="str">
        <f t="shared" si="199"/>
        <v/>
      </c>
      <c r="BV535" s="68"/>
      <c r="BW535" s="68"/>
      <c r="BX535" s="68"/>
      <c r="BY535" s="68"/>
      <c r="BZ535" s="68"/>
      <c r="CA535" s="68"/>
      <c r="CB535" s="68"/>
      <c r="CC535" s="68"/>
    </row>
    <row r="536" spans="1:81" x14ac:dyDescent="0.2">
      <c r="A536" s="161" t="s">
        <v>56</v>
      </c>
      <c r="B536" s="32"/>
      <c r="C536" s="164" t="str">
        <f t="shared" si="179"/>
        <v>M</v>
      </c>
      <c r="D536" s="147"/>
      <c r="E536" s="40"/>
      <c r="F536" s="35"/>
      <c r="G536" s="32"/>
      <c r="H536" s="32"/>
      <c r="I536" s="32"/>
      <c r="J536" s="32"/>
      <c r="K536" s="41"/>
      <c r="L536" s="42"/>
      <c r="M536" s="42"/>
      <c r="N536" s="167" t="str">
        <f t="shared" si="180"/>
        <v>Uit</v>
      </c>
      <c r="O536" s="46"/>
      <c r="P536" s="47"/>
      <c r="Q536" s="48">
        <f t="shared" si="181"/>
        <v>0</v>
      </c>
      <c r="R536" s="49" t="str">
        <f t="shared" si="182"/>
        <v/>
      </c>
      <c r="S536" s="50" t="str">
        <f t="shared" si="183"/>
        <v>Uit</v>
      </c>
      <c r="T536" s="171">
        <f t="shared" si="184"/>
        <v>0</v>
      </c>
      <c r="U536" s="169">
        <f t="shared" si="185"/>
        <v>0</v>
      </c>
      <c r="V536" s="169" t="str">
        <f t="shared" si="186"/>
        <v>Uit</v>
      </c>
      <c r="W536" s="170" t="str">
        <f t="shared" si="187"/>
        <v/>
      </c>
      <c r="X536" s="91" t="str">
        <f t="shared" si="188"/>
        <v/>
      </c>
      <c r="Y536" s="51"/>
      <c r="Z536" s="51"/>
      <c r="AA536" s="51"/>
      <c r="AB536" s="51"/>
      <c r="AC536" s="51"/>
      <c r="AD536" s="51"/>
      <c r="AE536" s="51"/>
      <c r="AF536" s="51"/>
      <c r="AG536" s="51"/>
      <c r="AH536" s="51"/>
      <c r="AI536" s="51"/>
      <c r="AJ536" s="51"/>
      <c r="AK536" s="51"/>
      <c r="AL536" s="51"/>
      <c r="AM536" s="51"/>
      <c r="AN536" s="51"/>
      <c r="AO536" s="51"/>
      <c r="AP536" s="51"/>
      <c r="AQ536" s="51"/>
      <c r="AR536" s="51"/>
      <c r="AS536" s="51"/>
      <c r="AT536" s="51"/>
      <c r="AU536" s="51"/>
      <c r="AV536" s="51"/>
      <c r="AW536" s="51"/>
      <c r="AX536" s="149">
        <f t="shared" si="189"/>
        <v>0</v>
      </c>
      <c r="AY536" s="52"/>
      <c r="AZ536" s="90" t="e">
        <f>VLOOKUP(AY536,Termination!C:D,2,FALSE)</f>
        <v>#N/A</v>
      </c>
      <c r="BA536" s="92" t="str">
        <f t="shared" si="190"/>
        <v/>
      </c>
      <c r="BB536" s="89"/>
      <c r="BC536" s="89"/>
      <c r="BD536" s="150" t="str">
        <f t="shared" si="191"/>
        <v/>
      </c>
      <c r="BE536" s="151">
        <f>VLOOKUP(A536,Basisgegevens!$B:$L,5,0)</f>
        <v>3.8425925925925923E-3</v>
      </c>
      <c r="BF536" s="151">
        <f>VLOOKUP($A536,Basisgegevens!$B:$L,7,0)</f>
        <v>3.6111111111111109E-3</v>
      </c>
      <c r="BG536" s="151">
        <f>VLOOKUP($A536,Basisgegevens!$B:$L,8,0)</f>
        <v>8.5416666666666662E-3</v>
      </c>
      <c r="BH536" s="152">
        <f>VLOOKUP($A536,Basisgegevens!$B:$L,9,0)</f>
        <v>300</v>
      </c>
      <c r="BI536" s="152">
        <f>VLOOKUP($A536,Basisgegevens!$B:$L,10,0)</f>
        <v>135</v>
      </c>
      <c r="BJ536" s="152">
        <f>VLOOKUP($A536,Basisgegevens!$B:$L,11,0)</f>
        <v>19</v>
      </c>
      <c r="BK536" s="152" t="str">
        <f t="shared" si="192"/>
        <v/>
      </c>
      <c r="BL536" s="153" t="str">
        <f t="shared" si="193"/>
        <v>Uit</v>
      </c>
      <c r="BM536" s="154" t="str">
        <f t="shared" si="200"/>
        <v/>
      </c>
      <c r="BN536" s="154">
        <f t="shared" si="194"/>
        <v>0</v>
      </c>
      <c r="BO536" s="154" t="str">
        <f t="shared" si="195"/>
        <v/>
      </c>
      <c r="BP536" s="61"/>
      <c r="BQ536" s="61"/>
      <c r="BR536" s="59" t="str">
        <f t="shared" si="196"/>
        <v/>
      </c>
      <c r="BS536" s="59" t="str">
        <f t="shared" si="197"/>
        <v/>
      </c>
      <c r="BT536" s="155" t="str">
        <f t="shared" si="198"/>
        <v/>
      </c>
      <c r="BU536" s="156" t="str">
        <f t="shared" si="199"/>
        <v/>
      </c>
      <c r="BV536" s="68"/>
      <c r="BW536" s="68"/>
      <c r="BX536" s="68"/>
      <c r="BY536" s="68"/>
      <c r="BZ536" s="68"/>
      <c r="CA536" s="68"/>
      <c r="CB536" s="68"/>
      <c r="CC536" s="68"/>
    </row>
    <row r="537" spans="1:81" x14ac:dyDescent="0.2">
      <c r="A537" s="161" t="s">
        <v>56</v>
      </c>
      <c r="B537" s="32"/>
      <c r="C537" s="164" t="str">
        <f t="shared" ref="C537:C600" si="201">MID(A537,4,1)</f>
        <v>M</v>
      </c>
      <c r="D537" s="147"/>
      <c r="E537" s="40"/>
      <c r="F537" s="35"/>
      <c r="G537" s="32"/>
      <c r="H537" s="32"/>
      <c r="I537" s="32"/>
      <c r="J537" s="32"/>
      <c r="K537" s="41"/>
      <c r="L537" s="42"/>
      <c r="M537" s="42"/>
      <c r="N537" s="167" t="str">
        <f t="shared" ref="N537:N600" si="202">IFERROR(IF(ISTEXT(M537),M537,(IF(AVERAGE(L537:M537)&lt;=BI537,"Uit",100-(AVERAGE(L537:M537)/BH537*100)))),"Uit")</f>
        <v>Uit</v>
      </c>
      <c r="O537" s="46"/>
      <c r="P537" s="47"/>
      <c r="Q537" s="48">
        <f t="shared" ref="Q537:Q600" si="203">IF(AX537="","",AX537)</f>
        <v>0</v>
      </c>
      <c r="R537" s="49" t="str">
        <f t="shared" ref="R537:R600" si="204">IF(BD537="","",IF(BD537&gt;BG537,"Uit",BM537+BN537))</f>
        <v/>
      </c>
      <c r="S537" s="50" t="str">
        <f t="shared" ref="S537:S600" si="205">IF(ISTEXT(BL537),BL537,IF(OR(ISBLANK(Q537),Q537="",ISBLANK(Y537)),BL537,IF(ISTEXT(BO537),BO537,BL537+BO537)))</f>
        <v>Uit</v>
      </c>
      <c r="T537" s="171">
        <f t="shared" ref="T537:T600" si="206">IF(BP537="",0,BR537)</f>
        <v>0</v>
      </c>
      <c r="U537" s="169">
        <f t="shared" ref="U537:U600" si="207">IF(BQ537="",0,BS537)</f>
        <v>0</v>
      </c>
      <c r="V537" s="169" t="str">
        <f t="shared" ref="V537:V600" si="208">IF(S537="","",IF(ISTEXT(S537),S537,S537-T537-U537))</f>
        <v>Uit</v>
      </c>
      <c r="W537" s="170" t="str">
        <f t="shared" ref="W537:W600" si="209">IF(AY537="","",AZ537)</f>
        <v/>
      </c>
      <c r="X537" s="91" t="str">
        <f t="shared" ref="X537:X600" si="210">IF($G537="","",$G537)</f>
        <v/>
      </c>
      <c r="Y537" s="51"/>
      <c r="Z537" s="51"/>
      <c r="AA537" s="51"/>
      <c r="AB537" s="51"/>
      <c r="AC537" s="51"/>
      <c r="AD537" s="51"/>
      <c r="AE537" s="51"/>
      <c r="AF537" s="51"/>
      <c r="AG537" s="51"/>
      <c r="AH537" s="51"/>
      <c r="AI537" s="51"/>
      <c r="AJ537" s="51"/>
      <c r="AK537" s="51"/>
      <c r="AL537" s="51"/>
      <c r="AM537" s="51"/>
      <c r="AN537" s="51"/>
      <c r="AO537" s="51"/>
      <c r="AP537" s="51"/>
      <c r="AQ537" s="51"/>
      <c r="AR537" s="51"/>
      <c r="AS537" s="51"/>
      <c r="AT537" s="51"/>
      <c r="AU537" s="51"/>
      <c r="AV537" s="51"/>
      <c r="AW537" s="51"/>
      <c r="AX537" s="149">
        <f t="shared" ref="AX537:AX600" si="211">IF(AY537="",SUM(Y537:AW537),"Uit")</f>
        <v>0</v>
      </c>
      <c r="AY537" s="52"/>
      <c r="AZ537" s="90" t="e">
        <f>VLOOKUP(AY537,Termination!C:D,2,FALSE)</f>
        <v>#N/A</v>
      </c>
      <c r="BA537" s="92" t="str">
        <f t="shared" ref="BA537:BA600" si="212">IF($G537="","",$G537)</f>
        <v/>
      </c>
      <c r="BB537" s="89"/>
      <c r="BC537" s="89"/>
      <c r="BD537" s="150" t="str">
        <f t="shared" ref="BD537:BD600" si="213">IF(ISBLANK(BC537),"",BC537-BB537)</f>
        <v/>
      </c>
      <c r="BE537" s="151">
        <f>VLOOKUP(A537,Basisgegevens!$B:$L,5,0)</f>
        <v>3.8425925925925923E-3</v>
      </c>
      <c r="BF537" s="151">
        <f>VLOOKUP($A537,Basisgegevens!$B:$L,7,0)</f>
        <v>3.6111111111111109E-3</v>
      </c>
      <c r="BG537" s="151">
        <f>VLOOKUP($A537,Basisgegevens!$B:$L,8,0)</f>
        <v>8.5416666666666662E-3</v>
      </c>
      <c r="BH537" s="152">
        <f>VLOOKUP($A537,Basisgegevens!$B:$L,9,0)</f>
        <v>300</v>
      </c>
      <c r="BI537" s="152">
        <f>VLOOKUP($A537,Basisgegevens!$B:$L,10,0)</f>
        <v>135</v>
      </c>
      <c r="BJ537" s="152">
        <f>VLOOKUP($A537,Basisgegevens!$B:$L,11,0)</f>
        <v>19</v>
      </c>
      <c r="BK537" s="152" t="str">
        <f t="shared" ref="BK537:BK600" si="214">IF(O537="","",IF(ISTEXT(O537),O537,IF(O537&gt;BJ537,"Uit",IF(ISBLANK(P537),O537,O537+P537))))</f>
        <v/>
      </c>
      <c r="BL537" s="153" t="str">
        <f t="shared" ref="BL537:BL600" si="215">IF(OR(ISTEXT(N537),BK537=""),N537,IF(ISTEXT(BK537),BK537,N537+BK537))</f>
        <v>Uit</v>
      </c>
      <c r="BM537" s="154" t="str">
        <f t="shared" si="200"/>
        <v/>
      </c>
      <c r="BN537" s="154">
        <f t="shared" ref="BN537:BN600" si="216">IF(BD537&gt;BF537,0,(BF537-BD537)*24*3600*0.4)</f>
        <v>0</v>
      </c>
      <c r="BO537" s="154" t="str">
        <f t="shared" ref="BO537:BO600" si="217">IF(Q537="","",IF(ISTEXT(Q537),Q537,IF(ISTEXT(R537),R537,Q537+R537)))</f>
        <v/>
      </c>
      <c r="BP537" s="61"/>
      <c r="BQ537" s="61"/>
      <c r="BR537" s="59" t="str">
        <f t="shared" ref="BR537:BR600" si="218">IF(BP537="","",BP537)</f>
        <v/>
      </c>
      <c r="BS537" s="59" t="str">
        <f t="shared" ref="BS537:BS600" si="219">IF(BQ537="","",BQ537)</f>
        <v/>
      </c>
      <c r="BT537" s="155" t="str">
        <f t="shared" ref="BT537:BT600" si="220">IFERROR(AVERAGE(BR537:BS537),"")</f>
        <v/>
      </c>
      <c r="BU537" s="156" t="str">
        <f t="shared" ref="BU537:BU600" si="221">IF(BT537&gt;0,IF(BT537&lt;6,"onvoldoende",""),"")</f>
        <v/>
      </c>
      <c r="BV537" s="68"/>
      <c r="BW537" s="68"/>
      <c r="BX537" s="68"/>
      <c r="BY537" s="68"/>
      <c r="BZ537" s="68"/>
      <c r="CA537" s="68"/>
      <c r="CB537" s="68"/>
      <c r="CC537" s="68"/>
    </row>
    <row r="538" spans="1:81" x14ac:dyDescent="0.2">
      <c r="A538" s="161" t="s">
        <v>56</v>
      </c>
      <c r="B538" s="32"/>
      <c r="C538" s="164" t="str">
        <f t="shared" si="201"/>
        <v>M</v>
      </c>
      <c r="D538" s="147"/>
      <c r="E538" s="40"/>
      <c r="F538" s="35"/>
      <c r="G538" s="32"/>
      <c r="H538" s="32"/>
      <c r="I538" s="32"/>
      <c r="J538" s="32"/>
      <c r="K538" s="41"/>
      <c r="L538" s="42"/>
      <c r="M538" s="42"/>
      <c r="N538" s="167" t="str">
        <f t="shared" si="202"/>
        <v>Uit</v>
      </c>
      <c r="O538" s="46"/>
      <c r="P538" s="47"/>
      <c r="Q538" s="48">
        <f t="shared" si="203"/>
        <v>0</v>
      </c>
      <c r="R538" s="49" t="str">
        <f t="shared" si="204"/>
        <v/>
      </c>
      <c r="S538" s="50" t="str">
        <f t="shared" si="205"/>
        <v>Uit</v>
      </c>
      <c r="T538" s="171">
        <f t="shared" si="206"/>
        <v>0</v>
      </c>
      <c r="U538" s="169">
        <f t="shared" si="207"/>
        <v>0</v>
      </c>
      <c r="V538" s="169" t="str">
        <f t="shared" si="208"/>
        <v>Uit</v>
      </c>
      <c r="W538" s="170" t="str">
        <f t="shared" si="209"/>
        <v/>
      </c>
      <c r="X538" s="91" t="str">
        <f t="shared" si="210"/>
        <v/>
      </c>
      <c r="Y538" s="51"/>
      <c r="Z538" s="51"/>
      <c r="AA538" s="51"/>
      <c r="AB538" s="51"/>
      <c r="AC538" s="51"/>
      <c r="AD538" s="51"/>
      <c r="AE538" s="51"/>
      <c r="AF538" s="51"/>
      <c r="AG538" s="51"/>
      <c r="AH538" s="51"/>
      <c r="AI538" s="51"/>
      <c r="AJ538" s="51"/>
      <c r="AK538" s="51"/>
      <c r="AL538" s="51"/>
      <c r="AM538" s="51"/>
      <c r="AN538" s="51"/>
      <c r="AO538" s="51"/>
      <c r="AP538" s="51"/>
      <c r="AQ538" s="51"/>
      <c r="AR538" s="51"/>
      <c r="AS538" s="51"/>
      <c r="AT538" s="51"/>
      <c r="AU538" s="51"/>
      <c r="AV538" s="51"/>
      <c r="AW538" s="51"/>
      <c r="AX538" s="149">
        <f t="shared" si="211"/>
        <v>0</v>
      </c>
      <c r="AY538" s="52"/>
      <c r="AZ538" s="90" t="e">
        <f>VLOOKUP(AY538,Termination!C:D,2,FALSE)</f>
        <v>#N/A</v>
      </c>
      <c r="BA538" s="92" t="str">
        <f t="shared" si="212"/>
        <v/>
      </c>
      <c r="BB538" s="89"/>
      <c r="BC538" s="89"/>
      <c r="BD538" s="150" t="str">
        <f t="shared" si="213"/>
        <v/>
      </c>
      <c r="BE538" s="151">
        <f>VLOOKUP(A538,Basisgegevens!$B:$L,5,0)</f>
        <v>3.8425925925925923E-3</v>
      </c>
      <c r="BF538" s="151">
        <f>VLOOKUP($A538,Basisgegevens!$B:$L,7,0)</f>
        <v>3.6111111111111109E-3</v>
      </c>
      <c r="BG538" s="151">
        <f>VLOOKUP($A538,Basisgegevens!$B:$L,8,0)</f>
        <v>8.5416666666666662E-3</v>
      </c>
      <c r="BH538" s="152">
        <f>VLOOKUP($A538,Basisgegevens!$B:$L,9,0)</f>
        <v>300</v>
      </c>
      <c r="BI538" s="152">
        <f>VLOOKUP($A538,Basisgegevens!$B:$L,10,0)</f>
        <v>135</v>
      </c>
      <c r="BJ538" s="152">
        <f>VLOOKUP($A538,Basisgegevens!$B:$L,11,0)</f>
        <v>19</v>
      </c>
      <c r="BK538" s="152" t="str">
        <f t="shared" si="214"/>
        <v/>
      </c>
      <c r="BL538" s="153" t="str">
        <f t="shared" si="215"/>
        <v>Uit</v>
      </c>
      <c r="BM538" s="154" t="str">
        <f t="shared" si="200"/>
        <v/>
      </c>
      <c r="BN538" s="154">
        <f t="shared" si="216"/>
        <v>0</v>
      </c>
      <c r="BO538" s="154" t="str">
        <f t="shared" si="217"/>
        <v/>
      </c>
      <c r="BP538" s="61"/>
      <c r="BQ538" s="61"/>
      <c r="BR538" s="59" t="str">
        <f t="shared" si="218"/>
        <v/>
      </c>
      <c r="BS538" s="59" t="str">
        <f t="shared" si="219"/>
        <v/>
      </c>
      <c r="BT538" s="155" t="str">
        <f t="shared" si="220"/>
        <v/>
      </c>
      <c r="BU538" s="156" t="str">
        <f t="shared" si="221"/>
        <v/>
      </c>
      <c r="BV538" s="68"/>
      <c r="BW538" s="68"/>
      <c r="BX538" s="68"/>
      <c r="BY538" s="68"/>
      <c r="BZ538" s="68"/>
      <c r="CA538" s="68"/>
      <c r="CB538" s="68"/>
      <c r="CC538" s="68"/>
    </row>
    <row r="539" spans="1:81" x14ac:dyDescent="0.2">
      <c r="A539" s="161" t="s">
        <v>56</v>
      </c>
      <c r="B539" s="32"/>
      <c r="C539" s="164" t="str">
        <f t="shared" si="201"/>
        <v>M</v>
      </c>
      <c r="D539" s="147"/>
      <c r="E539" s="40"/>
      <c r="F539" s="35"/>
      <c r="G539" s="32"/>
      <c r="H539" s="32"/>
      <c r="I539" s="32"/>
      <c r="J539" s="32"/>
      <c r="K539" s="41"/>
      <c r="L539" s="42"/>
      <c r="M539" s="42"/>
      <c r="N539" s="167" t="str">
        <f t="shared" si="202"/>
        <v>Uit</v>
      </c>
      <c r="O539" s="46"/>
      <c r="P539" s="47"/>
      <c r="Q539" s="48">
        <f t="shared" si="203"/>
        <v>0</v>
      </c>
      <c r="R539" s="49" t="str">
        <f t="shared" si="204"/>
        <v/>
      </c>
      <c r="S539" s="50" t="str">
        <f t="shared" si="205"/>
        <v>Uit</v>
      </c>
      <c r="T539" s="171">
        <f t="shared" si="206"/>
        <v>0</v>
      </c>
      <c r="U539" s="169">
        <f t="shared" si="207"/>
        <v>0</v>
      </c>
      <c r="V539" s="169" t="str">
        <f t="shared" si="208"/>
        <v>Uit</v>
      </c>
      <c r="W539" s="170" t="str">
        <f t="shared" si="209"/>
        <v/>
      </c>
      <c r="X539" s="91" t="str">
        <f t="shared" si="210"/>
        <v/>
      </c>
      <c r="Y539" s="51"/>
      <c r="Z539" s="51"/>
      <c r="AA539" s="51"/>
      <c r="AB539" s="51"/>
      <c r="AC539" s="51"/>
      <c r="AD539" s="51"/>
      <c r="AE539" s="51"/>
      <c r="AF539" s="51"/>
      <c r="AG539" s="51"/>
      <c r="AH539" s="51"/>
      <c r="AI539" s="51"/>
      <c r="AJ539" s="51"/>
      <c r="AK539" s="51"/>
      <c r="AL539" s="51"/>
      <c r="AM539" s="51"/>
      <c r="AN539" s="51"/>
      <c r="AO539" s="51"/>
      <c r="AP539" s="51"/>
      <c r="AQ539" s="51"/>
      <c r="AR539" s="51"/>
      <c r="AS539" s="51"/>
      <c r="AT539" s="51"/>
      <c r="AU539" s="51"/>
      <c r="AV539" s="51"/>
      <c r="AW539" s="51"/>
      <c r="AX539" s="149">
        <f t="shared" si="211"/>
        <v>0</v>
      </c>
      <c r="AY539" s="52"/>
      <c r="AZ539" s="90" t="e">
        <f>VLOOKUP(AY539,Termination!C:D,2,FALSE)</f>
        <v>#N/A</v>
      </c>
      <c r="BA539" s="92" t="str">
        <f t="shared" si="212"/>
        <v/>
      </c>
      <c r="BB539" s="89"/>
      <c r="BC539" s="89"/>
      <c r="BD539" s="150" t="str">
        <f t="shared" si="213"/>
        <v/>
      </c>
      <c r="BE539" s="151">
        <f>VLOOKUP(A539,Basisgegevens!$B:$L,5,0)</f>
        <v>3.8425925925925923E-3</v>
      </c>
      <c r="BF539" s="151">
        <f>VLOOKUP($A539,Basisgegevens!$B:$L,7,0)</f>
        <v>3.6111111111111109E-3</v>
      </c>
      <c r="BG539" s="151">
        <f>VLOOKUP($A539,Basisgegevens!$B:$L,8,0)</f>
        <v>8.5416666666666662E-3</v>
      </c>
      <c r="BH539" s="152">
        <f>VLOOKUP($A539,Basisgegevens!$B:$L,9,0)</f>
        <v>300</v>
      </c>
      <c r="BI539" s="152">
        <f>VLOOKUP($A539,Basisgegevens!$B:$L,10,0)</f>
        <v>135</v>
      </c>
      <c r="BJ539" s="152">
        <f>VLOOKUP($A539,Basisgegevens!$B:$L,11,0)</f>
        <v>19</v>
      </c>
      <c r="BK539" s="152" t="str">
        <f t="shared" si="214"/>
        <v/>
      </c>
      <c r="BL539" s="153" t="str">
        <f t="shared" si="215"/>
        <v>Uit</v>
      </c>
      <c r="BM539" s="154" t="str">
        <f t="shared" si="200"/>
        <v/>
      </c>
      <c r="BN539" s="154">
        <f t="shared" si="216"/>
        <v>0</v>
      </c>
      <c r="BO539" s="154" t="str">
        <f t="shared" si="217"/>
        <v/>
      </c>
      <c r="BP539" s="61"/>
      <c r="BQ539" s="61"/>
      <c r="BR539" s="59" t="str">
        <f t="shared" si="218"/>
        <v/>
      </c>
      <c r="BS539" s="59" t="str">
        <f t="shared" si="219"/>
        <v/>
      </c>
      <c r="BT539" s="155" t="str">
        <f t="shared" si="220"/>
        <v/>
      </c>
      <c r="BU539" s="156" t="str">
        <f t="shared" si="221"/>
        <v/>
      </c>
      <c r="BV539" s="68"/>
      <c r="BW539" s="68"/>
      <c r="BX539" s="68"/>
      <c r="BY539" s="68"/>
      <c r="BZ539" s="68"/>
      <c r="CA539" s="68"/>
      <c r="CB539" s="68"/>
      <c r="CC539" s="68"/>
    </row>
    <row r="540" spans="1:81" x14ac:dyDescent="0.2">
      <c r="A540" s="161" t="s">
        <v>56</v>
      </c>
      <c r="B540" s="32"/>
      <c r="C540" s="164" t="str">
        <f t="shared" si="201"/>
        <v>M</v>
      </c>
      <c r="D540" s="147"/>
      <c r="E540" s="40"/>
      <c r="F540" s="35"/>
      <c r="G540" s="32"/>
      <c r="H540" s="32"/>
      <c r="I540" s="32"/>
      <c r="J540" s="32"/>
      <c r="K540" s="41"/>
      <c r="L540" s="42"/>
      <c r="M540" s="42"/>
      <c r="N540" s="167" t="str">
        <f t="shared" si="202"/>
        <v>Uit</v>
      </c>
      <c r="O540" s="46"/>
      <c r="P540" s="47"/>
      <c r="Q540" s="48">
        <f t="shared" si="203"/>
        <v>0</v>
      </c>
      <c r="R540" s="49" t="str">
        <f t="shared" si="204"/>
        <v/>
      </c>
      <c r="S540" s="50" t="str">
        <f t="shared" si="205"/>
        <v>Uit</v>
      </c>
      <c r="T540" s="171">
        <f t="shared" si="206"/>
        <v>0</v>
      </c>
      <c r="U540" s="169">
        <f t="shared" si="207"/>
        <v>0</v>
      </c>
      <c r="V540" s="169" t="str">
        <f t="shared" si="208"/>
        <v>Uit</v>
      </c>
      <c r="W540" s="170" t="str">
        <f t="shared" si="209"/>
        <v/>
      </c>
      <c r="X540" s="91" t="str">
        <f t="shared" si="210"/>
        <v/>
      </c>
      <c r="Y540" s="51"/>
      <c r="Z540" s="51"/>
      <c r="AA540" s="51"/>
      <c r="AB540" s="51"/>
      <c r="AC540" s="51"/>
      <c r="AD540" s="51"/>
      <c r="AE540" s="51"/>
      <c r="AF540" s="51"/>
      <c r="AG540" s="51"/>
      <c r="AH540" s="51"/>
      <c r="AI540" s="51"/>
      <c r="AJ540" s="51"/>
      <c r="AK540" s="51"/>
      <c r="AL540" s="51"/>
      <c r="AM540" s="51"/>
      <c r="AN540" s="51"/>
      <c r="AO540" s="51"/>
      <c r="AP540" s="51"/>
      <c r="AQ540" s="51"/>
      <c r="AR540" s="51"/>
      <c r="AS540" s="51"/>
      <c r="AT540" s="51"/>
      <c r="AU540" s="51"/>
      <c r="AV540" s="51"/>
      <c r="AW540" s="51"/>
      <c r="AX540" s="149">
        <f t="shared" si="211"/>
        <v>0</v>
      </c>
      <c r="AY540" s="52"/>
      <c r="AZ540" s="90" t="e">
        <f>VLOOKUP(AY540,Termination!C:D,2,FALSE)</f>
        <v>#N/A</v>
      </c>
      <c r="BA540" s="92" t="str">
        <f t="shared" si="212"/>
        <v/>
      </c>
      <c r="BB540" s="89"/>
      <c r="BC540" s="89"/>
      <c r="BD540" s="150" t="str">
        <f t="shared" si="213"/>
        <v/>
      </c>
      <c r="BE540" s="151">
        <f>VLOOKUP(A540,Basisgegevens!$B:$L,5,0)</f>
        <v>3.8425925925925923E-3</v>
      </c>
      <c r="BF540" s="151">
        <f>VLOOKUP($A540,Basisgegevens!$B:$L,7,0)</f>
        <v>3.6111111111111109E-3</v>
      </c>
      <c r="BG540" s="151">
        <f>VLOOKUP($A540,Basisgegevens!$B:$L,8,0)</f>
        <v>8.5416666666666662E-3</v>
      </c>
      <c r="BH540" s="152">
        <f>VLOOKUP($A540,Basisgegevens!$B:$L,9,0)</f>
        <v>300</v>
      </c>
      <c r="BI540" s="152">
        <f>VLOOKUP($A540,Basisgegevens!$B:$L,10,0)</f>
        <v>135</v>
      </c>
      <c r="BJ540" s="152">
        <f>VLOOKUP($A540,Basisgegevens!$B:$L,11,0)</f>
        <v>19</v>
      </c>
      <c r="BK540" s="152" t="str">
        <f t="shared" si="214"/>
        <v/>
      </c>
      <c r="BL540" s="153" t="str">
        <f t="shared" si="215"/>
        <v>Uit</v>
      </c>
      <c r="BM540" s="154" t="str">
        <f t="shared" si="200"/>
        <v/>
      </c>
      <c r="BN540" s="154">
        <f t="shared" si="216"/>
        <v>0</v>
      </c>
      <c r="BO540" s="154" t="str">
        <f t="shared" si="217"/>
        <v/>
      </c>
      <c r="BP540" s="61"/>
      <c r="BQ540" s="61"/>
      <c r="BR540" s="59" t="str">
        <f t="shared" si="218"/>
        <v/>
      </c>
      <c r="BS540" s="59" t="str">
        <f t="shared" si="219"/>
        <v/>
      </c>
      <c r="BT540" s="155" t="str">
        <f t="shared" si="220"/>
        <v/>
      </c>
      <c r="BU540" s="156" t="str">
        <f t="shared" si="221"/>
        <v/>
      </c>
      <c r="BV540" s="68"/>
      <c r="BW540" s="68"/>
      <c r="BX540" s="68"/>
      <c r="BY540" s="68"/>
      <c r="BZ540" s="68"/>
      <c r="CA540" s="68"/>
      <c r="CB540" s="68"/>
      <c r="CC540" s="68"/>
    </row>
    <row r="541" spans="1:81" x14ac:dyDescent="0.2">
      <c r="A541" s="161" t="s">
        <v>56</v>
      </c>
      <c r="B541" s="32"/>
      <c r="C541" s="164" t="str">
        <f t="shared" si="201"/>
        <v>M</v>
      </c>
      <c r="D541" s="147"/>
      <c r="E541" s="40"/>
      <c r="F541" s="35"/>
      <c r="G541" s="32"/>
      <c r="H541" s="32"/>
      <c r="I541" s="32"/>
      <c r="J541" s="32"/>
      <c r="K541" s="41"/>
      <c r="L541" s="42"/>
      <c r="M541" s="42"/>
      <c r="N541" s="167" t="str">
        <f t="shared" si="202"/>
        <v>Uit</v>
      </c>
      <c r="O541" s="46"/>
      <c r="P541" s="47"/>
      <c r="Q541" s="48">
        <f t="shared" si="203"/>
        <v>0</v>
      </c>
      <c r="R541" s="49" t="str">
        <f t="shared" si="204"/>
        <v/>
      </c>
      <c r="S541" s="50" t="str">
        <f t="shared" si="205"/>
        <v>Uit</v>
      </c>
      <c r="T541" s="171">
        <f t="shared" si="206"/>
        <v>0</v>
      </c>
      <c r="U541" s="169">
        <f t="shared" si="207"/>
        <v>0</v>
      </c>
      <c r="V541" s="169" t="str">
        <f t="shared" si="208"/>
        <v>Uit</v>
      </c>
      <c r="W541" s="170" t="str">
        <f t="shared" si="209"/>
        <v/>
      </c>
      <c r="X541" s="91" t="str">
        <f t="shared" si="210"/>
        <v/>
      </c>
      <c r="Y541" s="51"/>
      <c r="Z541" s="51"/>
      <c r="AA541" s="51"/>
      <c r="AB541" s="51"/>
      <c r="AC541" s="51"/>
      <c r="AD541" s="51"/>
      <c r="AE541" s="51"/>
      <c r="AF541" s="51"/>
      <c r="AG541" s="51"/>
      <c r="AH541" s="51"/>
      <c r="AI541" s="51"/>
      <c r="AJ541" s="51"/>
      <c r="AK541" s="51"/>
      <c r="AL541" s="51"/>
      <c r="AM541" s="51"/>
      <c r="AN541" s="51"/>
      <c r="AO541" s="51"/>
      <c r="AP541" s="51"/>
      <c r="AQ541" s="51"/>
      <c r="AR541" s="51"/>
      <c r="AS541" s="51"/>
      <c r="AT541" s="51"/>
      <c r="AU541" s="51"/>
      <c r="AV541" s="51"/>
      <c r="AW541" s="51"/>
      <c r="AX541" s="149">
        <f t="shared" si="211"/>
        <v>0</v>
      </c>
      <c r="AY541" s="52"/>
      <c r="AZ541" s="90" t="e">
        <f>VLOOKUP(AY541,Termination!C:D,2,FALSE)</f>
        <v>#N/A</v>
      </c>
      <c r="BA541" s="92" t="str">
        <f t="shared" si="212"/>
        <v/>
      </c>
      <c r="BB541" s="89"/>
      <c r="BC541" s="89"/>
      <c r="BD541" s="150" t="str">
        <f t="shared" si="213"/>
        <v/>
      </c>
      <c r="BE541" s="151">
        <f>VLOOKUP(A541,Basisgegevens!$B:$L,5,0)</f>
        <v>3.8425925925925923E-3</v>
      </c>
      <c r="BF541" s="151">
        <f>VLOOKUP($A541,Basisgegevens!$B:$L,7,0)</f>
        <v>3.6111111111111109E-3</v>
      </c>
      <c r="BG541" s="151">
        <f>VLOOKUP($A541,Basisgegevens!$B:$L,8,0)</f>
        <v>8.5416666666666662E-3</v>
      </c>
      <c r="BH541" s="152">
        <f>VLOOKUP($A541,Basisgegevens!$B:$L,9,0)</f>
        <v>300</v>
      </c>
      <c r="BI541" s="152">
        <f>VLOOKUP($A541,Basisgegevens!$B:$L,10,0)</f>
        <v>135</v>
      </c>
      <c r="BJ541" s="152">
        <f>VLOOKUP($A541,Basisgegevens!$B:$L,11,0)</f>
        <v>19</v>
      </c>
      <c r="BK541" s="152" t="str">
        <f t="shared" si="214"/>
        <v/>
      </c>
      <c r="BL541" s="153" t="str">
        <f t="shared" si="215"/>
        <v>Uit</v>
      </c>
      <c r="BM541" s="154" t="str">
        <f t="shared" si="200"/>
        <v/>
      </c>
      <c r="BN541" s="154">
        <f t="shared" si="216"/>
        <v>0</v>
      </c>
      <c r="BO541" s="154" t="str">
        <f t="shared" si="217"/>
        <v/>
      </c>
      <c r="BP541" s="61"/>
      <c r="BQ541" s="61"/>
      <c r="BR541" s="59" t="str">
        <f t="shared" si="218"/>
        <v/>
      </c>
      <c r="BS541" s="59" t="str">
        <f t="shared" si="219"/>
        <v/>
      </c>
      <c r="BT541" s="155" t="str">
        <f t="shared" si="220"/>
        <v/>
      </c>
      <c r="BU541" s="156" t="str">
        <f t="shared" si="221"/>
        <v/>
      </c>
      <c r="BV541" s="68"/>
      <c r="BW541" s="68"/>
      <c r="BX541" s="68"/>
      <c r="BY541" s="68"/>
      <c r="BZ541" s="68"/>
      <c r="CA541" s="68"/>
      <c r="CB541" s="68"/>
      <c r="CC541" s="68"/>
    </row>
    <row r="542" spans="1:81" x14ac:dyDescent="0.2">
      <c r="A542" s="161" t="s">
        <v>56</v>
      </c>
      <c r="B542" s="32"/>
      <c r="C542" s="164" t="str">
        <f t="shared" si="201"/>
        <v>M</v>
      </c>
      <c r="D542" s="147"/>
      <c r="E542" s="40"/>
      <c r="F542" s="35"/>
      <c r="G542" s="32"/>
      <c r="H542" s="32"/>
      <c r="I542" s="32"/>
      <c r="J542" s="32"/>
      <c r="K542" s="41"/>
      <c r="L542" s="42"/>
      <c r="M542" s="42"/>
      <c r="N542" s="167" t="str">
        <f t="shared" si="202"/>
        <v>Uit</v>
      </c>
      <c r="O542" s="46"/>
      <c r="P542" s="47"/>
      <c r="Q542" s="48">
        <f t="shared" si="203"/>
        <v>0</v>
      </c>
      <c r="R542" s="49" t="str">
        <f t="shared" si="204"/>
        <v/>
      </c>
      <c r="S542" s="50" t="str">
        <f t="shared" si="205"/>
        <v>Uit</v>
      </c>
      <c r="T542" s="171">
        <f t="shared" si="206"/>
        <v>0</v>
      </c>
      <c r="U542" s="169">
        <f t="shared" si="207"/>
        <v>0</v>
      </c>
      <c r="V542" s="169" t="str">
        <f t="shared" si="208"/>
        <v>Uit</v>
      </c>
      <c r="W542" s="170" t="str">
        <f t="shared" si="209"/>
        <v/>
      </c>
      <c r="X542" s="91" t="str">
        <f t="shared" si="210"/>
        <v/>
      </c>
      <c r="Y542" s="51"/>
      <c r="Z542" s="51"/>
      <c r="AA542" s="51"/>
      <c r="AB542" s="51"/>
      <c r="AC542" s="51"/>
      <c r="AD542" s="51"/>
      <c r="AE542" s="51"/>
      <c r="AF542" s="51"/>
      <c r="AG542" s="51"/>
      <c r="AH542" s="51"/>
      <c r="AI542" s="51"/>
      <c r="AJ542" s="51"/>
      <c r="AK542" s="51"/>
      <c r="AL542" s="51"/>
      <c r="AM542" s="51"/>
      <c r="AN542" s="51"/>
      <c r="AO542" s="51"/>
      <c r="AP542" s="51"/>
      <c r="AQ542" s="51"/>
      <c r="AR542" s="51"/>
      <c r="AS542" s="51"/>
      <c r="AT542" s="51"/>
      <c r="AU542" s="51"/>
      <c r="AV542" s="51"/>
      <c r="AW542" s="51"/>
      <c r="AX542" s="149">
        <f t="shared" si="211"/>
        <v>0</v>
      </c>
      <c r="AY542" s="52"/>
      <c r="AZ542" s="90" t="e">
        <f>VLOOKUP(AY542,Termination!C:D,2,FALSE)</f>
        <v>#N/A</v>
      </c>
      <c r="BA542" s="92" t="str">
        <f t="shared" si="212"/>
        <v/>
      </c>
      <c r="BB542" s="89"/>
      <c r="BC542" s="89"/>
      <c r="BD542" s="150" t="str">
        <f t="shared" si="213"/>
        <v/>
      </c>
      <c r="BE542" s="151">
        <f>VLOOKUP(A542,Basisgegevens!$B:$L,5,0)</f>
        <v>3.8425925925925923E-3</v>
      </c>
      <c r="BF542" s="151">
        <f>VLOOKUP($A542,Basisgegevens!$B:$L,7,0)</f>
        <v>3.6111111111111109E-3</v>
      </c>
      <c r="BG542" s="151">
        <f>VLOOKUP($A542,Basisgegevens!$B:$L,8,0)</f>
        <v>8.5416666666666662E-3</v>
      </c>
      <c r="BH542" s="152">
        <f>VLOOKUP($A542,Basisgegevens!$B:$L,9,0)</f>
        <v>300</v>
      </c>
      <c r="BI542" s="152">
        <f>VLOOKUP($A542,Basisgegevens!$B:$L,10,0)</f>
        <v>135</v>
      </c>
      <c r="BJ542" s="152">
        <f>VLOOKUP($A542,Basisgegevens!$B:$L,11,0)</f>
        <v>19</v>
      </c>
      <c r="BK542" s="152" t="str">
        <f t="shared" si="214"/>
        <v/>
      </c>
      <c r="BL542" s="153" t="str">
        <f t="shared" si="215"/>
        <v>Uit</v>
      </c>
      <c r="BM542" s="154" t="str">
        <f t="shared" si="200"/>
        <v/>
      </c>
      <c r="BN542" s="154">
        <f t="shared" si="216"/>
        <v>0</v>
      </c>
      <c r="BO542" s="154" t="str">
        <f t="shared" si="217"/>
        <v/>
      </c>
      <c r="BP542" s="61"/>
      <c r="BQ542" s="61"/>
      <c r="BR542" s="59" t="str">
        <f t="shared" si="218"/>
        <v/>
      </c>
      <c r="BS542" s="59" t="str">
        <f t="shared" si="219"/>
        <v/>
      </c>
      <c r="BT542" s="155" t="str">
        <f t="shared" si="220"/>
        <v/>
      </c>
      <c r="BU542" s="156" t="str">
        <f t="shared" si="221"/>
        <v/>
      </c>
      <c r="BV542" s="68"/>
      <c r="BW542" s="68"/>
      <c r="BX542" s="68"/>
      <c r="BY542" s="68"/>
      <c r="BZ542" s="68"/>
      <c r="CA542" s="68"/>
      <c r="CB542" s="68"/>
      <c r="CC542" s="68"/>
    </row>
    <row r="543" spans="1:81" x14ac:dyDescent="0.2">
      <c r="A543" s="161" t="s">
        <v>56</v>
      </c>
      <c r="B543" s="32"/>
      <c r="C543" s="164" t="str">
        <f t="shared" si="201"/>
        <v>M</v>
      </c>
      <c r="D543" s="147"/>
      <c r="E543" s="40"/>
      <c r="F543" s="35"/>
      <c r="G543" s="32"/>
      <c r="H543" s="32"/>
      <c r="I543" s="32"/>
      <c r="J543" s="32"/>
      <c r="K543" s="41"/>
      <c r="L543" s="42"/>
      <c r="M543" s="42"/>
      <c r="N543" s="167" t="str">
        <f t="shared" si="202"/>
        <v>Uit</v>
      </c>
      <c r="O543" s="46"/>
      <c r="P543" s="47"/>
      <c r="Q543" s="48">
        <f t="shared" si="203"/>
        <v>0</v>
      </c>
      <c r="R543" s="49" t="str">
        <f t="shared" si="204"/>
        <v/>
      </c>
      <c r="S543" s="50" t="str">
        <f t="shared" si="205"/>
        <v>Uit</v>
      </c>
      <c r="T543" s="171">
        <f t="shared" si="206"/>
        <v>0</v>
      </c>
      <c r="U543" s="169">
        <f t="shared" si="207"/>
        <v>0</v>
      </c>
      <c r="V543" s="169" t="str">
        <f t="shared" si="208"/>
        <v>Uit</v>
      </c>
      <c r="W543" s="170" t="str">
        <f t="shared" si="209"/>
        <v/>
      </c>
      <c r="X543" s="91" t="str">
        <f t="shared" si="210"/>
        <v/>
      </c>
      <c r="Y543" s="51"/>
      <c r="Z543" s="51"/>
      <c r="AA543" s="51"/>
      <c r="AB543" s="51"/>
      <c r="AC543" s="51"/>
      <c r="AD543" s="51"/>
      <c r="AE543" s="51"/>
      <c r="AF543" s="51"/>
      <c r="AG543" s="51"/>
      <c r="AH543" s="51"/>
      <c r="AI543" s="51"/>
      <c r="AJ543" s="51"/>
      <c r="AK543" s="51"/>
      <c r="AL543" s="51"/>
      <c r="AM543" s="51"/>
      <c r="AN543" s="51"/>
      <c r="AO543" s="51"/>
      <c r="AP543" s="51"/>
      <c r="AQ543" s="51"/>
      <c r="AR543" s="51"/>
      <c r="AS543" s="51"/>
      <c r="AT543" s="51"/>
      <c r="AU543" s="51"/>
      <c r="AV543" s="51"/>
      <c r="AW543" s="51"/>
      <c r="AX543" s="149">
        <f t="shared" si="211"/>
        <v>0</v>
      </c>
      <c r="AY543" s="52"/>
      <c r="AZ543" s="90" t="e">
        <f>VLOOKUP(AY543,Termination!C:D,2,FALSE)</f>
        <v>#N/A</v>
      </c>
      <c r="BA543" s="92" t="str">
        <f t="shared" si="212"/>
        <v/>
      </c>
      <c r="BB543" s="89"/>
      <c r="BC543" s="89"/>
      <c r="BD543" s="150" t="str">
        <f t="shared" si="213"/>
        <v/>
      </c>
      <c r="BE543" s="151">
        <f>VLOOKUP(A543,Basisgegevens!$B:$L,5,0)</f>
        <v>3.8425925925925923E-3</v>
      </c>
      <c r="BF543" s="151">
        <f>VLOOKUP($A543,Basisgegevens!$B:$L,7,0)</f>
        <v>3.6111111111111109E-3</v>
      </c>
      <c r="BG543" s="151">
        <f>VLOOKUP($A543,Basisgegevens!$B:$L,8,0)</f>
        <v>8.5416666666666662E-3</v>
      </c>
      <c r="BH543" s="152">
        <f>VLOOKUP($A543,Basisgegevens!$B:$L,9,0)</f>
        <v>300</v>
      </c>
      <c r="BI543" s="152">
        <f>VLOOKUP($A543,Basisgegevens!$B:$L,10,0)</f>
        <v>135</v>
      </c>
      <c r="BJ543" s="152">
        <f>VLOOKUP($A543,Basisgegevens!$B:$L,11,0)</f>
        <v>19</v>
      </c>
      <c r="BK543" s="152" t="str">
        <f t="shared" si="214"/>
        <v/>
      </c>
      <c r="BL543" s="153" t="str">
        <f t="shared" si="215"/>
        <v>Uit</v>
      </c>
      <c r="BM543" s="154" t="str">
        <f t="shared" si="200"/>
        <v/>
      </c>
      <c r="BN543" s="154">
        <f t="shared" si="216"/>
        <v>0</v>
      </c>
      <c r="BO543" s="154" t="str">
        <f t="shared" si="217"/>
        <v/>
      </c>
      <c r="BP543" s="61"/>
      <c r="BQ543" s="61"/>
      <c r="BR543" s="59" t="str">
        <f t="shared" si="218"/>
        <v/>
      </c>
      <c r="BS543" s="59" t="str">
        <f t="shared" si="219"/>
        <v/>
      </c>
      <c r="BT543" s="155" t="str">
        <f t="shared" si="220"/>
        <v/>
      </c>
      <c r="BU543" s="156" t="str">
        <f t="shared" si="221"/>
        <v/>
      </c>
      <c r="BV543" s="68"/>
      <c r="BW543" s="68"/>
      <c r="BX543" s="68"/>
      <c r="BY543" s="68"/>
      <c r="BZ543" s="68"/>
      <c r="CA543" s="68"/>
      <c r="CB543" s="68"/>
      <c r="CC543" s="68"/>
    </row>
    <row r="544" spans="1:81" x14ac:dyDescent="0.2">
      <c r="A544" s="161" t="s">
        <v>56</v>
      </c>
      <c r="B544" s="32"/>
      <c r="C544" s="164" t="str">
        <f t="shared" si="201"/>
        <v>M</v>
      </c>
      <c r="D544" s="147"/>
      <c r="E544" s="40"/>
      <c r="F544" s="35"/>
      <c r="G544" s="32"/>
      <c r="H544" s="32"/>
      <c r="I544" s="32"/>
      <c r="J544" s="32"/>
      <c r="K544" s="41"/>
      <c r="L544" s="42"/>
      <c r="M544" s="42"/>
      <c r="N544" s="167" t="str">
        <f t="shared" si="202"/>
        <v>Uit</v>
      </c>
      <c r="O544" s="46"/>
      <c r="P544" s="47"/>
      <c r="Q544" s="48">
        <f t="shared" si="203"/>
        <v>0</v>
      </c>
      <c r="R544" s="49" t="str">
        <f t="shared" si="204"/>
        <v/>
      </c>
      <c r="S544" s="50" t="str">
        <f t="shared" si="205"/>
        <v>Uit</v>
      </c>
      <c r="T544" s="171">
        <f t="shared" si="206"/>
        <v>0</v>
      </c>
      <c r="U544" s="169">
        <f t="shared" si="207"/>
        <v>0</v>
      </c>
      <c r="V544" s="169" t="str">
        <f t="shared" si="208"/>
        <v>Uit</v>
      </c>
      <c r="W544" s="170" t="str">
        <f t="shared" si="209"/>
        <v/>
      </c>
      <c r="X544" s="91" t="str">
        <f t="shared" si="210"/>
        <v/>
      </c>
      <c r="Y544" s="51"/>
      <c r="Z544" s="51"/>
      <c r="AA544" s="51"/>
      <c r="AB544" s="51"/>
      <c r="AC544" s="51"/>
      <c r="AD544" s="51"/>
      <c r="AE544" s="51"/>
      <c r="AF544" s="51"/>
      <c r="AG544" s="51"/>
      <c r="AH544" s="51"/>
      <c r="AI544" s="51"/>
      <c r="AJ544" s="51"/>
      <c r="AK544" s="51"/>
      <c r="AL544" s="51"/>
      <c r="AM544" s="51"/>
      <c r="AN544" s="51"/>
      <c r="AO544" s="51"/>
      <c r="AP544" s="51"/>
      <c r="AQ544" s="51"/>
      <c r="AR544" s="51"/>
      <c r="AS544" s="51"/>
      <c r="AT544" s="51"/>
      <c r="AU544" s="51"/>
      <c r="AV544" s="51"/>
      <c r="AW544" s="51"/>
      <c r="AX544" s="149">
        <f t="shared" si="211"/>
        <v>0</v>
      </c>
      <c r="AY544" s="52"/>
      <c r="AZ544" s="90" t="e">
        <f>VLOOKUP(AY544,Termination!C:D,2,FALSE)</f>
        <v>#N/A</v>
      </c>
      <c r="BA544" s="92" t="str">
        <f t="shared" si="212"/>
        <v/>
      </c>
      <c r="BB544" s="89"/>
      <c r="BC544" s="89"/>
      <c r="BD544" s="150" t="str">
        <f t="shared" si="213"/>
        <v/>
      </c>
      <c r="BE544" s="151">
        <f>VLOOKUP(A544,Basisgegevens!$B:$L,5,0)</f>
        <v>3.8425925925925923E-3</v>
      </c>
      <c r="BF544" s="151">
        <f>VLOOKUP($A544,Basisgegevens!$B:$L,7,0)</f>
        <v>3.6111111111111109E-3</v>
      </c>
      <c r="BG544" s="151">
        <f>VLOOKUP($A544,Basisgegevens!$B:$L,8,0)</f>
        <v>8.5416666666666662E-3</v>
      </c>
      <c r="BH544" s="152">
        <f>VLOOKUP($A544,Basisgegevens!$B:$L,9,0)</f>
        <v>300</v>
      </c>
      <c r="BI544" s="152">
        <f>VLOOKUP($A544,Basisgegevens!$B:$L,10,0)</f>
        <v>135</v>
      </c>
      <c r="BJ544" s="152">
        <f>VLOOKUP($A544,Basisgegevens!$B:$L,11,0)</f>
        <v>19</v>
      </c>
      <c r="BK544" s="152" t="str">
        <f t="shared" si="214"/>
        <v/>
      </c>
      <c r="BL544" s="153" t="str">
        <f t="shared" si="215"/>
        <v>Uit</v>
      </c>
      <c r="BM544" s="154" t="str">
        <f t="shared" si="200"/>
        <v/>
      </c>
      <c r="BN544" s="154">
        <f t="shared" si="216"/>
        <v>0</v>
      </c>
      <c r="BO544" s="154" t="str">
        <f t="shared" si="217"/>
        <v/>
      </c>
      <c r="BP544" s="61"/>
      <c r="BQ544" s="61"/>
      <c r="BR544" s="59" t="str">
        <f t="shared" si="218"/>
        <v/>
      </c>
      <c r="BS544" s="59" t="str">
        <f t="shared" si="219"/>
        <v/>
      </c>
      <c r="BT544" s="155" t="str">
        <f t="shared" si="220"/>
        <v/>
      </c>
      <c r="BU544" s="156" t="str">
        <f t="shared" si="221"/>
        <v/>
      </c>
      <c r="BV544" s="68"/>
      <c r="BW544" s="68"/>
      <c r="BX544" s="68"/>
      <c r="BY544" s="68"/>
      <c r="BZ544" s="68"/>
      <c r="CA544" s="68"/>
      <c r="CB544" s="68"/>
      <c r="CC544" s="68"/>
    </row>
    <row r="545" spans="1:81" x14ac:dyDescent="0.2">
      <c r="A545" s="161" t="s">
        <v>56</v>
      </c>
      <c r="B545" s="32"/>
      <c r="C545" s="164" t="str">
        <f t="shared" si="201"/>
        <v>M</v>
      </c>
      <c r="D545" s="147"/>
      <c r="E545" s="40"/>
      <c r="F545" s="35"/>
      <c r="G545" s="32"/>
      <c r="H545" s="32"/>
      <c r="I545" s="32"/>
      <c r="J545" s="32"/>
      <c r="K545" s="41"/>
      <c r="L545" s="42"/>
      <c r="M545" s="42"/>
      <c r="N545" s="167" t="str">
        <f t="shared" si="202"/>
        <v>Uit</v>
      </c>
      <c r="O545" s="46"/>
      <c r="P545" s="47"/>
      <c r="Q545" s="48">
        <f t="shared" si="203"/>
        <v>0</v>
      </c>
      <c r="R545" s="49" t="str">
        <f t="shared" si="204"/>
        <v/>
      </c>
      <c r="S545" s="50" t="str">
        <f t="shared" si="205"/>
        <v>Uit</v>
      </c>
      <c r="T545" s="171">
        <f t="shared" si="206"/>
        <v>0</v>
      </c>
      <c r="U545" s="169">
        <f t="shared" si="207"/>
        <v>0</v>
      </c>
      <c r="V545" s="169" t="str">
        <f t="shared" si="208"/>
        <v>Uit</v>
      </c>
      <c r="W545" s="170" t="str">
        <f t="shared" si="209"/>
        <v/>
      </c>
      <c r="X545" s="91" t="str">
        <f t="shared" si="210"/>
        <v/>
      </c>
      <c r="Y545" s="51"/>
      <c r="Z545" s="51"/>
      <c r="AA545" s="51"/>
      <c r="AB545" s="51"/>
      <c r="AC545" s="51"/>
      <c r="AD545" s="51"/>
      <c r="AE545" s="51"/>
      <c r="AF545" s="51"/>
      <c r="AG545" s="51"/>
      <c r="AH545" s="51"/>
      <c r="AI545" s="51"/>
      <c r="AJ545" s="51"/>
      <c r="AK545" s="51"/>
      <c r="AL545" s="51"/>
      <c r="AM545" s="51"/>
      <c r="AN545" s="51"/>
      <c r="AO545" s="51"/>
      <c r="AP545" s="51"/>
      <c r="AQ545" s="51"/>
      <c r="AR545" s="51"/>
      <c r="AS545" s="51"/>
      <c r="AT545" s="51"/>
      <c r="AU545" s="51"/>
      <c r="AV545" s="51"/>
      <c r="AW545" s="51"/>
      <c r="AX545" s="149">
        <f t="shared" si="211"/>
        <v>0</v>
      </c>
      <c r="AY545" s="52"/>
      <c r="AZ545" s="90" t="e">
        <f>VLOOKUP(AY545,Termination!C:D,2,FALSE)</f>
        <v>#N/A</v>
      </c>
      <c r="BA545" s="92" t="str">
        <f t="shared" si="212"/>
        <v/>
      </c>
      <c r="BB545" s="89"/>
      <c r="BC545" s="89"/>
      <c r="BD545" s="150" t="str">
        <f t="shared" si="213"/>
        <v/>
      </c>
      <c r="BE545" s="151">
        <f>VLOOKUP(A545,Basisgegevens!$B:$L,5,0)</f>
        <v>3.8425925925925923E-3</v>
      </c>
      <c r="BF545" s="151">
        <f>VLOOKUP($A545,Basisgegevens!$B:$L,7,0)</f>
        <v>3.6111111111111109E-3</v>
      </c>
      <c r="BG545" s="151">
        <f>VLOOKUP($A545,Basisgegevens!$B:$L,8,0)</f>
        <v>8.5416666666666662E-3</v>
      </c>
      <c r="BH545" s="152">
        <f>VLOOKUP($A545,Basisgegevens!$B:$L,9,0)</f>
        <v>300</v>
      </c>
      <c r="BI545" s="152">
        <f>VLOOKUP($A545,Basisgegevens!$B:$L,10,0)</f>
        <v>135</v>
      </c>
      <c r="BJ545" s="152">
        <f>VLOOKUP($A545,Basisgegevens!$B:$L,11,0)</f>
        <v>19</v>
      </c>
      <c r="BK545" s="152" t="str">
        <f t="shared" si="214"/>
        <v/>
      </c>
      <c r="BL545" s="153" t="str">
        <f t="shared" si="215"/>
        <v>Uit</v>
      </c>
      <c r="BM545" s="154" t="str">
        <f t="shared" si="200"/>
        <v/>
      </c>
      <c r="BN545" s="154">
        <f t="shared" si="216"/>
        <v>0</v>
      </c>
      <c r="BO545" s="154" t="str">
        <f t="shared" si="217"/>
        <v/>
      </c>
      <c r="BP545" s="61"/>
      <c r="BQ545" s="61"/>
      <c r="BR545" s="59" t="str">
        <f t="shared" si="218"/>
        <v/>
      </c>
      <c r="BS545" s="59" t="str">
        <f t="shared" si="219"/>
        <v/>
      </c>
      <c r="BT545" s="155" t="str">
        <f t="shared" si="220"/>
        <v/>
      </c>
      <c r="BU545" s="156" t="str">
        <f t="shared" si="221"/>
        <v/>
      </c>
      <c r="BV545" s="68"/>
      <c r="BW545" s="68"/>
      <c r="BX545" s="68"/>
      <c r="BY545" s="68"/>
      <c r="BZ545" s="68"/>
      <c r="CA545" s="68"/>
      <c r="CB545" s="68"/>
      <c r="CC545" s="68"/>
    </row>
    <row r="546" spans="1:81" x14ac:dyDescent="0.2">
      <c r="A546" s="161" t="s">
        <v>56</v>
      </c>
      <c r="B546" s="32"/>
      <c r="C546" s="164" t="str">
        <f t="shared" si="201"/>
        <v>M</v>
      </c>
      <c r="D546" s="147"/>
      <c r="E546" s="40"/>
      <c r="F546" s="35"/>
      <c r="G546" s="32"/>
      <c r="H546" s="32"/>
      <c r="I546" s="32"/>
      <c r="J546" s="32"/>
      <c r="K546" s="41"/>
      <c r="L546" s="42"/>
      <c r="M546" s="42"/>
      <c r="N546" s="167" t="str">
        <f t="shared" si="202"/>
        <v>Uit</v>
      </c>
      <c r="O546" s="46"/>
      <c r="P546" s="47"/>
      <c r="Q546" s="48">
        <f t="shared" si="203"/>
        <v>0</v>
      </c>
      <c r="R546" s="49" t="str">
        <f t="shared" si="204"/>
        <v/>
      </c>
      <c r="S546" s="50" t="str">
        <f t="shared" si="205"/>
        <v>Uit</v>
      </c>
      <c r="T546" s="171">
        <f t="shared" si="206"/>
        <v>0</v>
      </c>
      <c r="U546" s="169">
        <f t="shared" si="207"/>
        <v>0</v>
      </c>
      <c r="V546" s="169" t="str">
        <f t="shared" si="208"/>
        <v>Uit</v>
      </c>
      <c r="W546" s="170" t="str">
        <f t="shared" si="209"/>
        <v/>
      </c>
      <c r="X546" s="91" t="str">
        <f t="shared" si="210"/>
        <v/>
      </c>
      <c r="Y546" s="51"/>
      <c r="Z546" s="51"/>
      <c r="AA546" s="51"/>
      <c r="AB546" s="51"/>
      <c r="AC546" s="51"/>
      <c r="AD546" s="51"/>
      <c r="AE546" s="51"/>
      <c r="AF546" s="51"/>
      <c r="AG546" s="51"/>
      <c r="AH546" s="51"/>
      <c r="AI546" s="51"/>
      <c r="AJ546" s="51"/>
      <c r="AK546" s="51"/>
      <c r="AL546" s="51"/>
      <c r="AM546" s="51"/>
      <c r="AN546" s="51"/>
      <c r="AO546" s="51"/>
      <c r="AP546" s="51"/>
      <c r="AQ546" s="51"/>
      <c r="AR546" s="51"/>
      <c r="AS546" s="51"/>
      <c r="AT546" s="51"/>
      <c r="AU546" s="51"/>
      <c r="AV546" s="51"/>
      <c r="AW546" s="51"/>
      <c r="AX546" s="149">
        <f t="shared" si="211"/>
        <v>0</v>
      </c>
      <c r="AY546" s="52"/>
      <c r="AZ546" s="90" t="e">
        <f>VLOOKUP(AY546,Termination!C:D,2,FALSE)</f>
        <v>#N/A</v>
      </c>
      <c r="BA546" s="92" t="str">
        <f t="shared" si="212"/>
        <v/>
      </c>
      <c r="BB546" s="89"/>
      <c r="BC546" s="89"/>
      <c r="BD546" s="150" t="str">
        <f t="shared" si="213"/>
        <v/>
      </c>
      <c r="BE546" s="151">
        <f>VLOOKUP(A546,Basisgegevens!$B:$L,5,0)</f>
        <v>3.8425925925925923E-3</v>
      </c>
      <c r="BF546" s="151">
        <f>VLOOKUP($A546,Basisgegevens!$B:$L,7,0)</f>
        <v>3.6111111111111109E-3</v>
      </c>
      <c r="BG546" s="151">
        <f>VLOOKUP($A546,Basisgegevens!$B:$L,8,0)</f>
        <v>8.5416666666666662E-3</v>
      </c>
      <c r="BH546" s="152">
        <f>VLOOKUP($A546,Basisgegevens!$B:$L,9,0)</f>
        <v>300</v>
      </c>
      <c r="BI546" s="152">
        <f>VLOOKUP($A546,Basisgegevens!$B:$L,10,0)</f>
        <v>135</v>
      </c>
      <c r="BJ546" s="152">
        <f>VLOOKUP($A546,Basisgegevens!$B:$L,11,0)</f>
        <v>19</v>
      </c>
      <c r="BK546" s="152" t="str">
        <f t="shared" si="214"/>
        <v/>
      </c>
      <c r="BL546" s="153" t="str">
        <f t="shared" si="215"/>
        <v>Uit</v>
      </c>
      <c r="BM546" s="154" t="str">
        <f t="shared" si="200"/>
        <v/>
      </c>
      <c r="BN546" s="154">
        <f t="shared" si="216"/>
        <v>0</v>
      </c>
      <c r="BO546" s="154" t="str">
        <f t="shared" si="217"/>
        <v/>
      </c>
      <c r="BP546" s="61"/>
      <c r="BQ546" s="61"/>
      <c r="BR546" s="59" t="str">
        <f t="shared" si="218"/>
        <v/>
      </c>
      <c r="BS546" s="59" t="str">
        <f t="shared" si="219"/>
        <v/>
      </c>
      <c r="BT546" s="155" t="str">
        <f t="shared" si="220"/>
        <v/>
      </c>
      <c r="BU546" s="156" t="str">
        <f t="shared" si="221"/>
        <v/>
      </c>
      <c r="BV546" s="68"/>
      <c r="BW546" s="68"/>
      <c r="BX546" s="68"/>
      <c r="BY546" s="68"/>
      <c r="BZ546" s="68"/>
      <c r="CA546" s="68"/>
      <c r="CB546" s="68"/>
      <c r="CC546" s="68"/>
    </row>
    <row r="547" spans="1:81" x14ac:dyDescent="0.2">
      <c r="A547" s="161" t="s">
        <v>56</v>
      </c>
      <c r="B547" s="32"/>
      <c r="C547" s="164" t="str">
        <f t="shared" si="201"/>
        <v>M</v>
      </c>
      <c r="D547" s="147"/>
      <c r="E547" s="40"/>
      <c r="F547" s="35"/>
      <c r="G547" s="32"/>
      <c r="H547" s="32"/>
      <c r="I547" s="32"/>
      <c r="J547" s="32"/>
      <c r="K547" s="41"/>
      <c r="L547" s="42"/>
      <c r="M547" s="42"/>
      <c r="N547" s="167" t="str">
        <f t="shared" si="202"/>
        <v>Uit</v>
      </c>
      <c r="O547" s="46"/>
      <c r="P547" s="47"/>
      <c r="Q547" s="48">
        <f t="shared" si="203"/>
        <v>0</v>
      </c>
      <c r="R547" s="49" t="str">
        <f t="shared" si="204"/>
        <v/>
      </c>
      <c r="S547" s="50" t="str">
        <f t="shared" si="205"/>
        <v>Uit</v>
      </c>
      <c r="T547" s="171">
        <f t="shared" si="206"/>
        <v>0</v>
      </c>
      <c r="U547" s="169">
        <f t="shared" si="207"/>
        <v>0</v>
      </c>
      <c r="V547" s="169" t="str">
        <f t="shared" si="208"/>
        <v>Uit</v>
      </c>
      <c r="W547" s="170" t="str">
        <f t="shared" si="209"/>
        <v/>
      </c>
      <c r="X547" s="91" t="str">
        <f t="shared" si="210"/>
        <v/>
      </c>
      <c r="Y547" s="51"/>
      <c r="Z547" s="51"/>
      <c r="AA547" s="51"/>
      <c r="AB547" s="51"/>
      <c r="AC547" s="51"/>
      <c r="AD547" s="51"/>
      <c r="AE547" s="51"/>
      <c r="AF547" s="51"/>
      <c r="AG547" s="51"/>
      <c r="AH547" s="51"/>
      <c r="AI547" s="51"/>
      <c r="AJ547" s="51"/>
      <c r="AK547" s="51"/>
      <c r="AL547" s="51"/>
      <c r="AM547" s="51"/>
      <c r="AN547" s="51"/>
      <c r="AO547" s="51"/>
      <c r="AP547" s="51"/>
      <c r="AQ547" s="51"/>
      <c r="AR547" s="51"/>
      <c r="AS547" s="51"/>
      <c r="AT547" s="51"/>
      <c r="AU547" s="51"/>
      <c r="AV547" s="51"/>
      <c r="AW547" s="51"/>
      <c r="AX547" s="149">
        <f t="shared" si="211"/>
        <v>0</v>
      </c>
      <c r="AY547" s="52"/>
      <c r="AZ547" s="90" t="e">
        <f>VLOOKUP(AY547,Termination!C:D,2,FALSE)</f>
        <v>#N/A</v>
      </c>
      <c r="BA547" s="92" t="str">
        <f t="shared" si="212"/>
        <v/>
      </c>
      <c r="BB547" s="89"/>
      <c r="BC547" s="89"/>
      <c r="BD547" s="150" t="str">
        <f t="shared" si="213"/>
        <v/>
      </c>
      <c r="BE547" s="151">
        <f>VLOOKUP(A547,Basisgegevens!$B:$L,5,0)</f>
        <v>3.8425925925925923E-3</v>
      </c>
      <c r="BF547" s="151">
        <f>VLOOKUP($A547,Basisgegevens!$B:$L,7,0)</f>
        <v>3.6111111111111109E-3</v>
      </c>
      <c r="BG547" s="151">
        <f>VLOOKUP($A547,Basisgegevens!$B:$L,8,0)</f>
        <v>8.5416666666666662E-3</v>
      </c>
      <c r="BH547" s="152">
        <f>VLOOKUP($A547,Basisgegevens!$B:$L,9,0)</f>
        <v>300</v>
      </c>
      <c r="BI547" s="152">
        <f>VLOOKUP($A547,Basisgegevens!$B:$L,10,0)</f>
        <v>135</v>
      </c>
      <c r="BJ547" s="152">
        <f>VLOOKUP($A547,Basisgegevens!$B:$L,11,0)</f>
        <v>19</v>
      </c>
      <c r="BK547" s="152" t="str">
        <f t="shared" si="214"/>
        <v/>
      </c>
      <c r="BL547" s="153" t="str">
        <f t="shared" si="215"/>
        <v>Uit</v>
      </c>
      <c r="BM547" s="154" t="str">
        <f t="shared" si="200"/>
        <v/>
      </c>
      <c r="BN547" s="154">
        <f t="shared" si="216"/>
        <v>0</v>
      </c>
      <c r="BO547" s="154" t="str">
        <f t="shared" si="217"/>
        <v/>
      </c>
      <c r="BP547" s="61"/>
      <c r="BQ547" s="61"/>
      <c r="BR547" s="59" t="str">
        <f t="shared" si="218"/>
        <v/>
      </c>
      <c r="BS547" s="59" t="str">
        <f t="shared" si="219"/>
        <v/>
      </c>
      <c r="BT547" s="155" t="str">
        <f t="shared" si="220"/>
        <v/>
      </c>
      <c r="BU547" s="156" t="str">
        <f t="shared" si="221"/>
        <v/>
      </c>
      <c r="BV547" s="68"/>
      <c r="BW547" s="68"/>
      <c r="BX547" s="68"/>
      <c r="BY547" s="68"/>
      <c r="BZ547" s="68"/>
      <c r="CA547" s="68"/>
      <c r="CB547" s="68"/>
      <c r="CC547" s="68"/>
    </row>
    <row r="548" spans="1:81" x14ac:dyDescent="0.2">
      <c r="A548" s="161" t="s">
        <v>56</v>
      </c>
      <c r="B548" s="32"/>
      <c r="C548" s="164" t="str">
        <f t="shared" si="201"/>
        <v>M</v>
      </c>
      <c r="D548" s="147"/>
      <c r="E548" s="40"/>
      <c r="F548" s="35"/>
      <c r="G548" s="32"/>
      <c r="H548" s="32"/>
      <c r="I548" s="32"/>
      <c r="J548" s="32"/>
      <c r="K548" s="41"/>
      <c r="L548" s="42"/>
      <c r="M548" s="42"/>
      <c r="N548" s="167" t="str">
        <f t="shared" si="202"/>
        <v>Uit</v>
      </c>
      <c r="O548" s="46"/>
      <c r="P548" s="47"/>
      <c r="Q548" s="48">
        <f t="shared" si="203"/>
        <v>0</v>
      </c>
      <c r="R548" s="49" t="str">
        <f t="shared" si="204"/>
        <v/>
      </c>
      <c r="S548" s="50" t="str">
        <f t="shared" si="205"/>
        <v>Uit</v>
      </c>
      <c r="T548" s="171">
        <f t="shared" si="206"/>
        <v>0</v>
      </c>
      <c r="U548" s="169">
        <f t="shared" si="207"/>
        <v>0</v>
      </c>
      <c r="V548" s="169" t="str">
        <f t="shared" si="208"/>
        <v>Uit</v>
      </c>
      <c r="W548" s="170" t="str">
        <f t="shared" si="209"/>
        <v/>
      </c>
      <c r="X548" s="91" t="str">
        <f t="shared" si="210"/>
        <v/>
      </c>
      <c r="Y548" s="51"/>
      <c r="Z548" s="51"/>
      <c r="AA548" s="51"/>
      <c r="AB548" s="51"/>
      <c r="AC548" s="51"/>
      <c r="AD548" s="51"/>
      <c r="AE548" s="51"/>
      <c r="AF548" s="51"/>
      <c r="AG548" s="51"/>
      <c r="AH548" s="51"/>
      <c r="AI548" s="51"/>
      <c r="AJ548" s="51"/>
      <c r="AK548" s="51"/>
      <c r="AL548" s="51"/>
      <c r="AM548" s="51"/>
      <c r="AN548" s="51"/>
      <c r="AO548" s="51"/>
      <c r="AP548" s="51"/>
      <c r="AQ548" s="51"/>
      <c r="AR548" s="51"/>
      <c r="AS548" s="51"/>
      <c r="AT548" s="51"/>
      <c r="AU548" s="51"/>
      <c r="AV548" s="51"/>
      <c r="AW548" s="51"/>
      <c r="AX548" s="149">
        <f t="shared" si="211"/>
        <v>0</v>
      </c>
      <c r="AY548" s="52"/>
      <c r="AZ548" s="90" t="e">
        <f>VLOOKUP(AY548,Termination!C:D,2,FALSE)</f>
        <v>#N/A</v>
      </c>
      <c r="BA548" s="92" t="str">
        <f t="shared" si="212"/>
        <v/>
      </c>
      <c r="BB548" s="89"/>
      <c r="BC548" s="89"/>
      <c r="BD548" s="150" t="str">
        <f t="shared" si="213"/>
        <v/>
      </c>
      <c r="BE548" s="151">
        <f>VLOOKUP(A548,Basisgegevens!$B:$L,5,0)</f>
        <v>3.8425925925925923E-3</v>
      </c>
      <c r="BF548" s="151">
        <f>VLOOKUP($A548,Basisgegevens!$B:$L,7,0)</f>
        <v>3.6111111111111109E-3</v>
      </c>
      <c r="BG548" s="151">
        <f>VLOOKUP($A548,Basisgegevens!$B:$L,8,0)</f>
        <v>8.5416666666666662E-3</v>
      </c>
      <c r="BH548" s="152">
        <f>VLOOKUP($A548,Basisgegevens!$B:$L,9,0)</f>
        <v>300</v>
      </c>
      <c r="BI548" s="152">
        <f>VLOOKUP($A548,Basisgegevens!$B:$L,10,0)</f>
        <v>135</v>
      </c>
      <c r="BJ548" s="152">
        <f>VLOOKUP($A548,Basisgegevens!$B:$L,11,0)</f>
        <v>19</v>
      </c>
      <c r="BK548" s="152" t="str">
        <f t="shared" si="214"/>
        <v/>
      </c>
      <c r="BL548" s="153" t="str">
        <f t="shared" si="215"/>
        <v>Uit</v>
      </c>
      <c r="BM548" s="154" t="str">
        <f t="shared" si="200"/>
        <v/>
      </c>
      <c r="BN548" s="154">
        <f t="shared" si="216"/>
        <v>0</v>
      </c>
      <c r="BO548" s="154" t="str">
        <f t="shared" si="217"/>
        <v/>
      </c>
      <c r="BP548" s="61"/>
      <c r="BQ548" s="61"/>
      <c r="BR548" s="59" t="str">
        <f t="shared" si="218"/>
        <v/>
      </c>
      <c r="BS548" s="59" t="str">
        <f t="shared" si="219"/>
        <v/>
      </c>
      <c r="BT548" s="155" t="str">
        <f t="shared" si="220"/>
        <v/>
      </c>
      <c r="BU548" s="156" t="str">
        <f t="shared" si="221"/>
        <v/>
      </c>
      <c r="BV548" s="68"/>
      <c r="BW548" s="68"/>
      <c r="BX548" s="68"/>
      <c r="BY548" s="68"/>
      <c r="BZ548" s="68"/>
      <c r="CA548" s="68"/>
      <c r="CB548" s="68"/>
      <c r="CC548" s="68"/>
    </row>
    <row r="549" spans="1:81" x14ac:dyDescent="0.2">
      <c r="A549" s="161" t="s">
        <v>56</v>
      </c>
      <c r="B549" s="32"/>
      <c r="C549" s="164" t="str">
        <f t="shared" si="201"/>
        <v>M</v>
      </c>
      <c r="D549" s="147"/>
      <c r="E549" s="40"/>
      <c r="F549" s="35"/>
      <c r="G549" s="32"/>
      <c r="H549" s="32"/>
      <c r="I549" s="32"/>
      <c r="J549" s="32"/>
      <c r="K549" s="41"/>
      <c r="L549" s="42"/>
      <c r="M549" s="42"/>
      <c r="N549" s="167" t="str">
        <f t="shared" si="202"/>
        <v>Uit</v>
      </c>
      <c r="O549" s="46"/>
      <c r="P549" s="47"/>
      <c r="Q549" s="48">
        <f t="shared" si="203"/>
        <v>0</v>
      </c>
      <c r="R549" s="49" t="str">
        <f t="shared" si="204"/>
        <v/>
      </c>
      <c r="S549" s="50" t="str">
        <f t="shared" si="205"/>
        <v>Uit</v>
      </c>
      <c r="T549" s="171">
        <f t="shared" si="206"/>
        <v>0</v>
      </c>
      <c r="U549" s="169">
        <f t="shared" si="207"/>
        <v>0</v>
      </c>
      <c r="V549" s="169" t="str">
        <f t="shared" si="208"/>
        <v>Uit</v>
      </c>
      <c r="W549" s="170" t="str">
        <f t="shared" si="209"/>
        <v/>
      </c>
      <c r="X549" s="91" t="str">
        <f t="shared" si="210"/>
        <v/>
      </c>
      <c r="Y549" s="51"/>
      <c r="Z549" s="51"/>
      <c r="AA549" s="51"/>
      <c r="AB549" s="51"/>
      <c r="AC549" s="51"/>
      <c r="AD549" s="51"/>
      <c r="AE549" s="51"/>
      <c r="AF549" s="51"/>
      <c r="AG549" s="51"/>
      <c r="AH549" s="51"/>
      <c r="AI549" s="51"/>
      <c r="AJ549" s="51"/>
      <c r="AK549" s="51"/>
      <c r="AL549" s="51"/>
      <c r="AM549" s="51"/>
      <c r="AN549" s="51"/>
      <c r="AO549" s="51"/>
      <c r="AP549" s="51"/>
      <c r="AQ549" s="51"/>
      <c r="AR549" s="51"/>
      <c r="AS549" s="51"/>
      <c r="AT549" s="51"/>
      <c r="AU549" s="51"/>
      <c r="AV549" s="51"/>
      <c r="AW549" s="51"/>
      <c r="AX549" s="149">
        <f t="shared" si="211"/>
        <v>0</v>
      </c>
      <c r="AY549" s="52"/>
      <c r="AZ549" s="90" t="e">
        <f>VLOOKUP(AY549,Termination!C:D,2,FALSE)</f>
        <v>#N/A</v>
      </c>
      <c r="BA549" s="92" t="str">
        <f t="shared" si="212"/>
        <v/>
      </c>
      <c r="BB549" s="89"/>
      <c r="BC549" s="89"/>
      <c r="BD549" s="150" t="str">
        <f t="shared" si="213"/>
        <v/>
      </c>
      <c r="BE549" s="151">
        <f>VLOOKUP(A549,Basisgegevens!$B:$L,5,0)</f>
        <v>3.8425925925925923E-3</v>
      </c>
      <c r="BF549" s="151">
        <f>VLOOKUP($A549,Basisgegevens!$B:$L,7,0)</f>
        <v>3.6111111111111109E-3</v>
      </c>
      <c r="BG549" s="151">
        <f>VLOOKUP($A549,Basisgegevens!$B:$L,8,0)</f>
        <v>8.5416666666666662E-3</v>
      </c>
      <c r="BH549" s="152">
        <f>VLOOKUP($A549,Basisgegevens!$B:$L,9,0)</f>
        <v>300</v>
      </c>
      <c r="BI549" s="152">
        <f>VLOOKUP($A549,Basisgegevens!$B:$L,10,0)</f>
        <v>135</v>
      </c>
      <c r="BJ549" s="152">
        <f>VLOOKUP($A549,Basisgegevens!$B:$L,11,0)</f>
        <v>19</v>
      </c>
      <c r="BK549" s="152" t="str">
        <f t="shared" si="214"/>
        <v/>
      </c>
      <c r="BL549" s="153" t="str">
        <f t="shared" si="215"/>
        <v>Uit</v>
      </c>
      <c r="BM549" s="154" t="str">
        <f t="shared" si="200"/>
        <v/>
      </c>
      <c r="BN549" s="154">
        <f t="shared" si="216"/>
        <v>0</v>
      </c>
      <c r="BO549" s="154" t="str">
        <f t="shared" si="217"/>
        <v/>
      </c>
      <c r="BP549" s="61"/>
      <c r="BQ549" s="61"/>
      <c r="BR549" s="59" t="str">
        <f t="shared" si="218"/>
        <v/>
      </c>
      <c r="BS549" s="59" t="str">
        <f t="shared" si="219"/>
        <v/>
      </c>
      <c r="BT549" s="155" t="str">
        <f t="shared" si="220"/>
        <v/>
      </c>
      <c r="BU549" s="156" t="str">
        <f t="shared" si="221"/>
        <v/>
      </c>
      <c r="BV549" s="68"/>
      <c r="BW549" s="68"/>
      <c r="BX549" s="68"/>
      <c r="BY549" s="68"/>
      <c r="BZ549" s="68"/>
      <c r="CA549" s="68"/>
      <c r="CB549" s="68"/>
      <c r="CC549" s="68"/>
    </row>
    <row r="550" spans="1:81" x14ac:dyDescent="0.2">
      <c r="A550" s="161" t="s">
        <v>56</v>
      </c>
      <c r="B550" s="32"/>
      <c r="C550" s="164" t="str">
        <f t="shared" si="201"/>
        <v>M</v>
      </c>
      <c r="D550" s="147"/>
      <c r="E550" s="40"/>
      <c r="F550" s="35"/>
      <c r="G550" s="32"/>
      <c r="H550" s="32"/>
      <c r="I550" s="32"/>
      <c r="J550" s="32"/>
      <c r="K550" s="41"/>
      <c r="L550" s="42"/>
      <c r="M550" s="42"/>
      <c r="N550" s="167" t="str">
        <f t="shared" si="202"/>
        <v>Uit</v>
      </c>
      <c r="O550" s="46"/>
      <c r="P550" s="47"/>
      <c r="Q550" s="48">
        <f t="shared" si="203"/>
        <v>0</v>
      </c>
      <c r="R550" s="49" t="str">
        <f t="shared" si="204"/>
        <v/>
      </c>
      <c r="S550" s="50" t="str">
        <f t="shared" si="205"/>
        <v>Uit</v>
      </c>
      <c r="T550" s="171">
        <f t="shared" si="206"/>
        <v>0</v>
      </c>
      <c r="U550" s="169">
        <f t="shared" si="207"/>
        <v>0</v>
      </c>
      <c r="V550" s="169" t="str">
        <f t="shared" si="208"/>
        <v>Uit</v>
      </c>
      <c r="W550" s="170" t="str">
        <f t="shared" si="209"/>
        <v/>
      </c>
      <c r="X550" s="91" t="str">
        <f t="shared" si="210"/>
        <v/>
      </c>
      <c r="Y550" s="51"/>
      <c r="Z550" s="51"/>
      <c r="AA550" s="51"/>
      <c r="AB550" s="51"/>
      <c r="AC550" s="51"/>
      <c r="AD550" s="51"/>
      <c r="AE550" s="51"/>
      <c r="AF550" s="51"/>
      <c r="AG550" s="51"/>
      <c r="AH550" s="51"/>
      <c r="AI550" s="51"/>
      <c r="AJ550" s="51"/>
      <c r="AK550" s="51"/>
      <c r="AL550" s="51"/>
      <c r="AM550" s="51"/>
      <c r="AN550" s="51"/>
      <c r="AO550" s="51"/>
      <c r="AP550" s="51"/>
      <c r="AQ550" s="51"/>
      <c r="AR550" s="51"/>
      <c r="AS550" s="51"/>
      <c r="AT550" s="51"/>
      <c r="AU550" s="51"/>
      <c r="AV550" s="51"/>
      <c r="AW550" s="51"/>
      <c r="AX550" s="149">
        <f t="shared" si="211"/>
        <v>0</v>
      </c>
      <c r="AY550" s="52"/>
      <c r="AZ550" s="90" t="e">
        <f>VLOOKUP(AY550,Termination!C:D,2,FALSE)</f>
        <v>#N/A</v>
      </c>
      <c r="BA550" s="92" t="str">
        <f t="shared" si="212"/>
        <v/>
      </c>
      <c r="BB550" s="89"/>
      <c r="BC550" s="89"/>
      <c r="BD550" s="150" t="str">
        <f t="shared" si="213"/>
        <v/>
      </c>
      <c r="BE550" s="151">
        <f>VLOOKUP(A550,Basisgegevens!$B:$L,5,0)</f>
        <v>3.8425925925925923E-3</v>
      </c>
      <c r="BF550" s="151">
        <f>VLOOKUP($A550,Basisgegevens!$B:$L,7,0)</f>
        <v>3.6111111111111109E-3</v>
      </c>
      <c r="BG550" s="151">
        <f>VLOOKUP($A550,Basisgegevens!$B:$L,8,0)</f>
        <v>8.5416666666666662E-3</v>
      </c>
      <c r="BH550" s="152">
        <f>VLOOKUP($A550,Basisgegevens!$B:$L,9,0)</f>
        <v>300</v>
      </c>
      <c r="BI550" s="152">
        <f>VLOOKUP($A550,Basisgegevens!$B:$L,10,0)</f>
        <v>135</v>
      </c>
      <c r="BJ550" s="152">
        <f>VLOOKUP($A550,Basisgegevens!$B:$L,11,0)</f>
        <v>19</v>
      </c>
      <c r="BK550" s="152" t="str">
        <f t="shared" si="214"/>
        <v/>
      </c>
      <c r="BL550" s="153" t="str">
        <f t="shared" si="215"/>
        <v>Uit</v>
      </c>
      <c r="BM550" s="154" t="str">
        <f t="shared" si="200"/>
        <v/>
      </c>
      <c r="BN550" s="154">
        <f t="shared" si="216"/>
        <v>0</v>
      </c>
      <c r="BO550" s="154" t="str">
        <f t="shared" si="217"/>
        <v/>
      </c>
      <c r="BP550" s="61"/>
      <c r="BQ550" s="61"/>
      <c r="BR550" s="59" t="str">
        <f t="shared" si="218"/>
        <v/>
      </c>
      <c r="BS550" s="59" t="str">
        <f t="shared" si="219"/>
        <v/>
      </c>
      <c r="BT550" s="155" t="str">
        <f t="shared" si="220"/>
        <v/>
      </c>
      <c r="BU550" s="156" t="str">
        <f t="shared" si="221"/>
        <v/>
      </c>
      <c r="BV550" s="68"/>
      <c r="BW550" s="68"/>
      <c r="BX550" s="68"/>
      <c r="BY550" s="68"/>
      <c r="BZ550" s="68"/>
      <c r="CA550" s="68"/>
      <c r="CB550" s="68"/>
      <c r="CC550" s="68"/>
    </row>
    <row r="551" spans="1:81" x14ac:dyDescent="0.2">
      <c r="A551" s="161" t="s">
        <v>56</v>
      </c>
      <c r="B551" s="32"/>
      <c r="C551" s="164" t="str">
        <f t="shared" si="201"/>
        <v>M</v>
      </c>
      <c r="D551" s="147"/>
      <c r="E551" s="40"/>
      <c r="F551" s="35"/>
      <c r="G551" s="32"/>
      <c r="H551" s="32"/>
      <c r="I551" s="32"/>
      <c r="J551" s="32"/>
      <c r="K551" s="41"/>
      <c r="L551" s="42"/>
      <c r="M551" s="42"/>
      <c r="N551" s="167" t="str">
        <f t="shared" si="202"/>
        <v>Uit</v>
      </c>
      <c r="O551" s="46"/>
      <c r="P551" s="47"/>
      <c r="Q551" s="48">
        <f t="shared" si="203"/>
        <v>0</v>
      </c>
      <c r="R551" s="49" t="str">
        <f t="shared" si="204"/>
        <v/>
      </c>
      <c r="S551" s="50" t="str">
        <f t="shared" si="205"/>
        <v>Uit</v>
      </c>
      <c r="T551" s="171">
        <f t="shared" si="206"/>
        <v>0</v>
      </c>
      <c r="U551" s="169">
        <f t="shared" si="207"/>
        <v>0</v>
      </c>
      <c r="V551" s="169" t="str">
        <f t="shared" si="208"/>
        <v>Uit</v>
      </c>
      <c r="W551" s="170" t="str">
        <f t="shared" si="209"/>
        <v/>
      </c>
      <c r="X551" s="91" t="str">
        <f t="shared" si="210"/>
        <v/>
      </c>
      <c r="Y551" s="51"/>
      <c r="Z551" s="51"/>
      <c r="AA551" s="51"/>
      <c r="AB551" s="51"/>
      <c r="AC551" s="51"/>
      <c r="AD551" s="51"/>
      <c r="AE551" s="51"/>
      <c r="AF551" s="51"/>
      <c r="AG551" s="51"/>
      <c r="AH551" s="51"/>
      <c r="AI551" s="51"/>
      <c r="AJ551" s="51"/>
      <c r="AK551" s="51"/>
      <c r="AL551" s="51"/>
      <c r="AM551" s="51"/>
      <c r="AN551" s="51"/>
      <c r="AO551" s="51"/>
      <c r="AP551" s="51"/>
      <c r="AQ551" s="51"/>
      <c r="AR551" s="51"/>
      <c r="AS551" s="51"/>
      <c r="AT551" s="51"/>
      <c r="AU551" s="51"/>
      <c r="AV551" s="51"/>
      <c r="AW551" s="51"/>
      <c r="AX551" s="149">
        <f t="shared" si="211"/>
        <v>0</v>
      </c>
      <c r="AY551" s="52"/>
      <c r="AZ551" s="90" t="e">
        <f>VLOOKUP(AY551,Termination!C:D,2,FALSE)</f>
        <v>#N/A</v>
      </c>
      <c r="BA551" s="92" t="str">
        <f t="shared" si="212"/>
        <v/>
      </c>
      <c r="BB551" s="89"/>
      <c r="BC551" s="89"/>
      <c r="BD551" s="150" t="str">
        <f t="shared" si="213"/>
        <v/>
      </c>
      <c r="BE551" s="151">
        <f>VLOOKUP(A551,Basisgegevens!$B:$L,5,0)</f>
        <v>3.8425925925925923E-3</v>
      </c>
      <c r="BF551" s="151">
        <f>VLOOKUP($A551,Basisgegevens!$B:$L,7,0)</f>
        <v>3.6111111111111109E-3</v>
      </c>
      <c r="BG551" s="151">
        <f>VLOOKUP($A551,Basisgegevens!$B:$L,8,0)</f>
        <v>8.5416666666666662E-3</v>
      </c>
      <c r="BH551" s="152">
        <f>VLOOKUP($A551,Basisgegevens!$B:$L,9,0)</f>
        <v>300</v>
      </c>
      <c r="BI551" s="152">
        <f>VLOOKUP($A551,Basisgegevens!$B:$L,10,0)</f>
        <v>135</v>
      </c>
      <c r="BJ551" s="152">
        <f>VLOOKUP($A551,Basisgegevens!$B:$L,11,0)</f>
        <v>19</v>
      </c>
      <c r="BK551" s="152" t="str">
        <f t="shared" si="214"/>
        <v/>
      </c>
      <c r="BL551" s="153" t="str">
        <f t="shared" si="215"/>
        <v>Uit</v>
      </c>
      <c r="BM551" s="154" t="str">
        <f t="shared" si="200"/>
        <v/>
      </c>
      <c r="BN551" s="154">
        <f t="shared" si="216"/>
        <v>0</v>
      </c>
      <c r="BO551" s="154" t="str">
        <f t="shared" si="217"/>
        <v/>
      </c>
      <c r="BP551" s="61"/>
      <c r="BQ551" s="61"/>
      <c r="BR551" s="59" t="str">
        <f t="shared" si="218"/>
        <v/>
      </c>
      <c r="BS551" s="59" t="str">
        <f t="shared" si="219"/>
        <v/>
      </c>
      <c r="BT551" s="155" t="str">
        <f t="shared" si="220"/>
        <v/>
      </c>
      <c r="BU551" s="156" t="str">
        <f t="shared" si="221"/>
        <v/>
      </c>
      <c r="BV551" s="68"/>
      <c r="BW551" s="68"/>
      <c r="BX551" s="68"/>
      <c r="BY551" s="68"/>
      <c r="BZ551" s="68"/>
      <c r="CA551" s="68"/>
      <c r="CB551" s="68"/>
      <c r="CC551" s="68"/>
    </row>
    <row r="552" spans="1:81" x14ac:dyDescent="0.2">
      <c r="A552" s="161" t="s">
        <v>56</v>
      </c>
      <c r="B552" s="32"/>
      <c r="C552" s="164" t="str">
        <f t="shared" si="201"/>
        <v>M</v>
      </c>
      <c r="D552" s="147"/>
      <c r="E552" s="40"/>
      <c r="F552" s="35"/>
      <c r="G552" s="32"/>
      <c r="H552" s="32"/>
      <c r="I552" s="32"/>
      <c r="J552" s="32"/>
      <c r="K552" s="41"/>
      <c r="L552" s="42"/>
      <c r="M552" s="42"/>
      <c r="N552" s="167" t="str">
        <f t="shared" si="202"/>
        <v>Uit</v>
      </c>
      <c r="O552" s="46"/>
      <c r="P552" s="47"/>
      <c r="Q552" s="48">
        <f t="shared" si="203"/>
        <v>0</v>
      </c>
      <c r="R552" s="49" t="str">
        <f t="shared" si="204"/>
        <v/>
      </c>
      <c r="S552" s="50" t="str">
        <f t="shared" si="205"/>
        <v>Uit</v>
      </c>
      <c r="T552" s="171">
        <f t="shared" si="206"/>
        <v>0</v>
      </c>
      <c r="U552" s="169">
        <f t="shared" si="207"/>
        <v>0</v>
      </c>
      <c r="V552" s="169" t="str">
        <f t="shared" si="208"/>
        <v>Uit</v>
      </c>
      <c r="W552" s="170" t="str">
        <f t="shared" si="209"/>
        <v/>
      </c>
      <c r="X552" s="91" t="str">
        <f t="shared" si="210"/>
        <v/>
      </c>
      <c r="Y552" s="51"/>
      <c r="Z552" s="51"/>
      <c r="AA552" s="51"/>
      <c r="AB552" s="51"/>
      <c r="AC552" s="51"/>
      <c r="AD552" s="51"/>
      <c r="AE552" s="51"/>
      <c r="AF552" s="51"/>
      <c r="AG552" s="51"/>
      <c r="AH552" s="51"/>
      <c r="AI552" s="51"/>
      <c r="AJ552" s="51"/>
      <c r="AK552" s="51"/>
      <c r="AL552" s="51"/>
      <c r="AM552" s="51"/>
      <c r="AN552" s="51"/>
      <c r="AO552" s="51"/>
      <c r="AP552" s="51"/>
      <c r="AQ552" s="51"/>
      <c r="AR552" s="51"/>
      <c r="AS552" s="51"/>
      <c r="AT552" s="51"/>
      <c r="AU552" s="51"/>
      <c r="AV552" s="51"/>
      <c r="AW552" s="51"/>
      <c r="AX552" s="149">
        <f t="shared" si="211"/>
        <v>0</v>
      </c>
      <c r="AY552" s="52"/>
      <c r="AZ552" s="90" t="e">
        <f>VLOOKUP(AY552,Termination!C:D,2,FALSE)</f>
        <v>#N/A</v>
      </c>
      <c r="BA552" s="92" t="str">
        <f t="shared" si="212"/>
        <v/>
      </c>
      <c r="BB552" s="89"/>
      <c r="BC552" s="89"/>
      <c r="BD552" s="150" t="str">
        <f t="shared" si="213"/>
        <v/>
      </c>
      <c r="BE552" s="151">
        <f>VLOOKUP(A552,Basisgegevens!$B:$L,5,0)</f>
        <v>3.8425925925925923E-3</v>
      </c>
      <c r="BF552" s="151">
        <f>VLOOKUP($A552,Basisgegevens!$B:$L,7,0)</f>
        <v>3.6111111111111109E-3</v>
      </c>
      <c r="BG552" s="151">
        <f>VLOOKUP($A552,Basisgegevens!$B:$L,8,0)</f>
        <v>8.5416666666666662E-3</v>
      </c>
      <c r="BH552" s="152">
        <f>VLOOKUP($A552,Basisgegevens!$B:$L,9,0)</f>
        <v>300</v>
      </c>
      <c r="BI552" s="152">
        <f>VLOOKUP($A552,Basisgegevens!$B:$L,10,0)</f>
        <v>135</v>
      </c>
      <c r="BJ552" s="152">
        <f>VLOOKUP($A552,Basisgegevens!$B:$L,11,0)</f>
        <v>19</v>
      </c>
      <c r="BK552" s="152" t="str">
        <f t="shared" si="214"/>
        <v/>
      </c>
      <c r="BL552" s="153" t="str">
        <f t="shared" si="215"/>
        <v>Uit</v>
      </c>
      <c r="BM552" s="154" t="str">
        <f t="shared" si="200"/>
        <v/>
      </c>
      <c r="BN552" s="154">
        <f t="shared" si="216"/>
        <v>0</v>
      </c>
      <c r="BO552" s="154" t="str">
        <f t="shared" si="217"/>
        <v/>
      </c>
      <c r="BP552" s="61"/>
      <c r="BQ552" s="61"/>
      <c r="BR552" s="59" t="str">
        <f t="shared" si="218"/>
        <v/>
      </c>
      <c r="BS552" s="59" t="str">
        <f t="shared" si="219"/>
        <v/>
      </c>
      <c r="BT552" s="155" t="str">
        <f t="shared" si="220"/>
        <v/>
      </c>
      <c r="BU552" s="156" t="str">
        <f t="shared" si="221"/>
        <v/>
      </c>
      <c r="BV552" s="68"/>
      <c r="BW552" s="68"/>
      <c r="BX552" s="68"/>
      <c r="BY552" s="68"/>
      <c r="BZ552" s="68"/>
      <c r="CA552" s="68"/>
      <c r="CB552" s="68"/>
      <c r="CC552" s="68"/>
    </row>
    <row r="553" spans="1:81" x14ac:dyDescent="0.2">
      <c r="A553" s="161" t="s">
        <v>56</v>
      </c>
      <c r="B553" s="32"/>
      <c r="C553" s="164" t="str">
        <f t="shared" si="201"/>
        <v>M</v>
      </c>
      <c r="D553" s="147"/>
      <c r="E553" s="40"/>
      <c r="F553" s="35"/>
      <c r="G553" s="32"/>
      <c r="H553" s="32"/>
      <c r="I553" s="32"/>
      <c r="J553" s="32"/>
      <c r="K553" s="41"/>
      <c r="L553" s="42"/>
      <c r="M553" s="42"/>
      <c r="N553" s="167" t="str">
        <f t="shared" si="202"/>
        <v>Uit</v>
      </c>
      <c r="O553" s="46"/>
      <c r="P553" s="47"/>
      <c r="Q553" s="48">
        <f t="shared" si="203"/>
        <v>0</v>
      </c>
      <c r="R553" s="49" t="str">
        <f t="shared" si="204"/>
        <v/>
      </c>
      <c r="S553" s="50" t="str">
        <f t="shared" si="205"/>
        <v>Uit</v>
      </c>
      <c r="T553" s="171">
        <f t="shared" si="206"/>
        <v>0</v>
      </c>
      <c r="U553" s="169">
        <f t="shared" si="207"/>
        <v>0</v>
      </c>
      <c r="V553" s="169" t="str">
        <f t="shared" si="208"/>
        <v>Uit</v>
      </c>
      <c r="W553" s="170" t="str">
        <f t="shared" si="209"/>
        <v/>
      </c>
      <c r="X553" s="91" t="str">
        <f t="shared" si="210"/>
        <v/>
      </c>
      <c r="Y553" s="51"/>
      <c r="Z553" s="51"/>
      <c r="AA553" s="51"/>
      <c r="AB553" s="51"/>
      <c r="AC553" s="51"/>
      <c r="AD553" s="51"/>
      <c r="AE553" s="51"/>
      <c r="AF553" s="51"/>
      <c r="AG553" s="51"/>
      <c r="AH553" s="51"/>
      <c r="AI553" s="51"/>
      <c r="AJ553" s="51"/>
      <c r="AK553" s="51"/>
      <c r="AL553" s="51"/>
      <c r="AM553" s="51"/>
      <c r="AN553" s="51"/>
      <c r="AO553" s="51"/>
      <c r="AP553" s="51"/>
      <c r="AQ553" s="51"/>
      <c r="AR553" s="51"/>
      <c r="AS553" s="51"/>
      <c r="AT553" s="51"/>
      <c r="AU553" s="51"/>
      <c r="AV553" s="51"/>
      <c r="AW553" s="51"/>
      <c r="AX553" s="149">
        <f t="shared" si="211"/>
        <v>0</v>
      </c>
      <c r="AY553" s="52"/>
      <c r="AZ553" s="90" t="e">
        <f>VLOOKUP(AY553,Termination!C:D,2,FALSE)</f>
        <v>#N/A</v>
      </c>
      <c r="BA553" s="92" t="str">
        <f t="shared" si="212"/>
        <v/>
      </c>
      <c r="BB553" s="89"/>
      <c r="BC553" s="89"/>
      <c r="BD553" s="150" t="str">
        <f t="shared" si="213"/>
        <v/>
      </c>
      <c r="BE553" s="151">
        <f>VLOOKUP(A553,Basisgegevens!$B:$L,5,0)</f>
        <v>3.8425925925925923E-3</v>
      </c>
      <c r="BF553" s="151">
        <f>VLOOKUP($A553,Basisgegevens!$B:$L,7,0)</f>
        <v>3.6111111111111109E-3</v>
      </c>
      <c r="BG553" s="151">
        <f>VLOOKUP($A553,Basisgegevens!$B:$L,8,0)</f>
        <v>8.5416666666666662E-3</v>
      </c>
      <c r="BH553" s="152">
        <f>VLOOKUP($A553,Basisgegevens!$B:$L,9,0)</f>
        <v>300</v>
      </c>
      <c r="BI553" s="152">
        <f>VLOOKUP($A553,Basisgegevens!$B:$L,10,0)</f>
        <v>135</v>
      </c>
      <c r="BJ553" s="152">
        <f>VLOOKUP($A553,Basisgegevens!$B:$L,11,0)</f>
        <v>19</v>
      </c>
      <c r="BK553" s="152" t="str">
        <f t="shared" si="214"/>
        <v/>
      </c>
      <c r="BL553" s="153" t="str">
        <f t="shared" si="215"/>
        <v>Uit</v>
      </c>
      <c r="BM553" s="154" t="str">
        <f t="shared" si="200"/>
        <v/>
      </c>
      <c r="BN553" s="154">
        <f t="shared" si="216"/>
        <v>0</v>
      </c>
      <c r="BO553" s="154" t="str">
        <f t="shared" si="217"/>
        <v/>
      </c>
      <c r="BP553" s="61"/>
      <c r="BQ553" s="61"/>
      <c r="BR553" s="59" t="str">
        <f t="shared" si="218"/>
        <v/>
      </c>
      <c r="BS553" s="59" t="str">
        <f t="shared" si="219"/>
        <v/>
      </c>
      <c r="BT553" s="155" t="str">
        <f t="shared" si="220"/>
        <v/>
      </c>
      <c r="BU553" s="156" t="str">
        <f t="shared" si="221"/>
        <v/>
      </c>
      <c r="BV553" s="68"/>
      <c r="BW553" s="68"/>
      <c r="BX553" s="68"/>
      <c r="BY553" s="68"/>
      <c r="BZ553" s="68"/>
      <c r="CA553" s="68"/>
      <c r="CB553" s="68"/>
      <c r="CC553" s="68"/>
    </row>
    <row r="554" spans="1:81" x14ac:dyDescent="0.2">
      <c r="A554" s="161" t="s">
        <v>56</v>
      </c>
      <c r="B554" s="32"/>
      <c r="C554" s="164" t="str">
        <f t="shared" si="201"/>
        <v>M</v>
      </c>
      <c r="D554" s="147"/>
      <c r="E554" s="40"/>
      <c r="F554" s="35"/>
      <c r="G554" s="32"/>
      <c r="H554" s="32"/>
      <c r="I554" s="32"/>
      <c r="J554" s="32"/>
      <c r="K554" s="41"/>
      <c r="L554" s="42"/>
      <c r="M554" s="42"/>
      <c r="N554" s="167" t="str">
        <f t="shared" si="202"/>
        <v>Uit</v>
      </c>
      <c r="O554" s="46"/>
      <c r="P554" s="47"/>
      <c r="Q554" s="48">
        <f t="shared" si="203"/>
        <v>0</v>
      </c>
      <c r="R554" s="49" t="str">
        <f t="shared" si="204"/>
        <v/>
      </c>
      <c r="S554" s="50" t="str">
        <f t="shared" si="205"/>
        <v>Uit</v>
      </c>
      <c r="T554" s="171">
        <f t="shared" si="206"/>
        <v>0</v>
      </c>
      <c r="U554" s="169">
        <f t="shared" si="207"/>
        <v>0</v>
      </c>
      <c r="V554" s="169" t="str">
        <f t="shared" si="208"/>
        <v>Uit</v>
      </c>
      <c r="W554" s="170" t="str">
        <f t="shared" si="209"/>
        <v/>
      </c>
      <c r="X554" s="91" t="str">
        <f t="shared" si="210"/>
        <v/>
      </c>
      <c r="Y554" s="51"/>
      <c r="Z554" s="51"/>
      <c r="AA554" s="51"/>
      <c r="AB554" s="51"/>
      <c r="AC554" s="51"/>
      <c r="AD554" s="51"/>
      <c r="AE554" s="51"/>
      <c r="AF554" s="51"/>
      <c r="AG554" s="51"/>
      <c r="AH554" s="51"/>
      <c r="AI554" s="51"/>
      <c r="AJ554" s="51"/>
      <c r="AK554" s="51"/>
      <c r="AL554" s="51"/>
      <c r="AM554" s="51"/>
      <c r="AN554" s="51"/>
      <c r="AO554" s="51"/>
      <c r="AP554" s="51"/>
      <c r="AQ554" s="51"/>
      <c r="AR554" s="51"/>
      <c r="AS554" s="51"/>
      <c r="AT554" s="51"/>
      <c r="AU554" s="51"/>
      <c r="AV554" s="51"/>
      <c r="AW554" s="51"/>
      <c r="AX554" s="149">
        <f t="shared" si="211"/>
        <v>0</v>
      </c>
      <c r="AY554" s="52"/>
      <c r="AZ554" s="90" t="e">
        <f>VLOOKUP(AY554,Termination!C:D,2,FALSE)</f>
        <v>#N/A</v>
      </c>
      <c r="BA554" s="92" t="str">
        <f t="shared" si="212"/>
        <v/>
      </c>
      <c r="BB554" s="89"/>
      <c r="BC554" s="89"/>
      <c r="BD554" s="150" t="str">
        <f t="shared" si="213"/>
        <v/>
      </c>
      <c r="BE554" s="151">
        <f>VLOOKUP(A554,Basisgegevens!$B:$L,5,0)</f>
        <v>3.8425925925925923E-3</v>
      </c>
      <c r="BF554" s="151">
        <f>VLOOKUP($A554,Basisgegevens!$B:$L,7,0)</f>
        <v>3.6111111111111109E-3</v>
      </c>
      <c r="BG554" s="151">
        <f>VLOOKUP($A554,Basisgegevens!$B:$L,8,0)</f>
        <v>8.5416666666666662E-3</v>
      </c>
      <c r="BH554" s="152">
        <f>VLOOKUP($A554,Basisgegevens!$B:$L,9,0)</f>
        <v>300</v>
      </c>
      <c r="BI554" s="152">
        <f>VLOOKUP($A554,Basisgegevens!$B:$L,10,0)</f>
        <v>135</v>
      </c>
      <c r="BJ554" s="152">
        <f>VLOOKUP($A554,Basisgegevens!$B:$L,11,0)</f>
        <v>19</v>
      </c>
      <c r="BK554" s="152" t="str">
        <f t="shared" si="214"/>
        <v/>
      </c>
      <c r="BL554" s="153" t="str">
        <f t="shared" si="215"/>
        <v>Uit</v>
      </c>
      <c r="BM554" s="154" t="str">
        <f t="shared" si="200"/>
        <v/>
      </c>
      <c r="BN554" s="154">
        <f t="shared" si="216"/>
        <v>0</v>
      </c>
      <c r="BO554" s="154" t="str">
        <f t="shared" si="217"/>
        <v/>
      </c>
      <c r="BP554" s="61"/>
      <c r="BQ554" s="61"/>
      <c r="BR554" s="59" t="str">
        <f t="shared" si="218"/>
        <v/>
      </c>
      <c r="BS554" s="59" t="str">
        <f t="shared" si="219"/>
        <v/>
      </c>
      <c r="BT554" s="155" t="str">
        <f t="shared" si="220"/>
        <v/>
      </c>
      <c r="BU554" s="156" t="str">
        <f t="shared" si="221"/>
        <v/>
      </c>
      <c r="BV554" s="68"/>
      <c r="BW554" s="68"/>
      <c r="BX554" s="68"/>
      <c r="BY554" s="68"/>
      <c r="BZ554" s="68"/>
      <c r="CA554" s="68"/>
      <c r="CB554" s="68"/>
      <c r="CC554" s="68"/>
    </row>
    <row r="555" spans="1:81" x14ac:dyDescent="0.2">
      <c r="A555" s="161" t="s">
        <v>56</v>
      </c>
      <c r="B555" s="32"/>
      <c r="C555" s="164" t="str">
        <f t="shared" si="201"/>
        <v>M</v>
      </c>
      <c r="D555" s="147"/>
      <c r="E555" s="40"/>
      <c r="F555" s="35"/>
      <c r="G555" s="32"/>
      <c r="H555" s="32"/>
      <c r="I555" s="32"/>
      <c r="J555" s="32"/>
      <c r="K555" s="41"/>
      <c r="L555" s="42"/>
      <c r="M555" s="42"/>
      <c r="N555" s="167" t="str">
        <f t="shared" si="202"/>
        <v>Uit</v>
      </c>
      <c r="O555" s="46"/>
      <c r="P555" s="47"/>
      <c r="Q555" s="48">
        <f t="shared" si="203"/>
        <v>0</v>
      </c>
      <c r="R555" s="49" t="str">
        <f t="shared" si="204"/>
        <v/>
      </c>
      <c r="S555" s="50" t="str">
        <f t="shared" si="205"/>
        <v>Uit</v>
      </c>
      <c r="T555" s="171">
        <f t="shared" si="206"/>
        <v>0</v>
      </c>
      <c r="U555" s="169">
        <f t="shared" si="207"/>
        <v>0</v>
      </c>
      <c r="V555" s="169" t="str">
        <f t="shared" si="208"/>
        <v>Uit</v>
      </c>
      <c r="W555" s="170" t="str">
        <f t="shared" si="209"/>
        <v/>
      </c>
      <c r="X555" s="91" t="str">
        <f t="shared" si="210"/>
        <v/>
      </c>
      <c r="Y555" s="51"/>
      <c r="Z555" s="51"/>
      <c r="AA555" s="51"/>
      <c r="AB555" s="51"/>
      <c r="AC555" s="51"/>
      <c r="AD555" s="51"/>
      <c r="AE555" s="51"/>
      <c r="AF555" s="51"/>
      <c r="AG555" s="51"/>
      <c r="AH555" s="51"/>
      <c r="AI555" s="51"/>
      <c r="AJ555" s="51"/>
      <c r="AK555" s="51"/>
      <c r="AL555" s="51"/>
      <c r="AM555" s="51"/>
      <c r="AN555" s="51"/>
      <c r="AO555" s="51"/>
      <c r="AP555" s="51"/>
      <c r="AQ555" s="51"/>
      <c r="AR555" s="51"/>
      <c r="AS555" s="51"/>
      <c r="AT555" s="51"/>
      <c r="AU555" s="51"/>
      <c r="AV555" s="51"/>
      <c r="AW555" s="51"/>
      <c r="AX555" s="149">
        <f t="shared" si="211"/>
        <v>0</v>
      </c>
      <c r="AY555" s="52"/>
      <c r="AZ555" s="90" t="e">
        <f>VLOOKUP(AY555,Termination!C:D,2,FALSE)</f>
        <v>#N/A</v>
      </c>
      <c r="BA555" s="92" t="str">
        <f t="shared" si="212"/>
        <v/>
      </c>
      <c r="BB555" s="89"/>
      <c r="BC555" s="89"/>
      <c r="BD555" s="150" t="str">
        <f t="shared" si="213"/>
        <v/>
      </c>
      <c r="BE555" s="151">
        <f>VLOOKUP(A555,Basisgegevens!$B:$L,5,0)</f>
        <v>3.8425925925925923E-3</v>
      </c>
      <c r="BF555" s="151">
        <f>VLOOKUP($A555,Basisgegevens!$B:$L,7,0)</f>
        <v>3.6111111111111109E-3</v>
      </c>
      <c r="BG555" s="151">
        <f>VLOOKUP($A555,Basisgegevens!$B:$L,8,0)</f>
        <v>8.5416666666666662E-3</v>
      </c>
      <c r="BH555" s="152">
        <f>VLOOKUP($A555,Basisgegevens!$B:$L,9,0)</f>
        <v>300</v>
      </c>
      <c r="BI555" s="152">
        <f>VLOOKUP($A555,Basisgegevens!$B:$L,10,0)</f>
        <v>135</v>
      </c>
      <c r="BJ555" s="152">
        <f>VLOOKUP($A555,Basisgegevens!$B:$L,11,0)</f>
        <v>19</v>
      </c>
      <c r="BK555" s="152" t="str">
        <f t="shared" si="214"/>
        <v/>
      </c>
      <c r="BL555" s="153" t="str">
        <f t="shared" si="215"/>
        <v>Uit</v>
      </c>
      <c r="BM555" s="154" t="str">
        <f t="shared" si="200"/>
        <v/>
      </c>
      <c r="BN555" s="154">
        <f t="shared" si="216"/>
        <v>0</v>
      </c>
      <c r="BO555" s="154" t="str">
        <f t="shared" si="217"/>
        <v/>
      </c>
      <c r="BP555" s="61"/>
      <c r="BQ555" s="61"/>
      <c r="BR555" s="59" t="str">
        <f t="shared" si="218"/>
        <v/>
      </c>
      <c r="BS555" s="59" t="str">
        <f t="shared" si="219"/>
        <v/>
      </c>
      <c r="BT555" s="155" t="str">
        <f t="shared" si="220"/>
        <v/>
      </c>
      <c r="BU555" s="156" t="str">
        <f t="shared" si="221"/>
        <v/>
      </c>
      <c r="BV555" s="68"/>
      <c r="BW555" s="68"/>
      <c r="BX555" s="68"/>
      <c r="BY555" s="68"/>
      <c r="BZ555" s="68"/>
      <c r="CA555" s="68"/>
      <c r="CB555" s="68"/>
      <c r="CC555" s="68"/>
    </row>
    <row r="556" spans="1:81" x14ac:dyDescent="0.2">
      <c r="A556" s="161" t="s">
        <v>56</v>
      </c>
      <c r="B556" s="32"/>
      <c r="C556" s="164" t="str">
        <f t="shared" si="201"/>
        <v>M</v>
      </c>
      <c r="D556" s="147"/>
      <c r="E556" s="40"/>
      <c r="F556" s="35"/>
      <c r="G556" s="32"/>
      <c r="H556" s="32"/>
      <c r="I556" s="32"/>
      <c r="J556" s="32"/>
      <c r="K556" s="41"/>
      <c r="L556" s="42"/>
      <c r="M556" s="42"/>
      <c r="N556" s="167" t="str">
        <f t="shared" si="202"/>
        <v>Uit</v>
      </c>
      <c r="O556" s="46"/>
      <c r="P556" s="47"/>
      <c r="Q556" s="48">
        <f t="shared" si="203"/>
        <v>0</v>
      </c>
      <c r="R556" s="49" t="str">
        <f t="shared" si="204"/>
        <v/>
      </c>
      <c r="S556" s="50" t="str">
        <f t="shared" si="205"/>
        <v>Uit</v>
      </c>
      <c r="T556" s="171">
        <f t="shared" si="206"/>
        <v>0</v>
      </c>
      <c r="U556" s="169">
        <f t="shared" si="207"/>
        <v>0</v>
      </c>
      <c r="V556" s="169" t="str">
        <f t="shared" si="208"/>
        <v>Uit</v>
      </c>
      <c r="W556" s="170" t="str">
        <f t="shared" si="209"/>
        <v/>
      </c>
      <c r="X556" s="91" t="str">
        <f t="shared" si="210"/>
        <v/>
      </c>
      <c r="Y556" s="51"/>
      <c r="Z556" s="51"/>
      <c r="AA556" s="51"/>
      <c r="AB556" s="51"/>
      <c r="AC556" s="51"/>
      <c r="AD556" s="51"/>
      <c r="AE556" s="51"/>
      <c r="AF556" s="51"/>
      <c r="AG556" s="51"/>
      <c r="AH556" s="51"/>
      <c r="AI556" s="51"/>
      <c r="AJ556" s="51"/>
      <c r="AK556" s="51"/>
      <c r="AL556" s="51"/>
      <c r="AM556" s="51"/>
      <c r="AN556" s="51"/>
      <c r="AO556" s="51"/>
      <c r="AP556" s="51"/>
      <c r="AQ556" s="51"/>
      <c r="AR556" s="51"/>
      <c r="AS556" s="51"/>
      <c r="AT556" s="51"/>
      <c r="AU556" s="51"/>
      <c r="AV556" s="51"/>
      <c r="AW556" s="51"/>
      <c r="AX556" s="149">
        <f t="shared" si="211"/>
        <v>0</v>
      </c>
      <c r="AY556" s="52"/>
      <c r="AZ556" s="90" t="e">
        <f>VLOOKUP(AY556,Termination!C:D,2,FALSE)</f>
        <v>#N/A</v>
      </c>
      <c r="BA556" s="92" t="str">
        <f t="shared" si="212"/>
        <v/>
      </c>
      <c r="BB556" s="89"/>
      <c r="BC556" s="89"/>
      <c r="BD556" s="150" t="str">
        <f t="shared" si="213"/>
        <v/>
      </c>
      <c r="BE556" s="151">
        <f>VLOOKUP(A556,Basisgegevens!$B:$L,5,0)</f>
        <v>3.8425925925925923E-3</v>
      </c>
      <c r="BF556" s="151">
        <f>VLOOKUP($A556,Basisgegevens!$B:$L,7,0)</f>
        <v>3.6111111111111109E-3</v>
      </c>
      <c r="BG556" s="151">
        <f>VLOOKUP($A556,Basisgegevens!$B:$L,8,0)</f>
        <v>8.5416666666666662E-3</v>
      </c>
      <c r="BH556" s="152">
        <f>VLOOKUP($A556,Basisgegevens!$B:$L,9,0)</f>
        <v>300</v>
      </c>
      <c r="BI556" s="152">
        <f>VLOOKUP($A556,Basisgegevens!$B:$L,10,0)</f>
        <v>135</v>
      </c>
      <c r="BJ556" s="152">
        <f>VLOOKUP($A556,Basisgegevens!$B:$L,11,0)</f>
        <v>19</v>
      </c>
      <c r="BK556" s="152" t="str">
        <f t="shared" si="214"/>
        <v/>
      </c>
      <c r="BL556" s="153" t="str">
        <f t="shared" si="215"/>
        <v>Uit</v>
      </c>
      <c r="BM556" s="154" t="str">
        <f t="shared" si="200"/>
        <v/>
      </c>
      <c r="BN556" s="154">
        <f t="shared" si="216"/>
        <v>0</v>
      </c>
      <c r="BO556" s="154" t="str">
        <f t="shared" si="217"/>
        <v/>
      </c>
      <c r="BP556" s="61"/>
      <c r="BQ556" s="61"/>
      <c r="BR556" s="59" t="str">
        <f t="shared" si="218"/>
        <v/>
      </c>
      <c r="BS556" s="59" t="str">
        <f t="shared" si="219"/>
        <v/>
      </c>
      <c r="BT556" s="155" t="str">
        <f t="shared" si="220"/>
        <v/>
      </c>
      <c r="BU556" s="156" t="str">
        <f t="shared" si="221"/>
        <v/>
      </c>
      <c r="BV556" s="68"/>
      <c r="BW556" s="68"/>
      <c r="BX556" s="68"/>
      <c r="BY556" s="68"/>
      <c r="BZ556" s="68"/>
      <c r="CA556" s="68"/>
      <c r="CB556" s="68"/>
      <c r="CC556" s="68"/>
    </row>
    <row r="557" spans="1:81" x14ac:dyDescent="0.2">
      <c r="A557" s="161" t="s">
        <v>56</v>
      </c>
      <c r="B557" s="32"/>
      <c r="C557" s="164" t="str">
        <f t="shared" si="201"/>
        <v>M</v>
      </c>
      <c r="D557" s="147"/>
      <c r="E557" s="40"/>
      <c r="F557" s="35"/>
      <c r="G557" s="32"/>
      <c r="H557" s="32"/>
      <c r="I557" s="32"/>
      <c r="J557" s="32"/>
      <c r="K557" s="41"/>
      <c r="L557" s="42"/>
      <c r="M557" s="42"/>
      <c r="N557" s="167" t="str">
        <f t="shared" si="202"/>
        <v>Uit</v>
      </c>
      <c r="O557" s="46"/>
      <c r="P557" s="47"/>
      <c r="Q557" s="48">
        <f t="shared" si="203"/>
        <v>0</v>
      </c>
      <c r="R557" s="49" t="str">
        <f t="shared" si="204"/>
        <v/>
      </c>
      <c r="S557" s="50" t="str">
        <f t="shared" si="205"/>
        <v>Uit</v>
      </c>
      <c r="T557" s="171">
        <f t="shared" si="206"/>
        <v>0</v>
      </c>
      <c r="U557" s="169">
        <f t="shared" si="207"/>
        <v>0</v>
      </c>
      <c r="V557" s="169" t="str">
        <f t="shared" si="208"/>
        <v>Uit</v>
      </c>
      <c r="W557" s="170" t="str">
        <f t="shared" si="209"/>
        <v/>
      </c>
      <c r="X557" s="91" t="str">
        <f t="shared" si="210"/>
        <v/>
      </c>
      <c r="Y557" s="51"/>
      <c r="Z557" s="51"/>
      <c r="AA557" s="51"/>
      <c r="AB557" s="51"/>
      <c r="AC557" s="51"/>
      <c r="AD557" s="51"/>
      <c r="AE557" s="51"/>
      <c r="AF557" s="51"/>
      <c r="AG557" s="51"/>
      <c r="AH557" s="51"/>
      <c r="AI557" s="51"/>
      <c r="AJ557" s="51"/>
      <c r="AK557" s="51"/>
      <c r="AL557" s="51"/>
      <c r="AM557" s="51"/>
      <c r="AN557" s="51"/>
      <c r="AO557" s="51"/>
      <c r="AP557" s="51"/>
      <c r="AQ557" s="51"/>
      <c r="AR557" s="51"/>
      <c r="AS557" s="51"/>
      <c r="AT557" s="51"/>
      <c r="AU557" s="51"/>
      <c r="AV557" s="51"/>
      <c r="AW557" s="51"/>
      <c r="AX557" s="149">
        <f t="shared" si="211"/>
        <v>0</v>
      </c>
      <c r="AY557" s="52"/>
      <c r="AZ557" s="90" t="e">
        <f>VLOOKUP(AY557,Termination!C:D,2,FALSE)</f>
        <v>#N/A</v>
      </c>
      <c r="BA557" s="92" t="str">
        <f t="shared" si="212"/>
        <v/>
      </c>
      <c r="BB557" s="89"/>
      <c r="BC557" s="89"/>
      <c r="BD557" s="150" t="str">
        <f t="shared" si="213"/>
        <v/>
      </c>
      <c r="BE557" s="151">
        <f>VLOOKUP(A557,Basisgegevens!$B:$L,5,0)</f>
        <v>3.8425925925925923E-3</v>
      </c>
      <c r="BF557" s="151">
        <f>VLOOKUP($A557,Basisgegevens!$B:$L,7,0)</f>
        <v>3.6111111111111109E-3</v>
      </c>
      <c r="BG557" s="151">
        <f>VLOOKUP($A557,Basisgegevens!$B:$L,8,0)</f>
        <v>8.5416666666666662E-3</v>
      </c>
      <c r="BH557" s="152">
        <f>VLOOKUP($A557,Basisgegevens!$B:$L,9,0)</f>
        <v>300</v>
      </c>
      <c r="BI557" s="152">
        <f>VLOOKUP($A557,Basisgegevens!$B:$L,10,0)</f>
        <v>135</v>
      </c>
      <c r="BJ557" s="152">
        <f>VLOOKUP($A557,Basisgegevens!$B:$L,11,0)</f>
        <v>19</v>
      </c>
      <c r="BK557" s="152" t="str">
        <f t="shared" si="214"/>
        <v/>
      </c>
      <c r="BL557" s="153" t="str">
        <f t="shared" si="215"/>
        <v>Uit</v>
      </c>
      <c r="BM557" s="154" t="str">
        <f t="shared" si="200"/>
        <v/>
      </c>
      <c r="BN557" s="154">
        <f t="shared" si="216"/>
        <v>0</v>
      </c>
      <c r="BO557" s="154" t="str">
        <f t="shared" si="217"/>
        <v/>
      </c>
      <c r="BP557" s="61"/>
      <c r="BQ557" s="61"/>
      <c r="BR557" s="59" t="str">
        <f t="shared" si="218"/>
        <v/>
      </c>
      <c r="BS557" s="59" t="str">
        <f t="shared" si="219"/>
        <v/>
      </c>
      <c r="BT557" s="155" t="str">
        <f t="shared" si="220"/>
        <v/>
      </c>
      <c r="BU557" s="156" t="str">
        <f t="shared" si="221"/>
        <v/>
      </c>
      <c r="BV557" s="68"/>
      <c r="BW557" s="68"/>
      <c r="BX557" s="68"/>
      <c r="BY557" s="68"/>
      <c r="BZ557" s="68"/>
      <c r="CA557" s="68"/>
      <c r="CB557" s="68"/>
      <c r="CC557" s="68"/>
    </row>
    <row r="558" spans="1:81" x14ac:dyDescent="0.2">
      <c r="A558" s="161" t="s">
        <v>56</v>
      </c>
      <c r="B558" s="32"/>
      <c r="C558" s="164" t="str">
        <f t="shared" si="201"/>
        <v>M</v>
      </c>
      <c r="D558" s="147"/>
      <c r="E558" s="40"/>
      <c r="F558" s="35"/>
      <c r="G558" s="32"/>
      <c r="H558" s="32"/>
      <c r="I558" s="32"/>
      <c r="J558" s="32"/>
      <c r="K558" s="41"/>
      <c r="L558" s="42"/>
      <c r="M558" s="42"/>
      <c r="N558" s="167" t="str">
        <f t="shared" si="202"/>
        <v>Uit</v>
      </c>
      <c r="O558" s="46"/>
      <c r="P558" s="47"/>
      <c r="Q558" s="48">
        <f t="shared" si="203"/>
        <v>0</v>
      </c>
      <c r="R558" s="49" t="str">
        <f t="shared" si="204"/>
        <v/>
      </c>
      <c r="S558" s="50" t="str">
        <f t="shared" si="205"/>
        <v>Uit</v>
      </c>
      <c r="T558" s="171">
        <f t="shared" si="206"/>
        <v>0</v>
      </c>
      <c r="U558" s="169">
        <f t="shared" si="207"/>
        <v>0</v>
      </c>
      <c r="V558" s="169" t="str">
        <f t="shared" si="208"/>
        <v>Uit</v>
      </c>
      <c r="W558" s="170" t="str">
        <f t="shared" si="209"/>
        <v/>
      </c>
      <c r="X558" s="91" t="str">
        <f t="shared" si="210"/>
        <v/>
      </c>
      <c r="Y558" s="51"/>
      <c r="Z558" s="51"/>
      <c r="AA558" s="51"/>
      <c r="AB558" s="51"/>
      <c r="AC558" s="51"/>
      <c r="AD558" s="51"/>
      <c r="AE558" s="51"/>
      <c r="AF558" s="51"/>
      <c r="AG558" s="51"/>
      <c r="AH558" s="51"/>
      <c r="AI558" s="51"/>
      <c r="AJ558" s="51"/>
      <c r="AK558" s="51"/>
      <c r="AL558" s="51"/>
      <c r="AM558" s="51"/>
      <c r="AN558" s="51"/>
      <c r="AO558" s="51"/>
      <c r="AP558" s="51"/>
      <c r="AQ558" s="51"/>
      <c r="AR558" s="51"/>
      <c r="AS558" s="51"/>
      <c r="AT558" s="51"/>
      <c r="AU558" s="51"/>
      <c r="AV558" s="51"/>
      <c r="AW558" s="51"/>
      <c r="AX558" s="149">
        <f t="shared" si="211"/>
        <v>0</v>
      </c>
      <c r="AY558" s="52"/>
      <c r="AZ558" s="90" t="e">
        <f>VLOOKUP(AY558,Termination!C:D,2,FALSE)</f>
        <v>#N/A</v>
      </c>
      <c r="BA558" s="92" t="str">
        <f t="shared" si="212"/>
        <v/>
      </c>
      <c r="BB558" s="89"/>
      <c r="BC558" s="89"/>
      <c r="BD558" s="150" t="str">
        <f t="shared" si="213"/>
        <v/>
      </c>
      <c r="BE558" s="151">
        <f>VLOOKUP(A558,Basisgegevens!$B:$L,5,0)</f>
        <v>3.8425925925925923E-3</v>
      </c>
      <c r="BF558" s="151">
        <f>VLOOKUP($A558,Basisgegevens!$B:$L,7,0)</f>
        <v>3.6111111111111109E-3</v>
      </c>
      <c r="BG558" s="151">
        <f>VLOOKUP($A558,Basisgegevens!$B:$L,8,0)</f>
        <v>8.5416666666666662E-3</v>
      </c>
      <c r="BH558" s="152">
        <f>VLOOKUP($A558,Basisgegevens!$B:$L,9,0)</f>
        <v>300</v>
      </c>
      <c r="BI558" s="152">
        <f>VLOOKUP($A558,Basisgegevens!$B:$L,10,0)</f>
        <v>135</v>
      </c>
      <c r="BJ558" s="152">
        <f>VLOOKUP($A558,Basisgegevens!$B:$L,11,0)</f>
        <v>19</v>
      </c>
      <c r="BK558" s="152" t="str">
        <f t="shared" si="214"/>
        <v/>
      </c>
      <c r="BL558" s="153" t="str">
        <f t="shared" si="215"/>
        <v>Uit</v>
      </c>
      <c r="BM558" s="154" t="str">
        <f t="shared" si="200"/>
        <v/>
      </c>
      <c r="BN558" s="154">
        <f t="shared" si="216"/>
        <v>0</v>
      </c>
      <c r="BO558" s="154" t="str">
        <f t="shared" si="217"/>
        <v/>
      </c>
      <c r="BP558" s="61"/>
      <c r="BQ558" s="61"/>
      <c r="BR558" s="59" t="str">
        <f t="shared" si="218"/>
        <v/>
      </c>
      <c r="BS558" s="59" t="str">
        <f t="shared" si="219"/>
        <v/>
      </c>
      <c r="BT558" s="155" t="str">
        <f t="shared" si="220"/>
        <v/>
      </c>
      <c r="BU558" s="156" t="str">
        <f t="shared" si="221"/>
        <v/>
      </c>
      <c r="BV558" s="68"/>
      <c r="BW558" s="68"/>
      <c r="BX558" s="68"/>
      <c r="BY558" s="68"/>
      <c r="BZ558" s="68"/>
      <c r="CA558" s="68"/>
      <c r="CB558" s="68"/>
      <c r="CC558" s="68"/>
    </row>
    <row r="559" spans="1:81" x14ac:dyDescent="0.2">
      <c r="A559" s="161" t="s">
        <v>56</v>
      </c>
      <c r="B559" s="32"/>
      <c r="C559" s="164" t="str">
        <f t="shared" si="201"/>
        <v>M</v>
      </c>
      <c r="D559" s="147"/>
      <c r="E559" s="40"/>
      <c r="F559" s="35"/>
      <c r="G559" s="32"/>
      <c r="H559" s="32"/>
      <c r="I559" s="32"/>
      <c r="J559" s="32"/>
      <c r="K559" s="41"/>
      <c r="L559" s="42"/>
      <c r="M559" s="42"/>
      <c r="N559" s="167" t="str">
        <f t="shared" si="202"/>
        <v>Uit</v>
      </c>
      <c r="O559" s="46"/>
      <c r="P559" s="47"/>
      <c r="Q559" s="48">
        <f t="shared" si="203"/>
        <v>0</v>
      </c>
      <c r="R559" s="49" t="str">
        <f t="shared" si="204"/>
        <v/>
      </c>
      <c r="S559" s="50" t="str">
        <f t="shared" si="205"/>
        <v>Uit</v>
      </c>
      <c r="T559" s="171">
        <f t="shared" si="206"/>
        <v>0</v>
      </c>
      <c r="U559" s="169">
        <f t="shared" si="207"/>
        <v>0</v>
      </c>
      <c r="V559" s="169" t="str">
        <f t="shared" si="208"/>
        <v>Uit</v>
      </c>
      <c r="W559" s="170" t="str">
        <f t="shared" si="209"/>
        <v/>
      </c>
      <c r="X559" s="91" t="str">
        <f t="shared" si="210"/>
        <v/>
      </c>
      <c r="Y559" s="51"/>
      <c r="Z559" s="51"/>
      <c r="AA559" s="51"/>
      <c r="AB559" s="51"/>
      <c r="AC559" s="51"/>
      <c r="AD559" s="51"/>
      <c r="AE559" s="51"/>
      <c r="AF559" s="51"/>
      <c r="AG559" s="51"/>
      <c r="AH559" s="51"/>
      <c r="AI559" s="51"/>
      <c r="AJ559" s="51"/>
      <c r="AK559" s="51"/>
      <c r="AL559" s="51"/>
      <c r="AM559" s="51"/>
      <c r="AN559" s="51"/>
      <c r="AO559" s="51"/>
      <c r="AP559" s="51"/>
      <c r="AQ559" s="51"/>
      <c r="AR559" s="51"/>
      <c r="AS559" s="51"/>
      <c r="AT559" s="51"/>
      <c r="AU559" s="51"/>
      <c r="AV559" s="51"/>
      <c r="AW559" s="51"/>
      <c r="AX559" s="149">
        <f t="shared" si="211"/>
        <v>0</v>
      </c>
      <c r="AY559" s="52"/>
      <c r="AZ559" s="90" t="e">
        <f>VLOOKUP(AY559,Termination!C:D,2,FALSE)</f>
        <v>#N/A</v>
      </c>
      <c r="BA559" s="92" t="str">
        <f t="shared" si="212"/>
        <v/>
      </c>
      <c r="BB559" s="89"/>
      <c r="BC559" s="89"/>
      <c r="BD559" s="150" t="str">
        <f t="shared" si="213"/>
        <v/>
      </c>
      <c r="BE559" s="151">
        <f>VLOOKUP(A559,Basisgegevens!$B:$L,5,0)</f>
        <v>3.8425925925925923E-3</v>
      </c>
      <c r="BF559" s="151">
        <f>VLOOKUP($A559,Basisgegevens!$B:$L,7,0)</f>
        <v>3.6111111111111109E-3</v>
      </c>
      <c r="BG559" s="151">
        <f>VLOOKUP($A559,Basisgegevens!$B:$L,8,0)</f>
        <v>8.5416666666666662E-3</v>
      </c>
      <c r="BH559" s="152">
        <f>VLOOKUP($A559,Basisgegevens!$B:$L,9,0)</f>
        <v>300</v>
      </c>
      <c r="BI559" s="152">
        <f>VLOOKUP($A559,Basisgegevens!$B:$L,10,0)</f>
        <v>135</v>
      </c>
      <c r="BJ559" s="152">
        <f>VLOOKUP($A559,Basisgegevens!$B:$L,11,0)</f>
        <v>19</v>
      </c>
      <c r="BK559" s="152" t="str">
        <f t="shared" si="214"/>
        <v/>
      </c>
      <c r="BL559" s="153" t="str">
        <f t="shared" si="215"/>
        <v>Uit</v>
      </c>
      <c r="BM559" s="154" t="str">
        <f t="shared" si="200"/>
        <v/>
      </c>
      <c r="BN559" s="154">
        <f t="shared" si="216"/>
        <v>0</v>
      </c>
      <c r="BO559" s="154" t="str">
        <f t="shared" si="217"/>
        <v/>
      </c>
      <c r="BP559" s="61"/>
      <c r="BQ559" s="61"/>
      <c r="BR559" s="59" t="str">
        <f t="shared" si="218"/>
        <v/>
      </c>
      <c r="BS559" s="59" t="str">
        <f t="shared" si="219"/>
        <v/>
      </c>
      <c r="BT559" s="155" t="str">
        <f t="shared" si="220"/>
        <v/>
      </c>
      <c r="BU559" s="156" t="str">
        <f t="shared" si="221"/>
        <v/>
      </c>
      <c r="BV559" s="68"/>
      <c r="BW559" s="68"/>
      <c r="BX559" s="68"/>
      <c r="BY559" s="68"/>
      <c r="BZ559" s="68"/>
      <c r="CA559" s="68"/>
      <c r="CB559" s="68"/>
      <c r="CC559" s="68"/>
    </row>
    <row r="560" spans="1:81" x14ac:dyDescent="0.2">
      <c r="A560" s="161" t="s">
        <v>56</v>
      </c>
      <c r="B560" s="32"/>
      <c r="C560" s="164" t="str">
        <f t="shared" si="201"/>
        <v>M</v>
      </c>
      <c r="D560" s="147"/>
      <c r="E560" s="40"/>
      <c r="F560" s="35"/>
      <c r="G560" s="32"/>
      <c r="H560" s="32"/>
      <c r="I560" s="32"/>
      <c r="J560" s="32"/>
      <c r="K560" s="41"/>
      <c r="L560" s="42"/>
      <c r="M560" s="42"/>
      <c r="N560" s="167" t="str">
        <f t="shared" si="202"/>
        <v>Uit</v>
      </c>
      <c r="O560" s="46"/>
      <c r="P560" s="47"/>
      <c r="Q560" s="48">
        <f t="shared" si="203"/>
        <v>0</v>
      </c>
      <c r="R560" s="49" t="str">
        <f t="shared" si="204"/>
        <v/>
      </c>
      <c r="S560" s="50" t="str">
        <f t="shared" si="205"/>
        <v>Uit</v>
      </c>
      <c r="T560" s="171">
        <f t="shared" si="206"/>
        <v>0</v>
      </c>
      <c r="U560" s="169">
        <f t="shared" si="207"/>
        <v>0</v>
      </c>
      <c r="V560" s="169" t="str">
        <f t="shared" si="208"/>
        <v>Uit</v>
      </c>
      <c r="W560" s="170" t="str">
        <f t="shared" si="209"/>
        <v/>
      </c>
      <c r="X560" s="91" t="str">
        <f t="shared" si="210"/>
        <v/>
      </c>
      <c r="Y560" s="51"/>
      <c r="Z560" s="51"/>
      <c r="AA560" s="51"/>
      <c r="AB560" s="51"/>
      <c r="AC560" s="51"/>
      <c r="AD560" s="51"/>
      <c r="AE560" s="51"/>
      <c r="AF560" s="51"/>
      <c r="AG560" s="51"/>
      <c r="AH560" s="51"/>
      <c r="AI560" s="51"/>
      <c r="AJ560" s="51"/>
      <c r="AK560" s="51"/>
      <c r="AL560" s="51"/>
      <c r="AM560" s="51"/>
      <c r="AN560" s="51"/>
      <c r="AO560" s="51"/>
      <c r="AP560" s="51"/>
      <c r="AQ560" s="51"/>
      <c r="AR560" s="51"/>
      <c r="AS560" s="51"/>
      <c r="AT560" s="51"/>
      <c r="AU560" s="51"/>
      <c r="AV560" s="51"/>
      <c r="AW560" s="51"/>
      <c r="AX560" s="149">
        <f t="shared" si="211"/>
        <v>0</v>
      </c>
      <c r="AY560" s="52"/>
      <c r="AZ560" s="90" t="e">
        <f>VLOOKUP(AY560,Termination!C:D,2,FALSE)</f>
        <v>#N/A</v>
      </c>
      <c r="BA560" s="92" t="str">
        <f t="shared" si="212"/>
        <v/>
      </c>
      <c r="BB560" s="89"/>
      <c r="BC560" s="89"/>
      <c r="BD560" s="150" t="str">
        <f t="shared" si="213"/>
        <v/>
      </c>
      <c r="BE560" s="151">
        <f>VLOOKUP(A560,Basisgegevens!$B:$L,5,0)</f>
        <v>3.8425925925925923E-3</v>
      </c>
      <c r="BF560" s="151">
        <f>VLOOKUP($A560,Basisgegevens!$B:$L,7,0)</f>
        <v>3.6111111111111109E-3</v>
      </c>
      <c r="BG560" s="151">
        <f>VLOOKUP($A560,Basisgegevens!$B:$L,8,0)</f>
        <v>8.5416666666666662E-3</v>
      </c>
      <c r="BH560" s="152">
        <f>VLOOKUP($A560,Basisgegevens!$B:$L,9,0)</f>
        <v>300</v>
      </c>
      <c r="BI560" s="152">
        <f>VLOOKUP($A560,Basisgegevens!$B:$L,10,0)</f>
        <v>135</v>
      </c>
      <c r="BJ560" s="152">
        <f>VLOOKUP($A560,Basisgegevens!$B:$L,11,0)</f>
        <v>19</v>
      </c>
      <c r="BK560" s="152" t="str">
        <f t="shared" si="214"/>
        <v/>
      </c>
      <c r="BL560" s="153" t="str">
        <f t="shared" si="215"/>
        <v>Uit</v>
      </c>
      <c r="BM560" s="154" t="str">
        <f t="shared" si="200"/>
        <v/>
      </c>
      <c r="BN560" s="154">
        <f t="shared" si="216"/>
        <v>0</v>
      </c>
      <c r="BO560" s="154" t="str">
        <f t="shared" si="217"/>
        <v/>
      </c>
      <c r="BP560" s="61"/>
      <c r="BQ560" s="61"/>
      <c r="BR560" s="59" t="str">
        <f t="shared" si="218"/>
        <v/>
      </c>
      <c r="BS560" s="59" t="str">
        <f t="shared" si="219"/>
        <v/>
      </c>
      <c r="BT560" s="155" t="str">
        <f t="shared" si="220"/>
        <v/>
      </c>
      <c r="BU560" s="156" t="str">
        <f t="shared" si="221"/>
        <v/>
      </c>
      <c r="BV560" s="68"/>
      <c r="BW560" s="68"/>
      <c r="BX560" s="68"/>
      <c r="BY560" s="68"/>
      <c r="BZ560" s="68"/>
      <c r="CA560" s="68"/>
      <c r="CB560" s="68"/>
      <c r="CC560" s="68"/>
    </row>
    <row r="561" spans="1:81" x14ac:dyDescent="0.2">
      <c r="A561" s="161" t="s">
        <v>56</v>
      </c>
      <c r="B561" s="32"/>
      <c r="C561" s="164" t="str">
        <f t="shared" si="201"/>
        <v>M</v>
      </c>
      <c r="D561" s="147"/>
      <c r="E561" s="40"/>
      <c r="F561" s="35"/>
      <c r="G561" s="32"/>
      <c r="H561" s="32"/>
      <c r="I561" s="32"/>
      <c r="J561" s="32"/>
      <c r="K561" s="41"/>
      <c r="L561" s="42"/>
      <c r="M561" s="42"/>
      <c r="N561" s="167" t="str">
        <f t="shared" si="202"/>
        <v>Uit</v>
      </c>
      <c r="O561" s="46"/>
      <c r="P561" s="47"/>
      <c r="Q561" s="48">
        <f t="shared" si="203"/>
        <v>0</v>
      </c>
      <c r="R561" s="49" t="str">
        <f t="shared" si="204"/>
        <v/>
      </c>
      <c r="S561" s="50" t="str">
        <f t="shared" si="205"/>
        <v>Uit</v>
      </c>
      <c r="T561" s="171">
        <f t="shared" si="206"/>
        <v>0</v>
      </c>
      <c r="U561" s="169">
        <f t="shared" si="207"/>
        <v>0</v>
      </c>
      <c r="V561" s="169" t="str">
        <f t="shared" si="208"/>
        <v>Uit</v>
      </c>
      <c r="W561" s="170" t="str">
        <f t="shared" si="209"/>
        <v/>
      </c>
      <c r="X561" s="91" t="str">
        <f t="shared" si="210"/>
        <v/>
      </c>
      <c r="Y561" s="51"/>
      <c r="Z561" s="51"/>
      <c r="AA561" s="51"/>
      <c r="AB561" s="51"/>
      <c r="AC561" s="51"/>
      <c r="AD561" s="51"/>
      <c r="AE561" s="51"/>
      <c r="AF561" s="51"/>
      <c r="AG561" s="51"/>
      <c r="AH561" s="51"/>
      <c r="AI561" s="51"/>
      <c r="AJ561" s="51"/>
      <c r="AK561" s="51"/>
      <c r="AL561" s="51"/>
      <c r="AM561" s="51"/>
      <c r="AN561" s="51"/>
      <c r="AO561" s="51"/>
      <c r="AP561" s="51"/>
      <c r="AQ561" s="51"/>
      <c r="AR561" s="51"/>
      <c r="AS561" s="51"/>
      <c r="AT561" s="51"/>
      <c r="AU561" s="51"/>
      <c r="AV561" s="51"/>
      <c r="AW561" s="51"/>
      <c r="AX561" s="149">
        <f t="shared" si="211"/>
        <v>0</v>
      </c>
      <c r="AY561" s="52"/>
      <c r="AZ561" s="90" t="e">
        <f>VLOOKUP(AY561,Termination!C:D,2,FALSE)</f>
        <v>#N/A</v>
      </c>
      <c r="BA561" s="92" t="str">
        <f t="shared" si="212"/>
        <v/>
      </c>
      <c r="BB561" s="89"/>
      <c r="BC561" s="89"/>
      <c r="BD561" s="150" t="str">
        <f t="shared" si="213"/>
        <v/>
      </c>
      <c r="BE561" s="151">
        <f>VLOOKUP(A561,Basisgegevens!$B:$L,5,0)</f>
        <v>3.8425925925925923E-3</v>
      </c>
      <c r="BF561" s="151">
        <f>VLOOKUP($A561,Basisgegevens!$B:$L,7,0)</f>
        <v>3.6111111111111109E-3</v>
      </c>
      <c r="BG561" s="151">
        <f>VLOOKUP($A561,Basisgegevens!$B:$L,8,0)</f>
        <v>8.5416666666666662E-3</v>
      </c>
      <c r="BH561" s="152">
        <f>VLOOKUP($A561,Basisgegevens!$B:$L,9,0)</f>
        <v>300</v>
      </c>
      <c r="BI561" s="152">
        <f>VLOOKUP($A561,Basisgegevens!$B:$L,10,0)</f>
        <v>135</v>
      </c>
      <c r="BJ561" s="152">
        <f>VLOOKUP($A561,Basisgegevens!$B:$L,11,0)</f>
        <v>19</v>
      </c>
      <c r="BK561" s="152" t="str">
        <f t="shared" si="214"/>
        <v/>
      </c>
      <c r="BL561" s="153" t="str">
        <f t="shared" si="215"/>
        <v>Uit</v>
      </c>
      <c r="BM561" s="154" t="str">
        <f t="shared" ref="BM561:BM624" si="222">IFERROR(IF(BD561&gt;BE561,(BD561-BE561)*24*3600*0.4,0),"")</f>
        <v/>
      </c>
      <c r="BN561" s="154">
        <f t="shared" si="216"/>
        <v>0</v>
      </c>
      <c r="BO561" s="154" t="str">
        <f t="shared" si="217"/>
        <v/>
      </c>
      <c r="BP561" s="61"/>
      <c r="BQ561" s="61"/>
      <c r="BR561" s="59" t="str">
        <f t="shared" si="218"/>
        <v/>
      </c>
      <c r="BS561" s="59" t="str">
        <f t="shared" si="219"/>
        <v/>
      </c>
      <c r="BT561" s="155" t="str">
        <f t="shared" si="220"/>
        <v/>
      </c>
      <c r="BU561" s="156" t="str">
        <f t="shared" si="221"/>
        <v/>
      </c>
      <c r="BV561" s="68"/>
      <c r="BW561" s="68"/>
      <c r="BX561" s="68"/>
      <c r="BY561" s="68"/>
      <c r="BZ561" s="68"/>
      <c r="CA561" s="68"/>
      <c r="CB561" s="68"/>
      <c r="CC561" s="68"/>
    </row>
    <row r="562" spans="1:81" x14ac:dyDescent="0.2">
      <c r="A562" s="161" t="s">
        <v>56</v>
      </c>
      <c r="B562" s="32"/>
      <c r="C562" s="164" t="str">
        <f t="shared" si="201"/>
        <v>M</v>
      </c>
      <c r="D562" s="147"/>
      <c r="E562" s="40"/>
      <c r="F562" s="35"/>
      <c r="G562" s="32"/>
      <c r="H562" s="32"/>
      <c r="I562" s="32"/>
      <c r="J562" s="32"/>
      <c r="K562" s="41"/>
      <c r="L562" s="42"/>
      <c r="M562" s="42"/>
      <c r="N562" s="167" t="str">
        <f t="shared" si="202"/>
        <v>Uit</v>
      </c>
      <c r="O562" s="46"/>
      <c r="P562" s="47"/>
      <c r="Q562" s="48">
        <f t="shared" si="203"/>
        <v>0</v>
      </c>
      <c r="R562" s="49" t="str">
        <f t="shared" si="204"/>
        <v/>
      </c>
      <c r="S562" s="50" t="str">
        <f t="shared" si="205"/>
        <v>Uit</v>
      </c>
      <c r="T562" s="171">
        <f t="shared" si="206"/>
        <v>0</v>
      </c>
      <c r="U562" s="169">
        <f t="shared" si="207"/>
        <v>0</v>
      </c>
      <c r="V562" s="169" t="str">
        <f t="shared" si="208"/>
        <v>Uit</v>
      </c>
      <c r="W562" s="170" t="str">
        <f t="shared" si="209"/>
        <v/>
      </c>
      <c r="X562" s="91" t="str">
        <f t="shared" si="210"/>
        <v/>
      </c>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149">
        <f t="shared" si="211"/>
        <v>0</v>
      </c>
      <c r="AY562" s="52"/>
      <c r="AZ562" s="90" t="e">
        <f>VLOOKUP(AY562,Termination!C:D,2,FALSE)</f>
        <v>#N/A</v>
      </c>
      <c r="BA562" s="92" t="str">
        <f t="shared" si="212"/>
        <v/>
      </c>
      <c r="BB562" s="89"/>
      <c r="BC562" s="89"/>
      <c r="BD562" s="150" t="str">
        <f t="shared" si="213"/>
        <v/>
      </c>
      <c r="BE562" s="151">
        <f>VLOOKUP(A562,Basisgegevens!$B:$L,5,0)</f>
        <v>3.8425925925925923E-3</v>
      </c>
      <c r="BF562" s="151">
        <f>VLOOKUP($A562,Basisgegevens!$B:$L,7,0)</f>
        <v>3.6111111111111109E-3</v>
      </c>
      <c r="BG562" s="151">
        <f>VLOOKUP($A562,Basisgegevens!$B:$L,8,0)</f>
        <v>8.5416666666666662E-3</v>
      </c>
      <c r="BH562" s="152">
        <f>VLOOKUP($A562,Basisgegevens!$B:$L,9,0)</f>
        <v>300</v>
      </c>
      <c r="BI562" s="152">
        <f>VLOOKUP($A562,Basisgegevens!$B:$L,10,0)</f>
        <v>135</v>
      </c>
      <c r="BJ562" s="152">
        <f>VLOOKUP($A562,Basisgegevens!$B:$L,11,0)</f>
        <v>19</v>
      </c>
      <c r="BK562" s="152" t="str">
        <f t="shared" si="214"/>
        <v/>
      </c>
      <c r="BL562" s="153" t="str">
        <f t="shared" si="215"/>
        <v>Uit</v>
      </c>
      <c r="BM562" s="154" t="str">
        <f t="shared" si="222"/>
        <v/>
      </c>
      <c r="BN562" s="154">
        <f t="shared" si="216"/>
        <v>0</v>
      </c>
      <c r="BO562" s="154" t="str">
        <f t="shared" si="217"/>
        <v/>
      </c>
      <c r="BP562" s="61"/>
      <c r="BQ562" s="61"/>
      <c r="BR562" s="59" t="str">
        <f t="shared" si="218"/>
        <v/>
      </c>
      <c r="BS562" s="59" t="str">
        <f t="shared" si="219"/>
        <v/>
      </c>
      <c r="BT562" s="155" t="str">
        <f t="shared" si="220"/>
        <v/>
      </c>
      <c r="BU562" s="156" t="str">
        <f t="shared" si="221"/>
        <v/>
      </c>
      <c r="BV562" s="68"/>
      <c r="BW562" s="68"/>
      <c r="BX562" s="68"/>
      <c r="BY562" s="68"/>
      <c r="BZ562" s="68"/>
      <c r="CA562" s="68"/>
      <c r="CB562" s="68"/>
      <c r="CC562" s="68"/>
    </row>
    <row r="563" spans="1:81" x14ac:dyDescent="0.2">
      <c r="A563" s="161" t="s">
        <v>56</v>
      </c>
      <c r="B563" s="32"/>
      <c r="C563" s="164" t="str">
        <f t="shared" si="201"/>
        <v>M</v>
      </c>
      <c r="D563" s="147"/>
      <c r="E563" s="40"/>
      <c r="F563" s="35"/>
      <c r="G563" s="32"/>
      <c r="H563" s="32"/>
      <c r="I563" s="32"/>
      <c r="J563" s="32"/>
      <c r="K563" s="41"/>
      <c r="L563" s="42"/>
      <c r="M563" s="42"/>
      <c r="N563" s="167" t="str">
        <f t="shared" si="202"/>
        <v>Uit</v>
      </c>
      <c r="O563" s="46"/>
      <c r="P563" s="47"/>
      <c r="Q563" s="48">
        <f t="shared" si="203"/>
        <v>0</v>
      </c>
      <c r="R563" s="49" t="str">
        <f t="shared" si="204"/>
        <v/>
      </c>
      <c r="S563" s="50" t="str">
        <f t="shared" si="205"/>
        <v>Uit</v>
      </c>
      <c r="T563" s="171">
        <f t="shared" si="206"/>
        <v>0</v>
      </c>
      <c r="U563" s="169">
        <f t="shared" si="207"/>
        <v>0</v>
      </c>
      <c r="V563" s="169" t="str">
        <f t="shared" si="208"/>
        <v>Uit</v>
      </c>
      <c r="W563" s="170" t="str">
        <f t="shared" si="209"/>
        <v/>
      </c>
      <c r="X563" s="91" t="str">
        <f t="shared" si="210"/>
        <v/>
      </c>
      <c r="Y563" s="51"/>
      <c r="Z563" s="51"/>
      <c r="AA563" s="51"/>
      <c r="AB563" s="51"/>
      <c r="AC563" s="51"/>
      <c r="AD563" s="51"/>
      <c r="AE563" s="51"/>
      <c r="AF563" s="51"/>
      <c r="AG563" s="51"/>
      <c r="AH563" s="51"/>
      <c r="AI563" s="51"/>
      <c r="AJ563" s="51"/>
      <c r="AK563" s="51"/>
      <c r="AL563" s="51"/>
      <c r="AM563" s="51"/>
      <c r="AN563" s="51"/>
      <c r="AO563" s="51"/>
      <c r="AP563" s="51"/>
      <c r="AQ563" s="51"/>
      <c r="AR563" s="51"/>
      <c r="AS563" s="51"/>
      <c r="AT563" s="51"/>
      <c r="AU563" s="51"/>
      <c r="AV563" s="51"/>
      <c r="AW563" s="51"/>
      <c r="AX563" s="149">
        <f t="shared" si="211"/>
        <v>0</v>
      </c>
      <c r="AY563" s="52"/>
      <c r="AZ563" s="90" t="e">
        <f>VLOOKUP(AY563,Termination!C:D,2,FALSE)</f>
        <v>#N/A</v>
      </c>
      <c r="BA563" s="92" t="str">
        <f t="shared" si="212"/>
        <v/>
      </c>
      <c r="BB563" s="89"/>
      <c r="BC563" s="89"/>
      <c r="BD563" s="150" t="str">
        <f t="shared" si="213"/>
        <v/>
      </c>
      <c r="BE563" s="151">
        <f>VLOOKUP(A563,Basisgegevens!$B:$L,5,0)</f>
        <v>3.8425925925925923E-3</v>
      </c>
      <c r="BF563" s="151">
        <f>VLOOKUP($A563,Basisgegevens!$B:$L,7,0)</f>
        <v>3.6111111111111109E-3</v>
      </c>
      <c r="BG563" s="151">
        <f>VLOOKUP($A563,Basisgegevens!$B:$L,8,0)</f>
        <v>8.5416666666666662E-3</v>
      </c>
      <c r="BH563" s="152">
        <f>VLOOKUP($A563,Basisgegevens!$B:$L,9,0)</f>
        <v>300</v>
      </c>
      <c r="BI563" s="152">
        <f>VLOOKUP($A563,Basisgegevens!$B:$L,10,0)</f>
        <v>135</v>
      </c>
      <c r="BJ563" s="152">
        <f>VLOOKUP($A563,Basisgegevens!$B:$L,11,0)</f>
        <v>19</v>
      </c>
      <c r="BK563" s="152" t="str">
        <f t="shared" si="214"/>
        <v/>
      </c>
      <c r="BL563" s="153" t="str">
        <f t="shared" si="215"/>
        <v>Uit</v>
      </c>
      <c r="BM563" s="154" t="str">
        <f t="shared" si="222"/>
        <v/>
      </c>
      <c r="BN563" s="154">
        <f t="shared" si="216"/>
        <v>0</v>
      </c>
      <c r="BO563" s="154" t="str">
        <f t="shared" si="217"/>
        <v/>
      </c>
      <c r="BP563" s="61"/>
      <c r="BQ563" s="61"/>
      <c r="BR563" s="59" t="str">
        <f t="shared" si="218"/>
        <v/>
      </c>
      <c r="BS563" s="59" t="str">
        <f t="shared" si="219"/>
        <v/>
      </c>
      <c r="BT563" s="155" t="str">
        <f t="shared" si="220"/>
        <v/>
      </c>
      <c r="BU563" s="156" t="str">
        <f t="shared" si="221"/>
        <v/>
      </c>
      <c r="BV563" s="68"/>
      <c r="BW563" s="68"/>
      <c r="BX563" s="68"/>
      <c r="BY563" s="68"/>
      <c r="BZ563" s="68"/>
      <c r="CA563" s="68"/>
      <c r="CB563" s="68"/>
      <c r="CC563" s="68"/>
    </row>
    <row r="564" spans="1:81" x14ac:dyDescent="0.2">
      <c r="A564" s="161" t="s">
        <v>56</v>
      </c>
      <c r="B564" s="32"/>
      <c r="C564" s="164" t="str">
        <f t="shared" si="201"/>
        <v>M</v>
      </c>
      <c r="D564" s="147"/>
      <c r="E564" s="40"/>
      <c r="F564" s="35"/>
      <c r="G564" s="32"/>
      <c r="H564" s="32"/>
      <c r="I564" s="32"/>
      <c r="J564" s="32"/>
      <c r="K564" s="41"/>
      <c r="L564" s="42"/>
      <c r="M564" s="42"/>
      <c r="N564" s="167" t="str">
        <f t="shared" si="202"/>
        <v>Uit</v>
      </c>
      <c r="O564" s="46"/>
      <c r="P564" s="47"/>
      <c r="Q564" s="48">
        <f t="shared" si="203"/>
        <v>0</v>
      </c>
      <c r="R564" s="49" t="str">
        <f t="shared" si="204"/>
        <v/>
      </c>
      <c r="S564" s="50" t="str">
        <f t="shared" si="205"/>
        <v>Uit</v>
      </c>
      <c r="T564" s="171">
        <f t="shared" si="206"/>
        <v>0</v>
      </c>
      <c r="U564" s="169">
        <f t="shared" si="207"/>
        <v>0</v>
      </c>
      <c r="V564" s="169" t="str">
        <f t="shared" si="208"/>
        <v>Uit</v>
      </c>
      <c r="W564" s="170" t="str">
        <f t="shared" si="209"/>
        <v/>
      </c>
      <c r="X564" s="91" t="str">
        <f t="shared" si="210"/>
        <v/>
      </c>
      <c r="Y564" s="51"/>
      <c r="Z564" s="51"/>
      <c r="AA564" s="51"/>
      <c r="AB564" s="51"/>
      <c r="AC564" s="51"/>
      <c r="AD564" s="51"/>
      <c r="AE564" s="51"/>
      <c r="AF564" s="51"/>
      <c r="AG564" s="51"/>
      <c r="AH564" s="51"/>
      <c r="AI564" s="51"/>
      <c r="AJ564" s="51"/>
      <c r="AK564" s="51"/>
      <c r="AL564" s="51"/>
      <c r="AM564" s="51"/>
      <c r="AN564" s="51"/>
      <c r="AO564" s="51"/>
      <c r="AP564" s="51"/>
      <c r="AQ564" s="51"/>
      <c r="AR564" s="51"/>
      <c r="AS564" s="51"/>
      <c r="AT564" s="51"/>
      <c r="AU564" s="51"/>
      <c r="AV564" s="51"/>
      <c r="AW564" s="51"/>
      <c r="AX564" s="149">
        <f t="shared" si="211"/>
        <v>0</v>
      </c>
      <c r="AY564" s="52"/>
      <c r="AZ564" s="90" t="e">
        <f>VLOOKUP(AY564,Termination!C:D,2,FALSE)</f>
        <v>#N/A</v>
      </c>
      <c r="BA564" s="92" t="str">
        <f t="shared" si="212"/>
        <v/>
      </c>
      <c r="BB564" s="89"/>
      <c r="BC564" s="89"/>
      <c r="BD564" s="150" t="str">
        <f t="shared" si="213"/>
        <v/>
      </c>
      <c r="BE564" s="151">
        <f>VLOOKUP(A564,Basisgegevens!$B:$L,5,0)</f>
        <v>3.8425925925925923E-3</v>
      </c>
      <c r="BF564" s="151">
        <f>VLOOKUP($A564,Basisgegevens!$B:$L,7,0)</f>
        <v>3.6111111111111109E-3</v>
      </c>
      <c r="BG564" s="151">
        <f>VLOOKUP($A564,Basisgegevens!$B:$L,8,0)</f>
        <v>8.5416666666666662E-3</v>
      </c>
      <c r="BH564" s="152">
        <f>VLOOKUP($A564,Basisgegevens!$B:$L,9,0)</f>
        <v>300</v>
      </c>
      <c r="BI564" s="152">
        <f>VLOOKUP($A564,Basisgegevens!$B:$L,10,0)</f>
        <v>135</v>
      </c>
      <c r="BJ564" s="152">
        <f>VLOOKUP($A564,Basisgegevens!$B:$L,11,0)</f>
        <v>19</v>
      </c>
      <c r="BK564" s="152" t="str">
        <f t="shared" si="214"/>
        <v/>
      </c>
      <c r="BL564" s="153" t="str">
        <f t="shared" si="215"/>
        <v>Uit</v>
      </c>
      <c r="BM564" s="154" t="str">
        <f t="shared" si="222"/>
        <v/>
      </c>
      <c r="BN564" s="154">
        <f t="shared" si="216"/>
        <v>0</v>
      </c>
      <c r="BO564" s="154" t="str">
        <f t="shared" si="217"/>
        <v/>
      </c>
      <c r="BP564" s="61"/>
      <c r="BQ564" s="61"/>
      <c r="BR564" s="59" t="str">
        <f t="shared" si="218"/>
        <v/>
      </c>
      <c r="BS564" s="59" t="str">
        <f t="shared" si="219"/>
        <v/>
      </c>
      <c r="BT564" s="155" t="str">
        <f t="shared" si="220"/>
        <v/>
      </c>
      <c r="BU564" s="156" t="str">
        <f t="shared" si="221"/>
        <v/>
      </c>
      <c r="BV564" s="68"/>
      <c r="BW564" s="68"/>
      <c r="BX564" s="68"/>
      <c r="BY564" s="68"/>
      <c r="BZ564" s="68"/>
      <c r="CA564" s="68"/>
      <c r="CB564" s="68"/>
      <c r="CC564" s="68"/>
    </row>
    <row r="565" spans="1:81" x14ac:dyDescent="0.2">
      <c r="A565" s="161" t="s">
        <v>56</v>
      </c>
      <c r="B565" s="32"/>
      <c r="C565" s="164" t="str">
        <f t="shared" si="201"/>
        <v>M</v>
      </c>
      <c r="D565" s="147"/>
      <c r="E565" s="40"/>
      <c r="F565" s="35"/>
      <c r="G565" s="32"/>
      <c r="H565" s="32"/>
      <c r="I565" s="32"/>
      <c r="J565" s="32"/>
      <c r="K565" s="41"/>
      <c r="L565" s="42"/>
      <c r="M565" s="42"/>
      <c r="N565" s="167" t="str">
        <f t="shared" si="202"/>
        <v>Uit</v>
      </c>
      <c r="O565" s="46"/>
      <c r="P565" s="47"/>
      <c r="Q565" s="48">
        <f t="shared" si="203"/>
        <v>0</v>
      </c>
      <c r="R565" s="49" t="str">
        <f t="shared" si="204"/>
        <v/>
      </c>
      <c r="S565" s="50" t="str">
        <f t="shared" si="205"/>
        <v>Uit</v>
      </c>
      <c r="T565" s="171">
        <f t="shared" si="206"/>
        <v>0</v>
      </c>
      <c r="U565" s="169">
        <f t="shared" si="207"/>
        <v>0</v>
      </c>
      <c r="V565" s="169" t="str">
        <f t="shared" si="208"/>
        <v>Uit</v>
      </c>
      <c r="W565" s="170" t="str">
        <f t="shared" si="209"/>
        <v/>
      </c>
      <c r="X565" s="91" t="str">
        <f t="shared" si="210"/>
        <v/>
      </c>
      <c r="Y565" s="51"/>
      <c r="Z565" s="51"/>
      <c r="AA565" s="51"/>
      <c r="AB565" s="51"/>
      <c r="AC565" s="51"/>
      <c r="AD565" s="51"/>
      <c r="AE565" s="51"/>
      <c r="AF565" s="51"/>
      <c r="AG565" s="51"/>
      <c r="AH565" s="51"/>
      <c r="AI565" s="51"/>
      <c r="AJ565" s="51"/>
      <c r="AK565" s="51"/>
      <c r="AL565" s="51"/>
      <c r="AM565" s="51"/>
      <c r="AN565" s="51"/>
      <c r="AO565" s="51"/>
      <c r="AP565" s="51"/>
      <c r="AQ565" s="51"/>
      <c r="AR565" s="51"/>
      <c r="AS565" s="51"/>
      <c r="AT565" s="51"/>
      <c r="AU565" s="51"/>
      <c r="AV565" s="51"/>
      <c r="AW565" s="51"/>
      <c r="AX565" s="149">
        <f t="shared" si="211"/>
        <v>0</v>
      </c>
      <c r="AY565" s="52"/>
      <c r="AZ565" s="90" t="e">
        <f>VLOOKUP(AY565,Termination!C:D,2,FALSE)</f>
        <v>#N/A</v>
      </c>
      <c r="BA565" s="92" t="str">
        <f t="shared" si="212"/>
        <v/>
      </c>
      <c r="BB565" s="89"/>
      <c r="BC565" s="89"/>
      <c r="BD565" s="150" t="str">
        <f t="shared" si="213"/>
        <v/>
      </c>
      <c r="BE565" s="151">
        <f>VLOOKUP(A565,Basisgegevens!$B:$L,5,0)</f>
        <v>3.8425925925925923E-3</v>
      </c>
      <c r="BF565" s="151">
        <f>VLOOKUP($A565,Basisgegevens!$B:$L,7,0)</f>
        <v>3.6111111111111109E-3</v>
      </c>
      <c r="BG565" s="151">
        <f>VLOOKUP($A565,Basisgegevens!$B:$L,8,0)</f>
        <v>8.5416666666666662E-3</v>
      </c>
      <c r="BH565" s="152">
        <f>VLOOKUP($A565,Basisgegevens!$B:$L,9,0)</f>
        <v>300</v>
      </c>
      <c r="BI565" s="152">
        <f>VLOOKUP($A565,Basisgegevens!$B:$L,10,0)</f>
        <v>135</v>
      </c>
      <c r="BJ565" s="152">
        <f>VLOOKUP($A565,Basisgegevens!$B:$L,11,0)</f>
        <v>19</v>
      </c>
      <c r="BK565" s="152" t="str">
        <f t="shared" si="214"/>
        <v/>
      </c>
      <c r="BL565" s="153" t="str">
        <f t="shared" si="215"/>
        <v>Uit</v>
      </c>
      <c r="BM565" s="154" t="str">
        <f t="shared" si="222"/>
        <v/>
      </c>
      <c r="BN565" s="154">
        <f t="shared" si="216"/>
        <v>0</v>
      </c>
      <c r="BO565" s="154" t="str">
        <f t="shared" si="217"/>
        <v/>
      </c>
      <c r="BP565" s="61"/>
      <c r="BQ565" s="61"/>
      <c r="BR565" s="59" t="str">
        <f t="shared" si="218"/>
        <v/>
      </c>
      <c r="BS565" s="59" t="str">
        <f t="shared" si="219"/>
        <v/>
      </c>
      <c r="BT565" s="155" t="str">
        <f t="shared" si="220"/>
        <v/>
      </c>
      <c r="BU565" s="156" t="str">
        <f t="shared" si="221"/>
        <v/>
      </c>
      <c r="BV565" s="68"/>
      <c r="BW565" s="68"/>
      <c r="BX565" s="68"/>
      <c r="BY565" s="68"/>
      <c r="BZ565" s="68"/>
      <c r="CA565" s="68"/>
      <c r="CB565" s="68"/>
      <c r="CC565" s="68"/>
    </row>
    <row r="566" spans="1:81" x14ac:dyDescent="0.2">
      <c r="A566" s="161" t="s">
        <v>56</v>
      </c>
      <c r="B566" s="32"/>
      <c r="C566" s="164" t="str">
        <f t="shared" si="201"/>
        <v>M</v>
      </c>
      <c r="D566" s="147"/>
      <c r="E566" s="40"/>
      <c r="F566" s="35"/>
      <c r="G566" s="32"/>
      <c r="H566" s="32"/>
      <c r="I566" s="32"/>
      <c r="J566" s="32"/>
      <c r="K566" s="41"/>
      <c r="L566" s="42"/>
      <c r="M566" s="42"/>
      <c r="N566" s="167" t="str">
        <f t="shared" si="202"/>
        <v>Uit</v>
      </c>
      <c r="O566" s="46"/>
      <c r="P566" s="47"/>
      <c r="Q566" s="48">
        <f t="shared" si="203"/>
        <v>0</v>
      </c>
      <c r="R566" s="49" t="str">
        <f t="shared" si="204"/>
        <v/>
      </c>
      <c r="S566" s="50" t="str">
        <f t="shared" si="205"/>
        <v>Uit</v>
      </c>
      <c r="T566" s="171">
        <f t="shared" si="206"/>
        <v>0</v>
      </c>
      <c r="U566" s="169">
        <f t="shared" si="207"/>
        <v>0</v>
      </c>
      <c r="V566" s="169" t="str">
        <f t="shared" si="208"/>
        <v>Uit</v>
      </c>
      <c r="W566" s="170" t="str">
        <f t="shared" si="209"/>
        <v/>
      </c>
      <c r="X566" s="91" t="str">
        <f t="shared" si="210"/>
        <v/>
      </c>
      <c r="Y566" s="51"/>
      <c r="Z566" s="51"/>
      <c r="AA566" s="51"/>
      <c r="AB566" s="51"/>
      <c r="AC566" s="51"/>
      <c r="AD566" s="51"/>
      <c r="AE566" s="51"/>
      <c r="AF566" s="51"/>
      <c r="AG566" s="51"/>
      <c r="AH566" s="51"/>
      <c r="AI566" s="51"/>
      <c r="AJ566" s="51"/>
      <c r="AK566" s="51"/>
      <c r="AL566" s="51"/>
      <c r="AM566" s="51"/>
      <c r="AN566" s="51"/>
      <c r="AO566" s="51"/>
      <c r="AP566" s="51"/>
      <c r="AQ566" s="51"/>
      <c r="AR566" s="51"/>
      <c r="AS566" s="51"/>
      <c r="AT566" s="51"/>
      <c r="AU566" s="51"/>
      <c r="AV566" s="51"/>
      <c r="AW566" s="51"/>
      <c r="AX566" s="149">
        <f t="shared" si="211"/>
        <v>0</v>
      </c>
      <c r="AY566" s="52"/>
      <c r="AZ566" s="90" t="e">
        <f>VLOOKUP(AY566,Termination!C:D,2,FALSE)</f>
        <v>#N/A</v>
      </c>
      <c r="BA566" s="92" t="str">
        <f t="shared" si="212"/>
        <v/>
      </c>
      <c r="BB566" s="89"/>
      <c r="BC566" s="89"/>
      <c r="BD566" s="150" t="str">
        <f t="shared" si="213"/>
        <v/>
      </c>
      <c r="BE566" s="151">
        <f>VLOOKUP(A566,Basisgegevens!$B:$L,5,0)</f>
        <v>3.8425925925925923E-3</v>
      </c>
      <c r="BF566" s="151">
        <f>VLOOKUP($A566,Basisgegevens!$B:$L,7,0)</f>
        <v>3.6111111111111109E-3</v>
      </c>
      <c r="BG566" s="151">
        <f>VLOOKUP($A566,Basisgegevens!$B:$L,8,0)</f>
        <v>8.5416666666666662E-3</v>
      </c>
      <c r="BH566" s="152">
        <f>VLOOKUP($A566,Basisgegevens!$B:$L,9,0)</f>
        <v>300</v>
      </c>
      <c r="BI566" s="152">
        <f>VLOOKUP($A566,Basisgegevens!$B:$L,10,0)</f>
        <v>135</v>
      </c>
      <c r="BJ566" s="152">
        <f>VLOOKUP($A566,Basisgegevens!$B:$L,11,0)</f>
        <v>19</v>
      </c>
      <c r="BK566" s="152" t="str">
        <f t="shared" si="214"/>
        <v/>
      </c>
      <c r="BL566" s="153" t="str">
        <f t="shared" si="215"/>
        <v>Uit</v>
      </c>
      <c r="BM566" s="154" t="str">
        <f t="shared" si="222"/>
        <v/>
      </c>
      <c r="BN566" s="154">
        <f t="shared" si="216"/>
        <v>0</v>
      </c>
      <c r="BO566" s="154" t="str">
        <f t="shared" si="217"/>
        <v/>
      </c>
      <c r="BP566" s="61"/>
      <c r="BQ566" s="61"/>
      <c r="BR566" s="59" t="str">
        <f t="shared" si="218"/>
        <v/>
      </c>
      <c r="BS566" s="59" t="str">
        <f t="shared" si="219"/>
        <v/>
      </c>
      <c r="BT566" s="155" t="str">
        <f t="shared" si="220"/>
        <v/>
      </c>
      <c r="BU566" s="156" t="str">
        <f t="shared" si="221"/>
        <v/>
      </c>
      <c r="BV566" s="68"/>
      <c r="BW566" s="68"/>
      <c r="BX566" s="68"/>
      <c r="BY566" s="68"/>
      <c r="BZ566" s="68"/>
      <c r="CA566" s="68"/>
      <c r="CB566" s="68"/>
      <c r="CC566" s="68"/>
    </row>
    <row r="567" spans="1:81" x14ac:dyDescent="0.2">
      <c r="A567" s="161" t="s">
        <v>56</v>
      </c>
      <c r="B567" s="32"/>
      <c r="C567" s="164" t="str">
        <f t="shared" si="201"/>
        <v>M</v>
      </c>
      <c r="D567" s="147"/>
      <c r="E567" s="40"/>
      <c r="F567" s="35"/>
      <c r="G567" s="32"/>
      <c r="H567" s="32"/>
      <c r="I567" s="32"/>
      <c r="J567" s="32"/>
      <c r="K567" s="41"/>
      <c r="L567" s="42"/>
      <c r="M567" s="42"/>
      <c r="N567" s="167" t="str">
        <f t="shared" si="202"/>
        <v>Uit</v>
      </c>
      <c r="O567" s="46"/>
      <c r="P567" s="47"/>
      <c r="Q567" s="48">
        <f t="shared" si="203"/>
        <v>0</v>
      </c>
      <c r="R567" s="49" t="str">
        <f t="shared" si="204"/>
        <v/>
      </c>
      <c r="S567" s="50" t="str">
        <f t="shared" si="205"/>
        <v>Uit</v>
      </c>
      <c r="T567" s="171">
        <f t="shared" si="206"/>
        <v>0</v>
      </c>
      <c r="U567" s="169">
        <f t="shared" si="207"/>
        <v>0</v>
      </c>
      <c r="V567" s="169" t="str">
        <f t="shared" si="208"/>
        <v>Uit</v>
      </c>
      <c r="W567" s="170" t="str">
        <f t="shared" si="209"/>
        <v/>
      </c>
      <c r="X567" s="91" t="str">
        <f t="shared" si="210"/>
        <v/>
      </c>
      <c r="Y567" s="51"/>
      <c r="Z567" s="51"/>
      <c r="AA567" s="51"/>
      <c r="AB567" s="51"/>
      <c r="AC567" s="51"/>
      <c r="AD567" s="51"/>
      <c r="AE567" s="51"/>
      <c r="AF567" s="51"/>
      <c r="AG567" s="51"/>
      <c r="AH567" s="51"/>
      <c r="AI567" s="51"/>
      <c r="AJ567" s="51"/>
      <c r="AK567" s="51"/>
      <c r="AL567" s="51"/>
      <c r="AM567" s="51"/>
      <c r="AN567" s="51"/>
      <c r="AO567" s="51"/>
      <c r="AP567" s="51"/>
      <c r="AQ567" s="51"/>
      <c r="AR567" s="51"/>
      <c r="AS567" s="51"/>
      <c r="AT567" s="51"/>
      <c r="AU567" s="51"/>
      <c r="AV567" s="51"/>
      <c r="AW567" s="51"/>
      <c r="AX567" s="149">
        <f t="shared" si="211"/>
        <v>0</v>
      </c>
      <c r="AY567" s="52"/>
      <c r="AZ567" s="90" t="e">
        <f>VLOOKUP(AY567,Termination!C:D,2,FALSE)</f>
        <v>#N/A</v>
      </c>
      <c r="BA567" s="92" t="str">
        <f t="shared" si="212"/>
        <v/>
      </c>
      <c r="BB567" s="89"/>
      <c r="BC567" s="89"/>
      <c r="BD567" s="150" t="str">
        <f t="shared" si="213"/>
        <v/>
      </c>
      <c r="BE567" s="151">
        <f>VLOOKUP(A567,Basisgegevens!$B:$L,5,0)</f>
        <v>3.8425925925925923E-3</v>
      </c>
      <c r="BF567" s="151">
        <f>VLOOKUP($A567,Basisgegevens!$B:$L,7,0)</f>
        <v>3.6111111111111109E-3</v>
      </c>
      <c r="BG567" s="151">
        <f>VLOOKUP($A567,Basisgegevens!$B:$L,8,0)</f>
        <v>8.5416666666666662E-3</v>
      </c>
      <c r="BH567" s="152">
        <f>VLOOKUP($A567,Basisgegevens!$B:$L,9,0)</f>
        <v>300</v>
      </c>
      <c r="BI567" s="152">
        <f>VLOOKUP($A567,Basisgegevens!$B:$L,10,0)</f>
        <v>135</v>
      </c>
      <c r="BJ567" s="152">
        <f>VLOOKUP($A567,Basisgegevens!$B:$L,11,0)</f>
        <v>19</v>
      </c>
      <c r="BK567" s="152" t="str">
        <f t="shared" si="214"/>
        <v/>
      </c>
      <c r="BL567" s="153" t="str">
        <f t="shared" si="215"/>
        <v>Uit</v>
      </c>
      <c r="BM567" s="154" t="str">
        <f t="shared" si="222"/>
        <v/>
      </c>
      <c r="BN567" s="154">
        <f t="shared" si="216"/>
        <v>0</v>
      </c>
      <c r="BO567" s="154" t="str">
        <f t="shared" si="217"/>
        <v/>
      </c>
      <c r="BP567" s="61"/>
      <c r="BQ567" s="61"/>
      <c r="BR567" s="59" t="str">
        <f t="shared" si="218"/>
        <v/>
      </c>
      <c r="BS567" s="59" t="str">
        <f t="shared" si="219"/>
        <v/>
      </c>
      <c r="BT567" s="155" t="str">
        <f t="shared" si="220"/>
        <v/>
      </c>
      <c r="BU567" s="156" t="str">
        <f t="shared" si="221"/>
        <v/>
      </c>
      <c r="BV567" s="68"/>
      <c r="BW567" s="68"/>
      <c r="BX567" s="68"/>
      <c r="BY567" s="68"/>
      <c r="BZ567" s="68"/>
      <c r="CA567" s="68"/>
      <c r="CB567" s="68"/>
      <c r="CC567" s="68"/>
    </row>
    <row r="568" spans="1:81" x14ac:dyDescent="0.2">
      <c r="A568" s="161" t="s">
        <v>56</v>
      </c>
      <c r="B568" s="32"/>
      <c r="C568" s="164" t="str">
        <f t="shared" si="201"/>
        <v>M</v>
      </c>
      <c r="D568" s="147"/>
      <c r="E568" s="40"/>
      <c r="F568" s="35"/>
      <c r="G568" s="32"/>
      <c r="H568" s="32"/>
      <c r="I568" s="32"/>
      <c r="J568" s="32"/>
      <c r="K568" s="41"/>
      <c r="L568" s="42"/>
      <c r="M568" s="42"/>
      <c r="N568" s="167" t="str">
        <f t="shared" si="202"/>
        <v>Uit</v>
      </c>
      <c r="O568" s="46"/>
      <c r="P568" s="47"/>
      <c r="Q568" s="48">
        <f t="shared" si="203"/>
        <v>0</v>
      </c>
      <c r="R568" s="49" t="str">
        <f t="shared" si="204"/>
        <v/>
      </c>
      <c r="S568" s="50" t="str">
        <f t="shared" si="205"/>
        <v>Uit</v>
      </c>
      <c r="T568" s="171">
        <f t="shared" si="206"/>
        <v>0</v>
      </c>
      <c r="U568" s="169">
        <f t="shared" si="207"/>
        <v>0</v>
      </c>
      <c r="V568" s="169" t="str">
        <f t="shared" si="208"/>
        <v>Uit</v>
      </c>
      <c r="W568" s="170" t="str">
        <f t="shared" si="209"/>
        <v/>
      </c>
      <c r="X568" s="91" t="str">
        <f t="shared" si="210"/>
        <v/>
      </c>
      <c r="Y568" s="51"/>
      <c r="Z568" s="51"/>
      <c r="AA568" s="51"/>
      <c r="AB568" s="51"/>
      <c r="AC568" s="51"/>
      <c r="AD568" s="51"/>
      <c r="AE568" s="51"/>
      <c r="AF568" s="51"/>
      <c r="AG568" s="51"/>
      <c r="AH568" s="51"/>
      <c r="AI568" s="51"/>
      <c r="AJ568" s="51"/>
      <c r="AK568" s="51"/>
      <c r="AL568" s="51"/>
      <c r="AM568" s="51"/>
      <c r="AN568" s="51"/>
      <c r="AO568" s="51"/>
      <c r="AP568" s="51"/>
      <c r="AQ568" s="51"/>
      <c r="AR568" s="51"/>
      <c r="AS568" s="51"/>
      <c r="AT568" s="51"/>
      <c r="AU568" s="51"/>
      <c r="AV568" s="51"/>
      <c r="AW568" s="51"/>
      <c r="AX568" s="149">
        <f t="shared" si="211"/>
        <v>0</v>
      </c>
      <c r="AY568" s="52"/>
      <c r="AZ568" s="90" t="e">
        <f>VLOOKUP(AY568,Termination!C:D,2,FALSE)</f>
        <v>#N/A</v>
      </c>
      <c r="BA568" s="92" t="str">
        <f t="shared" si="212"/>
        <v/>
      </c>
      <c r="BB568" s="89"/>
      <c r="BC568" s="89"/>
      <c r="BD568" s="150" t="str">
        <f t="shared" si="213"/>
        <v/>
      </c>
      <c r="BE568" s="151">
        <f>VLOOKUP(A568,Basisgegevens!$B:$L,5,0)</f>
        <v>3.8425925925925923E-3</v>
      </c>
      <c r="BF568" s="151">
        <f>VLOOKUP($A568,Basisgegevens!$B:$L,7,0)</f>
        <v>3.6111111111111109E-3</v>
      </c>
      <c r="BG568" s="151">
        <f>VLOOKUP($A568,Basisgegevens!$B:$L,8,0)</f>
        <v>8.5416666666666662E-3</v>
      </c>
      <c r="BH568" s="152">
        <f>VLOOKUP($A568,Basisgegevens!$B:$L,9,0)</f>
        <v>300</v>
      </c>
      <c r="BI568" s="152">
        <f>VLOOKUP($A568,Basisgegevens!$B:$L,10,0)</f>
        <v>135</v>
      </c>
      <c r="BJ568" s="152">
        <f>VLOOKUP($A568,Basisgegevens!$B:$L,11,0)</f>
        <v>19</v>
      </c>
      <c r="BK568" s="152" t="str">
        <f t="shared" si="214"/>
        <v/>
      </c>
      <c r="BL568" s="153" t="str">
        <f t="shared" si="215"/>
        <v>Uit</v>
      </c>
      <c r="BM568" s="154" t="str">
        <f t="shared" si="222"/>
        <v/>
      </c>
      <c r="BN568" s="154">
        <f t="shared" si="216"/>
        <v>0</v>
      </c>
      <c r="BO568" s="154" t="str">
        <f t="shared" si="217"/>
        <v/>
      </c>
      <c r="BP568" s="61"/>
      <c r="BQ568" s="61"/>
      <c r="BR568" s="59" t="str">
        <f t="shared" si="218"/>
        <v/>
      </c>
      <c r="BS568" s="59" t="str">
        <f t="shared" si="219"/>
        <v/>
      </c>
      <c r="BT568" s="155" t="str">
        <f t="shared" si="220"/>
        <v/>
      </c>
      <c r="BU568" s="156" t="str">
        <f t="shared" si="221"/>
        <v/>
      </c>
      <c r="BV568" s="68"/>
      <c r="BW568" s="68"/>
      <c r="BX568" s="68"/>
      <c r="BY568" s="68"/>
      <c r="BZ568" s="68"/>
      <c r="CA568" s="68"/>
      <c r="CB568" s="68"/>
      <c r="CC568" s="68"/>
    </row>
    <row r="569" spans="1:81" x14ac:dyDescent="0.2">
      <c r="A569" s="161" t="s">
        <v>56</v>
      </c>
      <c r="B569" s="32"/>
      <c r="C569" s="164" t="str">
        <f t="shared" si="201"/>
        <v>M</v>
      </c>
      <c r="D569" s="147"/>
      <c r="E569" s="40"/>
      <c r="F569" s="35"/>
      <c r="G569" s="32"/>
      <c r="H569" s="32"/>
      <c r="I569" s="32"/>
      <c r="J569" s="32"/>
      <c r="K569" s="41"/>
      <c r="L569" s="42"/>
      <c r="M569" s="42"/>
      <c r="N569" s="167" t="str">
        <f t="shared" si="202"/>
        <v>Uit</v>
      </c>
      <c r="O569" s="46"/>
      <c r="P569" s="47"/>
      <c r="Q569" s="48">
        <f t="shared" si="203"/>
        <v>0</v>
      </c>
      <c r="R569" s="49" t="str">
        <f t="shared" si="204"/>
        <v/>
      </c>
      <c r="S569" s="50" t="str">
        <f t="shared" si="205"/>
        <v>Uit</v>
      </c>
      <c r="T569" s="171">
        <f t="shared" si="206"/>
        <v>0</v>
      </c>
      <c r="U569" s="169">
        <f t="shared" si="207"/>
        <v>0</v>
      </c>
      <c r="V569" s="169" t="str">
        <f t="shared" si="208"/>
        <v>Uit</v>
      </c>
      <c r="W569" s="170" t="str">
        <f t="shared" si="209"/>
        <v/>
      </c>
      <c r="X569" s="91" t="str">
        <f t="shared" si="210"/>
        <v/>
      </c>
      <c r="Y569" s="51"/>
      <c r="Z569" s="51"/>
      <c r="AA569" s="51"/>
      <c r="AB569" s="51"/>
      <c r="AC569" s="51"/>
      <c r="AD569" s="51"/>
      <c r="AE569" s="51"/>
      <c r="AF569" s="51"/>
      <c r="AG569" s="51"/>
      <c r="AH569" s="51"/>
      <c r="AI569" s="51"/>
      <c r="AJ569" s="51"/>
      <c r="AK569" s="51"/>
      <c r="AL569" s="51"/>
      <c r="AM569" s="51"/>
      <c r="AN569" s="51"/>
      <c r="AO569" s="51"/>
      <c r="AP569" s="51"/>
      <c r="AQ569" s="51"/>
      <c r="AR569" s="51"/>
      <c r="AS569" s="51"/>
      <c r="AT569" s="51"/>
      <c r="AU569" s="51"/>
      <c r="AV569" s="51"/>
      <c r="AW569" s="51"/>
      <c r="AX569" s="149">
        <f t="shared" si="211"/>
        <v>0</v>
      </c>
      <c r="AY569" s="52"/>
      <c r="AZ569" s="90" t="e">
        <f>VLOOKUP(AY569,Termination!C:D,2,FALSE)</f>
        <v>#N/A</v>
      </c>
      <c r="BA569" s="92" t="str">
        <f t="shared" si="212"/>
        <v/>
      </c>
      <c r="BB569" s="89"/>
      <c r="BC569" s="89"/>
      <c r="BD569" s="150" t="str">
        <f t="shared" si="213"/>
        <v/>
      </c>
      <c r="BE569" s="151">
        <f>VLOOKUP(A569,Basisgegevens!$B:$L,5,0)</f>
        <v>3.8425925925925923E-3</v>
      </c>
      <c r="BF569" s="151">
        <f>VLOOKUP($A569,Basisgegevens!$B:$L,7,0)</f>
        <v>3.6111111111111109E-3</v>
      </c>
      <c r="BG569" s="151">
        <f>VLOOKUP($A569,Basisgegevens!$B:$L,8,0)</f>
        <v>8.5416666666666662E-3</v>
      </c>
      <c r="BH569" s="152">
        <f>VLOOKUP($A569,Basisgegevens!$B:$L,9,0)</f>
        <v>300</v>
      </c>
      <c r="BI569" s="152">
        <f>VLOOKUP($A569,Basisgegevens!$B:$L,10,0)</f>
        <v>135</v>
      </c>
      <c r="BJ569" s="152">
        <f>VLOOKUP($A569,Basisgegevens!$B:$L,11,0)</f>
        <v>19</v>
      </c>
      <c r="BK569" s="152" t="str">
        <f t="shared" si="214"/>
        <v/>
      </c>
      <c r="BL569" s="153" t="str">
        <f t="shared" si="215"/>
        <v>Uit</v>
      </c>
      <c r="BM569" s="154" t="str">
        <f t="shared" si="222"/>
        <v/>
      </c>
      <c r="BN569" s="154">
        <f t="shared" si="216"/>
        <v>0</v>
      </c>
      <c r="BO569" s="154" t="str">
        <f t="shared" si="217"/>
        <v/>
      </c>
      <c r="BP569" s="61"/>
      <c r="BQ569" s="61"/>
      <c r="BR569" s="59" t="str">
        <f t="shared" si="218"/>
        <v/>
      </c>
      <c r="BS569" s="59" t="str">
        <f t="shared" si="219"/>
        <v/>
      </c>
      <c r="BT569" s="155" t="str">
        <f t="shared" si="220"/>
        <v/>
      </c>
      <c r="BU569" s="156" t="str">
        <f t="shared" si="221"/>
        <v/>
      </c>
      <c r="BV569" s="68"/>
      <c r="BW569" s="68"/>
      <c r="BX569" s="68"/>
      <c r="BY569" s="68"/>
      <c r="BZ569" s="68"/>
      <c r="CA569" s="68"/>
      <c r="CB569" s="68"/>
      <c r="CC569" s="68"/>
    </row>
    <row r="570" spans="1:81" x14ac:dyDescent="0.2">
      <c r="A570" s="161" t="s">
        <v>56</v>
      </c>
      <c r="B570" s="32"/>
      <c r="C570" s="164" t="str">
        <f t="shared" si="201"/>
        <v>M</v>
      </c>
      <c r="D570" s="147"/>
      <c r="E570" s="40"/>
      <c r="F570" s="35"/>
      <c r="G570" s="32"/>
      <c r="H570" s="32"/>
      <c r="I570" s="32"/>
      <c r="J570" s="32"/>
      <c r="K570" s="41"/>
      <c r="L570" s="42"/>
      <c r="M570" s="42"/>
      <c r="N570" s="167" t="str">
        <f t="shared" si="202"/>
        <v>Uit</v>
      </c>
      <c r="O570" s="46"/>
      <c r="P570" s="47"/>
      <c r="Q570" s="48">
        <f t="shared" si="203"/>
        <v>0</v>
      </c>
      <c r="R570" s="49" t="str">
        <f t="shared" si="204"/>
        <v/>
      </c>
      <c r="S570" s="50" t="str">
        <f t="shared" si="205"/>
        <v>Uit</v>
      </c>
      <c r="T570" s="171">
        <f t="shared" si="206"/>
        <v>0</v>
      </c>
      <c r="U570" s="169">
        <f t="shared" si="207"/>
        <v>0</v>
      </c>
      <c r="V570" s="169" t="str">
        <f t="shared" si="208"/>
        <v>Uit</v>
      </c>
      <c r="W570" s="170" t="str">
        <f t="shared" si="209"/>
        <v/>
      </c>
      <c r="X570" s="91" t="str">
        <f t="shared" si="210"/>
        <v/>
      </c>
      <c r="Y570" s="51"/>
      <c r="Z570" s="51"/>
      <c r="AA570" s="51"/>
      <c r="AB570" s="51"/>
      <c r="AC570" s="51"/>
      <c r="AD570" s="51"/>
      <c r="AE570" s="51"/>
      <c r="AF570" s="51"/>
      <c r="AG570" s="51"/>
      <c r="AH570" s="51"/>
      <c r="AI570" s="51"/>
      <c r="AJ570" s="51"/>
      <c r="AK570" s="51"/>
      <c r="AL570" s="51"/>
      <c r="AM570" s="51"/>
      <c r="AN570" s="51"/>
      <c r="AO570" s="51"/>
      <c r="AP570" s="51"/>
      <c r="AQ570" s="51"/>
      <c r="AR570" s="51"/>
      <c r="AS570" s="51"/>
      <c r="AT570" s="51"/>
      <c r="AU570" s="51"/>
      <c r="AV570" s="51"/>
      <c r="AW570" s="51"/>
      <c r="AX570" s="149">
        <f t="shared" si="211"/>
        <v>0</v>
      </c>
      <c r="AY570" s="52"/>
      <c r="AZ570" s="90" t="e">
        <f>VLOOKUP(AY570,Termination!C:D,2,FALSE)</f>
        <v>#N/A</v>
      </c>
      <c r="BA570" s="92" t="str">
        <f t="shared" si="212"/>
        <v/>
      </c>
      <c r="BB570" s="89"/>
      <c r="BC570" s="89"/>
      <c r="BD570" s="150" t="str">
        <f t="shared" si="213"/>
        <v/>
      </c>
      <c r="BE570" s="151">
        <f>VLOOKUP(A570,Basisgegevens!$B:$L,5,0)</f>
        <v>3.8425925925925923E-3</v>
      </c>
      <c r="BF570" s="151">
        <f>VLOOKUP($A570,Basisgegevens!$B:$L,7,0)</f>
        <v>3.6111111111111109E-3</v>
      </c>
      <c r="BG570" s="151">
        <f>VLOOKUP($A570,Basisgegevens!$B:$L,8,0)</f>
        <v>8.5416666666666662E-3</v>
      </c>
      <c r="BH570" s="152">
        <f>VLOOKUP($A570,Basisgegevens!$B:$L,9,0)</f>
        <v>300</v>
      </c>
      <c r="BI570" s="152">
        <f>VLOOKUP($A570,Basisgegevens!$B:$L,10,0)</f>
        <v>135</v>
      </c>
      <c r="BJ570" s="152">
        <f>VLOOKUP($A570,Basisgegevens!$B:$L,11,0)</f>
        <v>19</v>
      </c>
      <c r="BK570" s="152" t="str">
        <f t="shared" si="214"/>
        <v/>
      </c>
      <c r="BL570" s="153" t="str">
        <f t="shared" si="215"/>
        <v>Uit</v>
      </c>
      <c r="BM570" s="154" t="str">
        <f t="shared" si="222"/>
        <v/>
      </c>
      <c r="BN570" s="154">
        <f t="shared" si="216"/>
        <v>0</v>
      </c>
      <c r="BO570" s="154" t="str">
        <f t="shared" si="217"/>
        <v/>
      </c>
      <c r="BP570" s="61"/>
      <c r="BQ570" s="61"/>
      <c r="BR570" s="59" t="str">
        <f t="shared" si="218"/>
        <v/>
      </c>
      <c r="BS570" s="59" t="str">
        <f t="shared" si="219"/>
        <v/>
      </c>
      <c r="BT570" s="155" t="str">
        <f t="shared" si="220"/>
        <v/>
      </c>
      <c r="BU570" s="156" t="str">
        <f t="shared" si="221"/>
        <v/>
      </c>
      <c r="BV570" s="68"/>
      <c r="BW570" s="68"/>
      <c r="BX570" s="68"/>
      <c r="BY570" s="68"/>
      <c r="BZ570" s="68"/>
      <c r="CA570" s="68"/>
      <c r="CB570" s="68"/>
      <c r="CC570" s="68"/>
    </row>
    <row r="571" spans="1:81" x14ac:dyDescent="0.2">
      <c r="A571" s="161" t="s">
        <v>56</v>
      </c>
      <c r="B571" s="32"/>
      <c r="C571" s="164" t="str">
        <f t="shared" si="201"/>
        <v>M</v>
      </c>
      <c r="D571" s="147"/>
      <c r="E571" s="40"/>
      <c r="F571" s="35"/>
      <c r="G571" s="32"/>
      <c r="H571" s="32"/>
      <c r="I571" s="32"/>
      <c r="J571" s="32"/>
      <c r="K571" s="41"/>
      <c r="L571" s="42"/>
      <c r="M571" s="42"/>
      <c r="N571" s="167" t="str">
        <f t="shared" si="202"/>
        <v>Uit</v>
      </c>
      <c r="O571" s="46"/>
      <c r="P571" s="47"/>
      <c r="Q571" s="48">
        <f t="shared" si="203"/>
        <v>0</v>
      </c>
      <c r="R571" s="49" t="str">
        <f t="shared" si="204"/>
        <v/>
      </c>
      <c r="S571" s="50" t="str">
        <f t="shared" si="205"/>
        <v>Uit</v>
      </c>
      <c r="T571" s="171">
        <f t="shared" si="206"/>
        <v>0</v>
      </c>
      <c r="U571" s="169">
        <f t="shared" si="207"/>
        <v>0</v>
      </c>
      <c r="V571" s="169" t="str">
        <f t="shared" si="208"/>
        <v>Uit</v>
      </c>
      <c r="W571" s="170" t="str">
        <f t="shared" si="209"/>
        <v/>
      </c>
      <c r="X571" s="91" t="str">
        <f t="shared" si="210"/>
        <v/>
      </c>
      <c r="Y571" s="51"/>
      <c r="Z571" s="51"/>
      <c r="AA571" s="51"/>
      <c r="AB571" s="51"/>
      <c r="AC571" s="51"/>
      <c r="AD571" s="51"/>
      <c r="AE571" s="51"/>
      <c r="AF571" s="51"/>
      <c r="AG571" s="51"/>
      <c r="AH571" s="51"/>
      <c r="AI571" s="51"/>
      <c r="AJ571" s="51"/>
      <c r="AK571" s="51"/>
      <c r="AL571" s="51"/>
      <c r="AM571" s="51"/>
      <c r="AN571" s="51"/>
      <c r="AO571" s="51"/>
      <c r="AP571" s="51"/>
      <c r="AQ571" s="51"/>
      <c r="AR571" s="51"/>
      <c r="AS571" s="51"/>
      <c r="AT571" s="51"/>
      <c r="AU571" s="51"/>
      <c r="AV571" s="51"/>
      <c r="AW571" s="51"/>
      <c r="AX571" s="149">
        <f t="shared" si="211"/>
        <v>0</v>
      </c>
      <c r="AY571" s="52"/>
      <c r="AZ571" s="90" t="e">
        <f>VLOOKUP(AY571,Termination!C:D,2,FALSE)</f>
        <v>#N/A</v>
      </c>
      <c r="BA571" s="92" t="str">
        <f t="shared" si="212"/>
        <v/>
      </c>
      <c r="BB571" s="89"/>
      <c r="BC571" s="89"/>
      <c r="BD571" s="150" t="str">
        <f t="shared" si="213"/>
        <v/>
      </c>
      <c r="BE571" s="151">
        <f>VLOOKUP(A571,Basisgegevens!$B:$L,5,0)</f>
        <v>3.8425925925925923E-3</v>
      </c>
      <c r="BF571" s="151">
        <f>VLOOKUP($A571,Basisgegevens!$B:$L,7,0)</f>
        <v>3.6111111111111109E-3</v>
      </c>
      <c r="BG571" s="151">
        <f>VLOOKUP($A571,Basisgegevens!$B:$L,8,0)</f>
        <v>8.5416666666666662E-3</v>
      </c>
      <c r="BH571" s="152">
        <f>VLOOKUP($A571,Basisgegevens!$B:$L,9,0)</f>
        <v>300</v>
      </c>
      <c r="BI571" s="152">
        <f>VLOOKUP($A571,Basisgegevens!$B:$L,10,0)</f>
        <v>135</v>
      </c>
      <c r="BJ571" s="152">
        <f>VLOOKUP($A571,Basisgegevens!$B:$L,11,0)</f>
        <v>19</v>
      </c>
      <c r="BK571" s="152" t="str">
        <f t="shared" si="214"/>
        <v/>
      </c>
      <c r="BL571" s="153" t="str">
        <f t="shared" si="215"/>
        <v>Uit</v>
      </c>
      <c r="BM571" s="154" t="str">
        <f t="shared" si="222"/>
        <v/>
      </c>
      <c r="BN571" s="154">
        <f t="shared" si="216"/>
        <v>0</v>
      </c>
      <c r="BO571" s="154" t="str">
        <f t="shared" si="217"/>
        <v/>
      </c>
      <c r="BP571" s="61"/>
      <c r="BQ571" s="61"/>
      <c r="BR571" s="59" t="str">
        <f t="shared" si="218"/>
        <v/>
      </c>
      <c r="BS571" s="59" t="str">
        <f t="shared" si="219"/>
        <v/>
      </c>
      <c r="BT571" s="155" t="str">
        <f t="shared" si="220"/>
        <v/>
      </c>
      <c r="BU571" s="156" t="str">
        <f t="shared" si="221"/>
        <v/>
      </c>
      <c r="BV571" s="68"/>
      <c r="BW571" s="68"/>
      <c r="BX571" s="68"/>
      <c r="BY571" s="68"/>
      <c r="BZ571" s="68"/>
      <c r="CA571" s="68"/>
      <c r="CB571" s="68"/>
      <c r="CC571" s="68"/>
    </row>
    <row r="572" spans="1:81" x14ac:dyDescent="0.2">
      <c r="A572" s="161" t="s">
        <v>56</v>
      </c>
      <c r="B572" s="32"/>
      <c r="C572" s="164" t="str">
        <f t="shared" si="201"/>
        <v>M</v>
      </c>
      <c r="D572" s="147"/>
      <c r="E572" s="40"/>
      <c r="F572" s="35"/>
      <c r="G572" s="32"/>
      <c r="H572" s="32"/>
      <c r="I572" s="32"/>
      <c r="J572" s="32"/>
      <c r="K572" s="41"/>
      <c r="L572" s="42"/>
      <c r="M572" s="42"/>
      <c r="N572" s="167" t="str">
        <f t="shared" si="202"/>
        <v>Uit</v>
      </c>
      <c r="O572" s="46"/>
      <c r="P572" s="47"/>
      <c r="Q572" s="48">
        <f t="shared" si="203"/>
        <v>0</v>
      </c>
      <c r="R572" s="49" t="str">
        <f t="shared" si="204"/>
        <v/>
      </c>
      <c r="S572" s="50" t="str">
        <f t="shared" si="205"/>
        <v>Uit</v>
      </c>
      <c r="T572" s="171">
        <f t="shared" si="206"/>
        <v>0</v>
      </c>
      <c r="U572" s="169">
        <f t="shared" si="207"/>
        <v>0</v>
      </c>
      <c r="V572" s="169" t="str">
        <f t="shared" si="208"/>
        <v>Uit</v>
      </c>
      <c r="W572" s="170" t="str">
        <f t="shared" si="209"/>
        <v/>
      </c>
      <c r="X572" s="91" t="str">
        <f t="shared" si="210"/>
        <v/>
      </c>
      <c r="Y572" s="51"/>
      <c r="Z572" s="51"/>
      <c r="AA572" s="51"/>
      <c r="AB572" s="51"/>
      <c r="AC572" s="51"/>
      <c r="AD572" s="51"/>
      <c r="AE572" s="51"/>
      <c r="AF572" s="51"/>
      <c r="AG572" s="51"/>
      <c r="AH572" s="51"/>
      <c r="AI572" s="51"/>
      <c r="AJ572" s="51"/>
      <c r="AK572" s="51"/>
      <c r="AL572" s="51"/>
      <c r="AM572" s="51"/>
      <c r="AN572" s="51"/>
      <c r="AO572" s="51"/>
      <c r="AP572" s="51"/>
      <c r="AQ572" s="51"/>
      <c r="AR572" s="51"/>
      <c r="AS572" s="51"/>
      <c r="AT572" s="51"/>
      <c r="AU572" s="51"/>
      <c r="AV572" s="51"/>
      <c r="AW572" s="51"/>
      <c r="AX572" s="149">
        <f t="shared" si="211"/>
        <v>0</v>
      </c>
      <c r="AY572" s="52"/>
      <c r="AZ572" s="90" t="e">
        <f>VLOOKUP(AY572,Termination!C:D,2,FALSE)</f>
        <v>#N/A</v>
      </c>
      <c r="BA572" s="92" t="str">
        <f t="shared" si="212"/>
        <v/>
      </c>
      <c r="BB572" s="89"/>
      <c r="BC572" s="89"/>
      <c r="BD572" s="150" t="str">
        <f t="shared" si="213"/>
        <v/>
      </c>
      <c r="BE572" s="151">
        <f>VLOOKUP(A572,Basisgegevens!$B:$L,5,0)</f>
        <v>3.8425925925925923E-3</v>
      </c>
      <c r="BF572" s="151">
        <f>VLOOKUP($A572,Basisgegevens!$B:$L,7,0)</f>
        <v>3.6111111111111109E-3</v>
      </c>
      <c r="BG572" s="151">
        <f>VLOOKUP($A572,Basisgegevens!$B:$L,8,0)</f>
        <v>8.5416666666666662E-3</v>
      </c>
      <c r="BH572" s="152">
        <f>VLOOKUP($A572,Basisgegevens!$B:$L,9,0)</f>
        <v>300</v>
      </c>
      <c r="BI572" s="152">
        <f>VLOOKUP($A572,Basisgegevens!$B:$L,10,0)</f>
        <v>135</v>
      </c>
      <c r="BJ572" s="152">
        <f>VLOOKUP($A572,Basisgegevens!$B:$L,11,0)</f>
        <v>19</v>
      </c>
      <c r="BK572" s="152" t="str">
        <f t="shared" si="214"/>
        <v/>
      </c>
      <c r="BL572" s="153" t="str">
        <f t="shared" si="215"/>
        <v>Uit</v>
      </c>
      <c r="BM572" s="154" t="str">
        <f t="shared" si="222"/>
        <v/>
      </c>
      <c r="BN572" s="154">
        <f t="shared" si="216"/>
        <v>0</v>
      </c>
      <c r="BO572" s="154" t="str">
        <f t="shared" si="217"/>
        <v/>
      </c>
      <c r="BP572" s="61"/>
      <c r="BQ572" s="61"/>
      <c r="BR572" s="59" t="str">
        <f t="shared" si="218"/>
        <v/>
      </c>
      <c r="BS572" s="59" t="str">
        <f t="shared" si="219"/>
        <v/>
      </c>
      <c r="BT572" s="155" t="str">
        <f t="shared" si="220"/>
        <v/>
      </c>
      <c r="BU572" s="156" t="str">
        <f t="shared" si="221"/>
        <v/>
      </c>
      <c r="BV572" s="68"/>
      <c r="BW572" s="68"/>
      <c r="BX572" s="68"/>
      <c r="BY572" s="68"/>
      <c r="BZ572" s="68"/>
      <c r="CA572" s="68"/>
      <c r="CB572" s="68"/>
      <c r="CC572" s="68"/>
    </row>
    <row r="573" spans="1:81" x14ac:dyDescent="0.2">
      <c r="A573" s="161" t="s">
        <v>56</v>
      </c>
      <c r="B573" s="32"/>
      <c r="C573" s="164" t="str">
        <f t="shared" si="201"/>
        <v>M</v>
      </c>
      <c r="D573" s="147"/>
      <c r="E573" s="40"/>
      <c r="F573" s="35"/>
      <c r="G573" s="32"/>
      <c r="H573" s="32"/>
      <c r="I573" s="32"/>
      <c r="J573" s="32"/>
      <c r="K573" s="41"/>
      <c r="L573" s="42"/>
      <c r="M573" s="42"/>
      <c r="N573" s="167" t="str">
        <f t="shared" si="202"/>
        <v>Uit</v>
      </c>
      <c r="O573" s="46"/>
      <c r="P573" s="47"/>
      <c r="Q573" s="48">
        <f t="shared" si="203"/>
        <v>0</v>
      </c>
      <c r="R573" s="49" t="str">
        <f t="shared" si="204"/>
        <v/>
      </c>
      <c r="S573" s="50" t="str">
        <f t="shared" si="205"/>
        <v>Uit</v>
      </c>
      <c r="T573" s="171">
        <f t="shared" si="206"/>
        <v>0</v>
      </c>
      <c r="U573" s="169">
        <f t="shared" si="207"/>
        <v>0</v>
      </c>
      <c r="V573" s="169" t="str">
        <f t="shared" si="208"/>
        <v>Uit</v>
      </c>
      <c r="W573" s="170" t="str">
        <f t="shared" si="209"/>
        <v/>
      </c>
      <c r="X573" s="91" t="str">
        <f t="shared" si="210"/>
        <v/>
      </c>
      <c r="Y573" s="51"/>
      <c r="Z573" s="51"/>
      <c r="AA573" s="51"/>
      <c r="AB573" s="51"/>
      <c r="AC573" s="51"/>
      <c r="AD573" s="51"/>
      <c r="AE573" s="51"/>
      <c r="AF573" s="51"/>
      <c r="AG573" s="51"/>
      <c r="AH573" s="51"/>
      <c r="AI573" s="51"/>
      <c r="AJ573" s="51"/>
      <c r="AK573" s="51"/>
      <c r="AL573" s="51"/>
      <c r="AM573" s="51"/>
      <c r="AN573" s="51"/>
      <c r="AO573" s="51"/>
      <c r="AP573" s="51"/>
      <c r="AQ573" s="51"/>
      <c r="AR573" s="51"/>
      <c r="AS573" s="51"/>
      <c r="AT573" s="51"/>
      <c r="AU573" s="51"/>
      <c r="AV573" s="51"/>
      <c r="AW573" s="51"/>
      <c r="AX573" s="149">
        <f t="shared" si="211"/>
        <v>0</v>
      </c>
      <c r="AY573" s="52"/>
      <c r="AZ573" s="90" t="e">
        <f>VLOOKUP(AY573,Termination!C:D,2,FALSE)</f>
        <v>#N/A</v>
      </c>
      <c r="BA573" s="92" t="str">
        <f t="shared" si="212"/>
        <v/>
      </c>
      <c r="BB573" s="89"/>
      <c r="BC573" s="89"/>
      <c r="BD573" s="150" t="str">
        <f t="shared" si="213"/>
        <v/>
      </c>
      <c r="BE573" s="151">
        <f>VLOOKUP(A573,Basisgegevens!$B:$L,5,0)</f>
        <v>3.8425925925925923E-3</v>
      </c>
      <c r="BF573" s="151">
        <f>VLOOKUP($A573,Basisgegevens!$B:$L,7,0)</f>
        <v>3.6111111111111109E-3</v>
      </c>
      <c r="BG573" s="151">
        <f>VLOOKUP($A573,Basisgegevens!$B:$L,8,0)</f>
        <v>8.5416666666666662E-3</v>
      </c>
      <c r="BH573" s="152">
        <f>VLOOKUP($A573,Basisgegevens!$B:$L,9,0)</f>
        <v>300</v>
      </c>
      <c r="BI573" s="152">
        <f>VLOOKUP($A573,Basisgegevens!$B:$L,10,0)</f>
        <v>135</v>
      </c>
      <c r="BJ573" s="152">
        <f>VLOOKUP($A573,Basisgegevens!$B:$L,11,0)</f>
        <v>19</v>
      </c>
      <c r="BK573" s="152" t="str">
        <f t="shared" si="214"/>
        <v/>
      </c>
      <c r="BL573" s="153" t="str">
        <f t="shared" si="215"/>
        <v>Uit</v>
      </c>
      <c r="BM573" s="154" t="str">
        <f t="shared" si="222"/>
        <v/>
      </c>
      <c r="BN573" s="154">
        <f t="shared" si="216"/>
        <v>0</v>
      </c>
      <c r="BO573" s="154" t="str">
        <f t="shared" si="217"/>
        <v/>
      </c>
      <c r="BP573" s="61"/>
      <c r="BQ573" s="61"/>
      <c r="BR573" s="59" t="str">
        <f t="shared" si="218"/>
        <v/>
      </c>
      <c r="BS573" s="59" t="str">
        <f t="shared" si="219"/>
        <v/>
      </c>
      <c r="BT573" s="155" t="str">
        <f t="shared" si="220"/>
        <v/>
      </c>
      <c r="BU573" s="156" t="str">
        <f t="shared" si="221"/>
        <v/>
      </c>
      <c r="BV573" s="68"/>
      <c r="BW573" s="68"/>
      <c r="BX573" s="68"/>
      <c r="BY573" s="68"/>
      <c r="BZ573" s="68"/>
      <c r="CA573" s="68"/>
      <c r="CB573" s="68"/>
      <c r="CC573" s="68"/>
    </row>
    <row r="574" spans="1:81" x14ac:dyDescent="0.2">
      <c r="A574" s="161" t="s">
        <v>56</v>
      </c>
      <c r="B574" s="32"/>
      <c r="C574" s="164" t="str">
        <f t="shared" si="201"/>
        <v>M</v>
      </c>
      <c r="D574" s="147"/>
      <c r="E574" s="40"/>
      <c r="F574" s="35"/>
      <c r="G574" s="32"/>
      <c r="H574" s="32"/>
      <c r="I574" s="32"/>
      <c r="J574" s="32"/>
      <c r="K574" s="41"/>
      <c r="L574" s="42"/>
      <c r="M574" s="42"/>
      <c r="N574" s="167" t="str">
        <f t="shared" si="202"/>
        <v>Uit</v>
      </c>
      <c r="O574" s="46"/>
      <c r="P574" s="47"/>
      <c r="Q574" s="48">
        <f t="shared" si="203"/>
        <v>0</v>
      </c>
      <c r="R574" s="49" t="str">
        <f t="shared" si="204"/>
        <v/>
      </c>
      <c r="S574" s="50" t="str">
        <f t="shared" si="205"/>
        <v>Uit</v>
      </c>
      <c r="T574" s="171">
        <f t="shared" si="206"/>
        <v>0</v>
      </c>
      <c r="U574" s="169">
        <f t="shared" si="207"/>
        <v>0</v>
      </c>
      <c r="V574" s="169" t="str">
        <f t="shared" si="208"/>
        <v>Uit</v>
      </c>
      <c r="W574" s="170" t="str">
        <f t="shared" si="209"/>
        <v/>
      </c>
      <c r="X574" s="91" t="str">
        <f t="shared" si="210"/>
        <v/>
      </c>
      <c r="Y574" s="51"/>
      <c r="Z574" s="51"/>
      <c r="AA574" s="51"/>
      <c r="AB574" s="51"/>
      <c r="AC574" s="51"/>
      <c r="AD574" s="51"/>
      <c r="AE574" s="51"/>
      <c r="AF574" s="51"/>
      <c r="AG574" s="51"/>
      <c r="AH574" s="51"/>
      <c r="AI574" s="51"/>
      <c r="AJ574" s="51"/>
      <c r="AK574" s="51"/>
      <c r="AL574" s="51"/>
      <c r="AM574" s="51"/>
      <c r="AN574" s="51"/>
      <c r="AO574" s="51"/>
      <c r="AP574" s="51"/>
      <c r="AQ574" s="51"/>
      <c r="AR574" s="51"/>
      <c r="AS574" s="51"/>
      <c r="AT574" s="51"/>
      <c r="AU574" s="51"/>
      <c r="AV574" s="51"/>
      <c r="AW574" s="51"/>
      <c r="AX574" s="149">
        <f t="shared" si="211"/>
        <v>0</v>
      </c>
      <c r="AY574" s="52"/>
      <c r="AZ574" s="90" t="e">
        <f>VLOOKUP(AY574,Termination!C:D,2,FALSE)</f>
        <v>#N/A</v>
      </c>
      <c r="BA574" s="92" t="str">
        <f t="shared" si="212"/>
        <v/>
      </c>
      <c r="BB574" s="89"/>
      <c r="BC574" s="89"/>
      <c r="BD574" s="150" t="str">
        <f t="shared" si="213"/>
        <v/>
      </c>
      <c r="BE574" s="151">
        <f>VLOOKUP(A574,Basisgegevens!$B:$L,5,0)</f>
        <v>3.8425925925925923E-3</v>
      </c>
      <c r="BF574" s="151">
        <f>VLOOKUP($A574,Basisgegevens!$B:$L,7,0)</f>
        <v>3.6111111111111109E-3</v>
      </c>
      <c r="BG574" s="151">
        <f>VLOOKUP($A574,Basisgegevens!$B:$L,8,0)</f>
        <v>8.5416666666666662E-3</v>
      </c>
      <c r="BH574" s="152">
        <f>VLOOKUP($A574,Basisgegevens!$B:$L,9,0)</f>
        <v>300</v>
      </c>
      <c r="BI574" s="152">
        <f>VLOOKUP($A574,Basisgegevens!$B:$L,10,0)</f>
        <v>135</v>
      </c>
      <c r="BJ574" s="152">
        <f>VLOOKUP($A574,Basisgegevens!$B:$L,11,0)</f>
        <v>19</v>
      </c>
      <c r="BK574" s="152" t="str">
        <f t="shared" si="214"/>
        <v/>
      </c>
      <c r="BL574" s="153" t="str">
        <f t="shared" si="215"/>
        <v>Uit</v>
      </c>
      <c r="BM574" s="154" t="str">
        <f t="shared" si="222"/>
        <v/>
      </c>
      <c r="BN574" s="154">
        <f t="shared" si="216"/>
        <v>0</v>
      </c>
      <c r="BO574" s="154" t="str">
        <f t="shared" si="217"/>
        <v/>
      </c>
      <c r="BP574" s="61"/>
      <c r="BQ574" s="61"/>
      <c r="BR574" s="59" t="str">
        <f t="shared" si="218"/>
        <v/>
      </c>
      <c r="BS574" s="59" t="str">
        <f t="shared" si="219"/>
        <v/>
      </c>
      <c r="BT574" s="155" t="str">
        <f t="shared" si="220"/>
        <v/>
      </c>
      <c r="BU574" s="156" t="str">
        <f t="shared" si="221"/>
        <v/>
      </c>
      <c r="BV574" s="68"/>
      <c r="BW574" s="68"/>
      <c r="BX574" s="68"/>
      <c r="BY574" s="68"/>
      <c r="BZ574" s="68"/>
      <c r="CA574" s="68"/>
      <c r="CB574" s="68"/>
      <c r="CC574" s="68"/>
    </row>
    <row r="575" spans="1:81" x14ac:dyDescent="0.2">
      <c r="A575" s="161" t="s">
        <v>56</v>
      </c>
      <c r="B575" s="32"/>
      <c r="C575" s="164" t="str">
        <f t="shared" si="201"/>
        <v>M</v>
      </c>
      <c r="D575" s="147"/>
      <c r="E575" s="40"/>
      <c r="F575" s="35"/>
      <c r="G575" s="32"/>
      <c r="H575" s="32"/>
      <c r="I575" s="32"/>
      <c r="J575" s="32"/>
      <c r="K575" s="41"/>
      <c r="L575" s="42"/>
      <c r="M575" s="42"/>
      <c r="N575" s="167" t="str">
        <f t="shared" si="202"/>
        <v>Uit</v>
      </c>
      <c r="O575" s="46"/>
      <c r="P575" s="47"/>
      <c r="Q575" s="48">
        <f t="shared" si="203"/>
        <v>0</v>
      </c>
      <c r="R575" s="49" t="str">
        <f t="shared" si="204"/>
        <v/>
      </c>
      <c r="S575" s="50" t="str">
        <f t="shared" si="205"/>
        <v>Uit</v>
      </c>
      <c r="T575" s="171">
        <f t="shared" si="206"/>
        <v>0</v>
      </c>
      <c r="U575" s="169">
        <f t="shared" si="207"/>
        <v>0</v>
      </c>
      <c r="V575" s="169" t="str">
        <f t="shared" si="208"/>
        <v>Uit</v>
      </c>
      <c r="W575" s="170" t="str">
        <f t="shared" si="209"/>
        <v/>
      </c>
      <c r="X575" s="91" t="str">
        <f t="shared" si="210"/>
        <v/>
      </c>
      <c r="Y575" s="51"/>
      <c r="Z575" s="51"/>
      <c r="AA575" s="51"/>
      <c r="AB575" s="51"/>
      <c r="AC575" s="51"/>
      <c r="AD575" s="51"/>
      <c r="AE575" s="51"/>
      <c r="AF575" s="51"/>
      <c r="AG575" s="51"/>
      <c r="AH575" s="51"/>
      <c r="AI575" s="51"/>
      <c r="AJ575" s="51"/>
      <c r="AK575" s="51"/>
      <c r="AL575" s="51"/>
      <c r="AM575" s="51"/>
      <c r="AN575" s="51"/>
      <c r="AO575" s="51"/>
      <c r="AP575" s="51"/>
      <c r="AQ575" s="51"/>
      <c r="AR575" s="51"/>
      <c r="AS575" s="51"/>
      <c r="AT575" s="51"/>
      <c r="AU575" s="51"/>
      <c r="AV575" s="51"/>
      <c r="AW575" s="51"/>
      <c r="AX575" s="149">
        <f t="shared" si="211"/>
        <v>0</v>
      </c>
      <c r="AY575" s="52"/>
      <c r="AZ575" s="90" t="e">
        <f>VLOOKUP(AY575,Termination!C:D,2,FALSE)</f>
        <v>#N/A</v>
      </c>
      <c r="BA575" s="92" t="str">
        <f t="shared" si="212"/>
        <v/>
      </c>
      <c r="BB575" s="89"/>
      <c r="BC575" s="89"/>
      <c r="BD575" s="150" t="str">
        <f t="shared" si="213"/>
        <v/>
      </c>
      <c r="BE575" s="151">
        <f>VLOOKUP(A575,Basisgegevens!$B:$L,5,0)</f>
        <v>3.8425925925925923E-3</v>
      </c>
      <c r="BF575" s="151">
        <f>VLOOKUP($A575,Basisgegevens!$B:$L,7,0)</f>
        <v>3.6111111111111109E-3</v>
      </c>
      <c r="BG575" s="151">
        <f>VLOOKUP($A575,Basisgegevens!$B:$L,8,0)</f>
        <v>8.5416666666666662E-3</v>
      </c>
      <c r="BH575" s="152">
        <f>VLOOKUP($A575,Basisgegevens!$B:$L,9,0)</f>
        <v>300</v>
      </c>
      <c r="BI575" s="152">
        <f>VLOOKUP($A575,Basisgegevens!$B:$L,10,0)</f>
        <v>135</v>
      </c>
      <c r="BJ575" s="152">
        <f>VLOOKUP($A575,Basisgegevens!$B:$L,11,0)</f>
        <v>19</v>
      </c>
      <c r="BK575" s="152" t="str">
        <f t="shared" si="214"/>
        <v/>
      </c>
      <c r="BL575" s="153" t="str">
        <f t="shared" si="215"/>
        <v>Uit</v>
      </c>
      <c r="BM575" s="154" t="str">
        <f t="shared" si="222"/>
        <v/>
      </c>
      <c r="BN575" s="154">
        <f t="shared" si="216"/>
        <v>0</v>
      </c>
      <c r="BO575" s="154" t="str">
        <f t="shared" si="217"/>
        <v/>
      </c>
      <c r="BP575" s="61"/>
      <c r="BQ575" s="61"/>
      <c r="BR575" s="59" t="str">
        <f t="shared" si="218"/>
        <v/>
      </c>
      <c r="BS575" s="59" t="str">
        <f t="shared" si="219"/>
        <v/>
      </c>
      <c r="BT575" s="155" t="str">
        <f t="shared" si="220"/>
        <v/>
      </c>
      <c r="BU575" s="156" t="str">
        <f t="shared" si="221"/>
        <v/>
      </c>
      <c r="BV575" s="68"/>
      <c r="BW575" s="68"/>
      <c r="BX575" s="68"/>
      <c r="BY575" s="68"/>
      <c r="BZ575" s="68"/>
      <c r="CA575" s="68"/>
      <c r="CB575" s="68"/>
      <c r="CC575" s="68"/>
    </row>
    <row r="576" spans="1:81" x14ac:dyDescent="0.2">
      <c r="A576" s="161" t="s">
        <v>56</v>
      </c>
      <c r="B576" s="32"/>
      <c r="C576" s="164" t="str">
        <f t="shared" si="201"/>
        <v>M</v>
      </c>
      <c r="D576" s="147"/>
      <c r="E576" s="40"/>
      <c r="F576" s="35"/>
      <c r="G576" s="32"/>
      <c r="H576" s="32"/>
      <c r="I576" s="32"/>
      <c r="J576" s="32"/>
      <c r="K576" s="41"/>
      <c r="L576" s="42"/>
      <c r="M576" s="42"/>
      <c r="N576" s="167" t="str">
        <f t="shared" si="202"/>
        <v>Uit</v>
      </c>
      <c r="O576" s="46"/>
      <c r="P576" s="47"/>
      <c r="Q576" s="48">
        <f t="shared" si="203"/>
        <v>0</v>
      </c>
      <c r="R576" s="49" t="str">
        <f t="shared" si="204"/>
        <v/>
      </c>
      <c r="S576" s="50" t="str">
        <f t="shared" si="205"/>
        <v>Uit</v>
      </c>
      <c r="T576" s="171">
        <f t="shared" si="206"/>
        <v>0</v>
      </c>
      <c r="U576" s="169">
        <f t="shared" si="207"/>
        <v>0</v>
      </c>
      <c r="V576" s="169" t="str">
        <f t="shared" si="208"/>
        <v>Uit</v>
      </c>
      <c r="W576" s="170" t="str">
        <f t="shared" si="209"/>
        <v/>
      </c>
      <c r="X576" s="91" t="str">
        <f t="shared" si="210"/>
        <v/>
      </c>
      <c r="Y576" s="51"/>
      <c r="Z576" s="51"/>
      <c r="AA576" s="51"/>
      <c r="AB576" s="51"/>
      <c r="AC576" s="51"/>
      <c r="AD576" s="51"/>
      <c r="AE576" s="51"/>
      <c r="AF576" s="51"/>
      <c r="AG576" s="51"/>
      <c r="AH576" s="51"/>
      <c r="AI576" s="51"/>
      <c r="AJ576" s="51"/>
      <c r="AK576" s="51"/>
      <c r="AL576" s="51"/>
      <c r="AM576" s="51"/>
      <c r="AN576" s="51"/>
      <c r="AO576" s="51"/>
      <c r="AP576" s="51"/>
      <c r="AQ576" s="51"/>
      <c r="AR576" s="51"/>
      <c r="AS576" s="51"/>
      <c r="AT576" s="51"/>
      <c r="AU576" s="51"/>
      <c r="AV576" s="51"/>
      <c r="AW576" s="51"/>
      <c r="AX576" s="149">
        <f t="shared" si="211"/>
        <v>0</v>
      </c>
      <c r="AY576" s="52"/>
      <c r="AZ576" s="90" t="e">
        <f>VLOOKUP(AY576,Termination!C:D,2,FALSE)</f>
        <v>#N/A</v>
      </c>
      <c r="BA576" s="92" t="str">
        <f t="shared" si="212"/>
        <v/>
      </c>
      <c r="BB576" s="89"/>
      <c r="BC576" s="89"/>
      <c r="BD576" s="150" t="str">
        <f t="shared" si="213"/>
        <v/>
      </c>
      <c r="BE576" s="151">
        <f>VLOOKUP(A576,Basisgegevens!$B:$L,5,0)</f>
        <v>3.8425925925925923E-3</v>
      </c>
      <c r="BF576" s="151">
        <f>VLOOKUP($A576,Basisgegevens!$B:$L,7,0)</f>
        <v>3.6111111111111109E-3</v>
      </c>
      <c r="BG576" s="151">
        <f>VLOOKUP($A576,Basisgegevens!$B:$L,8,0)</f>
        <v>8.5416666666666662E-3</v>
      </c>
      <c r="BH576" s="152">
        <f>VLOOKUP($A576,Basisgegevens!$B:$L,9,0)</f>
        <v>300</v>
      </c>
      <c r="BI576" s="152">
        <f>VLOOKUP($A576,Basisgegevens!$B:$L,10,0)</f>
        <v>135</v>
      </c>
      <c r="BJ576" s="152">
        <f>VLOOKUP($A576,Basisgegevens!$B:$L,11,0)</f>
        <v>19</v>
      </c>
      <c r="BK576" s="152" t="str">
        <f t="shared" si="214"/>
        <v/>
      </c>
      <c r="BL576" s="153" t="str">
        <f t="shared" si="215"/>
        <v>Uit</v>
      </c>
      <c r="BM576" s="154" t="str">
        <f t="shared" si="222"/>
        <v/>
      </c>
      <c r="BN576" s="154">
        <f t="shared" si="216"/>
        <v>0</v>
      </c>
      <c r="BO576" s="154" t="str">
        <f t="shared" si="217"/>
        <v/>
      </c>
      <c r="BP576" s="61"/>
      <c r="BQ576" s="61"/>
      <c r="BR576" s="59" t="str">
        <f t="shared" si="218"/>
        <v/>
      </c>
      <c r="BS576" s="59" t="str">
        <f t="shared" si="219"/>
        <v/>
      </c>
      <c r="BT576" s="155" t="str">
        <f t="shared" si="220"/>
        <v/>
      </c>
      <c r="BU576" s="156" t="str">
        <f t="shared" si="221"/>
        <v/>
      </c>
      <c r="BV576" s="68"/>
      <c r="BW576" s="68"/>
      <c r="BX576" s="68"/>
      <c r="BY576" s="68"/>
      <c r="BZ576" s="68"/>
      <c r="CA576" s="68"/>
      <c r="CB576" s="68"/>
      <c r="CC576" s="68"/>
    </row>
    <row r="577" spans="1:81" x14ac:dyDescent="0.2">
      <c r="A577" s="161" t="s">
        <v>56</v>
      </c>
      <c r="B577" s="32"/>
      <c r="C577" s="164" t="str">
        <f t="shared" si="201"/>
        <v>M</v>
      </c>
      <c r="D577" s="147"/>
      <c r="E577" s="40"/>
      <c r="F577" s="35"/>
      <c r="G577" s="32"/>
      <c r="H577" s="32"/>
      <c r="I577" s="32"/>
      <c r="J577" s="32"/>
      <c r="K577" s="41"/>
      <c r="L577" s="42"/>
      <c r="M577" s="42"/>
      <c r="N577" s="167" t="str">
        <f t="shared" si="202"/>
        <v>Uit</v>
      </c>
      <c r="O577" s="46"/>
      <c r="P577" s="47"/>
      <c r="Q577" s="48">
        <f t="shared" si="203"/>
        <v>0</v>
      </c>
      <c r="R577" s="49" t="str">
        <f t="shared" si="204"/>
        <v/>
      </c>
      <c r="S577" s="50" t="str">
        <f t="shared" si="205"/>
        <v>Uit</v>
      </c>
      <c r="T577" s="171">
        <f t="shared" si="206"/>
        <v>0</v>
      </c>
      <c r="U577" s="169">
        <f t="shared" si="207"/>
        <v>0</v>
      </c>
      <c r="V577" s="169" t="str">
        <f t="shared" si="208"/>
        <v>Uit</v>
      </c>
      <c r="W577" s="170" t="str">
        <f t="shared" si="209"/>
        <v/>
      </c>
      <c r="X577" s="91" t="str">
        <f t="shared" si="210"/>
        <v/>
      </c>
      <c r="Y577" s="51"/>
      <c r="Z577" s="51"/>
      <c r="AA577" s="51"/>
      <c r="AB577" s="51"/>
      <c r="AC577" s="51"/>
      <c r="AD577" s="51"/>
      <c r="AE577" s="51"/>
      <c r="AF577" s="51"/>
      <c r="AG577" s="51"/>
      <c r="AH577" s="51"/>
      <c r="AI577" s="51"/>
      <c r="AJ577" s="51"/>
      <c r="AK577" s="51"/>
      <c r="AL577" s="51"/>
      <c r="AM577" s="51"/>
      <c r="AN577" s="51"/>
      <c r="AO577" s="51"/>
      <c r="AP577" s="51"/>
      <c r="AQ577" s="51"/>
      <c r="AR577" s="51"/>
      <c r="AS577" s="51"/>
      <c r="AT577" s="51"/>
      <c r="AU577" s="51"/>
      <c r="AV577" s="51"/>
      <c r="AW577" s="51"/>
      <c r="AX577" s="149">
        <f t="shared" si="211"/>
        <v>0</v>
      </c>
      <c r="AY577" s="52"/>
      <c r="AZ577" s="90" t="e">
        <f>VLOOKUP(AY577,Termination!C:D,2,FALSE)</f>
        <v>#N/A</v>
      </c>
      <c r="BA577" s="92" t="str">
        <f t="shared" si="212"/>
        <v/>
      </c>
      <c r="BB577" s="89"/>
      <c r="BC577" s="89"/>
      <c r="BD577" s="150" t="str">
        <f t="shared" si="213"/>
        <v/>
      </c>
      <c r="BE577" s="151">
        <f>VLOOKUP(A577,Basisgegevens!$B:$L,5,0)</f>
        <v>3.8425925925925923E-3</v>
      </c>
      <c r="BF577" s="151">
        <f>VLOOKUP($A577,Basisgegevens!$B:$L,7,0)</f>
        <v>3.6111111111111109E-3</v>
      </c>
      <c r="BG577" s="151">
        <f>VLOOKUP($A577,Basisgegevens!$B:$L,8,0)</f>
        <v>8.5416666666666662E-3</v>
      </c>
      <c r="BH577" s="152">
        <f>VLOOKUP($A577,Basisgegevens!$B:$L,9,0)</f>
        <v>300</v>
      </c>
      <c r="BI577" s="152">
        <f>VLOOKUP($A577,Basisgegevens!$B:$L,10,0)</f>
        <v>135</v>
      </c>
      <c r="BJ577" s="152">
        <f>VLOOKUP($A577,Basisgegevens!$B:$L,11,0)</f>
        <v>19</v>
      </c>
      <c r="BK577" s="152" t="str">
        <f t="shared" si="214"/>
        <v/>
      </c>
      <c r="BL577" s="153" t="str">
        <f t="shared" si="215"/>
        <v>Uit</v>
      </c>
      <c r="BM577" s="154" t="str">
        <f t="shared" si="222"/>
        <v/>
      </c>
      <c r="BN577" s="154">
        <f t="shared" si="216"/>
        <v>0</v>
      </c>
      <c r="BO577" s="154" t="str">
        <f t="shared" si="217"/>
        <v/>
      </c>
      <c r="BP577" s="61"/>
      <c r="BQ577" s="61"/>
      <c r="BR577" s="59" t="str">
        <f t="shared" si="218"/>
        <v/>
      </c>
      <c r="BS577" s="59" t="str">
        <f t="shared" si="219"/>
        <v/>
      </c>
      <c r="BT577" s="155" t="str">
        <f t="shared" si="220"/>
        <v/>
      </c>
      <c r="BU577" s="156" t="str">
        <f t="shared" si="221"/>
        <v/>
      </c>
      <c r="BV577" s="68"/>
      <c r="BW577" s="68"/>
      <c r="BX577" s="68"/>
      <c r="BY577" s="68"/>
      <c r="BZ577" s="68"/>
      <c r="CA577" s="68"/>
      <c r="CB577" s="68"/>
      <c r="CC577" s="68"/>
    </row>
    <row r="578" spans="1:81" x14ac:dyDescent="0.2">
      <c r="A578" s="161" t="s">
        <v>56</v>
      </c>
      <c r="B578" s="32"/>
      <c r="C578" s="164" t="str">
        <f t="shared" si="201"/>
        <v>M</v>
      </c>
      <c r="D578" s="147"/>
      <c r="E578" s="40"/>
      <c r="F578" s="35"/>
      <c r="G578" s="32"/>
      <c r="H578" s="32"/>
      <c r="I578" s="32"/>
      <c r="J578" s="32"/>
      <c r="K578" s="41"/>
      <c r="L578" s="42"/>
      <c r="M578" s="42"/>
      <c r="N578" s="167" t="str">
        <f t="shared" si="202"/>
        <v>Uit</v>
      </c>
      <c r="O578" s="46"/>
      <c r="P578" s="47"/>
      <c r="Q578" s="48">
        <f t="shared" si="203"/>
        <v>0</v>
      </c>
      <c r="R578" s="49" t="str">
        <f t="shared" si="204"/>
        <v/>
      </c>
      <c r="S578" s="50" t="str">
        <f t="shared" si="205"/>
        <v>Uit</v>
      </c>
      <c r="T578" s="171">
        <f t="shared" si="206"/>
        <v>0</v>
      </c>
      <c r="U578" s="169">
        <f t="shared" si="207"/>
        <v>0</v>
      </c>
      <c r="V578" s="169" t="str">
        <f t="shared" si="208"/>
        <v>Uit</v>
      </c>
      <c r="W578" s="170" t="str">
        <f t="shared" si="209"/>
        <v/>
      </c>
      <c r="X578" s="91" t="str">
        <f t="shared" si="210"/>
        <v/>
      </c>
      <c r="Y578" s="51"/>
      <c r="Z578" s="51"/>
      <c r="AA578" s="51"/>
      <c r="AB578" s="51"/>
      <c r="AC578" s="51"/>
      <c r="AD578" s="51"/>
      <c r="AE578" s="51"/>
      <c r="AF578" s="51"/>
      <c r="AG578" s="51"/>
      <c r="AH578" s="51"/>
      <c r="AI578" s="51"/>
      <c r="AJ578" s="51"/>
      <c r="AK578" s="51"/>
      <c r="AL578" s="51"/>
      <c r="AM578" s="51"/>
      <c r="AN578" s="51"/>
      <c r="AO578" s="51"/>
      <c r="AP578" s="51"/>
      <c r="AQ578" s="51"/>
      <c r="AR578" s="51"/>
      <c r="AS578" s="51"/>
      <c r="AT578" s="51"/>
      <c r="AU578" s="51"/>
      <c r="AV578" s="51"/>
      <c r="AW578" s="51"/>
      <c r="AX578" s="149">
        <f t="shared" si="211"/>
        <v>0</v>
      </c>
      <c r="AY578" s="52"/>
      <c r="AZ578" s="90" t="e">
        <f>VLOOKUP(AY578,Termination!C:D,2,FALSE)</f>
        <v>#N/A</v>
      </c>
      <c r="BA578" s="92" t="str">
        <f t="shared" si="212"/>
        <v/>
      </c>
      <c r="BB578" s="89"/>
      <c r="BC578" s="89"/>
      <c r="BD578" s="150" t="str">
        <f t="shared" si="213"/>
        <v/>
      </c>
      <c r="BE578" s="151">
        <f>VLOOKUP(A578,Basisgegevens!$B:$L,5,0)</f>
        <v>3.8425925925925923E-3</v>
      </c>
      <c r="BF578" s="151">
        <f>VLOOKUP($A578,Basisgegevens!$B:$L,7,0)</f>
        <v>3.6111111111111109E-3</v>
      </c>
      <c r="BG578" s="151">
        <f>VLOOKUP($A578,Basisgegevens!$B:$L,8,0)</f>
        <v>8.5416666666666662E-3</v>
      </c>
      <c r="BH578" s="152">
        <f>VLOOKUP($A578,Basisgegevens!$B:$L,9,0)</f>
        <v>300</v>
      </c>
      <c r="BI578" s="152">
        <f>VLOOKUP($A578,Basisgegevens!$B:$L,10,0)</f>
        <v>135</v>
      </c>
      <c r="BJ578" s="152">
        <f>VLOOKUP($A578,Basisgegevens!$B:$L,11,0)</f>
        <v>19</v>
      </c>
      <c r="BK578" s="152" t="str">
        <f t="shared" si="214"/>
        <v/>
      </c>
      <c r="BL578" s="153" t="str">
        <f t="shared" si="215"/>
        <v>Uit</v>
      </c>
      <c r="BM578" s="154" t="str">
        <f t="shared" si="222"/>
        <v/>
      </c>
      <c r="BN578" s="154">
        <f t="shared" si="216"/>
        <v>0</v>
      </c>
      <c r="BO578" s="154" t="str">
        <f t="shared" si="217"/>
        <v/>
      </c>
      <c r="BP578" s="61"/>
      <c r="BQ578" s="61"/>
      <c r="BR578" s="59" t="str">
        <f t="shared" si="218"/>
        <v/>
      </c>
      <c r="BS578" s="59" t="str">
        <f t="shared" si="219"/>
        <v/>
      </c>
      <c r="BT578" s="155" t="str">
        <f t="shared" si="220"/>
        <v/>
      </c>
      <c r="BU578" s="156" t="str">
        <f t="shared" si="221"/>
        <v/>
      </c>
      <c r="BV578" s="68"/>
      <c r="BW578" s="68"/>
      <c r="BX578" s="68"/>
      <c r="BY578" s="68"/>
      <c r="BZ578" s="68"/>
      <c r="CA578" s="68"/>
      <c r="CB578" s="68"/>
      <c r="CC578" s="68"/>
    </row>
    <row r="579" spans="1:81" x14ac:dyDescent="0.2">
      <c r="A579" s="161" t="s">
        <v>56</v>
      </c>
      <c r="B579" s="32"/>
      <c r="C579" s="164" t="str">
        <f t="shared" si="201"/>
        <v>M</v>
      </c>
      <c r="D579" s="147"/>
      <c r="E579" s="40"/>
      <c r="F579" s="35"/>
      <c r="G579" s="32"/>
      <c r="H579" s="32"/>
      <c r="I579" s="32"/>
      <c r="J579" s="32"/>
      <c r="K579" s="41"/>
      <c r="L579" s="42"/>
      <c r="M579" s="42"/>
      <c r="N579" s="167" t="str">
        <f t="shared" si="202"/>
        <v>Uit</v>
      </c>
      <c r="O579" s="46"/>
      <c r="P579" s="47"/>
      <c r="Q579" s="48">
        <f t="shared" si="203"/>
        <v>0</v>
      </c>
      <c r="R579" s="49" t="str">
        <f t="shared" si="204"/>
        <v/>
      </c>
      <c r="S579" s="50" t="str">
        <f t="shared" si="205"/>
        <v>Uit</v>
      </c>
      <c r="T579" s="171">
        <f t="shared" si="206"/>
        <v>0</v>
      </c>
      <c r="U579" s="169">
        <f t="shared" si="207"/>
        <v>0</v>
      </c>
      <c r="V579" s="169" t="str">
        <f t="shared" si="208"/>
        <v>Uit</v>
      </c>
      <c r="W579" s="170" t="str">
        <f t="shared" si="209"/>
        <v/>
      </c>
      <c r="X579" s="91" t="str">
        <f t="shared" si="210"/>
        <v/>
      </c>
      <c r="Y579" s="51"/>
      <c r="Z579" s="51"/>
      <c r="AA579" s="51"/>
      <c r="AB579" s="51"/>
      <c r="AC579" s="51"/>
      <c r="AD579" s="51"/>
      <c r="AE579" s="51"/>
      <c r="AF579" s="51"/>
      <c r="AG579" s="51"/>
      <c r="AH579" s="51"/>
      <c r="AI579" s="51"/>
      <c r="AJ579" s="51"/>
      <c r="AK579" s="51"/>
      <c r="AL579" s="51"/>
      <c r="AM579" s="51"/>
      <c r="AN579" s="51"/>
      <c r="AO579" s="51"/>
      <c r="AP579" s="51"/>
      <c r="AQ579" s="51"/>
      <c r="AR579" s="51"/>
      <c r="AS579" s="51"/>
      <c r="AT579" s="51"/>
      <c r="AU579" s="51"/>
      <c r="AV579" s="51"/>
      <c r="AW579" s="51"/>
      <c r="AX579" s="149">
        <f t="shared" si="211"/>
        <v>0</v>
      </c>
      <c r="AY579" s="52"/>
      <c r="AZ579" s="90" t="e">
        <f>VLOOKUP(AY579,Termination!C:D,2,FALSE)</f>
        <v>#N/A</v>
      </c>
      <c r="BA579" s="92" t="str">
        <f t="shared" si="212"/>
        <v/>
      </c>
      <c r="BB579" s="89"/>
      <c r="BC579" s="89"/>
      <c r="BD579" s="150" t="str">
        <f t="shared" si="213"/>
        <v/>
      </c>
      <c r="BE579" s="151">
        <f>VLOOKUP(A579,Basisgegevens!$B:$L,5,0)</f>
        <v>3.8425925925925923E-3</v>
      </c>
      <c r="BF579" s="151">
        <f>VLOOKUP($A579,Basisgegevens!$B:$L,7,0)</f>
        <v>3.6111111111111109E-3</v>
      </c>
      <c r="BG579" s="151">
        <f>VLOOKUP($A579,Basisgegevens!$B:$L,8,0)</f>
        <v>8.5416666666666662E-3</v>
      </c>
      <c r="BH579" s="152">
        <f>VLOOKUP($A579,Basisgegevens!$B:$L,9,0)</f>
        <v>300</v>
      </c>
      <c r="BI579" s="152">
        <f>VLOOKUP($A579,Basisgegevens!$B:$L,10,0)</f>
        <v>135</v>
      </c>
      <c r="BJ579" s="152">
        <f>VLOOKUP($A579,Basisgegevens!$B:$L,11,0)</f>
        <v>19</v>
      </c>
      <c r="BK579" s="152" t="str">
        <f t="shared" si="214"/>
        <v/>
      </c>
      <c r="BL579" s="153" t="str">
        <f t="shared" si="215"/>
        <v>Uit</v>
      </c>
      <c r="BM579" s="154" t="str">
        <f t="shared" si="222"/>
        <v/>
      </c>
      <c r="BN579" s="154">
        <f t="shared" si="216"/>
        <v>0</v>
      </c>
      <c r="BO579" s="154" t="str">
        <f t="shared" si="217"/>
        <v/>
      </c>
      <c r="BP579" s="61"/>
      <c r="BQ579" s="61"/>
      <c r="BR579" s="59" t="str">
        <f t="shared" si="218"/>
        <v/>
      </c>
      <c r="BS579" s="59" t="str">
        <f t="shared" si="219"/>
        <v/>
      </c>
      <c r="BT579" s="155" t="str">
        <f t="shared" si="220"/>
        <v/>
      </c>
      <c r="BU579" s="156" t="str">
        <f t="shared" si="221"/>
        <v/>
      </c>
      <c r="BV579" s="68"/>
      <c r="BW579" s="68"/>
      <c r="BX579" s="68"/>
      <c r="BY579" s="68"/>
      <c r="BZ579" s="68"/>
      <c r="CA579" s="68"/>
      <c r="CB579" s="68"/>
      <c r="CC579" s="68"/>
    </row>
    <row r="580" spans="1:81" x14ac:dyDescent="0.2">
      <c r="A580" s="161" t="s">
        <v>56</v>
      </c>
      <c r="B580" s="32"/>
      <c r="C580" s="164" t="str">
        <f t="shared" si="201"/>
        <v>M</v>
      </c>
      <c r="D580" s="147"/>
      <c r="E580" s="40"/>
      <c r="F580" s="35"/>
      <c r="G580" s="32"/>
      <c r="H580" s="32"/>
      <c r="I580" s="32"/>
      <c r="J580" s="32"/>
      <c r="K580" s="41"/>
      <c r="L580" s="42"/>
      <c r="M580" s="42"/>
      <c r="N580" s="167" t="str">
        <f t="shared" si="202"/>
        <v>Uit</v>
      </c>
      <c r="O580" s="46"/>
      <c r="P580" s="47"/>
      <c r="Q580" s="48">
        <f t="shared" si="203"/>
        <v>0</v>
      </c>
      <c r="R580" s="49" t="str">
        <f t="shared" si="204"/>
        <v/>
      </c>
      <c r="S580" s="50" t="str">
        <f t="shared" si="205"/>
        <v>Uit</v>
      </c>
      <c r="T580" s="171">
        <f t="shared" si="206"/>
        <v>0</v>
      </c>
      <c r="U580" s="169">
        <f t="shared" si="207"/>
        <v>0</v>
      </c>
      <c r="V580" s="169" t="str">
        <f t="shared" si="208"/>
        <v>Uit</v>
      </c>
      <c r="W580" s="170" t="str">
        <f t="shared" si="209"/>
        <v/>
      </c>
      <c r="X580" s="91" t="str">
        <f t="shared" si="210"/>
        <v/>
      </c>
      <c r="Y580" s="51"/>
      <c r="Z580" s="51"/>
      <c r="AA580" s="51"/>
      <c r="AB580" s="51"/>
      <c r="AC580" s="51"/>
      <c r="AD580" s="51"/>
      <c r="AE580" s="51"/>
      <c r="AF580" s="51"/>
      <c r="AG580" s="51"/>
      <c r="AH580" s="51"/>
      <c r="AI580" s="51"/>
      <c r="AJ580" s="51"/>
      <c r="AK580" s="51"/>
      <c r="AL580" s="51"/>
      <c r="AM580" s="51"/>
      <c r="AN580" s="51"/>
      <c r="AO580" s="51"/>
      <c r="AP580" s="51"/>
      <c r="AQ580" s="51"/>
      <c r="AR580" s="51"/>
      <c r="AS580" s="51"/>
      <c r="AT580" s="51"/>
      <c r="AU580" s="51"/>
      <c r="AV580" s="51"/>
      <c r="AW580" s="51"/>
      <c r="AX580" s="149">
        <f t="shared" si="211"/>
        <v>0</v>
      </c>
      <c r="AY580" s="52"/>
      <c r="AZ580" s="90" t="e">
        <f>VLOOKUP(AY580,Termination!C:D,2,FALSE)</f>
        <v>#N/A</v>
      </c>
      <c r="BA580" s="92" t="str">
        <f t="shared" si="212"/>
        <v/>
      </c>
      <c r="BB580" s="89"/>
      <c r="BC580" s="89"/>
      <c r="BD580" s="150" t="str">
        <f t="shared" si="213"/>
        <v/>
      </c>
      <c r="BE580" s="151">
        <f>VLOOKUP(A580,Basisgegevens!$B:$L,5,0)</f>
        <v>3.8425925925925923E-3</v>
      </c>
      <c r="BF580" s="151">
        <f>VLOOKUP($A580,Basisgegevens!$B:$L,7,0)</f>
        <v>3.6111111111111109E-3</v>
      </c>
      <c r="BG580" s="151">
        <f>VLOOKUP($A580,Basisgegevens!$B:$L,8,0)</f>
        <v>8.5416666666666662E-3</v>
      </c>
      <c r="BH580" s="152">
        <f>VLOOKUP($A580,Basisgegevens!$B:$L,9,0)</f>
        <v>300</v>
      </c>
      <c r="BI580" s="152">
        <f>VLOOKUP($A580,Basisgegevens!$B:$L,10,0)</f>
        <v>135</v>
      </c>
      <c r="BJ580" s="152">
        <f>VLOOKUP($A580,Basisgegevens!$B:$L,11,0)</f>
        <v>19</v>
      </c>
      <c r="BK580" s="152" t="str">
        <f t="shared" si="214"/>
        <v/>
      </c>
      <c r="BL580" s="153" t="str">
        <f t="shared" si="215"/>
        <v>Uit</v>
      </c>
      <c r="BM580" s="154" t="str">
        <f t="shared" si="222"/>
        <v/>
      </c>
      <c r="BN580" s="154">
        <f t="shared" si="216"/>
        <v>0</v>
      </c>
      <c r="BO580" s="154" t="str">
        <f t="shared" si="217"/>
        <v/>
      </c>
      <c r="BP580" s="61"/>
      <c r="BQ580" s="61"/>
      <c r="BR580" s="59" t="str">
        <f t="shared" si="218"/>
        <v/>
      </c>
      <c r="BS580" s="59" t="str">
        <f t="shared" si="219"/>
        <v/>
      </c>
      <c r="BT580" s="155" t="str">
        <f t="shared" si="220"/>
        <v/>
      </c>
      <c r="BU580" s="156" t="str">
        <f t="shared" si="221"/>
        <v/>
      </c>
      <c r="BV580" s="68"/>
      <c r="BW580" s="68"/>
      <c r="BX580" s="68"/>
      <c r="BY580" s="68"/>
      <c r="BZ580" s="68"/>
      <c r="CA580" s="68"/>
      <c r="CB580" s="68"/>
      <c r="CC580" s="68"/>
    </row>
    <row r="581" spans="1:81" x14ac:dyDescent="0.2">
      <c r="A581" s="161" t="s">
        <v>56</v>
      </c>
      <c r="B581" s="32"/>
      <c r="C581" s="164" t="str">
        <f t="shared" si="201"/>
        <v>M</v>
      </c>
      <c r="D581" s="147"/>
      <c r="E581" s="40"/>
      <c r="F581" s="35"/>
      <c r="G581" s="32"/>
      <c r="H581" s="32"/>
      <c r="I581" s="32"/>
      <c r="J581" s="32"/>
      <c r="K581" s="41"/>
      <c r="L581" s="42"/>
      <c r="M581" s="42"/>
      <c r="N581" s="167" t="str">
        <f t="shared" si="202"/>
        <v>Uit</v>
      </c>
      <c r="O581" s="46"/>
      <c r="P581" s="47"/>
      <c r="Q581" s="48">
        <f t="shared" si="203"/>
        <v>0</v>
      </c>
      <c r="R581" s="49" t="str">
        <f t="shared" si="204"/>
        <v/>
      </c>
      <c r="S581" s="50" t="str">
        <f t="shared" si="205"/>
        <v>Uit</v>
      </c>
      <c r="T581" s="171">
        <f t="shared" si="206"/>
        <v>0</v>
      </c>
      <c r="U581" s="169">
        <f t="shared" si="207"/>
        <v>0</v>
      </c>
      <c r="V581" s="169" t="str">
        <f t="shared" si="208"/>
        <v>Uit</v>
      </c>
      <c r="W581" s="170" t="str">
        <f t="shared" si="209"/>
        <v/>
      </c>
      <c r="X581" s="91" t="str">
        <f t="shared" si="210"/>
        <v/>
      </c>
      <c r="Y581" s="51"/>
      <c r="Z581" s="51"/>
      <c r="AA581" s="51"/>
      <c r="AB581" s="51"/>
      <c r="AC581" s="51"/>
      <c r="AD581" s="51"/>
      <c r="AE581" s="51"/>
      <c r="AF581" s="51"/>
      <c r="AG581" s="51"/>
      <c r="AH581" s="51"/>
      <c r="AI581" s="51"/>
      <c r="AJ581" s="51"/>
      <c r="AK581" s="51"/>
      <c r="AL581" s="51"/>
      <c r="AM581" s="51"/>
      <c r="AN581" s="51"/>
      <c r="AO581" s="51"/>
      <c r="AP581" s="51"/>
      <c r="AQ581" s="51"/>
      <c r="AR581" s="51"/>
      <c r="AS581" s="51"/>
      <c r="AT581" s="51"/>
      <c r="AU581" s="51"/>
      <c r="AV581" s="51"/>
      <c r="AW581" s="51"/>
      <c r="AX581" s="149">
        <f t="shared" si="211"/>
        <v>0</v>
      </c>
      <c r="AY581" s="52"/>
      <c r="AZ581" s="90" t="e">
        <f>VLOOKUP(AY581,Termination!C:D,2,FALSE)</f>
        <v>#N/A</v>
      </c>
      <c r="BA581" s="92" t="str">
        <f t="shared" si="212"/>
        <v/>
      </c>
      <c r="BB581" s="89"/>
      <c r="BC581" s="89"/>
      <c r="BD581" s="150" t="str">
        <f t="shared" si="213"/>
        <v/>
      </c>
      <c r="BE581" s="151">
        <f>VLOOKUP(A581,Basisgegevens!$B:$L,5,0)</f>
        <v>3.8425925925925923E-3</v>
      </c>
      <c r="BF581" s="151">
        <f>VLOOKUP($A581,Basisgegevens!$B:$L,7,0)</f>
        <v>3.6111111111111109E-3</v>
      </c>
      <c r="BG581" s="151">
        <f>VLOOKUP($A581,Basisgegevens!$B:$L,8,0)</f>
        <v>8.5416666666666662E-3</v>
      </c>
      <c r="BH581" s="152">
        <f>VLOOKUP($A581,Basisgegevens!$B:$L,9,0)</f>
        <v>300</v>
      </c>
      <c r="BI581" s="152">
        <f>VLOOKUP($A581,Basisgegevens!$B:$L,10,0)</f>
        <v>135</v>
      </c>
      <c r="BJ581" s="152">
        <f>VLOOKUP($A581,Basisgegevens!$B:$L,11,0)</f>
        <v>19</v>
      </c>
      <c r="BK581" s="152" t="str">
        <f t="shared" si="214"/>
        <v/>
      </c>
      <c r="BL581" s="153" t="str">
        <f t="shared" si="215"/>
        <v>Uit</v>
      </c>
      <c r="BM581" s="154" t="str">
        <f t="shared" si="222"/>
        <v/>
      </c>
      <c r="BN581" s="154">
        <f t="shared" si="216"/>
        <v>0</v>
      </c>
      <c r="BO581" s="154" t="str">
        <f t="shared" si="217"/>
        <v/>
      </c>
      <c r="BP581" s="61"/>
      <c r="BQ581" s="61"/>
      <c r="BR581" s="59" t="str">
        <f t="shared" si="218"/>
        <v/>
      </c>
      <c r="BS581" s="59" t="str">
        <f t="shared" si="219"/>
        <v/>
      </c>
      <c r="BT581" s="155" t="str">
        <f t="shared" si="220"/>
        <v/>
      </c>
      <c r="BU581" s="156" t="str">
        <f t="shared" si="221"/>
        <v/>
      </c>
      <c r="BV581" s="68"/>
      <c r="BW581" s="68"/>
      <c r="BX581" s="68"/>
      <c r="BY581" s="68"/>
      <c r="BZ581" s="68"/>
      <c r="CA581" s="68"/>
      <c r="CB581" s="68"/>
      <c r="CC581" s="68"/>
    </row>
    <row r="582" spans="1:81" x14ac:dyDescent="0.2">
      <c r="A582" s="161" t="s">
        <v>56</v>
      </c>
      <c r="B582" s="32"/>
      <c r="C582" s="164" t="str">
        <f t="shared" si="201"/>
        <v>M</v>
      </c>
      <c r="D582" s="147"/>
      <c r="E582" s="40"/>
      <c r="F582" s="35"/>
      <c r="G582" s="32"/>
      <c r="H582" s="32"/>
      <c r="I582" s="32"/>
      <c r="J582" s="32"/>
      <c r="K582" s="41"/>
      <c r="L582" s="42"/>
      <c r="M582" s="42"/>
      <c r="N582" s="167" t="str">
        <f t="shared" si="202"/>
        <v>Uit</v>
      </c>
      <c r="O582" s="46"/>
      <c r="P582" s="47"/>
      <c r="Q582" s="48">
        <f t="shared" si="203"/>
        <v>0</v>
      </c>
      <c r="R582" s="49" t="str">
        <f t="shared" si="204"/>
        <v/>
      </c>
      <c r="S582" s="50" t="str">
        <f t="shared" si="205"/>
        <v>Uit</v>
      </c>
      <c r="T582" s="171">
        <f t="shared" si="206"/>
        <v>0</v>
      </c>
      <c r="U582" s="169">
        <f t="shared" si="207"/>
        <v>0</v>
      </c>
      <c r="V582" s="169" t="str">
        <f t="shared" si="208"/>
        <v>Uit</v>
      </c>
      <c r="W582" s="170" t="str">
        <f t="shared" si="209"/>
        <v/>
      </c>
      <c r="X582" s="91" t="str">
        <f t="shared" si="210"/>
        <v/>
      </c>
      <c r="Y582" s="51"/>
      <c r="Z582" s="51"/>
      <c r="AA582" s="51"/>
      <c r="AB582" s="51"/>
      <c r="AC582" s="51"/>
      <c r="AD582" s="51"/>
      <c r="AE582" s="51"/>
      <c r="AF582" s="51"/>
      <c r="AG582" s="51"/>
      <c r="AH582" s="51"/>
      <c r="AI582" s="51"/>
      <c r="AJ582" s="51"/>
      <c r="AK582" s="51"/>
      <c r="AL582" s="51"/>
      <c r="AM582" s="51"/>
      <c r="AN582" s="51"/>
      <c r="AO582" s="51"/>
      <c r="AP582" s="51"/>
      <c r="AQ582" s="51"/>
      <c r="AR582" s="51"/>
      <c r="AS582" s="51"/>
      <c r="AT582" s="51"/>
      <c r="AU582" s="51"/>
      <c r="AV582" s="51"/>
      <c r="AW582" s="51"/>
      <c r="AX582" s="149">
        <f t="shared" si="211"/>
        <v>0</v>
      </c>
      <c r="AY582" s="52"/>
      <c r="AZ582" s="90" t="e">
        <f>VLOOKUP(AY582,Termination!C:D,2,FALSE)</f>
        <v>#N/A</v>
      </c>
      <c r="BA582" s="92" t="str">
        <f t="shared" si="212"/>
        <v/>
      </c>
      <c r="BB582" s="89"/>
      <c r="BC582" s="89"/>
      <c r="BD582" s="150" t="str">
        <f t="shared" si="213"/>
        <v/>
      </c>
      <c r="BE582" s="151">
        <f>VLOOKUP(A582,Basisgegevens!$B:$L,5,0)</f>
        <v>3.8425925925925923E-3</v>
      </c>
      <c r="BF582" s="151">
        <f>VLOOKUP($A582,Basisgegevens!$B:$L,7,0)</f>
        <v>3.6111111111111109E-3</v>
      </c>
      <c r="BG582" s="151">
        <f>VLOOKUP($A582,Basisgegevens!$B:$L,8,0)</f>
        <v>8.5416666666666662E-3</v>
      </c>
      <c r="BH582" s="152">
        <f>VLOOKUP($A582,Basisgegevens!$B:$L,9,0)</f>
        <v>300</v>
      </c>
      <c r="BI582" s="152">
        <f>VLOOKUP($A582,Basisgegevens!$B:$L,10,0)</f>
        <v>135</v>
      </c>
      <c r="BJ582" s="152">
        <f>VLOOKUP($A582,Basisgegevens!$B:$L,11,0)</f>
        <v>19</v>
      </c>
      <c r="BK582" s="152" t="str">
        <f t="shared" si="214"/>
        <v/>
      </c>
      <c r="BL582" s="153" t="str">
        <f t="shared" si="215"/>
        <v>Uit</v>
      </c>
      <c r="BM582" s="154" t="str">
        <f t="shared" si="222"/>
        <v/>
      </c>
      <c r="BN582" s="154">
        <f t="shared" si="216"/>
        <v>0</v>
      </c>
      <c r="BO582" s="154" t="str">
        <f t="shared" si="217"/>
        <v/>
      </c>
      <c r="BP582" s="61"/>
      <c r="BQ582" s="61"/>
      <c r="BR582" s="59" t="str">
        <f t="shared" si="218"/>
        <v/>
      </c>
      <c r="BS582" s="59" t="str">
        <f t="shared" si="219"/>
        <v/>
      </c>
      <c r="BT582" s="155" t="str">
        <f t="shared" si="220"/>
        <v/>
      </c>
      <c r="BU582" s="156" t="str">
        <f t="shared" si="221"/>
        <v/>
      </c>
      <c r="BV582" s="68"/>
      <c r="BW582" s="68"/>
      <c r="BX582" s="68"/>
      <c r="BY582" s="68"/>
      <c r="BZ582" s="68"/>
      <c r="CA582" s="68"/>
      <c r="CB582" s="68"/>
      <c r="CC582" s="68"/>
    </row>
    <row r="583" spans="1:81" x14ac:dyDescent="0.2">
      <c r="A583" s="161" t="s">
        <v>56</v>
      </c>
      <c r="B583" s="32"/>
      <c r="C583" s="164" t="str">
        <f t="shared" si="201"/>
        <v>M</v>
      </c>
      <c r="D583" s="147"/>
      <c r="E583" s="40"/>
      <c r="F583" s="35"/>
      <c r="G583" s="32"/>
      <c r="H583" s="32"/>
      <c r="I583" s="32"/>
      <c r="J583" s="32"/>
      <c r="K583" s="41"/>
      <c r="L583" s="42"/>
      <c r="M583" s="42"/>
      <c r="N583" s="167" t="str">
        <f t="shared" si="202"/>
        <v>Uit</v>
      </c>
      <c r="O583" s="46"/>
      <c r="P583" s="47"/>
      <c r="Q583" s="48">
        <f t="shared" si="203"/>
        <v>0</v>
      </c>
      <c r="R583" s="49" t="str">
        <f t="shared" si="204"/>
        <v/>
      </c>
      <c r="S583" s="50" t="str">
        <f t="shared" si="205"/>
        <v>Uit</v>
      </c>
      <c r="T583" s="171">
        <f t="shared" si="206"/>
        <v>0</v>
      </c>
      <c r="U583" s="169">
        <f t="shared" si="207"/>
        <v>0</v>
      </c>
      <c r="V583" s="169" t="str">
        <f t="shared" si="208"/>
        <v>Uit</v>
      </c>
      <c r="W583" s="170" t="str">
        <f t="shared" si="209"/>
        <v/>
      </c>
      <c r="X583" s="91" t="str">
        <f t="shared" si="210"/>
        <v/>
      </c>
      <c r="Y583" s="51"/>
      <c r="Z583" s="51"/>
      <c r="AA583" s="51"/>
      <c r="AB583" s="51"/>
      <c r="AC583" s="51"/>
      <c r="AD583" s="51"/>
      <c r="AE583" s="51"/>
      <c r="AF583" s="51"/>
      <c r="AG583" s="51"/>
      <c r="AH583" s="51"/>
      <c r="AI583" s="51"/>
      <c r="AJ583" s="51"/>
      <c r="AK583" s="51"/>
      <c r="AL583" s="51"/>
      <c r="AM583" s="51"/>
      <c r="AN583" s="51"/>
      <c r="AO583" s="51"/>
      <c r="AP583" s="51"/>
      <c r="AQ583" s="51"/>
      <c r="AR583" s="51"/>
      <c r="AS583" s="51"/>
      <c r="AT583" s="51"/>
      <c r="AU583" s="51"/>
      <c r="AV583" s="51"/>
      <c r="AW583" s="51"/>
      <c r="AX583" s="149">
        <f t="shared" si="211"/>
        <v>0</v>
      </c>
      <c r="AY583" s="52"/>
      <c r="AZ583" s="90" t="e">
        <f>VLOOKUP(AY583,Termination!C:D,2,FALSE)</f>
        <v>#N/A</v>
      </c>
      <c r="BA583" s="92" t="str">
        <f t="shared" si="212"/>
        <v/>
      </c>
      <c r="BB583" s="89"/>
      <c r="BC583" s="89"/>
      <c r="BD583" s="150" t="str">
        <f t="shared" si="213"/>
        <v/>
      </c>
      <c r="BE583" s="151">
        <f>VLOOKUP(A583,Basisgegevens!$B:$L,5,0)</f>
        <v>3.8425925925925923E-3</v>
      </c>
      <c r="BF583" s="151">
        <f>VLOOKUP($A583,Basisgegevens!$B:$L,7,0)</f>
        <v>3.6111111111111109E-3</v>
      </c>
      <c r="BG583" s="151">
        <f>VLOOKUP($A583,Basisgegevens!$B:$L,8,0)</f>
        <v>8.5416666666666662E-3</v>
      </c>
      <c r="BH583" s="152">
        <f>VLOOKUP($A583,Basisgegevens!$B:$L,9,0)</f>
        <v>300</v>
      </c>
      <c r="BI583" s="152">
        <f>VLOOKUP($A583,Basisgegevens!$B:$L,10,0)</f>
        <v>135</v>
      </c>
      <c r="BJ583" s="152">
        <f>VLOOKUP($A583,Basisgegevens!$B:$L,11,0)</f>
        <v>19</v>
      </c>
      <c r="BK583" s="152" t="str">
        <f t="shared" si="214"/>
        <v/>
      </c>
      <c r="BL583" s="153" t="str">
        <f t="shared" si="215"/>
        <v>Uit</v>
      </c>
      <c r="BM583" s="154" t="str">
        <f t="shared" si="222"/>
        <v/>
      </c>
      <c r="BN583" s="154">
        <f t="shared" si="216"/>
        <v>0</v>
      </c>
      <c r="BO583" s="154" t="str">
        <f t="shared" si="217"/>
        <v/>
      </c>
      <c r="BP583" s="61"/>
      <c r="BQ583" s="61"/>
      <c r="BR583" s="59" t="str">
        <f t="shared" si="218"/>
        <v/>
      </c>
      <c r="BS583" s="59" t="str">
        <f t="shared" si="219"/>
        <v/>
      </c>
      <c r="BT583" s="155" t="str">
        <f t="shared" si="220"/>
        <v/>
      </c>
      <c r="BU583" s="156" t="str">
        <f t="shared" si="221"/>
        <v/>
      </c>
      <c r="BV583" s="68"/>
      <c r="BW583" s="68"/>
      <c r="BX583" s="68"/>
      <c r="BY583" s="68"/>
      <c r="BZ583" s="68"/>
      <c r="CA583" s="68"/>
      <c r="CB583" s="68"/>
      <c r="CC583" s="68"/>
    </row>
    <row r="584" spans="1:81" x14ac:dyDescent="0.2">
      <c r="A584" s="161" t="s">
        <v>56</v>
      </c>
      <c r="B584" s="32"/>
      <c r="C584" s="164" t="str">
        <f t="shared" si="201"/>
        <v>M</v>
      </c>
      <c r="D584" s="147"/>
      <c r="E584" s="40"/>
      <c r="F584" s="35"/>
      <c r="G584" s="32"/>
      <c r="H584" s="32"/>
      <c r="I584" s="32"/>
      <c r="J584" s="32"/>
      <c r="K584" s="41"/>
      <c r="L584" s="42"/>
      <c r="M584" s="42"/>
      <c r="N584" s="167" t="str">
        <f t="shared" si="202"/>
        <v>Uit</v>
      </c>
      <c r="O584" s="46"/>
      <c r="P584" s="47"/>
      <c r="Q584" s="48">
        <f t="shared" si="203"/>
        <v>0</v>
      </c>
      <c r="R584" s="49" t="str">
        <f t="shared" si="204"/>
        <v/>
      </c>
      <c r="S584" s="50" t="str">
        <f t="shared" si="205"/>
        <v>Uit</v>
      </c>
      <c r="T584" s="171">
        <f t="shared" si="206"/>
        <v>0</v>
      </c>
      <c r="U584" s="169">
        <f t="shared" si="207"/>
        <v>0</v>
      </c>
      <c r="V584" s="169" t="str">
        <f t="shared" si="208"/>
        <v>Uit</v>
      </c>
      <c r="W584" s="170" t="str">
        <f t="shared" si="209"/>
        <v/>
      </c>
      <c r="X584" s="91" t="str">
        <f t="shared" si="210"/>
        <v/>
      </c>
      <c r="Y584" s="51"/>
      <c r="Z584" s="51"/>
      <c r="AA584" s="51"/>
      <c r="AB584" s="51"/>
      <c r="AC584" s="51"/>
      <c r="AD584" s="51"/>
      <c r="AE584" s="51"/>
      <c r="AF584" s="51"/>
      <c r="AG584" s="51"/>
      <c r="AH584" s="51"/>
      <c r="AI584" s="51"/>
      <c r="AJ584" s="51"/>
      <c r="AK584" s="51"/>
      <c r="AL584" s="51"/>
      <c r="AM584" s="51"/>
      <c r="AN584" s="51"/>
      <c r="AO584" s="51"/>
      <c r="AP584" s="51"/>
      <c r="AQ584" s="51"/>
      <c r="AR584" s="51"/>
      <c r="AS584" s="51"/>
      <c r="AT584" s="51"/>
      <c r="AU584" s="51"/>
      <c r="AV584" s="51"/>
      <c r="AW584" s="51"/>
      <c r="AX584" s="149">
        <f t="shared" si="211"/>
        <v>0</v>
      </c>
      <c r="AY584" s="52"/>
      <c r="AZ584" s="90" t="e">
        <f>VLOOKUP(AY584,Termination!C:D,2,FALSE)</f>
        <v>#N/A</v>
      </c>
      <c r="BA584" s="92" t="str">
        <f t="shared" si="212"/>
        <v/>
      </c>
      <c r="BB584" s="89"/>
      <c r="BC584" s="89"/>
      <c r="BD584" s="150" t="str">
        <f t="shared" si="213"/>
        <v/>
      </c>
      <c r="BE584" s="151">
        <f>VLOOKUP(A584,Basisgegevens!$B:$L,5,0)</f>
        <v>3.8425925925925923E-3</v>
      </c>
      <c r="BF584" s="151">
        <f>VLOOKUP($A584,Basisgegevens!$B:$L,7,0)</f>
        <v>3.6111111111111109E-3</v>
      </c>
      <c r="BG584" s="151">
        <f>VLOOKUP($A584,Basisgegevens!$B:$L,8,0)</f>
        <v>8.5416666666666662E-3</v>
      </c>
      <c r="BH584" s="152">
        <f>VLOOKUP($A584,Basisgegevens!$B:$L,9,0)</f>
        <v>300</v>
      </c>
      <c r="BI584" s="152">
        <f>VLOOKUP($A584,Basisgegevens!$B:$L,10,0)</f>
        <v>135</v>
      </c>
      <c r="BJ584" s="152">
        <f>VLOOKUP($A584,Basisgegevens!$B:$L,11,0)</f>
        <v>19</v>
      </c>
      <c r="BK584" s="152" t="str">
        <f t="shared" si="214"/>
        <v/>
      </c>
      <c r="BL584" s="153" t="str">
        <f t="shared" si="215"/>
        <v>Uit</v>
      </c>
      <c r="BM584" s="154" t="str">
        <f t="shared" si="222"/>
        <v/>
      </c>
      <c r="BN584" s="154">
        <f t="shared" si="216"/>
        <v>0</v>
      </c>
      <c r="BO584" s="154" t="str">
        <f t="shared" si="217"/>
        <v/>
      </c>
      <c r="BP584" s="61"/>
      <c r="BQ584" s="61"/>
      <c r="BR584" s="59" t="str">
        <f t="shared" si="218"/>
        <v/>
      </c>
      <c r="BS584" s="59" t="str">
        <f t="shared" si="219"/>
        <v/>
      </c>
      <c r="BT584" s="155" t="str">
        <f t="shared" si="220"/>
        <v/>
      </c>
      <c r="BU584" s="156" t="str">
        <f t="shared" si="221"/>
        <v/>
      </c>
      <c r="BV584" s="68"/>
      <c r="BW584" s="68"/>
      <c r="BX584" s="68"/>
      <c r="BY584" s="68"/>
      <c r="BZ584" s="68"/>
      <c r="CA584" s="68"/>
      <c r="CB584" s="68"/>
      <c r="CC584" s="68"/>
    </row>
    <row r="585" spans="1:81" x14ac:dyDescent="0.2">
      <c r="A585" s="161" t="s">
        <v>56</v>
      </c>
      <c r="B585" s="32"/>
      <c r="C585" s="164" t="str">
        <f t="shared" si="201"/>
        <v>M</v>
      </c>
      <c r="D585" s="147"/>
      <c r="E585" s="40"/>
      <c r="F585" s="35"/>
      <c r="G585" s="32"/>
      <c r="H585" s="32"/>
      <c r="I585" s="32"/>
      <c r="J585" s="32"/>
      <c r="K585" s="41"/>
      <c r="L585" s="42"/>
      <c r="M585" s="42"/>
      <c r="N585" s="167" t="str">
        <f t="shared" si="202"/>
        <v>Uit</v>
      </c>
      <c r="O585" s="46"/>
      <c r="P585" s="47"/>
      <c r="Q585" s="48">
        <f t="shared" si="203"/>
        <v>0</v>
      </c>
      <c r="R585" s="49" t="str">
        <f t="shared" si="204"/>
        <v/>
      </c>
      <c r="S585" s="50" t="str">
        <f t="shared" si="205"/>
        <v>Uit</v>
      </c>
      <c r="T585" s="171">
        <f t="shared" si="206"/>
        <v>0</v>
      </c>
      <c r="U585" s="169">
        <f t="shared" si="207"/>
        <v>0</v>
      </c>
      <c r="V585" s="169" t="str">
        <f t="shared" si="208"/>
        <v>Uit</v>
      </c>
      <c r="W585" s="170" t="str">
        <f t="shared" si="209"/>
        <v/>
      </c>
      <c r="X585" s="91" t="str">
        <f t="shared" si="210"/>
        <v/>
      </c>
      <c r="Y585" s="51"/>
      <c r="Z585" s="51"/>
      <c r="AA585" s="51"/>
      <c r="AB585" s="51"/>
      <c r="AC585" s="51"/>
      <c r="AD585" s="51"/>
      <c r="AE585" s="51"/>
      <c r="AF585" s="51"/>
      <c r="AG585" s="51"/>
      <c r="AH585" s="51"/>
      <c r="AI585" s="51"/>
      <c r="AJ585" s="51"/>
      <c r="AK585" s="51"/>
      <c r="AL585" s="51"/>
      <c r="AM585" s="51"/>
      <c r="AN585" s="51"/>
      <c r="AO585" s="51"/>
      <c r="AP585" s="51"/>
      <c r="AQ585" s="51"/>
      <c r="AR585" s="51"/>
      <c r="AS585" s="51"/>
      <c r="AT585" s="51"/>
      <c r="AU585" s="51"/>
      <c r="AV585" s="51"/>
      <c r="AW585" s="51"/>
      <c r="AX585" s="149">
        <f t="shared" si="211"/>
        <v>0</v>
      </c>
      <c r="AY585" s="52"/>
      <c r="AZ585" s="90" t="e">
        <f>VLOOKUP(AY585,Termination!C:D,2,FALSE)</f>
        <v>#N/A</v>
      </c>
      <c r="BA585" s="92" t="str">
        <f t="shared" si="212"/>
        <v/>
      </c>
      <c r="BB585" s="89"/>
      <c r="BC585" s="89"/>
      <c r="BD585" s="150" t="str">
        <f t="shared" si="213"/>
        <v/>
      </c>
      <c r="BE585" s="151">
        <f>VLOOKUP(A585,Basisgegevens!$B:$L,5,0)</f>
        <v>3.8425925925925923E-3</v>
      </c>
      <c r="BF585" s="151">
        <f>VLOOKUP($A585,Basisgegevens!$B:$L,7,0)</f>
        <v>3.6111111111111109E-3</v>
      </c>
      <c r="BG585" s="151">
        <f>VLOOKUP($A585,Basisgegevens!$B:$L,8,0)</f>
        <v>8.5416666666666662E-3</v>
      </c>
      <c r="BH585" s="152">
        <f>VLOOKUP($A585,Basisgegevens!$B:$L,9,0)</f>
        <v>300</v>
      </c>
      <c r="BI585" s="152">
        <f>VLOOKUP($A585,Basisgegevens!$B:$L,10,0)</f>
        <v>135</v>
      </c>
      <c r="BJ585" s="152">
        <f>VLOOKUP($A585,Basisgegevens!$B:$L,11,0)</f>
        <v>19</v>
      </c>
      <c r="BK585" s="152" t="str">
        <f t="shared" si="214"/>
        <v/>
      </c>
      <c r="BL585" s="153" t="str">
        <f t="shared" si="215"/>
        <v>Uit</v>
      </c>
      <c r="BM585" s="154" t="str">
        <f t="shared" si="222"/>
        <v/>
      </c>
      <c r="BN585" s="154">
        <f t="shared" si="216"/>
        <v>0</v>
      </c>
      <c r="BO585" s="154" t="str">
        <f t="shared" si="217"/>
        <v/>
      </c>
      <c r="BP585" s="61"/>
      <c r="BQ585" s="61"/>
      <c r="BR585" s="59" t="str">
        <f t="shared" si="218"/>
        <v/>
      </c>
      <c r="BS585" s="59" t="str">
        <f t="shared" si="219"/>
        <v/>
      </c>
      <c r="BT585" s="155" t="str">
        <f t="shared" si="220"/>
        <v/>
      </c>
      <c r="BU585" s="156" t="str">
        <f t="shared" si="221"/>
        <v/>
      </c>
      <c r="BV585" s="68"/>
      <c r="BW585" s="68"/>
      <c r="BX585" s="68"/>
      <c r="BY585" s="68"/>
      <c r="BZ585" s="68"/>
      <c r="CA585" s="68"/>
      <c r="CB585" s="68"/>
      <c r="CC585" s="68"/>
    </row>
    <row r="586" spans="1:81" x14ac:dyDescent="0.2">
      <c r="A586" s="161" t="s">
        <v>56</v>
      </c>
      <c r="B586" s="32"/>
      <c r="C586" s="164" t="str">
        <f t="shared" si="201"/>
        <v>M</v>
      </c>
      <c r="D586" s="147"/>
      <c r="E586" s="40"/>
      <c r="F586" s="35"/>
      <c r="G586" s="32"/>
      <c r="H586" s="32"/>
      <c r="I586" s="32"/>
      <c r="J586" s="32"/>
      <c r="K586" s="41"/>
      <c r="L586" s="42"/>
      <c r="M586" s="42"/>
      <c r="N586" s="167" t="str">
        <f t="shared" si="202"/>
        <v>Uit</v>
      </c>
      <c r="O586" s="46"/>
      <c r="P586" s="47"/>
      <c r="Q586" s="48">
        <f t="shared" si="203"/>
        <v>0</v>
      </c>
      <c r="R586" s="49" t="str">
        <f t="shared" si="204"/>
        <v/>
      </c>
      <c r="S586" s="50" t="str">
        <f t="shared" si="205"/>
        <v>Uit</v>
      </c>
      <c r="T586" s="171">
        <f t="shared" si="206"/>
        <v>0</v>
      </c>
      <c r="U586" s="169">
        <f t="shared" si="207"/>
        <v>0</v>
      </c>
      <c r="V586" s="169" t="str">
        <f t="shared" si="208"/>
        <v>Uit</v>
      </c>
      <c r="W586" s="170" t="str">
        <f t="shared" si="209"/>
        <v/>
      </c>
      <c r="X586" s="91" t="str">
        <f t="shared" si="210"/>
        <v/>
      </c>
      <c r="Y586" s="51"/>
      <c r="Z586" s="51"/>
      <c r="AA586" s="51"/>
      <c r="AB586" s="51"/>
      <c r="AC586" s="51"/>
      <c r="AD586" s="51"/>
      <c r="AE586" s="51"/>
      <c r="AF586" s="51"/>
      <c r="AG586" s="51"/>
      <c r="AH586" s="51"/>
      <c r="AI586" s="51"/>
      <c r="AJ586" s="51"/>
      <c r="AK586" s="51"/>
      <c r="AL586" s="51"/>
      <c r="AM586" s="51"/>
      <c r="AN586" s="51"/>
      <c r="AO586" s="51"/>
      <c r="AP586" s="51"/>
      <c r="AQ586" s="51"/>
      <c r="AR586" s="51"/>
      <c r="AS586" s="51"/>
      <c r="AT586" s="51"/>
      <c r="AU586" s="51"/>
      <c r="AV586" s="51"/>
      <c r="AW586" s="51"/>
      <c r="AX586" s="149">
        <f t="shared" si="211"/>
        <v>0</v>
      </c>
      <c r="AY586" s="52"/>
      <c r="AZ586" s="90" t="e">
        <f>VLOOKUP(AY586,Termination!C:D,2,FALSE)</f>
        <v>#N/A</v>
      </c>
      <c r="BA586" s="92" t="str">
        <f t="shared" si="212"/>
        <v/>
      </c>
      <c r="BB586" s="89"/>
      <c r="BC586" s="89"/>
      <c r="BD586" s="150" t="str">
        <f t="shared" si="213"/>
        <v/>
      </c>
      <c r="BE586" s="151">
        <f>VLOOKUP(A586,Basisgegevens!$B:$L,5,0)</f>
        <v>3.8425925925925923E-3</v>
      </c>
      <c r="BF586" s="151">
        <f>VLOOKUP($A586,Basisgegevens!$B:$L,7,0)</f>
        <v>3.6111111111111109E-3</v>
      </c>
      <c r="BG586" s="151">
        <f>VLOOKUP($A586,Basisgegevens!$B:$L,8,0)</f>
        <v>8.5416666666666662E-3</v>
      </c>
      <c r="BH586" s="152">
        <f>VLOOKUP($A586,Basisgegevens!$B:$L,9,0)</f>
        <v>300</v>
      </c>
      <c r="BI586" s="152">
        <f>VLOOKUP($A586,Basisgegevens!$B:$L,10,0)</f>
        <v>135</v>
      </c>
      <c r="BJ586" s="152">
        <f>VLOOKUP($A586,Basisgegevens!$B:$L,11,0)</f>
        <v>19</v>
      </c>
      <c r="BK586" s="152" t="str">
        <f t="shared" si="214"/>
        <v/>
      </c>
      <c r="BL586" s="153" t="str">
        <f t="shared" si="215"/>
        <v>Uit</v>
      </c>
      <c r="BM586" s="154" t="str">
        <f t="shared" si="222"/>
        <v/>
      </c>
      <c r="BN586" s="154">
        <f t="shared" si="216"/>
        <v>0</v>
      </c>
      <c r="BO586" s="154" t="str">
        <f t="shared" si="217"/>
        <v/>
      </c>
      <c r="BP586" s="61"/>
      <c r="BQ586" s="61"/>
      <c r="BR586" s="59" t="str">
        <f t="shared" si="218"/>
        <v/>
      </c>
      <c r="BS586" s="59" t="str">
        <f t="shared" si="219"/>
        <v/>
      </c>
      <c r="BT586" s="155" t="str">
        <f t="shared" si="220"/>
        <v/>
      </c>
      <c r="BU586" s="156" t="str">
        <f t="shared" si="221"/>
        <v/>
      </c>
      <c r="BV586" s="68"/>
      <c r="BW586" s="68"/>
      <c r="BX586" s="68"/>
      <c r="BY586" s="68"/>
      <c r="BZ586" s="68"/>
      <c r="CA586" s="68"/>
      <c r="CB586" s="68"/>
      <c r="CC586" s="68"/>
    </row>
    <row r="587" spans="1:81" x14ac:dyDescent="0.2">
      <c r="A587" s="161" t="s">
        <v>56</v>
      </c>
      <c r="B587" s="32"/>
      <c r="C587" s="164" t="str">
        <f t="shared" si="201"/>
        <v>M</v>
      </c>
      <c r="D587" s="147"/>
      <c r="E587" s="40"/>
      <c r="F587" s="35"/>
      <c r="G587" s="32"/>
      <c r="H587" s="32"/>
      <c r="I587" s="32"/>
      <c r="J587" s="32"/>
      <c r="K587" s="41"/>
      <c r="L587" s="42"/>
      <c r="M587" s="42"/>
      <c r="N587" s="167" t="str">
        <f t="shared" si="202"/>
        <v>Uit</v>
      </c>
      <c r="O587" s="46"/>
      <c r="P587" s="47"/>
      <c r="Q587" s="48">
        <f t="shared" si="203"/>
        <v>0</v>
      </c>
      <c r="R587" s="49" t="str">
        <f t="shared" si="204"/>
        <v/>
      </c>
      <c r="S587" s="50" t="str">
        <f t="shared" si="205"/>
        <v>Uit</v>
      </c>
      <c r="T587" s="171">
        <f t="shared" si="206"/>
        <v>0</v>
      </c>
      <c r="U587" s="169">
        <f t="shared" si="207"/>
        <v>0</v>
      </c>
      <c r="V587" s="169" t="str">
        <f t="shared" si="208"/>
        <v>Uit</v>
      </c>
      <c r="W587" s="170" t="str">
        <f t="shared" si="209"/>
        <v/>
      </c>
      <c r="X587" s="91" t="str">
        <f t="shared" si="210"/>
        <v/>
      </c>
      <c r="Y587" s="51"/>
      <c r="Z587" s="51"/>
      <c r="AA587" s="51"/>
      <c r="AB587" s="51"/>
      <c r="AC587" s="51"/>
      <c r="AD587" s="51"/>
      <c r="AE587" s="51"/>
      <c r="AF587" s="51"/>
      <c r="AG587" s="51"/>
      <c r="AH587" s="51"/>
      <c r="AI587" s="51"/>
      <c r="AJ587" s="51"/>
      <c r="AK587" s="51"/>
      <c r="AL587" s="51"/>
      <c r="AM587" s="51"/>
      <c r="AN587" s="51"/>
      <c r="AO587" s="51"/>
      <c r="AP587" s="51"/>
      <c r="AQ587" s="51"/>
      <c r="AR587" s="51"/>
      <c r="AS587" s="51"/>
      <c r="AT587" s="51"/>
      <c r="AU587" s="51"/>
      <c r="AV587" s="51"/>
      <c r="AW587" s="51"/>
      <c r="AX587" s="149">
        <f t="shared" si="211"/>
        <v>0</v>
      </c>
      <c r="AY587" s="52"/>
      <c r="AZ587" s="90" t="e">
        <f>VLOOKUP(AY587,Termination!C:D,2,FALSE)</f>
        <v>#N/A</v>
      </c>
      <c r="BA587" s="92" t="str">
        <f t="shared" si="212"/>
        <v/>
      </c>
      <c r="BB587" s="89"/>
      <c r="BC587" s="89"/>
      <c r="BD587" s="150" t="str">
        <f t="shared" si="213"/>
        <v/>
      </c>
      <c r="BE587" s="151">
        <f>VLOOKUP(A587,Basisgegevens!$B:$L,5,0)</f>
        <v>3.8425925925925923E-3</v>
      </c>
      <c r="BF587" s="151">
        <f>VLOOKUP($A587,Basisgegevens!$B:$L,7,0)</f>
        <v>3.6111111111111109E-3</v>
      </c>
      <c r="BG587" s="151">
        <f>VLOOKUP($A587,Basisgegevens!$B:$L,8,0)</f>
        <v>8.5416666666666662E-3</v>
      </c>
      <c r="BH587" s="152">
        <f>VLOOKUP($A587,Basisgegevens!$B:$L,9,0)</f>
        <v>300</v>
      </c>
      <c r="BI587" s="152">
        <f>VLOOKUP($A587,Basisgegevens!$B:$L,10,0)</f>
        <v>135</v>
      </c>
      <c r="BJ587" s="152">
        <f>VLOOKUP($A587,Basisgegevens!$B:$L,11,0)</f>
        <v>19</v>
      </c>
      <c r="BK587" s="152" t="str">
        <f t="shared" si="214"/>
        <v/>
      </c>
      <c r="BL587" s="153" t="str">
        <f t="shared" si="215"/>
        <v>Uit</v>
      </c>
      <c r="BM587" s="154" t="str">
        <f t="shared" si="222"/>
        <v/>
      </c>
      <c r="BN587" s="154">
        <f t="shared" si="216"/>
        <v>0</v>
      </c>
      <c r="BO587" s="154" t="str">
        <f t="shared" si="217"/>
        <v/>
      </c>
      <c r="BP587" s="61"/>
      <c r="BQ587" s="61"/>
      <c r="BR587" s="59" t="str">
        <f t="shared" si="218"/>
        <v/>
      </c>
      <c r="BS587" s="59" t="str">
        <f t="shared" si="219"/>
        <v/>
      </c>
      <c r="BT587" s="155" t="str">
        <f t="shared" si="220"/>
        <v/>
      </c>
      <c r="BU587" s="156" t="str">
        <f t="shared" si="221"/>
        <v/>
      </c>
      <c r="BV587" s="68"/>
      <c r="BW587" s="68"/>
      <c r="BX587" s="68"/>
      <c r="BY587" s="68"/>
      <c r="BZ587" s="68"/>
      <c r="CA587" s="68"/>
      <c r="CB587" s="68"/>
      <c r="CC587" s="68"/>
    </row>
    <row r="588" spans="1:81" x14ac:dyDescent="0.2">
      <c r="A588" s="161" t="s">
        <v>56</v>
      </c>
      <c r="B588" s="32"/>
      <c r="C588" s="164" t="str">
        <f t="shared" si="201"/>
        <v>M</v>
      </c>
      <c r="D588" s="147"/>
      <c r="E588" s="40"/>
      <c r="F588" s="35"/>
      <c r="G588" s="32"/>
      <c r="H588" s="32"/>
      <c r="I588" s="32"/>
      <c r="J588" s="32"/>
      <c r="K588" s="41"/>
      <c r="L588" s="42"/>
      <c r="M588" s="42"/>
      <c r="N588" s="167" t="str">
        <f t="shared" si="202"/>
        <v>Uit</v>
      </c>
      <c r="O588" s="46"/>
      <c r="P588" s="47"/>
      <c r="Q588" s="48">
        <f t="shared" si="203"/>
        <v>0</v>
      </c>
      <c r="R588" s="49" t="str">
        <f t="shared" si="204"/>
        <v/>
      </c>
      <c r="S588" s="50" t="str">
        <f t="shared" si="205"/>
        <v>Uit</v>
      </c>
      <c r="T588" s="171">
        <f t="shared" si="206"/>
        <v>0</v>
      </c>
      <c r="U588" s="169">
        <f t="shared" si="207"/>
        <v>0</v>
      </c>
      <c r="V588" s="169" t="str">
        <f t="shared" si="208"/>
        <v>Uit</v>
      </c>
      <c r="W588" s="170" t="str">
        <f t="shared" si="209"/>
        <v/>
      </c>
      <c r="X588" s="91" t="str">
        <f t="shared" si="210"/>
        <v/>
      </c>
      <c r="Y588" s="51"/>
      <c r="Z588" s="51"/>
      <c r="AA588" s="51"/>
      <c r="AB588" s="51"/>
      <c r="AC588" s="51"/>
      <c r="AD588" s="51"/>
      <c r="AE588" s="51"/>
      <c r="AF588" s="51"/>
      <c r="AG588" s="51"/>
      <c r="AH588" s="51"/>
      <c r="AI588" s="51"/>
      <c r="AJ588" s="51"/>
      <c r="AK588" s="51"/>
      <c r="AL588" s="51"/>
      <c r="AM588" s="51"/>
      <c r="AN588" s="51"/>
      <c r="AO588" s="51"/>
      <c r="AP588" s="51"/>
      <c r="AQ588" s="51"/>
      <c r="AR588" s="51"/>
      <c r="AS588" s="51"/>
      <c r="AT588" s="51"/>
      <c r="AU588" s="51"/>
      <c r="AV588" s="51"/>
      <c r="AW588" s="51"/>
      <c r="AX588" s="149">
        <f t="shared" si="211"/>
        <v>0</v>
      </c>
      <c r="AY588" s="52"/>
      <c r="AZ588" s="90" t="e">
        <f>VLOOKUP(AY588,Termination!C:D,2,FALSE)</f>
        <v>#N/A</v>
      </c>
      <c r="BA588" s="92" t="str">
        <f t="shared" si="212"/>
        <v/>
      </c>
      <c r="BB588" s="89"/>
      <c r="BC588" s="89"/>
      <c r="BD588" s="150" t="str">
        <f t="shared" si="213"/>
        <v/>
      </c>
      <c r="BE588" s="151">
        <f>VLOOKUP(A588,Basisgegevens!$B:$L,5,0)</f>
        <v>3.8425925925925923E-3</v>
      </c>
      <c r="BF588" s="151">
        <f>VLOOKUP($A588,Basisgegevens!$B:$L,7,0)</f>
        <v>3.6111111111111109E-3</v>
      </c>
      <c r="BG588" s="151">
        <f>VLOOKUP($A588,Basisgegevens!$B:$L,8,0)</f>
        <v>8.5416666666666662E-3</v>
      </c>
      <c r="BH588" s="152">
        <f>VLOOKUP($A588,Basisgegevens!$B:$L,9,0)</f>
        <v>300</v>
      </c>
      <c r="BI588" s="152">
        <f>VLOOKUP($A588,Basisgegevens!$B:$L,10,0)</f>
        <v>135</v>
      </c>
      <c r="BJ588" s="152">
        <f>VLOOKUP($A588,Basisgegevens!$B:$L,11,0)</f>
        <v>19</v>
      </c>
      <c r="BK588" s="152" t="str">
        <f t="shared" si="214"/>
        <v/>
      </c>
      <c r="BL588" s="153" t="str">
        <f t="shared" si="215"/>
        <v>Uit</v>
      </c>
      <c r="BM588" s="154" t="str">
        <f t="shared" si="222"/>
        <v/>
      </c>
      <c r="BN588" s="154">
        <f t="shared" si="216"/>
        <v>0</v>
      </c>
      <c r="BO588" s="154" t="str">
        <f t="shared" si="217"/>
        <v/>
      </c>
      <c r="BP588" s="61"/>
      <c r="BQ588" s="61"/>
      <c r="BR588" s="59" t="str">
        <f t="shared" si="218"/>
        <v/>
      </c>
      <c r="BS588" s="59" t="str">
        <f t="shared" si="219"/>
        <v/>
      </c>
      <c r="BT588" s="155" t="str">
        <f t="shared" si="220"/>
        <v/>
      </c>
      <c r="BU588" s="156" t="str">
        <f t="shared" si="221"/>
        <v/>
      </c>
      <c r="BV588" s="68"/>
      <c r="BW588" s="68"/>
      <c r="BX588" s="68"/>
      <c r="BY588" s="68"/>
      <c r="BZ588" s="68"/>
      <c r="CA588" s="68"/>
      <c r="CB588" s="68"/>
      <c r="CC588" s="68"/>
    </row>
    <row r="589" spans="1:81" x14ac:dyDescent="0.2">
      <c r="A589" s="161" t="s">
        <v>56</v>
      </c>
      <c r="B589" s="32"/>
      <c r="C589" s="164" t="str">
        <f t="shared" si="201"/>
        <v>M</v>
      </c>
      <c r="D589" s="147"/>
      <c r="E589" s="40"/>
      <c r="F589" s="35"/>
      <c r="G589" s="32"/>
      <c r="H589" s="32"/>
      <c r="I589" s="32"/>
      <c r="J589" s="32"/>
      <c r="K589" s="41"/>
      <c r="L589" s="42"/>
      <c r="M589" s="42"/>
      <c r="N589" s="167" t="str">
        <f t="shared" si="202"/>
        <v>Uit</v>
      </c>
      <c r="O589" s="46"/>
      <c r="P589" s="47"/>
      <c r="Q589" s="48">
        <f t="shared" si="203"/>
        <v>0</v>
      </c>
      <c r="R589" s="49" t="str">
        <f t="shared" si="204"/>
        <v/>
      </c>
      <c r="S589" s="50" t="str">
        <f t="shared" si="205"/>
        <v>Uit</v>
      </c>
      <c r="T589" s="171">
        <f t="shared" si="206"/>
        <v>0</v>
      </c>
      <c r="U589" s="169">
        <f t="shared" si="207"/>
        <v>0</v>
      </c>
      <c r="V589" s="169" t="str">
        <f t="shared" si="208"/>
        <v>Uit</v>
      </c>
      <c r="W589" s="170" t="str">
        <f t="shared" si="209"/>
        <v/>
      </c>
      <c r="X589" s="91" t="str">
        <f t="shared" si="210"/>
        <v/>
      </c>
      <c r="Y589" s="51"/>
      <c r="Z589" s="51"/>
      <c r="AA589" s="51"/>
      <c r="AB589" s="51"/>
      <c r="AC589" s="51"/>
      <c r="AD589" s="51"/>
      <c r="AE589" s="51"/>
      <c r="AF589" s="51"/>
      <c r="AG589" s="51"/>
      <c r="AH589" s="51"/>
      <c r="AI589" s="51"/>
      <c r="AJ589" s="51"/>
      <c r="AK589" s="51"/>
      <c r="AL589" s="51"/>
      <c r="AM589" s="51"/>
      <c r="AN589" s="51"/>
      <c r="AO589" s="51"/>
      <c r="AP589" s="51"/>
      <c r="AQ589" s="51"/>
      <c r="AR589" s="51"/>
      <c r="AS589" s="51"/>
      <c r="AT589" s="51"/>
      <c r="AU589" s="51"/>
      <c r="AV589" s="51"/>
      <c r="AW589" s="51"/>
      <c r="AX589" s="149">
        <f t="shared" si="211"/>
        <v>0</v>
      </c>
      <c r="AY589" s="52"/>
      <c r="AZ589" s="90" t="e">
        <f>VLOOKUP(AY589,Termination!C:D,2,FALSE)</f>
        <v>#N/A</v>
      </c>
      <c r="BA589" s="92" t="str">
        <f t="shared" si="212"/>
        <v/>
      </c>
      <c r="BB589" s="89"/>
      <c r="BC589" s="89"/>
      <c r="BD589" s="150" t="str">
        <f t="shared" si="213"/>
        <v/>
      </c>
      <c r="BE589" s="151">
        <f>VLOOKUP(A589,Basisgegevens!$B:$L,5,0)</f>
        <v>3.8425925925925923E-3</v>
      </c>
      <c r="BF589" s="151">
        <f>VLOOKUP($A589,Basisgegevens!$B:$L,7,0)</f>
        <v>3.6111111111111109E-3</v>
      </c>
      <c r="BG589" s="151">
        <f>VLOOKUP($A589,Basisgegevens!$B:$L,8,0)</f>
        <v>8.5416666666666662E-3</v>
      </c>
      <c r="BH589" s="152">
        <f>VLOOKUP($A589,Basisgegevens!$B:$L,9,0)</f>
        <v>300</v>
      </c>
      <c r="BI589" s="152">
        <f>VLOOKUP($A589,Basisgegevens!$B:$L,10,0)</f>
        <v>135</v>
      </c>
      <c r="BJ589" s="152">
        <f>VLOOKUP($A589,Basisgegevens!$B:$L,11,0)</f>
        <v>19</v>
      </c>
      <c r="BK589" s="152" t="str">
        <f t="shared" si="214"/>
        <v/>
      </c>
      <c r="BL589" s="153" t="str">
        <f t="shared" si="215"/>
        <v>Uit</v>
      </c>
      <c r="BM589" s="154" t="str">
        <f t="shared" si="222"/>
        <v/>
      </c>
      <c r="BN589" s="154">
        <f t="shared" si="216"/>
        <v>0</v>
      </c>
      <c r="BO589" s="154" t="str">
        <f t="shared" si="217"/>
        <v/>
      </c>
      <c r="BP589" s="61"/>
      <c r="BQ589" s="61"/>
      <c r="BR589" s="59" t="str">
        <f t="shared" si="218"/>
        <v/>
      </c>
      <c r="BS589" s="59" t="str">
        <f t="shared" si="219"/>
        <v/>
      </c>
      <c r="BT589" s="155" t="str">
        <f t="shared" si="220"/>
        <v/>
      </c>
      <c r="BU589" s="156" t="str">
        <f t="shared" si="221"/>
        <v/>
      </c>
      <c r="BV589" s="68"/>
      <c r="BW589" s="68"/>
      <c r="BX589" s="68"/>
      <c r="BY589" s="68"/>
      <c r="BZ589" s="68"/>
      <c r="CA589" s="68"/>
      <c r="CB589" s="68"/>
      <c r="CC589" s="68"/>
    </row>
    <row r="590" spans="1:81" x14ac:dyDescent="0.2">
      <c r="A590" s="161" t="s">
        <v>56</v>
      </c>
      <c r="B590" s="32"/>
      <c r="C590" s="164" t="str">
        <f t="shared" si="201"/>
        <v>M</v>
      </c>
      <c r="D590" s="147"/>
      <c r="E590" s="40"/>
      <c r="F590" s="35"/>
      <c r="G590" s="32"/>
      <c r="H590" s="32"/>
      <c r="I590" s="32"/>
      <c r="J590" s="32"/>
      <c r="K590" s="41"/>
      <c r="L590" s="42"/>
      <c r="M590" s="42"/>
      <c r="N590" s="167" t="str">
        <f t="shared" si="202"/>
        <v>Uit</v>
      </c>
      <c r="O590" s="46"/>
      <c r="P590" s="47"/>
      <c r="Q590" s="48">
        <f t="shared" si="203"/>
        <v>0</v>
      </c>
      <c r="R590" s="49" t="str">
        <f t="shared" si="204"/>
        <v/>
      </c>
      <c r="S590" s="50" t="str">
        <f t="shared" si="205"/>
        <v>Uit</v>
      </c>
      <c r="T590" s="171">
        <f t="shared" si="206"/>
        <v>0</v>
      </c>
      <c r="U590" s="169">
        <f t="shared" si="207"/>
        <v>0</v>
      </c>
      <c r="V590" s="169" t="str">
        <f t="shared" si="208"/>
        <v>Uit</v>
      </c>
      <c r="W590" s="170" t="str">
        <f t="shared" si="209"/>
        <v/>
      </c>
      <c r="X590" s="91" t="str">
        <f t="shared" si="210"/>
        <v/>
      </c>
      <c r="Y590" s="51"/>
      <c r="Z590" s="51"/>
      <c r="AA590" s="51"/>
      <c r="AB590" s="51"/>
      <c r="AC590" s="51"/>
      <c r="AD590" s="51"/>
      <c r="AE590" s="51"/>
      <c r="AF590" s="51"/>
      <c r="AG590" s="51"/>
      <c r="AH590" s="51"/>
      <c r="AI590" s="51"/>
      <c r="AJ590" s="51"/>
      <c r="AK590" s="51"/>
      <c r="AL590" s="51"/>
      <c r="AM590" s="51"/>
      <c r="AN590" s="51"/>
      <c r="AO590" s="51"/>
      <c r="AP590" s="51"/>
      <c r="AQ590" s="51"/>
      <c r="AR590" s="51"/>
      <c r="AS590" s="51"/>
      <c r="AT590" s="51"/>
      <c r="AU590" s="51"/>
      <c r="AV590" s="51"/>
      <c r="AW590" s="51"/>
      <c r="AX590" s="149">
        <f t="shared" si="211"/>
        <v>0</v>
      </c>
      <c r="AY590" s="52"/>
      <c r="AZ590" s="90" t="e">
        <f>VLOOKUP(AY590,Termination!C:D,2,FALSE)</f>
        <v>#N/A</v>
      </c>
      <c r="BA590" s="92" t="str">
        <f t="shared" si="212"/>
        <v/>
      </c>
      <c r="BB590" s="89"/>
      <c r="BC590" s="89"/>
      <c r="BD590" s="150" t="str">
        <f t="shared" si="213"/>
        <v/>
      </c>
      <c r="BE590" s="151">
        <f>VLOOKUP(A590,Basisgegevens!$B:$L,5,0)</f>
        <v>3.8425925925925923E-3</v>
      </c>
      <c r="BF590" s="151">
        <f>VLOOKUP($A590,Basisgegevens!$B:$L,7,0)</f>
        <v>3.6111111111111109E-3</v>
      </c>
      <c r="BG590" s="151">
        <f>VLOOKUP($A590,Basisgegevens!$B:$L,8,0)</f>
        <v>8.5416666666666662E-3</v>
      </c>
      <c r="BH590" s="152">
        <f>VLOOKUP($A590,Basisgegevens!$B:$L,9,0)</f>
        <v>300</v>
      </c>
      <c r="BI590" s="152">
        <f>VLOOKUP($A590,Basisgegevens!$B:$L,10,0)</f>
        <v>135</v>
      </c>
      <c r="BJ590" s="152">
        <f>VLOOKUP($A590,Basisgegevens!$B:$L,11,0)</f>
        <v>19</v>
      </c>
      <c r="BK590" s="152" t="str">
        <f t="shared" si="214"/>
        <v/>
      </c>
      <c r="BL590" s="153" t="str">
        <f t="shared" si="215"/>
        <v>Uit</v>
      </c>
      <c r="BM590" s="154" t="str">
        <f t="shared" si="222"/>
        <v/>
      </c>
      <c r="BN590" s="154">
        <f t="shared" si="216"/>
        <v>0</v>
      </c>
      <c r="BO590" s="154" t="str">
        <f t="shared" si="217"/>
        <v/>
      </c>
      <c r="BP590" s="61"/>
      <c r="BQ590" s="61"/>
      <c r="BR590" s="59" t="str">
        <f t="shared" si="218"/>
        <v/>
      </c>
      <c r="BS590" s="59" t="str">
        <f t="shared" si="219"/>
        <v/>
      </c>
      <c r="BT590" s="155" t="str">
        <f t="shared" si="220"/>
        <v/>
      </c>
      <c r="BU590" s="156" t="str">
        <f t="shared" si="221"/>
        <v/>
      </c>
      <c r="BV590" s="68"/>
      <c r="BW590" s="68"/>
      <c r="BX590" s="68"/>
      <c r="BY590" s="68"/>
      <c r="BZ590" s="68"/>
      <c r="CA590" s="68"/>
      <c r="CB590" s="68"/>
      <c r="CC590" s="68"/>
    </row>
    <row r="591" spans="1:81" x14ac:dyDescent="0.2">
      <c r="A591" s="161" t="s">
        <v>56</v>
      </c>
      <c r="B591" s="32"/>
      <c r="C591" s="164" t="str">
        <f t="shared" si="201"/>
        <v>M</v>
      </c>
      <c r="D591" s="147"/>
      <c r="E591" s="40"/>
      <c r="F591" s="35"/>
      <c r="G591" s="32"/>
      <c r="H591" s="32"/>
      <c r="I591" s="32"/>
      <c r="J591" s="32"/>
      <c r="K591" s="41"/>
      <c r="L591" s="42"/>
      <c r="M591" s="42"/>
      <c r="N591" s="167" t="str">
        <f t="shared" si="202"/>
        <v>Uit</v>
      </c>
      <c r="O591" s="46"/>
      <c r="P591" s="47"/>
      <c r="Q591" s="48">
        <f t="shared" si="203"/>
        <v>0</v>
      </c>
      <c r="R591" s="49" t="str">
        <f t="shared" si="204"/>
        <v/>
      </c>
      <c r="S591" s="50" t="str">
        <f t="shared" si="205"/>
        <v>Uit</v>
      </c>
      <c r="T591" s="171">
        <f t="shared" si="206"/>
        <v>0</v>
      </c>
      <c r="U591" s="169">
        <f t="shared" si="207"/>
        <v>0</v>
      </c>
      <c r="V591" s="169" t="str">
        <f t="shared" si="208"/>
        <v>Uit</v>
      </c>
      <c r="W591" s="170" t="str">
        <f t="shared" si="209"/>
        <v/>
      </c>
      <c r="X591" s="91" t="str">
        <f t="shared" si="210"/>
        <v/>
      </c>
      <c r="Y591" s="51"/>
      <c r="Z591" s="51"/>
      <c r="AA591" s="51"/>
      <c r="AB591" s="51"/>
      <c r="AC591" s="51"/>
      <c r="AD591" s="51"/>
      <c r="AE591" s="51"/>
      <c r="AF591" s="51"/>
      <c r="AG591" s="51"/>
      <c r="AH591" s="51"/>
      <c r="AI591" s="51"/>
      <c r="AJ591" s="51"/>
      <c r="AK591" s="51"/>
      <c r="AL591" s="51"/>
      <c r="AM591" s="51"/>
      <c r="AN591" s="51"/>
      <c r="AO591" s="51"/>
      <c r="AP591" s="51"/>
      <c r="AQ591" s="51"/>
      <c r="AR591" s="51"/>
      <c r="AS591" s="51"/>
      <c r="AT591" s="51"/>
      <c r="AU591" s="51"/>
      <c r="AV591" s="51"/>
      <c r="AW591" s="51"/>
      <c r="AX591" s="149">
        <f t="shared" si="211"/>
        <v>0</v>
      </c>
      <c r="AY591" s="52"/>
      <c r="AZ591" s="90" t="e">
        <f>VLOOKUP(AY591,Termination!C:D,2,FALSE)</f>
        <v>#N/A</v>
      </c>
      <c r="BA591" s="92" t="str">
        <f t="shared" si="212"/>
        <v/>
      </c>
      <c r="BB591" s="89"/>
      <c r="BC591" s="89"/>
      <c r="BD591" s="150" t="str">
        <f t="shared" si="213"/>
        <v/>
      </c>
      <c r="BE591" s="151">
        <f>VLOOKUP(A591,Basisgegevens!$B:$L,5,0)</f>
        <v>3.8425925925925923E-3</v>
      </c>
      <c r="BF591" s="151">
        <f>VLOOKUP($A591,Basisgegevens!$B:$L,7,0)</f>
        <v>3.6111111111111109E-3</v>
      </c>
      <c r="BG591" s="151">
        <f>VLOOKUP($A591,Basisgegevens!$B:$L,8,0)</f>
        <v>8.5416666666666662E-3</v>
      </c>
      <c r="BH591" s="152">
        <f>VLOOKUP($A591,Basisgegevens!$B:$L,9,0)</f>
        <v>300</v>
      </c>
      <c r="BI591" s="152">
        <f>VLOOKUP($A591,Basisgegevens!$B:$L,10,0)</f>
        <v>135</v>
      </c>
      <c r="BJ591" s="152">
        <f>VLOOKUP($A591,Basisgegevens!$B:$L,11,0)</f>
        <v>19</v>
      </c>
      <c r="BK591" s="152" t="str">
        <f t="shared" si="214"/>
        <v/>
      </c>
      <c r="BL591" s="153" t="str">
        <f t="shared" si="215"/>
        <v>Uit</v>
      </c>
      <c r="BM591" s="154" t="str">
        <f t="shared" si="222"/>
        <v/>
      </c>
      <c r="BN591" s="154">
        <f t="shared" si="216"/>
        <v>0</v>
      </c>
      <c r="BO591" s="154" t="str">
        <f t="shared" si="217"/>
        <v/>
      </c>
      <c r="BP591" s="61"/>
      <c r="BQ591" s="61"/>
      <c r="BR591" s="59" t="str">
        <f t="shared" si="218"/>
        <v/>
      </c>
      <c r="BS591" s="59" t="str">
        <f t="shared" si="219"/>
        <v/>
      </c>
      <c r="BT591" s="155" t="str">
        <f t="shared" si="220"/>
        <v/>
      </c>
      <c r="BU591" s="156" t="str">
        <f t="shared" si="221"/>
        <v/>
      </c>
      <c r="BV591" s="68"/>
      <c r="BW591" s="68"/>
      <c r="BX591" s="68"/>
      <c r="BY591" s="68"/>
      <c r="BZ591" s="68"/>
      <c r="CA591" s="68"/>
      <c r="CB591" s="68"/>
      <c r="CC591" s="68"/>
    </row>
    <row r="592" spans="1:81" x14ac:dyDescent="0.2">
      <c r="A592" s="161" t="s">
        <v>56</v>
      </c>
      <c r="B592" s="32"/>
      <c r="C592" s="164" t="str">
        <f t="shared" si="201"/>
        <v>M</v>
      </c>
      <c r="D592" s="147"/>
      <c r="E592" s="40"/>
      <c r="F592" s="35"/>
      <c r="G592" s="32"/>
      <c r="H592" s="32"/>
      <c r="I592" s="32"/>
      <c r="J592" s="32"/>
      <c r="K592" s="41"/>
      <c r="L592" s="42"/>
      <c r="M592" s="42"/>
      <c r="N592" s="167" t="str">
        <f t="shared" si="202"/>
        <v>Uit</v>
      </c>
      <c r="O592" s="46"/>
      <c r="P592" s="47"/>
      <c r="Q592" s="48">
        <f t="shared" si="203"/>
        <v>0</v>
      </c>
      <c r="R592" s="49" t="str">
        <f t="shared" si="204"/>
        <v/>
      </c>
      <c r="S592" s="50" t="str">
        <f t="shared" si="205"/>
        <v>Uit</v>
      </c>
      <c r="T592" s="171">
        <f t="shared" si="206"/>
        <v>0</v>
      </c>
      <c r="U592" s="169">
        <f t="shared" si="207"/>
        <v>0</v>
      </c>
      <c r="V592" s="169" t="str">
        <f t="shared" si="208"/>
        <v>Uit</v>
      </c>
      <c r="W592" s="170" t="str">
        <f t="shared" si="209"/>
        <v/>
      </c>
      <c r="X592" s="91" t="str">
        <f t="shared" si="210"/>
        <v/>
      </c>
      <c r="Y592" s="51"/>
      <c r="Z592" s="51"/>
      <c r="AA592" s="51"/>
      <c r="AB592" s="51"/>
      <c r="AC592" s="51"/>
      <c r="AD592" s="51"/>
      <c r="AE592" s="51"/>
      <c r="AF592" s="51"/>
      <c r="AG592" s="51"/>
      <c r="AH592" s="51"/>
      <c r="AI592" s="51"/>
      <c r="AJ592" s="51"/>
      <c r="AK592" s="51"/>
      <c r="AL592" s="51"/>
      <c r="AM592" s="51"/>
      <c r="AN592" s="51"/>
      <c r="AO592" s="51"/>
      <c r="AP592" s="51"/>
      <c r="AQ592" s="51"/>
      <c r="AR592" s="51"/>
      <c r="AS592" s="51"/>
      <c r="AT592" s="51"/>
      <c r="AU592" s="51"/>
      <c r="AV592" s="51"/>
      <c r="AW592" s="51"/>
      <c r="AX592" s="149">
        <f t="shared" si="211"/>
        <v>0</v>
      </c>
      <c r="AY592" s="52"/>
      <c r="AZ592" s="90" t="e">
        <f>VLOOKUP(AY592,Termination!C:D,2,FALSE)</f>
        <v>#N/A</v>
      </c>
      <c r="BA592" s="92" t="str">
        <f t="shared" si="212"/>
        <v/>
      </c>
      <c r="BB592" s="89"/>
      <c r="BC592" s="89"/>
      <c r="BD592" s="150" t="str">
        <f t="shared" si="213"/>
        <v/>
      </c>
      <c r="BE592" s="151">
        <f>VLOOKUP(A592,Basisgegevens!$B:$L,5,0)</f>
        <v>3.8425925925925923E-3</v>
      </c>
      <c r="BF592" s="151">
        <f>VLOOKUP($A592,Basisgegevens!$B:$L,7,0)</f>
        <v>3.6111111111111109E-3</v>
      </c>
      <c r="BG592" s="151">
        <f>VLOOKUP($A592,Basisgegevens!$B:$L,8,0)</f>
        <v>8.5416666666666662E-3</v>
      </c>
      <c r="BH592" s="152">
        <f>VLOOKUP($A592,Basisgegevens!$B:$L,9,0)</f>
        <v>300</v>
      </c>
      <c r="BI592" s="152">
        <f>VLOOKUP($A592,Basisgegevens!$B:$L,10,0)</f>
        <v>135</v>
      </c>
      <c r="BJ592" s="152">
        <f>VLOOKUP($A592,Basisgegevens!$B:$L,11,0)</f>
        <v>19</v>
      </c>
      <c r="BK592" s="152" t="str">
        <f t="shared" si="214"/>
        <v/>
      </c>
      <c r="BL592" s="153" t="str">
        <f t="shared" si="215"/>
        <v>Uit</v>
      </c>
      <c r="BM592" s="154" t="str">
        <f t="shared" si="222"/>
        <v/>
      </c>
      <c r="BN592" s="154">
        <f t="shared" si="216"/>
        <v>0</v>
      </c>
      <c r="BO592" s="154" t="str">
        <f t="shared" si="217"/>
        <v/>
      </c>
      <c r="BP592" s="61"/>
      <c r="BQ592" s="61"/>
      <c r="BR592" s="59" t="str">
        <f t="shared" si="218"/>
        <v/>
      </c>
      <c r="BS592" s="59" t="str">
        <f t="shared" si="219"/>
        <v/>
      </c>
      <c r="BT592" s="155" t="str">
        <f t="shared" si="220"/>
        <v/>
      </c>
      <c r="BU592" s="156" t="str">
        <f t="shared" si="221"/>
        <v/>
      </c>
      <c r="BV592" s="68"/>
      <c r="BW592" s="68"/>
      <c r="BX592" s="68"/>
      <c r="BY592" s="68"/>
      <c r="BZ592" s="68"/>
      <c r="CA592" s="68"/>
      <c r="CB592" s="68"/>
      <c r="CC592" s="68"/>
    </row>
    <row r="593" spans="1:81" x14ac:dyDescent="0.2">
      <c r="A593" s="161" t="s">
        <v>56</v>
      </c>
      <c r="B593" s="32"/>
      <c r="C593" s="164" t="str">
        <f t="shared" si="201"/>
        <v>M</v>
      </c>
      <c r="D593" s="147"/>
      <c r="E593" s="40"/>
      <c r="F593" s="35"/>
      <c r="G593" s="32"/>
      <c r="H593" s="32"/>
      <c r="I593" s="32"/>
      <c r="J593" s="32"/>
      <c r="K593" s="41"/>
      <c r="L593" s="42"/>
      <c r="M593" s="42"/>
      <c r="N593" s="167" t="str">
        <f t="shared" si="202"/>
        <v>Uit</v>
      </c>
      <c r="O593" s="46"/>
      <c r="P593" s="47"/>
      <c r="Q593" s="48">
        <f t="shared" si="203"/>
        <v>0</v>
      </c>
      <c r="R593" s="49" t="str">
        <f t="shared" si="204"/>
        <v/>
      </c>
      <c r="S593" s="50" t="str">
        <f t="shared" si="205"/>
        <v>Uit</v>
      </c>
      <c r="T593" s="171">
        <f t="shared" si="206"/>
        <v>0</v>
      </c>
      <c r="U593" s="169">
        <f t="shared" si="207"/>
        <v>0</v>
      </c>
      <c r="V593" s="169" t="str">
        <f t="shared" si="208"/>
        <v>Uit</v>
      </c>
      <c r="W593" s="170" t="str">
        <f t="shared" si="209"/>
        <v/>
      </c>
      <c r="X593" s="91" t="str">
        <f t="shared" si="210"/>
        <v/>
      </c>
      <c r="Y593" s="51"/>
      <c r="Z593" s="51"/>
      <c r="AA593" s="51"/>
      <c r="AB593" s="51"/>
      <c r="AC593" s="51"/>
      <c r="AD593" s="51"/>
      <c r="AE593" s="51"/>
      <c r="AF593" s="51"/>
      <c r="AG593" s="51"/>
      <c r="AH593" s="51"/>
      <c r="AI593" s="51"/>
      <c r="AJ593" s="51"/>
      <c r="AK593" s="51"/>
      <c r="AL593" s="51"/>
      <c r="AM593" s="51"/>
      <c r="AN593" s="51"/>
      <c r="AO593" s="51"/>
      <c r="AP593" s="51"/>
      <c r="AQ593" s="51"/>
      <c r="AR593" s="51"/>
      <c r="AS593" s="51"/>
      <c r="AT593" s="51"/>
      <c r="AU593" s="51"/>
      <c r="AV593" s="51"/>
      <c r="AW593" s="51"/>
      <c r="AX593" s="149">
        <f t="shared" si="211"/>
        <v>0</v>
      </c>
      <c r="AY593" s="52"/>
      <c r="AZ593" s="90" t="e">
        <f>VLOOKUP(AY593,Termination!C:D,2,FALSE)</f>
        <v>#N/A</v>
      </c>
      <c r="BA593" s="92" t="str">
        <f t="shared" si="212"/>
        <v/>
      </c>
      <c r="BB593" s="89"/>
      <c r="BC593" s="89"/>
      <c r="BD593" s="150" t="str">
        <f t="shared" si="213"/>
        <v/>
      </c>
      <c r="BE593" s="151">
        <f>VLOOKUP(A593,Basisgegevens!$B:$L,5,0)</f>
        <v>3.8425925925925923E-3</v>
      </c>
      <c r="BF593" s="151">
        <f>VLOOKUP($A593,Basisgegevens!$B:$L,7,0)</f>
        <v>3.6111111111111109E-3</v>
      </c>
      <c r="BG593" s="151">
        <f>VLOOKUP($A593,Basisgegevens!$B:$L,8,0)</f>
        <v>8.5416666666666662E-3</v>
      </c>
      <c r="BH593" s="152">
        <f>VLOOKUP($A593,Basisgegevens!$B:$L,9,0)</f>
        <v>300</v>
      </c>
      <c r="BI593" s="152">
        <f>VLOOKUP($A593,Basisgegevens!$B:$L,10,0)</f>
        <v>135</v>
      </c>
      <c r="BJ593" s="152">
        <f>VLOOKUP($A593,Basisgegevens!$B:$L,11,0)</f>
        <v>19</v>
      </c>
      <c r="BK593" s="152" t="str">
        <f t="shared" si="214"/>
        <v/>
      </c>
      <c r="BL593" s="153" t="str">
        <f t="shared" si="215"/>
        <v>Uit</v>
      </c>
      <c r="BM593" s="154" t="str">
        <f t="shared" si="222"/>
        <v/>
      </c>
      <c r="BN593" s="154">
        <f t="shared" si="216"/>
        <v>0</v>
      </c>
      <c r="BO593" s="154" t="str">
        <f t="shared" si="217"/>
        <v/>
      </c>
      <c r="BP593" s="61"/>
      <c r="BQ593" s="61"/>
      <c r="BR593" s="59" t="str">
        <f t="shared" si="218"/>
        <v/>
      </c>
      <c r="BS593" s="59" t="str">
        <f t="shared" si="219"/>
        <v/>
      </c>
      <c r="BT593" s="155" t="str">
        <f t="shared" si="220"/>
        <v/>
      </c>
      <c r="BU593" s="156" t="str">
        <f t="shared" si="221"/>
        <v/>
      </c>
      <c r="BV593" s="68"/>
      <c r="BW593" s="68"/>
      <c r="BX593" s="68"/>
      <c r="BY593" s="68"/>
      <c r="BZ593" s="68"/>
      <c r="CA593" s="68"/>
      <c r="CB593" s="68"/>
      <c r="CC593" s="68"/>
    </row>
    <row r="594" spans="1:81" x14ac:dyDescent="0.2">
      <c r="A594" s="161" t="s">
        <v>56</v>
      </c>
      <c r="B594" s="32"/>
      <c r="C594" s="164" t="str">
        <f t="shared" si="201"/>
        <v>M</v>
      </c>
      <c r="D594" s="147"/>
      <c r="E594" s="40"/>
      <c r="F594" s="35"/>
      <c r="G594" s="32"/>
      <c r="H594" s="32"/>
      <c r="I594" s="32"/>
      <c r="J594" s="32"/>
      <c r="K594" s="41"/>
      <c r="L594" s="42"/>
      <c r="M594" s="42"/>
      <c r="N594" s="167" t="str">
        <f t="shared" si="202"/>
        <v>Uit</v>
      </c>
      <c r="O594" s="46"/>
      <c r="P594" s="47"/>
      <c r="Q594" s="48">
        <f t="shared" si="203"/>
        <v>0</v>
      </c>
      <c r="R594" s="49" t="str">
        <f t="shared" si="204"/>
        <v/>
      </c>
      <c r="S594" s="50" t="str">
        <f t="shared" si="205"/>
        <v>Uit</v>
      </c>
      <c r="T594" s="171">
        <f t="shared" si="206"/>
        <v>0</v>
      </c>
      <c r="U594" s="169">
        <f t="shared" si="207"/>
        <v>0</v>
      </c>
      <c r="V594" s="169" t="str">
        <f t="shared" si="208"/>
        <v>Uit</v>
      </c>
      <c r="W594" s="170" t="str">
        <f t="shared" si="209"/>
        <v/>
      </c>
      <c r="X594" s="91" t="str">
        <f t="shared" si="210"/>
        <v/>
      </c>
      <c r="Y594" s="51"/>
      <c r="Z594" s="51"/>
      <c r="AA594" s="51"/>
      <c r="AB594" s="51"/>
      <c r="AC594" s="51"/>
      <c r="AD594" s="51"/>
      <c r="AE594" s="51"/>
      <c r="AF594" s="51"/>
      <c r="AG594" s="51"/>
      <c r="AH594" s="51"/>
      <c r="AI594" s="51"/>
      <c r="AJ594" s="51"/>
      <c r="AK594" s="51"/>
      <c r="AL594" s="51"/>
      <c r="AM594" s="51"/>
      <c r="AN594" s="51"/>
      <c r="AO594" s="51"/>
      <c r="AP594" s="51"/>
      <c r="AQ594" s="51"/>
      <c r="AR594" s="51"/>
      <c r="AS594" s="51"/>
      <c r="AT594" s="51"/>
      <c r="AU594" s="51"/>
      <c r="AV594" s="51"/>
      <c r="AW594" s="51"/>
      <c r="AX594" s="149">
        <f t="shared" si="211"/>
        <v>0</v>
      </c>
      <c r="AY594" s="52"/>
      <c r="AZ594" s="90" t="e">
        <f>VLOOKUP(AY594,Termination!C:D,2,FALSE)</f>
        <v>#N/A</v>
      </c>
      <c r="BA594" s="92" t="str">
        <f t="shared" si="212"/>
        <v/>
      </c>
      <c r="BB594" s="89"/>
      <c r="BC594" s="89"/>
      <c r="BD594" s="150" t="str">
        <f t="shared" si="213"/>
        <v/>
      </c>
      <c r="BE594" s="151">
        <f>VLOOKUP(A594,Basisgegevens!$B:$L,5,0)</f>
        <v>3.8425925925925923E-3</v>
      </c>
      <c r="BF594" s="151">
        <f>VLOOKUP($A594,Basisgegevens!$B:$L,7,0)</f>
        <v>3.6111111111111109E-3</v>
      </c>
      <c r="BG594" s="151">
        <f>VLOOKUP($A594,Basisgegevens!$B:$L,8,0)</f>
        <v>8.5416666666666662E-3</v>
      </c>
      <c r="BH594" s="152">
        <f>VLOOKUP($A594,Basisgegevens!$B:$L,9,0)</f>
        <v>300</v>
      </c>
      <c r="BI594" s="152">
        <f>VLOOKUP($A594,Basisgegevens!$B:$L,10,0)</f>
        <v>135</v>
      </c>
      <c r="BJ594" s="152">
        <f>VLOOKUP($A594,Basisgegevens!$B:$L,11,0)</f>
        <v>19</v>
      </c>
      <c r="BK594" s="152" t="str">
        <f t="shared" si="214"/>
        <v/>
      </c>
      <c r="BL594" s="153" t="str">
        <f t="shared" si="215"/>
        <v>Uit</v>
      </c>
      <c r="BM594" s="154" t="str">
        <f t="shared" si="222"/>
        <v/>
      </c>
      <c r="BN594" s="154">
        <f t="shared" si="216"/>
        <v>0</v>
      </c>
      <c r="BO594" s="154" t="str">
        <f t="shared" si="217"/>
        <v/>
      </c>
      <c r="BP594" s="61"/>
      <c r="BQ594" s="61"/>
      <c r="BR594" s="59" t="str">
        <f t="shared" si="218"/>
        <v/>
      </c>
      <c r="BS594" s="59" t="str">
        <f t="shared" si="219"/>
        <v/>
      </c>
      <c r="BT594" s="155" t="str">
        <f t="shared" si="220"/>
        <v/>
      </c>
      <c r="BU594" s="156" t="str">
        <f t="shared" si="221"/>
        <v/>
      </c>
      <c r="BV594" s="68"/>
      <c r="BW594" s="68"/>
      <c r="BX594" s="68"/>
      <c r="BY594" s="68"/>
      <c r="BZ594" s="68"/>
      <c r="CA594" s="68"/>
      <c r="CB594" s="68"/>
      <c r="CC594" s="68"/>
    </row>
    <row r="595" spans="1:81" x14ac:dyDescent="0.2">
      <c r="A595" s="161" t="s">
        <v>56</v>
      </c>
      <c r="B595" s="32"/>
      <c r="C595" s="164" t="str">
        <f t="shared" si="201"/>
        <v>M</v>
      </c>
      <c r="D595" s="147"/>
      <c r="E595" s="40"/>
      <c r="F595" s="35"/>
      <c r="G595" s="32"/>
      <c r="H595" s="32"/>
      <c r="I595" s="32"/>
      <c r="J595" s="32"/>
      <c r="K595" s="41"/>
      <c r="L595" s="42"/>
      <c r="M595" s="42"/>
      <c r="N595" s="167" t="str">
        <f t="shared" si="202"/>
        <v>Uit</v>
      </c>
      <c r="O595" s="46"/>
      <c r="P595" s="47"/>
      <c r="Q595" s="48">
        <f t="shared" si="203"/>
        <v>0</v>
      </c>
      <c r="R595" s="49" t="str">
        <f t="shared" si="204"/>
        <v/>
      </c>
      <c r="S595" s="50" t="str">
        <f t="shared" si="205"/>
        <v>Uit</v>
      </c>
      <c r="T595" s="171">
        <f t="shared" si="206"/>
        <v>0</v>
      </c>
      <c r="U595" s="169">
        <f t="shared" si="207"/>
        <v>0</v>
      </c>
      <c r="V595" s="169" t="str">
        <f t="shared" si="208"/>
        <v>Uit</v>
      </c>
      <c r="W595" s="170" t="str">
        <f t="shared" si="209"/>
        <v/>
      </c>
      <c r="X595" s="91" t="str">
        <f t="shared" si="210"/>
        <v/>
      </c>
      <c r="Y595" s="51"/>
      <c r="Z595" s="51"/>
      <c r="AA595" s="51"/>
      <c r="AB595" s="51"/>
      <c r="AC595" s="51"/>
      <c r="AD595" s="51"/>
      <c r="AE595" s="51"/>
      <c r="AF595" s="51"/>
      <c r="AG595" s="51"/>
      <c r="AH595" s="51"/>
      <c r="AI595" s="51"/>
      <c r="AJ595" s="51"/>
      <c r="AK595" s="51"/>
      <c r="AL595" s="51"/>
      <c r="AM595" s="51"/>
      <c r="AN595" s="51"/>
      <c r="AO595" s="51"/>
      <c r="AP595" s="51"/>
      <c r="AQ595" s="51"/>
      <c r="AR595" s="51"/>
      <c r="AS595" s="51"/>
      <c r="AT595" s="51"/>
      <c r="AU595" s="51"/>
      <c r="AV595" s="51"/>
      <c r="AW595" s="51"/>
      <c r="AX595" s="149">
        <f t="shared" si="211"/>
        <v>0</v>
      </c>
      <c r="AY595" s="52"/>
      <c r="AZ595" s="90" t="e">
        <f>VLOOKUP(AY595,Termination!C:D,2,FALSE)</f>
        <v>#N/A</v>
      </c>
      <c r="BA595" s="92" t="str">
        <f t="shared" si="212"/>
        <v/>
      </c>
      <c r="BB595" s="89"/>
      <c r="BC595" s="89"/>
      <c r="BD595" s="150" t="str">
        <f t="shared" si="213"/>
        <v/>
      </c>
      <c r="BE595" s="151">
        <f>VLOOKUP(A595,Basisgegevens!$B:$L,5,0)</f>
        <v>3.8425925925925923E-3</v>
      </c>
      <c r="BF595" s="151">
        <f>VLOOKUP($A595,Basisgegevens!$B:$L,7,0)</f>
        <v>3.6111111111111109E-3</v>
      </c>
      <c r="BG595" s="151">
        <f>VLOOKUP($A595,Basisgegevens!$B:$L,8,0)</f>
        <v>8.5416666666666662E-3</v>
      </c>
      <c r="BH595" s="152">
        <f>VLOOKUP($A595,Basisgegevens!$B:$L,9,0)</f>
        <v>300</v>
      </c>
      <c r="BI595" s="152">
        <f>VLOOKUP($A595,Basisgegevens!$B:$L,10,0)</f>
        <v>135</v>
      </c>
      <c r="BJ595" s="152">
        <f>VLOOKUP($A595,Basisgegevens!$B:$L,11,0)</f>
        <v>19</v>
      </c>
      <c r="BK595" s="152" t="str">
        <f t="shared" si="214"/>
        <v/>
      </c>
      <c r="BL595" s="153" t="str">
        <f t="shared" si="215"/>
        <v>Uit</v>
      </c>
      <c r="BM595" s="154" t="str">
        <f t="shared" si="222"/>
        <v/>
      </c>
      <c r="BN595" s="154">
        <f t="shared" si="216"/>
        <v>0</v>
      </c>
      <c r="BO595" s="154" t="str">
        <f t="shared" si="217"/>
        <v/>
      </c>
      <c r="BP595" s="61"/>
      <c r="BQ595" s="61"/>
      <c r="BR595" s="59" t="str">
        <f t="shared" si="218"/>
        <v/>
      </c>
      <c r="BS595" s="59" t="str">
        <f t="shared" si="219"/>
        <v/>
      </c>
      <c r="BT595" s="155" t="str">
        <f t="shared" si="220"/>
        <v/>
      </c>
      <c r="BU595" s="156" t="str">
        <f t="shared" si="221"/>
        <v/>
      </c>
      <c r="BV595" s="68"/>
      <c r="BW595" s="68"/>
      <c r="BX595" s="68"/>
      <c r="BY595" s="68"/>
      <c r="BZ595" s="68"/>
      <c r="CA595" s="68"/>
      <c r="CB595" s="68"/>
      <c r="CC595" s="68"/>
    </row>
    <row r="596" spans="1:81" x14ac:dyDescent="0.2">
      <c r="A596" s="161" t="s">
        <v>56</v>
      </c>
      <c r="B596" s="32"/>
      <c r="C596" s="164" t="str">
        <f t="shared" si="201"/>
        <v>M</v>
      </c>
      <c r="D596" s="147"/>
      <c r="E596" s="40"/>
      <c r="F596" s="35"/>
      <c r="G596" s="32"/>
      <c r="H596" s="32"/>
      <c r="I596" s="32"/>
      <c r="J596" s="32"/>
      <c r="K596" s="41"/>
      <c r="L596" s="42"/>
      <c r="M596" s="42"/>
      <c r="N596" s="167" t="str">
        <f t="shared" si="202"/>
        <v>Uit</v>
      </c>
      <c r="O596" s="46"/>
      <c r="P596" s="47"/>
      <c r="Q596" s="48">
        <f t="shared" si="203"/>
        <v>0</v>
      </c>
      <c r="R596" s="49" t="str">
        <f t="shared" si="204"/>
        <v/>
      </c>
      <c r="S596" s="50" t="str">
        <f t="shared" si="205"/>
        <v>Uit</v>
      </c>
      <c r="T596" s="171">
        <f t="shared" si="206"/>
        <v>0</v>
      </c>
      <c r="U596" s="169">
        <f t="shared" si="207"/>
        <v>0</v>
      </c>
      <c r="V596" s="169" t="str">
        <f t="shared" si="208"/>
        <v>Uit</v>
      </c>
      <c r="W596" s="170" t="str">
        <f t="shared" si="209"/>
        <v/>
      </c>
      <c r="X596" s="91" t="str">
        <f t="shared" si="210"/>
        <v/>
      </c>
      <c r="Y596" s="51"/>
      <c r="Z596" s="51"/>
      <c r="AA596" s="51"/>
      <c r="AB596" s="51"/>
      <c r="AC596" s="51"/>
      <c r="AD596" s="51"/>
      <c r="AE596" s="51"/>
      <c r="AF596" s="51"/>
      <c r="AG596" s="51"/>
      <c r="AH596" s="51"/>
      <c r="AI596" s="51"/>
      <c r="AJ596" s="51"/>
      <c r="AK596" s="51"/>
      <c r="AL596" s="51"/>
      <c r="AM596" s="51"/>
      <c r="AN596" s="51"/>
      <c r="AO596" s="51"/>
      <c r="AP596" s="51"/>
      <c r="AQ596" s="51"/>
      <c r="AR596" s="51"/>
      <c r="AS596" s="51"/>
      <c r="AT596" s="51"/>
      <c r="AU596" s="51"/>
      <c r="AV596" s="51"/>
      <c r="AW596" s="51"/>
      <c r="AX596" s="149">
        <f t="shared" si="211"/>
        <v>0</v>
      </c>
      <c r="AY596" s="52"/>
      <c r="AZ596" s="90" t="e">
        <f>VLOOKUP(AY596,Termination!C:D,2,FALSE)</f>
        <v>#N/A</v>
      </c>
      <c r="BA596" s="92" t="str">
        <f t="shared" si="212"/>
        <v/>
      </c>
      <c r="BB596" s="89"/>
      <c r="BC596" s="89"/>
      <c r="BD596" s="150" t="str">
        <f t="shared" si="213"/>
        <v/>
      </c>
      <c r="BE596" s="151">
        <f>VLOOKUP(A596,Basisgegevens!$B:$L,5,0)</f>
        <v>3.8425925925925923E-3</v>
      </c>
      <c r="BF596" s="151">
        <f>VLOOKUP($A596,Basisgegevens!$B:$L,7,0)</f>
        <v>3.6111111111111109E-3</v>
      </c>
      <c r="BG596" s="151">
        <f>VLOOKUP($A596,Basisgegevens!$B:$L,8,0)</f>
        <v>8.5416666666666662E-3</v>
      </c>
      <c r="BH596" s="152">
        <f>VLOOKUP($A596,Basisgegevens!$B:$L,9,0)</f>
        <v>300</v>
      </c>
      <c r="BI596" s="152">
        <f>VLOOKUP($A596,Basisgegevens!$B:$L,10,0)</f>
        <v>135</v>
      </c>
      <c r="BJ596" s="152">
        <f>VLOOKUP($A596,Basisgegevens!$B:$L,11,0)</f>
        <v>19</v>
      </c>
      <c r="BK596" s="152" t="str">
        <f t="shared" si="214"/>
        <v/>
      </c>
      <c r="BL596" s="153" t="str">
        <f t="shared" si="215"/>
        <v>Uit</v>
      </c>
      <c r="BM596" s="154" t="str">
        <f t="shared" si="222"/>
        <v/>
      </c>
      <c r="BN596" s="154">
        <f t="shared" si="216"/>
        <v>0</v>
      </c>
      <c r="BO596" s="154" t="str">
        <f t="shared" si="217"/>
        <v/>
      </c>
      <c r="BP596" s="61"/>
      <c r="BQ596" s="61"/>
      <c r="BR596" s="59" t="str">
        <f t="shared" si="218"/>
        <v/>
      </c>
      <c r="BS596" s="59" t="str">
        <f t="shared" si="219"/>
        <v/>
      </c>
      <c r="BT596" s="155" t="str">
        <f t="shared" si="220"/>
        <v/>
      </c>
      <c r="BU596" s="156" t="str">
        <f t="shared" si="221"/>
        <v/>
      </c>
      <c r="BV596" s="68"/>
      <c r="BW596" s="68"/>
      <c r="BX596" s="68"/>
      <c r="BY596" s="68"/>
      <c r="BZ596" s="68"/>
      <c r="CA596" s="68"/>
      <c r="CB596" s="68"/>
      <c r="CC596" s="68"/>
    </row>
    <row r="597" spans="1:81" x14ac:dyDescent="0.2">
      <c r="A597" s="161" t="s">
        <v>56</v>
      </c>
      <c r="B597" s="32"/>
      <c r="C597" s="164" t="str">
        <f t="shared" si="201"/>
        <v>M</v>
      </c>
      <c r="D597" s="147"/>
      <c r="E597" s="40"/>
      <c r="F597" s="35"/>
      <c r="G597" s="32"/>
      <c r="H597" s="32"/>
      <c r="I597" s="32"/>
      <c r="J597" s="32"/>
      <c r="K597" s="41"/>
      <c r="L597" s="42"/>
      <c r="M597" s="42"/>
      <c r="N597" s="167" t="str">
        <f t="shared" si="202"/>
        <v>Uit</v>
      </c>
      <c r="O597" s="46"/>
      <c r="P597" s="47"/>
      <c r="Q597" s="48">
        <f t="shared" si="203"/>
        <v>0</v>
      </c>
      <c r="R597" s="49" t="str">
        <f t="shared" si="204"/>
        <v/>
      </c>
      <c r="S597" s="50" t="str">
        <f t="shared" si="205"/>
        <v>Uit</v>
      </c>
      <c r="T597" s="171">
        <f t="shared" si="206"/>
        <v>0</v>
      </c>
      <c r="U597" s="169">
        <f t="shared" si="207"/>
        <v>0</v>
      </c>
      <c r="V597" s="169" t="str">
        <f t="shared" si="208"/>
        <v>Uit</v>
      </c>
      <c r="W597" s="170" t="str">
        <f t="shared" si="209"/>
        <v/>
      </c>
      <c r="X597" s="91" t="str">
        <f t="shared" si="210"/>
        <v/>
      </c>
      <c r="Y597" s="51"/>
      <c r="Z597" s="51"/>
      <c r="AA597" s="51"/>
      <c r="AB597" s="51"/>
      <c r="AC597" s="51"/>
      <c r="AD597" s="51"/>
      <c r="AE597" s="51"/>
      <c r="AF597" s="51"/>
      <c r="AG597" s="51"/>
      <c r="AH597" s="51"/>
      <c r="AI597" s="51"/>
      <c r="AJ597" s="51"/>
      <c r="AK597" s="51"/>
      <c r="AL597" s="51"/>
      <c r="AM597" s="51"/>
      <c r="AN597" s="51"/>
      <c r="AO597" s="51"/>
      <c r="AP597" s="51"/>
      <c r="AQ597" s="51"/>
      <c r="AR597" s="51"/>
      <c r="AS597" s="51"/>
      <c r="AT597" s="51"/>
      <c r="AU597" s="51"/>
      <c r="AV597" s="51"/>
      <c r="AW597" s="51"/>
      <c r="AX597" s="149">
        <f t="shared" si="211"/>
        <v>0</v>
      </c>
      <c r="AY597" s="52"/>
      <c r="AZ597" s="90" t="e">
        <f>VLOOKUP(AY597,Termination!C:D,2,FALSE)</f>
        <v>#N/A</v>
      </c>
      <c r="BA597" s="92" t="str">
        <f t="shared" si="212"/>
        <v/>
      </c>
      <c r="BB597" s="89"/>
      <c r="BC597" s="89"/>
      <c r="BD597" s="150" t="str">
        <f t="shared" si="213"/>
        <v/>
      </c>
      <c r="BE597" s="151">
        <f>VLOOKUP(A597,Basisgegevens!$B:$L,5,0)</f>
        <v>3.8425925925925923E-3</v>
      </c>
      <c r="BF597" s="151">
        <f>VLOOKUP($A597,Basisgegevens!$B:$L,7,0)</f>
        <v>3.6111111111111109E-3</v>
      </c>
      <c r="BG597" s="151">
        <f>VLOOKUP($A597,Basisgegevens!$B:$L,8,0)</f>
        <v>8.5416666666666662E-3</v>
      </c>
      <c r="BH597" s="152">
        <f>VLOOKUP($A597,Basisgegevens!$B:$L,9,0)</f>
        <v>300</v>
      </c>
      <c r="BI597" s="152">
        <f>VLOOKUP($A597,Basisgegevens!$B:$L,10,0)</f>
        <v>135</v>
      </c>
      <c r="BJ597" s="152">
        <f>VLOOKUP($A597,Basisgegevens!$B:$L,11,0)</f>
        <v>19</v>
      </c>
      <c r="BK597" s="152" t="str">
        <f t="shared" si="214"/>
        <v/>
      </c>
      <c r="BL597" s="153" t="str">
        <f t="shared" si="215"/>
        <v>Uit</v>
      </c>
      <c r="BM597" s="154" t="str">
        <f t="shared" si="222"/>
        <v/>
      </c>
      <c r="BN597" s="154">
        <f t="shared" si="216"/>
        <v>0</v>
      </c>
      <c r="BO597" s="154" t="str">
        <f t="shared" si="217"/>
        <v/>
      </c>
      <c r="BP597" s="61"/>
      <c r="BQ597" s="61"/>
      <c r="BR597" s="59" t="str">
        <f t="shared" si="218"/>
        <v/>
      </c>
      <c r="BS597" s="59" t="str">
        <f t="shared" si="219"/>
        <v/>
      </c>
      <c r="BT597" s="155" t="str">
        <f t="shared" si="220"/>
        <v/>
      </c>
      <c r="BU597" s="156" t="str">
        <f t="shared" si="221"/>
        <v/>
      </c>
      <c r="BV597" s="68"/>
      <c r="BW597" s="68"/>
      <c r="BX597" s="68"/>
      <c r="BY597" s="68"/>
      <c r="BZ597" s="68"/>
      <c r="CA597" s="68"/>
      <c r="CB597" s="68"/>
      <c r="CC597" s="68"/>
    </row>
    <row r="598" spans="1:81" x14ac:dyDescent="0.2">
      <c r="A598" s="161" t="s">
        <v>56</v>
      </c>
      <c r="B598" s="32"/>
      <c r="C598" s="164" t="str">
        <f t="shared" si="201"/>
        <v>M</v>
      </c>
      <c r="D598" s="147"/>
      <c r="E598" s="40"/>
      <c r="F598" s="35"/>
      <c r="G598" s="32"/>
      <c r="H598" s="32"/>
      <c r="I598" s="32"/>
      <c r="J598" s="32"/>
      <c r="K598" s="41"/>
      <c r="L598" s="42"/>
      <c r="M598" s="42"/>
      <c r="N598" s="167" t="str">
        <f t="shared" si="202"/>
        <v>Uit</v>
      </c>
      <c r="O598" s="46"/>
      <c r="P598" s="47"/>
      <c r="Q598" s="48">
        <f t="shared" si="203"/>
        <v>0</v>
      </c>
      <c r="R598" s="49" t="str">
        <f t="shared" si="204"/>
        <v/>
      </c>
      <c r="S598" s="50" t="str">
        <f t="shared" si="205"/>
        <v>Uit</v>
      </c>
      <c r="T598" s="171">
        <f t="shared" si="206"/>
        <v>0</v>
      </c>
      <c r="U598" s="169">
        <f t="shared" si="207"/>
        <v>0</v>
      </c>
      <c r="V598" s="169" t="str">
        <f t="shared" si="208"/>
        <v>Uit</v>
      </c>
      <c r="W598" s="170" t="str">
        <f t="shared" si="209"/>
        <v/>
      </c>
      <c r="X598" s="91" t="str">
        <f t="shared" si="210"/>
        <v/>
      </c>
      <c r="Y598" s="51"/>
      <c r="Z598" s="51"/>
      <c r="AA598" s="51"/>
      <c r="AB598" s="51"/>
      <c r="AC598" s="51"/>
      <c r="AD598" s="51"/>
      <c r="AE598" s="51"/>
      <c r="AF598" s="51"/>
      <c r="AG598" s="51"/>
      <c r="AH598" s="51"/>
      <c r="AI598" s="51"/>
      <c r="AJ598" s="51"/>
      <c r="AK598" s="51"/>
      <c r="AL598" s="51"/>
      <c r="AM598" s="51"/>
      <c r="AN598" s="51"/>
      <c r="AO598" s="51"/>
      <c r="AP598" s="51"/>
      <c r="AQ598" s="51"/>
      <c r="AR598" s="51"/>
      <c r="AS598" s="51"/>
      <c r="AT598" s="51"/>
      <c r="AU598" s="51"/>
      <c r="AV598" s="51"/>
      <c r="AW598" s="51"/>
      <c r="AX598" s="149">
        <f t="shared" si="211"/>
        <v>0</v>
      </c>
      <c r="AY598" s="52"/>
      <c r="AZ598" s="90" t="e">
        <f>VLOOKUP(AY598,Termination!C:D,2,FALSE)</f>
        <v>#N/A</v>
      </c>
      <c r="BA598" s="92" t="str">
        <f t="shared" si="212"/>
        <v/>
      </c>
      <c r="BB598" s="89"/>
      <c r="BC598" s="89"/>
      <c r="BD598" s="150" t="str">
        <f t="shared" si="213"/>
        <v/>
      </c>
      <c r="BE598" s="151">
        <f>VLOOKUP(A598,Basisgegevens!$B:$L,5,0)</f>
        <v>3.8425925925925923E-3</v>
      </c>
      <c r="BF598" s="151">
        <f>VLOOKUP($A598,Basisgegevens!$B:$L,7,0)</f>
        <v>3.6111111111111109E-3</v>
      </c>
      <c r="BG598" s="151">
        <f>VLOOKUP($A598,Basisgegevens!$B:$L,8,0)</f>
        <v>8.5416666666666662E-3</v>
      </c>
      <c r="BH598" s="152">
        <f>VLOOKUP($A598,Basisgegevens!$B:$L,9,0)</f>
        <v>300</v>
      </c>
      <c r="BI598" s="152">
        <f>VLOOKUP($A598,Basisgegevens!$B:$L,10,0)</f>
        <v>135</v>
      </c>
      <c r="BJ598" s="152">
        <f>VLOOKUP($A598,Basisgegevens!$B:$L,11,0)</f>
        <v>19</v>
      </c>
      <c r="BK598" s="152" t="str">
        <f t="shared" si="214"/>
        <v/>
      </c>
      <c r="BL598" s="153" t="str">
        <f t="shared" si="215"/>
        <v>Uit</v>
      </c>
      <c r="BM598" s="154" t="str">
        <f t="shared" si="222"/>
        <v/>
      </c>
      <c r="BN598" s="154">
        <f t="shared" si="216"/>
        <v>0</v>
      </c>
      <c r="BO598" s="154" t="str">
        <f t="shared" si="217"/>
        <v/>
      </c>
      <c r="BP598" s="61"/>
      <c r="BQ598" s="61"/>
      <c r="BR598" s="59" t="str">
        <f t="shared" si="218"/>
        <v/>
      </c>
      <c r="BS598" s="59" t="str">
        <f t="shared" si="219"/>
        <v/>
      </c>
      <c r="BT598" s="155" t="str">
        <f t="shared" si="220"/>
        <v/>
      </c>
      <c r="BU598" s="156" t="str">
        <f t="shared" si="221"/>
        <v/>
      </c>
      <c r="BV598" s="68"/>
      <c r="BW598" s="68"/>
      <c r="BX598" s="68"/>
      <c r="BY598" s="68"/>
      <c r="BZ598" s="68"/>
      <c r="CA598" s="68"/>
      <c r="CB598" s="68"/>
      <c r="CC598" s="68"/>
    </row>
    <row r="599" spans="1:81" x14ac:dyDescent="0.2">
      <c r="A599" s="161" t="s">
        <v>56</v>
      </c>
      <c r="B599" s="32"/>
      <c r="C599" s="164" t="str">
        <f t="shared" si="201"/>
        <v>M</v>
      </c>
      <c r="D599" s="147"/>
      <c r="E599" s="40"/>
      <c r="F599" s="35"/>
      <c r="G599" s="32"/>
      <c r="H599" s="32"/>
      <c r="I599" s="32"/>
      <c r="J599" s="32"/>
      <c r="K599" s="41"/>
      <c r="L599" s="42"/>
      <c r="M599" s="42"/>
      <c r="N599" s="167" t="str">
        <f t="shared" si="202"/>
        <v>Uit</v>
      </c>
      <c r="O599" s="46"/>
      <c r="P599" s="47"/>
      <c r="Q599" s="48">
        <f t="shared" si="203"/>
        <v>0</v>
      </c>
      <c r="R599" s="49" t="str">
        <f t="shared" si="204"/>
        <v/>
      </c>
      <c r="S599" s="50" t="str">
        <f t="shared" si="205"/>
        <v>Uit</v>
      </c>
      <c r="T599" s="171">
        <f t="shared" si="206"/>
        <v>0</v>
      </c>
      <c r="U599" s="169">
        <f t="shared" si="207"/>
        <v>0</v>
      </c>
      <c r="V599" s="169" t="str">
        <f t="shared" si="208"/>
        <v>Uit</v>
      </c>
      <c r="W599" s="170" t="str">
        <f t="shared" si="209"/>
        <v/>
      </c>
      <c r="X599" s="91" t="str">
        <f t="shared" si="210"/>
        <v/>
      </c>
      <c r="Y599" s="51"/>
      <c r="Z599" s="51"/>
      <c r="AA599" s="51"/>
      <c r="AB599" s="51"/>
      <c r="AC599" s="51"/>
      <c r="AD599" s="51"/>
      <c r="AE599" s="51"/>
      <c r="AF599" s="51"/>
      <c r="AG599" s="51"/>
      <c r="AH599" s="51"/>
      <c r="AI599" s="51"/>
      <c r="AJ599" s="51"/>
      <c r="AK599" s="51"/>
      <c r="AL599" s="51"/>
      <c r="AM599" s="51"/>
      <c r="AN599" s="51"/>
      <c r="AO599" s="51"/>
      <c r="AP599" s="51"/>
      <c r="AQ599" s="51"/>
      <c r="AR599" s="51"/>
      <c r="AS599" s="51"/>
      <c r="AT599" s="51"/>
      <c r="AU599" s="51"/>
      <c r="AV599" s="51"/>
      <c r="AW599" s="51"/>
      <c r="AX599" s="149">
        <f t="shared" si="211"/>
        <v>0</v>
      </c>
      <c r="AY599" s="52"/>
      <c r="AZ599" s="90" t="e">
        <f>VLOOKUP(AY599,Termination!C:D,2,FALSE)</f>
        <v>#N/A</v>
      </c>
      <c r="BA599" s="92" t="str">
        <f t="shared" si="212"/>
        <v/>
      </c>
      <c r="BB599" s="89"/>
      <c r="BC599" s="89"/>
      <c r="BD599" s="150" t="str">
        <f t="shared" si="213"/>
        <v/>
      </c>
      <c r="BE599" s="151">
        <f>VLOOKUP(A599,Basisgegevens!$B:$L,5,0)</f>
        <v>3.8425925925925923E-3</v>
      </c>
      <c r="BF599" s="151">
        <f>VLOOKUP($A599,Basisgegevens!$B:$L,7,0)</f>
        <v>3.6111111111111109E-3</v>
      </c>
      <c r="BG599" s="151">
        <f>VLOOKUP($A599,Basisgegevens!$B:$L,8,0)</f>
        <v>8.5416666666666662E-3</v>
      </c>
      <c r="BH599" s="152">
        <f>VLOOKUP($A599,Basisgegevens!$B:$L,9,0)</f>
        <v>300</v>
      </c>
      <c r="BI599" s="152">
        <f>VLOOKUP($A599,Basisgegevens!$B:$L,10,0)</f>
        <v>135</v>
      </c>
      <c r="BJ599" s="152">
        <f>VLOOKUP($A599,Basisgegevens!$B:$L,11,0)</f>
        <v>19</v>
      </c>
      <c r="BK599" s="152" t="str">
        <f t="shared" si="214"/>
        <v/>
      </c>
      <c r="BL599" s="153" t="str">
        <f t="shared" si="215"/>
        <v>Uit</v>
      </c>
      <c r="BM599" s="154" t="str">
        <f t="shared" si="222"/>
        <v/>
      </c>
      <c r="BN599" s="154">
        <f t="shared" si="216"/>
        <v>0</v>
      </c>
      <c r="BO599" s="154" t="str">
        <f t="shared" si="217"/>
        <v/>
      </c>
      <c r="BP599" s="61"/>
      <c r="BQ599" s="61"/>
      <c r="BR599" s="59" t="str">
        <f t="shared" si="218"/>
        <v/>
      </c>
      <c r="BS599" s="59" t="str">
        <f t="shared" si="219"/>
        <v/>
      </c>
      <c r="BT599" s="155" t="str">
        <f t="shared" si="220"/>
        <v/>
      </c>
      <c r="BU599" s="156" t="str">
        <f t="shared" si="221"/>
        <v/>
      </c>
      <c r="BV599" s="68"/>
      <c r="BW599" s="68"/>
      <c r="BX599" s="68"/>
      <c r="BY599" s="68"/>
      <c r="BZ599" s="68"/>
      <c r="CA599" s="68"/>
      <c r="CB599" s="68"/>
      <c r="CC599" s="68"/>
    </row>
    <row r="600" spans="1:81" x14ac:dyDescent="0.2">
      <c r="A600" s="161" t="s">
        <v>56</v>
      </c>
      <c r="B600" s="32"/>
      <c r="C600" s="164" t="str">
        <f t="shared" si="201"/>
        <v>M</v>
      </c>
      <c r="D600" s="147"/>
      <c r="E600" s="40"/>
      <c r="F600" s="35"/>
      <c r="G600" s="32"/>
      <c r="H600" s="32"/>
      <c r="I600" s="32"/>
      <c r="J600" s="32"/>
      <c r="K600" s="41"/>
      <c r="L600" s="42"/>
      <c r="M600" s="42"/>
      <c r="N600" s="167" t="str">
        <f t="shared" si="202"/>
        <v>Uit</v>
      </c>
      <c r="O600" s="46"/>
      <c r="P600" s="47"/>
      <c r="Q600" s="48">
        <f t="shared" si="203"/>
        <v>0</v>
      </c>
      <c r="R600" s="49" t="str">
        <f t="shared" si="204"/>
        <v/>
      </c>
      <c r="S600" s="50" t="str">
        <f t="shared" si="205"/>
        <v>Uit</v>
      </c>
      <c r="T600" s="171">
        <f t="shared" si="206"/>
        <v>0</v>
      </c>
      <c r="U600" s="169">
        <f t="shared" si="207"/>
        <v>0</v>
      </c>
      <c r="V600" s="169" t="str">
        <f t="shared" si="208"/>
        <v>Uit</v>
      </c>
      <c r="W600" s="170" t="str">
        <f t="shared" si="209"/>
        <v/>
      </c>
      <c r="X600" s="91" t="str">
        <f t="shared" si="210"/>
        <v/>
      </c>
      <c r="Y600" s="51"/>
      <c r="Z600" s="51"/>
      <c r="AA600" s="51"/>
      <c r="AB600" s="51"/>
      <c r="AC600" s="51"/>
      <c r="AD600" s="51"/>
      <c r="AE600" s="51"/>
      <c r="AF600" s="51"/>
      <c r="AG600" s="51"/>
      <c r="AH600" s="51"/>
      <c r="AI600" s="51"/>
      <c r="AJ600" s="51"/>
      <c r="AK600" s="51"/>
      <c r="AL600" s="51"/>
      <c r="AM600" s="51"/>
      <c r="AN600" s="51"/>
      <c r="AO600" s="51"/>
      <c r="AP600" s="51"/>
      <c r="AQ600" s="51"/>
      <c r="AR600" s="51"/>
      <c r="AS600" s="51"/>
      <c r="AT600" s="51"/>
      <c r="AU600" s="51"/>
      <c r="AV600" s="51"/>
      <c r="AW600" s="51"/>
      <c r="AX600" s="149">
        <f t="shared" si="211"/>
        <v>0</v>
      </c>
      <c r="AY600" s="52"/>
      <c r="AZ600" s="90" t="e">
        <f>VLOOKUP(AY600,Termination!C:D,2,FALSE)</f>
        <v>#N/A</v>
      </c>
      <c r="BA600" s="92" t="str">
        <f t="shared" si="212"/>
        <v/>
      </c>
      <c r="BB600" s="89"/>
      <c r="BC600" s="89"/>
      <c r="BD600" s="150" t="str">
        <f t="shared" si="213"/>
        <v/>
      </c>
      <c r="BE600" s="151">
        <f>VLOOKUP(A600,Basisgegevens!$B:$L,5,0)</f>
        <v>3.8425925925925923E-3</v>
      </c>
      <c r="BF600" s="151">
        <f>VLOOKUP($A600,Basisgegevens!$B:$L,7,0)</f>
        <v>3.6111111111111109E-3</v>
      </c>
      <c r="BG600" s="151">
        <f>VLOOKUP($A600,Basisgegevens!$B:$L,8,0)</f>
        <v>8.5416666666666662E-3</v>
      </c>
      <c r="BH600" s="152">
        <f>VLOOKUP($A600,Basisgegevens!$B:$L,9,0)</f>
        <v>300</v>
      </c>
      <c r="BI600" s="152">
        <f>VLOOKUP($A600,Basisgegevens!$B:$L,10,0)</f>
        <v>135</v>
      </c>
      <c r="BJ600" s="152">
        <f>VLOOKUP($A600,Basisgegevens!$B:$L,11,0)</f>
        <v>19</v>
      </c>
      <c r="BK600" s="152" t="str">
        <f t="shared" si="214"/>
        <v/>
      </c>
      <c r="BL600" s="153" t="str">
        <f t="shared" si="215"/>
        <v>Uit</v>
      </c>
      <c r="BM600" s="154" t="str">
        <f t="shared" si="222"/>
        <v/>
      </c>
      <c r="BN600" s="154">
        <f t="shared" si="216"/>
        <v>0</v>
      </c>
      <c r="BO600" s="154" t="str">
        <f t="shared" si="217"/>
        <v/>
      </c>
      <c r="BP600" s="61"/>
      <c r="BQ600" s="61"/>
      <c r="BR600" s="59" t="str">
        <f t="shared" si="218"/>
        <v/>
      </c>
      <c r="BS600" s="59" t="str">
        <f t="shared" si="219"/>
        <v/>
      </c>
      <c r="BT600" s="155" t="str">
        <f t="shared" si="220"/>
        <v/>
      </c>
      <c r="BU600" s="156" t="str">
        <f t="shared" si="221"/>
        <v/>
      </c>
      <c r="BV600" s="68"/>
      <c r="BW600" s="68"/>
      <c r="BX600" s="68"/>
      <c r="BY600" s="68"/>
      <c r="BZ600" s="68"/>
      <c r="CA600" s="68"/>
      <c r="CB600" s="68"/>
      <c r="CC600" s="68"/>
    </row>
    <row r="601" spans="1:81" x14ac:dyDescent="0.2">
      <c r="A601" s="161" t="s">
        <v>56</v>
      </c>
      <c r="B601" s="32"/>
      <c r="C601" s="164" t="str">
        <f t="shared" ref="C601:C664" si="223">MID(A601,4,1)</f>
        <v>M</v>
      </c>
      <c r="D601" s="147"/>
      <c r="E601" s="40"/>
      <c r="F601" s="35"/>
      <c r="G601" s="32"/>
      <c r="H601" s="32"/>
      <c r="I601" s="32"/>
      <c r="J601" s="32"/>
      <c r="K601" s="41"/>
      <c r="L601" s="42"/>
      <c r="M601" s="42"/>
      <c r="N601" s="167" t="str">
        <f t="shared" ref="N601:N664" si="224">IFERROR(IF(ISTEXT(M601),M601,(IF(AVERAGE(L601:M601)&lt;=BI601,"Uit",100-(AVERAGE(L601:M601)/BH601*100)))),"Uit")</f>
        <v>Uit</v>
      </c>
      <c r="O601" s="46"/>
      <c r="P601" s="47"/>
      <c r="Q601" s="48">
        <f t="shared" ref="Q601:Q664" si="225">IF(AX601="","",AX601)</f>
        <v>0</v>
      </c>
      <c r="R601" s="49" t="str">
        <f t="shared" ref="R601:R664" si="226">IF(BD601="","",IF(BD601&gt;BG601,"Uit",BM601+BN601))</f>
        <v/>
      </c>
      <c r="S601" s="50" t="str">
        <f t="shared" ref="S601:S664" si="227">IF(ISTEXT(BL601),BL601,IF(OR(ISBLANK(Q601),Q601="",ISBLANK(Y601)),BL601,IF(ISTEXT(BO601),BO601,BL601+BO601)))</f>
        <v>Uit</v>
      </c>
      <c r="T601" s="171">
        <f t="shared" ref="T601:T664" si="228">IF(BP601="",0,BR601)</f>
        <v>0</v>
      </c>
      <c r="U601" s="169">
        <f t="shared" ref="U601:U664" si="229">IF(BQ601="",0,BS601)</f>
        <v>0</v>
      </c>
      <c r="V601" s="169" t="str">
        <f t="shared" ref="V601:V664" si="230">IF(S601="","",IF(ISTEXT(S601),S601,S601-T601-U601))</f>
        <v>Uit</v>
      </c>
      <c r="W601" s="170" t="str">
        <f t="shared" ref="W601:W664" si="231">IF(AY601="","",AZ601)</f>
        <v/>
      </c>
      <c r="X601" s="91" t="str">
        <f t="shared" ref="X601:X664" si="232">IF($G601="","",$G601)</f>
        <v/>
      </c>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149">
        <f t="shared" ref="AX601:AX664" si="233">IF(AY601="",SUM(Y601:AW601),"Uit")</f>
        <v>0</v>
      </c>
      <c r="AY601" s="52"/>
      <c r="AZ601" s="90" t="e">
        <f>VLOOKUP(AY601,Termination!C:D,2,FALSE)</f>
        <v>#N/A</v>
      </c>
      <c r="BA601" s="92" t="str">
        <f t="shared" ref="BA601:BA664" si="234">IF($G601="","",$G601)</f>
        <v/>
      </c>
      <c r="BB601" s="89"/>
      <c r="BC601" s="89"/>
      <c r="BD601" s="150" t="str">
        <f t="shared" ref="BD601:BD664" si="235">IF(ISBLANK(BC601),"",BC601-BB601)</f>
        <v/>
      </c>
      <c r="BE601" s="151">
        <f>VLOOKUP(A601,Basisgegevens!$B:$L,5,0)</f>
        <v>3.8425925925925923E-3</v>
      </c>
      <c r="BF601" s="151">
        <f>VLOOKUP($A601,Basisgegevens!$B:$L,7,0)</f>
        <v>3.6111111111111109E-3</v>
      </c>
      <c r="BG601" s="151">
        <f>VLOOKUP($A601,Basisgegevens!$B:$L,8,0)</f>
        <v>8.5416666666666662E-3</v>
      </c>
      <c r="BH601" s="152">
        <f>VLOOKUP($A601,Basisgegevens!$B:$L,9,0)</f>
        <v>300</v>
      </c>
      <c r="BI601" s="152">
        <f>VLOOKUP($A601,Basisgegevens!$B:$L,10,0)</f>
        <v>135</v>
      </c>
      <c r="BJ601" s="152">
        <f>VLOOKUP($A601,Basisgegevens!$B:$L,11,0)</f>
        <v>19</v>
      </c>
      <c r="BK601" s="152" t="str">
        <f t="shared" ref="BK601:BK664" si="236">IF(O601="","",IF(ISTEXT(O601),O601,IF(O601&gt;BJ601,"Uit",IF(ISBLANK(P601),O601,O601+P601))))</f>
        <v/>
      </c>
      <c r="BL601" s="153" t="str">
        <f t="shared" ref="BL601:BL664" si="237">IF(OR(ISTEXT(N601),BK601=""),N601,IF(ISTEXT(BK601),BK601,N601+BK601))</f>
        <v>Uit</v>
      </c>
      <c r="BM601" s="154" t="str">
        <f t="shared" si="222"/>
        <v/>
      </c>
      <c r="BN601" s="154">
        <f t="shared" ref="BN601:BN664" si="238">IF(BD601&gt;BF601,0,(BF601-BD601)*24*3600*0.4)</f>
        <v>0</v>
      </c>
      <c r="BO601" s="154" t="str">
        <f t="shared" ref="BO601:BO664" si="239">IF(Q601="","",IF(ISTEXT(Q601),Q601,IF(ISTEXT(R601),R601,Q601+R601)))</f>
        <v/>
      </c>
      <c r="BP601" s="61"/>
      <c r="BQ601" s="61"/>
      <c r="BR601" s="59" t="str">
        <f t="shared" ref="BR601:BR664" si="240">IF(BP601="","",BP601)</f>
        <v/>
      </c>
      <c r="BS601" s="59" t="str">
        <f t="shared" ref="BS601:BS664" si="241">IF(BQ601="","",BQ601)</f>
        <v/>
      </c>
      <c r="BT601" s="155" t="str">
        <f t="shared" ref="BT601:BT664" si="242">IFERROR(AVERAGE(BR601:BS601),"")</f>
        <v/>
      </c>
      <c r="BU601" s="156" t="str">
        <f t="shared" ref="BU601:BU664" si="243">IF(BT601&gt;0,IF(BT601&lt;6,"onvoldoende",""),"")</f>
        <v/>
      </c>
      <c r="BV601" s="68"/>
      <c r="BW601" s="68"/>
      <c r="BX601" s="68"/>
      <c r="BY601" s="68"/>
      <c r="BZ601" s="68"/>
      <c r="CA601" s="68"/>
      <c r="CB601" s="68"/>
      <c r="CC601" s="68"/>
    </row>
    <row r="602" spans="1:81" x14ac:dyDescent="0.2">
      <c r="A602" s="161" t="s">
        <v>56</v>
      </c>
      <c r="B602" s="32"/>
      <c r="C602" s="164" t="str">
        <f t="shared" si="223"/>
        <v>M</v>
      </c>
      <c r="D602" s="147"/>
      <c r="E602" s="40"/>
      <c r="F602" s="35"/>
      <c r="G602" s="32"/>
      <c r="H602" s="32"/>
      <c r="I602" s="32"/>
      <c r="J602" s="32"/>
      <c r="K602" s="41"/>
      <c r="L602" s="42"/>
      <c r="M602" s="42"/>
      <c r="N602" s="167" t="str">
        <f t="shared" si="224"/>
        <v>Uit</v>
      </c>
      <c r="O602" s="46"/>
      <c r="P602" s="47"/>
      <c r="Q602" s="48">
        <f t="shared" si="225"/>
        <v>0</v>
      </c>
      <c r="R602" s="49" t="str">
        <f t="shared" si="226"/>
        <v/>
      </c>
      <c r="S602" s="50" t="str">
        <f t="shared" si="227"/>
        <v>Uit</v>
      </c>
      <c r="T602" s="171">
        <f t="shared" si="228"/>
        <v>0</v>
      </c>
      <c r="U602" s="169">
        <f t="shared" si="229"/>
        <v>0</v>
      </c>
      <c r="V602" s="169" t="str">
        <f t="shared" si="230"/>
        <v>Uit</v>
      </c>
      <c r="W602" s="170" t="str">
        <f t="shared" si="231"/>
        <v/>
      </c>
      <c r="X602" s="91" t="str">
        <f t="shared" si="232"/>
        <v/>
      </c>
      <c r="Y602" s="51"/>
      <c r="Z602" s="51"/>
      <c r="AA602" s="51"/>
      <c r="AB602" s="51"/>
      <c r="AC602" s="51"/>
      <c r="AD602" s="51"/>
      <c r="AE602" s="51"/>
      <c r="AF602" s="51"/>
      <c r="AG602" s="51"/>
      <c r="AH602" s="51"/>
      <c r="AI602" s="51"/>
      <c r="AJ602" s="51"/>
      <c r="AK602" s="51"/>
      <c r="AL602" s="51"/>
      <c r="AM602" s="51"/>
      <c r="AN602" s="51"/>
      <c r="AO602" s="51"/>
      <c r="AP602" s="51"/>
      <c r="AQ602" s="51"/>
      <c r="AR602" s="51"/>
      <c r="AS602" s="51"/>
      <c r="AT602" s="51"/>
      <c r="AU602" s="51"/>
      <c r="AV602" s="51"/>
      <c r="AW602" s="51"/>
      <c r="AX602" s="149">
        <f t="shared" si="233"/>
        <v>0</v>
      </c>
      <c r="AY602" s="52"/>
      <c r="AZ602" s="90" t="e">
        <f>VLOOKUP(AY602,Termination!C:D,2,FALSE)</f>
        <v>#N/A</v>
      </c>
      <c r="BA602" s="92" t="str">
        <f t="shared" si="234"/>
        <v/>
      </c>
      <c r="BB602" s="89"/>
      <c r="BC602" s="89"/>
      <c r="BD602" s="150" t="str">
        <f t="shared" si="235"/>
        <v/>
      </c>
      <c r="BE602" s="151">
        <f>VLOOKUP(A602,Basisgegevens!$B:$L,5,0)</f>
        <v>3.8425925925925923E-3</v>
      </c>
      <c r="BF602" s="151">
        <f>VLOOKUP($A602,Basisgegevens!$B:$L,7,0)</f>
        <v>3.6111111111111109E-3</v>
      </c>
      <c r="BG602" s="151">
        <f>VLOOKUP($A602,Basisgegevens!$B:$L,8,0)</f>
        <v>8.5416666666666662E-3</v>
      </c>
      <c r="BH602" s="152">
        <f>VLOOKUP($A602,Basisgegevens!$B:$L,9,0)</f>
        <v>300</v>
      </c>
      <c r="BI602" s="152">
        <f>VLOOKUP($A602,Basisgegevens!$B:$L,10,0)</f>
        <v>135</v>
      </c>
      <c r="BJ602" s="152">
        <f>VLOOKUP($A602,Basisgegevens!$B:$L,11,0)</f>
        <v>19</v>
      </c>
      <c r="BK602" s="152" t="str">
        <f t="shared" si="236"/>
        <v/>
      </c>
      <c r="BL602" s="153" t="str">
        <f t="shared" si="237"/>
        <v>Uit</v>
      </c>
      <c r="BM602" s="154" t="str">
        <f t="shared" si="222"/>
        <v/>
      </c>
      <c r="BN602" s="154">
        <f t="shared" si="238"/>
        <v>0</v>
      </c>
      <c r="BO602" s="154" t="str">
        <f t="shared" si="239"/>
        <v/>
      </c>
      <c r="BP602" s="61"/>
      <c r="BQ602" s="61"/>
      <c r="BR602" s="59" t="str">
        <f t="shared" si="240"/>
        <v/>
      </c>
      <c r="BS602" s="59" t="str">
        <f t="shared" si="241"/>
        <v/>
      </c>
      <c r="BT602" s="155" t="str">
        <f t="shared" si="242"/>
        <v/>
      </c>
      <c r="BU602" s="156" t="str">
        <f t="shared" si="243"/>
        <v/>
      </c>
      <c r="BV602" s="68"/>
      <c r="BW602" s="68"/>
      <c r="BX602" s="68"/>
      <c r="BY602" s="68"/>
      <c r="BZ602" s="68"/>
      <c r="CA602" s="68"/>
      <c r="CB602" s="68"/>
      <c r="CC602" s="68"/>
    </row>
    <row r="603" spans="1:81" x14ac:dyDescent="0.2">
      <c r="A603" s="161" t="s">
        <v>57</v>
      </c>
      <c r="B603" s="32"/>
      <c r="C603" s="164" t="str">
        <f t="shared" si="223"/>
        <v>Z</v>
      </c>
      <c r="D603" s="147"/>
      <c r="E603" s="40"/>
      <c r="F603" s="35"/>
      <c r="G603" s="32"/>
      <c r="H603" s="32"/>
      <c r="I603" s="32"/>
      <c r="J603" s="32"/>
      <c r="K603" s="41"/>
      <c r="L603" s="42"/>
      <c r="M603" s="42"/>
      <c r="N603" s="167" t="str">
        <f t="shared" si="224"/>
        <v>Uit</v>
      </c>
      <c r="O603" s="46"/>
      <c r="P603" s="47"/>
      <c r="Q603" s="48">
        <f t="shared" si="225"/>
        <v>0</v>
      </c>
      <c r="R603" s="49" t="str">
        <f t="shared" si="226"/>
        <v/>
      </c>
      <c r="S603" s="50" t="str">
        <f t="shared" si="227"/>
        <v>Uit</v>
      </c>
      <c r="T603" s="171">
        <f t="shared" si="228"/>
        <v>0</v>
      </c>
      <c r="U603" s="169">
        <f t="shared" si="229"/>
        <v>0</v>
      </c>
      <c r="V603" s="169" t="str">
        <f t="shared" si="230"/>
        <v>Uit</v>
      </c>
      <c r="W603" s="170" t="str">
        <f t="shared" si="231"/>
        <v/>
      </c>
      <c r="X603" s="91" t="str">
        <f t="shared" si="232"/>
        <v/>
      </c>
      <c r="Y603" s="51"/>
      <c r="Z603" s="51"/>
      <c r="AA603" s="51"/>
      <c r="AB603" s="51"/>
      <c r="AC603" s="51"/>
      <c r="AD603" s="51"/>
      <c r="AE603" s="51"/>
      <c r="AF603" s="51"/>
      <c r="AG603" s="51"/>
      <c r="AH603" s="51"/>
      <c r="AI603" s="51"/>
      <c r="AJ603" s="51"/>
      <c r="AK603" s="51"/>
      <c r="AL603" s="51"/>
      <c r="AM603" s="51"/>
      <c r="AN603" s="51"/>
      <c r="AO603" s="51"/>
      <c r="AP603" s="51"/>
      <c r="AQ603" s="51"/>
      <c r="AR603" s="51"/>
      <c r="AS603" s="51"/>
      <c r="AT603" s="51"/>
      <c r="AU603" s="51"/>
      <c r="AV603" s="51"/>
      <c r="AW603" s="51"/>
      <c r="AX603" s="149">
        <f t="shared" si="233"/>
        <v>0</v>
      </c>
      <c r="AY603" s="52"/>
      <c r="AZ603" s="90" t="e">
        <f>VLOOKUP(AY603,Termination!C:D,2,FALSE)</f>
        <v>#N/A</v>
      </c>
      <c r="BA603" s="92" t="str">
        <f t="shared" si="234"/>
        <v/>
      </c>
      <c r="BB603" s="89"/>
      <c r="BC603" s="89"/>
      <c r="BD603" s="150" t="str">
        <f t="shared" si="235"/>
        <v/>
      </c>
      <c r="BE603" s="151">
        <f>VLOOKUP(A603,Basisgegevens!$B:$L,5,0)</f>
        <v>3.8773148148148148E-3</v>
      </c>
      <c r="BF603" s="151">
        <f>VLOOKUP($A603,Basisgegevens!$B:$L,7,0)</f>
        <v>3.6458333333333334E-3</v>
      </c>
      <c r="BG603" s="151">
        <f>VLOOKUP($A603,Basisgegevens!$B:$L,8,0)</f>
        <v>8.9467592592592585E-3</v>
      </c>
      <c r="BH603" s="152">
        <f>VLOOKUP($A603,Basisgegevens!$B:$L,9,0)</f>
        <v>220</v>
      </c>
      <c r="BI603" s="152">
        <f>VLOOKUP($A603,Basisgegevens!$B:$L,10,0)</f>
        <v>99</v>
      </c>
      <c r="BJ603" s="152">
        <f>VLOOKUP($A603,Basisgegevens!$B:$L,11,0)</f>
        <v>19</v>
      </c>
      <c r="BK603" s="152" t="str">
        <f t="shared" si="236"/>
        <v/>
      </c>
      <c r="BL603" s="153" t="str">
        <f t="shared" si="237"/>
        <v>Uit</v>
      </c>
      <c r="BM603" s="154" t="str">
        <f t="shared" si="222"/>
        <v/>
      </c>
      <c r="BN603" s="154">
        <f t="shared" si="238"/>
        <v>0</v>
      </c>
      <c r="BO603" s="154" t="str">
        <f t="shared" si="239"/>
        <v/>
      </c>
      <c r="BP603" s="61"/>
      <c r="BQ603" s="61"/>
      <c r="BR603" s="59" t="str">
        <f t="shared" si="240"/>
        <v/>
      </c>
      <c r="BS603" s="59" t="str">
        <f t="shared" si="241"/>
        <v/>
      </c>
      <c r="BT603" s="155" t="str">
        <f t="shared" si="242"/>
        <v/>
      </c>
      <c r="BU603" s="156" t="str">
        <f t="shared" si="243"/>
        <v/>
      </c>
      <c r="BV603" s="68"/>
      <c r="BW603" s="68"/>
      <c r="BX603" s="68"/>
      <c r="BY603" s="68"/>
      <c r="BZ603" s="68"/>
      <c r="CA603" s="68"/>
      <c r="CB603" s="68"/>
      <c r="CC603" s="68"/>
    </row>
    <row r="604" spans="1:81" x14ac:dyDescent="0.2">
      <c r="A604" s="161" t="s">
        <v>57</v>
      </c>
      <c r="B604" s="32"/>
      <c r="C604" s="164" t="str">
        <f t="shared" si="223"/>
        <v>Z</v>
      </c>
      <c r="D604" s="147"/>
      <c r="E604" s="40"/>
      <c r="F604" s="35"/>
      <c r="G604" s="32"/>
      <c r="H604" s="32"/>
      <c r="I604" s="32"/>
      <c r="J604" s="32"/>
      <c r="K604" s="41"/>
      <c r="L604" s="42"/>
      <c r="M604" s="42"/>
      <c r="N604" s="167" t="str">
        <f t="shared" si="224"/>
        <v>Uit</v>
      </c>
      <c r="O604" s="46"/>
      <c r="P604" s="47"/>
      <c r="Q604" s="48">
        <f t="shared" si="225"/>
        <v>0</v>
      </c>
      <c r="R604" s="49" t="str">
        <f t="shared" si="226"/>
        <v/>
      </c>
      <c r="S604" s="50" t="str">
        <f t="shared" si="227"/>
        <v>Uit</v>
      </c>
      <c r="T604" s="171">
        <f t="shared" si="228"/>
        <v>0</v>
      </c>
      <c r="U604" s="169">
        <f t="shared" si="229"/>
        <v>0</v>
      </c>
      <c r="V604" s="169" t="str">
        <f t="shared" si="230"/>
        <v>Uit</v>
      </c>
      <c r="W604" s="170" t="str">
        <f t="shared" si="231"/>
        <v/>
      </c>
      <c r="X604" s="91" t="str">
        <f t="shared" si="232"/>
        <v/>
      </c>
      <c r="Y604" s="51"/>
      <c r="Z604" s="51"/>
      <c r="AA604" s="51"/>
      <c r="AB604" s="51"/>
      <c r="AC604" s="51"/>
      <c r="AD604" s="51"/>
      <c r="AE604" s="51"/>
      <c r="AF604" s="51"/>
      <c r="AG604" s="51"/>
      <c r="AH604" s="51"/>
      <c r="AI604" s="51"/>
      <c r="AJ604" s="51"/>
      <c r="AK604" s="51"/>
      <c r="AL604" s="51"/>
      <c r="AM604" s="51"/>
      <c r="AN604" s="51"/>
      <c r="AO604" s="51"/>
      <c r="AP604" s="51"/>
      <c r="AQ604" s="51"/>
      <c r="AR604" s="51"/>
      <c r="AS604" s="51"/>
      <c r="AT604" s="51"/>
      <c r="AU604" s="51"/>
      <c r="AV604" s="51"/>
      <c r="AW604" s="51"/>
      <c r="AX604" s="149">
        <f t="shared" si="233"/>
        <v>0</v>
      </c>
      <c r="AY604" s="52"/>
      <c r="AZ604" s="90" t="e">
        <f>VLOOKUP(AY604,Termination!C:D,2,FALSE)</f>
        <v>#N/A</v>
      </c>
      <c r="BA604" s="92" t="str">
        <f t="shared" si="234"/>
        <v/>
      </c>
      <c r="BB604" s="89"/>
      <c r="BC604" s="89"/>
      <c r="BD604" s="150" t="str">
        <f t="shared" si="235"/>
        <v/>
      </c>
      <c r="BE604" s="151">
        <f>VLOOKUP(A604,Basisgegevens!$B:$L,5,0)</f>
        <v>3.8773148148148148E-3</v>
      </c>
      <c r="BF604" s="151">
        <f>VLOOKUP($A604,Basisgegevens!$B:$L,7,0)</f>
        <v>3.6458333333333334E-3</v>
      </c>
      <c r="BG604" s="151">
        <f>VLOOKUP($A604,Basisgegevens!$B:$L,8,0)</f>
        <v>8.9467592592592585E-3</v>
      </c>
      <c r="BH604" s="152">
        <f>VLOOKUP($A604,Basisgegevens!$B:$L,9,0)</f>
        <v>220</v>
      </c>
      <c r="BI604" s="152">
        <f>VLOOKUP($A604,Basisgegevens!$B:$L,10,0)</f>
        <v>99</v>
      </c>
      <c r="BJ604" s="152">
        <f>VLOOKUP($A604,Basisgegevens!$B:$L,11,0)</f>
        <v>19</v>
      </c>
      <c r="BK604" s="152" t="str">
        <f t="shared" si="236"/>
        <v/>
      </c>
      <c r="BL604" s="153" t="str">
        <f t="shared" si="237"/>
        <v>Uit</v>
      </c>
      <c r="BM604" s="154" t="str">
        <f t="shared" si="222"/>
        <v/>
      </c>
      <c r="BN604" s="154">
        <f t="shared" si="238"/>
        <v>0</v>
      </c>
      <c r="BO604" s="154" t="str">
        <f t="shared" si="239"/>
        <v/>
      </c>
      <c r="BP604" s="61"/>
      <c r="BQ604" s="61"/>
      <c r="BR604" s="59" t="str">
        <f t="shared" si="240"/>
        <v/>
      </c>
      <c r="BS604" s="59" t="str">
        <f t="shared" si="241"/>
        <v/>
      </c>
      <c r="BT604" s="155" t="str">
        <f t="shared" si="242"/>
        <v/>
      </c>
      <c r="BU604" s="156" t="str">
        <f t="shared" si="243"/>
        <v/>
      </c>
      <c r="BV604" s="68"/>
      <c r="BW604" s="68"/>
      <c r="BX604" s="68"/>
      <c r="BY604" s="68"/>
      <c r="BZ604" s="68"/>
      <c r="CA604" s="68"/>
      <c r="CB604" s="68"/>
      <c r="CC604" s="68"/>
    </row>
    <row r="605" spans="1:81" x14ac:dyDescent="0.2">
      <c r="A605" s="161" t="s">
        <v>57</v>
      </c>
      <c r="B605" s="32"/>
      <c r="C605" s="164" t="str">
        <f t="shared" si="223"/>
        <v>Z</v>
      </c>
      <c r="D605" s="147"/>
      <c r="E605" s="40"/>
      <c r="F605" s="35"/>
      <c r="G605" s="32"/>
      <c r="H605" s="32"/>
      <c r="I605" s="32"/>
      <c r="J605" s="32"/>
      <c r="K605" s="41"/>
      <c r="L605" s="42"/>
      <c r="M605" s="42"/>
      <c r="N605" s="167" t="str">
        <f t="shared" si="224"/>
        <v>Uit</v>
      </c>
      <c r="O605" s="46"/>
      <c r="P605" s="47"/>
      <c r="Q605" s="48">
        <f t="shared" si="225"/>
        <v>0</v>
      </c>
      <c r="R605" s="49" t="str">
        <f t="shared" si="226"/>
        <v/>
      </c>
      <c r="S605" s="50" t="str">
        <f t="shared" si="227"/>
        <v>Uit</v>
      </c>
      <c r="T605" s="171">
        <f t="shared" si="228"/>
        <v>0</v>
      </c>
      <c r="U605" s="169">
        <f t="shared" si="229"/>
        <v>0</v>
      </c>
      <c r="V605" s="169" t="str">
        <f t="shared" si="230"/>
        <v>Uit</v>
      </c>
      <c r="W605" s="170" t="str">
        <f t="shared" si="231"/>
        <v/>
      </c>
      <c r="X605" s="91" t="str">
        <f t="shared" si="232"/>
        <v/>
      </c>
      <c r="Y605" s="51"/>
      <c r="Z605" s="51"/>
      <c r="AA605" s="51"/>
      <c r="AB605" s="51"/>
      <c r="AC605" s="51"/>
      <c r="AD605" s="51"/>
      <c r="AE605" s="51"/>
      <c r="AF605" s="51"/>
      <c r="AG605" s="51"/>
      <c r="AH605" s="51"/>
      <c r="AI605" s="51"/>
      <c r="AJ605" s="51"/>
      <c r="AK605" s="51"/>
      <c r="AL605" s="51"/>
      <c r="AM605" s="51"/>
      <c r="AN605" s="51"/>
      <c r="AO605" s="51"/>
      <c r="AP605" s="51"/>
      <c r="AQ605" s="51"/>
      <c r="AR605" s="51"/>
      <c r="AS605" s="51"/>
      <c r="AT605" s="51"/>
      <c r="AU605" s="51"/>
      <c r="AV605" s="51"/>
      <c r="AW605" s="51"/>
      <c r="AX605" s="149">
        <f t="shared" si="233"/>
        <v>0</v>
      </c>
      <c r="AY605" s="52"/>
      <c r="AZ605" s="90" t="e">
        <f>VLOOKUP(AY605,Termination!C:D,2,FALSE)</f>
        <v>#N/A</v>
      </c>
      <c r="BA605" s="92" t="str">
        <f t="shared" si="234"/>
        <v/>
      </c>
      <c r="BB605" s="89"/>
      <c r="BC605" s="89"/>
      <c r="BD605" s="150" t="str">
        <f t="shared" si="235"/>
        <v/>
      </c>
      <c r="BE605" s="151">
        <f>VLOOKUP(A605,Basisgegevens!$B:$L,5,0)</f>
        <v>3.8773148148148148E-3</v>
      </c>
      <c r="BF605" s="151">
        <f>VLOOKUP($A605,Basisgegevens!$B:$L,7,0)</f>
        <v>3.6458333333333334E-3</v>
      </c>
      <c r="BG605" s="151">
        <f>VLOOKUP($A605,Basisgegevens!$B:$L,8,0)</f>
        <v>8.9467592592592585E-3</v>
      </c>
      <c r="BH605" s="152">
        <f>VLOOKUP($A605,Basisgegevens!$B:$L,9,0)</f>
        <v>220</v>
      </c>
      <c r="BI605" s="152">
        <f>VLOOKUP($A605,Basisgegevens!$B:$L,10,0)</f>
        <v>99</v>
      </c>
      <c r="BJ605" s="152">
        <f>VLOOKUP($A605,Basisgegevens!$B:$L,11,0)</f>
        <v>19</v>
      </c>
      <c r="BK605" s="152" t="str">
        <f t="shared" si="236"/>
        <v/>
      </c>
      <c r="BL605" s="153" t="str">
        <f t="shared" si="237"/>
        <v>Uit</v>
      </c>
      <c r="BM605" s="154" t="str">
        <f t="shared" si="222"/>
        <v/>
      </c>
      <c r="BN605" s="154">
        <f t="shared" si="238"/>
        <v>0</v>
      </c>
      <c r="BO605" s="154" t="str">
        <f t="shared" si="239"/>
        <v/>
      </c>
      <c r="BP605" s="61"/>
      <c r="BQ605" s="61"/>
      <c r="BR605" s="59" t="str">
        <f t="shared" si="240"/>
        <v/>
      </c>
      <c r="BS605" s="59" t="str">
        <f t="shared" si="241"/>
        <v/>
      </c>
      <c r="BT605" s="155" t="str">
        <f t="shared" si="242"/>
        <v/>
      </c>
      <c r="BU605" s="156" t="str">
        <f t="shared" si="243"/>
        <v/>
      </c>
      <c r="BV605" s="68"/>
      <c r="BW605" s="68"/>
      <c r="BX605" s="68"/>
      <c r="BY605" s="68"/>
      <c r="BZ605" s="68"/>
      <c r="CA605" s="68"/>
      <c r="CB605" s="68"/>
      <c r="CC605" s="68"/>
    </row>
    <row r="606" spans="1:81" x14ac:dyDescent="0.2">
      <c r="A606" s="161" t="s">
        <v>57</v>
      </c>
      <c r="B606" s="32"/>
      <c r="C606" s="164" t="str">
        <f t="shared" si="223"/>
        <v>Z</v>
      </c>
      <c r="D606" s="147"/>
      <c r="E606" s="40"/>
      <c r="F606" s="35"/>
      <c r="G606" s="32"/>
      <c r="H606" s="32"/>
      <c r="I606" s="32"/>
      <c r="J606" s="32"/>
      <c r="K606" s="41"/>
      <c r="L606" s="42"/>
      <c r="M606" s="42"/>
      <c r="N606" s="167" t="str">
        <f t="shared" si="224"/>
        <v>Uit</v>
      </c>
      <c r="O606" s="46"/>
      <c r="P606" s="47"/>
      <c r="Q606" s="48">
        <f t="shared" si="225"/>
        <v>0</v>
      </c>
      <c r="R606" s="49" t="str">
        <f t="shared" si="226"/>
        <v/>
      </c>
      <c r="S606" s="50" t="str">
        <f t="shared" si="227"/>
        <v>Uit</v>
      </c>
      <c r="T606" s="171">
        <f t="shared" si="228"/>
        <v>0</v>
      </c>
      <c r="U606" s="169">
        <f t="shared" si="229"/>
        <v>0</v>
      </c>
      <c r="V606" s="169" t="str">
        <f t="shared" si="230"/>
        <v>Uit</v>
      </c>
      <c r="W606" s="170" t="str">
        <f t="shared" si="231"/>
        <v/>
      </c>
      <c r="X606" s="91" t="str">
        <f t="shared" si="232"/>
        <v/>
      </c>
      <c r="Y606" s="51"/>
      <c r="Z606" s="51"/>
      <c r="AA606" s="51"/>
      <c r="AB606" s="51"/>
      <c r="AC606" s="51"/>
      <c r="AD606" s="51"/>
      <c r="AE606" s="51"/>
      <c r="AF606" s="51"/>
      <c r="AG606" s="51"/>
      <c r="AH606" s="51"/>
      <c r="AI606" s="51"/>
      <c r="AJ606" s="51"/>
      <c r="AK606" s="51"/>
      <c r="AL606" s="51"/>
      <c r="AM606" s="51"/>
      <c r="AN606" s="51"/>
      <c r="AO606" s="51"/>
      <c r="AP606" s="51"/>
      <c r="AQ606" s="51"/>
      <c r="AR606" s="51"/>
      <c r="AS606" s="51"/>
      <c r="AT606" s="51"/>
      <c r="AU606" s="51"/>
      <c r="AV606" s="51"/>
      <c r="AW606" s="51"/>
      <c r="AX606" s="149">
        <f t="shared" si="233"/>
        <v>0</v>
      </c>
      <c r="AY606" s="52"/>
      <c r="AZ606" s="90" t="e">
        <f>VLOOKUP(AY606,Termination!C:D,2,FALSE)</f>
        <v>#N/A</v>
      </c>
      <c r="BA606" s="92" t="str">
        <f t="shared" si="234"/>
        <v/>
      </c>
      <c r="BB606" s="89"/>
      <c r="BC606" s="89"/>
      <c r="BD606" s="150" t="str">
        <f t="shared" si="235"/>
        <v/>
      </c>
      <c r="BE606" s="151">
        <f>VLOOKUP(A606,Basisgegevens!$B:$L,5,0)</f>
        <v>3.8773148148148148E-3</v>
      </c>
      <c r="BF606" s="151">
        <f>VLOOKUP($A606,Basisgegevens!$B:$L,7,0)</f>
        <v>3.6458333333333334E-3</v>
      </c>
      <c r="BG606" s="151">
        <f>VLOOKUP($A606,Basisgegevens!$B:$L,8,0)</f>
        <v>8.9467592592592585E-3</v>
      </c>
      <c r="BH606" s="152">
        <f>VLOOKUP($A606,Basisgegevens!$B:$L,9,0)</f>
        <v>220</v>
      </c>
      <c r="BI606" s="152">
        <f>VLOOKUP($A606,Basisgegevens!$B:$L,10,0)</f>
        <v>99</v>
      </c>
      <c r="BJ606" s="152">
        <f>VLOOKUP($A606,Basisgegevens!$B:$L,11,0)</f>
        <v>19</v>
      </c>
      <c r="BK606" s="152" t="str">
        <f t="shared" si="236"/>
        <v/>
      </c>
      <c r="BL606" s="153" t="str">
        <f t="shared" si="237"/>
        <v>Uit</v>
      </c>
      <c r="BM606" s="154" t="str">
        <f t="shared" si="222"/>
        <v/>
      </c>
      <c r="BN606" s="154">
        <f t="shared" si="238"/>
        <v>0</v>
      </c>
      <c r="BO606" s="154" t="str">
        <f t="shared" si="239"/>
        <v/>
      </c>
      <c r="BP606" s="61"/>
      <c r="BQ606" s="61"/>
      <c r="BR606" s="59" t="str">
        <f t="shared" si="240"/>
        <v/>
      </c>
      <c r="BS606" s="59" t="str">
        <f t="shared" si="241"/>
        <v/>
      </c>
      <c r="BT606" s="155" t="str">
        <f t="shared" si="242"/>
        <v/>
      </c>
      <c r="BU606" s="156" t="str">
        <f t="shared" si="243"/>
        <v/>
      </c>
      <c r="BV606" s="68"/>
      <c r="BW606" s="68"/>
      <c r="BX606" s="68"/>
      <c r="BY606" s="68"/>
      <c r="BZ606" s="68"/>
      <c r="CA606" s="68"/>
      <c r="CB606" s="68"/>
      <c r="CC606" s="68"/>
    </row>
    <row r="607" spans="1:81" x14ac:dyDescent="0.2">
      <c r="A607" s="161" t="s">
        <v>57</v>
      </c>
      <c r="B607" s="32"/>
      <c r="C607" s="164" t="str">
        <f t="shared" si="223"/>
        <v>Z</v>
      </c>
      <c r="D607" s="147"/>
      <c r="E607" s="40"/>
      <c r="F607" s="35"/>
      <c r="G607" s="32"/>
      <c r="H607" s="32"/>
      <c r="I607" s="32"/>
      <c r="J607" s="32"/>
      <c r="K607" s="41"/>
      <c r="L607" s="42"/>
      <c r="M607" s="42"/>
      <c r="N607" s="167" t="str">
        <f t="shared" si="224"/>
        <v>Uit</v>
      </c>
      <c r="O607" s="46"/>
      <c r="P607" s="47"/>
      <c r="Q607" s="48">
        <f t="shared" si="225"/>
        <v>0</v>
      </c>
      <c r="R607" s="49" t="str">
        <f t="shared" si="226"/>
        <v/>
      </c>
      <c r="S607" s="50" t="str">
        <f t="shared" si="227"/>
        <v>Uit</v>
      </c>
      <c r="T607" s="171">
        <f t="shared" si="228"/>
        <v>0</v>
      </c>
      <c r="U607" s="169">
        <f t="shared" si="229"/>
        <v>0</v>
      </c>
      <c r="V607" s="169" t="str">
        <f t="shared" si="230"/>
        <v>Uit</v>
      </c>
      <c r="W607" s="170" t="str">
        <f t="shared" si="231"/>
        <v/>
      </c>
      <c r="X607" s="91" t="str">
        <f t="shared" si="232"/>
        <v/>
      </c>
      <c r="Y607" s="51"/>
      <c r="Z607" s="51"/>
      <c r="AA607" s="51"/>
      <c r="AB607" s="51"/>
      <c r="AC607" s="51"/>
      <c r="AD607" s="51"/>
      <c r="AE607" s="51"/>
      <c r="AF607" s="51"/>
      <c r="AG607" s="51"/>
      <c r="AH607" s="51"/>
      <c r="AI607" s="51"/>
      <c r="AJ607" s="51"/>
      <c r="AK607" s="51"/>
      <c r="AL607" s="51"/>
      <c r="AM607" s="51"/>
      <c r="AN607" s="51"/>
      <c r="AO607" s="51"/>
      <c r="AP607" s="51"/>
      <c r="AQ607" s="51"/>
      <c r="AR607" s="51"/>
      <c r="AS607" s="51"/>
      <c r="AT607" s="51"/>
      <c r="AU607" s="51"/>
      <c r="AV607" s="51"/>
      <c r="AW607" s="51"/>
      <c r="AX607" s="149">
        <f t="shared" si="233"/>
        <v>0</v>
      </c>
      <c r="AY607" s="52"/>
      <c r="AZ607" s="90" t="e">
        <f>VLOOKUP(AY607,Termination!C:D,2,FALSE)</f>
        <v>#N/A</v>
      </c>
      <c r="BA607" s="92" t="str">
        <f t="shared" si="234"/>
        <v/>
      </c>
      <c r="BB607" s="89"/>
      <c r="BC607" s="89"/>
      <c r="BD607" s="150" t="str">
        <f t="shared" si="235"/>
        <v/>
      </c>
      <c r="BE607" s="151">
        <f>VLOOKUP(A607,Basisgegevens!$B:$L,5,0)</f>
        <v>3.8773148148148148E-3</v>
      </c>
      <c r="BF607" s="151">
        <f>VLOOKUP($A607,Basisgegevens!$B:$L,7,0)</f>
        <v>3.6458333333333334E-3</v>
      </c>
      <c r="BG607" s="151">
        <f>VLOOKUP($A607,Basisgegevens!$B:$L,8,0)</f>
        <v>8.9467592592592585E-3</v>
      </c>
      <c r="BH607" s="152">
        <f>VLOOKUP($A607,Basisgegevens!$B:$L,9,0)</f>
        <v>220</v>
      </c>
      <c r="BI607" s="152">
        <f>VLOOKUP($A607,Basisgegevens!$B:$L,10,0)</f>
        <v>99</v>
      </c>
      <c r="BJ607" s="152">
        <f>VLOOKUP($A607,Basisgegevens!$B:$L,11,0)</f>
        <v>19</v>
      </c>
      <c r="BK607" s="152" t="str">
        <f t="shared" si="236"/>
        <v/>
      </c>
      <c r="BL607" s="153" t="str">
        <f t="shared" si="237"/>
        <v>Uit</v>
      </c>
      <c r="BM607" s="154" t="str">
        <f t="shared" si="222"/>
        <v/>
      </c>
      <c r="BN607" s="154">
        <f t="shared" si="238"/>
        <v>0</v>
      </c>
      <c r="BO607" s="154" t="str">
        <f t="shared" si="239"/>
        <v/>
      </c>
      <c r="BP607" s="61"/>
      <c r="BQ607" s="61"/>
      <c r="BR607" s="59" t="str">
        <f t="shared" si="240"/>
        <v/>
      </c>
      <c r="BS607" s="59" t="str">
        <f t="shared" si="241"/>
        <v/>
      </c>
      <c r="BT607" s="155" t="str">
        <f t="shared" si="242"/>
        <v/>
      </c>
      <c r="BU607" s="156" t="str">
        <f t="shared" si="243"/>
        <v/>
      </c>
      <c r="BV607" s="68"/>
      <c r="BW607" s="68"/>
      <c r="BX607" s="68"/>
      <c r="BY607" s="68"/>
      <c r="BZ607" s="68"/>
      <c r="CA607" s="68"/>
      <c r="CB607" s="68"/>
      <c r="CC607" s="68"/>
    </row>
    <row r="608" spans="1:81" x14ac:dyDescent="0.2">
      <c r="A608" s="161" t="s">
        <v>57</v>
      </c>
      <c r="B608" s="32"/>
      <c r="C608" s="164" t="str">
        <f t="shared" si="223"/>
        <v>Z</v>
      </c>
      <c r="D608" s="147"/>
      <c r="E608" s="40"/>
      <c r="F608" s="35"/>
      <c r="G608" s="32"/>
      <c r="H608" s="32"/>
      <c r="I608" s="32"/>
      <c r="J608" s="32"/>
      <c r="K608" s="41"/>
      <c r="L608" s="42"/>
      <c r="M608" s="42"/>
      <c r="N608" s="167" t="str">
        <f t="shared" si="224"/>
        <v>Uit</v>
      </c>
      <c r="O608" s="46"/>
      <c r="P608" s="47"/>
      <c r="Q608" s="48">
        <f t="shared" si="225"/>
        <v>0</v>
      </c>
      <c r="R608" s="49" t="str">
        <f t="shared" si="226"/>
        <v/>
      </c>
      <c r="S608" s="50" t="str">
        <f t="shared" si="227"/>
        <v>Uit</v>
      </c>
      <c r="T608" s="171">
        <f t="shared" si="228"/>
        <v>0</v>
      </c>
      <c r="U608" s="169">
        <f t="shared" si="229"/>
        <v>0</v>
      </c>
      <c r="V608" s="169" t="str">
        <f t="shared" si="230"/>
        <v>Uit</v>
      </c>
      <c r="W608" s="170" t="str">
        <f t="shared" si="231"/>
        <v/>
      </c>
      <c r="X608" s="91" t="str">
        <f t="shared" si="232"/>
        <v/>
      </c>
      <c r="Y608" s="51"/>
      <c r="Z608" s="51"/>
      <c r="AA608" s="51"/>
      <c r="AB608" s="51"/>
      <c r="AC608" s="51"/>
      <c r="AD608" s="51"/>
      <c r="AE608" s="51"/>
      <c r="AF608" s="51"/>
      <c r="AG608" s="51"/>
      <c r="AH608" s="51"/>
      <c r="AI608" s="51"/>
      <c r="AJ608" s="51"/>
      <c r="AK608" s="51"/>
      <c r="AL608" s="51"/>
      <c r="AM608" s="51"/>
      <c r="AN608" s="51"/>
      <c r="AO608" s="51"/>
      <c r="AP608" s="51"/>
      <c r="AQ608" s="51"/>
      <c r="AR608" s="51"/>
      <c r="AS608" s="51"/>
      <c r="AT608" s="51"/>
      <c r="AU608" s="51"/>
      <c r="AV608" s="51"/>
      <c r="AW608" s="51"/>
      <c r="AX608" s="149">
        <f t="shared" si="233"/>
        <v>0</v>
      </c>
      <c r="AY608" s="52"/>
      <c r="AZ608" s="90" t="e">
        <f>VLOOKUP(AY608,Termination!C:D,2,FALSE)</f>
        <v>#N/A</v>
      </c>
      <c r="BA608" s="92" t="str">
        <f t="shared" si="234"/>
        <v/>
      </c>
      <c r="BB608" s="89"/>
      <c r="BC608" s="89"/>
      <c r="BD608" s="150" t="str">
        <f t="shared" si="235"/>
        <v/>
      </c>
      <c r="BE608" s="151">
        <f>VLOOKUP(A608,Basisgegevens!$B:$L,5,0)</f>
        <v>3.8773148148148148E-3</v>
      </c>
      <c r="BF608" s="151">
        <f>VLOOKUP($A608,Basisgegevens!$B:$L,7,0)</f>
        <v>3.6458333333333334E-3</v>
      </c>
      <c r="BG608" s="151">
        <f>VLOOKUP($A608,Basisgegevens!$B:$L,8,0)</f>
        <v>8.9467592592592585E-3</v>
      </c>
      <c r="BH608" s="152">
        <f>VLOOKUP($A608,Basisgegevens!$B:$L,9,0)</f>
        <v>220</v>
      </c>
      <c r="BI608" s="152">
        <f>VLOOKUP($A608,Basisgegevens!$B:$L,10,0)</f>
        <v>99</v>
      </c>
      <c r="BJ608" s="152">
        <f>VLOOKUP($A608,Basisgegevens!$B:$L,11,0)</f>
        <v>19</v>
      </c>
      <c r="BK608" s="152" t="str">
        <f t="shared" si="236"/>
        <v/>
      </c>
      <c r="BL608" s="153" t="str">
        <f t="shared" si="237"/>
        <v>Uit</v>
      </c>
      <c r="BM608" s="154" t="str">
        <f t="shared" si="222"/>
        <v/>
      </c>
      <c r="BN608" s="154">
        <f t="shared" si="238"/>
        <v>0</v>
      </c>
      <c r="BO608" s="154" t="str">
        <f t="shared" si="239"/>
        <v/>
      </c>
      <c r="BP608" s="61"/>
      <c r="BQ608" s="61"/>
      <c r="BR608" s="59" t="str">
        <f t="shared" si="240"/>
        <v/>
      </c>
      <c r="BS608" s="59" t="str">
        <f t="shared" si="241"/>
        <v/>
      </c>
      <c r="BT608" s="155" t="str">
        <f t="shared" si="242"/>
        <v/>
      </c>
      <c r="BU608" s="156" t="str">
        <f t="shared" si="243"/>
        <v/>
      </c>
      <c r="BV608" s="68"/>
      <c r="BW608" s="68"/>
      <c r="BX608" s="68"/>
      <c r="BY608" s="68"/>
      <c r="BZ608" s="68"/>
      <c r="CA608" s="68"/>
      <c r="CB608" s="68"/>
      <c r="CC608" s="68"/>
    </row>
    <row r="609" spans="1:81" x14ac:dyDescent="0.2">
      <c r="A609" s="161" t="s">
        <v>57</v>
      </c>
      <c r="B609" s="32"/>
      <c r="C609" s="164" t="str">
        <f t="shared" si="223"/>
        <v>Z</v>
      </c>
      <c r="D609" s="147"/>
      <c r="E609" s="40"/>
      <c r="F609" s="35"/>
      <c r="G609" s="32"/>
      <c r="H609" s="32"/>
      <c r="I609" s="32"/>
      <c r="J609" s="32"/>
      <c r="K609" s="41"/>
      <c r="L609" s="42"/>
      <c r="M609" s="42"/>
      <c r="N609" s="167" t="str">
        <f t="shared" si="224"/>
        <v>Uit</v>
      </c>
      <c r="O609" s="46"/>
      <c r="P609" s="47"/>
      <c r="Q609" s="48">
        <f t="shared" si="225"/>
        <v>0</v>
      </c>
      <c r="R609" s="49" t="str">
        <f t="shared" si="226"/>
        <v/>
      </c>
      <c r="S609" s="50" t="str">
        <f t="shared" si="227"/>
        <v>Uit</v>
      </c>
      <c r="T609" s="171">
        <f t="shared" si="228"/>
        <v>0</v>
      </c>
      <c r="U609" s="169">
        <f t="shared" si="229"/>
        <v>0</v>
      </c>
      <c r="V609" s="169" t="str">
        <f t="shared" si="230"/>
        <v>Uit</v>
      </c>
      <c r="W609" s="170" t="str">
        <f t="shared" si="231"/>
        <v/>
      </c>
      <c r="X609" s="91" t="str">
        <f t="shared" si="232"/>
        <v/>
      </c>
      <c r="Y609" s="51"/>
      <c r="Z609" s="51"/>
      <c r="AA609" s="51"/>
      <c r="AB609" s="51"/>
      <c r="AC609" s="51"/>
      <c r="AD609" s="51"/>
      <c r="AE609" s="51"/>
      <c r="AF609" s="51"/>
      <c r="AG609" s="51"/>
      <c r="AH609" s="51"/>
      <c r="AI609" s="51"/>
      <c r="AJ609" s="51"/>
      <c r="AK609" s="51"/>
      <c r="AL609" s="51"/>
      <c r="AM609" s="51"/>
      <c r="AN609" s="51"/>
      <c r="AO609" s="51"/>
      <c r="AP609" s="51"/>
      <c r="AQ609" s="51"/>
      <c r="AR609" s="51"/>
      <c r="AS609" s="51"/>
      <c r="AT609" s="51"/>
      <c r="AU609" s="51"/>
      <c r="AV609" s="51"/>
      <c r="AW609" s="51"/>
      <c r="AX609" s="149">
        <f t="shared" si="233"/>
        <v>0</v>
      </c>
      <c r="AY609" s="52"/>
      <c r="AZ609" s="90" t="e">
        <f>VLOOKUP(AY609,Termination!C:D,2,FALSE)</f>
        <v>#N/A</v>
      </c>
      <c r="BA609" s="92" t="str">
        <f t="shared" si="234"/>
        <v/>
      </c>
      <c r="BB609" s="89"/>
      <c r="BC609" s="89"/>
      <c r="BD609" s="150" t="str">
        <f t="shared" si="235"/>
        <v/>
      </c>
      <c r="BE609" s="151">
        <f>VLOOKUP(A609,Basisgegevens!$B:$L,5,0)</f>
        <v>3.8773148148148148E-3</v>
      </c>
      <c r="BF609" s="151">
        <f>VLOOKUP($A609,Basisgegevens!$B:$L,7,0)</f>
        <v>3.6458333333333334E-3</v>
      </c>
      <c r="BG609" s="151">
        <f>VLOOKUP($A609,Basisgegevens!$B:$L,8,0)</f>
        <v>8.9467592592592585E-3</v>
      </c>
      <c r="BH609" s="152">
        <f>VLOOKUP($A609,Basisgegevens!$B:$L,9,0)</f>
        <v>220</v>
      </c>
      <c r="BI609" s="152">
        <f>VLOOKUP($A609,Basisgegevens!$B:$L,10,0)</f>
        <v>99</v>
      </c>
      <c r="BJ609" s="152">
        <f>VLOOKUP($A609,Basisgegevens!$B:$L,11,0)</f>
        <v>19</v>
      </c>
      <c r="BK609" s="152" t="str">
        <f t="shared" si="236"/>
        <v/>
      </c>
      <c r="BL609" s="153" t="str">
        <f t="shared" si="237"/>
        <v>Uit</v>
      </c>
      <c r="BM609" s="154" t="str">
        <f t="shared" si="222"/>
        <v/>
      </c>
      <c r="BN609" s="154">
        <f t="shared" si="238"/>
        <v>0</v>
      </c>
      <c r="BO609" s="154" t="str">
        <f t="shared" si="239"/>
        <v/>
      </c>
      <c r="BP609" s="61"/>
      <c r="BQ609" s="61"/>
      <c r="BR609" s="59" t="str">
        <f t="shared" si="240"/>
        <v/>
      </c>
      <c r="BS609" s="59" t="str">
        <f t="shared" si="241"/>
        <v/>
      </c>
      <c r="BT609" s="155" t="str">
        <f t="shared" si="242"/>
        <v/>
      </c>
      <c r="BU609" s="156" t="str">
        <f t="shared" si="243"/>
        <v/>
      </c>
      <c r="BV609" s="68"/>
      <c r="BW609" s="68"/>
      <c r="BX609" s="68"/>
      <c r="BY609" s="68"/>
      <c r="BZ609" s="68"/>
      <c r="CA609" s="68"/>
      <c r="CB609" s="68"/>
      <c r="CC609" s="68"/>
    </row>
    <row r="610" spans="1:81" x14ac:dyDescent="0.2">
      <c r="A610" s="161" t="s">
        <v>57</v>
      </c>
      <c r="B610" s="32"/>
      <c r="C610" s="164" t="str">
        <f t="shared" si="223"/>
        <v>Z</v>
      </c>
      <c r="D610" s="147"/>
      <c r="E610" s="40"/>
      <c r="F610" s="35"/>
      <c r="G610" s="32"/>
      <c r="H610" s="32"/>
      <c r="I610" s="32"/>
      <c r="J610" s="32"/>
      <c r="K610" s="41"/>
      <c r="L610" s="42"/>
      <c r="M610" s="42"/>
      <c r="N610" s="167" t="str">
        <f t="shared" si="224"/>
        <v>Uit</v>
      </c>
      <c r="O610" s="46"/>
      <c r="P610" s="47"/>
      <c r="Q610" s="48">
        <f t="shared" si="225"/>
        <v>0</v>
      </c>
      <c r="R610" s="49" t="str">
        <f t="shared" si="226"/>
        <v/>
      </c>
      <c r="S610" s="50" t="str">
        <f t="shared" si="227"/>
        <v>Uit</v>
      </c>
      <c r="T610" s="171">
        <f t="shared" si="228"/>
        <v>0</v>
      </c>
      <c r="U610" s="169">
        <f t="shared" si="229"/>
        <v>0</v>
      </c>
      <c r="V610" s="169" t="str">
        <f t="shared" si="230"/>
        <v>Uit</v>
      </c>
      <c r="W610" s="170" t="str">
        <f t="shared" si="231"/>
        <v/>
      </c>
      <c r="X610" s="91" t="str">
        <f t="shared" si="232"/>
        <v/>
      </c>
      <c r="Y610" s="51"/>
      <c r="Z610" s="51"/>
      <c r="AA610" s="51"/>
      <c r="AB610" s="51"/>
      <c r="AC610" s="51"/>
      <c r="AD610" s="51"/>
      <c r="AE610" s="51"/>
      <c r="AF610" s="51"/>
      <c r="AG610" s="51"/>
      <c r="AH610" s="51"/>
      <c r="AI610" s="51"/>
      <c r="AJ610" s="51"/>
      <c r="AK610" s="51"/>
      <c r="AL610" s="51"/>
      <c r="AM610" s="51"/>
      <c r="AN610" s="51"/>
      <c r="AO610" s="51"/>
      <c r="AP610" s="51"/>
      <c r="AQ610" s="51"/>
      <c r="AR610" s="51"/>
      <c r="AS610" s="51"/>
      <c r="AT610" s="51"/>
      <c r="AU610" s="51"/>
      <c r="AV610" s="51"/>
      <c r="AW610" s="51"/>
      <c r="AX610" s="149">
        <f t="shared" si="233"/>
        <v>0</v>
      </c>
      <c r="AY610" s="52"/>
      <c r="AZ610" s="90" t="e">
        <f>VLOOKUP(AY610,Termination!C:D,2,FALSE)</f>
        <v>#N/A</v>
      </c>
      <c r="BA610" s="92" t="str">
        <f t="shared" si="234"/>
        <v/>
      </c>
      <c r="BB610" s="89"/>
      <c r="BC610" s="89"/>
      <c r="BD610" s="150" t="str">
        <f t="shared" si="235"/>
        <v/>
      </c>
      <c r="BE610" s="151">
        <f>VLOOKUP(A610,Basisgegevens!$B:$L,5,0)</f>
        <v>3.8773148148148148E-3</v>
      </c>
      <c r="BF610" s="151">
        <f>VLOOKUP($A610,Basisgegevens!$B:$L,7,0)</f>
        <v>3.6458333333333334E-3</v>
      </c>
      <c r="BG610" s="151">
        <f>VLOOKUP($A610,Basisgegevens!$B:$L,8,0)</f>
        <v>8.9467592592592585E-3</v>
      </c>
      <c r="BH610" s="152">
        <f>VLOOKUP($A610,Basisgegevens!$B:$L,9,0)</f>
        <v>220</v>
      </c>
      <c r="BI610" s="152">
        <f>VLOOKUP($A610,Basisgegevens!$B:$L,10,0)</f>
        <v>99</v>
      </c>
      <c r="BJ610" s="152">
        <f>VLOOKUP($A610,Basisgegevens!$B:$L,11,0)</f>
        <v>19</v>
      </c>
      <c r="BK610" s="152" t="str">
        <f t="shared" si="236"/>
        <v/>
      </c>
      <c r="BL610" s="153" t="str">
        <f t="shared" si="237"/>
        <v>Uit</v>
      </c>
      <c r="BM610" s="154" t="str">
        <f t="shared" si="222"/>
        <v/>
      </c>
      <c r="BN610" s="154">
        <f t="shared" si="238"/>
        <v>0</v>
      </c>
      <c r="BO610" s="154" t="str">
        <f t="shared" si="239"/>
        <v/>
      </c>
      <c r="BP610" s="61"/>
      <c r="BQ610" s="61"/>
      <c r="BR610" s="59" t="str">
        <f t="shared" si="240"/>
        <v/>
      </c>
      <c r="BS610" s="59" t="str">
        <f t="shared" si="241"/>
        <v/>
      </c>
      <c r="BT610" s="155" t="str">
        <f t="shared" si="242"/>
        <v/>
      </c>
      <c r="BU610" s="156" t="str">
        <f t="shared" si="243"/>
        <v/>
      </c>
      <c r="BV610" s="68"/>
      <c r="BW610" s="68"/>
      <c r="BX610" s="68"/>
      <c r="BY610" s="68"/>
      <c r="BZ610" s="68"/>
      <c r="CA610" s="68"/>
      <c r="CB610" s="68"/>
      <c r="CC610" s="68"/>
    </row>
    <row r="611" spans="1:81" x14ac:dyDescent="0.2">
      <c r="A611" s="161" t="s">
        <v>57</v>
      </c>
      <c r="B611" s="32"/>
      <c r="C611" s="164" t="str">
        <f t="shared" si="223"/>
        <v>Z</v>
      </c>
      <c r="D611" s="147"/>
      <c r="E611" s="40"/>
      <c r="F611" s="35"/>
      <c r="G611" s="32"/>
      <c r="H611" s="32"/>
      <c r="I611" s="32"/>
      <c r="J611" s="32"/>
      <c r="K611" s="41"/>
      <c r="L611" s="42"/>
      <c r="M611" s="42"/>
      <c r="N611" s="167" t="str">
        <f t="shared" si="224"/>
        <v>Uit</v>
      </c>
      <c r="O611" s="46"/>
      <c r="P611" s="47"/>
      <c r="Q611" s="48">
        <f t="shared" si="225"/>
        <v>0</v>
      </c>
      <c r="R611" s="49" t="str">
        <f t="shared" si="226"/>
        <v/>
      </c>
      <c r="S611" s="50" t="str">
        <f t="shared" si="227"/>
        <v>Uit</v>
      </c>
      <c r="T611" s="171">
        <f t="shared" si="228"/>
        <v>0</v>
      </c>
      <c r="U611" s="169">
        <f t="shared" si="229"/>
        <v>0</v>
      </c>
      <c r="V611" s="169" t="str">
        <f t="shared" si="230"/>
        <v>Uit</v>
      </c>
      <c r="W611" s="170" t="str">
        <f t="shared" si="231"/>
        <v/>
      </c>
      <c r="X611" s="91" t="str">
        <f t="shared" si="232"/>
        <v/>
      </c>
      <c r="Y611" s="51"/>
      <c r="Z611" s="51"/>
      <c r="AA611" s="51"/>
      <c r="AB611" s="51"/>
      <c r="AC611" s="51"/>
      <c r="AD611" s="51"/>
      <c r="AE611" s="51"/>
      <c r="AF611" s="51"/>
      <c r="AG611" s="51"/>
      <c r="AH611" s="51"/>
      <c r="AI611" s="51"/>
      <c r="AJ611" s="51"/>
      <c r="AK611" s="51"/>
      <c r="AL611" s="51"/>
      <c r="AM611" s="51"/>
      <c r="AN611" s="51"/>
      <c r="AO611" s="51"/>
      <c r="AP611" s="51"/>
      <c r="AQ611" s="51"/>
      <c r="AR611" s="51"/>
      <c r="AS611" s="51"/>
      <c r="AT611" s="51"/>
      <c r="AU611" s="51"/>
      <c r="AV611" s="51"/>
      <c r="AW611" s="51"/>
      <c r="AX611" s="149">
        <f t="shared" si="233"/>
        <v>0</v>
      </c>
      <c r="AY611" s="52"/>
      <c r="AZ611" s="90" t="e">
        <f>VLOOKUP(AY611,Termination!C:D,2,FALSE)</f>
        <v>#N/A</v>
      </c>
      <c r="BA611" s="92" t="str">
        <f t="shared" si="234"/>
        <v/>
      </c>
      <c r="BB611" s="89"/>
      <c r="BC611" s="89"/>
      <c r="BD611" s="150" t="str">
        <f t="shared" si="235"/>
        <v/>
      </c>
      <c r="BE611" s="151">
        <f>VLOOKUP(A611,Basisgegevens!$B:$L,5,0)</f>
        <v>3.8773148148148148E-3</v>
      </c>
      <c r="BF611" s="151">
        <f>VLOOKUP($A611,Basisgegevens!$B:$L,7,0)</f>
        <v>3.6458333333333334E-3</v>
      </c>
      <c r="BG611" s="151">
        <f>VLOOKUP($A611,Basisgegevens!$B:$L,8,0)</f>
        <v>8.9467592592592585E-3</v>
      </c>
      <c r="BH611" s="152">
        <f>VLOOKUP($A611,Basisgegevens!$B:$L,9,0)</f>
        <v>220</v>
      </c>
      <c r="BI611" s="152">
        <f>VLOOKUP($A611,Basisgegevens!$B:$L,10,0)</f>
        <v>99</v>
      </c>
      <c r="BJ611" s="152">
        <f>VLOOKUP($A611,Basisgegevens!$B:$L,11,0)</f>
        <v>19</v>
      </c>
      <c r="BK611" s="152" t="str">
        <f t="shared" si="236"/>
        <v/>
      </c>
      <c r="BL611" s="153" t="str">
        <f t="shared" si="237"/>
        <v>Uit</v>
      </c>
      <c r="BM611" s="154" t="str">
        <f t="shared" si="222"/>
        <v/>
      </c>
      <c r="BN611" s="154">
        <f t="shared" si="238"/>
        <v>0</v>
      </c>
      <c r="BO611" s="154" t="str">
        <f t="shared" si="239"/>
        <v/>
      </c>
      <c r="BP611" s="61"/>
      <c r="BQ611" s="61"/>
      <c r="BR611" s="59" t="str">
        <f t="shared" si="240"/>
        <v/>
      </c>
      <c r="BS611" s="59" t="str">
        <f t="shared" si="241"/>
        <v/>
      </c>
      <c r="BT611" s="155" t="str">
        <f t="shared" si="242"/>
        <v/>
      </c>
      <c r="BU611" s="156" t="str">
        <f t="shared" si="243"/>
        <v/>
      </c>
      <c r="BV611" s="68"/>
      <c r="BW611" s="68"/>
      <c r="BX611" s="68"/>
      <c r="BY611" s="68"/>
      <c r="BZ611" s="68"/>
      <c r="CA611" s="68"/>
      <c r="CB611" s="68"/>
      <c r="CC611" s="68"/>
    </row>
    <row r="612" spans="1:81" x14ac:dyDescent="0.2">
      <c r="A612" s="161" t="s">
        <v>57</v>
      </c>
      <c r="B612" s="32"/>
      <c r="C612" s="164" t="str">
        <f t="shared" si="223"/>
        <v>Z</v>
      </c>
      <c r="D612" s="147"/>
      <c r="E612" s="40"/>
      <c r="F612" s="35"/>
      <c r="G612" s="32"/>
      <c r="H612" s="32"/>
      <c r="I612" s="32"/>
      <c r="J612" s="32"/>
      <c r="K612" s="41"/>
      <c r="L612" s="42"/>
      <c r="M612" s="42"/>
      <c r="N612" s="167" t="str">
        <f t="shared" si="224"/>
        <v>Uit</v>
      </c>
      <c r="O612" s="46"/>
      <c r="P612" s="47"/>
      <c r="Q612" s="48">
        <f t="shared" si="225"/>
        <v>0</v>
      </c>
      <c r="R612" s="49" t="str">
        <f t="shared" si="226"/>
        <v/>
      </c>
      <c r="S612" s="50" t="str">
        <f t="shared" si="227"/>
        <v>Uit</v>
      </c>
      <c r="T612" s="171">
        <f t="shared" si="228"/>
        <v>0</v>
      </c>
      <c r="U612" s="169">
        <f t="shared" si="229"/>
        <v>0</v>
      </c>
      <c r="V612" s="169" t="str">
        <f t="shared" si="230"/>
        <v>Uit</v>
      </c>
      <c r="W612" s="170" t="str">
        <f t="shared" si="231"/>
        <v/>
      </c>
      <c r="X612" s="91" t="str">
        <f t="shared" si="232"/>
        <v/>
      </c>
      <c r="Y612" s="51"/>
      <c r="Z612" s="51"/>
      <c r="AA612" s="51"/>
      <c r="AB612" s="51"/>
      <c r="AC612" s="51"/>
      <c r="AD612" s="51"/>
      <c r="AE612" s="51"/>
      <c r="AF612" s="51"/>
      <c r="AG612" s="51"/>
      <c r="AH612" s="51"/>
      <c r="AI612" s="51"/>
      <c r="AJ612" s="51"/>
      <c r="AK612" s="51"/>
      <c r="AL612" s="51"/>
      <c r="AM612" s="51"/>
      <c r="AN612" s="51"/>
      <c r="AO612" s="51"/>
      <c r="AP612" s="51"/>
      <c r="AQ612" s="51"/>
      <c r="AR612" s="51"/>
      <c r="AS612" s="51"/>
      <c r="AT612" s="51"/>
      <c r="AU612" s="51"/>
      <c r="AV612" s="51"/>
      <c r="AW612" s="51"/>
      <c r="AX612" s="149">
        <f t="shared" si="233"/>
        <v>0</v>
      </c>
      <c r="AY612" s="52"/>
      <c r="AZ612" s="90" t="e">
        <f>VLOOKUP(AY612,Termination!C:D,2,FALSE)</f>
        <v>#N/A</v>
      </c>
      <c r="BA612" s="92" t="str">
        <f t="shared" si="234"/>
        <v/>
      </c>
      <c r="BB612" s="89"/>
      <c r="BC612" s="89"/>
      <c r="BD612" s="150" t="str">
        <f t="shared" si="235"/>
        <v/>
      </c>
      <c r="BE612" s="151">
        <f>VLOOKUP(A612,Basisgegevens!$B:$L,5,0)</f>
        <v>3.8773148148148148E-3</v>
      </c>
      <c r="BF612" s="151">
        <f>VLOOKUP($A612,Basisgegevens!$B:$L,7,0)</f>
        <v>3.6458333333333334E-3</v>
      </c>
      <c r="BG612" s="151">
        <f>VLOOKUP($A612,Basisgegevens!$B:$L,8,0)</f>
        <v>8.9467592592592585E-3</v>
      </c>
      <c r="BH612" s="152">
        <f>VLOOKUP($A612,Basisgegevens!$B:$L,9,0)</f>
        <v>220</v>
      </c>
      <c r="BI612" s="152">
        <f>VLOOKUP($A612,Basisgegevens!$B:$L,10,0)</f>
        <v>99</v>
      </c>
      <c r="BJ612" s="152">
        <f>VLOOKUP($A612,Basisgegevens!$B:$L,11,0)</f>
        <v>19</v>
      </c>
      <c r="BK612" s="152" t="str">
        <f t="shared" si="236"/>
        <v/>
      </c>
      <c r="BL612" s="153" t="str">
        <f t="shared" si="237"/>
        <v>Uit</v>
      </c>
      <c r="BM612" s="154" t="str">
        <f t="shared" si="222"/>
        <v/>
      </c>
      <c r="BN612" s="154">
        <f t="shared" si="238"/>
        <v>0</v>
      </c>
      <c r="BO612" s="154" t="str">
        <f t="shared" si="239"/>
        <v/>
      </c>
      <c r="BP612" s="61"/>
      <c r="BQ612" s="61"/>
      <c r="BR612" s="59" t="str">
        <f t="shared" si="240"/>
        <v/>
      </c>
      <c r="BS612" s="59" t="str">
        <f t="shared" si="241"/>
        <v/>
      </c>
      <c r="BT612" s="155" t="str">
        <f t="shared" si="242"/>
        <v/>
      </c>
      <c r="BU612" s="156" t="str">
        <f t="shared" si="243"/>
        <v/>
      </c>
      <c r="BV612" s="68"/>
      <c r="BW612" s="68"/>
      <c r="BX612" s="68"/>
      <c r="BY612" s="68"/>
      <c r="BZ612" s="68"/>
      <c r="CA612" s="68"/>
      <c r="CB612" s="68"/>
      <c r="CC612" s="68"/>
    </row>
    <row r="613" spans="1:81" x14ac:dyDescent="0.2">
      <c r="A613" s="161" t="s">
        <v>57</v>
      </c>
      <c r="B613" s="32"/>
      <c r="C613" s="164" t="str">
        <f t="shared" si="223"/>
        <v>Z</v>
      </c>
      <c r="D613" s="147"/>
      <c r="E613" s="40"/>
      <c r="F613" s="35"/>
      <c r="G613" s="32"/>
      <c r="H613" s="32"/>
      <c r="I613" s="32"/>
      <c r="J613" s="32"/>
      <c r="K613" s="41"/>
      <c r="L613" s="42"/>
      <c r="M613" s="42"/>
      <c r="N613" s="167" t="str">
        <f t="shared" si="224"/>
        <v>Uit</v>
      </c>
      <c r="O613" s="46"/>
      <c r="P613" s="47"/>
      <c r="Q613" s="48">
        <f t="shared" si="225"/>
        <v>0</v>
      </c>
      <c r="R613" s="49" t="str">
        <f t="shared" si="226"/>
        <v/>
      </c>
      <c r="S613" s="50" t="str">
        <f t="shared" si="227"/>
        <v>Uit</v>
      </c>
      <c r="T613" s="171">
        <f t="shared" si="228"/>
        <v>0</v>
      </c>
      <c r="U613" s="169">
        <f t="shared" si="229"/>
        <v>0</v>
      </c>
      <c r="V613" s="169" t="str">
        <f t="shared" si="230"/>
        <v>Uit</v>
      </c>
      <c r="W613" s="170" t="str">
        <f t="shared" si="231"/>
        <v/>
      </c>
      <c r="X613" s="91" t="str">
        <f t="shared" si="232"/>
        <v/>
      </c>
      <c r="Y613" s="51"/>
      <c r="Z613" s="51"/>
      <c r="AA613" s="51"/>
      <c r="AB613" s="51"/>
      <c r="AC613" s="51"/>
      <c r="AD613" s="51"/>
      <c r="AE613" s="51"/>
      <c r="AF613" s="51"/>
      <c r="AG613" s="51"/>
      <c r="AH613" s="51"/>
      <c r="AI613" s="51"/>
      <c r="AJ613" s="51"/>
      <c r="AK613" s="51"/>
      <c r="AL613" s="51"/>
      <c r="AM613" s="51"/>
      <c r="AN613" s="51"/>
      <c r="AO613" s="51"/>
      <c r="AP613" s="51"/>
      <c r="AQ613" s="51"/>
      <c r="AR613" s="51"/>
      <c r="AS613" s="51"/>
      <c r="AT613" s="51"/>
      <c r="AU613" s="51"/>
      <c r="AV613" s="51"/>
      <c r="AW613" s="51"/>
      <c r="AX613" s="149">
        <f t="shared" si="233"/>
        <v>0</v>
      </c>
      <c r="AY613" s="52"/>
      <c r="AZ613" s="90" t="e">
        <f>VLOOKUP(AY613,Termination!C:D,2,FALSE)</f>
        <v>#N/A</v>
      </c>
      <c r="BA613" s="92" t="str">
        <f t="shared" si="234"/>
        <v/>
      </c>
      <c r="BB613" s="89"/>
      <c r="BC613" s="89"/>
      <c r="BD613" s="150" t="str">
        <f t="shared" si="235"/>
        <v/>
      </c>
      <c r="BE613" s="151">
        <f>VLOOKUP(A613,Basisgegevens!$B:$L,5,0)</f>
        <v>3.8773148148148148E-3</v>
      </c>
      <c r="BF613" s="151">
        <f>VLOOKUP($A613,Basisgegevens!$B:$L,7,0)</f>
        <v>3.6458333333333334E-3</v>
      </c>
      <c r="BG613" s="151">
        <f>VLOOKUP($A613,Basisgegevens!$B:$L,8,0)</f>
        <v>8.9467592592592585E-3</v>
      </c>
      <c r="BH613" s="152">
        <f>VLOOKUP($A613,Basisgegevens!$B:$L,9,0)</f>
        <v>220</v>
      </c>
      <c r="BI613" s="152">
        <f>VLOOKUP($A613,Basisgegevens!$B:$L,10,0)</f>
        <v>99</v>
      </c>
      <c r="BJ613" s="152">
        <f>VLOOKUP($A613,Basisgegevens!$B:$L,11,0)</f>
        <v>19</v>
      </c>
      <c r="BK613" s="152" t="str">
        <f t="shared" si="236"/>
        <v/>
      </c>
      <c r="BL613" s="153" t="str">
        <f t="shared" si="237"/>
        <v>Uit</v>
      </c>
      <c r="BM613" s="154" t="str">
        <f t="shared" si="222"/>
        <v/>
      </c>
      <c r="BN613" s="154">
        <f t="shared" si="238"/>
        <v>0</v>
      </c>
      <c r="BO613" s="154" t="str">
        <f t="shared" si="239"/>
        <v/>
      </c>
      <c r="BP613" s="61"/>
      <c r="BQ613" s="61"/>
      <c r="BR613" s="59" t="str">
        <f t="shared" si="240"/>
        <v/>
      </c>
      <c r="BS613" s="59" t="str">
        <f t="shared" si="241"/>
        <v/>
      </c>
      <c r="BT613" s="155" t="str">
        <f t="shared" si="242"/>
        <v/>
      </c>
      <c r="BU613" s="156" t="str">
        <f t="shared" si="243"/>
        <v/>
      </c>
      <c r="BV613" s="68"/>
      <c r="BW613" s="68"/>
      <c r="BX613" s="68"/>
      <c r="BY613" s="68"/>
      <c r="BZ613" s="68"/>
      <c r="CA613" s="68"/>
      <c r="CB613" s="68"/>
      <c r="CC613" s="68"/>
    </row>
    <row r="614" spans="1:81" x14ac:dyDescent="0.2">
      <c r="A614" s="161" t="s">
        <v>57</v>
      </c>
      <c r="B614" s="32"/>
      <c r="C614" s="164" t="str">
        <f t="shared" si="223"/>
        <v>Z</v>
      </c>
      <c r="D614" s="147"/>
      <c r="E614" s="40"/>
      <c r="F614" s="35"/>
      <c r="G614" s="32"/>
      <c r="H614" s="32"/>
      <c r="I614" s="32"/>
      <c r="J614" s="32"/>
      <c r="K614" s="41"/>
      <c r="L614" s="42"/>
      <c r="M614" s="42"/>
      <c r="N614" s="167" t="str">
        <f t="shared" si="224"/>
        <v>Uit</v>
      </c>
      <c r="O614" s="46"/>
      <c r="P614" s="47"/>
      <c r="Q614" s="48">
        <f t="shared" si="225"/>
        <v>0</v>
      </c>
      <c r="R614" s="49" t="str">
        <f t="shared" si="226"/>
        <v/>
      </c>
      <c r="S614" s="50" t="str">
        <f t="shared" si="227"/>
        <v>Uit</v>
      </c>
      <c r="T614" s="171">
        <f t="shared" si="228"/>
        <v>0</v>
      </c>
      <c r="U614" s="169">
        <f t="shared" si="229"/>
        <v>0</v>
      </c>
      <c r="V614" s="169" t="str">
        <f t="shared" si="230"/>
        <v>Uit</v>
      </c>
      <c r="W614" s="170" t="str">
        <f t="shared" si="231"/>
        <v/>
      </c>
      <c r="X614" s="91" t="str">
        <f t="shared" si="232"/>
        <v/>
      </c>
      <c r="Y614" s="51"/>
      <c r="Z614" s="51"/>
      <c r="AA614" s="51"/>
      <c r="AB614" s="51"/>
      <c r="AC614" s="51"/>
      <c r="AD614" s="51"/>
      <c r="AE614" s="51"/>
      <c r="AF614" s="51"/>
      <c r="AG614" s="51"/>
      <c r="AH614" s="51"/>
      <c r="AI614" s="51"/>
      <c r="AJ614" s="51"/>
      <c r="AK614" s="51"/>
      <c r="AL614" s="51"/>
      <c r="AM614" s="51"/>
      <c r="AN614" s="51"/>
      <c r="AO614" s="51"/>
      <c r="AP614" s="51"/>
      <c r="AQ614" s="51"/>
      <c r="AR614" s="51"/>
      <c r="AS614" s="51"/>
      <c r="AT614" s="51"/>
      <c r="AU614" s="51"/>
      <c r="AV614" s="51"/>
      <c r="AW614" s="51"/>
      <c r="AX614" s="149">
        <f t="shared" si="233"/>
        <v>0</v>
      </c>
      <c r="AY614" s="52"/>
      <c r="AZ614" s="90" t="e">
        <f>VLOOKUP(AY614,Termination!C:D,2,FALSE)</f>
        <v>#N/A</v>
      </c>
      <c r="BA614" s="92" t="str">
        <f t="shared" si="234"/>
        <v/>
      </c>
      <c r="BB614" s="89"/>
      <c r="BC614" s="89"/>
      <c r="BD614" s="150" t="str">
        <f t="shared" si="235"/>
        <v/>
      </c>
      <c r="BE614" s="151">
        <f>VLOOKUP(A614,Basisgegevens!$B:$L,5,0)</f>
        <v>3.8773148148148148E-3</v>
      </c>
      <c r="BF614" s="151">
        <f>VLOOKUP($A614,Basisgegevens!$B:$L,7,0)</f>
        <v>3.6458333333333334E-3</v>
      </c>
      <c r="BG614" s="151">
        <f>VLOOKUP($A614,Basisgegevens!$B:$L,8,0)</f>
        <v>8.9467592592592585E-3</v>
      </c>
      <c r="BH614" s="152">
        <f>VLOOKUP($A614,Basisgegevens!$B:$L,9,0)</f>
        <v>220</v>
      </c>
      <c r="BI614" s="152">
        <f>VLOOKUP($A614,Basisgegevens!$B:$L,10,0)</f>
        <v>99</v>
      </c>
      <c r="BJ614" s="152">
        <f>VLOOKUP($A614,Basisgegevens!$B:$L,11,0)</f>
        <v>19</v>
      </c>
      <c r="BK614" s="152" t="str">
        <f t="shared" si="236"/>
        <v/>
      </c>
      <c r="BL614" s="153" t="str">
        <f t="shared" si="237"/>
        <v>Uit</v>
      </c>
      <c r="BM614" s="154" t="str">
        <f t="shared" si="222"/>
        <v/>
      </c>
      <c r="BN614" s="154">
        <f t="shared" si="238"/>
        <v>0</v>
      </c>
      <c r="BO614" s="154" t="str">
        <f t="shared" si="239"/>
        <v/>
      </c>
      <c r="BP614" s="61"/>
      <c r="BQ614" s="61"/>
      <c r="BR614" s="59" t="str">
        <f t="shared" si="240"/>
        <v/>
      </c>
      <c r="BS614" s="59" t="str">
        <f t="shared" si="241"/>
        <v/>
      </c>
      <c r="BT614" s="155" t="str">
        <f t="shared" si="242"/>
        <v/>
      </c>
      <c r="BU614" s="156" t="str">
        <f t="shared" si="243"/>
        <v/>
      </c>
      <c r="BV614" s="68"/>
      <c r="BW614" s="68"/>
      <c r="BX614" s="68"/>
      <c r="BY614" s="68"/>
      <c r="BZ614" s="68"/>
      <c r="CA614" s="68"/>
      <c r="CB614" s="68"/>
      <c r="CC614" s="68"/>
    </row>
    <row r="615" spans="1:81" x14ac:dyDescent="0.2">
      <c r="A615" s="161" t="s">
        <v>57</v>
      </c>
      <c r="B615" s="32"/>
      <c r="C615" s="164" t="str">
        <f t="shared" si="223"/>
        <v>Z</v>
      </c>
      <c r="D615" s="147"/>
      <c r="E615" s="40"/>
      <c r="F615" s="35"/>
      <c r="G615" s="32"/>
      <c r="H615" s="32"/>
      <c r="I615" s="32"/>
      <c r="J615" s="32"/>
      <c r="K615" s="41"/>
      <c r="L615" s="42"/>
      <c r="M615" s="42"/>
      <c r="N615" s="167" t="str">
        <f t="shared" si="224"/>
        <v>Uit</v>
      </c>
      <c r="O615" s="46"/>
      <c r="P615" s="47"/>
      <c r="Q615" s="48">
        <f t="shared" si="225"/>
        <v>0</v>
      </c>
      <c r="R615" s="49" t="str">
        <f t="shared" si="226"/>
        <v/>
      </c>
      <c r="S615" s="50" t="str">
        <f t="shared" si="227"/>
        <v>Uit</v>
      </c>
      <c r="T615" s="171">
        <f t="shared" si="228"/>
        <v>0</v>
      </c>
      <c r="U615" s="169">
        <f t="shared" si="229"/>
        <v>0</v>
      </c>
      <c r="V615" s="169" t="str">
        <f t="shared" si="230"/>
        <v>Uit</v>
      </c>
      <c r="W615" s="170" t="str">
        <f t="shared" si="231"/>
        <v/>
      </c>
      <c r="X615" s="91" t="str">
        <f t="shared" si="232"/>
        <v/>
      </c>
      <c r="Y615" s="51"/>
      <c r="Z615" s="51"/>
      <c r="AA615" s="51"/>
      <c r="AB615" s="51"/>
      <c r="AC615" s="51"/>
      <c r="AD615" s="51"/>
      <c r="AE615" s="51"/>
      <c r="AF615" s="51"/>
      <c r="AG615" s="51"/>
      <c r="AH615" s="51"/>
      <c r="AI615" s="51"/>
      <c r="AJ615" s="51"/>
      <c r="AK615" s="51"/>
      <c r="AL615" s="51"/>
      <c r="AM615" s="51"/>
      <c r="AN615" s="51"/>
      <c r="AO615" s="51"/>
      <c r="AP615" s="51"/>
      <c r="AQ615" s="51"/>
      <c r="AR615" s="51"/>
      <c r="AS615" s="51"/>
      <c r="AT615" s="51"/>
      <c r="AU615" s="51"/>
      <c r="AV615" s="51"/>
      <c r="AW615" s="51"/>
      <c r="AX615" s="149">
        <f t="shared" si="233"/>
        <v>0</v>
      </c>
      <c r="AY615" s="52"/>
      <c r="AZ615" s="90" t="e">
        <f>VLOOKUP(AY615,Termination!C:D,2,FALSE)</f>
        <v>#N/A</v>
      </c>
      <c r="BA615" s="92" t="str">
        <f t="shared" si="234"/>
        <v/>
      </c>
      <c r="BB615" s="89"/>
      <c r="BC615" s="89"/>
      <c r="BD615" s="150" t="str">
        <f t="shared" si="235"/>
        <v/>
      </c>
      <c r="BE615" s="151">
        <f>VLOOKUP(A615,Basisgegevens!$B:$L,5,0)</f>
        <v>3.8773148148148148E-3</v>
      </c>
      <c r="BF615" s="151">
        <f>VLOOKUP($A615,Basisgegevens!$B:$L,7,0)</f>
        <v>3.6458333333333334E-3</v>
      </c>
      <c r="BG615" s="151">
        <f>VLOOKUP($A615,Basisgegevens!$B:$L,8,0)</f>
        <v>8.9467592592592585E-3</v>
      </c>
      <c r="BH615" s="152">
        <f>VLOOKUP($A615,Basisgegevens!$B:$L,9,0)</f>
        <v>220</v>
      </c>
      <c r="BI615" s="152">
        <f>VLOOKUP($A615,Basisgegevens!$B:$L,10,0)</f>
        <v>99</v>
      </c>
      <c r="BJ615" s="152">
        <f>VLOOKUP($A615,Basisgegevens!$B:$L,11,0)</f>
        <v>19</v>
      </c>
      <c r="BK615" s="152" t="str">
        <f t="shared" si="236"/>
        <v/>
      </c>
      <c r="BL615" s="153" t="str">
        <f t="shared" si="237"/>
        <v>Uit</v>
      </c>
      <c r="BM615" s="154" t="str">
        <f t="shared" si="222"/>
        <v/>
      </c>
      <c r="BN615" s="154">
        <f t="shared" si="238"/>
        <v>0</v>
      </c>
      <c r="BO615" s="154" t="str">
        <f t="shared" si="239"/>
        <v/>
      </c>
      <c r="BP615" s="61"/>
      <c r="BQ615" s="61"/>
      <c r="BR615" s="59" t="str">
        <f t="shared" si="240"/>
        <v/>
      </c>
      <c r="BS615" s="59" t="str">
        <f t="shared" si="241"/>
        <v/>
      </c>
      <c r="BT615" s="155" t="str">
        <f t="shared" si="242"/>
        <v/>
      </c>
      <c r="BU615" s="156" t="str">
        <f t="shared" si="243"/>
        <v/>
      </c>
      <c r="BV615" s="68"/>
      <c r="BW615" s="68"/>
      <c r="BX615" s="68"/>
      <c r="BY615" s="68"/>
      <c r="BZ615" s="68"/>
      <c r="CA615" s="68"/>
      <c r="CB615" s="68"/>
      <c r="CC615" s="68"/>
    </row>
    <row r="616" spans="1:81" x14ac:dyDescent="0.2">
      <c r="A616" s="161" t="s">
        <v>57</v>
      </c>
      <c r="B616" s="32"/>
      <c r="C616" s="164" t="str">
        <f t="shared" si="223"/>
        <v>Z</v>
      </c>
      <c r="D616" s="147"/>
      <c r="E616" s="40"/>
      <c r="F616" s="35"/>
      <c r="G616" s="32"/>
      <c r="H616" s="32"/>
      <c r="I616" s="32"/>
      <c r="J616" s="32"/>
      <c r="K616" s="41"/>
      <c r="L616" s="42"/>
      <c r="M616" s="42"/>
      <c r="N616" s="167" t="str">
        <f t="shared" si="224"/>
        <v>Uit</v>
      </c>
      <c r="O616" s="46"/>
      <c r="P616" s="47"/>
      <c r="Q616" s="48">
        <f t="shared" si="225"/>
        <v>0</v>
      </c>
      <c r="R616" s="49" t="str">
        <f t="shared" si="226"/>
        <v/>
      </c>
      <c r="S616" s="50" t="str">
        <f t="shared" si="227"/>
        <v>Uit</v>
      </c>
      <c r="T616" s="171">
        <f t="shared" si="228"/>
        <v>0</v>
      </c>
      <c r="U616" s="169">
        <f t="shared" si="229"/>
        <v>0</v>
      </c>
      <c r="V616" s="169" t="str">
        <f t="shared" si="230"/>
        <v>Uit</v>
      </c>
      <c r="W616" s="170" t="str">
        <f t="shared" si="231"/>
        <v/>
      </c>
      <c r="X616" s="91" t="str">
        <f t="shared" si="232"/>
        <v/>
      </c>
      <c r="Y616" s="51"/>
      <c r="Z616" s="51"/>
      <c r="AA616" s="51"/>
      <c r="AB616" s="51"/>
      <c r="AC616" s="51"/>
      <c r="AD616" s="51"/>
      <c r="AE616" s="51"/>
      <c r="AF616" s="51"/>
      <c r="AG616" s="51"/>
      <c r="AH616" s="51"/>
      <c r="AI616" s="51"/>
      <c r="AJ616" s="51"/>
      <c r="AK616" s="51"/>
      <c r="AL616" s="51"/>
      <c r="AM616" s="51"/>
      <c r="AN616" s="51"/>
      <c r="AO616" s="51"/>
      <c r="AP616" s="51"/>
      <c r="AQ616" s="51"/>
      <c r="AR616" s="51"/>
      <c r="AS616" s="51"/>
      <c r="AT616" s="51"/>
      <c r="AU616" s="51"/>
      <c r="AV616" s="51"/>
      <c r="AW616" s="51"/>
      <c r="AX616" s="149">
        <f t="shared" si="233"/>
        <v>0</v>
      </c>
      <c r="AY616" s="52"/>
      <c r="AZ616" s="90" t="e">
        <f>VLOOKUP(AY616,Termination!C:D,2,FALSE)</f>
        <v>#N/A</v>
      </c>
      <c r="BA616" s="92" t="str">
        <f t="shared" si="234"/>
        <v/>
      </c>
      <c r="BB616" s="89"/>
      <c r="BC616" s="89"/>
      <c r="BD616" s="150" t="str">
        <f t="shared" si="235"/>
        <v/>
      </c>
      <c r="BE616" s="151">
        <f>VLOOKUP(A616,Basisgegevens!$B:$L,5,0)</f>
        <v>3.8773148148148148E-3</v>
      </c>
      <c r="BF616" s="151">
        <f>VLOOKUP($A616,Basisgegevens!$B:$L,7,0)</f>
        <v>3.6458333333333334E-3</v>
      </c>
      <c r="BG616" s="151">
        <f>VLOOKUP($A616,Basisgegevens!$B:$L,8,0)</f>
        <v>8.9467592592592585E-3</v>
      </c>
      <c r="BH616" s="152">
        <f>VLOOKUP($A616,Basisgegevens!$B:$L,9,0)</f>
        <v>220</v>
      </c>
      <c r="BI616" s="152">
        <f>VLOOKUP($A616,Basisgegevens!$B:$L,10,0)</f>
        <v>99</v>
      </c>
      <c r="BJ616" s="152">
        <f>VLOOKUP($A616,Basisgegevens!$B:$L,11,0)</f>
        <v>19</v>
      </c>
      <c r="BK616" s="152" t="str">
        <f t="shared" si="236"/>
        <v/>
      </c>
      <c r="BL616" s="153" t="str">
        <f t="shared" si="237"/>
        <v>Uit</v>
      </c>
      <c r="BM616" s="154" t="str">
        <f t="shared" si="222"/>
        <v/>
      </c>
      <c r="BN616" s="154">
        <f t="shared" si="238"/>
        <v>0</v>
      </c>
      <c r="BO616" s="154" t="str">
        <f t="shared" si="239"/>
        <v/>
      </c>
      <c r="BP616" s="61"/>
      <c r="BQ616" s="61"/>
      <c r="BR616" s="59" t="str">
        <f t="shared" si="240"/>
        <v/>
      </c>
      <c r="BS616" s="59" t="str">
        <f t="shared" si="241"/>
        <v/>
      </c>
      <c r="BT616" s="155" t="str">
        <f t="shared" si="242"/>
        <v/>
      </c>
      <c r="BU616" s="156" t="str">
        <f t="shared" si="243"/>
        <v/>
      </c>
      <c r="BV616" s="68"/>
      <c r="BW616" s="68"/>
      <c r="BX616" s="68"/>
      <c r="BY616" s="68"/>
      <c r="BZ616" s="68"/>
      <c r="CA616" s="68"/>
      <c r="CB616" s="68"/>
      <c r="CC616" s="68"/>
    </row>
    <row r="617" spans="1:81" x14ac:dyDescent="0.2">
      <c r="A617" s="161" t="s">
        <v>57</v>
      </c>
      <c r="B617" s="32"/>
      <c r="C617" s="164" t="str">
        <f t="shared" si="223"/>
        <v>Z</v>
      </c>
      <c r="D617" s="147"/>
      <c r="E617" s="40"/>
      <c r="F617" s="35"/>
      <c r="G617" s="32"/>
      <c r="H617" s="32"/>
      <c r="I617" s="32"/>
      <c r="J617" s="32"/>
      <c r="K617" s="41"/>
      <c r="L617" s="42"/>
      <c r="M617" s="42"/>
      <c r="N617" s="167" t="str">
        <f t="shared" si="224"/>
        <v>Uit</v>
      </c>
      <c r="O617" s="46"/>
      <c r="P617" s="47"/>
      <c r="Q617" s="48">
        <f t="shared" si="225"/>
        <v>0</v>
      </c>
      <c r="R617" s="49" t="str">
        <f t="shared" si="226"/>
        <v/>
      </c>
      <c r="S617" s="50" t="str">
        <f t="shared" si="227"/>
        <v>Uit</v>
      </c>
      <c r="T617" s="171">
        <f t="shared" si="228"/>
        <v>0</v>
      </c>
      <c r="U617" s="169">
        <f t="shared" si="229"/>
        <v>0</v>
      </c>
      <c r="V617" s="169" t="str">
        <f t="shared" si="230"/>
        <v>Uit</v>
      </c>
      <c r="W617" s="170" t="str">
        <f t="shared" si="231"/>
        <v/>
      </c>
      <c r="X617" s="91" t="str">
        <f t="shared" si="232"/>
        <v/>
      </c>
      <c r="Y617" s="51"/>
      <c r="Z617" s="51"/>
      <c r="AA617" s="51"/>
      <c r="AB617" s="51"/>
      <c r="AC617" s="51"/>
      <c r="AD617" s="51"/>
      <c r="AE617" s="51"/>
      <c r="AF617" s="51"/>
      <c r="AG617" s="51"/>
      <c r="AH617" s="51"/>
      <c r="AI617" s="51"/>
      <c r="AJ617" s="51"/>
      <c r="AK617" s="51"/>
      <c r="AL617" s="51"/>
      <c r="AM617" s="51"/>
      <c r="AN617" s="51"/>
      <c r="AO617" s="51"/>
      <c r="AP617" s="51"/>
      <c r="AQ617" s="51"/>
      <c r="AR617" s="51"/>
      <c r="AS617" s="51"/>
      <c r="AT617" s="51"/>
      <c r="AU617" s="51"/>
      <c r="AV617" s="51"/>
      <c r="AW617" s="51"/>
      <c r="AX617" s="149">
        <f t="shared" si="233"/>
        <v>0</v>
      </c>
      <c r="AY617" s="52"/>
      <c r="AZ617" s="90" t="e">
        <f>VLOOKUP(AY617,Termination!C:D,2,FALSE)</f>
        <v>#N/A</v>
      </c>
      <c r="BA617" s="92" t="str">
        <f t="shared" si="234"/>
        <v/>
      </c>
      <c r="BB617" s="89"/>
      <c r="BC617" s="89"/>
      <c r="BD617" s="150" t="str">
        <f t="shared" si="235"/>
        <v/>
      </c>
      <c r="BE617" s="151">
        <f>VLOOKUP(A617,Basisgegevens!$B:$L,5,0)</f>
        <v>3.8773148148148148E-3</v>
      </c>
      <c r="BF617" s="151">
        <f>VLOOKUP($A617,Basisgegevens!$B:$L,7,0)</f>
        <v>3.6458333333333334E-3</v>
      </c>
      <c r="BG617" s="151">
        <f>VLOOKUP($A617,Basisgegevens!$B:$L,8,0)</f>
        <v>8.9467592592592585E-3</v>
      </c>
      <c r="BH617" s="152">
        <f>VLOOKUP($A617,Basisgegevens!$B:$L,9,0)</f>
        <v>220</v>
      </c>
      <c r="BI617" s="152">
        <f>VLOOKUP($A617,Basisgegevens!$B:$L,10,0)</f>
        <v>99</v>
      </c>
      <c r="BJ617" s="152">
        <f>VLOOKUP($A617,Basisgegevens!$B:$L,11,0)</f>
        <v>19</v>
      </c>
      <c r="BK617" s="152" t="str">
        <f t="shared" si="236"/>
        <v/>
      </c>
      <c r="BL617" s="153" t="str">
        <f t="shared" si="237"/>
        <v>Uit</v>
      </c>
      <c r="BM617" s="154" t="str">
        <f t="shared" si="222"/>
        <v/>
      </c>
      <c r="BN617" s="154">
        <f t="shared" si="238"/>
        <v>0</v>
      </c>
      <c r="BO617" s="154" t="str">
        <f t="shared" si="239"/>
        <v/>
      </c>
      <c r="BP617" s="61"/>
      <c r="BQ617" s="61"/>
      <c r="BR617" s="59" t="str">
        <f t="shared" si="240"/>
        <v/>
      </c>
      <c r="BS617" s="59" t="str">
        <f t="shared" si="241"/>
        <v/>
      </c>
      <c r="BT617" s="155" t="str">
        <f t="shared" si="242"/>
        <v/>
      </c>
      <c r="BU617" s="156" t="str">
        <f t="shared" si="243"/>
        <v/>
      </c>
      <c r="BV617" s="68"/>
      <c r="BW617" s="68"/>
      <c r="BX617" s="68"/>
      <c r="BY617" s="68"/>
      <c r="BZ617" s="68"/>
      <c r="CA617" s="68"/>
      <c r="CB617" s="68"/>
      <c r="CC617" s="68"/>
    </row>
    <row r="618" spans="1:81" x14ac:dyDescent="0.2">
      <c r="A618" s="161" t="s">
        <v>57</v>
      </c>
      <c r="B618" s="32"/>
      <c r="C618" s="164" t="str">
        <f t="shared" si="223"/>
        <v>Z</v>
      </c>
      <c r="D618" s="147"/>
      <c r="E618" s="40"/>
      <c r="F618" s="35"/>
      <c r="G618" s="32"/>
      <c r="H618" s="32"/>
      <c r="I618" s="32"/>
      <c r="J618" s="32"/>
      <c r="K618" s="41"/>
      <c r="L618" s="42"/>
      <c r="M618" s="42"/>
      <c r="N618" s="167" t="str">
        <f t="shared" si="224"/>
        <v>Uit</v>
      </c>
      <c r="O618" s="46"/>
      <c r="P618" s="47"/>
      <c r="Q618" s="48">
        <f t="shared" si="225"/>
        <v>0</v>
      </c>
      <c r="R618" s="49" t="str">
        <f t="shared" si="226"/>
        <v/>
      </c>
      <c r="S618" s="50" t="str">
        <f t="shared" si="227"/>
        <v>Uit</v>
      </c>
      <c r="T618" s="171">
        <f t="shared" si="228"/>
        <v>0</v>
      </c>
      <c r="U618" s="169">
        <f t="shared" si="229"/>
        <v>0</v>
      </c>
      <c r="V618" s="169" t="str">
        <f t="shared" si="230"/>
        <v>Uit</v>
      </c>
      <c r="W618" s="170" t="str">
        <f t="shared" si="231"/>
        <v/>
      </c>
      <c r="X618" s="91" t="str">
        <f t="shared" si="232"/>
        <v/>
      </c>
      <c r="Y618" s="51"/>
      <c r="Z618" s="51"/>
      <c r="AA618" s="51"/>
      <c r="AB618" s="51"/>
      <c r="AC618" s="51"/>
      <c r="AD618" s="51"/>
      <c r="AE618" s="51"/>
      <c r="AF618" s="51"/>
      <c r="AG618" s="51"/>
      <c r="AH618" s="51"/>
      <c r="AI618" s="51"/>
      <c r="AJ618" s="51"/>
      <c r="AK618" s="51"/>
      <c r="AL618" s="51"/>
      <c r="AM618" s="51"/>
      <c r="AN618" s="51"/>
      <c r="AO618" s="51"/>
      <c r="AP618" s="51"/>
      <c r="AQ618" s="51"/>
      <c r="AR618" s="51"/>
      <c r="AS618" s="51"/>
      <c r="AT618" s="51"/>
      <c r="AU618" s="51"/>
      <c r="AV618" s="51"/>
      <c r="AW618" s="51"/>
      <c r="AX618" s="149">
        <f t="shared" si="233"/>
        <v>0</v>
      </c>
      <c r="AY618" s="52"/>
      <c r="AZ618" s="90" t="e">
        <f>VLOOKUP(AY618,Termination!C:D,2,FALSE)</f>
        <v>#N/A</v>
      </c>
      <c r="BA618" s="92" t="str">
        <f t="shared" si="234"/>
        <v/>
      </c>
      <c r="BB618" s="89"/>
      <c r="BC618" s="89"/>
      <c r="BD618" s="150" t="str">
        <f t="shared" si="235"/>
        <v/>
      </c>
      <c r="BE618" s="151">
        <f>VLOOKUP(A618,Basisgegevens!$B:$L,5,0)</f>
        <v>3.8773148148148148E-3</v>
      </c>
      <c r="BF618" s="151">
        <f>VLOOKUP($A618,Basisgegevens!$B:$L,7,0)</f>
        <v>3.6458333333333334E-3</v>
      </c>
      <c r="BG618" s="151">
        <f>VLOOKUP($A618,Basisgegevens!$B:$L,8,0)</f>
        <v>8.9467592592592585E-3</v>
      </c>
      <c r="BH618" s="152">
        <f>VLOOKUP($A618,Basisgegevens!$B:$L,9,0)</f>
        <v>220</v>
      </c>
      <c r="BI618" s="152">
        <f>VLOOKUP($A618,Basisgegevens!$B:$L,10,0)</f>
        <v>99</v>
      </c>
      <c r="BJ618" s="152">
        <f>VLOOKUP($A618,Basisgegevens!$B:$L,11,0)</f>
        <v>19</v>
      </c>
      <c r="BK618" s="152" t="str">
        <f t="shared" si="236"/>
        <v/>
      </c>
      <c r="BL618" s="153" t="str">
        <f t="shared" si="237"/>
        <v>Uit</v>
      </c>
      <c r="BM618" s="154" t="str">
        <f t="shared" si="222"/>
        <v/>
      </c>
      <c r="BN618" s="154">
        <f t="shared" si="238"/>
        <v>0</v>
      </c>
      <c r="BO618" s="154" t="str">
        <f t="shared" si="239"/>
        <v/>
      </c>
      <c r="BP618" s="61"/>
      <c r="BQ618" s="61"/>
      <c r="BR618" s="59" t="str">
        <f t="shared" si="240"/>
        <v/>
      </c>
      <c r="BS618" s="59" t="str">
        <f t="shared" si="241"/>
        <v/>
      </c>
      <c r="BT618" s="155" t="str">
        <f t="shared" si="242"/>
        <v/>
      </c>
      <c r="BU618" s="156" t="str">
        <f t="shared" si="243"/>
        <v/>
      </c>
      <c r="BV618" s="68"/>
      <c r="BW618" s="68"/>
      <c r="BX618" s="68"/>
      <c r="BY618" s="68"/>
      <c r="BZ618" s="68"/>
      <c r="CA618" s="68"/>
      <c r="CB618" s="68"/>
      <c r="CC618" s="68"/>
    </row>
    <row r="619" spans="1:81" x14ac:dyDescent="0.2">
      <c r="A619" s="161" t="s">
        <v>57</v>
      </c>
      <c r="B619" s="32"/>
      <c r="C619" s="164" t="str">
        <f t="shared" si="223"/>
        <v>Z</v>
      </c>
      <c r="D619" s="147"/>
      <c r="E619" s="40"/>
      <c r="F619" s="35"/>
      <c r="G619" s="32"/>
      <c r="H619" s="32"/>
      <c r="I619" s="32"/>
      <c r="J619" s="32"/>
      <c r="K619" s="41"/>
      <c r="L619" s="42"/>
      <c r="M619" s="42"/>
      <c r="N619" s="167" t="str">
        <f t="shared" si="224"/>
        <v>Uit</v>
      </c>
      <c r="O619" s="46"/>
      <c r="P619" s="47"/>
      <c r="Q619" s="48">
        <f t="shared" si="225"/>
        <v>0</v>
      </c>
      <c r="R619" s="49" t="str">
        <f t="shared" si="226"/>
        <v/>
      </c>
      <c r="S619" s="50" t="str">
        <f t="shared" si="227"/>
        <v>Uit</v>
      </c>
      <c r="T619" s="171">
        <f t="shared" si="228"/>
        <v>0</v>
      </c>
      <c r="U619" s="169">
        <f t="shared" si="229"/>
        <v>0</v>
      </c>
      <c r="V619" s="169" t="str">
        <f t="shared" si="230"/>
        <v>Uit</v>
      </c>
      <c r="W619" s="170" t="str">
        <f t="shared" si="231"/>
        <v/>
      </c>
      <c r="X619" s="91" t="str">
        <f t="shared" si="232"/>
        <v/>
      </c>
      <c r="Y619" s="51"/>
      <c r="Z619" s="51"/>
      <c r="AA619" s="51"/>
      <c r="AB619" s="51"/>
      <c r="AC619" s="51"/>
      <c r="AD619" s="51"/>
      <c r="AE619" s="51"/>
      <c r="AF619" s="51"/>
      <c r="AG619" s="51"/>
      <c r="AH619" s="51"/>
      <c r="AI619" s="51"/>
      <c r="AJ619" s="51"/>
      <c r="AK619" s="51"/>
      <c r="AL619" s="51"/>
      <c r="AM619" s="51"/>
      <c r="AN619" s="51"/>
      <c r="AO619" s="51"/>
      <c r="AP619" s="51"/>
      <c r="AQ619" s="51"/>
      <c r="AR619" s="51"/>
      <c r="AS619" s="51"/>
      <c r="AT619" s="51"/>
      <c r="AU619" s="51"/>
      <c r="AV619" s="51"/>
      <c r="AW619" s="51"/>
      <c r="AX619" s="149">
        <f t="shared" si="233"/>
        <v>0</v>
      </c>
      <c r="AY619" s="52"/>
      <c r="AZ619" s="90" t="e">
        <f>VLOOKUP(AY619,Termination!C:D,2,FALSE)</f>
        <v>#N/A</v>
      </c>
      <c r="BA619" s="92" t="str">
        <f t="shared" si="234"/>
        <v/>
      </c>
      <c r="BB619" s="89"/>
      <c r="BC619" s="89"/>
      <c r="BD619" s="150" t="str">
        <f t="shared" si="235"/>
        <v/>
      </c>
      <c r="BE619" s="151">
        <f>VLOOKUP(A619,Basisgegevens!$B:$L,5,0)</f>
        <v>3.8773148148148148E-3</v>
      </c>
      <c r="BF619" s="151">
        <f>VLOOKUP($A619,Basisgegevens!$B:$L,7,0)</f>
        <v>3.6458333333333334E-3</v>
      </c>
      <c r="BG619" s="151">
        <f>VLOOKUP($A619,Basisgegevens!$B:$L,8,0)</f>
        <v>8.9467592592592585E-3</v>
      </c>
      <c r="BH619" s="152">
        <f>VLOOKUP($A619,Basisgegevens!$B:$L,9,0)</f>
        <v>220</v>
      </c>
      <c r="BI619" s="152">
        <f>VLOOKUP($A619,Basisgegevens!$B:$L,10,0)</f>
        <v>99</v>
      </c>
      <c r="BJ619" s="152">
        <f>VLOOKUP($A619,Basisgegevens!$B:$L,11,0)</f>
        <v>19</v>
      </c>
      <c r="BK619" s="152" t="str">
        <f t="shared" si="236"/>
        <v/>
      </c>
      <c r="BL619" s="153" t="str">
        <f t="shared" si="237"/>
        <v>Uit</v>
      </c>
      <c r="BM619" s="154" t="str">
        <f t="shared" si="222"/>
        <v/>
      </c>
      <c r="BN619" s="154">
        <f t="shared" si="238"/>
        <v>0</v>
      </c>
      <c r="BO619" s="154" t="str">
        <f t="shared" si="239"/>
        <v/>
      </c>
      <c r="BP619" s="61"/>
      <c r="BQ619" s="61"/>
      <c r="BR619" s="59" t="str">
        <f t="shared" si="240"/>
        <v/>
      </c>
      <c r="BS619" s="59" t="str">
        <f t="shared" si="241"/>
        <v/>
      </c>
      <c r="BT619" s="155" t="str">
        <f t="shared" si="242"/>
        <v/>
      </c>
      <c r="BU619" s="156" t="str">
        <f t="shared" si="243"/>
        <v/>
      </c>
      <c r="BV619" s="68"/>
      <c r="BW619" s="68"/>
      <c r="BX619" s="68"/>
      <c r="BY619" s="68"/>
      <c r="BZ619" s="68"/>
      <c r="CA619" s="68"/>
      <c r="CB619" s="68"/>
      <c r="CC619" s="68"/>
    </row>
    <row r="620" spans="1:81" x14ac:dyDescent="0.2">
      <c r="A620" s="161" t="s">
        <v>57</v>
      </c>
      <c r="B620" s="32"/>
      <c r="C620" s="164" t="str">
        <f t="shared" si="223"/>
        <v>Z</v>
      </c>
      <c r="D620" s="147"/>
      <c r="E620" s="40"/>
      <c r="F620" s="35"/>
      <c r="G620" s="32"/>
      <c r="H620" s="32"/>
      <c r="I620" s="32"/>
      <c r="J620" s="32"/>
      <c r="K620" s="41"/>
      <c r="L620" s="42"/>
      <c r="M620" s="42"/>
      <c r="N620" s="167" t="str">
        <f t="shared" si="224"/>
        <v>Uit</v>
      </c>
      <c r="O620" s="46"/>
      <c r="P620" s="47"/>
      <c r="Q620" s="48">
        <f t="shared" si="225"/>
        <v>0</v>
      </c>
      <c r="R620" s="49" t="str">
        <f t="shared" si="226"/>
        <v/>
      </c>
      <c r="S620" s="50" t="str">
        <f t="shared" si="227"/>
        <v>Uit</v>
      </c>
      <c r="T620" s="171">
        <f t="shared" si="228"/>
        <v>0</v>
      </c>
      <c r="U620" s="169">
        <f t="shared" si="229"/>
        <v>0</v>
      </c>
      <c r="V620" s="169" t="str">
        <f t="shared" si="230"/>
        <v>Uit</v>
      </c>
      <c r="W620" s="170" t="str">
        <f t="shared" si="231"/>
        <v/>
      </c>
      <c r="X620" s="91" t="str">
        <f t="shared" si="232"/>
        <v/>
      </c>
      <c r="Y620" s="51"/>
      <c r="Z620" s="51"/>
      <c r="AA620" s="51"/>
      <c r="AB620" s="51"/>
      <c r="AC620" s="51"/>
      <c r="AD620" s="51"/>
      <c r="AE620" s="51"/>
      <c r="AF620" s="51"/>
      <c r="AG620" s="51"/>
      <c r="AH620" s="51"/>
      <c r="AI620" s="51"/>
      <c r="AJ620" s="51"/>
      <c r="AK620" s="51"/>
      <c r="AL620" s="51"/>
      <c r="AM620" s="51"/>
      <c r="AN620" s="51"/>
      <c r="AO620" s="51"/>
      <c r="AP620" s="51"/>
      <c r="AQ620" s="51"/>
      <c r="AR620" s="51"/>
      <c r="AS620" s="51"/>
      <c r="AT620" s="51"/>
      <c r="AU620" s="51"/>
      <c r="AV620" s="51"/>
      <c r="AW620" s="51"/>
      <c r="AX620" s="149">
        <f t="shared" si="233"/>
        <v>0</v>
      </c>
      <c r="AY620" s="52"/>
      <c r="AZ620" s="90" t="e">
        <f>VLOOKUP(AY620,Termination!C:D,2,FALSE)</f>
        <v>#N/A</v>
      </c>
      <c r="BA620" s="92" t="str">
        <f t="shared" si="234"/>
        <v/>
      </c>
      <c r="BB620" s="89"/>
      <c r="BC620" s="89"/>
      <c r="BD620" s="150" t="str">
        <f t="shared" si="235"/>
        <v/>
      </c>
      <c r="BE620" s="151">
        <f>VLOOKUP(A620,Basisgegevens!$B:$L,5,0)</f>
        <v>3.8773148148148148E-3</v>
      </c>
      <c r="BF620" s="151">
        <f>VLOOKUP($A620,Basisgegevens!$B:$L,7,0)</f>
        <v>3.6458333333333334E-3</v>
      </c>
      <c r="BG620" s="151">
        <f>VLOOKUP($A620,Basisgegevens!$B:$L,8,0)</f>
        <v>8.9467592592592585E-3</v>
      </c>
      <c r="BH620" s="152">
        <f>VLOOKUP($A620,Basisgegevens!$B:$L,9,0)</f>
        <v>220</v>
      </c>
      <c r="BI620" s="152">
        <f>VLOOKUP($A620,Basisgegevens!$B:$L,10,0)</f>
        <v>99</v>
      </c>
      <c r="BJ620" s="152">
        <f>VLOOKUP($A620,Basisgegevens!$B:$L,11,0)</f>
        <v>19</v>
      </c>
      <c r="BK620" s="152" t="str">
        <f t="shared" si="236"/>
        <v/>
      </c>
      <c r="BL620" s="153" t="str">
        <f t="shared" si="237"/>
        <v>Uit</v>
      </c>
      <c r="BM620" s="154" t="str">
        <f t="shared" si="222"/>
        <v/>
      </c>
      <c r="BN620" s="154">
        <f t="shared" si="238"/>
        <v>0</v>
      </c>
      <c r="BO620" s="154" t="str">
        <f t="shared" si="239"/>
        <v/>
      </c>
      <c r="BP620" s="61"/>
      <c r="BQ620" s="61"/>
      <c r="BR620" s="59" t="str">
        <f t="shared" si="240"/>
        <v/>
      </c>
      <c r="BS620" s="59" t="str">
        <f t="shared" si="241"/>
        <v/>
      </c>
      <c r="BT620" s="155" t="str">
        <f t="shared" si="242"/>
        <v/>
      </c>
      <c r="BU620" s="156" t="str">
        <f t="shared" si="243"/>
        <v/>
      </c>
      <c r="BV620" s="68"/>
      <c r="BW620" s="68"/>
      <c r="BX620" s="68"/>
      <c r="BY620" s="68"/>
      <c r="BZ620" s="68"/>
      <c r="CA620" s="68"/>
      <c r="CB620" s="68"/>
      <c r="CC620" s="68"/>
    </row>
    <row r="621" spans="1:81" x14ac:dyDescent="0.2">
      <c r="A621" s="161" t="s">
        <v>57</v>
      </c>
      <c r="B621" s="32"/>
      <c r="C621" s="164" t="str">
        <f t="shared" si="223"/>
        <v>Z</v>
      </c>
      <c r="D621" s="147"/>
      <c r="E621" s="40"/>
      <c r="F621" s="35"/>
      <c r="G621" s="32"/>
      <c r="H621" s="32"/>
      <c r="I621" s="32"/>
      <c r="J621" s="32"/>
      <c r="K621" s="41"/>
      <c r="L621" s="42"/>
      <c r="M621" s="42"/>
      <c r="N621" s="167" t="str">
        <f t="shared" si="224"/>
        <v>Uit</v>
      </c>
      <c r="O621" s="46"/>
      <c r="P621" s="47"/>
      <c r="Q621" s="48">
        <f t="shared" si="225"/>
        <v>0</v>
      </c>
      <c r="R621" s="49" t="str">
        <f t="shared" si="226"/>
        <v/>
      </c>
      <c r="S621" s="50" t="str">
        <f t="shared" si="227"/>
        <v>Uit</v>
      </c>
      <c r="T621" s="171">
        <f t="shared" si="228"/>
        <v>0</v>
      </c>
      <c r="U621" s="169">
        <f t="shared" si="229"/>
        <v>0</v>
      </c>
      <c r="V621" s="169" t="str">
        <f t="shared" si="230"/>
        <v>Uit</v>
      </c>
      <c r="W621" s="170" t="str">
        <f t="shared" si="231"/>
        <v/>
      </c>
      <c r="X621" s="91" t="str">
        <f t="shared" si="232"/>
        <v/>
      </c>
      <c r="Y621" s="51"/>
      <c r="Z621" s="51"/>
      <c r="AA621" s="51"/>
      <c r="AB621" s="51"/>
      <c r="AC621" s="51"/>
      <c r="AD621" s="51"/>
      <c r="AE621" s="51"/>
      <c r="AF621" s="51"/>
      <c r="AG621" s="51"/>
      <c r="AH621" s="51"/>
      <c r="AI621" s="51"/>
      <c r="AJ621" s="51"/>
      <c r="AK621" s="51"/>
      <c r="AL621" s="51"/>
      <c r="AM621" s="51"/>
      <c r="AN621" s="51"/>
      <c r="AO621" s="51"/>
      <c r="AP621" s="51"/>
      <c r="AQ621" s="51"/>
      <c r="AR621" s="51"/>
      <c r="AS621" s="51"/>
      <c r="AT621" s="51"/>
      <c r="AU621" s="51"/>
      <c r="AV621" s="51"/>
      <c r="AW621" s="51"/>
      <c r="AX621" s="149">
        <f t="shared" si="233"/>
        <v>0</v>
      </c>
      <c r="AY621" s="52"/>
      <c r="AZ621" s="90" t="e">
        <f>VLOOKUP(AY621,Termination!C:D,2,FALSE)</f>
        <v>#N/A</v>
      </c>
      <c r="BA621" s="92" t="str">
        <f t="shared" si="234"/>
        <v/>
      </c>
      <c r="BB621" s="89"/>
      <c r="BC621" s="89"/>
      <c r="BD621" s="150" t="str">
        <f t="shared" si="235"/>
        <v/>
      </c>
      <c r="BE621" s="151">
        <f>VLOOKUP(A621,Basisgegevens!$B:$L,5,0)</f>
        <v>3.8773148148148148E-3</v>
      </c>
      <c r="BF621" s="151">
        <f>VLOOKUP($A621,Basisgegevens!$B:$L,7,0)</f>
        <v>3.6458333333333334E-3</v>
      </c>
      <c r="BG621" s="151">
        <f>VLOOKUP($A621,Basisgegevens!$B:$L,8,0)</f>
        <v>8.9467592592592585E-3</v>
      </c>
      <c r="BH621" s="152">
        <f>VLOOKUP($A621,Basisgegevens!$B:$L,9,0)</f>
        <v>220</v>
      </c>
      <c r="BI621" s="152">
        <f>VLOOKUP($A621,Basisgegevens!$B:$L,10,0)</f>
        <v>99</v>
      </c>
      <c r="BJ621" s="152">
        <f>VLOOKUP($A621,Basisgegevens!$B:$L,11,0)</f>
        <v>19</v>
      </c>
      <c r="BK621" s="152" t="str">
        <f t="shared" si="236"/>
        <v/>
      </c>
      <c r="BL621" s="153" t="str">
        <f t="shared" si="237"/>
        <v>Uit</v>
      </c>
      <c r="BM621" s="154" t="str">
        <f t="shared" si="222"/>
        <v/>
      </c>
      <c r="BN621" s="154">
        <f t="shared" si="238"/>
        <v>0</v>
      </c>
      <c r="BO621" s="154" t="str">
        <f t="shared" si="239"/>
        <v/>
      </c>
      <c r="BP621" s="61"/>
      <c r="BQ621" s="61"/>
      <c r="BR621" s="59" t="str">
        <f t="shared" si="240"/>
        <v/>
      </c>
      <c r="BS621" s="59" t="str">
        <f t="shared" si="241"/>
        <v/>
      </c>
      <c r="BT621" s="155" t="str">
        <f t="shared" si="242"/>
        <v/>
      </c>
      <c r="BU621" s="156" t="str">
        <f t="shared" si="243"/>
        <v/>
      </c>
      <c r="BV621" s="68"/>
      <c r="BW621" s="68"/>
      <c r="BX621" s="68"/>
      <c r="BY621" s="68"/>
      <c r="BZ621" s="68"/>
      <c r="CA621" s="68"/>
      <c r="CB621" s="68"/>
      <c r="CC621" s="68"/>
    </row>
    <row r="622" spans="1:81" x14ac:dyDescent="0.2">
      <c r="A622" s="161" t="s">
        <v>57</v>
      </c>
      <c r="B622" s="32"/>
      <c r="C622" s="164" t="str">
        <f t="shared" si="223"/>
        <v>Z</v>
      </c>
      <c r="D622" s="147"/>
      <c r="E622" s="40"/>
      <c r="F622" s="35"/>
      <c r="G622" s="32"/>
      <c r="H622" s="32"/>
      <c r="I622" s="32"/>
      <c r="J622" s="32"/>
      <c r="K622" s="41"/>
      <c r="L622" s="42"/>
      <c r="M622" s="42"/>
      <c r="N622" s="167" t="str">
        <f t="shared" si="224"/>
        <v>Uit</v>
      </c>
      <c r="O622" s="46"/>
      <c r="P622" s="47"/>
      <c r="Q622" s="48">
        <f t="shared" si="225"/>
        <v>0</v>
      </c>
      <c r="R622" s="49" t="str">
        <f t="shared" si="226"/>
        <v/>
      </c>
      <c r="S622" s="50" t="str">
        <f t="shared" si="227"/>
        <v>Uit</v>
      </c>
      <c r="T622" s="171">
        <f t="shared" si="228"/>
        <v>0</v>
      </c>
      <c r="U622" s="169">
        <f t="shared" si="229"/>
        <v>0</v>
      </c>
      <c r="V622" s="169" t="str">
        <f t="shared" si="230"/>
        <v>Uit</v>
      </c>
      <c r="W622" s="170" t="str">
        <f t="shared" si="231"/>
        <v/>
      </c>
      <c r="X622" s="91" t="str">
        <f t="shared" si="232"/>
        <v/>
      </c>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149">
        <f t="shared" si="233"/>
        <v>0</v>
      </c>
      <c r="AY622" s="52"/>
      <c r="AZ622" s="90" t="e">
        <f>VLOOKUP(AY622,Termination!C:D,2,FALSE)</f>
        <v>#N/A</v>
      </c>
      <c r="BA622" s="92" t="str">
        <f t="shared" si="234"/>
        <v/>
      </c>
      <c r="BB622" s="89"/>
      <c r="BC622" s="89"/>
      <c r="BD622" s="150" t="str">
        <f t="shared" si="235"/>
        <v/>
      </c>
      <c r="BE622" s="151">
        <f>VLOOKUP(A622,Basisgegevens!$B:$L,5,0)</f>
        <v>3.8773148148148148E-3</v>
      </c>
      <c r="BF622" s="151">
        <f>VLOOKUP($A622,Basisgegevens!$B:$L,7,0)</f>
        <v>3.6458333333333334E-3</v>
      </c>
      <c r="BG622" s="151">
        <f>VLOOKUP($A622,Basisgegevens!$B:$L,8,0)</f>
        <v>8.9467592592592585E-3</v>
      </c>
      <c r="BH622" s="152">
        <f>VLOOKUP($A622,Basisgegevens!$B:$L,9,0)</f>
        <v>220</v>
      </c>
      <c r="BI622" s="152">
        <f>VLOOKUP($A622,Basisgegevens!$B:$L,10,0)</f>
        <v>99</v>
      </c>
      <c r="BJ622" s="152">
        <f>VLOOKUP($A622,Basisgegevens!$B:$L,11,0)</f>
        <v>19</v>
      </c>
      <c r="BK622" s="152" t="str">
        <f t="shared" si="236"/>
        <v/>
      </c>
      <c r="BL622" s="153" t="str">
        <f t="shared" si="237"/>
        <v>Uit</v>
      </c>
      <c r="BM622" s="154" t="str">
        <f t="shared" si="222"/>
        <v/>
      </c>
      <c r="BN622" s="154">
        <f t="shared" si="238"/>
        <v>0</v>
      </c>
      <c r="BO622" s="154" t="str">
        <f t="shared" si="239"/>
        <v/>
      </c>
      <c r="BP622" s="61"/>
      <c r="BQ622" s="61"/>
      <c r="BR622" s="59" t="str">
        <f t="shared" si="240"/>
        <v/>
      </c>
      <c r="BS622" s="59" t="str">
        <f t="shared" si="241"/>
        <v/>
      </c>
      <c r="BT622" s="155" t="str">
        <f t="shared" si="242"/>
        <v/>
      </c>
      <c r="BU622" s="156" t="str">
        <f t="shared" si="243"/>
        <v/>
      </c>
      <c r="BV622" s="68"/>
      <c r="BW622" s="68"/>
      <c r="BX622" s="68"/>
      <c r="BY622" s="68"/>
      <c r="BZ622" s="68"/>
      <c r="CA622" s="68"/>
      <c r="CB622" s="68"/>
      <c r="CC622" s="68"/>
    </row>
    <row r="623" spans="1:81" x14ac:dyDescent="0.2">
      <c r="A623" s="161" t="s">
        <v>57</v>
      </c>
      <c r="B623" s="32"/>
      <c r="C623" s="164" t="str">
        <f t="shared" si="223"/>
        <v>Z</v>
      </c>
      <c r="D623" s="147"/>
      <c r="E623" s="40"/>
      <c r="F623" s="35"/>
      <c r="G623" s="32"/>
      <c r="H623" s="32"/>
      <c r="I623" s="32"/>
      <c r="J623" s="32"/>
      <c r="K623" s="41"/>
      <c r="L623" s="42"/>
      <c r="M623" s="42"/>
      <c r="N623" s="167" t="str">
        <f t="shared" si="224"/>
        <v>Uit</v>
      </c>
      <c r="O623" s="46"/>
      <c r="P623" s="47"/>
      <c r="Q623" s="48">
        <f t="shared" si="225"/>
        <v>0</v>
      </c>
      <c r="R623" s="49" t="str">
        <f t="shared" si="226"/>
        <v/>
      </c>
      <c r="S623" s="50" t="str">
        <f t="shared" si="227"/>
        <v>Uit</v>
      </c>
      <c r="T623" s="171">
        <f t="shared" si="228"/>
        <v>0</v>
      </c>
      <c r="U623" s="169">
        <f t="shared" si="229"/>
        <v>0</v>
      </c>
      <c r="V623" s="169" t="str">
        <f t="shared" si="230"/>
        <v>Uit</v>
      </c>
      <c r="W623" s="170" t="str">
        <f t="shared" si="231"/>
        <v/>
      </c>
      <c r="X623" s="91" t="str">
        <f t="shared" si="232"/>
        <v/>
      </c>
      <c r="Y623" s="51"/>
      <c r="Z623" s="51"/>
      <c r="AA623" s="51"/>
      <c r="AB623" s="51"/>
      <c r="AC623" s="51"/>
      <c r="AD623" s="51"/>
      <c r="AE623" s="51"/>
      <c r="AF623" s="51"/>
      <c r="AG623" s="51"/>
      <c r="AH623" s="51"/>
      <c r="AI623" s="51"/>
      <c r="AJ623" s="51"/>
      <c r="AK623" s="51"/>
      <c r="AL623" s="51"/>
      <c r="AM623" s="51"/>
      <c r="AN623" s="51"/>
      <c r="AO623" s="51"/>
      <c r="AP623" s="51"/>
      <c r="AQ623" s="51"/>
      <c r="AR623" s="51"/>
      <c r="AS623" s="51"/>
      <c r="AT623" s="51"/>
      <c r="AU623" s="51"/>
      <c r="AV623" s="51"/>
      <c r="AW623" s="51"/>
      <c r="AX623" s="149">
        <f t="shared" si="233"/>
        <v>0</v>
      </c>
      <c r="AY623" s="52"/>
      <c r="AZ623" s="90" t="e">
        <f>VLOOKUP(AY623,Termination!C:D,2,FALSE)</f>
        <v>#N/A</v>
      </c>
      <c r="BA623" s="92" t="str">
        <f t="shared" si="234"/>
        <v/>
      </c>
      <c r="BB623" s="89"/>
      <c r="BC623" s="89"/>
      <c r="BD623" s="150" t="str">
        <f t="shared" si="235"/>
        <v/>
      </c>
      <c r="BE623" s="151">
        <f>VLOOKUP(A623,Basisgegevens!$B:$L,5,0)</f>
        <v>3.8773148148148148E-3</v>
      </c>
      <c r="BF623" s="151">
        <f>VLOOKUP($A623,Basisgegevens!$B:$L,7,0)</f>
        <v>3.6458333333333334E-3</v>
      </c>
      <c r="BG623" s="151">
        <f>VLOOKUP($A623,Basisgegevens!$B:$L,8,0)</f>
        <v>8.9467592592592585E-3</v>
      </c>
      <c r="BH623" s="152">
        <f>VLOOKUP($A623,Basisgegevens!$B:$L,9,0)</f>
        <v>220</v>
      </c>
      <c r="BI623" s="152">
        <f>VLOOKUP($A623,Basisgegevens!$B:$L,10,0)</f>
        <v>99</v>
      </c>
      <c r="BJ623" s="152">
        <f>VLOOKUP($A623,Basisgegevens!$B:$L,11,0)</f>
        <v>19</v>
      </c>
      <c r="BK623" s="152" t="str">
        <f t="shared" si="236"/>
        <v/>
      </c>
      <c r="BL623" s="153" t="str">
        <f t="shared" si="237"/>
        <v>Uit</v>
      </c>
      <c r="BM623" s="154" t="str">
        <f t="shared" si="222"/>
        <v/>
      </c>
      <c r="BN623" s="154">
        <f t="shared" si="238"/>
        <v>0</v>
      </c>
      <c r="BO623" s="154" t="str">
        <f t="shared" si="239"/>
        <v/>
      </c>
      <c r="BP623" s="61"/>
      <c r="BQ623" s="61"/>
      <c r="BR623" s="59" t="str">
        <f t="shared" si="240"/>
        <v/>
      </c>
      <c r="BS623" s="59" t="str">
        <f t="shared" si="241"/>
        <v/>
      </c>
      <c r="BT623" s="155" t="str">
        <f t="shared" si="242"/>
        <v/>
      </c>
      <c r="BU623" s="156" t="str">
        <f t="shared" si="243"/>
        <v/>
      </c>
      <c r="BV623" s="68"/>
      <c r="BW623" s="68"/>
      <c r="BX623" s="68"/>
      <c r="BY623" s="68"/>
      <c r="BZ623" s="68"/>
      <c r="CA623" s="68"/>
      <c r="CB623" s="68"/>
      <c r="CC623" s="68"/>
    </row>
    <row r="624" spans="1:81" x14ac:dyDescent="0.2">
      <c r="A624" s="161" t="s">
        <v>57</v>
      </c>
      <c r="B624" s="32"/>
      <c r="C624" s="164" t="str">
        <f t="shared" si="223"/>
        <v>Z</v>
      </c>
      <c r="D624" s="147"/>
      <c r="E624" s="40"/>
      <c r="F624" s="35"/>
      <c r="G624" s="32"/>
      <c r="H624" s="32"/>
      <c r="I624" s="32"/>
      <c r="J624" s="32"/>
      <c r="K624" s="41"/>
      <c r="L624" s="42"/>
      <c r="M624" s="42"/>
      <c r="N624" s="167" t="str">
        <f t="shared" si="224"/>
        <v>Uit</v>
      </c>
      <c r="O624" s="46"/>
      <c r="P624" s="47"/>
      <c r="Q624" s="48">
        <f t="shared" si="225"/>
        <v>0</v>
      </c>
      <c r="R624" s="49" t="str">
        <f t="shared" si="226"/>
        <v/>
      </c>
      <c r="S624" s="50" t="str">
        <f t="shared" si="227"/>
        <v>Uit</v>
      </c>
      <c r="T624" s="171">
        <f t="shared" si="228"/>
        <v>0</v>
      </c>
      <c r="U624" s="169">
        <f t="shared" si="229"/>
        <v>0</v>
      </c>
      <c r="V624" s="169" t="str">
        <f t="shared" si="230"/>
        <v>Uit</v>
      </c>
      <c r="W624" s="170" t="str">
        <f t="shared" si="231"/>
        <v/>
      </c>
      <c r="X624" s="91" t="str">
        <f t="shared" si="232"/>
        <v/>
      </c>
      <c r="Y624" s="51"/>
      <c r="Z624" s="51"/>
      <c r="AA624" s="51"/>
      <c r="AB624" s="51"/>
      <c r="AC624" s="51"/>
      <c r="AD624" s="51"/>
      <c r="AE624" s="51"/>
      <c r="AF624" s="51"/>
      <c r="AG624" s="51"/>
      <c r="AH624" s="51"/>
      <c r="AI624" s="51"/>
      <c r="AJ624" s="51"/>
      <c r="AK624" s="51"/>
      <c r="AL624" s="51"/>
      <c r="AM624" s="51"/>
      <c r="AN624" s="51"/>
      <c r="AO624" s="51"/>
      <c r="AP624" s="51"/>
      <c r="AQ624" s="51"/>
      <c r="AR624" s="51"/>
      <c r="AS624" s="51"/>
      <c r="AT624" s="51"/>
      <c r="AU624" s="51"/>
      <c r="AV624" s="51"/>
      <c r="AW624" s="51"/>
      <c r="AX624" s="149">
        <f t="shared" si="233"/>
        <v>0</v>
      </c>
      <c r="AY624" s="52"/>
      <c r="AZ624" s="90" t="e">
        <f>VLOOKUP(AY624,Termination!C:D,2,FALSE)</f>
        <v>#N/A</v>
      </c>
      <c r="BA624" s="92" t="str">
        <f t="shared" si="234"/>
        <v/>
      </c>
      <c r="BB624" s="89"/>
      <c r="BC624" s="89"/>
      <c r="BD624" s="150" t="str">
        <f t="shared" si="235"/>
        <v/>
      </c>
      <c r="BE624" s="151">
        <f>VLOOKUP(A624,Basisgegevens!$B:$L,5,0)</f>
        <v>3.8773148148148148E-3</v>
      </c>
      <c r="BF624" s="151">
        <f>VLOOKUP($A624,Basisgegevens!$B:$L,7,0)</f>
        <v>3.6458333333333334E-3</v>
      </c>
      <c r="BG624" s="151">
        <f>VLOOKUP($A624,Basisgegevens!$B:$L,8,0)</f>
        <v>8.9467592592592585E-3</v>
      </c>
      <c r="BH624" s="152">
        <f>VLOOKUP($A624,Basisgegevens!$B:$L,9,0)</f>
        <v>220</v>
      </c>
      <c r="BI624" s="152">
        <f>VLOOKUP($A624,Basisgegevens!$B:$L,10,0)</f>
        <v>99</v>
      </c>
      <c r="BJ624" s="152">
        <f>VLOOKUP($A624,Basisgegevens!$B:$L,11,0)</f>
        <v>19</v>
      </c>
      <c r="BK624" s="152" t="str">
        <f t="shared" si="236"/>
        <v/>
      </c>
      <c r="BL624" s="153" t="str">
        <f t="shared" si="237"/>
        <v>Uit</v>
      </c>
      <c r="BM624" s="154" t="str">
        <f t="shared" si="222"/>
        <v/>
      </c>
      <c r="BN624" s="154">
        <f t="shared" si="238"/>
        <v>0</v>
      </c>
      <c r="BO624" s="154" t="str">
        <f t="shared" si="239"/>
        <v/>
      </c>
      <c r="BP624" s="61"/>
      <c r="BQ624" s="61"/>
      <c r="BR624" s="59" t="str">
        <f t="shared" si="240"/>
        <v/>
      </c>
      <c r="BS624" s="59" t="str">
        <f t="shared" si="241"/>
        <v/>
      </c>
      <c r="BT624" s="155" t="str">
        <f t="shared" si="242"/>
        <v/>
      </c>
      <c r="BU624" s="156" t="str">
        <f t="shared" si="243"/>
        <v/>
      </c>
      <c r="BV624" s="68"/>
      <c r="BW624" s="68"/>
      <c r="BX624" s="68"/>
      <c r="BY624" s="68"/>
      <c r="BZ624" s="68"/>
      <c r="CA624" s="68"/>
      <c r="CB624" s="68"/>
      <c r="CC624" s="68"/>
    </row>
    <row r="625" spans="1:81" x14ac:dyDescent="0.2">
      <c r="A625" s="161" t="s">
        <v>57</v>
      </c>
      <c r="B625" s="32"/>
      <c r="C625" s="164" t="str">
        <f t="shared" si="223"/>
        <v>Z</v>
      </c>
      <c r="D625" s="147"/>
      <c r="E625" s="40"/>
      <c r="F625" s="35"/>
      <c r="G625" s="32"/>
      <c r="H625" s="32"/>
      <c r="I625" s="32"/>
      <c r="J625" s="32"/>
      <c r="K625" s="41"/>
      <c r="L625" s="42"/>
      <c r="M625" s="42"/>
      <c r="N625" s="167" t="str">
        <f t="shared" si="224"/>
        <v>Uit</v>
      </c>
      <c r="O625" s="46"/>
      <c r="P625" s="47"/>
      <c r="Q625" s="48">
        <f t="shared" si="225"/>
        <v>0</v>
      </c>
      <c r="R625" s="49" t="str">
        <f t="shared" si="226"/>
        <v/>
      </c>
      <c r="S625" s="50" t="str">
        <f t="shared" si="227"/>
        <v>Uit</v>
      </c>
      <c r="T625" s="171">
        <f t="shared" si="228"/>
        <v>0</v>
      </c>
      <c r="U625" s="169">
        <f t="shared" si="229"/>
        <v>0</v>
      </c>
      <c r="V625" s="169" t="str">
        <f t="shared" si="230"/>
        <v>Uit</v>
      </c>
      <c r="W625" s="170" t="str">
        <f t="shared" si="231"/>
        <v/>
      </c>
      <c r="X625" s="91" t="str">
        <f t="shared" si="232"/>
        <v/>
      </c>
      <c r="Y625" s="51"/>
      <c r="Z625" s="51"/>
      <c r="AA625" s="51"/>
      <c r="AB625" s="51"/>
      <c r="AC625" s="51"/>
      <c r="AD625" s="51"/>
      <c r="AE625" s="51"/>
      <c r="AF625" s="51"/>
      <c r="AG625" s="51"/>
      <c r="AH625" s="51"/>
      <c r="AI625" s="51"/>
      <c r="AJ625" s="51"/>
      <c r="AK625" s="51"/>
      <c r="AL625" s="51"/>
      <c r="AM625" s="51"/>
      <c r="AN625" s="51"/>
      <c r="AO625" s="51"/>
      <c r="AP625" s="51"/>
      <c r="AQ625" s="51"/>
      <c r="AR625" s="51"/>
      <c r="AS625" s="51"/>
      <c r="AT625" s="51"/>
      <c r="AU625" s="51"/>
      <c r="AV625" s="51"/>
      <c r="AW625" s="51"/>
      <c r="AX625" s="149">
        <f t="shared" si="233"/>
        <v>0</v>
      </c>
      <c r="AY625" s="52"/>
      <c r="AZ625" s="90" t="e">
        <f>VLOOKUP(AY625,Termination!C:D,2,FALSE)</f>
        <v>#N/A</v>
      </c>
      <c r="BA625" s="92" t="str">
        <f t="shared" si="234"/>
        <v/>
      </c>
      <c r="BB625" s="89"/>
      <c r="BC625" s="89"/>
      <c r="BD625" s="150" t="str">
        <f t="shared" si="235"/>
        <v/>
      </c>
      <c r="BE625" s="151">
        <f>VLOOKUP(A625,Basisgegevens!$B:$L,5,0)</f>
        <v>3.8773148148148148E-3</v>
      </c>
      <c r="BF625" s="151">
        <f>VLOOKUP($A625,Basisgegevens!$B:$L,7,0)</f>
        <v>3.6458333333333334E-3</v>
      </c>
      <c r="BG625" s="151">
        <f>VLOOKUP($A625,Basisgegevens!$B:$L,8,0)</f>
        <v>8.9467592592592585E-3</v>
      </c>
      <c r="BH625" s="152">
        <f>VLOOKUP($A625,Basisgegevens!$B:$L,9,0)</f>
        <v>220</v>
      </c>
      <c r="BI625" s="152">
        <f>VLOOKUP($A625,Basisgegevens!$B:$L,10,0)</f>
        <v>99</v>
      </c>
      <c r="BJ625" s="152">
        <f>VLOOKUP($A625,Basisgegevens!$B:$L,11,0)</f>
        <v>19</v>
      </c>
      <c r="BK625" s="152" t="str">
        <f t="shared" si="236"/>
        <v/>
      </c>
      <c r="BL625" s="153" t="str">
        <f t="shared" si="237"/>
        <v>Uit</v>
      </c>
      <c r="BM625" s="154" t="str">
        <f t="shared" ref="BM625:BM688" si="244">IFERROR(IF(BD625&gt;BE625,(BD625-BE625)*24*3600*0.4,0),"")</f>
        <v/>
      </c>
      <c r="BN625" s="154">
        <f t="shared" si="238"/>
        <v>0</v>
      </c>
      <c r="BO625" s="154" t="str">
        <f t="shared" si="239"/>
        <v/>
      </c>
      <c r="BP625" s="61"/>
      <c r="BQ625" s="61"/>
      <c r="BR625" s="59" t="str">
        <f t="shared" si="240"/>
        <v/>
      </c>
      <c r="BS625" s="59" t="str">
        <f t="shared" si="241"/>
        <v/>
      </c>
      <c r="BT625" s="155" t="str">
        <f t="shared" si="242"/>
        <v/>
      </c>
      <c r="BU625" s="156" t="str">
        <f t="shared" si="243"/>
        <v/>
      </c>
      <c r="BV625" s="68"/>
      <c r="BW625" s="68"/>
      <c r="BX625" s="68"/>
      <c r="BY625" s="68"/>
      <c r="BZ625" s="68"/>
      <c r="CA625" s="68"/>
      <c r="CB625" s="68"/>
      <c r="CC625" s="68"/>
    </row>
    <row r="626" spans="1:81" x14ac:dyDescent="0.2">
      <c r="A626" s="161" t="s">
        <v>57</v>
      </c>
      <c r="B626" s="32"/>
      <c r="C626" s="164" t="str">
        <f t="shared" si="223"/>
        <v>Z</v>
      </c>
      <c r="D626" s="147"/>
      <c r="E626" s="40"/>
      <c r="F626" s="35"/>
      <c r="G626" s="32"/>
      <c r="H626" s="32"/>
      <c r="I626" s="32"/>
      <c r="J626" s="32"/>
      <c r="K626" s="41"/>
      <c r="L626" s="42"/>
      <c r="M626" s="42"/>
      <c r="N626" s="167" t="str">
        <f t="shared" si="224"/>
        <v>Uit</v>
      </c>
      <c r="O626" s="46"/>
      <c r="P626" s="47"/>
      <c r="Q626" s="48">
        <f t="shared" si="225"/>
        <v>0</v>
      </c>
      <c r="R626" s="49" t="str">
        <f t="shared" si="226"/>
        <v/>
      </c>
      <c r="S626" s="50" t="str">
        <f t="shared" si="227"/>
        <v>Uit</v>
      </c>
      <c r="T626" s="171">
        <f t="shared" si="228"/>
        <v>0</v>
      </c>
      <c r="U626" s="169">
        <f t="shared" si="229"/>
        <v>0</v>
      </c>
      <c r="V626" s="169" t="str">
        <f t="shared" si="230"/>
        <v>Uit</v>
      </c>
      <c r="W626" s="170" t="str">
        <f t="shared" si="231"/>
        <v/>
      </c>
      <c r="X626" s="91" t="str">
        <f t="shared" si="232"/>
        <v/>
      </c>
      <c r="Y626" s="51"/>
      <c r="Z626" s="51"/>
      <c r="AA626" s="51"/>
      <c r="AB626" s="51"/>
      <c r="AC626" s="51"/>
      <c r="AD626" s="51"/>
      <c r="AE626" s="51"/>
      <c r="AF626" s="51"/>
      <c r="AG626" s="51"/>
      <c r="AH626" s="51"/>
      <c r="AI626" s="51"/>
      <c r="AJ626" s="51"/>
      <c r="AK626" s="51"/>
      <c r="AL626" s="51"/>
      <c r="AM626" s="51"/>
      <c r="AN626" s="51"/>
      <c r="AO626" s="51"/>
      <c r="AP626" s="51"/>
      <c r="AQ626" s="51"/>
      <c r="AR626" s="51"/>
      <c r="AS626" s="51"/>
      <c r="AT626" s="51"/>
      <c r="AU626" s="51"/>
      <c r="AV626" s="51"/>
      <c r="AW626" s="51"/>
      <c r="AX626" s="149">
        <f t="shared" si="233"/>
        <v>0</v>
      </c>
      <c r="AY626" s="52"/>
      <c r="AZ626" s="90" t="e">
        <f>VLOOKUP(AY626,Termination!C:D,2,FALSE)</f>
        <v>#N/A</v>
      </c>
      <c r="BA626" s="92" t="str">
        <f t="shared" si="234"/>
        <v/>
      </c>
      <c r="BB626" s="89"/>
      <c r="BC626" s="89"/>
      <c r="BD626" s="150" t="str">
        <f t="shared" si="235"/>
        <v/>
      </c>
      <c r="BE626" s="151">
        <f>VLOOKUP(A626,Basisgegevens!$B:$L,5,0)</f>
        <v>3.8773148148148148E-3</v>
      </c>
      <c r="BF626" s="151">
        <f>VLOOKUP($A626,Basisgegevens!$B:$L,7,0)</f>
        <v>3.6458333333333334E-3</v>
      </c>
      <c r="BG626" s="151">
        <f>VLOOKUP($A626,Basisgegevens!$B:$L,8,0)</f>
        <v>8.9467592592592585E-3</v>
      </c>
      <c r="BH626" s="152">
        <f>VLOOKUP($A626,Basisgegevens!$B:$L,9,0)</f>
        <v>220</v>
      </c>
      <c r="BI626" s="152">
        <f>VLOOKUP($A626,Basisgegevens!$B:$L,10,0)</f>
        <v>99</v>
      </c>
      <c r="BJ626" s="152">
        <f>VLOOKUP($A626,Basisgegevens!$B:$L,11,0)</f>
        <v>19</v>
      </c>
      <c r="BK626" s="152" t="str">
        <f t="shared" si="236"/>
        <v/>
      </c>
      <c r="BL626" s="153" t="str">
        <f t="shared" si="237"/>
        <v>Uit</v>
      </c>
      <c r="BM626" s="154" t="str">
        <f t="shared" si="244"/>
        <v/>
      </c>
      <c r="BN626" s="154">
        <f t="shared" si="238"/>
        <v>0</v>
      </c>
      <c r="BO626" s="154" t="str">
        <f t="shared" si="239"/>
        <v/>
      </c>
      <c r="BP626" s="61"/>
      <c r="BQ626" s="61"/>
      <c r="BR626" s="59" t="str">
        <f t="shared" si="240"/>
        <v/>
      </c>
      <c r="BS626" s="59" t="str">
        <f t="shared" si="241"/>
        <v/>
      </c>
      <c r="BT626" s="155" t="str">
        <f t="shared" si="242"/>
        <v/>
      </c>
      <c r="BU626" s="156" t="str">
        <f t="shared" si="243"/>
        <v/>
      </c>
      <c r="BV626" s="68"/>
      <c r="BW626" s="68"/>
      <c r="BX626" s="68"/>
      <c r="BY626" s="68"/>
      <c r="BZ626" s="68"/>
      <c r="CA626" s="68"/>
      <c r="CB626" s="68"/>
      <c r="CC626" s="68"/>
    </row>
    <row r="627" spans="1:81" x14ac:dyDescent="0.2">
      <c r="A627" s="161" t="s">
        <v>57</v>
      </c>
      <c r="B627" s="32"/>
      <c r="C627" s="164" t="str">
        <f t="shared" si="223"/>
        <v>Z</v>
      </c>
      <c r="D627" s="147"/>
      <c r="E627" s="40"/>
      <c r="F627" s="35"/>
      <c r="G627" s="32"/>
      <c r="H627" s="32"/>
      <c r="I627" s="32"/>
      <c r="J627" s="32"/>
      <c r="K627" s="41"/>
      <c r="L627" s="42"/>
      <c r="M627" s="42"/>
      <c r="N627" s="167" t="str">
        <f t="shared" si="224"/>
        <v>Uit</v>
      </c>
      <c r="O627" s="46"/>
      <c r="P627" s="47"/>
      <c r="Q627" s="48">
        <f t="shared" si="225"/>
        <v>0</v>
      </c>
      <c r="R627" s="49" t="str">
        <f t="shared" si="226"/>
        <v/>
      </c>
      <c r="S627" s="50" t="str">
        <f t="shared" si="227"/>
        <v>Uit</v>
      </c>
      <c r="T627" s="171">
        <f t="shared" si="228"/>
        <v>0</v>
      </c>
      <c r="U627" s="169">
        <f t="shared" si="229"/>
        <v>0</v>
      </c>
      <c r="V627" s="169" t="str">
        <f t="shared" si="230"/>
        <v>Uit</v>
      </c>
      <c r="W627" s="170" t="str">
        <f t="shared" si="231"/>
        <v/>
      </c>
      <c r="X627" s="91" t="str">
        <f t="shared" si="232"/>
        <v/>
      </c>
      <c r="Y627" s="51"/>
      <c r="Z627" s="51"/>
      <c r="AA627" s="51"/>
      <c r="AB627" s="51"/>
      <c r="AC627" s="51"/>
      <c r="AD627" s="51"/>
      <c r="AE627" s="51"/>
      <c r="AF627" s="51"/>
      <c r="AG627" s="51"/>
      <c r="AH627" s="51"/>
      <c r="AI627" s="51"/>
      <c r="AJ627" s="51"/>
      <c r="AK627" s="51"/>
      <c r="AL627" s="51"/>
      <c r="AM627" s="51"/>
      <c r="AN627" s="51"/>
      <c r="AO627" s="51"/>
      <c r="AP627" s="51"/>
      <c r="AQ627" s="51"/>
      <c r="AR627" s="51"/>
      <c r="AS627" s="51"/>
      <c r="AT627" s="51"/>
      <c r="AU627" s="51"/>
      <c r="AV627" s="51"/>
      <c r="AW627" s="51"/>
      <c r="AX627" s="149">
        <f t="shared" si="233"/>
        <v>0</v>
      </c>
      <c r="AY627" s="52"/>
      <c r="AZ627" s="90" t="e">
        <f>VLOOKUP(AY627,Termination!C:D,2,FALSE)</f>
        <v>#N/A</v>
      </c>
      <c r="BA627" s="92" t="str">
        <f t="shared" si="234"/>
        <v/>
      </c>
      <c r="BB627" s="89"/>
      <c r="BC627" s="89"/>
      <c r="BD627" s="150" t="str">
        <f t="shared" si="235"/>
        <v/>
      </c>
      <c r="BE627" s="151">
        <f>VLOOKUP(A627,Basisgegevens!$B:$L,5,0)</f>
        <v>3.8773148148148148E-3</v>
      </c>
      <c r="BF627" s="151">
        <f>VLOOKUP($A627,Basisgegevens!$B:$L,7,0)</f>
        <v>3.6458333333333334E-3</v>
      </c>
      <c r="BG627" s="151">
        <f>VLOOKUP($A627,Basisgegevens!$B:$L,8,0)</f>
        <v>8.9467592592592585E-3</v>
      </c>
      <c r="BH627" s="152">
        <f>VLOOKUP($A627,Basisgegevens!$B:$L,9,0)</f>
        <v>220</v>
      </c>
      <c r="BI627" s="152">
        <f>VLOOKUP($A627,Basisgegevens!$B:$L,10,0)</f>
        <v>99</v>
      </c>
      <c r="BJ627" s="152">
        <f>VLOOKUP($A627,Basisgegevens!$B:$L,11,0)</f>
        <v>19</v>
      </c>
      <c r="BK627" s="152" t="str">
        <f t="shared" si="236"/>
        <v/>
      </c>
      <c r="BL627" s="153" t="str">
        <f t="shared" si="237"/>
        <v>Uit</v>
      </c>
      <c r="BM627" s="154" t="str">
        <f t="shared" si="244"/>
        <v/>
      </c>
      <c r="BN627" s="154">
        <f t="shared" si="238"/>
        <v>0</v>
      </c>
      <c r="BO627" s="154" t="str">
        <f t="shared" si="239"/>
        <v/>
      </c>
      <c r="BP627" s="61"/>
      <c r="BQ627" s="61"/>
      <c r="BR627" s="59" t="str">
        <f t="shared" si="240"/>
        <v/>
      </c>
      <c r="BS627" s="59" t="str">
        <f t="shared" si="241"/>
        <v/>
      </c>
      <c r="BT627" s="155" t="str">
        <f t="shared" si="242"/>
        <v/>
      </c>
      <c r="BU627" s="156" t="str">
        <f t="shared" si="243"/>
        <v/>
      </c>
      <c r="BV627" s="68"/>
      <c r="BW627" s="68"/>
      <c r="BX627" s="68"/>
      <c r="BY627" s="68"/>
      <c r="BZ627" s="68"/>
      <c r="CA627" s="68"/>
      <c r="CB627" s="68"/>
      <c r="CC627" s="68"/>
    </row>
    <row r="628" spans="1:81" x14ac:dyDescent="0.2">
      <c r="A628" s="161" t="s">
        <v>57</v>
      </c>
      <c r="B628" s="32"/>
      <c r="C628" s="164" t="str">
        <f t="shared" si="223"/>
        <v>Z</v>
      </c>
      <c r="D628" s="147"/>
      <c r="E628" s="40"/>
      <c r="F628" s="35"/>
      <c r="G628" s="32"/>
      <c r="H628" s="32"/>
      <c r="I628" s="32"/>
      <c r="J628" s="32"/>
      <c r="K628" s="41"/>
      <c r="L628" s="42"/>
      <c r="M628" s="42"/>
      <c r="N628" s="167" t="str">
        <f t="shared" si="224"/>
        <v>Uit</v>
      </c>
      <c r="O628" s="46"/>
      <c r="P628" s="47"/>
      <c r="Q628" s="48">
        <f t="shared" si="225"/>
        <v>0</v>
      </c>
      <c r="R628" s="49" t="str">
        <f t="shared" si="226"/>
        <v/>
      </c>
      <c r="S628" s="50" t="str">
        <f t="shared" si="227"/>
        <v>Uit</v>
      </c>
      <c r="T628" s="171">
        <f t="shared" si="228"/>
        <v>0</v>
      </c>
      <c r="U628" s="169">
        <f t="shared" si="229"/>
        <v>0</v>
      </c>
      <c r="V628" s="169" t="str">
        <f t="shared" si="230"/>
        <v>Uit</v>
      </c>
      <c r="W628" s="170" t="str">
        <f t="shared" si="231"/>
        <v/>
      </c>
      <c r="X628" s="91" t="str">
        <f t="shared" si="232"/>
        <v/>
      </c>
      <c r="Y628" s="51"/>
      <c r="Z628" s="51"/>
      <c r="AA628" s="51"/>
      <c r="AB628" s="51"/>
      <c r="AC628" s="51"/>
      <c r="AD628" s="51"/>
      <c r="AE628" s="51"/>
      <c r="AF628" s="51"/>
      <c r="AG628" s="51"/>
      <c r="AH628" s="51"/>
      <c r="AI628" s="51"/>
      <c r="AJ628" s="51"/>
      <c r="AK628" s="51"/>
      <c r="AL628" s="51"/>
      <c r="AM628" s="51"/>
      <c r="AN628" s="51"/>
      <c r="AO628" s="51"/>
      <c r="AP628" s="51"/>
      <c r="AQ628" s="51"/>
      <c r="AR628" s="51"/>
      <c r="AS628" s="51"/>
      <c r="AT628" s="51"/>
      <c r="AU628" s="51"/>
      <c r="AV628" s="51"/>
      <c r="AW628" s="51"/>
      <c r="AX628" s="149">
        <f t="shared" si="233"/>
        <v>0</v>
      </c>
      <c r="AY628" s="52"/>
      <c r="AZ628" s="90" t="e">
        <f>VLOOKUP(AY628,Termination!C:D,2,FALSE)</f>
        <v>#N/A</v>
      </c>
      <c r="BA628" s="92" t="str">
        <f t="shared" si="234"/>
        <v/>
      </c>
      <c r="BB628" s="89"/>
      <c r="BC628" s="89"/>
      <c r="BD628" s="150" t="str">
        <f t="shared" si="235"/>
        <v/>
      </c>
      <c r="BE628" s="151">
        <f>VLOOKUP(A628,Basisgegevens!$B:$L,5,0)</f>
        <v>3.8773148148148148E-3</v>
      </c>
      <c r="BF628" s="151">
        <f>VLOOKUP($A628,Basisgegevens!$B:$L,7,0)</f>
        <v>3.6458333333333334E-3</v>
      </c>
      <c r="BG628" s="151">
        <f>VLOOKUP($A628,Basisgegevens!$B:$L,8,0)</f>
        <v>8.9467592592592585E-3</v>
      </c>
      <c r="BH628" s="152">
        <f>VLOOKUP($A628,Basisgegevens!$B:$L,9,0)</f>
        <v>220</v>
      </c>
      <c r="BI628" s="152">
        <f>VLOOKUP($A628,Basisgegevens!$B:$L,10,0)</f>
        <v>99</v>
      </c>
      <c r="BJ628" s="152">
        <f>VLOOKUP($A628,Basisgegevens!$B:$L,11,0)</f>
        <v>19</v>
      </c>
      <c r="BK628" s="152" t="str">
        <f t="shared" si="236"/>
        <v/>
      </c>
      <c r="BL628" s="153" t="str">
        <f t="shared" si="237"/>
        <v>Uit</v>
      </c>
      <c r="BM628" s="154" t="str">
        <f t="shared" si="244"/>
        <v/>
      </c>
      <c r="BN628" s="154">
        <f t="shared" si="238"/>
        <v>0</v>
      </c>
      <c r="BO628" s="154" t="str">
        <f t="shared" si="239"/>
        <v/>
      </c>
      <c r="BP628" s="61"/>
      <c r="BQ628" s="61"/>
      <c r="BR628" s="59" t="str">
        <f t="shared" si="240"/>
        <v/>
      </c>
      <c r="BS628" s="59" t="str">
        <f t="shared" si="241"/>
        <v/>
      </c>
      <c r="BT628" s="155" t="str">
        <f t="shared" si="242"/>
        <v/>
      </c>
      <c r="BU628" s="156" t="str">
        <f t="shared" si="243"/>
        <v/>
      </c>
      <c r="BV628" s="68"/>
      <c r="BW628" s="68"/>
      <c r="BX628" s="68"/>
      <c r="BY628" s="68"/>
      <c r="BZ628" s="68"/>
      <c r="CA628" s="68"/>
      <c r="CB628" s="68"/>
      <c r="CC628" s="68"/>
    </row>
    <row r="629" spans="1:81" x14ac:dyDescent="0.2">
      <c r="A629" s="161" t="s">
        <v>57</v>
      </c>
      <c r="B629" s="32"/>
      <c r="C629" s="164" t="str">
        <f t="shared" si="223"/>
        <v>Z</v>
      </c>
      <c r="D629" s="147"/>
      <c r="E629" s="40"/>
      <c r="F629" s="35"/>
      <c r="G629" s="32"/>
      <c r="H629" s="32"/>
      <c r="I629" s="32"/>
      <c r="J629" s="32"/>
      <c r="K629" s="41"/>
      <c r="L629" s="42"/>
      <c r="M629" s="42"/>
      <c r="N629" s="167" t="str">
        <f t="shared" si="224"/>
        <v>Uit</v>
      </c>
      <c r="O629" s="46"/>
      <c r="P629" s="47"/>
      <c r="Q629" s="48">
        <f t="shared" si="225"/>
        <v>0</v>
      </c>
      <c r="R629" s="49" t="str">
        <f t="shared" si="226"/>
        <v/>
      </c>
      <c r="S629" s="50" t="str">
        <f t="shared" si="227"/>
        <v>Uit</v>
      </c>
      <c r="T629" s="171">
        <f t="shared" si="228"/>
        <v>0</v>
      </c>
      <c r="U629" s="169">
        <f t="shared" si="229"/>
        <v>0</v>
      </c>
      <c r="V629" s="169" t="str">
        <f t="shared" si="230"/>
        <v>Uit</v>
      </c>
      <c r="W629" s="170" t="str">
        <f t="shared" si="231"/>
        <v/>
      </c>
      <c r="X629" s="91" t="str">
        <f t="shared" si="232"/>
        <v/>
      </c>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149">
        <f t="shared" si="233"/>
        <v>0</v>
      </c>
      <c r="AY629" s="52"/>
      <c r="AZ629" s="90" t="e">
        <f>VLOOKUP(AY629,Termination!C:D,2,FALSE)</f>
        <v>#N/A</v>
      </c>
      <c r="BA629" s="92" t="str">
        <f t="shared" si="234"/>
        <v/>
      </c>
      <c r="BB629" s="89"/>
      <c r="BC629" s="89"/>
      <c r="BD629" s="150" t="str">
        <f t="shared" si="235"/>
        <v/>
      </c>
      <c r="BE629" s="151">
        <f>VLOOKUP(A629,Basisgegevens!$B:$L,5,0)</f>
        <v>3.8773148148148148E-3</v>
      </c>
      <c r="BF629" s="151">
        <f>VLOOKUP($A629,Basisgegevens!$B:$L,7,0)</f>
        <v>3.6458333333333334E-3</v>
      </c>
      <c r="BG629" s="151">
        <f>VLOOKUP($A629,Basisgegevens!$B:$L,8,0)</f>
        <v>8.9467592592592585E-3</v>
      </c>
      <c r="BH629" s="152">
        <f>VLOOKUP($A629,Basisgegevens!$B:$L,9,0)</f>
        <v>220</v>
      </c>
      <c r="BI629" s="152">
        <f>VLOOKUP($A629,Basisgegevens!$B:$L,10,0)</f>
        <v>99</v>
      </c>
      <c r="BJ629" s="152">
        <f>VLOOKUP($A629,Basisgegevens!$B:$L,11,0)</f>
        <v>19</v>
      </c>
      <c r="BK629" s="152" t="str">
        <f t="shared" si="236"/>
        <v/>
      </c>
      <c r="BL629" s="153" t="str">
        <f t="shared" si="237"/>
        <v>Uit</v>
      </c>
      <c r="BM629" s="154" t="str">
        <f t="shared" si="244"/>
        <v/>
      </c>
      <c r="BN629" s="154">
        <f t="shared" si="238"/>
        <v>0</v>
      </c>
      <c r="BO629" s="154" t="str">
        <f t="shared" si="239"/>
        <v/>
      </c>
      <c r="BP629" s="61"/>
      <c r="BQ629" s="61"/>
      <c r="BR629" s="59" t="str">
        <f t="shared" si="240"/>
        <v/>
      </c>
      <c r="BS629" s="59" t="str">
        <f t="shared" si="241"/>
        <v/>
      </c>
      <c r="BT629" s="155" t="str">
        <f t="shared" si="242"/>
        <v/>
      </c>
      <c r="BU629" s="156" t="str">
        <f t="shared" si="243"/>
        <v/>
      </c>
      <c r="BV629" s="68"/>
      <c r="BW629" s="68"/>
      <c r="BX629" s="68"/>
      <c r="BY629" s="68"/>
      <c r="BZ629" s="68"/>
      <c r="CA629" s="68"/>
      <c r="CB629" s="68"/>
      <c r="CC629" s="68"/>
    </row>
    <row r="630" spans="1:81" x14ac:dyDescent="0.2">
      <c r="A630" s="161" t="s">
        <v>57</v>
      </c>
      <c r="B630" s="32"/>
      <c r="C630" s="164" t="str">
        <f t="shared" si="223"/>
        <v>Z</v>
      </c>
      <c r="D630" s="147"/>
      <c r="E630" s="40"/>
      <c r="F630" s="35"/>
      <c r="G630" s="32"/>
      <c r="H630" s="32"/>
      <c r="I630" s="32"/>
      <c r="J630" s="32"/>
      <c r="K630" s="41"/>
      <c r="L630" s="42"/>
      <c r="M630" s="42"/>
      <c r="N630" s="167" t="str">
        <f t="shared" si="224"/>
        <v>Uit</v>
      </c>
      <c r="O630" s="46"/>
      <c r="P630" s="47"/>
      <c r="Q630" s="48">
        <f t="shared" si="225"/>
        <v>0</v>
      </c>
      <c r="R630" s="49" t="str">
        <f t="shared" si="226"/>
        <v/>
      </c>
      <c r="S630" s="50" t="str">
        <f t="shared" si="227"/>
        <v>Uit</v>
      </c>
      <c r="T630" s="171">
        <f t="shared" si="228"/>
        <v>0</v>
      </c>
      <c r="U630" s="169">
        <f t="shared" si="229"/>
        <v>0</v>
      </c>
      <c r="V630" s="169" t="str">
        <f t="shared" si="230"/>
        <v>Uit</v>
      </c>
      <c r="W630" s="170" t="str">
        <f t="shared" si="231"/>
        <v/>
      </c>
      <c r="X630" s="91" t="str">
        <f t="shared" si="232"/>
        <v/>
      </c>
      <c r="Y630" s="51"/>
      <c r="Z630" s="51"/>
      <c r="AA630" s="51"/>
      <c r="AB630" s="51"/>
      <c r="AC630" s="51"/>
      <c r="AD630" s="51"/>
      <c r="AE630" s="51"/>
      <c r="AF630" s="51"/>
      <c r="AG630" s="51"/>
      <c r="AH630" s="51"/>
      <c r="AI630" s="51"/>
      <c r="AJ630" s="51"/>
      <c r="AK630" s="51"/>
      <c r="AL630" s="51"/>
      <c r="AM630" s="51"/>
      <c r="AN630" s="51"/>
      <c r="AO630" s="51"/>
      <c r="AP630" s="51"/>
      <c r="AQ630" s="51"/>
      <c r="AR630" s="51"/>
      <c r="AS630" s="51"/>
      <c r="AT630" s="51"/>
      <c r="AU630" s="51"/>
      <c r="AV630" s="51"/>
      <c r="AW630" s="51"/>
      <c r="AX630" s="149">
        <f t="shared" si="233"/>
        <v>0</v>
      </c>
      <c r="AY630" s="52"/>
      <c r="AZ630" s="90" t="e">
        <f>VLOOKUP(AY630,Termination!C:D,2,FALSE)</f>
        <v>#N/A</v>
      </c>
      <c r="BA630" s="92" t="str">
        <f t="shared" si="234"/>
        <v/>
      </c>
      <c r="BB630" s="89"/>
      <c r="BC630" s="89"/>
      <c r="BD630" s="150" t="str">
        <f t="shared" si="235"/>
        <v/>
      </c>
      <c r="BE630" s="151">
        <f>VLOOKUP(A630,Basisgegevens!$B:$L,5,0)</f>
        <v>3.8773148148148148E-3</v>
      </c>
      <c r="BF630" s="151">
        <f>VLOOKUP($A630,Basisgegevens!$B:$L,7,0)</f>
        <v>3.6458333333333334E-3</v>
      </c>
      <c r="BG630" s="151">
        <f>VLOOKUP($A630,Basisgegevens!$B:$L,8,0)</f>
        <v>8.9467592592592585E-3</v>
      </c>
      <c r="BH630" s="152">
        <f>VLOOKUP($A630,Basisgegevens!$B:$L,9,0)</f>
        <v>220</v>
      </c>
      <c r="BI630" s="152">
        <f>VLOOKUP($A630,Basisgegevens!$B:$L,10,0)</f>
        <v>99</v>
      </c>
      <c r="BJ630" s="152">
        <f>VLOOKUP($A630,Basisgegevens!$B:$L,11,0)</f>
        <v>19</v>
      </c>
      <c r="BK630" s="152" t="str">
        <f t="shared" si="236"/>
        <v/>
      </c>
      <c r="BL630" s="153" t="str">
        <f t="shared" si="237"/>
        <v>Uit</v>
      </c>
      <c r="BM630" s="154" t="str">
        <f t="shared" si="244"/>
        <v/>
      </c>
      <c r="BN630" s="154">
        <f t="shared" si="238"/>
        <v>0</v>
      </c>
      <c r="BO630" s="154" t="str">
        <f t="shared" si="239"/>
        <v/>
      </c>
      <c r="BP630" s="61"/>
      <c r="BQ630" s="61"/>
      <c r="BR630" s="59" t="str">
        <f t="shared" si="240"/>
        <v/>
      </c>
      <c r="BS630" s="59" t="str">
        <f t="shared" si="241"/>
        <v/>
      </c>
      <c r="BT630" s="155" t="str">
        <f t="shared" si="242"/>
        <v/>
      </c>
      <c r="BU630" s="156" t="str">
        <f t="shared" si="243"/>
        <v/>
      </c>
      <c r="BV630" s="68"/>
      <c r="BW630" s="68"/>
      <c r="BX630" s="68"/>
      <c r="BY630" s="68"/>
      <c r="BZ630" s="68"/>
      <c r="CA630" s="68"/>
      <c r="CB630" s="68"/>
      <c r="CC630" s="68"/>
    </row>
    <row r="631" spans="1:81" x14ac:dyDescent="0.2">
      <c r="A631" s="161" t="s">
        <v>57</v>
      </c>
      <c r="B631" s="32"/>
      <c r="C631" s="164" t="str">
        <f t="shared" si="223"/>
        <v>Z</v>
      </c>
      <c r="D631" s="147"/>
      <c r="E631" s="40"/>
      <c r="F631" s="35"/>
      <c r="G631" s="32"/>
      <c r="H631" s="32"/>
      <c r="I631" s="32"/>
      <c r="J631" s="32"/>
      <c r="K631" s="41"/>
      <c r="L631" s="42"/>
      <c r="M631" s="42"/>
      <c r="N631" s="167" t="str">
        <f t="shared" si="224"/>
        <v>Uit</v>
      </c>
      <c r="O631" s="46"/>
      <c r="P631" s="47"/>
      <c r="Q631" s="48">
        <f t="shared" si="225"/>
        <v>0</v>
      </c>
      <c r="R631" s="49" t="str">
        <f t="shared" si="226"/>
        <v/>
      </c>
      <c r="S631" s="50" t="str">
        <f t="shared" si="227"/>
        <v>Uit</v>
      </c>
      <c r="T631" s="171">
        <f t="shared" si="228"/>
        <v>0</v>
      </c>
      <c r="U631" s="169">
        <f t="shared" si="229"/>
        <v>0</v>
      </c>
      <c r="V631" s="169" t="str">
        <f t="shared" si="230"/>
        <v>Uit</v>
      </c>
      <c r="W631" s="170" t="str">
        <f t="shared" si="231"/>
        <v/>
      </c>
      <c r="X631" s="91" t="str">
        <f t="shared" si="232"/>
        <v/>
      </c>
      <c r="Y631" s="51"/>
      <c r="Z631" s="51"/>
      <c r="AA631" s="51"/>
      <c r="AB631" s="51"/>
      <c r="AC631" s="51"/>
      <c r="AD631" s="51"/>
      <c r="AE631" s="51"/>
      <c r="AF631" s="51"/>
      <c r="AG631" s="51"/>
      <c r="AH631" s="51"/>
      <c r="AI631" s="51"/>
      <c r="AJ631" s="51"/>
      <c r="AK631" s="51"/>
      <c r="AL631" s="51"/>
      <c r="AM631" s="51"/>
      <c r="AN631" s="51"/>
      <c r="AO631" s="51"/>
      <c r="AP631" s="51"/>
      <c r="AQ631" s="51"/>
      <c r="AR631" s="51"/>
      <c r="AS631" s="51"/>
      <c r="AT631" s="51"/>
      <c r="AU631" s="51"/>
      <c r="AV631" s="51"/>
      <c r="AW631" s="51"/>
      <c r="AX631" s="149">
        <f t="shared" si="233"/>
        <v>0</v>
      </c>
      <c r="AY631" s="52"/>
      <c r="AZ631" s="90" t="e">
        <f>VLOOKUP(AY631,Termination!C:D,2,FALSE)</f>
        <v>#N/A</v>
      </c>
      <c r="BA631" s="92" t="str">
        <f t="shared" si="234"/>
        <v/>
      </c>
      <c r="BB631" s="89"/>
      <c r="BC631" s="89"/>
      <c r="BD631" s="150" t="str">
        <f t="shared" si="235"/>
        <v/>
      </c>
      <c r="BE631" s="151">
        <f>VLOOKUP(A631,Basisgegevens!$B:$L,5,0)</f>
        <v>3.8773148148148148E-3</v>
      </c>
      <c r="BF631" s="151">
        <f>VLOOKUP($A631,Basisgegevens!$B:$L,7,0)</f>
        <v>3.6458333333333334E-3</v>
      </c>
      <c r="BG631" s="151">
        <f>VLOOKUP($A631,Basisgegevens!$B:$L,8,0)</f>
        <v>8.9467592592592585E-3</v>
      </c>
      <c r="BH631" s="152">
        <f>VLOOKUP($A631,Basisgegevens!$B:$L,9,0)</f>
        <v>220</v>
      </c>
      <c r="BI631" s="152">
        <f>VLOOKUP($A631,Basisgegevens!$B:$L,10,0)</f>
        <v>99</v>
      </c>
      <c r="BJ631" s="152">
        <f>VLOOKUP($A631,Basisgegevens!$B:$L,11,0)</f>
        <v>19</v>
      </c>
      <c r="BK631" s="152" t="str">
        <f t="shared" si="236"/>
        <v/>
      </c>
      <c r="BL631" s="153" t="str">
        <f t="shared" si="237"/>
        <v>Uit</v>
      </c>
      <c r="BM631" s="154" t="str">
        <f t="shared" si="244"/>
        <v/>
      </c>
      <c r="BN631" s="154">
        <f t="shared" si="238"/>
        <v>0</v>
      </c>
      <c r="BO631" s="154" t="str">
        <f t="shared" si="239"/>
        <v/>
      </c>
      <c r="BP631" s="61"/>
      <c r="BQ631" s="61"/>
      <c r="BR631" s="59" t="str">
        <f t="shared" si="240"/>
        <v/>
      </c>
      <c r="BS631" s="59" t="str">
        <f t="shared" si="241"/>
        <v/>
      </c>
      <c r="BT631" s="155" t="str">
        <f t="shared" si="242"/>
        <v/>
      </c>
      <c r="BU631" s="156" t="str">
        <f t="shared" si="243"/>
        <v/>
      </c>
      <c r="BV631" s="68"/>
      <c r="BW631" s="68"/>
      <c r="BX631" s="68"/>
      <c r="BY631" s="68"/>
      <c r="BZ631" s="68"/>
      <c r="CA631" s="68"/>
      <c r="CB631" s="68"/>
      <c r="CC631" s="68"/>
    </row>
    <row r="632" spans="1:81" x14ac:dyDescent="0.2">
      <c r="A632" s="161" t="s">
        <v>57</v>
      </c>
      <c r="B632" s="32"/>
      <c r="C632" s="164" t="str">
        <f t="shared" si="223"/>
        <v>Z</v>
      </c>
      <c r="D632" s="147"/>
      <c r="E632" s="40"/>
      <c r="F632" s="35"/>
      <c r="G632" s="32"/>
      <c r="H632" s="32"/>
      <c r="I632" s="32"/>
      <c r="J632" s="32"/>
      <c r="K632" s="41"/>
      <c r="L632" s="42"/>
      <c r="M632" s="42"/>
      <c r="N632" s="167" t="str">
        <f t="shared" si="224"/>
        <v>Uit</v>
      </c>
      <c r="O632" s="46"/>
      <c r="P632" s="47"/>
      <c r="Q632" s="48">
        <f t="shared" si="225"/>
        <v>0</v>
      </c>
      <c r="R632" s="49" t="str">
        <f t="shared" si="226"/>
        <v/>
      </c>
      <c r="S632" s="50" t="str">
        <f t="shared" si="227"/>
        <v>Uit</v>
      </c>
      <c r="T632" s="171">
        <f t="shared" si="228"/>
        <v>0</v>
      </c>
      <c r="U632" s="169">
        <f t="shared" si="229"/>
        <v>0</v>
      </c>
      <c r="V632" s="169" t="str">
        <f t="shared" si="230"/>
        <v>Uit</v>
      </c>
      <c r="W632" s="170" t="str">
        <f t="shared" si="231"/>
        <v/>
      </c>
      <c r="X632" s="91" t="str">
        <f t="shared" si="232"/>
        <v/>
      </c>
      <c r="Y632" s="51"/>
      <c r="Z632" s="51"/>
      <c r="AA632" s="51"/>
      <c r="AB632" s="51"/>
      <c r="AC632" s="51"/>
      <c r="AD632" s="51"/>
      <c r="AE632" s="51"/>
      <c r="AF632" s="51"/>
      <c r="AG632" s="51"/>
      <c r="AH632" s="51"/>
      <c r="AI632" s="51"/>
      <c r="AJ632" s="51"/>
      <c r="AK632" s="51"/>
      <c r="AL632" s="51"/>
      <c r="AM632" s="51"/>
      <c r="AN632" s="51"/>
      <c r="AO632" s="51"/>
      <c r="AP632" s="51"/>
      <c r="AQ632" s="51"/>
      <c r="AR632" s="51"/>
      <c r="AS632" s="51"/>
      <c r="AT632" s="51"/>
      <c r="AU632" s="51"/>
      <c r="AV632" s="51"/>
      <c r="AW632" s="51"/>
      <c r="AX632" s="149">
        <f t="shared" si="233"/>
        <v>0</v>
      </c>
      <c r="AY632" s="52"/>
      <c r="AZ632" s="90" t="e">
        <f>VLOOKUP(AY632,Termination!C:D,2,FALSE)</f>
        <v>#N/A</v>
      </c>
      <c r="BA632" s="92" t="str">
        <f t="shared" si="234"/>
        <v/>
      </c>
      <c r="BB632" s="89"/>
      <c r="BC632" s="89"/>
      <c r="BD632" s="150" t="str">
        <f t="shared" si="235"/>
        <v/>
      </c>
      <c r="BE632" s="151">
        <f>VLOOKUP(A632,Basisgegevens!$B:$L,5,0)</f>
        <v>3.8773148148148148E-3</v>
      </c>
      <c r="BF632" s="151">
        <f>VLOOKUP($A632,Basisgegevens!$B:$L,7,0)</f>
        <v>3.6458333333333334E-3</v>
      </c>
      <c r="BG632" s="151">
        <f>VLOOKUP($A632,Basisgegevens!$B:$L,8,0)</f>
        <v>8.9467592592592585E-3</v>
      </c>
      <c r="BH632" s="152">
        <f>VLOOKUP($A632,Basisgegevens!$B:$L,9,0)</f>
        <v>220</v>
      </c>
      <c r="BI632" s="152">
        <f>VLOOKUP($A632,Basisgegevens!$B:$L,10,0)</f>
        <v>99</v>
      </c>
      <c r="BJ632" s="152">
        <f>VLOOKUP($A632,Basisgegevens!$B:$L,11,0)</f>
        <v>19</v>
      </c>
      <c r="BK632" s="152" t="str">
        <f t="shared" si="236"/>
        <v/>
      </c>
      <c r="BL632" s="153" t="str">
        <f t="shared" si="237"/>
        <v>Uit</v>
      </c>
      <c r="BM632" s="154" t="str">
        <f t="shared" si="244"/>
        <v/>
      </c>
      <c r="BN632" s="154">
        <f t="shared" si="238"/>
        <v>0</v>
      </c>
      <c r="BO632" s="154" t="str">
        <f t="shared" si="239"/>
        <v/>
      </c>
      <c r="BP632" s="61"/>
      <c r="BQ632" s="61"/>
      <c r="BR632" s="59" t="str">
        <f t="shared" si="240"/>
        <v/>
      </c>
      <c r="BS632" s="59" t="str">
        <f t="shared" si="241"/>
        <v/>
      </c>
      <c r="BT632" s="155" t="str">
        <f t="shared" si="242"/>
        <v/>
      </c>
      <c r="BU632" s="156" t="str">
        <f t="shared" si="243"/>
        <v/>
      </c>
      <c r="BV632" s="68"/>
      <c r="BW632" s="68"/>
      <c r="BX632" s="68"/>
      <c r="BY632" s="68"/>
      <c r="BZ632" s="68"/>
      <c r="CA632" s="68"/>
      <c r="CB632" s="68"/>
      <c r="CC632" s="68"/>
    </row>
    <row r="633" spans="1:81" x14ac:dyDescent="0.2">
      <c r="A633" s="161" t="s">
        <v>57</v>
      </c>
      <c r="B633" s="32"/>
      <c r="C633" s="164" t="str">
        <f t="shared" si="223"/>
        <v>Z</v>
      </c>
      <c r="D633" s="147"/>
      <c r="E633" s="40"/>
      <c r="F633" s="35"/>
      <c r="G633" s="32"/>
      <c r="H633" s="32"/>
      <c r="I633" s="32"/>
      <c r="J633" s="32"/>
      <c r="K633" s="41"/>
      <c r="L633" s="42"/>
      <c r="M633" s="42"/>
      <c r="N633" s="167" t="str">
        <f t="shared" si="224"/>
        <v>Uit</v>
      </c>
      <c r="O633" s="46"/>
      <c r="P633" s="47"/>
      <c r="Q633" s="48">
        <f t="shared" si="225"/>
        <v>0</v>
      </c>
      <c r="R633" s="49" t="str">
        <f t="shared" si="226"/>
        <v/>
      </c>
      <c r="S633" s="50" t="str">
        <f t="shared" si="227"/>
        <v>Uit</v>
      </c>
      <c r="T633" s="171">
        <f t="shared" si="228"/>
        <v>0</v>
      </c>
      <c r="U633" s="169">
        <f t="shared" si="229"/>
        <v>0</v>
      </c>
      <c r="V633" s="169" t="str">
        <f t="shared" si="230"/>
        <v>Uit</v>
      </c>
      <c r="W633" s="170" t="str">
        <f t="shared" si="231"/>
        <v/>
      </c>
      <c r="X633" s="91" t="str">
        <f t="shared" si="232"/>
        <v/>
      </c>
      <c r="Y633" s="51"/>
      <c r="Z633" s="51"/>
      <c r="AA633" s="51"/>
      <c r="AB633" s="51"/>
      <c r="AC633" s="51"/>
      <c r="AD633" s="51"/>
      <c r="AE633" s="51"/>
      <c r="AF633" s="51"/>
      <c r="AG633" s="51"/>
      <c r="AH633" s="51"/>
      <c r="AI633" s="51"/>
      <c r="AJ633" s="51"/>
      <c r="AK633" s="51"/>
      <c r="AL633" s="51"/>
      <c r="AM633" s="51"/>
      <c r="AN633" s="51"/>
      <c r="AO633" s="51"/>
      <c r="AP633" s="51"/>
      <c r="AQ633" s="51"/>
      <c r="AR633" s="51"/>
      <c r="AS633" s="51"/>
      <c r="AT633" s="51"/>
      <c r="AU633" s="51"/>
      <c r="AV633" s="51"/>
      <c r="AW633" s="51"/>
      <c r="AX633" s="149">
        <f t="shared" si="233"/>
        <v>0</v>
      </c>
      <c r="AY633" s="52"/>
      <c r="AZ633" s="90" t="e">
        <f>VLOOKUP(AY633,Termination!C:D,2,FALSE)</f>
        <v>#N/A</v>
      </c>
      <c r="BA633" s="92" t="str">
        <f t="shared" si="234"/>
        <v/>
      </c>
      <c r="BB633" s="89"/>
      <c r="BC633" s="89"/>
      <c r="BD633" s="150" t="str">
        <f t="shared" si="235"/>
        <v/>
      </c>
      <c r="BE633" s="151">
        <f>VLOOKUP(A633,Basisgegevens!$B:$L,5,0)</f>
        <v>3.8773148148148148E-3</v>
      </c>
      <c r="BF633" s="151">
        <f>VLOOKUP($A633,Basisgegevens!$B:$L,7,0)</f>
        <v>3.6458333333333334E-3</v>
      </c>
      <c r="BG633" s="151">
        <f>VLOOKUP($A633,Basisgegevens!$B:$L,8,0)</f>
        <v>8.9467592592592585E-3</v>
      </c>
      <c r="BH633" s="152">
        <f>VLOOKUP($A633,Basisgegevens!$B:$L,9,0)</f>
        <v>220</v>
      </c>
      <c r="BI633" s="152">
        <f>VLOOKUP($A633,Basisgegevens!$B:$L,10,0)</f>
        <v>99</v>
      </c>
      <c r="BJ633" s="152">
        <f>VLOOKUP($A633,Basisgegevens!$B:$L,11,0)</f>
        <v>19</v>
      </c>
      <c r="BK633" s="152" t="str">
        <f t="shared" si="236"/>
        <v/>
      </c>
      <c r="BL633" s="153" t="str">
        <f t="shared" si="237"/>
        <v>Uit</v>
      </c>
      <c r="BM633" s="154" t="str">
        <f t="shared" si="244"/>
        <v/>
      </c>
      <c r="BN633" s="154">
        <f t="shared" si="238"/>
        <v>0</v>
      </c>
      <c r="BO633" s="154" t="str">
        <f t="shared" si="239"/>
        <v/>
      </c>
      <c r="BP633" s="61"/>
      <c r="BQ633" s="61"/>
      <c r="BR633" s="59" t="str">
        <f t="shared" si="240"/>
        <v/>
      </c>
      <c r="BS633" s="59" t="str">
        <f t="shared" si="241"/>
        <v/>
      </c>
      <c r="BT633" s="155" t="str">
        <f t="shared" si="242"/>
        <v/>
      </c>
      <c r="BU633" s="156" t="str">
        <f t="shared" si="243"/>
        <v/>
      </c>
      <c r="BV633" s="68"/>
      <c r="BW633" s="68"/>
      <c r="BX633" s="68"/>
      <c r="BY633" s="68"/>
      <c r="BZ633" s="68"/>
      <c r="CA633" s="68"/>
      <c r="CB633" s="68"/>
      <c r="CC633" s="68"/>
    </row>
    <row r="634" spans="1:81" x14ac:dyDescent="0.2">
      <c r="A634" s="161" t="s">
        <v>57</v>
      </c>
      <c r="B634" s="32"/>
      <c r="C634" s="164" t="str">
        <f t="shared" si="223"/>
        <v>Z</v>
      </c>
      <c r="D634" s="147"/>
      <c r="E634" s="40"/>
      <c r="F634" s="35"/>
      <c r="G634" s="32"/>
      <c r="H634" s="32"/>
      <c r="I634" s="32"/>
      <c r="J634" s="32"/>
      <c r="K634" s="41"/>
      <c r="L634" s="42"/>
      <c r="M634" s="42"/>
      <c r="N634" s="167" t="str">
        <f t="shared" si="224"/>
        <v>Uit</v>
      </c>
      <c r="O634" s="46"/>
      <c r="P634" s="47"/>
      <c r="Q634" s="48">
        <f t="shared" si="225"/>
        <v>0</v>
      </c>
      <c r="R634" s="49" t="str">
        <f t="shared" si="226"/>
        <v/>
      </c>
      <c r="S634" s="50" t="str">
        <f t="shared" si="227"/>
        <v>Uit</v>
      </c>
      <c r="T634" s="171">
        <f t="shared" si="228"/>
        <v>0</v>
      </c>
      <c r="U634" s="169">
        <f t="shared" si="229"/>
        <v>0</v>
      </c>
      <c r="V634" s="169" t="str">
        <f t="shared" si="230"/>
        <v>Uit</v>
      </c>
      <c r="W634" s="170" t="str">
        <f t="shared" si="231"/>
        <v/>
      </c>
      <c r="X634" s="91" t="str">
        <f t="shared" si="232"/>
        <v/>
      </c>
      <c r="Y634" s="51"/>
      <c r="Z634" s="51"/>
      <c r="AA634" s="51"/>
      <c r="AB634" s="51"/>
      <c r="AC634" s="51"/>
      <c r="AD634" s="51"/>
      <c r="AE634" s="51"/>
      <c r="AF634" s="51"/>
      <c r="AG634" s="51"/>
      <c r="AH634" s="51"/>
      <c r="AI634" s="51"/>
      <c r="AJ634" s="51"/>
      <c r="AK634" s="51"/>
      <c r="AL634" s="51"/>
      <c r="AM634" s="51"/>
      <c r="AN634" s="51"/>
      <c r="AO634" s="51"/>
      <c r="AP634" s="51"/>
      <c r="AQ634" s="51"/>
      <c r="AR634" s="51"/>
      <c r="AS634" s="51"/>
      <c r="AT634" s="51"/>
      <c r="AU634" s="51"/>
      <c r="AV634" s="51"/>
      <c r="AW634" s="51"/>
      <c r="AX634" s="149">
        <f t="shared" si="233"/>
        <v>0</v>
      </c>
      <c r="AY634" s="52"/>
      <c r="AZ634" s="90" t="e">
        <f>VLOOKUP(AY634,Termination!C:D,2,FALSE)</f>
        <v>#N/A</v>
      </c>
      <c r="BA634" s="92" t="str">
        <f t="shared" si="234"/>
        <v/>
      </c>
      <c r="BB634" s="89"/>
      <c r="BC634" s="89"/>
      <c r="BD634" s="150" t="str">
        <f t="shared" si="235"/>
        <v/>
      </c>
      <c r="BE634" s="151">
        <f>VLOOKUP(A634,Basisgegevens!$B:$L,5,0)</f>
        <v>3.8773148148148148E-3</v>
      </c>
      <c r="BF634" s="151">
        <f>VLOOKUP($A634,Basisgegevens!$B:$L,7,0)</f>
        <v>3.6458333333333334E-3</v>
      </c>
      <c r="BG634" s="151">
        <f>VLOOKUP($A634,Basisgegevens!$B:$L,8,0)</f>
        <v>8.9467592592592585E-3</v>
      </c>
      <c r="BH634" s="152">
        <f>VLOOKUP($A634,Basisgegevens!$B:$L,9,0)</f>
        <v>220</v>
      </c>
      <c r="BI634" s="152">
        <f>VLOOKUP($A634,Basisgegevens!$B:$L,10,0)</f>
        <v>99</v>
      </c>
      <c r="BJ634" s="152">
        <f>VLOOKUP($A634,Basisgegevens!$B:$L,11,0)</f>
        <v>19</v>
      </c>
      <c r="BK634" s="152" t="str">
        <f t="shared" si="236"/>
        <v/>
      </c>
      <c r="BL634" s="153" t="str">
        <f t="shared" si="237"/>
        <v>Uit</v>
      </c>
      <c r="BM634" s="154" t="str">
        <f t="shared" si="244"/>
        <v/>
      </c>
      <c r="BN634" s="154">
        <f t="shared" si="238"/>
        <v>0</v>
      </c>
      <c r="BO634" s="154" t="str">
        <f t="shared" si="239"/>
        <v/>
      </c>
      <c r="BP634" s="61"/>
      <c r="BQ634" s="61"/>
      <c r="BR634" s="59" t="str">
        <f t="shared" si="240"/>
        <v/>
      </c>
      <c r="BS634" s="59" t="str">
        <f t="shared" si="241"/>
        <v/>
      </c>
      <c r="BT634" s="155" t="str">
        <f t="shared" si="242"/>
        <v/>
      </c>
      <c r="BU634" s="156" t="str">
        <f t="shared" si="243"/>
        <v/>
      </c>
      <c r="BV634" s="68"/>
      <c r="BW634" s="68"/>
      <c r="BX634" s="68"/>
      <c r="BY634" s="68"/>
      <c r="BZ634" s="68"/>
      <c r="CA634" s="68"/>
      <c r="CB634" s="68"/>
      <c r="CC634" s="68"/>
    </row>
    <row r="635" spans="1:81" x14ac:dyDescent="0.2">
      <c r="A635" s="161" t="s">
        <v>57</v>
      </c>
      <c r="B635" s="32"/>
      <c r="C635" s="164" t="str">
        <f t="shared" si="223"/>
        <v>Z</v>
      </c>
      <c r="D635" s="147"/>
      <c r="E635" s="40"/>
      <c r="F635" s="35"/>
      <c r="G635" s="32"/>
      <c r="H635" s="32"/>
      <c r="I635" s="32"/>
      <c r="J635" s="32"/>
      <c r="K635" s="41"/>
      <c r="L635" s="42"/>
      <c r="M635" s="42"/>
      <c r="N635" s="167" t="str">
        <f t="shared" si="224"/>
        <v>Uit</v>
      </c>
      <c r="O635" s="46"/>
      <c r="P635" s="47"/>
      <c r="Q635" s="48">
        <f t="shared" si="225"/>
        <v>0</v>
      </c>
      <c r="R635" s="49" t="str">
        <f t="shared" si="226"/>
        <v/>
      </c>
      <c r="S635" s="50" t="str">
        <f t="shared" si="227"/>
        <v>Uit</v>
      </c>
      <c r="T635" s="171">
        <f t="shared" si="228"/>
        <v>0</v>
      </c>
      <c r="U635" s="169">
        <f t="shared" si="229"/>
        <v>0</v>
      </c>
      <c r="V635" s="169" t="str">
        <f t="shared" si="230"/>
        <v>Uit</v>
      </c>
      <c r="W635" s="170" t="str">
        <f t="shared" si="231"/>
        <v/>
      </c>
      <c r="X635" s="91" t="str">
        <f t="shared" si="232"/>
        <v/>
      </c>
      <c r="Y635" s="51"/>
      <c r="Z635" s="51"/>
      <c r="AA635" s="51"/>
      <c r="AB635" s="51"/>
      <c r="AC635" s="51"/>
      <c r="AD635" s="51"/>
      <c r="AE635" s="51"/>
      <c r="AF635" s="51"/>
      <c r="AG635" s="51"/>
      <c r="AH635" s="51"/>
      <c r="AI635" s="51"/>
      <c r="AJ635" s="51"/>
      <c r="AK635" s="51"/>
      <c r="AL635" s="51"/>
      <c r="AM635" s="51"/>
      <c r="AN635" s="51"/>
      <c r="AO635" s="51"/>
      <c r="AP635" s="51"/>
      <c r="AQ635" s="51"/>
      <c r="AR635" s="51"/>
      <c r="AS635" s="51"/>
      <c r="AT635" s="51"/>
      <c r="AU635" s="51"/>
      <c r="AV635" s="51"/>
      <c r="AW635" s="51"/>
      <c r="AX635" s="149">
        <f t="shared" si="233"/>
        <v>0</v>
      </c>
      <c r="AY635" s="52"/>
      <c r="AZ635" s="90" t="e">
        <f>VLOOKUP(AY635,Termination!C:D,2,FALSE)</f>
        <v>#N/A</v>
      </c>
      <c r="BA635" s="92" t="str">
        <f t="shared" si="234"/>
        <v/>
      </c>
      <c r="BB635" s="89"/>
      <c r="BC635" s="89"/>
      <c r="BD635" s="150" t="str">
        <f t="shared" si="235"/>
        <v/>
      </c>
      <c r="BE635" s="151">
        <f>VLOOKUP(A635,Basisgegevens!$B:$L,5,0)</f>
        <v>3.8773148148148148E-3</v>
      </c>
      <c r="BF635" s="151">
        <f>VLOOKUP($A635,Basisgegevens!$B:$L,7,0)</f>
        <v>3.6458333333333334E-3</v>
      </c>
      <c r="BG635" s="151">
        <f>VLOOKUP($A635,Basisgegevens!$B:$L,8,0)</f>
        <v>8.9467592592592585E-3</v>
      </c>
      <c r="BH635" s="152">
        <f>VLOOKUP($A635,Basisgegevens!$B:$L,9,0)</f>
        <v>220</v>
      </c>
      <c r="BI635" s="152">
        <f>VLOOKUP($A635,Basisgegevens!$B:$L,10,0)</f>
        <v>99</v>
      </c>
      <c r="BJ635" s="152">
        <f>VLOOKUP($A635,Basisgegevens!$B:$L,11,0)</f>
        <v>19</v>
      </c>
      <c r="BK635" s="152" t="str">
        <f t="shared" si="236"/>
        <v/>
      </c>
      <c r="BL635" s="153" t="str">
        <f t="shared" si="237"/>
        <v>Uit</v>
      </c>
      <c r="BM635" s="154" t="str">
        <f t="shared" si="244"/>
        <v/>
      </c>
      <c r="BN635" s="154">
        <f t="shared" si="238"/>
        <v>0</v>
      </c>
      <c r="BO635" s="154" t="str">
        <f t="shared" si="239"/>
        <v/>
      </c>
      <c r="BP635" s="61"/>
      <c r="BQ635" s="61"/>
      <c r="BR635" s="59" t="str">
        <f t="shared" si="240"/>
        <v/>
      </c>
      <c r="BS635" s="59" t="str">
        <f t="shared" si="241"/>
        <v/>
      </c>
      <c r="BT635" s="155" t="str">
        <f t="shared" si="242"/>
        <v/>
      </c>
      <c r="BU635" s="156" t="str">
        <f t="shared" si="243"/>
        <v/>
      </c>
      <c r="BV635" s="68"/>
      <c r="BW635" s="68"/>
      <c r="BX635" s="68"/>
      <c r="BY635" s="68"/>
      <c r="BZ635" s="68"/>
      <c r="CA635" s="68"/>
      <c r="CB635" s="68"/>
      <c r="CC635" s="68"/>
    </row>
    <row r="636" spans="1:81" x14ac:dyDescent="0.2">
      <c r="A636" s="161" t="s">
        <v>57</v>
      </c>
      <c r="B636" s="32"/>
      <c r="C636" s="164" t="str">
        <f t="shared" si="223"/>
        <v>Z</v>
      </c>
      <c r="D636" s="147"/>
      <c r="E636" s="40"/>
      <c r="F636" s="35"/>
      <c r="G636" s="32"/>
      <c r="H636" s="32"/>
      <c r="I636" s="32"/>
      <c r="J636" s="32"/>
      <c r="K636" s="41"/>
      <c r="L636" s="42"/>
      <c r="M636" s="42"/>
      <c r="N636" s="167" t="str">
        <f t="shared" si="224"/>
        <v>Uit</v>
      </c>
      <c r="O636" s="46"/>
      <c r="P636" s="47"/>
      <c r="Q636" s="48">
        <f t="shared" si="225"/>
        <v>0</v>
      </c>
      <c r="R636" s="49" t="str">
        <f t="shared" si="226"/>
        <v/>
      </c>
      <c r="S636" s="50" t="str">
        <f t="shared" si="227"/>
        <v>Uit</v>
      </c>
      <c r="T636" s="171">
        <f t="shared" si="228"/>
        <v>0</v>
      </c>
      <c r="U636" s="169">
        <f t="shared" si="229"/>
        <v>0</v>
      </c>
      <c r="V636" s="169" t="str">
        <f t="shared" si="230"/>
        <v>Uit</v>
      </c>
      <c r="W636" s="170" t="str">
        <f t="shared" si="231"/>
        <v/>
      </c>
      <c r="X636" s="91" t="str">
        <f t="shared" si="232"/>
        <v/>
      </c>
      <c r="Y636" s="51"/>
      <c r="Z636" s="51"/>
      <c r="AA636" s="51"/>
      <c r="AB636" s="51"/>
      <c r="AC636" s="51"/>
      <c r="AD636" s="51"/>
      <c r="AE636" s="51"/>
      <c r="AF636" s="51"/>
      <c r="AG636" s="51"/>
      <c r="AH636" s="51"/>
      <c r="AI636" s="51"/>
      <c r="AJ636" s="51"/>
      <c r="AK636" s="51"/>
      <c r="AL636" s="51"/>
      <c r="AM636" s="51"/>
      <c r="AN636" s="51"/>
      <c r="AO636" s="51"/>
      <c r="AP636" s="51"/>
      <c r="AQ636" s="51"/>
      <c r="AR636" s="51"/>
      <c r="AS636" s="51"/>
      <c r="AT636" s="51"/>
      <c r="AU636" s="51"/>
      <c r="AV636" s="51"/>
      <c r="AW636" s="51"/>
      <c r="AX636" s="149">
        <f t="shared" si="233"/>
        <v>0</v>
      </c>
      <c r="AY636" s="52"/>
      <c r="AZ636" s="90" t="e">
        <f>VLOOKUP(AY636,Termination!C:D,2,FALSE)</f>
        <v>#N/A</v>
      </c>
      <c r="BA636" s="92" t="str">
        <f t="shared" si="234"/>
        <v/>
      </c>
      <c r="BB636" s="89"/>
      <c r="BC636" s="89"/>
      <c r="BD636" s="150" t="str">
        <f t="shared" si="235"/>
        <v/>
      </c>
      <c r="BE636" s="151">
        <f>VLOOKUP(A636,Basisgegevens!$B:$L,5,0)</f>
        <v>3.8773148148148148E-3</v>
      </c>
      <c r="BF636" s="151">
        <f>VLOOKUP($A636,Basisgegevens!$B:$L,7,0)</f>
        <v>3.6458333333333334E-3</v>
      </c>
      <c r="BG636" s="151">
        <f>VLOOKUP($A636,Basisgegevens!$B:$L,8,0)</f>
        <v>8.9467592592592585E-3</v>
      </c>
      <c r="BH636" s="152">
        <f>VLOOKUP($A636,Basisgegevens!$B:$L,9,0)</f>
        <v>220</v>
      </c>
      <c r="BI636" s="152">
        <f>VLOOKUP($A636,Basisgegevens!$B:$L,10,0)</f>
        <v>99</v>
      </c>
      <c r="BJ636" s="152">
        <f>VLOOKUP($A636,Basisgegevens!$B:$L,11,0)</f>
        <v>19</v>
      </c>
      <c r="BK636" s="152" t="str">
        <f t="shared" si="236"/>
        <v/>
      </c>
      <c r="BL636" s="153" t="str">
        <f t="shared" si="237"/>
        <v>Uit</v>
      </c>
      <c r="BM636" s="154" t="str">
        <f t="shared" si="244"/>
        <v/>
      </c>
      <c r="BN636" s="154">
        <f t="shared" si="238"/>
        <v>0</v>
      </c>
      <c r="BO636" s="154" t="str">
        <f t="shared" si="239"/>
        <v/>
      </c>
      <c r="BP636" s="61"/>
      <c r="BQ636" s="61"/>
      <c r="BR636" s="59" t="str">
        <f t="shared" si="240"/>
        <v/>
      </c>
      <c r="BS636" s="59" t="str">
        <f t="shared" si="241"/>
        <v/>
      </c>
      <c r="BT636" s="155" t="str">
        <f t="shared" si="242"/>
        <v/>
      </c>
      <c r="BU636" s="156" t="str">
        <f t="shared" si="243"/>
        <v/>
      </c>
      <c r="BV636" s="68"/>
      <c r="BW636" s="68"/>
      <c r="BX636" s="68"/>
      <c r="BY636" s="68"/>
      <c r="BZ636" s="68"/>
      <c r="CA636" s="68"/>
      <c r="CB636" s="68"/>
      <c r="CC636" s="68"/>
    </row>
    <row r="637" spans="1:81" x14ac:dyDescent="0.2">
      <c r="A637" s="161" t="s">
        <v>57</v>
      </c>
      <c r="B637" s="32"/>
      <c r="C637" s="164" t="str">
        <f t="shared" si="223"/>
        <v>Z</v>
      </c>
      <c r="D637" s="147"/>
      <c r="E637" s="40"/>
      <c r="F637" s="35"/>
      <c r="G637" s="32"/>
      <c r="H637" s="32"/>
      <c r="I637" s="32"/>
      <c r="J637" s="32"/>
      <c r="K637" s="41"/>
      <c r="L637" s="42"/>
      <c r="M637" s="42"/>
      <c r="N637" s="167" t="str">
        <f t="shared" si="224"/>
        <v>Uit</v>
      </c>
      <c r="O637" s="46"/>
      <c r="P637" s="47"/>
      <c r="Q637" s="48">
        <f t="shared" si="225"/>
        <v>0</v>
      </c>
      <c r="R637" s="49" t="str">
        <f t="shared" si="226"/>
        <v/>
      </c>
      <c r="S637" s="50" t="str">
        <f t="shared" si="227"/>
        <v>Uit</v>
      </c>
      <c r="T637" s="171">
        <f t="shared" si="228"/>
        <v>0</v>
      </c>
      <c r="U637" s="169">
        <f t="shared" si="229"/>
        <v>0</v>
      </c>
      <c r="V637" s="169" t="str">
        <f t="shared" si="230"/>
        <v>Uit</v>
      </c>
      <c r="W637" s="170" t="str">
        <f t="shared" si="231"/>
        <v/>
      </c>
      <c r="X637" s="91" t="str">
        <f t="shared" si="232"/>
        <v/>
      </c>
      <c r="Y637" s="51"/>
      <c r="Z637" s="51"/>
      <c r="AA637" s="51"/>
      <c r="AB637" s="51"/>
      <c r="AC637" s="51"/>
      <c r="AD637" s="51"/>
      <c r="AE637" s="51"/>
      <c r="AF637" s="51"/>
      <c r="AG637" s="51"/>
      <c r="AH637" s="51"/>
      <c r="AI637" s="51"/>
      <c r="AJ637" s="51"/>
      <c r="AK637" s="51"/>
      <c r="AL637" s="51"/>
      <c r="AM637" s="51"/>
      <c r="AN637" s="51"/>
      <c r="AO637" s="51"/>
      <c r="AP637" s="51"/>
      <c r="AQ637" s="51"/>
      <c r="AR637" s="51"/>
      <c r="AS637" s="51"/>
      <c r="AT637" s="51"/>
      <c r="AU637" s="51"/>
      <c r="AV637" s="51"/>
      <c r="AW637" s="51"/>
      <c r="AX637" s="149">
        <f t="shared" si="233"/>
        <v>0</v>
      </c>
      <c r="AY637" s="52"/>
      <c r="AZ637" s="90" t="e">
        <f>VLOOKUP(AY637,Termination!C:D,2,FALSE)</f>
        <v>#N/A</v>
      </c>
      <c r="BA637" s="92" t="str">
        <f t="shared" si="234"/>
        <v/>
      </c>
      <c r="BB637" s="89"/>
      <c r="BC637" s="89"/>
      <c r="BD637" s="150" t="str">
        <f t="shared" si="235"/>
        <v/>
      </c>
      <c r="BE637" s="151">
        <f>VLOOKUP(A637,Basisgegevens!$B:$L,5,0)</f>
        <v>3.8773148148148148E-3</v>
      </c>
      <c r="BF637" s="151">
        <f>VLOOKUP($A637,Basisgegevens!$B:$L,7,0)</f>
        <v>3.6458333333333334E-3</v>
      </c>
      <c r="BG637" s="151">
        <f>VLOOKUP($A637,Basisgegevens!$B:$L,8,0)</f>
        <v>8.9467592592592585E-3</v>
      </c>
      <c r="BH637" s="152">
        <f>VLOOKUP($A637,Basisgegevens!$B:$L,9,0)</f>
        <v>220</v>
      </c>
      <c r="BI637" s="152">
        <f>VLOOKUP($A637,Basisgegevens!$B:$L,10,0)</f>
        <v>99</v>
      </c>
      <c r="BJ637" s="152">
        <f>VLOOKUP($A637,Basisgegevens!$B:$L,11,0)</f>
        <v>19</v>
      </c>
      <c r="BK637" s="152" t="str">
        <f t="shared" si="236"/>
        <v/>
      </c>
      <c r="BL637" s="153" t="str">
        <f t="shared" si="237"/>
        <v>Uit</v>
      </c>
      <c r="BM637" s="154" t="str">
        <f t="shared" si="244"/>
        <v/>
      </c>
      <c r="BN637" s="154">
        <f t="shared" si="238"/>
        <v>0</v>
      </c>
      <c r="BO637" s="154" t="str">
        <f t="shared" si="239"/>
        <v/>
      </c>
      <c r="BP637" s="61"/>
      <c r="BQ637" s="61"/>
      <c r="BR637" s="59" t="str">
        <f t="shared" si="240"/>
        <v/>
      </c>
      <c r="BS637" s="59" t="str">
        <f t="shared" si="241"/>
        <v/>
      </c>
      <c r="BT637" s="155" t="str">
        <f t="shared" si="242"/>
        <v/>
      </c>
      <c r="BU637" s="156" t="str">
        <f t="shared" si="243"/>
        <v/>
      </c>
      <c r="BV637" s="68"/>
      <c r="BW637" s="68"/>
      <c r="BX637" s="68"/>
      <c r="BY637" s="68"/>
      <c r="BZ637" s="68"/>
      <c r="CA637" s="68"/>
      <c r="CB637" s="68"/>
      <c r="CC637" s="68"/>
    </row>
    <row r="638" spans="1:81" x14ac:dyDescent="0.2">
      <c r="A638" s="161" t="s">
        <v>57</v>
      </c>
      <c r="B638" s="32"/>
      <c r="C638" s="164" t="str">
        <f t="shared" si="223"/>
        <v>Z</v>
      </c>
      <c r="D638" s="147"/>
      <c r="E638" s="40"/>
      <c r="F638" s="35"/>
      <c r="G638" s="32"/>
      <c r="H638" s="32"/>
      <c r="I638" s="32"/>
      <c r="J638" s="32"/>
      <c r="K638" s="41"/>
      <c r="L638" s="42"/>
      <c r="M638" s="42"/>
      <c r="N638" s="167" t="str">
        <f t="shared" si="224"/>
        <v>Uit</v>
      </c>
      <c r="O638" s="46"/>
      <c r="P638" s="47"/>
      <c r="Q638" s="48">
        <f t="shared" si="225"/>
        <v>0</v>
      </c>
      <c r="R638" s="49" t="str">
        <f t="shared" si="226"/>
        <v/>
      </c>
      <c r="S638" s="50" t="str">
        <f t="shared" si="227"/>
        <v>Uit</v>
      </c>
      <c r="T638" s="171">
        <f t="shared" si="228"/>
        <v>0</v>
      </c>
      <c r="U638" s="169">
        <f t="shared" si="229"/>
        <v>0</v>
      </c>
      <c r="V638" s="169" t="str">
        <f t="shared" si="230"/>
        <v>Uit</v>
      </c>
      <c r="W638" s="170" t="str">
        <f t="shared" si="231"/>
        <v/>
      </c>
      <c r="X638" s="91" t="str">
        <f t="shared" si="232"/>
        <v/>
      </c>
      <c r="Y638" s="51"/>
      <c r="Z638" s="51"/>
      <c r="AA638" s="51"/>
      <c r="AB638" s="51"/>
      <c r="AC638" s="51"/>
      <c r="AD638" s="51"/>
      <c r="AE638" s="51"/>
      <c r="AF638" s="51"/>
      <c r="AG638" s="51"/>
      <c r="AH638" s="51"/>
      <c r="AI638" s="51"/>
      <c r="AJ638" s="51"/>
      <c r="AK638" s="51"/>
      <c r="AL638" s="51"/>
      <c r="AM638" s="51"/>
      <c r="AN638" s="51"/>
      <c r="AO638" s="51"/>
      <c r="AP638" s="51"/>
      <c r="AQ638" s="51"/>
      <c r="AR638" s="51"/>
      <c r="AS638" s="51"/>
      <c r="AT638" s="51"/>
      <c r="AU638" s="51"/>
      <c r="AV638" s="51"/>
      <c r="AW638" s="51"/>
      <c r="AX638" s="149">
        <f t="shared" si="233"/>
        <v>0</v>
      </c>
      <c r="AY638" s="52"/>
      <c r="AZ638" s="90" t="e">
        <f>VLOOKUP(AY638,Termination!C:D,2,FALSE)</f>
        <v>#N/A</v>
      </c>
      <c r="BA638" s="92" t="str">
        <f t="shared" si="234"/>
        <v/>
      </c>
      <c r="BB638" s="89"/>
      <c r="BC638" s="89"/>
      <c r="BD638" s="150" t="str">
        <f t="shared" si="235"/>
        <v/>
      </c>
      <c r="BE638" s="151">
        <f>VLOOKUP(A638,Basisgegevens!$B:$L,5,0)</f>
        <v>3.8773148148148148E-3</v>
      </c>
      <c r="BF638" s="151">
        <f>VLOOKUP($A638,Basisgegevens!$B:$L,7,0)</f>
        <v>3.6458333333333334E-3</v>
      </c>
      <c r="BG638" s="151">
        <f>VLOOKUP($A638,Basisgegevens!$B:$L,8,0)</f>
        <v>8.9467592592592585E-3</v>
      </c>
      <c r="BH638" s="152">
        <f>VLOOKUP($A638,Basisgegevens!$B:$L,9,0)</f>
        <v>220</v>
      </c>
      <c r="BI638" s="152">
        <f>VLOOKUP($A638,Basisgegevens!$B:$L,10,0)</f>
        <v>99</v>
      </c>
      <c r="BJ638" s="152">
        <f>VLOOKUP($A638,Basisgegevens!$B:$L,11,0)</f>
        <v>19</v>
      </c>
      <c r="BK638" s="152" t="str">
        <f t="shared" si="236"/>
        <v/>
      </c>
      <c r="BL638" s="153" t="str">
        <f t="shared" si="237"/>
        <v>Uit</v>
      </c>
      <c r="BM638" s="154" t="str">
        <f t="shared" si="244"/>
        <v/>
      </c>
      <c r="BN638" s="154">
        <f t="shared" si="238"/>
        <v>0</v>
      </c>
      <c r="BO638" s="154" t="str">
        <f t="shared" si="239"/>
        <v/>
      </c>
      <c r="BP638" s="61"/>
      <c r="BQ638" s="61"/>
      <c r="BR638" s="59" t="str">
        <f t="shared" si="240"/>
        <v/>
      </c>
      <c r="BS638" s="59" t="str">
        <f t="shared" si="241"/>
        <v/>
      </c>
      <c r="BT638" s="155" t="str">
        <f t="shared" si="242"/>
        <v/>
      </c>
      <c r="BU638" s="156" t="str">
        <f t="shared" si="243"/>
        <v/>
      </c>
      <c r="BV638" s="68"/>
      <c r="BW638" s="68"/>
      <c r="BX638" s="68"/>
      <c r="BY638" s="68"/>
      <c r="BZ638" s="68"/>
      <c r="CA638" s="68"/>
      <c r="CB638" s="68"/>
      <c r="CC638" s="68"/>
    </row>
    <row r="639" spans="1:81" x14ac:dyDescent="0.2">
      <c r="A639" s="161" t="s">
        <v>57</v>
      </c>
      <c r="B639" s="32"/>
      <c r="C639" s="164" t="str">
        <f t="shared" si="223"/>
        <v>Z</v>
      </c>
      <c r="D639" s="147"/>
      <c r="E639" s="40"/>
      <c r="F639" s="35"/>
      <c r="G639" s="32"/>
      <c r="H639" s="32"/>
      <c r="I639" s="32"/>
      <c r="J639" s="32"/>
      <c r="K639" s="41"/>
      <c r="L639" s="42"/>
      <c r="M639" s="42"/>
      <c r="N639" s="167" t="str">
        <f t="shared" si="224"/>
        <v>Uit</v>
      </c>
      <c r="O639" s="46"/>
      <c r="P639" s="47"/>
      <c r="Q639" s="48">
        <f t="shared" si="225"/>
        <v>0</v>
      </c>
      <c r="R639" s="49" t="str">
        <f t="shared" si="226"/>
        <v/>
      </c>
      <c r="S639" s="50" t="str">
        <f t="shared" si="227"/>
        <v>Uit</v>
      </c>
      <c r="T639" s="171">
        <f t="shared" si="228"/>
        <v>0</v>
      </c>
      <c r="U639" s="169">
        <f t="shared" si="229"/>
        <v>0</v>
      </c>
      <c r="V639" s="169" t="str">
        <f t="shared" si="230"/>
        <v>Uit</v>
      </c>
      <c r="W639" s="170" t="str">
        <f t="shared" si="231"/>
        <v/>
      </c>
      <c r="X639" s="91" t="str">
        <f t="shared" si="232"/>
        <v/>
      </c>
      <c r="Y639" s="51"/>
      <c r="Z639" s="51"/>
      <c r="AA639" s="51"/>
      <c r="AB639" s="51"/>
      <c r="AC639" s="51"/>
      <c r="AD639" s="51"/>
      <c r="AE639" s="51"/>
      <c r="AF639" s="51"/>
      <c r="AG639" s="51"/>
      <c r="AH639" s="51"/>
      <c r="AI639" s="51"/>
      <c r="AJ639" s="51"/>
      <c r="AK639" s="51"/>
      <c r="AL639" s="51"/>
      <c r="AM639" s="51"/>
      <c r="AN639" s="51"/>
      <c r="AO639" s="51"/>
      <c r="AP639" s="51"/>
      <c r="AQ639" s="51"/>
      <c r="AR639" s="51"/>
      <c r="AS639" s="51"/>
      <c r="AT639" s="51"/>
      <c r="AU639" s="51"/>
      <c r="AV639" s="51"/>
      <c r="AW639" s="51"/>
      <c r="AX639" s="149">
        <f t="shared" si="233"/>
        <v>0</v>
      </c>
      <c r="AY639" s="52"/>
      <c r="AZ639" s="90" t="e">
        <f>VLOOKUP(AY639,Termination!C:D,2,FALSE)</f>
        <v>#N/A</v>
      </c>
      <c r="BA639" s="92" t="str">
        <f t="shared" si="234"/>
        <v/>
      </c>
      <c r="BB639" s="89"/>
      <c r="BC639" s="89"/>
      <c r="BD639" s="150" t="str">
        <f t="shared" si="235"/>
        <v/>
      </c>
      <c r="BE639" s="151">
        <f>VLOOKUP(A639,Basisgegevens!$B:$L,5,0)</f>
        <v>3.8773148148148148E-3</v>
      </c>
      <c r="BF639" s="151">
        <f>VLOOKUP($A639,Basisgegevens!$B:$L,7,0)</f>
        <v>3.6458333333333334E-3</v>
      </c>
      <c r="BG639" s="151">
        <f>VLOOKUP($A639,Basisgegevens!$B:$L,8,0)</f>
        <v>8.9467592592592585E-3</v>
      </c>
      <c r="BH639" s="152">
        <f>VLOOKUP($A639,Basisgegevens!$B:$L,9,0)</f>
        <v>220</v>
      </c>
      <c r="BI639" s="152">
        <f>VLOOKUP($A639,Basisgegevens!$B:$L,10,0)</f>
        <v>99</v>
      </c>
      <c r="BJ639" s="152">
        <f>VLOOKUP($A639,Basisgegevens!$B:$L,11,0)</f>
        <v>19</v>
      </c>
      <c r="BK639" s="152" t="str">
        <f t="shared" si="236"/>
        <v/>
      </c>
      <c r="BL639" s="153" t="str">
        <f t="shared" si="237"/>
        <v>Uit</v>
      </c>
      <c r="BM639" s="154" t="str">
        <f t="shared" si="244"/>
        <v/>
      </c>
      <c r="BN639" s="154">
        <f t="shared" si="238"/>
        <v>0</v>
      </c>
      <c r="BO639" s="154" t="str">
        <f t="shared" si="239"/>
        <v/>
      </c>
      <c r="BP639" s="61"/>
      <c r="BQ639" s="61"/>
      <c r="BR639" s="59" t="str">
        <f t="shared" si="240"/>
        <v/>
      </c>
      <c r="BS639" s="59" t="str">
        <f t="shared" si="241"/>
        <v/>
      </c>
      <c r="BT639" s="155" t="str">
        <f t="shared" si="242"/>
        <v/>
      </c>
      <c r="BU639" s="156" t="str">
        <f t="shared" si="243"/>
        <v/>
      </c>
      <c r="BV639" s="68"/>
      <c r="BW639" s="68"/>
      <c r="BX639" s="68"/>
      <c r="BY639" s="68"/>
      <c r="BZ639" s="68"/>
      <c r="CA639" s="68"/>
      <c r="CB639" s="68"/>
      <c r="CC639" s="68"/>
    </row>
    <row r="640" spans="1:81" x14ac:dyDescent="0.2">
      <c r="A640" s="161" t="s">
        <v>57</v>
      </c>
      <c r="B640" s="32"/>
      <c r="C640" s="164" t="str">
        <f t="shared" si="223"/>
        <v>Z</v>
      </c>
      <c r="D640" s="147"/>
      <c r="E640" s="40"/>
      <c r="F640" s="35"/>
      <c r="G640" s="32"/>
      <c r="H640" s="32"/>
      <c r="I640" s="32"/>
      <c r="J640" s="32"/>
      <c r="K640" s="41"/>
      <c r="L640" s="42"/>
      <c r="M640" s="42"/>
      <c r="N640" s="167" t="str">
        <f t="shared" si="224"/>
        <v>Uit</v>
      </c>
      <c r="O640" s="46"/>
      <c r="P640" s="47"/>
      <c r="Q640" s="48">
        <f t="shared" si="225"/>
        <v>0</v>
      </c>
      <c r="R640" s="49" t="str">
        <f t="shared" si="226"/>
        <v/>
      </c>
      <c r="S640" s="50" t="str">
        <f t="shared" si="227"/>
        <v>Uit</v>
      </c>
      <c r="T640" s="171">
        <f t="shared" si="228"/>
        <v>0</v>
      </c>
      <c r="U640" s="169">
        <f t="shared" si="229"/>
        <v>0</v>
      </c>
      <c r="V640" s="169" t="str">
        <f t="shared" si="230"/>
        <v>Uit</v>
      </c>
      <c r="W640" s="170" t="str">
        <f t="shared" si="231"/>
        <v/>
      </c>
      <c r="X640" s="91" t="str">
        <f t="shared" si="232"/>
        <v/>
      </c>
      <c r="Y640" s="51"/>
      <c r="Z640" s="51"/>
      <c r="AA640" s="51"/>
      <c r="AB640" s="51"/>
      <c r="AC640" s="51"/>
      <c r="AD640" s="51"/>
      <c r="AE640" s="51"/>
      <c r="AF640" s="51"/>
      <c r="AG640" s="51"/>
      <c r="AH640" s="51"/>
      <c r="AI640" s="51"/>
      <c r="AJ640" s="51"/>
      <c r="AK640" s="51"/>
      <c r="AL640" s="51"/>
      <c r="AM640" s="51"/>
      <c r="AN640" s="51"/>
      <c r="AO640" s="51"/>
      <c r="AP640" s="51"/>
      <c r="AQ640" s="51"/>
      <c r="AR640" s="51"/>
      <c r="AS640" s="51"/>
      <c r="AT640" s="51"/>
      <c r="AU640" s="51"/>
      <c r="AV640" s="51"/>
      <c r="AW640" s="51"/>
      <c r="AX640" s="149">
        <f t="shared" si="233"/>
        <v>0</v>
      </c>
      <c r="AY640" s="52"/>
      <c r="AZ640" s="90" t="e">
        <f>VLOOKUP(AY640,Termination!C:D,2,FALSE)</f>
        <v>#N/A</v>
      </c>
      <c r="BA640" s="92" t="str">
        <f t="shared" si="234"/>
        <v/>
      </c>
      <c r="BB640" s="89"/>
      <c r="BC640" s="89"/>
      <c r="BD640" s="150" t="str">
        <f t="shared" si="235"/>
        <v/>
      </c>
      <c r="BE640" s="151">
        <f>VLOOKUP(A640,Basisgegevens!$B:$L,5,0)</f>
        <v>3.8773148148148148E-3</v>
      </c>
      <c r="BF640" s="151">
        <f>VLOOKUP($A640,Basisgegevens!$B:$L,7,0)</f>
        <v>3.6458333333333334E-3</v>
      </c>
      <c r="BG640" s="151">
        <f>VLOOKUP($A640,Basisgegevens!$B:$L,8,0)</f>
        <v>8.9467592592592585E-3</v>
      </c>
      <c r="BH640" s="152">
        <f>VLOOKUP($A640,Basisgegevens!$B:$L,9,0)</f>
        <v>220</v>
      </c>
      <c r="BI640" s="152">
        <f>VLOOKUP($A640,Basisgegevens!$B:$L,10,0)</f>
        <v>99</v>
      </c>
      <c r="BJ640" s="152">
        <f>VLOOKUP($A640,Basisgegevens!$B:$L,11,0)</f>
        <v>19</v>
      </c>
      <c r="BK640" s="152" t="str">
        <f t="shared" si="236"/>
        <v/>
      </c>
      <c r="BL640" s="153" t="str">
        <f t="shared" si="237"/>
        <v>Uit</v>
      </c>
      <c r="BM640" s="154" t="str">
        <f t="shared" si="244"/>
        <v/>
      </c>
      <c r="BN640" s="154">
        <f t="shared" si="238"/>
        <v>0</v>
      </c>
      <c r="BO640" s="154" t="str">
        <f t="shared" si="239"/>
        <v/>
      </c>
      <c r="BP640" s="61"/>
      <c r="BQ640" s="61"/>
      <c r="BR640" s="59" t="str">
        <f t="shared" si="240"/>
        <v/>
      </c>
      <c r="BS640" s="59" t="str">
        <f t="shared" si="241"/>
        <v/>
      </c>
      <c r="BT640" s="155" t="str">
        <f t="shared" si="242"/>
        <v/>
      </c>
      <c r="BU640" s="156" t="str">
        <f t="shared" si="243"/>
        <v/>
      </c>
      <c r="BV640" s="68"/>
      <c r="BW640" s="68"/>
      <c r="BX640" s="68"/>
      <c r="BY640" s="68"/>
      <c r="BZ640" s="68"/>
      <c r="CA640" s="68"/>
      <c r="CB640" s="68"/>
      <c r="CC640" s="68"/>
    </row>
    <row r="641" spans="1:81" x14ac:dyDescent="0.2">
      <c r="A641" s="161" t="s">
        <v>57</v>
      </c>
      <c r="B641" s="32"/>
      <c r="C641" s="164" t="str">
        <f t="shared" si="223"/>
        <v>Z</v>
      </c>
      <c r="D641" s="147"/>
      <c r="E641" s="40"/>
      <c r="F641" s="35"/>
      <c r="G641" s="32"/>
      <c r="H641" s="32"/>
      <c r="I641" s="32"/>
      <c r="J641" s="32"/>
      <c r="K641" s="41"/>
      <c r="L641" s="42"/>
      <c r="M641" s="42"/>
      <c r="N641" s="167" t="str">
        <f t="shared" si="224"/>
        <v>Uit</v>
      </c>
      <c r="O641" s="46"/>
      <c r="P641" s="47"/>
      <c r="Q641" s="48">
        <f t="shared" si="225"/>
        <v>0</v>
      </c>
      <c r="R641" s="49" t="str">
        <f t="shared" si="226"/>
        <v/>
      </c>
      <c r="S641" s="50" t="str">
        <f t="shared" si="227"/>
        <v>Uit</v>
      </c>
      <c r="T641" s="171">
        <f t="shared" si="228"/>
        <v>0</v>
      </c>
      <c r="U641" s="169">
        <f t="shared" si="229"/>
        <v>0</v>
      </c>
      <c r="V641" s="169" t="str">
        <f t="shared" si="230"/>
        <v>Uit</v>
      </c>
      <c r="W641" s="170" t="str">
        <f t="shared" si="231"/>
        <v/>
      </c>
      <c r="X641" s="91" t="str">
        <f t="shared" si="232"/>
        <v/>
      </c>
      <c r="Y641" s="51"/>
      <c r="Z641" s="51"/>
      <c r="AA641" s="51"/>
      <c r="AB641" s="51"/>
      <c r="AC641" s="51"/>
      <c r="AD641" s="51"/>
      <c r="AE641" s="51"/>
      <c r="AF641" s="51"/>
      <c r="AG641" s="51"/>
      <c r="AH641" s="51"/>
      <c r="AI641" s="51"/>
      <c r="AJ641" s="51"/>
      <c r="AK641" s="51"/>
      <c r="AL641" s="51"/>
      <c r="AM641" s="51"/>
      <c r="AN641" s="51"/>
      <c r="AO641" s="51"/>
      <c r="AP641" s="51"/>
      <c r="AQ641" s="51"/>
      <c r="AR641" s="51"/>
      <c r="AS641" s="51"/>
      <c r="AT641" s="51"/>
      <c r="AU641" s="51"/>
      <c r="AV641" s="51"/>
      <c r="AW641" s="51"/>
      <c r="AX641" s="149">
        <f t="shared" si="233"/>
        <v>0</v>
      </c>
      <c r="AY641" s="52"/>
      <c r="AZ641" s="90" t="e">
        <f>VLOOKUP(AY641,Termination!C:D,2,FALSE)</f>
        <v>#N/A</v>
      </c>
      <c r="BA641" s="92" t="str">
        <f t="shared" si="234"/>
        <v/>
      </c>
      <c r="BB641" s="89"/>
      <c r="BC641" s="89"/>
      <c r="BD641" s="150" t="str">
        <f t="shared" si="235"/>
        <v/>
      </c>
      <c r="BE641" s="151">
        <f>VLOOKUP(A641,Basisgegevens!$B:$L,5,0)</f>
        <v>3.8773148148148148E-3</v>
      </c>
      <c r="BF641" s="151">
        <f>VLOOKUP($A641,Basisgegevens!$B:$L,7,0)</f>
        <v>3.6458333333333334E-3</v>
      </c>
      <c r="BG641" s="151">
        <f>VLOOKUP($A641,Basisgegevens!$B:$L,8,0)</f>
        <v>8.9467592592592585E-3</v>
      </c>
      <c r="BH641" s="152">
        <f>VLOOKUP($A641,Basisgegevens!$B:$L,9,0)</f>
        <v>220</v>
      </c>
      <c r="BI641" s="152">
        <f>VLOOKUP($A641,Basisgegevens!$B:$L,10,0)</f>
        <v>99</v>
      </c>
      <c r="BJ641" s="152">
        <f>VLOOKUP($A641,Basisgegevens!$B:$L,11,0)</f>
        <v>19</v>
      </c>
      <c r="BK641" s="152" t="str">
        <f t="shared" si="236"/>
        <v/>
      </c>
      <c r="BL641" s="153" t="str">
        <f t="shared" si="237"/>
        <v>Uit</v>
      </c>
      <c r="BM641" s="154" t="str">
        <f t="shared" si="244"/>
        <v/>
      </c>
      <c r="BN641" s="154">
        <f t="shared" si="238"/>
        <v>0</v>
      </c>
      <c r="BO641" s="154" t="str">
        <f t="shared" si="239"/>
        <v/>
      </c>
      <c r="BP641" s="61"/>
      <c r="BQ641" s="61"/>
      <c r="BR641" s="59" t="str">
        <f t="shared" si="240"/>
        <v/>
      </c>
      <c r="BS641" s="59" t="str">
        <f t="shared" si="241"/>
        <v/>
      </c>
      <c r="BT641" s="155" t="str">
        <f t="shared" si="242"/>
        <v/>
      </c>
      <c r="BU641" s="156" t="str">
        <f t="shared" si="243"/>
        <v/>
      </c>
      <c r="BV641" s="68"/>
      <c r="BW641" s="68"/>
      <c r="BX641" s="68"/>
      <c r="BY641" s="68"/>
      <c r="BZ641" s="68"/>
      <c r="CA641" s="68"/>
      <c r="CB641" s="68"/>
      <c r="CC641" s="68"/>
    </row>
    <row r="642" spans="1:81" x14ac:dyDescent="0.2">
      <c r="A642" s="161" t="s">
        <v>57</v>
      </c>
      <c r="B642" s="32"/>
      <c r="C642" s="164" t="str">
        <f t="shared" si="223"/>
        <v>Z</v>
      </c>
      <c r="D642" s="147"/>
      <c r="E642" s="40"/>
      <c r="F642" s="35"/>
      <c r="G642" s="32"/>
      <c r="H642" s="32"/>
      <c r="I642" s="32"/>
      <c r="J642" s="32"/>
      <c r="K642" s="41"/>
      <c r="L642" s="42"/>
      <c r="M642" s="42"/>
      <c r="N642" s="167" t="str">
        <f t="shared" si="224"/>
        <v>Uit</v>
      </c>
      <c r="O642" s="46"/>
      <c r="P642" s="47"/>
      <c r="Q642" s="48">
        <f t="shared" si="225"/>
        <v>0</v>
      </c>
      <c r="R642" s="49" t="str">
        <f t="shared" si="226"/>
        <v/>
      </c>
      <c r="S642" s="50" t="str">
        <f t="shared" si="227"/>
        <v>Uit</v>
      </c>
      <c r="T642" s="171">
        <f t="shared" si="228"/>
        <v>0</v>
      </c>
      <c r="U642" s="169">
        <f t="shared" si="229"/>
        <v>0</v>
      </c>
      <c r="V642" s="169" t="str">
        <f t="shared" si="230"/>
        <v>Uit</v>
      </c>
      <c r="W642" s="170" t="str">
        <f t="shared" si="231"/>
        <v/>
      </c>
      <c r="X642" s="91" t="str">
        <f t="shared" si="232"/>
        <v/>
      </c>
      <c r="Y642" s="51"/>
      <c r="Z642" s="51"/>
      <c r="AA642" s="51"/>
      <c r="AB642" s="51"/>
      <c r="AC642" s="51"/>
      <c r="AD642" s="51"/>
      <c r="AE642" s="51"/>
      <c r="AF642" s="51"/>
      <c r="AG642" s="51"/>
      <c r="AH642" s="51"/>
      <c r="AI642" s="51"/>
      <c r="AJ642" s="51"/>
      <c r="AK642" s="51"/>
      <c r="AL642" s="51"/>
      <c r="AM642" s="51"/>
      <c r="AN642" s="51"/>
      <c r="AO642" s="51"/>
      <c r="AP642" s="51"/>
      <c r="AQ642" s="51"/>
      <c r="AR642" s="51"/>
      <c r="AS642" s="51"/>
      <c r="AT642" s="51"/>
      <c r="AU642" s="51"/>
      <c r="AV642" s="51"/>
      <c r="AW642" s="51"/>
      <c r="AX642" s="149">
        <f t="shared" si="233"/>
        <v>0</v>
      </c>
      <c r="AY642" s="52"/>
      <c r="AZ642" s="90" t="e">
        <f>VLOOKUP(AY642,Termination!C:D,2,FALSE)</f>
        <v>#N/A</v>
      </c>
      <c r="BA642" s="92" t="str">
        <f t="shared" si="234"/>
        <v/>
      </c>
      <c r="BB642" s="89"/>
      <c r="BC642" s="89"/>
      <c r="BD642" s="150" t="str">
        <f t="shared" si="235"/>
        <v/>
      </c>
      <c r="BE642" s="151">
        <f>VLOOKUP(A642,Basisgegevens!$B:$L,5,0)</f>
        <v>3.8773148148148148E-3</v>
      </c>
      <c r="BF642" s="151">
        <f>VLOOKUP($A642,Basisgegevens!$B:$L,7,0)</f>
        <v>3.6458333333333334E-3</v>
      </c>
      <c r="BG642" s="151">
        <f>VLOOKUP($A642,Basisgegevens!$B:$L,8,0)</f>
        <v>8.9467592592592585E-3</v>
      </c>
      <c r="BH642" s="152">
        <f>VLOOKUP($A642,Basisgegevens!$B:$L,9,0)</f>
        <v>220</v>
      </c>
      <c r="BI642" s="152">
        <f>VLOOKUP($A642,Basisgegevens!$B:$L,10,0)</f>
        <v>99</v>
      </c>
      <c r="BJ642" s="152">
        <f>VLOOKUP($A642,Basisgegevens!$B:$L,11,0)</f>
        <v>19</v>
      </c>
      <c r="BK642" s="152" t="str">
        <f t="shared" si="236"/>
        <v/>
      </c>
      <c r="BL642" s="153" t="str">
        <f t="shared" si="237"/>
        <v>Uit</v>
      </c>
      <c r="BM642" s="154" t="str">
        <f t="shared" si="244"/>
        <v/>
      </c>
      <c r="BN642" s="154">
        <f t="shared" si="238"/>
        <v>0</v>
      </c>
      <c r="BO642" s="154" t="str">
        <f t="shared" si="239"/>
        <v/>
      </c>
      <c r="BP642" s="61"/>
      <c r="BQ642" s="61"/>
      <c r="BR642" s="59" t="str">
        <f t="shared" si="240"/>
        <v/>
      </c>
      <c r="BS642" s="59" t="str">
        <f t="shared" si="241"/>
        <v/>
      </c>
      <c r="BT642" s="155" t="str">
        <f t="shared" si="242"/>
        <v/>
      </c>
      <c r="BU642" s="156" t="str">
        <f t="shared" si="243"/>
        <v/>
      </c>
      <c r="BV642" s="68"/>
      <c r="BW642" s="68"/>
      <c r="BX642" s="68"/>
      <c r="BY642" s="68"/>
      <c r="BZ642" s="68"/>
      <c r="CA642" s="68"/>
      <c r="CB642" s="68"/>
      <c r="CC642" s="68"/>
    </row>
    <row r="643" spans="1:81" x14ac:dyDescent="0.2">
      <c r="A643" s="161" t="s">
        <v>57</v>
      </c>
      <c r="B643" s="32"/>
      <c r="C643" s="164" t="str">
        <f t="shared" si="223"/>
        <v>Z</v>
      </c>
      <c r="D643" s="147"/>
      <c r="E643" s="40"/>
      <c r="F643" s="35"/>
      <c r="G643" s="32"/>
      <c r="H643" s="32"/>
      <c r="I643" s="32"/>
      <c r="J643" s="32"/>
      <c r="K643" s="41"/>
      <c r="L643" s="42"/>
      <c r="M643" s="42"/>
      <c r="N643" s="167" t="str">
        <f t="shared" si="224"/>
        <v>Uit</v>
      </c>
      <c r="O643" s="46"/>
      <c r="P643" s="47"/>
      <c r="Q643" s="48">
        <f t="shared" si="225"/>
        <v>0</v>
      </c>
      <c r="R643" s="49" t="str">
        <f t="shared" si="226"/>
        <v/>
      </c>
      <c r="S643" s="50" t="str">
        <f t="shared" si="227"/>
        <v>Uit</v>
      </c>
      <c r="T643" s="171">
        <f t="shared" si="228"/>
        <v>0</v>
      </c>
      <c r="U643" s="169">
        <f t="shared" si="229"/>
        <v>0</v>
      </c>
      <c r="V643" s="169" t="str">
        <f t="shared" si="230"/>
        <v>Uit</v>
      </c>
      <c r="W643" s="170" t="str">
        <f t="shared" si="231"/>
        <v/>
      </c>
      <c r="X643" s="91" t="str">
        <f t="shared" si="232"/>
        <v/>
      </c>
      <c r="Y643" s="51"/>
      <c r="Z643" s="51"/>
      <c r="AA643" s="51"/>
      <c r="AB643" s="51"/>
      <c r="AC643" s="51"/>
      <c r="AD643" s="51"/>
      <c r="AE643" s="51"/>
      <c r="AF643" s="51"/>
      <c r="AG643" s="51"/>
      <c r="AH643" s="51"/>
      <c r="AI643" s="51"/>
      <c r="AJ643" s="51"/>
      <c r="AK643" s="51"/>
      <c r="AL643" s="51"/>
      <c r="AM643" s="51"/>
      <c r="AN643" s="51"/>
      <c r="AO643" s="51"/>
      <c r="AP643" s="51"/>
      <c r="AQ643" s="51"/>
      <c r="AR643" s="51"/>
      <c r="AS643" s="51"/>
      <c r="AT643" s="51"/>
      <c r="AU643" s="51"/>
      <c r="AV643" s="51"/>
      <c r="AW643" s="51"/>
      <c r="AX643" s="149">
        <f t="shared" si="233"/>
        <v>0</v>
      </c>
      <c r="AY643" s="52"/>
      <c r="AZ643" s="90" t="e">
        <f>VLOOKUP(AY643,Termination!C:D,2,FALSE)</f>
        <v>#N/A</v>
      </c>
      <c r="BA643" s="92" t="str">
        <f t="shared" si="234"/>
        <v/>
      </c>
      <c r="BB643" s="89"/>
      <c r="BC643" s="89"/>
      <c r="BD643" s="150" t="str">
        <f t="shared" si="235"/>
        <v/>
      </c>
      <c r="BE643" s="151">
        <f>VLOOKUP(A643,Basisgegevens!$B:$L,5,0)</f>
        <v>3.8773148148148148E-3</v>
      </c>
      <c r="BF643" s="151">
        <f>VLOOKUP($A643,Basisgegevens!$B:$L,7,0)</f>
        <v>3.6458333333333334E-3</v>
      </c>
      <c r="BG643" s="151">
        <f>VLOOKUP($A643,Basisgegevens!$B:$L,8,0)</f>
        <v>8.9467592592592585E-3</v>
      </c>
      <c r="BH643" s="152">
        <f>VLOOKUP($A643,Basisgegevens!$B:$L,9,0)</f>
        <v>220</v>
      </c>
      <c r="BI643" s="152">
        <f>VLOOKUP($A643,Basisgegevens!$B:$L,10,0)</f>
        <v>99</v>
      </c>
      <c r="BJ643" s="152">
        <f>VLOOKUP($A643,Basisgegevens!$B:$L,11,0)</f>
        <v>19</v>
      </c>
      <c r="BK643" s="152" t="str">
        <f t="shared" si="236"/>
        <v/>
      </c>
      <c r="BL643" s="153" t="str">
        <f t="shared" si="237"/>
        <v>Uit</v>
      </c>
      <c r="BM643" s="154" t="str">
        <f t="shared" si="244"/>
        <v/>
      </c>
      <c r="BN643" s="154">
        <f t="shared" si="238"/>
        <v>0</v>
      </c>
      <c r="BO643" s="154" t="str">
        <f t="shared" si="239"/>
        <v/>
      </c>
      <c r="BP643" s="61"/>
      <c r="BQ643" s="61"/>
      <c r="BR643" s="59" t="str">
        <f t="shared" si="240"/>
        <v/>
      </c>
      <c r="BS643" s="59" t="str">
        <f t="shared" si="241"/>
        <v/>
      </c>
      <c r="BT643" s="155" t="str">
        <f t="shared" si="242"/>
        <v/>
      </c>
      <c r="BU643" s="156" t="str">
        <f t="shared" si="243"/>
        <v/>
      </c>
      <c r="BV643" s="68"/>
      <c r="BW643" s="68"/>
      <c r="BX643" s="68"/>
      <c r="BY643" s="68"/>
      <c r="BZ643" s="68"/>
      <c r="CA643" s="68"/>
      <c r="CB643" s="68"/>
      <c r="CC643" s="68"/>
    </row>
    <row r="644" spans="1:81" x14ac:dyDescent="0.2">
      <c r="A644" s="161" t="s">
        <v>57</v>
      </c>
      <c r="B644" s="32"/>
      <c r="C644" s="164" t="str">
        <f t="shared" si="223"/>
        <v>Z</v>
      </c>
      <c r="D644" s="147"/>
      <c r="E644" s="40"/>
      <c r="F644" s="35"/>
      <c r="G644" s="32"/>
      <c r="H644" s="32"/>
      <c r="I644" s="32"/>
      <c r="J644" s="32"/>
      <c r="K644" s="41"/>
      <c r="L644" s="42"/>
      <c r="M644" s="42"/>
      <c r="N644" s="167" t="str">
        <f t="shared" si="224"/>
        <v>Uit</v>
      </c>
      <c r="O644" s="46"/>
      <c r="P644" s="47"/>
      <c r="Q644" s="48">
        <f t="shared" si="225"/>
        <v>0</v>
      </c>
      <c r="R644" s="49" t="str">
        <f t="shared" si="226"/>
        <v/>
      </c>
      <c r="S644" s="50" t="str">
        <f t="shared" si="227"/>
        <v>Uit</v>
      </c>
      <c r="T644" s="171">
        <f t="shared" si="228"/>
        <v>0</v>
      </c>
      <c r="U644" s="169">
        <f t="shared" si="229"/>
        <v>0</v>
      </c>
      <c r="V644" s="169" t="str">
        <f t="shared" si="230"/>
        <v>Uit</v>
      </c>
      <c r="W644" s="170" t="str">
        <f t="shared" si="231"/>
        <v/>
      </c>
      <c r="X644" s="91" t="str">
        <f t="shared" si="232"/>
        <v/>
      </c>
      <c r="Y644" s="51"/>
      <c r="Z644" s="51"/>
      <c r="AA644" s="51"/>
      <c r="AB644" s="51"/>
      <c r="AC644" s="51"/>
      <c r="AD644" s="51"/>
      <c r="AE644" s="51"/>
      <c r="AF644" s="51"/>
      <c r="AG644" s="51"/>
      <c r="AH644" s="51"/>
      <c r="AI644" s="51"/>
      <c r="AJ644" s="51"/>
      <c r="AK644" s="51"/>
      <c r="AL644" s="51"/>
      <c r="AM644" s="51"/>
      <c r="AN644" s="51"/>
      <c r="AO644" s="51"/>
      <c r="AP644" s="51"/>
      <c r="AQ644" s="51"/>
      <c r="AR644" s="51"/>
      <c r="AS644" s="51"/>
      <c r="AT644" s="51"/>
      <c r="AU644" s="51"/>
      <c r="AV644" s="51"/>
      <c r="AW644" s="51"/>
      <c r="AX644" s="149">
        <f t="shared" si="233"/>
        <v>0</v>
      </c>
      <c r="AY644" s="52"/>
      <c r="AZ644" s="90" t="e">
        <f>VLOOKUP(AY644,Termination!C:D,2,FALSE)</f>
        <v>#N/A</v>
      </c>
      <c r="BA644" s="92" t="str">
        <f t="shared" si="234"/>
        <v/>
      </c>
      <c r="BB644" s="89"/>
      <c r="BC644" s="89"/>
      <c r="BD644" s="150" t="str">
        <f t="shared" si="235"/>
        <v/>
      </c>
      <c r="BE644" s="151">
        <f>VLOOKUP(A644,Basisgegevens!$B:$L,5,0)</f>
        <v>3.8773148148148148E-3</v>
      </c>
      <c r="BF644" s="151">
        <f>VLOOKUP($A644,Basisgegevens!$B:$L,7,0)</f>
        <v>3.6458333333333334E-3</v>
      </c>
      <c r="BG644" s="151">
        <f>VLOOKUP($A644,Basisgegevens!$B:$L,8,0)</f>
        <v>8.9467592592592585E-3</v>
      </c>
      <c r="BH644" s="152">
        <f>VLOOKUP($A644,Basisgegevens!$B:$L,9,0)</f>
        <v>220</v>
      </c>
      <c r="BI644" s="152">
        <f>VLOOKUP($A644,Basisgegevens!$B:$L,10,0)</f>
        <v>99</v>
      </c>
      <c r="BJ644" s="152">
        <f>VLOOKUP($A644,Basisgegevens!$B:$L,11,0)</f>
        <v>19</v>
      </c>
      <c r="BK644" s="152" t="str">
        <f t="shared" si="236"/>
        <v/>
      </c>
      <c r="BL644" s="153" t="str">
        <f t="shared" si="237"/>
        <v>Uit</v>
      </c>
      <c r="BM644" s="154" t="str">
        <f t="shared" si="244"/>
        <v/>
      </c>
      <c r="BN644" s="154">
        <f t="shared" si="238"/>
        <v>0</v>
      </c>
      <c r="BO644" s="154" t="str">
        <f t="shared" si="239"/>
        <v/>
      </c>
      <c r="BP644" s="61"/>
      <c r="BQ644" s="61"/>
      <c r="BR644" s="59" t="str">
        <f t="shared" si="240"/>
        <v/>
      </c>
      <c r="BS644" s="59" t="str">
        <f t="shared" si="241"/>
        <v/>
      </c>
      <c r="BT644" s="155" t="str">
        <f t="shared" si="242"/>
        <v/>
      </c>
      <c r="BU644" s="156" t="str">
        <f t="shared" si="243"/>
        <v/>
      </c>
      <c r="BV644" s="68"/>
      <c r="BW644" s="68"/>
      <c r="BX644" s="68"/>
      <c r="BY644" s="68"/>
      <c r="BZ644" s="68"/>
      <c r="CA644" s="68"/>
      <c r="CB644" s="68"/>
      <c r="CC644" s="68"/>
    </row>
    <row r="645" spans="1:81" x14ac:dyDescent="0.2">
      <c r="A645" s="161" t="s">
        <v>57</v>
      </c>
      <c r="B645" s="32"/>
      <c r="C645" s="164" t="str">
        <f t="shared" si="223"/>
        <v>Z</v>
      </c>
      <c r="D645" s="147"/>
      <c r="E645" s="40"/>
      <c r="F645" s="35"/>
      <c r="G645" s="32"/>
      <c r="H645" s="32"/>
      <c r="I645" s="32"/>
      <c r="J645" s="32"/>
      <c r="K645" s="41"/>
      <c r="L645" s="42"/>
      <c r="M645" s="42"/>
      <c r="N645" s="167" t="str">
        <f t="shared" si="224"/>
        <v>Uit</v>
      </c>
      <c r="O645" s="46"/>
      <c r="P645" s="47"/>
      <c r="Q645" s="48">
        <f t="shared" si="225"/>
        <v>0</v>
      </c>
      <c r="R645" s="49" t="str">
        <f t="shared" si="226"/>
        <v/>
      </c>
      <c r="S645" s="50" t="str">
        <f t="shared" si="227"/>
        <v>Uit</v>
      </c>
      <c r="T645" s="171">
        <f t="shared" si="228"/>
        <v>0</v>
      </c>
      <c r="U645" s="169">
        <f t="shared" si="229"/>
        <v>0</v>
      </c>
      <c r="V645" s="169" t="str">
        <f t="shared" si="230"/>
        <v>Uit</v>
      </c>
      <c r="W645" s="170" t="str">
        <f t="shared" si="231"/>
        <v/>
      </c>
      <c r="X645" s="91" t="str">
        <f t="shared" si="232"/>
        <v/>
      </c>
      <c r="Y645" s="51"/>
      <c r="Z645" s="51"/>
      <c r="AA645" s="51"/>
      <c r="AB645" s="51"/>
      <c r="AC645" s="51"/>
      <c r="AD645" s="51"/>
      <c r="AE645" s="51"/>
      <c r="AF645" s="51"/>
      <c r="AG645" s="51"/>
      <c r="AH645" s="51"/>
      <c r="AI645" s="51"/>
      <c r="AJ645" s="51"/>
      <c r="AK645" s="51"/>
      <c r="AL645" s="51"/>
      <c r="AM645" s="51"/>
      <c r="AN645" s="51"/>
      <c r="AO645" s="51"/>
      <c r="AP645" s="51"/>
      <c r="AQ645" s="51"/>
      <c r="AR645" s="51"/>
      <c r="AS645" s="51"/>
      <c r="AT645" s="51"/>
      <c r="AU645" s="51"/>
      <c r="AV645" s="51"/>
      <c r="AW645" s="51"/>
      <c r="AX645" s="149">
        <f t="shared" si="233"/>
        <v>0</v>
      </c>
      <c r="AY645" s="52"/>
      <c r="AZ645" s="90" t="e">
        <f>VLOOKUP(AY645,Termination!C:D,2,FALSE)</f>
        <v>#N/A</v>
      </c>
      <c r="BA645" s="92" t="str">
        <f t="shared" si="234"/>
        <v/>
      </c>
      <c r="BB645" s="89"/>
      <c r="BC645" s="89"/>
      <c r="BD645" s="150" t="str">
        <f t="shared" si="235"/>
        <v/>
      </c>
      <c r="BE645" s="151">
        <f>VLOOKUP(A645,Basisgegevens!$B:$L,5,0)</f>
        <v>3.8773148148148148E-3</v>
      </c>
      <c r="BF645" s="151">
        <f>VLOOKUP($A645,Basisgegevens!$B:$L,7,0)</f>
        <v>3.6458333333333334E-3</v>
      </c>
      <c r="BG645" s="151">
        <f>VLOOKUP($A645,Basisgegevens!$B:$L,8,0)</f>
        <v>8.9467592592592585E-3</v>
      </c>
      <c r="BH645" s="152">
        <f>VLOOKUP($A645,Basisgegevens!$B:$L,9,0)</f>
        <v>220</v>
      </c>
      <c r="BI645" s="152">
        <f>VLOOKUP($A645,Basisgegevens!$B:$L,10,0)</f>
        <v>99</v>
      </c>
      <c r="BJ645" s="152">
        <f>VLOOKUP($A645,Basisgegevens!$B:$L,11,0)</f>
        <v>19</v>
      </c>
      <c r="BK645" s="152" t="str">
        <f t="shared" si="236"/>
        <v/>
      </c>
      <c r="BL645" s="153" t="str">
        <f t="shared" si="237"/>
        <v>Uit</v>
      </c>
      <c r="BM645" s="154" t="str">
        <f t="shared" si="244"/>
        <v/>
      </c>
      <c r="BN645" s="154">
        <f t="shared" si="238"/>
        <v>0</v>
      </c>
      <c r="BO645" s="154" t="str">
        <f t="shared" si="239"/>
        <v/>
      </c>
      <c r="BP645" s="61"/>
      <c r="BQ645" s="61"/>
      <c r="BR645" s="59" t="str">
        <f t="shared" si="240"/>
        <v/>
      </c>
      <c r="BS645" s="59" t="str">
        <f t="shared" si="241"/>
        <v/>
      </c>
      <c r="BT645" s="155" t="str">
        <f t="shared" si="242"/>
        <v/>
      </c>
      <c r="BU645" s="156" t="str">
        <f t="shared" si="243"/>
        <v/>
      </c>
      <c r="BV645" s="68"/>
      <c r="BW645" s="68"/>
      <c r="BX645" s="68"/>
      <c r="BY645" s="68"/>
      <c r="BZ645" s="68"/>
      <c r="CA645" s="68"/>
      <c r="CB645" s="68"/>
      <c r="CC645" s="68"/>
    </row>
    <row r="646" spans="1:81" x14ac:dyDescent="0.2">
      <c r="A646" s="161" t="s">
        <v>57</v>
      </c>
      <c r="B646" s="32"/>
      <c r="C646" s="164" t="str">
        <f t="shared" si="223"/>
        <v>Z</v>
      </c>
      <c r="D646" s="147"/>
      <c r="E646" s="40"/>
      <c r="F646" s="35"/>
      <c r="G646" s="32"/>
      <c r="H646" s="32"/>
      <c r="I646" s="32"/>
      <c r="J646" s="32"/>
      <c r="K646" s="41"/>
      <c r="L646" s="42"/>
      <c r="M646" s="42"/>
      <c r="N646" s="167" t="str">
        <f t="shared" si="224"/>
        <v>Uit</v>
      </c>
      <c r="O646" s="46"/>
      <c r="P646" s="47"/>
      <c r="Q646" s="48">
        <f t="shared" si="225"/>
        <v>0</v>
      </c>
      <c r="R646" s="49" t="str">
        <f t="shared" si="226"/>
        <v/>
      </c>
      <c r="S646" s="50" t="str">
        <f t="shared" si="227"/>
        <v>Uit</v>
      </c>
      <c r="T646" s="171">
        <f t="shared" si="228"/>
        <v>0</v>
      </c>
      <c r="U646" s="169">
        <f t="shared" si="229"/>
        <v>0</v>
      </c>
      <c r="V646" s="169" t="str">
        <f t="shared" si="230"/>
        <v>Uit</v>
      </c>
      <c r="W646" s="170" t="str">
        <f t="shared" si="231"/>
        <v/>
      </c>
      <c r="X646" s="91" t="str">
        <f t="shared" si="232"/>
        <v/>
      </c>
      <c r="Y646" s="51"/>
      <c r="Z646" s="51"/>
      <c r="AA646" s="51"/>
      <c r="AB646" s="51"/>
      <c r="AC646" s="51"/>
      <c r="AD646" s="51"/>
      <c r="AE646" s="51"/>
      <c r="AF646" s="51"/>
      <c r="AG646" s="51"/>
      <c r="AH646" s="51"/>
      <c r="AI646" s="51"/>
      <c r="AJ646" s="51"/>
      <c r="AK646" s="51"/>
      <c r="AL646" s="51"/>
      <c r="AM646" s="51"/>
      <c r="AN646" s="51"/>
      <c r="AO646" s="51"/>
      <c r="AP646" s="51"/>
      <c r="AQ646" s="51"/>
      <c r="AR646" s="51"/>
      <c r="AS646" s="51"/>
      <c r="AT646" s="51"/>
      <c r="AU646" s="51"/>
      <c r="AV646" s="51"/>
      <c r="AW646" s="51"/>
      <c r="AX646" s="149">
        <f t="shared" si="233"/>
        <v>0</v>
      </c>
      <c r="AY646" s="52"/>
      <c r="AZ646" s="90" t="e">
        <f>VLOOKUP(AY646,Termination!C:D,2,FALSE)</f>
        <v>#N/A</v>
      </c>
      <c r="BA646" s="92" t="str">
        <f t="shared" si="234"/>
        <v/>
      </c>
      <c r="BB646" s="89"/>
      <c r="BC646" s="89"/>
      <c r="BD646" s="150" t="str">
        <f t="shared" si="235"/>
        <v/>
      </c>
      <c r="BE646" s="151">
        <f>VLOOKUP(A646,Basisgegevens!$B:$L,5,0)</f>
        <v>3.8773148148148148E-3</v>
      </c>
      <c r="BF646" s="151">
        <f>VLOOKUP($A646,Basisgegevens!$B:$L,7,0)</f>
        <v>3.6458333333333334E-3</v>
      </c>
      <c r="BG646" s="151">
        <f>VLOOKUP($A646,Basisgegevens!$B:$L,8,0)</f>
        <v>8.9467592592592585E-3</v>
      </c>
      <c r="BH646" s="152">
        <f>VLOOKUP($A646,Basisgegevens!$B:$L,9,0)</f>
        <v>220</v>
      </c>
      <c r="BI646" s="152">
        <f>VLOOKUP($A646,Basisgegevens!$B:$L,10,0)</f>
        <v>99</v>
      </c>
      <c r="BJ646" s="152">
        <f>VLOOKUP($A646,Basisgegevens!$B:$L,11,0)</f>
        <v>19</v>
      </c>
      <c r="BK646" s="152" t="str">
        <f t="shared" si="236"/>
        <v/>
      </c>
      <c r="BL646" s="153" t="str">
        <f t="shared" si="237"/>
        <v>Uit</v>
      </c>
      <c r="BM646" s="154" t="str">
        <f t="shared" si="244"/>
        <v/>
      </c>
      <c r="BN646" s="154">
        <f t="shared" si="238"/>
        <v>0</v>
      </c>
      <c r="BO646" s="154" t="str">
        <f t="shared" si="239"/>
        <v/>
      </c>
      <c r="BP646" s="61"/>
      <c r="BQ646" s="61"/>
      <c r="BR646" s="59" t="str">
        <f t="shared" si="240"/>
        <v/>
      </c>
      <c r="BS646" s="59" t="str">
        <f t="shared" si="241"/>
        <v/>
      </c>
      <c r="BT646" s="155" t="str">
        <f t="shared" si="242"/>
        <v/>
      </c>
      <c r="BU646" s="156" t="str">
        <f t="shared" si="243"/>
        <v/>
      </c>
      <c r="BV646" s="68"/>
      <c r="BW646" s="68"/>
      <c r="BX646" s="68"/>
      <c r="BY646" s="68"/>
      <c r="BZ646" s="68"/>
      <c r="CA646" s="68"/>
      <c r="CB646" s="68"/>
      <c r="CC646" s="68"/>
    </row>
    <row r="647" spans="1:81" x14ac:dyDescent="0.2">
      <c r="A647" s="161" t="s">
        <v>57</v>
      </c>
      <c r="B647" s="32"/>
      <c r="C647" s="164" t="str">
        <f t="shared" si="223"/>
        <v>Z</v>
      </c>
      <c r="D647" s="147"/>
      <c r="E647" s="40"/>
      <c r="F647" s="35"/>
      <c r="G647" s="32"/>
      <c r="H647" s="32"/>
      <c r="I647" s="32"/>
      <c r="J647" s="32"/>
      <c r="K647" s="41"/>
      <c r="L647" s="42"/>
      <c r="M647" s="42"/>
      <c r="N647" s="167" t="str">
        <f t="shared" si="224"/>
        <v>Uit</v>
      </c>
      <c r="O647" s="46"/>
      <c r="P647" s="47"/>
      <c r="Q647" s="48">
        <f t="shared" si="225"/>
        <v>0</v>
      </c>
      <c r="R647" s="49" t="str">
        <f t="shared" si="226"/>
        <v/>
      </c>
      <c r="S647" s="50" t="str">
        <f t="shared" si="227"/>
        <v>Uit</v>
      </c>
      <c r="T647" s="171">
        <f t="shared" si="228"/>
        <v>0</v>
      </c>
      <c r="U647" s="169">
        <f t="shared" si="229"/>
        <v>0</v>
      </c>
      <c r="V647" s="169" t="str">
        <f t="shared" si="230"/>
        <v>Uit</v>
      </c>
      <c r="W647" s="170" t="str">
        <f t="shared" si="231"/>
        <v/>
      </c>
      <c r="X647" s="91" t="str">
        <f t="shared" si="232"/>
        <v/>
      </c>
      <c r="Y647" s="51"/>
      <c r="Z647" s="51"/>
      <c r="AA647" s="51"/>
      <c r="AB647" s="51"/>
      <c r="AC647" s="51"/>
      <c r="AD647" s="51"/>
      <c r="AE647" s="51"/>
      <c r="AF647" s="51"/>
      <c r="AG647" s="51"/>
      <c r="AH647" s="51"/>
      <c r="AI647" s="51"/>
      <c r="AJ647" s="51"/>
      <c r="AK647" s="51"/>
      <c r="AL647" s="51"/>
      <c r="AM647" s="51"/>
      <c r="AN647" s="51"/>
      <c r="AO647" s="51"/>
      <c r="AP647" s="51"/>
      <c r="AQ647" s="51"/>
      <c r="AR647" s="51"/>
      <c r="AS647" s="51"/>
      <c r="AT647" s="51"/>
      <c r="AU647" s="51"/>
      <c r="AV647" s="51"/>
      <c r="AW647" s="51"/>
      <c r="AX647" s="149">
        <f t="shared" si="233"/>
        <v>0</v>
      </c>
      <c r="AY647" s="52"/>
      <c r="AZ647" s="90" t="e">
        <f>VLOOKUP(AY647,Termination!C:D,2,FALSE)</f>
        <v>#N/A</v>
      </c>
      <c r="BA647" s="92" t="str">
        <f t="shared" si="234"/>
        <v/>
      </c>
      <c r="BB647" s="89"/>
      <c r="BC647" s="89"/>
      <c r="BD647" s="150" t="str">
        <f t="shared" si="235"/>
        <v/>
      </c>
      <c r="BE647" s="151">
        <f>VLOOKUP(A647,Basisgegevens!$B:$L,5,0)</f>
        <v>3.8773148148148148E-3</v>
      </c>
      <c r="BF647" s="151">
        <f>VLOOKUP($A647,Basisgegevens!$B:$L,7,0)</f>
        <v>3.6458333333333334E-3</v>
      </c>
      <c r="BG647" s="151">
        <f>VLOOKUP($A647,Basisgegevens!$B:$L,8,0)</f>
        <v>8.9467592592592585E-3</v>
      </c>
      <c r="BH647" s="152">
        <f>VLOOKUP($A647,Basisgegevens!$B:$L,9,0)</f>
        <v>220</v>
      </c>
      <c r="BI647" s="152">
        <f>VLOOKUP($A647,Basisgegevens!$B:$L,10,0)</f>
        <v>99</v>
      </c>
      <c r="BJ647" s="152">
        <f>VLOOKUP($A647,Basisgegevens!$B:$L,11,0)</f>
        <v>19</v>
      </c>
      <c r="BK647" s="152" t="str">
        <f t="shared" si="236"/>
        <v/>
      </c>
      <c r="BL647" s="153" t="str">
        <f t="shared" si="237"/>
        <v>Uit</v>
      </c>
      <c r="BM647" s="154" t="str">
        <f t="shared" si="244"/>
        <v/>
      </c>
      <c r="BN647" s="154">
        <f t="shared" si="238"/>
        <v>0</v>
      </c>
      <c r="BO647" s="154" t="str">
        <f t="shared" si="239"/>
        <v/>
      </c>
      <c r="BP647" s="61"/>
      <c r="BQ647" s="61"/>
      <c r="BR647" s="59" t="str">
        <f t="shared" si="240"/>
        <v/>
      </c>
      <c r="BS647" s="59" t="str">
        <f t="shared" si="241"/>
        <v/>
      </c>
      <c r="BT647" s="155" t="str">
        <f t="shared" si="242"/>
        <v/>
      </c>
      <c r="BU647" s="156" t="str">
        <f t="shared" si="243"/>
        <v/>
      </c>
      <c r="BV647" s="68"/>
      <c r="BW647" s="68"/>
      <c r="BX647" s="68"/>
      <c r="BY647" s="68"/>
      <c r="BZ647" s="68"/>
      <c r="CA647" s="68"/>
      <c r="CB647" s="68"/>
      <c r="CC647" s="68"/>
    </row>
    <row r="648" spans="1:81" x14ac:dyDescent="0.2">
      <c r="A648" s="161" t="s">
        <v>57</v>
      </c>
      <c r="B648" s="32"/>
      <c r="C648" s="164" t="str">
        <f t="shared" si="223"/>
        <v>Z</v>
      </c>
      <c r="D648" s="147"/>
      <c r="E648" s="40"/>
      <c r="F648" s="35"/>
      <c r="G648" s="32"/>
      <c r="H648" s="32"/>
      <c r="I648" s="32"/>
      <c r="J648" s="32"/>
      <c r="K648" s="41"/>
      <c r="L648" s="42"/>
      <c r="M648" s="42"/>
      <c r="N648" s="167" t="str">
        <f t="shared" si="224"/>
        <v>Uit</v>
      </c>
      <c r="O648" s="46"/>
      <c r="P648" s="47"/>
      <c r="Q648" s="48">
        <f t="shared" si="225"/>
        <v>0</v>
      </c>
      <c r="R648" s="49" t="str">
        <f t="shared" si="226"/>
        <v/>
      </c>
      <c r="S648" s="50" t="str">
        <f t="shared" si="227"/>
        <v>Uit</v>
      </c>
      <c r="T648" s="171">
        <f t="shared" si="228"/>
        <v>0</v>
      </c>
      <c r="U648" s="169">
        <f t="shared" si="229"/>
        <v>0</v>
      </c>
      <c r="V648" s="169" t="str">
        <f t="shared" si="230"/>
        <v>Uit</v>
      </c>
      <c r="W648" s="170" t="str">
        <f t="shared" si="231"/>
        <v/>
      </c>
      <c r="X648" s="91" t="str">
        <f t="shared" si="232"/>
        <v/>
      </c>
      <c r="Y648" s="51"/>
      <c r="Z648" s="51"/>
      <c r="AA648" s="51"/>
      <c r="AB648" s="51"/>
      <c r="AC648" s="51"/>
      <c r="AD648" s="51"/>
      <c r="AE648" s="51"/>
      <c r="AF648" s="51"/>
      <c r="AG648" s="51"/>
      <c r="AH648" s="51"/>
      <c r="AI648" s="51"/>
      <c r="AJ648" s="51"/>
      <c r="AK648" s="51"/>
      <c r="AL648" s="51"/>
      <c r="AM648" s="51"/>
      <c r="AN648" s="51"/>
      <c r="AO648" s="51"/>
      <c r="AP648" s="51"/>
      <c r="AQ648" s="51"/>
      <c r="AR648" s="51"/>
      <c r="AS648" s="51"/>
      <c r="AT648" s="51"/>
      <c r="AU648" s="51"/>
      <c r="AV648" s="51"/>
      <c r="AW648" s="51"/>
      <c r="AX648" s="149">
        <f t="shared" si="233"/>
        <v>0</v>
      </c>
      <c r="AY648" s="52"/>
      <c r="AZ648" s="90" t="e">
        <f>VLOOKUP(AY648,Termination!C:D,2,FALSE)</f>
        <v>#N/A</v>
      </c>
      <c r="BA648" s="92" t="str">
        <f t="shared" si="234"/>
        <v/>
      </c>
      <c r="BB648" s="89"/>
      <c r="BC648" s="89"/>
      <c r="BD648" s="150" t="str">
        <f t="shared" si="235"/>
        <v/>
      </c>
      <c r="BE648" s="151">
        <f>VLOOKUP(A648,Basisgegevens!$B:$L,5,0)</f>
        <v>3.8773148148148148E-3</v>
      </c>
      <c r="BF648" s="151">
        <f>VLOOKUP($A648,Basisgegevens!$B:$L,7,0)</f>
        <v>3.6458333333333334E-3</v>
      </c>
      <c r="BG648" s="151">
        <f>VLOOKUP($A648,Basisgegevens!$B:$L,8,0)</f>
        <v>8.9467592592592585E-3</v>
      </c>
      <c r="BH648" s="152">
        <f>VLOOKUP($A648,Basisgegevens!$B:$L,9,0)</f>
        <v>220</v>
      </c>
      <c r="BI648" s="152">
        <f>VLOOKUP($A648,Basisgegevens!$B:$L,10,0)</f>
        <v>99</v>
      </c>
      <c r="BJ648" s="152">
        <f>VLOOKUP($A648,Basisgegevens!$B:$L,11,0)</f>
        <v>19</v>
      </c>
      <c r="BK648" s="152" t="str">
        <f t="shared" si="236"/>
        <v/>
      </c>
      <c r="BL648" s="153" t="str">
        <f t="shared" si="237"/>
        <v>Uit</v>
      </c>
      <c r="BM648" s="154" t="str">
        <f t="shared" si="244"/>
        <v/>
      </c>
      <c r="BN648" s="154">
        <f t="shared" si="238"/>
        <v>0</v>
      </c>
      <c r="BO648" s="154" t="str">
        <f t="shared" si="239"/>
        <v/>
      </c>
      <c r="BP648" s="61"/>
      <c r="BQ648" s="61"/>
      <c r="BR648" s="59" t="str">
        <f t="shared" si="240"/>
        <v/>
      </c>
      <c r="BS648" s="59" t="str">
        <f t="shared" si="241"/>
        <v/>
      </c>
      <c r="BT648" s="155" t="str">
        <f t="shared" si="242"/>
        <v/>
      </c>
      <c r="BU648" s="156" t="str">
        <f t="shared" si="243"/>
        <v/>
      </c>
      <c r="BV648" s="68"/>
      <c r="BW648" s="68"/>
      <c r="BX648" s="68"/>
      <c r="BY648" s="68"/>
      <c r="BZ648" s="68"/>
      <c r="CA648" s="68"/>
      <c r="CB648" s="68"/>
      <c r="CC648" s="68"/>
    </row>
    <row r="649" spans="1:81" x14ac:dyDescent="0.2">
      <c r="A649" s="161" t="s">
        <v>57</v>
      </c>
      <c r="B649" s="32"/>
      <c r="C649" s="164" t="str">
        <f t="shared" si="223"/>
        <v>Z</v>
      </c>
      <c r="D649" s="147"/>
      <c r="E649" s="40"/>
      <c r="F649" s="35"/>
      <c r="G649" s="32"/>
      <c r="H649" s="32"/>
      <c r="I649" s="32"/>
      <c r="J649" s="32"/>
      <c r="K649" s="41"/>
      <c r="L649" s="42"/>
      <c r="M649" s="42"/>
      <c r="N649" s="167" t="str">
        <f t="shared" si="224"/>
        <v>Uit</v>
      </c>
      <c r="O649" s="46"/>
      <c r="P649" s="47"/>
      <c r="Q649" s="48">
        <f t="shared" si="225"/>
        <v>0</v>
      </c>
      <c r="R649" s="49" t="str">
        <f t="shared" si="226"/>
        <v/>
      </c>
      <c r="S649" s="50" t="str">
        <f t="shared" si="227"/>
        <v>Uit</v>
      </c>
      <c r="T649" s="171">
        <f t="shared" si="228"/>
        <v>0</v>
      </c>
      <c r="U649" s="169">
        <f t="shared" si="229"/>
        <v>0</v>
      </c>
      <c r="V649" s="169" t="str">
        <f t="shared" si="230"/>
        <v>Uit</v>
      </c>
      <c r="W649" s="170" t="str">
        <f t="shared" si="231"/>
        <v/>
      </c>
      <c r="X649" s="91" t="str">
        <f t="shared" si="232"/>
        <v/>
      </c>
      <c r="Y649" s="51"/>
      <c r="Z649" s="51"/>
      <c r="AA649" s="51"/>
      <c r="AB649" s="51"/>
      <c r="AC649" s="51"/>
      <c r="AD649" s="51"/>
      <c r="AE649" s="51"/>
      <c r="AF649" s="51"/>
      <c r="AG649" s="51"/>
      <c r="AH649" s="51"/>
      <c r="AI649" s="51"/>
      <c r="AJ649" s="51"/>
      <c r="AK649" s="51"/>
      <c r="AL649" s="51"/>
      <c r="AM649" s="51"/>
      <c r="AN649" s="51"/>
      <c r="AO649" s="51"/>
      <c r="AP649" s="51"/>
      <c r="AQ649" s="51"/>
      <c r="AR649" s="51"/>
      <c r="AS649" s="51"/>
      <c r="AT649" s="51"/>
      <c r="AU649" s="51"/>
      <c r="AV649" s="51"/>
      <c r="AW649" s="51"/>
      <c r="AX649" s="149">
        <f t="shared" si="233"/>
        <v>0</v>
      </c>
      <c r="AY649" s="52"/>
      <c r="AZ649" s="90" t="e">
        <f>VLOOKUP(AY649,Termination!C:D,2,FALSE)</f>
        <v>#N/A</v>
      </c>
      <c r="BA649" s="92" t="str">
        <f t="shared" si="234"/>
        <v/>
      </c>
      <c r="BB649" s="89"/>
      <c r="BC649" s="89"/>
      <c r="BD649" s="150" t="str">
        <f t="shared" si="235"/>
        <v/>
      </c>
      <c r="BE649" s="151">
        <f>VLOOKUP(A649,Basisgegevens!$B:$L,5,0)</f>
        <v>3.8773148148148148E-3</v>
      </c>
      <c r="BF649" s="151">
        <f>VLOOKUP($A649,Basisgegevens!$B:$L,7,0)</f>
        <v>3.6458333333333334E-3</v>
      </c>
      <c r="BG649" s="151">
        <f>VLOOKUP($A649,Basisgegevens!$B:$L,8,0)</f>
        <v>8.9467592592592585E-3</v>
      </c>
      <c r="BH649" s="152">
        <f>VLOOKUP($A649,Basisgegevens!$B:$L,9,0)</f>
        <v>220</v>
      </c>
      <c r="BI649" s="152">
        <f>VLOOKUP($A649,Basisgegevens!$B:$L,10,0)</f>
        <v>99</v>
      </c>
      <c r="BJ649" s="152">
        <f>VLOOKUP($A649,Basisgegevens!$B:$L,11,0)</f>
        <v>19</v>
      </c>
      <c r="BK649" s="152" t="str">
        <f t="shared" si="236"/>
        <v/>
      </c>
      <c r="BL649" s="153" t="str">
        <f t="shared" si="237"/>
        <v>Uit</v>
      </c>
      <c r="BM649" s="154" t="str">
        <f t="shared" si="244"/>
        <v/>
      </c>
      <c r="BN649" s="154">
        <f t="shared" si="238"/>
        <v>0</v>
      </c>
      <c r="BO649" s="154" t="str">
        <f t="shared" si="239"/>
        <v/>
      </c>
      <c r="BP649" s="61"/>
      <c r="BQ649" s="61"/>
      <c r="BR649" s="59" t="str">
        <f t="shared" si="240"/>
        <v/>
      </c>
      <c r="BS649" s="59" t="str">
        <f t="shared" si="241"/>
        <v/>
      </c>
      <c r="BT649" s="155" t="str">
        <f t="shared" si="242"/>
        <v/>
      </c>
      <c r="BU649" s="156" t="str">
        <f t="shared" si="243"/>
        <v/>
      </c>
      <c r="BV649" s="68"/>
      <c r="BW649" s="68"/>
      <c r="BX649" s="68"/>
      <c r="BY649" s="68"/>
      <c r="BZ649" s="68"/>
      <c r="CA649" s="68"/>
      <c r="CB649" s="68"/>
      <c r="CC649" s="68"/>
    </row>
    <row r="650" spans="1:81" x14ac:dyDescent="0.2">
      <c r="A650" s="161" t="s">
        <v>57</v>
      </c>
      <c r="B650" s="32"/>
      <c r="C650" s="164" t="str">
        <f t="shared" si="223"/>
        <v>Z</v>
      </c>
      <c r="D650" s="147"/>
      <c r="E650" s="40"/>
      <c r="F650" s="35"/>
      <c r="G650" s="32"/>
      <c r="H650" s="32"/>
      <c r="I650" s="32"/>
      <c r="J650" s="32"/>
      <c r="K650" s="41"/>
      <c r="L650" s="42"/>
      <c r="M650" s="42"/>
      <c r="N650" s="167" t="str">
        <f t="shared" si="224"/>
        <v>Uit</v>
      </c>
      <c r="O650" s="46"/>
      <c r="P650" s="47"/>
      <c r="Q650" s="48">
        <f t="shared" si="225"/>
        <v>0</v>
      </c>
      <c r="R650" s="49" t="str">
        <f t="shared" si="226"/>
        <v/>
      </c>
      <c r="S650" s="50" t="str">
        <f t="shared" si="227"/>
        <v>Uit</v>
      </c>
      <c r="T650" s="171">
        <f t="shared" si="228"/>
        <v>0</v>
      </c>
      <c r="U650" s="169">
        <f t="shared" si="229"/>
        <v>0</v>
      </c>
      <c r="V650" s="169" t="str">
        <f t="shared" si="230"/>
        <v>Uit</v>
      </c>
      <c r="W650" s="170" t="str">
        <f t="shared" si="231"/>
        <v/>
      </c>
      <c r="X650" s="91" t="str">
        <f t="shared" si="232"/>
        <v/>
      </c>
      <c r="Y650" s="51"/>
      <c r="Z650" s="51"/>
      <c r="AA650" s="51"/>
      <c r="AB650" s="51"/>
      <c r="AC650" s="51"/>
      <c r="AD650" s="51"/>
      <c r="AE650" s="51"/>
      <c r="AF650" s="51"/>
      <c r="AG650" s="51"/>
      <c r="AH650" s="51"/>
      <c r="AI650" s="51"/>
      <c r="AJ650" s="51"/>
      <c r="AK650" s="51"/>
      <c r="AL650" s="51"/>
      <c r="AM650" s="51"/>
      <c r="AN650" s="51"/>
      <c r="AO650" s="51"/>
      <c r="AP650" s="51"/>
      <c r="AQ650" s="51"/>
      <c r="AR650" s="51"/>
      <c r="AS650" s="51"/>
      <c r="AT650" s="51"/>
      <c r="AU650" s="51"/>
      <c r="AV650" s="51"/>
      <c r="AW650" s="51"/>
      <c r="AX650" s="149">
        <f t="shared" si="233"/>
        <v>0</v>
      </c>
      <c r="AY650" s="52"/>
      <c r="AZ650" s="90" t="e">
        <f>VLOOKUP(AY650,Termination!C:D,2,FALSE)</f>
        <v>#N/A</v>
      </c>
      <c r="BA650" s="92" t="str">
        <f t="shared" si="234"/>
        <v/>
      </c>
      <c r="BB650" s="89"/>
      <c r="BC650" s="89"/>
      <c r="BD650" s="150" t="str">
        <f t="shared" si="235"/>
        <v/>
      </c>
      <c r="BE650" s="151">
        <f>VLOOKUP(A650,Basisgegevens!$B:$L,5,0)</f>
        <v>3.8773148148148148E-3</v>
      </c>
      <c r="BF650" s="151">
        <f>VLOOKUP($A650,Basisgegevens!$B:$L,7,0)</f>
        <v>3.6458333333333334E-3</v>
      </c>
      <c r="BG650" s="151">
        <f>VLOOKUP($A650,Basisgegevens!$B:$L,8,0)</f>
        <v>8.9467592592592585E-3</v>
      </c>
      <c r="BH650" s="152">
        <f>VLOOKUP($A650,Basisgegevens!$B:$L,9,0)</f>
        <v>220</v>
      </c>
      <c r="BI650" s="152">
        <f>VLOOKUP($A650,Basisgegevens!$B:$L,10,0)</f>
        <v>99</v>
      </c>
      <c r="BJ650" s="152">
        <f>VLOOKUP($A650,Basisgegevens!$B:$L,11,0)</f>
        <v>19</v>
      </c>
      <c r="BK650" s="152" t="str">
        <f t="shared" si="236"/>
        <v/>
      </c>
      <c r="BL650" s="153" t="str">
        <f t="shared" si="237"/>
        <v>Uit</v>
      </c>
      <c r="BM650" s="154" t="str">
        <f t="shared" si="244"/>
        <v/>
      </c>
      <c r="BN650" s="154">
        <f t="shared" si="238"/>
        <v>0</v>
      </c>
      <c r="BO650" s="154" t="str">
        <f t="shared" si="239"/>
        <v/>
      </c>
      <c r="BP650" s="61"/>
      <c r="BQ650" s="61"/>
      <c r="BR650" s="59" t="str">
        <f t="shared" si="240"/>
        <v/>
      </c>
      <c r="BS650" s="59" t="str">
        <f t="shared" si="241"/>
        <v/>
      </c>
      <c r="BT650" s="155" t="str">
        <f t="shared" si="242"/>
        <v/>
      </c>
      <c r="BU650" s="156" t="str">
        <f t="shared" si="243"/>
        <v/>
      </c>
      <c r="BV650" s="68"/>
      <c r="BW650" s="68"/>
      <c r="BX650" s="68"/>
      <c r="BY650" s="68"/>
      <c r="BZ650" s="68"/>
      <c r="CA650" s="68"/>
      <c r="CB650" s="68"/>
      <c r="CC650" s="68"/>
    </row>
    <row r="651" spans="1:81" x14ac:dyDescent="0.2">
      <c r="A651" s="161" t="s">
        <v>57</v>
      </c>
      <c r="B651" s="32"/>
      <c r="C651" s="164" t="str">
        <f t="shared" si="223"/>
        <v>Z</v>
      </c>
      <c r="D651" s="147"/>
      <c r="E651" s="40"/>
      <c r="F651" s="35"/>
      <c r="G651" s="32"/>
      <c r="H651" s="32"/>
      <c r="I651" s="32"/>
      <c r="J651" s="32"/>
      <c r="K651" s="41"/>
      <c r="L651" s="42"/>
      <c r="M651" s="42"/>
      <c r="N651" s="167" t="str">
        <f t="shared" si="224"/>
        <v>Uit</v>
      </c>
      <c r="O651" s="46"/>
      <c r="P651" s="47"/>
      <c r="Q651" s="48">
        <f t="shared" si="225"/>
        <v>0</v>
      </c>
      <c r="R651" s="49" t="str">
        <f t="shared" si="226"/>
        <v/>
      </c>
      <c r="S651" s="50" t="str">
        <f t="shared" si="227"/>
        <v>Uit</v>
      </c>
      <c r="T651" s="171">
        <f t="shared" si="228"/>
        <v>0</v>
      </c>
      <c r="U651" s="169">
        <f t="shared" si="229"/>
        <v>0</v>
      </c>
      <c r="V651" s="169" t="str">
        <f t="shared" si="230"/>
        <v>Uit</v>
      </c>
      <c r="W651" s="170" t="str">
        <f t="shared" si="231"/>
        <v/>
      </c>
      <c r="X651" s="91" t="str">
        <f t="shared" si="232"/>
        <v/>
      </c>
      <c r="Y651" s="51"/>
      <c r="Z651" s="51"/>
      <c r="AA651" s="51"/>
      <c r="AB651" s="51"/>
      <c r="AC651" s="51"/>
      <c r="AD651" s="51"/>
      <c r="AE651" s="51"/>
      <c r="AF651" s="51"/>
      <c r="AG651" s="51"/>
      <c r="AH651" s="51"/>
      <c r="AI651" s="51"/>
      <c r="AJ651" s="51"/>
      <c r="AK651" s="51"/>
      <c r="AL651" s="51"/>
      <c r="AM651" s="51"/>
      <c r="AN651" s="51"/>
      <c r="AO651" s="51"/>
      <c r="AP651" s="51"/>
      <c r="AQ651" s="51"/>
      <c r="AR651" s="51"/>
      <c r="AS651" s="51"/>
      <c r="AT651" s="51"/>
      <c r="AU651" s="51"/>
      <c r="AV651" s="51"/>
      <c r="AW651" s="51"/>
      <c r="AX651" s="149">
        <f t="shared" si="233"/>
        <v>0</v>
      </c>
      <c r="AY651" s="52"/>
      <c r="AZ651" s="90" t="e">
        <f>VLOOKUP(AY651,Termination!C:D,2,FALSE)</f>
        <v>#N/A</v>
      </c>
      <c r="BA651" s="92" t="str">
        <f t="shared" si="234"/>
        <v/>
      </c>
      <c r="BB651" s="89"/>
      <c r="BC651" s="89"/>
      <c r="BD651" s="150" t="str">
        <f t="shared" si="235"/>
        <v/>
      </c>
      <c r="BE651" s="151">
        <f>VLOOKUP(A651,Basisgegevens!$B:$L,5,0)</f>
        <v>3.8773148148148148E-3</v>
      </c>
      <c r="BF651" s="151">
        <f>VLOOKUP($A651,Basisgegevens!$B:$L,7,0)</f>
        <v>3.6458333333333334E-3</v>
      </c>
      <c r="BG651" s="151">
        <f>VLOOKUP($A651,Basisgegevens!$B:$L,8,0)</f>
        <v>8.9467592592592585E-3</v>
      </c>
      <c r="BH651" s="152">
        <f>VLOOKUP($A651,Basisgegevens!$B:$L,9,0)</f>
        <v>220</v>
      </c>
      <c r="BI651" s="152">
        <f>VLOOKUP($A651,Basisgegevens!$B:$L,10,0)</f>
        <v>99</v>
      </c>
      <c r="BJ651" s="152">
        <f>VLOOKUP($A651,Basisgegevens!$B:$L,11,0)</f>
        <v>19</v>
      </c>
      <c r="BK651" s="152" t="str">
        <f t="shared" si="236"/>
        <v/>
      </c>
      <c r="BL651" s="153" t="str">
        <f t="shared" si="237"/>
        <v>Uit</v>
      </c>
      <c r="BM651" s="154" t="str">
        <f t="shared" si="244"/>
        <v/>
      </c>
      <c r="BN651" s="154">
        <f t="shared" si="238"/>
        <v>0</v>
      </c>
      <c r="BO651" s="154" t="str">
        <f t="shared" si="239"/>
        <v/>
      </c>
      <c r="BP651" s="61"/>
      <c r="BQ651" s="61"/>
      <c r="BR651" s="59" t="str">
        <f t="shared" si="240"/>
        <v/>
      </c>
      <c r="BS651" s="59" t="str">
        <f t="shared" si="241"/>
        <v/>
      </c>
      <c r="BT651" s="155" t="str">
        <f t="shared" si="242"/>
        <v/>
      </c>
      <c r="BU651" s="156" t="str">
        <f t="shared" si="243"/>
        <v/>
      </c>
      <c r="BV651" s="68"/>
      <c r="BW651" s="68"/>
      <c r="BX651" s="68"/>
      <c r="BY651" s="68"/>
      <c r="BZ651" s="68"/>
      <c r="CA651" s="68"/>
      <c r="CB651" s="68"/>
      <c r="CC651" s="68"/>
    </row>
    <row r="652" spans="1:81" x14ac:dyDescent="0.2">
      <c r="A652" s="161" t="s">
        <v>57</v>
      </c>
      <c r="B652" s="32"/>
      <c r="C652" s="164" t="str">
        <f t="shared" si="223"/>
        <v>Z</v>
      </c>
      <c r="D652" s="147"/>
      <c r="E652" s="40"/>
      <c r="F652" s="35"/>
      <c r="G652" s="32"/>
      <c r="H652" s="32"/>
      <c r="I652" s="32"/>
      <c r="J652" s="32"/>
      <c r="K652" s="41"/>
      <c r="L652" s="42"/>
      <c r="M652" s="42"/>
      <c r="N652" s="167" t="str">
        <f t="shared" si="224"/>
        <v>Uit</v>
      </c>
      <c r="O652" s="46"/>
      <c r="P652" s="47"/>
      <c r="Q652" s="48">
        <f t="shared" si="225"/>
        <v>0</v>
      </c>
      <c r="R652" s="49" t="str">
        <f t="shared" si="226"/>
        <v/>
      </c>
      <c r="S652" s="50" t="str">
        <f t="shared" si="227"/>
        <v>Uit</v>
      </c>
      <c r="T652" s="171">
        <f t="shared" si="228"/>
        <v>0</v>
      </c>
      <c r="U652" s="169">
        <f t="shared" si="229"/>
        <v>0</v>
      </c>
      <c r="V652" s="169" t="str">
        <f t="shared" si="230"/>
        <v>Uit</v>
      </c>
      <c r="W652" s="170" t="str">
        <f t="shared" si="231"/>
        <v/>
      </c>
      <c r="X652" s="91" t="str">
        <f t="shared" si="232"/>
        <v/>
      </c>
      <c r="Y652" s="51"/>
      <c r="Z652" s="51"/>
      <c r="AA652" s="51"/>
      <c r="AB652" s="51"/>
      <c r="AC652" s="51"/>
      <c r="AD652" s="51"/>
      <c r="AE652" s="51"/>
      <c r="AF652" s="51"/>
      <c r="AG652" s="51"/>
      <c r="AH652" s="51"/>
      <c r="AI652" s="51"/>
      <c r="AJ652" s="51"/>
      <c r="AK652" s="51"/>
      <c r="AL652" s="51"/>
      <c r="AM652" s="51"/>
      <c r="AN652" s="51"/>
      <c r="AO652" s="51"/>
      <c r="AP652" s="51"/>
      <c r="AQ652" s="51"/>
      <c r="AR652" s="51"/>
      <c r="AS652" s="51"/>
      <c r="AT652" s="51"/>
      <c r="AU652" s="51"/>
      <c r="AV652" s="51"/>
      <c r="AW652" s="51"/>
      <c r="AX652" s="149">
        <f t="shared" si="233"/>
        <v>0</v>
      </c>
      <c r="AY652" s="52"/>
      <c r="AZ652" s="90" t="e">
        <f>VLOOKUP(AY652,Termination!C:D,2,FALSE)</f>
        <v>#N/A</v>
      </c>
      <c r="BA652" s="92" t="str">
        <f t="shared" si="234"/>
        <v/>
      </c>
      <c r="BB652" s="89"/>
      <c r="BC652" s="89"/>
      <c r="BD652" s="150" t="str">
        <f t="shared" si="235"/>
        <v/>
      </c>
      <c r="BE652" s="151">
        <f>VLOOKUP(A652,Basisgegevens!$B:$L,5,0)</f>
        <v>3.8773148148148148E-3</v>
      </c>
      <c r="BF652" s="151">
        <f>VLOOKUP($A652,Basisgegevens!$B:$L,7,0)</f>
        <v>3.6458333333333334E-3</v>
      </c>
      <c r="BG652" s="151">
        <f>VLOOKUP($A652,Basisgegevens!$B:$L,8,0)</f>
        <v>8.9467592592592585E-3</v>
      </c>
      <c r="BH652" s="152">
        <f>VLOOKUP($A652,Basisgegevens!$B:$L,9,0)</f>
        <v>220</v>
      </c>
      <c r="BI652" s="152">
        <f>VLOOKUP($A652,Basisgegevens!$B:$L,10,0)</f>
        <v>99</v>
      </c>
      <c r="BJ652" s="152">
        <f>VLOOKUP($A652,Basisgegevens!$B:$L,11,0)</f>
        <v>19</v>
      </c>
      <c r="BK652" s="152" t="str">
        <f t="shared" si="236"/>
        <v/>
      </c>
      <c r="BL652" s="153" t="str">
        <f t="shared" si="237"/>
        <v>Uit</v>
      </c>
      <c r="BM652" s="154" t="str">
        <f t="shared" si="244"/>
        <v/>
      </c>
      <c r="BN652" s="154">
        <f t="shared" si="238"/>
        <v>0</v>
      </c>
      <c r="BO652" s="154" t="str">
        <f t="shared" si="239"/>
        <v/>
      </c>
      <c r="BP652" s="61"/>
      <c r="BQ652" s="61"/>
      <c r="BR652" s="59" t="str">
        <f t="shared" si="240"/>
        <v/>
      </c>
      <c r="BS652" s="59" t="str">
        <f t="shared" si="241"/>
        <v/>
      </c>
      <c r="BT652" s="155" t="str">
        <f t="shared" si="242"/>
        <v/>
      </c>
      <c r="BU652" s="156" t="str">
        <f t="shared" si="243"/>
        <v/>
      </c>
      <c r="BV652" s="68"/>
      <c r="BW652" s="68"/>
      <c r="BX652" s="68"/>
      <c r="BY652" s="68"/>
      <c r="BZ652" s="68"/>
      <c r="CA652" s="68"/>
      <c r="CB652" s="68"/>
      <c r="CC652" s="68"/>
    </row>
    <row r="653" spans="1:81" x14ac:dyDescent="0.2">
      <c r="A653" s="161" t="s">
        <v>57</v>
      </c>
      <c r="B653" s="32"/>
      <c r="C653" s="164" t="str">
        <f t="shared" si="223"/>
        <v>Z</v>
      </c>
      <c r="D653" s="147"/>
      <c r="E653" s="40"/>
      <c r="F653" s="35"/>
      <c r="G653" s="32"/>
      <c r="H653" s="32"/>
      <c r="I653" s="32"/>
      <c r="J653" s="32"/>
      <c r="K653" s="41"/>
      <c r="L653" s="42"/>
      <c r="M653" s="42"/>
      <c r="N653" s="167" t="str">
        <f t="shared" si="224"/>
        <v>Uit</v>
      </c>
      <c r="O653" s="46"/>
      <c r="P653" s="47"/>
      <c r="Q653" s="48">
        <f t="shared" si="225"/>
        <v>0</v>
      </c>
      <c r="R653" s="49" t="str">
        <f t="shared" si="226"/>
        <v/>
      </c>
      <c r="S653" s="50" t="str">
        <f t="shared" si="227"/>
        <v>Uit</v>
      </c>
      <c r="T653" s="171">
        <f t="shared" si="228"/>
        <v>0</v>
      </c>
      <c r="U653" s="169">
        <f t="shared" si="229"/>
        <v>0</v>
      </c>
      <c r="V653" s="169" t="str">
        <f t="shared" si="230"/>
        <v>Uit</v>
      </c>
      <c r="W653" s="170" t="str">
        <f t="shared" si="231"/>
        <v/>
      </c>
      <c r="X653" s="91" t="str">
        <f t="shared" si="232"/>
        <v/>
      </c>
      <c r="Y653" s="51"/>
      <c r="Z653" s="51"/>
      <c r="AA653" s="51"/>
      <c r="AB653" s="51"/>
      <c r="AC653" s="51"/>
      <c r="AD653" s="51"/>
      <c r="AE653" s="51"/>
      <c r="AF653" s="51"/>
      <c r="AG653" s="51"/>
      <c r="AH653" s="51"/>
      <c r="AI653" s="51"/>
      <c r="AJ653" s="51"/>
      <c r="AK653" s="51"/>
      <c r="AL653" s="51"/>
      <c r="AM653" s="51"/>
      <c r="AN653" s="51"/>
      <c r="AO653" s="51"/>
      <c r="AP653" s="51"/>
      <c r="AQ653" s="51"/>
      <c r="AR653" s="51"/>
      <c r="AS653" s="51"/>
      <c r="AT653" s="51"/>
      <c r="AU653" s="51"/>
      <c r="AV653" s="51"/>
      <c r="AW653" s="51"/>
      <c r="AX653" s="149">
        <f t="shared" si="233"/>
        <v>0</v>
      </c>
      <c r="AY653" s="52"/>
      <c r="AZ653" s="90" t="e">
        <f>VLOOKUP(AY653,Termination!C:D,2,FALSE)</f>
        <v>#N/A</v>
      </c>
      <c r="BA653" s="92" t="str">
        <f t="shared" si="234"/>
        <v/>
      </c>
      <c r="BB653" s="89"/>
      <c r="BC653" s="89"/>
      <c r="BD653" s="150" t="str">
        <f t="shared" si="235"/>
        <v/>
      </c>
      <c r="BE653" s="151">
        <f>VLOOKUP(A653,Basisgegevens!$B:$L,5,0)</f>
        <v>3.8773148148148148E-3</v>
      </c>
      <c r="BF653" s="151">
        <f>VLOOKUP($A653,Basisgegevens!$B:$L,7,0)</f>
        <v>3.6458333333333334E-3</v>
      </c>
      <c r="BG653" s="151">
        <f>VLOOKUP($A653,Basisgegevens!$B:$L,8,0)</f>
        <v>8.9467592592592585E-3</v>
      </c>
      <c r="BH653" s="152">
        <f>VLOOKUP($A653,Basisgegevens!$B:$L,9,0)</f>
        <v>220</v>
      </c>
      <c r="BI653" s="152">
        <f>VLOOKUP($A653,Basisgegevens!$B:$L,10,0)</f>
        <v>99</v>
      </c>
      <c r="BJ653" s="152">
        <f>VLOOKUP($A653,Basisgegevens!$B:$L,11,0)</f>
        <v>19</v>
      </c>
      <c r="BK653" s="152" t="str">
        <f t="shared" si="236"/>
        <v/>
      </c>
      <c r="BL653" s="153" t="str">
        <f t="shared" si="237"/>
        <v>Uit</v>
      </c>
      <c r="BM653" s="154" t="str">
        <f t="shared" si="244"/>
        <v/>
      </c>
      <c r="BN653" s="154">
        <f t="shared" si="238"/>
        <v>0</v>
      </c>
      <c r="BO653" s="154" t="str">
        <f t="shared" si="239"/>
        <v/>
      </c>
      <c r="BP653" s="61"/>
      <c r="BQ653" s="61"/>
      <c r="BR653" s="59" t="str">
        <f t="shared" si="240"/>
        <v/>
      </c>
      <c r="BS653" s="59" t="str">
        <f t="shared" si="241"/>
        <v/>
      </c>
      <c r="BT653" s="155" t="str">
        <f t="shared" si="242"/>
        <v/>
      </c>
      <c r="BU653" s="156" t="str">
        <f t="shared" si="243"/>
        <v/>
      </c>
      <c r="BV653" s="68"/>
      <c r="BW653" s="68"/>
      <c r="BX653" s="68"/>
      <c r="BY653" s="68"/>
      <c r="BZ653" s="68"/>
      <c r="CA653" s="68"/>
      <c r="CB653" s="68"/>
      <c r="CC653" s="68"/>
    </row>
    <row r="654" spans="1:81" x14ac:dyDescent="0.2">
      <c r="A654" s="161" t="s">
        <v>57</v>
      </c>
      <c r="B654" s="32"/>
      <c r="C654" s="164" t="str">
        <f t="shared" si="223"/>
        <v>Z</v>
      </c>
      <c r="D654" s="147"/>
      <c r="E654" s="40"/>
      <c r="F654" s="35"/>
      <c r="G654" s="32"/>
      <c r="H654" s="32"/>
      <c r="I654" s="32"/>
      <c r="J654" s="32"/>
      <c r="K654" s="41"/>
      <c r="L654" s="42"/>
      <c r="M654" s="42"/>
      <c r="N654" s="167" t="str">
        <f t="shared" si="224"/>
        <v>Uit</v>
      </c>
      <c r="O654" s="46"/>
      <c r="P654" s="47"/>
      <c r="Q654" s="48">
        <f t="shared" si="225"/>
        <v>0</v>
      </c>
      <c r="R654" s="49" t="str">
        <f t="shared" si="226"/>
        <v/>
      </c>
      <c r="S654" s="50" t="str">
        <f t="shared" si="227"/>
        <v>Uit</v>
      </c>
      <c r="T654" s="171">
        <f t="shared" si="228"/>
        <v>0</v>
      </c>
      <c r="U654" s="169">
        <f t="shared" si="229"/>
        <v>0</v>
      </c>
      <c r="V654" s="169" t="str">
        <f t="shared" si="230"/>
        <v>Uit</v>
      </c>
      <c r="W654" s="170" t="str">
        <f t="shared" si="231"/>
        <v/>
      </c>
      <c r="X654" s="91" t="str">
        <f t="shared" si="232"/>
        <v/>
      </c>
      <c r="Y654" s="51"/>
      <c r="Z654" s="51"/>
      <c r="AA654" s="51"/>
      <c r="AB654" s="51"/>
      <c r="AC654" s="51"/>
      <c r="AD654" s="51"/>
      <c r="AE654" s="51"/>
      <c r="AF654" s="51"/>
      <c r="AG654" s="51"/>
      <c r="AH654" s="51"/>
      <c r="AI654" s="51"/>
      <c r="AJ654" s="51"/>
      <c r="AK654" s="51"/>
      <c r="AL654" s="51"/>
      <c r="AM654" s="51"/>
      <c r="AN654" s="51"/>
      <c r="AO654" s="51"/>
      <c r="AP654" s="51"/>
      <c r="AQ654" s="51"/>
      <c r="AR654" s="51"/>
      <c r="AS654" s="51"/>
      <c r="AT654" s="51"/>
      <c r="AU654" s="51"/>
      <c r="AV654" s="51"/>
      <c r="AW654" s="51"/>
      <c r="AX654" s="149">
        <f t="shared" si="233"/>
        <v>0</v>
      </c>
      <c r="AY654" s="52"/>
      <c r="AZ654" s="90" t="e">
        <f>VLOOKUP(AY654,Termination!C:D,2,FALSE)</f>
        <v>#N/A</v>
      </c>
      <c r="BA654" s="92" t="str">
        <f t="shared" si="234"/>
        <v/>
      </c>
      <c r="BB654" s="89"/>
      <c r="BC654" s="89"/>
      <c r="BD654" s="150" t="str">
        <f t="shared" si="235"/>
        <v/>
      </c>
      <c r="BE654" s="151">
        <f>VLOOKUP(A654,Basisgegevens!$B:$L,5,0)</f>
        <v>3.8773148148148148E-3</v>
      </c>
      <c r="BF654" s="151">
        <f>VLOOKUP($A654,Basisgegevens!$B:$L,7,0)</f>
        <v>3.6458333333333334E-3</v>
      </c>
      <c r="BG654" s="151">
        <f>VLOOKUP($A654,Basisgegevens!$B:$L,8,0)</f>
        <v>8.9467592592592585E-3</v>
      </c>
      <c r="BH654" s="152">
        <f>VLOOKUP($A654,Basisgegevens!$B:$L,9,0)</f>
        <v>220</v>
      </c>
      <c r="BI654" s="152">
        <f>VLOOKUP($A654,Basisgegevens!$B:$L,10,0)</f>
        <v>99</v>
      </c>
      <c r="BJ654" s="152">
        <f>VLOOKUP($A654,Basisgegevens!$B:$L,11,0)</f>
        <v>19</v>
      </c>
      <c r="BK654" s="152" t="str">
        <f t="shared" si="236"/>
        <v/>
      </c>
      <c r="BL654" s="153" t="str">
        <f t="shared" si="237"/>
        <v>Uit</v>
      </c>
      <c r="BM654" s="154" t="str">
        <f t="shared" si="244"/>
        <v/>
      </c>
      <c r="BN654" s="154">
        <f t="shared" si="238"/>
        <v>0</v>
      </c>
      <c r="BO654" s="154" t="str">
        <f t="shared" si="239"/>
        <v/>
      </c>
      <c r="BP654" s="61"/>
      <c r="BQ654" s="61"/>
      <c r="BR654" s="59" t="str">
        <f t="shared" si="240"/>
        <v/>
      </c>
      <c r="BS654" s="59" t="str">
        <f t="shared" si="241"/>
        <v/>
      </c>
      <c r="BT654" s="155" t="str">
        <f t="shared" si="242"/>
        <v/>
      </c>
      <c r="BU654" s="156" t="str">
        <f t="shared" si="243"/>
        <v/>
      </c>
      <c r="BV654" s="68"/>
      <c r="BW654" s="68"/>
      <c r="BX654" s="68"/>
      <c r="BY654" s="68"/>
      <c r="BZ654" s="68"/>
      <c r="CA654" s="68"/>
      <c r="CB654" s="68"/>
      <c r="CC654" s="68"/>
    </row>
    <row r="655" spans="1:81" x14ac:dyDescent="0.2">
      <c r="A655" s="161" t="s">
        <v>57</v>
      </c>
      <c r="B655" s="32"/>
      <c r="C655" s="164" t="str">
        <f t="shared" si="223"/>
        <v>Z</v>
      </c>
      <c r="D655" s="147"/>
      <c r="E655" s="40"/>
      <c r="F655" s="35"/>
      <c r="G655" s="32"/>
      <c r="H655" s="32"/>
      <c r="I655" s="32"/>
      <c r="J655" s="32"/>
      <c r="K655" s="41"/>
      <c r="L655" s="42"/>
      <c r="M655" s="42"/>
      <c r="N655" s="167" t="str">
        <f t="shared" si="224"/>
        <v>Uit</v>
      </c>
      <c r="O655" s="46"/>
      <c r="P655" s="47"/>
      <c r="Q655" s="48">
        <f t="shared" si="225"/>
        <v>0</v>
      </c>
      <c r="R655" s="49" t="str">
        <f t="shared" si="226"/>
        <v/>
      </c>
      <c r="S655" s="50" t="str">
        <f t="shared" si="227"/>
        <v>Uit</v>
      </c>
      <c r="T655" s="171">
        <f t="shared" si="228"/>
        <v>0</v>
      </c>
      <c r="U655" s="169">
        <f t="shared" si="229"/>
        <v>0</v>
      </c>
      <c r="V655" s="169" t="str">
        <f t="shared" si="230"/>
        <v>Uit</v>
      </c>
      <c r="W655" s="170" t="str">
        <f t="shared" si="231"/>
        <v/>
      </c>
      <c r="X655" s="91" t="str">
        <f t="shared" si="232"/>
        <v/>
      </c>
      <c r="Y655" s="51"/>
      <c r="Z655" s="51"/>
      <c r="AA655" s="51"/>
      <c r="AB655" s="51"/>
      <c r="AC655" s="51"/>
      <c r="AD655" s="51"/>
      <c r="AE655" s="51"/>
      <c r="AF655" s="51"/>
      <c r="AG655" s="51"/>
      <c r="AH655" s="51"/>
      <c r="AI655" s="51"/>
      <c r="AJ655" s="51"/>
      <c r="AK655" s="51"/>
      <c r="AL655" s="51"/>
      <c r="AM655" s="51"/>
      <c r="AN655" s="51"/>
      <c r="AO655" s="51"/>
      <c r="AP655" s="51"/>
      <c r="AQ655" s="51"/>
      <c r="AR655" s="51"/>
      <c r="AS655" s="51"/>
      <c r="AT655" s="51"/>
      <c r="AU655" s="51"/>
      <c r="AV655" s="51"/>
      <c r="AW655" s="51"/>
      <c r="AX655" s="149">
        <f t="shared" si="233"/>
        <v>0</v>
      </c>
      <c r="AY655" s="52"/>
      <c r="AZ655" s="90" t="e">
        <f>VLOOKUP(AY655,Termination!C:D,2,FALSE)</f>
        <v>#N/A</v>
      </c>
      <c r="BA655" s="92" t="str">
        <f t="shared" si="234"/>
        <v/>
      </c>
      <c r="BB655" s="89"/>
      <c r="BC655" s="89"/>
      <c r="BD655" s="150" t="str">
        <f t="shared" si="235"/>
        <v/>
      </c>
      <c r="BE655" s="151">
        <f>VLOOKUP(A655,Basisgegevens!$B:$L,5,0)</f>
        <v>3.8773148148148148E-3</v>
      </c>
      <c r="BF655" s="151">
        <f>VLOOKUP($A655,Basisgegevens!$B:$L,7,0)</f>
        <v>3.6458333333333334E-3</v>
      </c>
      <c r="BG655" s="151">
        <f>VLOOKUP($A655,Basisgegevens!$B:$L,8,0)</f>
        <v>8.9467592592592585E-3</v>
      </c>
      <c r="BH655" s="152">
        <f>VLOOKUP($A655,Basisgegevens!$B:$L,9,0)</f>
        <v>220</v>
      </c>
      <c r="BI655" s="152">
        <f>VLOOKUP($A655,Basisgegevens!$B:$L,10,0)</f>
        <v>99</v>
      </c>
      <c r="BJ655" s="152">
        <f>VLOOKUP($A655,Basisgegevens!$B:$L,11,0)</f>
        <v>19</v>
      </c>
      <c r="BK655" s="152" t="str">
        <f t="shared" si="236"/>
        <v/>
      </c>
      <c r="BL655" s="153" t="str">
        <f t="shared" si="237"/>
        <v>Uit</v>
      </c>
      <c r="BM655" s="154" t="str">
        <f t="shared" si="244"/>
        <v/>
      </c>
      <c r="BN655" s="154">
        <f t="shared" si="238"/>
        <v>0</v>
      </c>
      <c r="BO655" s="154" t="str">
        <f t="shared" si="239"/>
        <v/>
      </c>
      <c r="BP655" s="61"/>
      <c r="BQ655" s="61"/>
      <c r="BR655" s="59" t="str">
        <f t="shared" si="240"/>
        <v/>
      </c>
      <c r="BS655" s="59" t="str">
        <f t="shared" si="241"/>
        <v/>
      </c>
      <c r="BT655" s="155" t="str">
        <f t="shared" si="242"/>
        <v/>
      </c>
      <c r="BU655" s="156" t="str">
        <f t="shared" si="243"/>
        <v/>
      </c>
      <c r="BV655" s="68"/>
      <c r="BW655" s="68"/>
      <c r="BX655" s="68"/>
      <c r="BY655" s="68"/>
      <c r="BZ655" s="68"/>
      <c r="CA655" s="68"/>
      <c r="CB655" s="68"/>
      <c r="CC655" s="68"/>
    </row>
    <row r="656" spans="1:81" x14ac:dyDescent="0.2">
      <c r="A656" s="161" t="s">
        <v>57</v>
      </c>
      <c r="B656" s="32"/>
      <c r="C656" s="164" t="str">
        <f t="shared" si="223"/>
        <v>Z</v>
      </c>
      <c r="D656" s="147"/>
      <c r="E656" s="40"/>
      <c r="F656" s="35"/>
      <c r="G656" s="32"/>
      <c r="H656" s="32"/>
      <c r="I656" s="32"/>
      <c r="J656" s="32"/>
      <c r="K656" s="41"/>
      <c r="L656" s="42"/>
      <c r="M656" s="42"/>
      <c r="N656" s="167" t="str">
        <f t="shared" si="224"/>
        <v>Uit</v>
      </c>
      <c r="O656" s="46"/>
      <c r="P656" s="47"/>
      <c r="Q656" s="48">
        <f t="shared" si="225"/>
        <v>0</v>
      </c>
      <c r="R656" s="49" t="str">
        <f t="shared" si="226"/>
        <v/>
      </c>
      <c r="S656" s="50" t="str">
        <f t="shared" si="227"/>
        <v>Uit</v>
      </c>
      <c r="T656" s="171">
        <f t="shared" si="228"/>
        <v>0</v>
      </c>
      <c r="U656" s="169">
        <f t="shared" si="229"/>
        <v>0</v>
      </c>
      <c r="V656" s="169" t="str">
        <f t="shared" si="230"/>
        <v>Uit</v>
      </c>
      <c r="W656" s="170" t="str">
        <f t="shared" si="231"/>
        <v/>
      </c>
      <c r="X656" s="91" t="str">
        <f t="shared" si="232"/>
        <v/>
      </c>
      <c r="Y656" s="51"/>
      <c r="Z656" s="51"/>
      <c r="AA656" s="51"/>
      <c r="AB656" s="51"/>
      <c r="AC656" s="51"/>
      <c r="AD656" s="51"/>
      <c r="AE656" s="51"/>
      <c r="AF656" s="51"/>
      <c r="AG656" s="51"/>
      <c r="AH656" s="51"/>
      <c r="AI656" s="51"/>
      <c r="AJ656" s="51"/>
      <c r="AK656" s="51"/>
      <c r="AL656" s="51"/>
      <c r="AM656" s="51"/>
      <c r="AN656" s="51"/>
      <c r="AO656" s="51"/>
      <c r="AP656" s="51"/>
      <c r="AQ656" s="51"/>
      <c r="AR656" s="51"/>
      <c r="AS656" s="51"/>
      <c r="AT656" s="51"/>
      <c r="AU656" s="51"/>
      <c r="AV656" s="51"/>
      <c r="AW656" s="51"/>
      <c r="AX656" s="149">
        <f t="shared" si="233"/>
        <v>0</v>
      </c>
      <c r="AY656" s="52"/>
      <c r="AZ656" s="90" t="e">
        <f>VLOOKUP(AY656,Termination!C:D,2,FALSE)</f>
        <v>#N/A</v>
      </c>
      <c r="BA656" s="92" t="str">
        <f t="shared" si="234"/>
        <v/>
      </c>
      <c r="BB656" s="89"/>
      <c r="BC656" s="89"/>
      <c r="BD656" s="150" t="str">
        <f t="shared" si="235"/>
        <v/>
      </c>
      <c r="BE656" s="151">
        <f>VLOOKUP(A656,Basisgegevens!$B:$L,5,0)</f>
        <v>3.8773148148148148E-3</v>
      </c>
      <c r="BF656" s="151">
        <f>VLOOKUP($A656,Basisgegevens!$B:$L,7,0)</f>
        <v>3.6458333333333334E-3</v>
      </c>
      <c r="BG656" s="151">
        <f>VLOOKUP($A656,Basisgegevens!$B:$L,8,0)</f>
        <v>8.9467592592592585E-3</v>
      </c>
      <c r="BH656" s="152">
        <f>VLOOKUP($A656,Basisgegevens!$B:$L,9,0)</f>
        <v>220</v>
      </c>
      <c r="BI656" s="152">
        <f>VLOOKUP($A656,Basisgegevens!$B:$L,10,0)</f>
        <v>99</v>
      </c>
      <c r="BJ656" s="152">
        <f>VLOOKUP($A656,Basisgegevens!$B:$L,11,0)</f>
        <v>19</v>
      </c>
      <c r="BK656" s="152" t="str">
        <f t="shared" si="236"/>
        <v/>
      </c>
      <c r="BL656" s="153" t="str">
        <f t="shared" si="237"/>
        <v>Uit</v>
      </c>
      <c r="BM656" s="154" t="str">
        <f t="shared" si="244"/>
        <v/>
      </c>
      <c r="BN656" s="154">
        <f t="shared" si="238"/>
        <v>0</v>
      </c>
      <c r="BO656" s="154" t="str">
        <f t="shared" si="239"/>
        <v/>
      </c>
      <c r="BP656" s="61"/>
      <c r="BQ656" s="61"/>
      <c r="BR656" s="59" t="str">
        <f t="shared" si="240"/>
        <v/>
      </c>
      <c r="BS656" s="59" t="str">
        <f t="shared" si="241"/>
        <v/>
      </c>
      <c r="BT656" s="155" t="str">
        <f t="shared" si="242"/>
        <v/>
      </c>
      <c r="BU656" s="156" t="str">
        <f t="shared" si="243"/>
        <v/>
      </c>
      <c r="BV656" s="68"/>
      <c r="BW656" s="68"/>
      <c r="BX656" s="68"/>
      <c r="BY656" s="68"/>
      <c r="BZ656" s="68"/>
      <c r="CA656" s="68"/>
      <c r="CB656" s="68"/>
      <c r="CC656" s="68"/>
    </row>
    <row r="657" spans="1:81" x14ac:dyDescent="0.2">
      <c r="A657" s="161" t="s">
        <v>57</v>
      </c>
      <c r="B657" s="32"/>
      <c r="C657" s="164" t="str">
        <f t="shared" si="223"/>
        <v>Z</v>
      </c>
      <c r="D657" s="147"/>
      <c r="E657" s="40"/>
      <c r="F657" s="35"/>
      <c r="G657" s="32"/>
      <c r="H657" s="32"/>
      <c r="I657" s="32"/>
      <c r="J657" s="32"/>
      <c r="K657" s="41"/>
      <c r="L657" s="42"/>
      <c r="M657" s="42"/>
      <c r="N657" s="167" t="str">
        <f t="shared" si="224"/>
        <v>Uit</v>
      </c>
      <c r="O657" s="46"/>
      <c r="P657" s="47"/>
      <c r="Q657" s="48">
        <f t="shared" si="225"/>
        <v>0</v>
      </c>
      <c r="R657" s="49" t="str">
        <f t="shared" si="226"/>
        <v/>
      </c>
      <c r="S657" s="50" t="str">
        <f t="shared" si="227"/>
        <v>Uit</v>
      </c>
      <c r="T657" s="171">
        <f t="shared" si="228"/>
        <v>0</v>
      </c>
      <c r="U657" s="169">
        <f t="shared" si="229"/>
        <v>0</v>
      </c>
      <c r="V657" s="169" t="str">
        <f t="shared" si="230"/>
        <v>Uit</v>
      </c>
      <c r="W657" s="170" t="str">
        <f t="shared" si="231"/>
        <v/>
      </c>
      <c r="X657" s="91" t="str">
        <f t="shared" si="232"/>
        <v/>
      </c>
      <c r="Y657" s="51"/>
      <c r="Z657" s="51"/>
      <c r="AA657" s="51"/>
      <c r="AB657" s="51"/>
      <c r="AC657" s="51"/>
      <c r="AD657" s="51"/>
      <c r="AE657" s="51"/>
      <c r="AF657" s="51"/>
      <c r="AG657" s="51"/>
      <c r="AH657" s="51"/>
      <c r="AI657" s="51"/>
      <c r="AJ657" s="51"/>
      <c r="AK657" s="51"/>
      <c r="AL657" s="51"/>
      <c r="AM657" s="51"/>
      <c r="AN657" s="51"/>
      <c r="AO657" s="51"/>
      <c r="AP657" s="51"/>
      <c r="AQ657" s="51"/>
      <c r="AR657" s="51"/>
      <c r="AS657" s="51"/>
      <c r="AT657" s="51"/>
      <c r="AU657" s="51"/>
      <c r="AV657" s="51"/>
      <c r="AW657" s="51"/>
      <c r="AX657" s="149">
        <f t="shared" si="233"/>
        <v>0</v>
      </c>
      <c r="AY657" s="52"/>
      <c r="AZ657" s="90" t="e">
        <f>VLOOKUP(AY657,Termination!C:D,2,FALSE)</f>
        <v>#N/A</v>
      </c>
      <c r="BA657" s="92" t="str">
        <f t="shared" si="234"/>
        <v/>
      </c>
      <c r="BB657" s="89"/>
      <c r="BC657" s="89"/>
      <c r="BD657" s="150" t="str">
        <f t="shared" si="235"/>
        <v/>
      </c>
      <c r="BE657" s="151">
        <f>VLOOKUP(A657,Basisgegevens!$B:$L,5,0)</f>
        <v>3.8773148148148148E-3</v>
      </c>
      <c r="BF657" s="151">
        <f>VLOOKUP($A657,Basisgegevens!$B:$L,7,0)</f>
        <v>3.6458333333333334E-3</v>
      </c>
      <c r="BG657" s="151">
        <f>VLOOKUP($A657,Basisgegevens!$B:$L,8,0)</f>
        <v>8.9467592592592585E-3</v>
      </c>
      <c r="BH657" s="152">
        <f>VLOOKUP($A657,Basisgegevens!$B:$L,9,0)</f>
        <v>220</v>
      </c>
      <c r="BI657" s="152">
        <f>VLOOKUP($A657,Basisgegevens!$B:$L,10,0)</f>
        <v>99</v>
      </c>
      <c r="BJ657" s="152">
        <f>VLOOKUP($A657,Basisgegevens!$B:$L,11,0)</f>
        <v>19</v>
      </c>
      <c r="BK657" s="152" t="str">
        <f t="shared" si="236"/>
        <v/>
      </c>
      <c r="BL657" s="153" t="str">
        <f t="shared" si="237"/>
        <v>Uit</v>
      </c>
      <c r="BM657" s="154" t="str">
        <f t="shared" si="244"/>
        <v/>
      </c>
      <c r="BN657" s="154">
        <f t="shared" si="238"/>
        <v>0</v>
      </c>
      <c r="BO657" s="154" t="str">
        <f t="shared" si="239"/>
        <v/>
      </c>
      <c r="BP657" s="61"/>
      <c r="BQ657" s="61"/>
      <c r="BR657" s="59" t="str">
        <f t="shared" si="240"/>
        <v/>
      </c>
      <c r="BS657" s="59" t="str">
        <f t="shared" si="241"/>
        <v/>
      </c>
      <c r="BT657" s="155" t="str">
        <f t="shared" si="242"/>
        <v/>
      </c>
      <c r="BU657" s="156" t="str">
        <f t="shared" si="243"/>
        <v/>
      </c>
      <c r="BV657" s="68"/>
      <c r="BW657" s="68"/>
      <c r="BX657" s="68"/>
      <c r="BY657" s="68"/>
      <c r="BZ657" s="68"/>
      <c r="CA657" s="68"/>
      <c r="CB657" s="68"/>
      <c r="CC657" s="68"/>
    </row>
    <row r="658" spans="1:81" x14ac:dyDescent="0.2">
      <c r="A658" s="161" t="s">
        <v>57</v>
      </c>
      <c r="B658" s="32"/>
      <c r="C658" s="164" t="str">
        <f t="shared" si="223"/>
        <v>Z</v>
      </c>
      <c r="D658" s="147"/>
      <c r="E658" s="40"/>
      <c r="F658" s="35"/>
      <c r="G658" s="32"/>
      <c r="H658" s="32"/>
      <c r="I658" s="32"/>
      <c r="J658" s="32"/>
      <c r="K658" s="41"/>
      <c r="L658" s="42"/>
      <c r="M658" s="42"/>
      <c r="N658" s="167" t="str">
        <f t="shared" si="224"/>
        <v>Uit</v>
      </c>
      <c r="O658" s="46"/>
      <c r="P658" s="47"/>
      <c r="Q658" s="48">
        <f t="shared" si="225"/>
        <v>0</v>
      </c>
      <c r="R658" s="49" t="str">
        <f t="shared" si="226"/>
        <v/>
      </c>
      <c r="S658" s="50" t="str">
        <f t="shared" si="227"/>
        <v>Uit</v>
      </c>
      <c r="T658" s="171">
        <f t="shared" si="228"/>
        <v>0</v>
      </c>
      <c r="U658" s="169">
        <f t="shared" si="229"/>
        <v>0</v>
      </c>
      <c r="V658" s="169" t="str">
        <f t="shared" si="230"/>
        <v>Uit</v>
      </c>
      <c r="W658" s="170" t="str">
        <f t="shared" si="231"/>
        <v/>
      </c>
      <c r="X658" s="91" t="str">
        <f t="shared" si="232"/>
        <v/>
      </c>
      <c r="Y658" s="51"/>
      <c r="Z658" s="51"/>
      <c r="AA658" s="51"/>
      <c r="AB658" s="51"/>
      <c r="AC658" s="51"/>
      <c r="AD658" s="51"/>
      <c r="AE658" s="51"/>
      <c r="AF658" s="51"/>
      <c r="AG658" s="51"/>
      <c r="AH658" s="51"/>
      <c r="AI658" s="51"/>
      <c r="AJ658" s="51"/>
      <c r="AK658" s="51"/>
      <c r="AL658" s="51"/>
      <c r="AM658" s="51"/>
      <c r="AN658" s="51"/>
      <c r="AO658" s="51"/>
      <c r="AP658" s="51"/>
      <c r="AQ658" s="51"/>
      <c r="AR658" s="51"/>
      <c r="AS658" s="51"/>
      <c r="AT658" s="51"/>
      <c r="AU658" s="51"/>
      <c r="AV658" s="51"/>
      <c r="AW658" s="51"/>
      <c r="AX658" s="149">
        <f t="shared" si="233"/>
        <v>0</v>
      </c>
      <c r="AY658" s="52"/>
      <c r="AZ658" s="90" t="e">
        <f>VLOOKUP(AY658,Termination!C:D,2,FALSE)</f>
        <v>#N/A</v>
      </c>
      <c r="BA658" s="92" t="str">
        <f t="shared" si="234"/>
        <v/>
      </c>
      <c r="BB658" s="89"/>
      <c r="BC658" s="89"/>
      <c r="BD658" s="150" t="str">
        <f t="shared" si="235"/>
        <v/>
      </c>
      <c r="BE658" s="151">
        <f>VLOOKUP(A658,Basisgegevens!$B:$L,5,0)</f>
        <v>3.8773148148148148E-3</v>
      </c>
      <c r="BF658" s="151">
        <f>VLOOKUP($A658,Basisgegevens!$B:$L,7,0)</f>
        <v>3.6458333333333334E-3</v>
      </c>
      <c r="BG658" s="151">
        <f>VLOOKUP($A658,Basisgegevens!$B:$L,8,0)</f>
        <v>8.9467592592592585E-3</v>
      </c>
      <c r="BH658" s="152">
        <f>VLOOKUP($A658,Basisgegevens!$B:$L,9,0)</f>
        <v>220</v>
      </c>
      <c r="BI658" s="152">
        <f>VLOOKUP($A658,Basisgegevens!$B:$L,10,0)</f>
        <v>99</v>
      </c>
      <c r="BJ658" s="152">
        <f>VLOOKUP($A658,Basisgegevens!$B:$L,11,0)</f>
        <v>19</v>
      </c>
      <c r="BK658" s="152" t="str">
        <f t="shared" si="236"/>
        <v/>
      </c>
      <c r="BL658" s="153" t="str">
        <f t="shared" si="237"/>
        <v>Uit</v>
      </c>
      <c r="BM658" s="154" t="str">
        <f t="shared" si="244"/>
        <v/>
      </c>
      <c r="BN658" s="154">
        <f t="shared" si="238"/>
        <v>0</v>
      </c>
      <c r="BO658" s="154" t="str">
        <f t="shared" si="239"/>
        <v/>
      </c>
      <c r="BP658" s="61"/>
      <c r="BQ658" s="61"/>
      <c r="BR658" s="59" t="str">
        <f t="shared" si="240"/>
        <v/>
      </c>
      <c r="BS658" s="59" t="str">
        <f t="shared" si="241"/>
        <v/>
      </c>
      <c r="BT658" s="155" t="str">
        <f t="shared" si="242"/>
        <v/>
      </c>
      <c r="BU658" s="156" t="str">
        <f t="shared" si="243"/>
        <v/>
      </c>
      <c r="BV658" s="68"/>
      <c r="BW658" s="68"/>
      <c r="BX658" s="68"/>
      <c r="BY658" s="68"/>
      <c r="BZ658" s="68"/>
      <c r="CA658" s="68"/>
      <c r="CB658" s="68"/>
      <c r="CC658" s="68"/>
    </row>
    <row r="659" spans="1:81" x14ac:dyDescent="0.2">
      <c r="A659" s="161" t="s">
        <v>57</v>
      </c>
      <c r="B659" s="32"/>
      <c r="C659" s="164" t="str">
        <f t="shared" si="223"/>
        <v>Z</v>
      </c>
      <c r="D659" s="147"/>
      <c r="E659" s="40"/>
      <c r="F659" s="35"/>
      <c r="G659" s="32"/>
      <c r="H659" s="32"/>
      <c r="I659" s="32"/>
      <c r="J659" s="32"/>
      <c r="K659" s="41"/>
      <c r="L659" s="42"/>
      <c r="M659" s="42"/>
      <c r="N659" s="167" t="str">
        <f t="shared" si="224"/>
        <v>Uit</v>
      </c>
      <c r="O659" s="46"/>
      <c r="P659" s="47"/>
      <c r="Q659" s="48">
        <f t="shared" si="225"/>
        <v>0</v>
      </c>
      <c r="R659" s="49" t="str">
        <f t="shared" si="226"/>
        <v/>
      </c>
      <c r="S659" s="50" t="str">
        <f t="shared" si="227"/>
        <v>Uit</v>
      </c>
      <c r="T659" s="171">
        <f t="shared" si="228"/>
        <v>0</v>
      </c>
      <c r="U659" s="169">
        <f t="shared" si="229"/>
        <v>0</v>
      </c>
      <c r="V659" s="169" t="str">
        <f t="shared" si="230"/>
        <v>Uit</v>
      </c>
      <c r="W659" s="170" t="str">
        <f t="shared" si="231"/>
        <v/>
      </c>
      <c r="X659" s="91" t="str">
        <f t="shared" si="232"/>
        <v/>
      </c>
      <c r="Y659" s="51"/>
      <c r="Z659" s="51"/>
      <c r="AA659" s="51"/>
      <c r="AB659" s="51"/>
      <c r="AC659" s="51"/>
      <c r="AD659" s="51"/>
      <c r="AE659" s="51"/>
      <c r="AF659" s="51"/>
      <c r="AG659" s="51"/>
      <c r="AH659" s="51"/>
      <c r="AI659" s="51"/>
      <c r="AJ659" s="51"/>
      <c r="AK659" s="51"/>
      <c r="AL659" s="51"/>
      <c r="AM659" s="51"/>
      <c r="AN659" s="51"/>
      <c r="AO659" s="51"/>
      <c r="AP659" s="51"/>
      <c r="AQ659" s="51"/>
      <c r="AR659" s="51"/>
      <c r="AS659" s="51"/>
      <c r="AT659" s="51"/>
      <c r="AU659" s="51"/>
      <c r="AV659" s="51"/>
      <c r="AW659" s="51"/>
      <c r="AX659" s="149">
        <f t="shared" si="233"/>
        <v>0</v>
      </c>
      <c r="AY659" s="52"/>
      <c r="AZ659" s="90" t="e">
        <f>VLOOKUP(AY659,Termination!C:D,2,FALSE)</f>
        <v>#N/A</v>
      </c>
      <c r="BA659" s="92" t="str">
        <f t="shared" si="234"/>
        <v/>
      </c>
      <c r="BB659" s="89"/>
      <c r="BC659" s="89"/>
      <c r="BD659" s="150" t="str">
        <f t="shared" si="235"/>
        <v/>
      </c>
      <c r="BE659" s="151">
        <f>VLOOKUP(A659,Basisgegevens!$B:$L,5,0)</f>
        <v>3.8773148148148148E-3</v>
      </c>
      <c r="BF659" s="151">
        <f>VLOOKUP($A659,Basisgegevens!$B:$L,7,0)</f>
        <v>3.6458333333333334E-3</v>
      </c>
      <c r="BG659" s="151">
        <f>VLOOKUP($A659,Basisgegevens!$B:$L,8,0)</f>
        <v>8.9467592592592585E-3</v>
      </c>
      <c r="BH659" s="152">
        <f>VLOOKUP($A659,Basisgegevens!$B:$L,9,0)</f>
        <v>220</v>
      </c>
      <c r="BI659" s="152">
        <f>VLOOKUP($A659,Basisgegevens!$B:$L,10,0)</f>
        <v>99</v>
      </c>
      <c r="BJ659" s="152">
        <f>VLOOKUP($A659,Basisgegevens!$B:$L,11,0)</f>
        <v>19</v>
      </c>
      <c r="BK659" s="152" t="str">
        <f t="shared" si="236"/>
        <v/>
      </c>
      <c r="BL659" s="153" t="str">
        <f t="shared" si="237"/>
        <v>Uit</v>
      </c>
      <c r="BM659" s="154" t="str">
        <f t="shared" si="244"/>
        <v/>
      </c>
      <c r="BN659" s="154">
        <f t="shared" si="238"/>
        <v>0</v>
      </c>
      <c r="BO659" s="154" t="str">
        <f t="shared" si="239"/>
        <v/>
      </c>
      <c r="BP659" s="61"/>
      <c r="BQ659" s="61"/>
      <c r="BR659" s="59" t="str">
        <f t="shared" si="240"/>
        <v/>
      </c>
      <c r="BS659" s="59" t="str">
        <f t="shared" si="241"/>
        <v/>
      </c>
      <c r="BT659" s="155" t="str">
        <f t="shared" si="242"/>
        <v/>
      </c>
      <c r="BU659" s="156" t="str">
        <f t="shared" si="243"/>
        <v/>
      </c>
      <c r="BV659" s="68"/>
      <c r="BW659" s="68"/>
      <c r="BX659" s="68"/>
      <c r="BY659" s="68"/>
      <c r="BZ659" s="68"/>
      <c r="CA659" s="68"/>
      <c r="CB659" s="68"/>
      <c r="CC659" s="68"/>
    </row>
    <row r="660" spans="1:81" x14ac:dyDescent="0.2">
      <c r="A660" s="161" t="s">
        <v>57</v>
      </c>
      <c r="B660" s="32"/>
      <c r="C660" s="164" t="str">
        <f t="shared" si="223"/>
        <v>Z</v>
      </c>
      <c r="D660" s="147"/>
      <c r="E660" s="40"/>
      <c r="F660" s="35"/>
      <c r="G660" s="32"/>
      <c r="H660" s="32"/>
      <c r="I660" s="32"/>
      <c r="J660" s="32"/>
      <c r="K660" s="41"/>
      <c r="L660" s="42"/>
      <c r="M660" s="42"/>
      <c r="N660" s="167" t="str">
        <f t="shared" si="224"/>
        <v>Uit</v>
      </c>
      <c r="O660" s="46"/>
      <c r="P660" s="47"/>
      <c r="Q660" s="48">
        <f t="shared" si="225"/>
        <v>0</v>
      </c>
      <c r="R660" s="49" t="str">
        <f t="shared" si="226"/>
        <v/>
      </c>
      <c r="S660" s="50" t="str">
        <f t="shared" si="227"/>
        <v>Uit</v>
      </c>
      <c r="T660" s="171">
        <f t="shared" si="228"/>
        <v>0</v>
      </c>
      <c r="U660" s="169">
        <f t="shared" si="229"/>
        <v>0</v>
      </c>
      <c r="V660" s="169" t="str">
        <f t="shared" si="230"/>
        <v>Uit</v>
      </c>
      <c r="W660" s="170" t="str">
        <f t="shared" si="231"/>
        <v/>
      </c>
      <c r="X660" s="91" t="str">
        <f t="shared" si="232"/>
        <v/>
      </c>
      <c r="Y660" s="51"/>
      <c r="Z660" s="51"/>
      <c r="AA660" s="51"/>
      <c r="AB660" s="51"/>
      <c r="AC660" s="51"/>
      <c r="AD660" s="51"/>
      <c r="AE660" s="51"/>
      <c r="AF660" s="51"/>
      <c r="AG660" s="51"/>
      <c r="AH660" s="51"/>
      <c r="AI660" s="51"/>
      <c r="AJ660" s="51"/>
      <c r="AK660" s="51"/>
      <c r="AL660" s="51"/>
      <c r="AM660" s="51"/>
      <c r="AN660" s="51"/>
      <c r="AO660" s="51"/>
      <c r="AP660" s="51"/>
      <c r="AQ660" s="51"/>
      <c r="AR660" s="51"/>
      <c r="AS660" s="51"/>
      <c r="AT660" s="51"/>
      <c r="AU660" s="51"/>
      <c r="AV660" s="51"/>
      <c r="AW660" s="51"/>
      <c r="AX660" s="149">
        <f t="shared" si="233"/>
        <v>0</v>
      </c>
      <c r="AY660" s="52"/>
      <c r="AZ660" s="90" t="e">
        <f>VLOOKUP(AY660,Termination!C:D,2,FALSE)</f>
        <v>#N/A</v>
      </c>
      <c r="BA660" s="92" t="str">
        <f t="shared" si="234"/>
        <v/>
      </c>
      <c r="BB660" s="89"/>
      <c r="BC660" s="89"/>
      <c r="BD660" s="150" t="str">
        <f t="shared" si="235"/>
        <v/>
      </c>
      <c r="BE660" s="151">
        <f>VLOOKUP(A660,Basisgegevens!$B:$L,5,0)</f>
        <v>3.8773148148148148E-3</v>
      </c>
      <c r="BF660" s="151">
        <f>VLOOKUP($A660,Basisgegevens!$B:$L,7,0)</f>
        <v>3.6458333333333334E-3</v>
      </c>
      <c r="BG660" s="151">
        <f>VLOOKUP($A660,Basisgegevens!$B:$L,8,0)</f>
        <v>8.9467592592592585E-3</v>
      </c>
      <c r="BH660" s="152">
        <f>VLOOKUP($A660,Basisgegevens!$B:$L,9,0)</f>
        <v>220</v>
      </c>
      <c r="BI660" s="152">
        <f>VLOOKUP($A660,Basisgegevens!$B:$L,10,0)</f>
        <v>99</v>
      </c>
      <c r="BJ660" s="152">
        <f>VLOOKUP($A660,Basisgegevens!$B:$L,11,0)</f>
        <v>19</v>
      </c>
      <c r="BK660" s="152" t="str">
        <f t="shared" si="236"/>
        <v/>
      </c>
      <c r="BL660" s="153" t="str">
        <f t="shared" si="237"/>
        <v>Uit</v>
      </c>
      <c r="BM660" s="154" t="str">
        <f t="shared" si="244"/>
        <v/>
      </c>
      <c r="BN660" s="154">
        <f t="shared" si="238"/>
        <v>0</v>
      </c>
      <c r="BO660" s="154" t="str">
        <f t="shared" si="239"/>
        <v/>
      </c>
      <c r="BP660" s="61"/>
      <c r="BQ660" s="61"/>
      <c r="BR660" s="59" t="str">
        <f t="shared" si="240"/>
        <v/>
      </c>
      <c r="BS660" s="59" t="str">
        <f t="shared" si="241"/>
        <v/>
      </c>
      <c r="BT660" s="155" t="str">
        <f t="shared" si="242"/>
        <v/>
      </c>
      <c r="BU660" s="156" t="str">
        <f t="shared" si="243"/>
        <v/>
      </c>
      <c r="BV660" s="68"/>
      <c r="BW660" s="68"/>
      <c r="BX660" s="68"/>
      <c r="BY660" s="68"/>
      <c r="BZ660" s="68"/>
      <c r="CA660" s="68"/>
      <c r="CB660" s="68"/>
      <c r="CC660" s="68"/>
    </row>
    <row r="661" spans="1:81" x14ac:dyDescent="0.2">
      <c r="A661" s="161" t="s">
        <v>57</v>
      </c>
      <c r="B661" s="32"/>
      <c r="C661" s="164" t="str">
        <f t="shared" si="223"/>
        <v>Z</v>
      </c>
      <c r="D661" s="147"/>
      <c r="E661" s="40"/>
      <c r="F661" s="35"/>
      <c r="G661" s="32"/>
      <c r="H661" s="32"/>
      <c r="I661" s="32"/>
      <c r="J661" s="32"/>
      <c r="K661" s="41"/>
      <c r="L661" s="42"/>
      <c r="M661" s="42"/>
      <c r="N661" s="167" t="str">
        <f t="shared" si="224"/>
        <v>Uit</v>
      </c>
      <c r="O661" s="46"/>
      <c r="P661" s="47"/>
      <c r="Q661" s="48">
        <f t="shared" si="225"/>
        <v>0</v>
      </c>
      <c r="R661" s="49" t="str">
        <f t="shared" si="226"/>
        <v/>
      </c>
      <c r="S661" s="50" t="str">
        <f t="shared" si="227"/>
        <v>Uit</v>
      </c>
      <c r="T661" s="171">
        <f t="shared" si="228"/>
        <v>0</v>
      </c>
      <c r="U661" s="169">
        <f t="shared" si="229"/>
        <v>0</v>
      </c>
      <c r="V661" s="169" t="str">
        <f t="shared" si="230"/>
        <v>Uit</v>
      </c>
      <c r="W661" s="170" t="str">
        <f t="shared" si="231"/>
        <v/>
      </c>
      <c r="X661" s="91" t="str">
        <f t="shared" si="232"/>
        <v/>
      </c>
      <c r="Y661" s="51"/>
      <c r="Z661" s="51"/>
      <c r="AA661" s="51"/>
      <c r="AB661" s="51"/>
      <c r="AC661" s="51"/>
      <c r="AD661" s="51"/>
      <c r="AE661" s="51"/>
      <c r="AF661" s="51"/>
      <c r="AG661" s="51"/>
      <c r="AH661" s="51"/>
      <c r="AI661" s="51"/>
      <c r="AJ661" s="51"/>
      <c r="AK661" s="51"/>
      <c r="AL661" s="51"/>
      <c r="AM661" s="51"/>
      <c r="AN661" s="51"/>
      <c r="AO661" s="51"/>
      <c r="AP661" s="51"/>
      <c r="AQ661" s="51"/>
      <c r="AR661" s="51"/>
      <c r="AS661" s="51"/>
      <c r="AT661" s="51"/>
      <c r="AU661" s="51"/>
      <c r="AV661" s="51"/>
      <c r="AW661" s="51"/>
      <c r="AX661" s="149">
        <f t="shared" si="233"/>
        <v>0</v>
      </c>
      <c r="AY661" s="52"/>
      <c r="AZ661" s="90" t="e">
        <f>VLOOKUP(AY661,Termination!C:D,2,FALSE)</f>
        <v>#N/A</v>
      </c>
      <c r="BA661" s="92" t="str">
        <f t="shared" si="234"/>
        <v/>
      </c>
      <c r="BB661" s="89"/>
      <c r="BC661" s="89"/>
      <c r="BD661" s="150" t="str">
        <f t="shared" si="235"/>
        <v/>
      </c>
      <c r="BE661" s="151">
        <f>VLOOKUP(A661,Basisgegevens!$B:$L,5,0)</f>
        <v>3.8773148148148148E-3</v>
      </c>
      <c r="BF661" s="151">
        <f>VLOOKUP($A661,Basisgegevens!$B:$L,7,0)</f>
        <v>3.6458333333333334E-3</v>
      </c>
      <c r="BG661" s="151">
        <f>VLOOKUP($A661,Basisgegevens!$B:$L,8,0)</f>
        <v>8.9467592592592585E-3</v>
      </c>
      <c r="BH661" s="152">
        <f>VLOOKUP($A661,Basisgegevens!$B:$L,9,0)</f>
        <v>220</v>
      </c>
      <c r="BI661" s="152">
        <f>VLOOKUP($A661,Basisgegevens!$B:$L,10,0)</f>
        <v>99</v>
      </c>
      <c r="BJ661" s="152">
        <f>VLOOKUP($A661,Basisgegevens!$B:$L,11,0)</f>
        <v>19</v>
      </c>
      <c r="BK661" s="152" t="str">
        <f t="shared" si="236"/>
        <v/>
      </c>
      <c r="BL661" s="153" t="str">
        <f t="shared" si="237"/>
        <v>Uit</v>
      </c>
      <c r="BM661" s="154" t="str">
        <f t="shared" si="244"/>
        <v/>
      </c>
      <c r="BN661" s="154">
        <f t="shared" si="238"/>
        <v>0</v>
      </c>
      <c r="BO661" s="154" t="str">
        <f t="shared" si="239"/>
        <v/>
      </c>
      <c r="BP661" s="61"/>
      <c r="BQ661" s="61"/>
      <c r="BR661" s="59" t="str">
        <f t="shared" si="240"/>
        <v/>
      </c>
      <c r="BS661" s="59" t="str">
        <f t="shared" si="241"/>
        <v/>
      </c>
      <c r="BT661" s="155" t="str">
        <f t="shared" si="242"/>
        <v/>
      </c>
      <c r="BU661" s="156" t="str">
        <f t="shared" si="243"/>
        <v/>
      </c>
      <c r="BV661" s="68"/>
      <c r="BW661" s="68"/>
      <c r="BX661" s="68"/>
      <c r="BY661" s="68"/>
      <c r="BZ661" s="68"/>
      <c r="CA661" s="68"/>
      <c r="CB661" s="68"/>
      <c r="CC661" s="68"/>
    </row>
    <row r="662" spans="1:81" x14ac:dyDescent="0.2">
      <c r="A662" s="161" t="s">
        <v>57</v>
      </c>
      <c r="B662" s="32"/>
      <c r="C662" s="164" t="str">
        <f t="shared" si="223"/>
        <v>Z</v>
      </c>
      <c r="D662" s="147"/>
      <c r="E662" s="40"/>
      <c r="F662" s="35"/>
      <c r="G662" s="32"/>
      <c r="H662" s="32"/>
      <c r="I662" s="32"/>
      <c r="J662" s="32"/>
      <c r="K662" s="41"/>
      <c r="L662" s="42"/>
      <c r="M662" s="42"/>
      <c r="N662" s="167" t="str">
        <f t="shared" si="224"/>
        <v>Uit</v>
      </c>
      <c r="O662" s="46"/>
      <c r="P662" s="47"/>
      <c r="Q662" s="48">
        <f t="shared" si="225"/>
        <v>0</v>
      </c>
      <c r="R662" s="49" t="str">
        <f t="shared" si="226"/>
        <v/>
      </c>
      <c r="S662" s="50" t="str">
        <f t="shared" si="227"/>
        <v>Uit</v>
      </c>
      <c r="T662" s="171">
        <f t="shared" si="228"/>
        <v>0</v>
      </c>
      <c r="U662" s="169">
        <f t="shared" si="229"/>
        <v>0</v>
      </c>
      <c r="V662" s="169" t="str">
        <f t="shared" si="230"/>
        <v>Uit</v>
      </c>
      <c r="W662" s="170" t="str">
        <f t="shared" si="231"/>
        <v/>
      </c>
      <c r="X662" s="91" t="str">
        <f t="shared" si="232"/>
        <v/>
      </c>
      <c r="Y662" s="51"/>
      <c r="Z662" s="51"/>
      <c r="AA662" s="51"/>
      <c r="AB662" s="51"/>
      <c r="AC662" s="51"/>
      <c r="AD662" s="51"/>
      <c r="AE662" s="51"/>
      <c r="AF662" s="51"/>
      <c r="AG662" s="51"/>
      <c r="AH662" s="51"/>
      <c r="AI662" s="51"/>
      <c r="AJ662" s="51"/>
      <c r="AK662" s="51"/>
      <c r="AL662" s="51"/>
      <c r="AM662" s="51"/>
      <c r="AN662" s="51"/>
      <c r="AO662" s="51"/>
      <c r="AP662" s="51"/>
      <c r="AQ662" s="51"/>
      <c r="AR662" s="51"/>
      <c r="AS662" s="51"/>
      <c r="AT662" s="51"/>
      <c r="AU662" s="51"/>
      <c r="AV662" s="51"/>
      <c r="AW662" s="51"/>
      <c r="AX662" s="149">
        <f t="shared" si="233"/>
        <v>0</v>
      </c>
      <c r="AY662" s="52"/>
      <c r="AZ662" s="90" t="e">
        <f>VLOOKUP(AY662,Termination!C:D,2,FALSE)</f>
        <v>#N/A</v>
      </c>
      <c r="BA662" s="92" t="str">
        <f t="shared" si="234"/>
        <v/>
      </c>
      <c r="BB662" s="89"/>
      <c r="BC662" s="89"/>
      <c r="BD662" s="150" t="str">
        <f t="shared" si="235"/>
        <v/>
      </c>
      <c r="BE662" s="151">
        <f>VLOOKUP(A662,Basisgegevens!$B:$L,5,0)</f>
        <v>3.8773148148148148E-3</v>
      </c>
      <c r="BF662" s="151">
        <f>VLOOKUP($A662,Basisgegevens!$B:$L,7,0)</f>
        <v>3.6458333333333334E-3</v>
      </c>
      <c r="BG662" s="151">
        <f>VLOOKUP($A662,Basisgegevens!$B:$L,8,0)</f>
        <v>8.9467592592592585E-3</v>
      </c>
      <c r="BH662" s="152">
        <f>VLOOKUP($A662,Basisgegevens!$B:$L,9,0)</f>
        <v>220</v>
      </c>
      <c r="BI662" s="152">
        <f>VLOOKUP($A662,Basisgegevens!$B:$L,10,0)</f>
        <v>99</v>
      </c>
      <c r="BJ662" s="152">
        <f>VLOOKUP($A662,Basisgegevens!$B:$L,11,0)</f>
        <v>19</v>
      </c>
      <c r="BK662" s="152" t="str">
        <f t="shared" si="236"/>
        <v/>
      </c>
      <c r="BL662" s="153" t="str">
        <f t="shared" si="237"/>
        <v>Uit</v>
      </c>
      <c r="BM662" s="154" t="str">
        <f t="shared" si="244"/>
        <v/>
      </c>
      <c r="BN662" s="154">
        <f t="shared" si="238"/>
        <v>0</v>
      </c>
      <c r="BO662" s="154" t="str">
        <f t="shared" si="239"/>
        <v/>
      </c>
      <c r="BP662" s="61"/>
      <c r="BQ662" s="61"/>
      <c r="BR662" s="59" t="str">
        <f t="shared" si="240"/>
        <v/>
      </c>
      <c r="BS662" s="59" t="str">
        <f t="shared" si="241"/>
        <v/>
      </c>
      <c r="BT662" s="155" t="str">
        <f t="shared" si="242"/>
        <v/>
      </c>
      <c r="BU662" s="156" t="str">
        <f t="shared" si="243"/>
        <v/>
      </c>
      <c r="BV662" s="68"/>
      <c r="BW662" s="68"/>
      <c r="BX662" s="68"/>
      <c r="BY662" s="68"/>
      <c r="BZ662" s="68"/>
      <c r="CA662" s="68"/>
      <c r="CB662" s="68"/>
      <c r="CC662" s="68"/>
    </row>
    <row r="663" spans="1:81" x14ac:dyDescent="0.2">
      <c r="A663" s="161" t="s">
        <v>57</v>
      </c>
      <c r="B663" s="32"/>
      <c r="C663" s="164" t="str">
        <f t="shared" si="223"/>
        <v>Z</v>
      </c>
      <c r="D663" s="147"/>
      <c r="E663" s="40"/>
      <c r="F663" s="35"/>
      <c r="G663" s="32"/>
      <c r="H663" s="32"/>
      <c r="I663" s="32"/>
      <c r="J663" s="32"/>
      <c r="K663" s="41"/>
      <c r="L663" s="42"/>
      <c r="M663" s="42"/>
      <c r="N663" s="167" t="str">
        <f t="shared" si="224"/>
        <v>Uit</v>
      </c>
      <c r="O663" s="46"/>
      <c r="P663" s="47"/>
      <c r="Q663" s="48">
        <f t="shared" si="225"/>
        <v>0</v>
      </c>
      <c r="R663" s="49" t="str">
        <f t="shared" si="226"/>
        <v/>
      </c>
      <c r="S663" s="50" t="str">
        <f t="shared" si="227"/>
        <v>Uit</v>
      </c>
      <c r="T663" s="171">
        <f t="shared" si="228"/>
        <v>0</v>
      </c>
      <c r="U663" s="169">
        <f t="shared" si="229"/>
        <v>0</v>
      </c>
      <c r="V663" s="169" t="str">
        <f t="shared" si="230"/>
        <v>Uit</v>
      </c>
      <c r="W663" s="170" t="str">
        <f t="shared" si="231"/>
        <v/>
      </c>
      <c r="X663" s="91" t="str">
        <f t="shared" si="232"/>
        <v/>
      </c>
      <c r="Y663" s="51"/>
      <c r="Z663" s="51"/>
      <c r="AA663" s="51"/>
      <c r="AB663" s="51"/>
      <c r="AC663" s="51"/>
      <c r="AD663" s="51"/>
      <c r="AE663" s="51"/>
      <c r="AF663" s="51"/>
      <c r="AG663" s="51"/>
      <c r="AH663" s="51"/>
      <c r="AI663" s="51"/>
      <c r="AJ663" s="51"/>
      <c r="AK663" s="51"/>
      <c r="AL663" s="51"/>
      <c r="AM663" s="51"/>
      <c r="AN663" s="51"/>
      <c r="AO663" s="51"/>
      <c r="AP663" s="51"/>
      <c r="AQ663" s="51"/>
      <c r="AR663" s="51"/>
      <c r="AS663" s="51"/>
      <c r="AT663" s="51"/>
      <c r="AU663" s="51"/>
      <c r="AV663" s="51"/>
      <c r="AW663" s="51"/>
      <c r="AX663" s="149">
        <f t="shared" si="233"/>
        <v>0</v>
      </c>
      <c r="AY663" s="52"/>
      <c r="AZ663" s="90" t="e">
        <f>VLOOKUP(AY663,Termination!C:D,2,FALSE)</f>
        <v>#N/A</v>
      </c>
      <c r="BA663" s="92" t="str">
        <f t="shared" si="234"/>
        <v/>
      </c>
      <c r="BB663" s="89"/>
      <c r="BC663" s="89"/>
      <c r="BD663" s="150" t="str">
        <f t="shared" si="235"/>
        <v/>
      </c>
      <c r="BE663" s="151">
        <f>VLOOKUP(A663,Basisgegevens!$B:$L,5,0)</f>
        <v>3.8773148148148148E-3</v>
      </c>
      <c r="BF663" s="151">
        <f>VLOOKUP($A663,Basisgegevens!$B:$L,7,0)</f>
        <v>3.6458333333333334E-3</v>
      </c>
      <c r="BG663" s="151">
        <f>VLOOKUP($A663,Basisgegevens!$B:$L,8,0)</f>
        <v>8.9467592592592585E-3</v>
      </c>
      <c r="BH663" s="152">
        <f>VLOOKUP($A663,Basisgegevens!$B:$L,9,0)</f>
        <v>220</v>
      </c>
      <c r="BI663" s="152">
        <f>VLOOKUP($A663,Basisgegevens!$B:$L,10,0)</f>
        <v>99</v>
      </c>
      <c r="BJ663" s="152">
        <f>VLOOKUP($A663,Basisgegevens!$B:$L,11,0)</f>
        <v>19</v>
      </c>
      <c r="BK663" s="152" t="str">
        <f t="shared" si="236"/>
        <v/>
      </c>
      <c r="BL663" s="153" t="str">
        <f t="shared" si="237"/>
        <v>Uit</v>
      </c>
      <c r="BM663" s="154" t="str">
        <f t="shared" si="244"/>
        <v/>
      </c>
      <c r="BN663" s="154">
        <f t="shared" si="238"/>
        <v>0</v>
      </c>
      <c r="BO663" s="154" t="str">
        <f t="shared" si="239"/>
        <v/>
      </c>
      <c r="BP663" s="61"/>
      <c r="BQ663" s="61"/>
      <c r="BR663" s="59" t="str">
        <f t="shared" si="240"/>
        <v/>
      </c>
      <c r="BS663" s="59" t="str">
        <f t="shared" si="241"/>
        <v/>
      </c>
      <c r="BT663" s="155" t="str">
        <f t="shared" si="242"/>
        <v/>
      </c>
      <c r="BU663" s="156" t="str">
        <f t="shared" si="243"/>
        <v/>
      </c>
      <c r="BV663" s="68"/>
      <c r="BW663" s="68"/>
      <c r="BX663" s="68"/>
      <c r="BY663" s="68"/>
      <c r="BZ663" s="68"/>
      <c r="CA663" s="68"/>
      <c r="CB663" s="68"/>
      <c r="CC663" s="68"/>
    </row>
    <row r="664" spans="1:81" x14ac:dyDescent="0.2">
      <c r="A664" s="161" t="s">
        <v>57</v>
      </c>
      <c r="B664" s="32"/>
      <c r="C664" s="164" t="str">
        <f t="shared" si="223"/>
        <v>Z</v>
      </c>
      <c r="D664" s="147"/>
      <c r="E664" s="40"/>
      <c r="F664" s="35"/>
      <c r="G664" s="32"/>
      <c r="H664" s="32"/>
      <c r="I664" s="32"/>
      <c r="J664" s="32"/>
      <c r="K664" s="41"/>
      <c r="L664" s="42"/>
      <c r="M664" s="42"/>
      <c r="N664" s="167" t="str">
        <f t="shared" si="224"/>
        <v>Uit</v>
      </c>
      <c r="O664" s="46"/>
      <c r="P664" s="47"/>
      <c r="Q664" s="48">
        <f t="shared" si="225"/>
        <v>0</v>
      </c>
      <c r="R664" s="49" t="str">
        <f t="shared" si="226"/>
        <v/>
      </c>
      <c r="S664" s="50" t="str">
        <f t="shared" si="227"/>
        <v>Uit</v>
      </c>
      <c r="T664" s="171">
        <f t="shared" si="228"/>
        <v>0</v>
      </c>
      <c r="U664" s="169">
        <f t="shared" si="229"/>
        <v>0</v>
      </c>
      <c r="V664" s="169" t="str">
        <f t="shared" si="230"/>
        <v>Uit</v>
      </c>
      <c r="W664" s="170" t="str">
        <f t="shared" si="231"/>
        <v/>
      </c>
      <c r="X664" s="91" t="str">
        <f t="shared" si="232"/>
        <v/>
      </c>
      <c r="Y664" s="51"/>
      <c r="Z664" s="51"/>
      <c r="AA664" s="51"/>
      <c r="AB664" s="51"/>
      <c r="AC664" s="51"/>
      <c r="AD664" s="51"/>
      <c r="AE664" s="51"/>
      <c r="AF664" s="51"/>
      <c r="AG664" s="51"/>
      <c r="AH664" s="51"/>
      <c r="AI664" s="51"/>
      <c r="AJ664" s="51"/>
      <c r="AK664" s="51"/>
      <c r="AL664" s="51"/>
      <c r="AM664" s="51"/>
      <c r="AN664" s="51"/>
      <c r="AO664" s="51"/>
      <c r="AP664" s="51"/>
      <c r="AQ664" s="51"/>
      <c r="AR664" s="51"/>
      <c r="AS664" s="51"/>
      <c r="AT664" s="51"/>
      <c r="AU664" s="51"/>
      <c r="AV664" s="51"/>
      <c r="AW664" s="51"/>
      <c r="AX664" s="149">
        <f t="shared" si="233"/>
        <v>0</v>
      </c>
      <c r="AY664" s="52"/>
      <c r="AZ664" s="90" t="e">
        <f>VLOOKUP(AY664,Termination!C:D,2,FALSE)</f>
        <v>#N/A</v>
      </c>
      <c r="BA664" s="92" t="str">
        <f t="shared" si="234"/>
        <v/>
      </c>
      <c r="BB664" s="89"/>
      <c r="BC664" s="89"/>
      <c r="BD664" s="150" t="str">
        <f t="shared" si="235"/>
        <v/>
      </c>
      <c r="BE664" s="151">
        <f>VLOOKUP(A664,Basisgegevens!$B:$L,5,0)</f>
        <v>3.8773148148148148E-3</v>
      </c>
      <c r="BF664" s="151">
        <f>VLOOKUP($A664,Basisgegevens!$B:$L,7,0)</f>
        <v>3.6458333333333334E-3</v>
      </c>
      <c r="BG664" s="151">
        <f>VLOOKUP($A664,Basisgegevens!$B:$L,8,0)</f>
        <v>8.9467592592592585E-3</v>
      </c>
      <c r="BH664" s="152">
        <f>VLOOKUP($A664,Basisgegevens!$B:$L,9,0)</f>
        <v>220</v>
      </c>
      <c r="BI664" s="152">
        <f>VLOOKUP($A664,Basisgegevens!$B:$L,10,0)</f>
        <v>99</v>
      </c>
      <c r="BJ664" s="152">
        <f>VLOOKUP($A664,Basisgegevens!$B:$L,11,0)</f>
        <v>19</v>
      </c>
      <c r="BK664" s="152" t="str">
        <f t="shared" si="236"/>
        <v/>
      </c>
      <c r="BL664" s="153" t="str">
        <f t="shared" si="237"/>
        <v>Uit</v>
      </c>
      <c r="BM664" s="154" t="str">
        <f t="shared" si="244"/>
        <v/>
      </c>
      <c r="BN664" s="154">
        <f t="shared" si="238"/>
        <v>0</v>
      </c>
      <c r="BO664" s="154" t="str">
        <f t="shared" si="239"/>
        <v/>
      </c>
      <c r="BP664" s="61"/>
      <c r="BQ664" s="61"/>
      <c r="BR664" s="59" t="str">
        <f t="shared" si="240"/>
        <v/>
      </c>
      <c r="BS664" s="59" t="str">
        <f t="shared" si="241"/>
        <v/>
      </c>
      <c r="BT664" s="155" t="str">
        <f t="shared" si="242"/>
        <v/>
      </c>
      <c r="BU664" s="156" t="str">
        <f t="shared" si="243"/>
        <v/>
      </c>
      <c r="BV664" s="68"/>
      <c r="BW664" s="68"/>
      <c r="BX664" s="68"/>
      <c r="BY664" s="68"/>
      <c r="BZ664" s="68"/>
      <c r="CA664" s="68"/>
      <c r="CB664" s="68"/>
      <c r="CC664" s="68"/>
    </row>
    <row r="665" spans="1:81" x14ac:dyDescent="0.2">
      <c r="A665" s="161" t="s">
        <v>57</v>
      </c>
      <c r="B665" s="32"/>
      <c r="C665" s="164" t="str">
        <f t="shared" ref="C665:C728" si="245">MID(A665,4,1)</f>
        <v>Z</v>
      </c>
      <c r="D665" s="147"/>
      <c r="E665" s="40"/>
      <c r="F665" s="35"/>
      <c r="G665" s="32"/>
      <c r="H665" s="32"/>
      <c r="I665" s="32"/>
      <c r="J665" s="32"/>
      <c r="K665" s="41"/>
      <c r="L665" s="42"/>
      <c r="M665" s="42"/>
      <c r="N665" s="167" t="str">
        <f t="shared" ref="N665:N728" si="246">IFERROR(IF(ISTEXT(M665),M665,(IF(AVERAGE(L665:M665)&lt;=BI665,"Uit",100-(AVERAGE(L665:M665)/BH665*100)))),"Uit")</f>
        <v>Uit</v>
      </c>
      <c r="O665" s="46"/>
      <c r="P665" s="47"/>
      <c r="Q665" s="48">
        <f t="shared" ref="Q665:Q728" si="247">IF(AX665="","",AX665)</f>
        <v>0</v>
      </c>
      <c r="R665" s="49" t="str">
        <f t="shared" ref="R665:R728" si="248">IF(BD665="","",IF(BD665&gt;BG665,"Uit",BM665+BN665))</f>
        <v/>
      </c>
      <c r="S665" s="50" t="str">
        <f t="shared" ref="S665:S728" si="249">IF(ISTEXT(BL665),BL665,IF(OR(ISBLANK(Q665),Q665="",ISBLANK(Y665)),BL665,IF(ISTEXT(BO665),BO665,BL665+BO665)))</f>
        <v>Uit</v>
      </c>
      <c r="T665" s="171">
        <f t="shared" ref="T665:T728" si="250">IF(BP665="",0,BR665)</f>
        <v>0</v>
      </c>
      <c r="U665" s="169">
        <f t="shared" ref="U665:U728" si="251">IF(BQ665="",0,BS665)</f>
        <v>0</v>
      </c>
      <c r="V665" s="169" t="str">
        <f t="shared" ref="V665:V728" si="252">IF(S665="","",IF(ISTEXT(S665),S665,S665-T665-U665))</f>
        <v>Uit</v>
      </c>
      <c r="W665" s="170" t="str">
        <f t="shared" ref="W665:W728" si="253">IF(AY665="","",AZ665)</f>
        <v/>
      </c>
      <c r="X665" s="91" t="str">
        <f t="shared" ref="X665:X728" si="254">IF($G665="","",$G665)</f>
        <v/>
      </c>
      <c r="Y665" s="51"/>
      <c r="Z665" s="51"/>
      <c r="AA665" s="51"/>
      <c r="AB665" s="51"/>
      <c r="AC665" s="51"/>
      <c r="AD665" s="51"/>
      <c r="AE665" s="51"/>
      <c r="AF665" s="51"/>
      <c r="AG665" s="51"/>
      <c r="AH665" s="51"/>
      <c r="AI665" s="51"/>
      <c r="AJ665" s="51"/>
      <c r="AK665" s="51"/>
      <c r="AL665" s="51"/>
      <c r="AM665" s="51"/>
      <c r="AN665" s="51"/>
      <c r="AO665" s="51"/>
      <c r="AP665" s="51"/>
      <c r="AQ665" s="51"/>
      <c r="AR665" s="51"/>
      <c r="AS665" s="51"/>
      <c r="AT665" s="51"/>
      <c r="AU665" s="51"/>
      <c r="AV665" s="51"/>
      <c r="AW665" s="51"/>
      <c r="AX665" s="149">
        <f t="shared" ref="AX665:AX728" si="255">IF(AY665="",SUM(Y665:AW665),"Uit")</f>
        <v>0</v>
      </c>
      <c r="AY665" s="52"/>
      <c r="AZ665" s="90" t="e">
        <f>VLOOKUP(AY665,Termination!C:D,2,FALSE)</f>
        <v>#N/A</v>
      </c>
      <c r="BA665" s="92" t="str">
        <f t="shared" ref="BA665:BA728" si="256">IF($G665="","",$G665)</f>
        <v/>
      </c>
      <c r="BB665" s="89"/>
      <c r="BC665" s="89"/>
      <c r="BD665" s="150" t="str">
        <f t="shared" ref="BD665:BD728" si="257">IF(ISBLANK(BC665),"",BC665-BB665)</f>
        <v/>
      </c>
      <c r="BE665" s="151">
        <f>VLOOKUP(A665,Basisgegevens!$B:$L,5,0)</f>
        <v>3.8773148148148148E-3</v>
      </c>
      <c r="BF665" s="151">
        <f>VLOOKUP($A665,Basisgegevens!$B:$L,7,0)</f>
        <v>3.6458333333333334E-3</v>
      </c>
      <c r="BG665" s="151">
        <f>VLOOKUP($A665,Basisgegevens!$B:$L,8,0)</f>
        <v>8.9467592592592585E-3</v>
      </c>
      <c r="BH665" s="152">
        <f>VLOOKUP($A665,Basisgegevens!$B:$L,9,0)</f>
        <v>220</v>
      </c>
      <c r="BI665" s="152">
        <f>VLOOKUP($A665,Basisgegevens!$B:$L,10,0)</f>
        <v>99</v>
      </c>
      <c r="BJ665" s="152">
        <f>VLOOKUP($A665,Basisgegevens!$B:$L,11,0)</f>
        <v>19</v>
      </c>
      <c r="BK665" s="152" t="str">
        <f t="shared" ref="BK665:BK728" si="258">IF(O665="","",IF(ISTEXT(O665),O665,IF(O665&gt;BJ665,"Uit",IF(ISBLANK(P665),O665,O665+P665))))</f>
        <v/>
      </c>
      <c r="BL665" s="153" t="str">
        <f t="shared" ref="BL665:BL728" si="259">IF(OR(ISTEXT(N665),BK665=""),N665,IF(ISTEXT(BK665),BK665,N665+BK665))</f>
        <v>Uit</v>
      </c>
      <c r="BM665" s="154" t="str">
        <f t="shared" si="244"/>
        <v/>
      </c>
      <c r="BN665" s="154">
        <f t="shared" ref="BN665:BN728" si="260">IF(BD665&gt;BF665,0,(BF665-BD665)*24*3600*0.4)</f>
        <v>0</v>
      </c>
      <c r="BO665" s="154" t="str">
        <f t="shared" ref="BO665:BO728" si="261">IF(Q665="","",IF(ISTEXT(Q665),Q665,IF(ISTEXT(R665),R665,Q665+R665)))</f>
        <v/>
      </c>
      <c r="BP665" s="61"/>
      <c r="BQ665" s="61"/>
      <c r="BR665" s="59" t="str">
        <f t="shared" ref="BR665:BR728" si="262">IF(BP665="","",BP665)</f>
        <v/>
      </c>
      <c r="BS665" s="59" t="str">
        <f t="shared" ref="BS665:BS728" si="263">IF(BQ665="","",BQ665)</f>
        <v/>
      </c>
      <c r="BT665" s="155" t="str">
        <f t="shared" ref="BT665:BT728" si="264">IFERROR(AVERAGE(BR665:BS665),"")</f>
        <v/>
      </c>
      <c r="BU665" s="156" t="str">
        <f t="shared" ref="BU665:BU728" si="265">IF(BT665&gt;0,IF(BT665&lt;6,"onvoldoende",""),"")</f>
        <v/>
      </c>
      <c r="BV665" s="68"/>
      <c r="BW665" s="68"/>
      <c r="BX665" s="68"/>
      <c r="BY665" s="68"/>
      <c r="BZ665" s="68"/>
      <c r="CA665" s="68"/>
      <c r="CB665" s="68"/>
      <c r="CC665" s="68"/>
    </row>
    <row r="666" spans="1:81" x14ac:dyDescent="0.2">
      <c r="A666" s="161" t="s">
        <v>57</v>
      </c>
      <c r="B666" s="32"/>
      <c r="C666" s="164" t="str">
        <f t="shared" si="245"/>
        <v>Z</v>
      </c>
      <c r="D666" s="147"/>
      <c r="E666" s="40"/>
      <c r="F666" s="35"/>
      <c r="G666" s="32"/>
      <c r="H666" s="32"/>
      <c r="I666" s="32"/>
      <c r="J666" s="32"/>
      <c r="K666" s="41"/>
      <c r="L666" s="42"/>
      <c r="M666" s="42"/>
      <c r="N666" s="167" t="str">
        <f t="shared" si="246"/>
        <v>Uit</v>
      </c>
      <c r="O666" s="46"/>
      <c r="P666" s="47"/>
      <c r="Q666" s="48">
        <f t="shared" si="247"/>
        <v>0</v>
      </c>
      <c r="R666" s="49" t="str">
        <f t="shared" si="248"/>
        <v/>
      </c>
      <c r="S666" s="50" t="str">
        <f t="shared" si="249"/>
        <v>Uit</v>
      </c>
      <c r="T666" s="171">
        <f t="shared" si="250"/>
        <v>0</v>
      </c>
      <c r="U666" s="169">
        <f t="shared" si="251"/>
        <v>0</v>
      </c>
      <c r="V666" s="169" t="str">
        <f t="shared" si="252"/>
        <v>Uit</v>
      </c>
      <c r="W666" s="170" t="str">
        <f t="shared" si="253"/>
        <v/>
      </c>
      <c r="X666" s="91" t="str">
        <f t="shared" si="254"/>
        <v/>
      </c>
      <c r="Y666" s="51"/>
      <c r="Z666" s="51"/>
      <c r="AA666" s="51"/>
      <c r="AB666" s="51"/>
      <c r="AC666" s="51"/>
      <c r="AD666" s="51"/>
      <c r="AE666" s="51"/>
      <c r="AF666" s="51"/>
      <c r="AG666" s="51"/>
      <c r="AH666" s="51"/>
      <c r="AI666" s="51"/>
      <c r="AJ666" s="51"/>
      <c r="AK666" s="51"/>
      <c r="AL666" s="51"/>
      <c r="AM666" s="51"/>
      <c r="AN666" s="51"/>
      <c r="AO666" s="51"/>
      <c r="AP666" s="51"/>
      <c r="AQ666" s="51"/>
      <c r="AR666" s="51"/>
      <c r="AS666" s="51"/>
      <c r="AT666" s="51"/>
      <c r="AU666" s="51"/>
      <c r="AV666" s="51"/>
      <c r="AW666" s="51"/>
      <c r="AX666" s="149">
        <f t="shared" si="255"/>
        <v>0</v>
      </c>
      <c r="AY666" s="52"/>
      <c r="AZ666" s="90" t="e">
        <f>VLOOKUP(AY666,Termination!C:D,2,FALSE)</f>
        <v>#N/A</v>
      </c>
      <c r="BA666" s="92" t="str">
        <f t="shared" si="256"/>
        <v/>
      </c>
      <c r="BB666" s="89"/>
      <c r="BC666" s="89"/>
      <c r="BD666" s="150" t="str">
        <f t="shared" si="257"/>
        <v/>
      </c>
      <c r="BE666" s="151">
        <f>VLOOKUP(A666,Basisgegevens!$B:$L,5,0)</f>
        <v>3.8773148148148148E-3</v>
      </c>
      <c r="BF666" s="151">
        <f>VLOOKUP($A666,Basisgegevens!$B:$L,7,0)</f>
        <v>3.6458333333333334E-3</v>
      </c>
      <c r="BG666" s="151">
        <f>VLOOKUP($A666,Basisgegevens!$B:$L,8,0)</f>
        <v>8.9467592592592585E-3</v>
      </c>
      <c r="BH666" s="152">
        <f>VLOOKUP($A666,Basisgegevens!$B:$L,9,0)</f>
        <v>220</v>
      </c>
      <c r="BI666" s="152">
        <f>VLOOKUP($A666,Basisgegevens!$B:$L,10,0)</f>
        <v>99</v>
      </c>
      <c r="BJ666" s="152">
        <f>VLOOKUP($A666,Basisgegevens!$B:$L,11,0)</f>
        <v>19</v>
      </c>
      <c r="BK666" s="152" t="str">
        <f t="shared" si="258"/>
        <v/>
      </c>
      <c r="BL666" s="153" t="str">
        <f t="shared" si="259"/>
        <v>Uit</v>
      </c>
      <c r="BM666" s="154" t="str">
        <f t="shared" si="244"/>
        <v/>
      </c>
      <c r="BN666" s="154">
        <f t="shared" si="260"/>
        <v>0</v>
      </c>
      <c r="BO666" s="154" t="str">
        <f t="shared" si="261"/>
        <v/>
      </c>
      <c r="BP666" s="61"/>
      <c r="BQ666" s="61"/>
      <c r="BR666" s="59" t="str">
        <f t="shared" si="262"/>
        <v/>
      </c>
      <c r="BS666" s="59" t="str">
        <f t="shared" si="263"/>
        <v/>
      </c>
      <c r="BT666" s="155" t="str">
        <f t="shared" si="264"/>
        <v/>
      </c>
      <c r="BU666" s="156" t="str">
        <f t="shared" si="265"/>
        <v/>
      </c>
      <c r="BV666" s="68"/>
      <c r="BW666" s="68"/>
      <c r="BX666" s="68"/>
      <c r="BY666" s="68"/>
      <c r="BZ666" s="68"/>
      <c r="CA666" s="68"/>
      <c r="CB666" s="68"/>
      <c r="CC666" s="68"/>
    </row>
    <row r="667" spans="1:81" x14ac:dyDescent="0.2">
      <c r="A667" s="161" t="s">
        <v>57</v>
      </c>
      <c r="B667" s="32"/>
      <c r="C667" s="164" t="str">
        <f t="shared" si="245"/>
        <v>Z</v>
      </c>
      <c r="D667" s="147"/>
      <c r="E667" s="40"/>
      <c r="F667" s="35"/>
      <c r="G667" s="32"/>
      <c r="H667" s="32"/>
      <c r="I667" s="32"/>
      <c r="J667" s="32"/>
      <c r="K667" s="41"/>
      <c r="L667" s="42"/>
      <c r="M667" s="42"/>
      <c r="N667" s="167" t="str">
        <f t="shared" si="246"/>
        <v>Uit</v>
      </c>
      <c r="O667" s="46"/>
      <c r="P667" s="47"/>
      <c r="Q667" s="48">
        <f t="shared" si="247"/>
        <v>0</v>
      </c>
      <c r="R667" s="49" t="str">
        <f t="shared" si="248"/>
        <v/>
      </c>
      <c r="S667" s="50" t="str">
        <f t="shared" si="249"/>
        <v>Uit</v>
      </c>
      <c r="T667" s="171">
        <f t="shared" si="250"/>
        <v>0</v>
      </c>
      <c r="U667" s="169">
        <f t="shared" si="251"/>
        <v>0</v>
      </c>
      <c r="V667" s="169" t="str">
        <f t="shared" si="252"/>
        <v>Uit</v>
      </c>
      <c r="W667" s="170" t="str">
        <f t="shared" si="253"/>
        <v/>
      </c>
      <c r="X667" s="91" t="str">
        <f t="shared" si="254"/>
        <v/>
      </c>
      <c r="Y667" s="51"/>
      <c r="Z667" s="51"/>
      <c r="AA667" s="51"/>
      <c r="AB667" s="51"/>
      <c r="AC667" s="51"/>
      <c r="AD667" s="51"/>
      <c r="AE667" s="51"/>
      <c r="AF667" s="51"/>
      <c r="AG667" s="51"/>
      <c r="AH667" s="51"/>
      <c r="AI667" s="51"/>
      <c r="AJ667" s="51"/>
      <c r="AK667" s="51"/>
      <c r="AL667" s="51"/>
      <c r="AM667" s="51"/>
      <c r="AN667" s="51"/>
      <c r="AO667" s="51"/>
      <c r="AP667" s="51"/>
      <c r="AQ667" s="51"/>
      <c r="AR667" s="51"/>
      <c r="AS667" s="51"/>
      <c r="AT667" s="51"/>
      <c r="AU667" s="51"/>
      <c r="AV667" s="51"/>
      <c r="AW667" s="51"/>
      <c r="AX667" s="149">
        <f t="shared" si="255"/>
        <v>0</v>
      </c>
      <c r="AY667" s="52"/>
      <c r="AZ667" s="90" t="e">
        <f>VLOOKUP(AY667,Termination!C:D,2,FALSE)</f>
        <v>#N/A</v>
      </c>
      <c r="BA667" s="92" t="str">
        <f t="shared" si="256"/>
        <v/>
      </c>
      <c r="BB667" s="89"/>
      <c r="BC667" s="89"/>
      <c r="BD667" s="150" t="str">
        <f t="shared" si="257"/>
        <v/>
      </c>
      <c r="BE667" s="151">
        <f>VLOOKUP(A667,Basisgegevens!$B:$L,5,0)</f>
        <v>3.8773148148148148E-3</v>
      </c>
      <c r="BF667" s="151">
        <f>VLOOKUP($A667,Basisgegevens!$B:$L,7,0)</f>
        <v>3.6458333333333334E-3</v>
      </c>
      <c r="BG667" s="151">
        <f>VLOOKUP($A667,Basisgegevens!$B:$L,8,0)</f>
        <v>8.9467592592592585E-3</v>
      </c>
      <c r="BH667" s="152">
        <f>VLOOKUP($A667,Basisgegevens!$B:$L,9,0)</f>
        <v>220</v>
      </c>
      <c r="BI667" s="152">
        <f>VLOOKUP($A667,Basisgegevens!$B:$L,10,0)</f>
        <v>99</v>
      </c>
      <c r="BJ667" s="152">
        <f>VLOOKUP($A667,Basisgegevens!$B:$L,11,0)</f>
        <v>19</v>
      </c>
      <c r="BK667" s="152" t="str">
        <f t="shared" si="258"/>
        <v/>
      </c>
      <c r="BL667" s="153" t="str">
        <f t="shared" si="259"/>
        <v>Uit</v>
      </c>
      <c r="BM667" s="154" t="str">
        <f t="shared" si="244"/>
        <v/>
      </c>
      <c r="BN667" s="154">
        <f t="shared" si="260"/>
        <v>0</v>
      </c>
      <c r="BO667" s="154" t="str">
        <f t="shared" si="261"/>
        <v/>
      </c>
      <c r="BP667" s="61"/>
      <c r="BQ667" s="61"/>
      <c r="BR667" s="59" t="str">
        <f t="shared" si="262"/>
        <v/>
      </c>
      <c r="BS667" s="59" t="str">
        <f t="shared" si="263"/>
        <v/>
      </c>
      <c r="BT667" s="155" t="str">
        <f t="shared" si="264"/>
        <v/>
      </c>
      <c r="BU667" s="156" t="str">
        <f t="shared" si="265"/>
        <v/>
      </c>
      <c r="BV667" s="68"/>
      <c r="BW667" s="68"/>
      <c r="BX667" s="68"/>
      <c r="BY667" s="68"/>
      <c r="BZ667" s="68"/>
      <c r="CA667" s="68"/>
      <c r="CB667" s="68"/>
      <c r="CC667" s="68"/>
    </row>
    <row r="668" spans="1:81" x14ac:dyDescent="0.2">
      <c r="A668" s="161" t="s">
        <v>57</v>
      </c>
      <c r="B668" s="32"/>
      <c r="C668" s="164" t="str">
        <f t="shared" si="245"/>
        <v>Z</v>
      </c>
      <c r="D668" s="147"/>
      <c r="E668" s="40"/>
      <c r="F668" s="35"/>
      <c r="G668" s="32"/>
      <c r="H668" s="32"/>
      <c r="I668" s="32"/>
      <c r="J668" s="32"/>
      <c r="K668" s="41"/>
      <c r="L668" s="42"/>
      <c r="M668" s="42"/>
      <c r="N668" s="167" t="str">
        <f t="shared" si="246"/>
        <v>Uit</v>
      </c>
      <c r="O668" s="46"/>
      <c r="P668" s="47"/>
      <c r="Q668" s="48">
        <f t="shared" si="247"/>
        <v>0</v>
      </c>
      <c r="R668" s="49" t="str">
        <f t="shared" si="248"/>
        <v/>
      </c>
      <c r="S668" s="50" t="str">
        <f t="shared" si="249"/>
        <v>Uit</v>
      </c>
      <c r="T668" s="171">
        <f t="shared" si="250"/>
        <v>0</v>
      </c>
      <c r="U668" s="169">
        <f t="shared" si="251"/>
        <v>0</v>
      </c>
      <c r="V668" s="169" t="str">
        <f t="shared" si="252"/>
        <v>Uit</v>
      </c>
      <c r="W668" s="170" t="str">
        <f t="shared" si="253"/>
        <v/>
      </c>
      <c r="X668" s="91" t="str">
        <f t="shared" si="254"/>
        <v/>
      </c>
      <c r="Y668" s="51"/>
      <c r="Z668" s="51"/>
      <c r="AA668" s="51"/>
      <c r="AB668" s="51"/>
      <c r="AC668" s="51"/>
      <c r="AD668" s="51"/>
      <c r="AE668" s="51"/>
      <c r="AF668" s="51"/>
      <c r="AG668" s="51"/>
      <c r="AH668" s="51"/>
      <c r="AI668" s="51"/>
      <c r="AJ668" s="51"/>
      <c r="AK668" s="51"/>
      <c r="AL668" s="51"/>
      <c r="AM668" s="51"/>
      <c r="AN668" s="51"/>
      <c r="AO668" s="51"/>
      <c r="AP668" s="51"/>
      <c r="AQ668" s="51"/>
      <c r="AR668" s="51"/>
      <c r="AS668" s="51"/>
      <c r="AT668" s="51"/>
      <c r="AU668" s="51"/>
      <c r="AV668" s="51"/>
      <c r="AW668" s="51"/>
      <c r="AX668" s="149">
        <f t="shared" si="255"/>
        <v>0</v>
      </c>
      <c r="AY668" s="52"/>
      <c r="AZ668" s="90" t="e">
        <f>VLOOKUP(AY668,Termination!C:D,2,FALSE)</f>
        <v>#N/A</v>
      </c>
      <c r="BA668" s="92" t="str">
        <f t="shared" si="256"/>
        <v/>
      </c>
      <c r="BB668" s="89"/>
      <c r="BC668" s="89"/>
      <c r="BD668" s="150" t="str">
        <f t="shared" si="257"/>
        <v/>
      </c>
      <c r="BE668" s="151">
        <f>VLOOKUP(A668,Basisgegevens!$B:$L,5,0)</f>
        <v>3.8773148148148148E-3</v>
      </c>
      <c r="BF668" s="151">
        <f>VLOOKUP($A668,Basisgegevens!$B:$L,7,0)</f>
        <v>3.6458333333333334E-3</v>
      </c>
      <c r="BG668" s="151">
        <f>VLOOKUP($A668,Basisgegevens!$B:$L,8,0)</f>
        <v>8.9467592592592585E-3</v>
      </c>
      <c r="BH668" s="152">
        <f>VLOOKUP($A668,Basisgegevens!$B:$L,9,0)</f>
        <v>220</v>
      </c>
      <c r="BI668" s="152">
        <f>VLOOKUP($A668,Basisgegevens!$B:$L,10,0)</f>
        <v>99</v>
      </c>
      <c r="BJ668" s="152">
        <f>VLOOKUP($A668,Basisgegevens!$B:$L,11,0)</f>
        <v>19</v>
      </c>
      <c r="BK668" s="152" t="str">
        <f t="shared" si="258"/>
        <v/>
      </c>
      <c r="BL668" s="153" t="str">
        <f t="shared" si="259"/>
        <v>Uit</v>
      </c>
      <c r="BM668" s="154" t="str">
        <f t="shared" si="244"/>
        <v/>
      </c>
      <c r="BN668" s="154">
        <f t="shared" si="260"/>
        <v>0</v>
      </c>
      <c r="BO668" s="154" t="str">
        <f t="shared" si="261"/>
        <v/>
      </c>
      <c r="BP668" s="61"/>
      <c r="BQ668" s="61"/>
      <c r="BR668" s="59" t="str">
        <f t="shared" si="262"/>
        <v/>
      </c>
      <c r="BS668" s="59" t="str">
        <f t="shared" si="263"/>
        <v/>
      </c>
      <c r="BT668" s="155" t="str">
        <f t="shared" si="264"/>
        <v/>
      </c>
      <c r="BU668" s="156" t="str">
        <f t="shared" si="265"/>
        <v/>
      </c>
      <c r="BV668" s="68"/>
      <c r="BW668" s="68"/>
      <c r="BX668" s="68"/>
      <c r="BY668" s="68"/>
      <c r="BZ668" s="68"/>
      <c r="CA668" s="68"/>
      <c r="CB668" s="68"/>
      <c r="CC668" s="68"/>
    </row>
    <row r="669" spans="1:81" x14ac:dyDescent="0.2">
      <c r="A669" s="161" t="s">
        <v>57</v>
      </c>
      <c r="B669" s="32"/>
      <c r="C669" s="164" t="str">
        <f t="shared" si="245"/>
        <v>Z</v>
      </c>
      <c r="D669" s="147"/>
      <c r="E669" s="40"/>
      <c r="F669" s="35"/>
      <c r="G669" s="32"/>
      <c r="H669" s="32"/>
      <c r="I669" s="32"/>
      <c r="J669" s="32"/>
      <c r="K669" s="41"/>
      <c r="L669" s="42"/>
      <c r="M669" s="42"/>
      <c r="N669" s="167" t="str">
        <f t="shared" si="246"/>
        <v>Uit</v>
      </c>
      <c r="O669" s="46"/>
      <c r="P669" s="47"/>
      <c r="Q669" s="48">
        <f t="shared" si="247"/>
        <v>0</v>
      </c>
      <c r="R669" s="49" t="str">
        <f t="shared" si="248"/>
        <v/>
      </c>
      <c r="S669" s="50" t="str">
        <f t="shared" si="249"/>
        <v>Uit</v>
      </c>
      <c r="T669" s="171">
        <f t="shared" si="250"/>
        <v>0</v>
      </c>
      <c r="U669" s="169">
        <f t="shared" si="251"/>
        <v>0</v>
      </c>
      <c r="V669" s="169" t="str">
        <f t="shared" si="252"/>
        <v>Uit</v>
      </c>
      <c r="W669" s="170" t="str">
        <f t="shared" si="253"/>
        <v/>
      </c>
      <c r="X669" s="91" t="str">
        <f t="shared" si="254"/>
        <v/>
      </c>
      <c r="Y669" s="51"/>
      <c r="Z669" s="51"/>
      <c r="AA669" s="51"/>
      <c r="AB669" s="51"/>
      <c r="AC669" s="51"/>
      <c r="AD669" s="51"/>
      <c r="AE669" s="51"/>
      <c r="AF669" s="51"/>
      <c r="AG669" s="51"/>
      <c r="AH669" s="51"/>
      <c r="AI669" s="51"/>
      <c r="AJ669" s="51"/>
      <c r="AK669" s="51"/>
      <c r="AL669" s="51"/>
      <c r="AM669" s="51"/>
      <c r="AN669" s="51"/>
      <c r="AO669" s="51"/>
      <c r="AP669" s="51"/>
      <c r="AQ669" s="51"/>
      <c r="AR669" s="51"/>
      <c r="AS669" s="51"/>
      <c r="AT669" s="51"/>
      <c r="AU669" s="51"/>
      <c r="AV669" s="51"/>
      <c r="AW669" s="51"/>
      <c r="AX669" s="149">
        <f t="shared" si="255"/>
        <v>0</v>
      </c>
      <c r="AY669" s="52"/>
      <c r="AZ669" s="90" t="e">
        <f>VLOOKUP(AY669,Termination!C:D,2,FALSE)</f>
        <v>#N/A</v>
      </c>
      <c r="BA669" s="92" t="str">
        <f t="shared" si="256"/>
        <v/>
      </c>
      <c r="BB669" s="89"/>
      <c r="BC669" s="89"/>
      <c r="BD669" s="150" t="str">
        <f t="shared" si="257"/>
        <v/>
      </c>
      <c r="BE669" s="151">
        <f>VLOOKUP(A669,Basisgegevens!$B:$L,5,0)</f>
        <v>3.8773148148148148E-3</v>
      </c>
      <c r="BF669" s="151">
        <f>VLOOKUP($A669,Basisgegevens!$B:$L,7,0)</f>
        <v>3.6458333333333334E-3</v>
      </c>
      <c r="BG669" s="151">
        <f>VLOOKUP($A669,Basisgegevens!$B:$L,8,0)</f>
        <v>8.9467592592592585E-3</v>
      </c>
      <c r="BH669" s="152">
        <f>VLOOKUP($A669,Basisgegevens!$B:$L,9,0)</f>
        <v>220</v>
      </c>
      <c r="BI669" s="152">
        <f>VLOOKUP($A669,Basisgegevens!$B:$L,10,0)</f>
        <v>99</v>
      </c>
      <c r="BJ669" s="152">
        <f>VLOOKUP($A669,Basisgegevens!$B:$L,11,0)</f>
        <v>19</v>
      </c>
      <c r="BK669" s="152" t="str">
        <f t="shared" si="258"/>
        <v/>
      </c>
      <c r="BL669" s="153" t="str">
        <f t="shared" si="259"/>
        <v>Uit</v>
      </c>
      <c r="BM669" s="154" t="str">
        <f t="shared" si="244"/>
        <v/>
      </c>
      <c r="BN669" s="154">
        <f t="shared" si="260"/>
        <v>0</v>
      </c>
      <c r="BO669" s="154" t="str">
        <f t="shared" si="261"/>
        <v/>
      </c>
      <c r="BP669" s="61"/>
      <c r="BQ669" s="61"/>
      <c r="BR669" s="59" t="str">
        <f t="shared" si="262"/>
        <v/>
      </c>
      <c r="BS669" s="59" t="str">
        <f t="shared" si="263"/>
        <v/>
      </c>
      <c r="BT669" s="155" t="str">
        <f t="shared" si="264"/>
        <v/>
      </c>
      <c r="BU669" s="156" t="str">
        <f t="shared" si="265"/>
        <v/>
      </c>
      <c r="BV669" s="68"/>
      <c r="BW669" s="68"/>
      <c r="BX669" s="68"/>
      <c r="BY669" s="68"/>
      <c r="BZ669" s="68"/>
      <c r="CA669" s="68"/>
      <c r="CB669" s="68"/>
      <c r="CC669" s="68"/>
    </row>
    <row r="670" spans="1:81" x14ac:dyDescent="0.2">
      <c r="A670" s="161" t="s">
        <v>57</v>
      </c>
      <c r="B670" s="32"/>
      <c r="C670" s="164" t="str">
        <f t="shared" si="245"/>
        <v>Z</v>
      </c>
      <c r="D670" s="147"/>
      <c r="E670" s="40"/>
      <c r="F670" s="35"/>
      <c r="G670" s="32"/>
      <c r="H670" s="32"/>
      <c r="I670" s="32"/>
      <c r="J670" s="32"/>
      <c r="K670" s="41"/>
      <c r="L670" s="42"/>
      <c r="M670" s="42"/>
      <c r="N670" s="167" t="str">
        <f t="shared" si="246"/>
        <v>Uit</v>
      </c>
      <c r="O670" s="46"/>
      <c r="P670" s="47"/>
      <c r="Q670" s="48">
        <f t="shared" si="247"/>
        <v>0</v>
      </c>
      <c r="R670" s="49" t="str">
        <f t="shared" si="248"/>
        <v/>
      </c>
      <c r="S670" s="50" t="str">
        <f t="shared" si="249"/>
        <v>Uit</v>
      </c>
      <c r="T670" s="171">
        <f t="shared" si="250"/>
        <v>0</v>
      </c>
      <c r="U670" s="169">
        <f t="shared" si="251"/>
        <v>0</v>
      </c>
      <c r="V670" s="169" t="str">
        <f t="shared" si="252"/>
        <v>Uit</v>
      </c>
      <c r="W670" s="170" t="str">
        <f t="shared" si="253"/>
        <v/>
      </c>
      <c r="X670" s="91" t="str">
        <f t="shared" si="254"/>
        <v/>
      </c>
      <c r="Y670" s="51"/>
      <c r="Z670" s="51"/>
      <c r="AA670" s="51"/>
      <c r="AB670" s="51"/>
      <c r="AC670" s="51"/>
      <c r="AD670" s="51"/>
      <c r="AE670" s="51"/>
      <c r="AF670" s="51"/>
      <c r="AG670" s="51"/>
      <c r="AH670" s="51"/>
      <c r="AI670" s="51"/>
      <c r="AJ670" s="51"/>
      <c r="AK670" s="51"/>
      <c r="AL670" s="51"/>
      <c r="AM670" s="51"/>
      <c r="AN670" s="51"/>
      <c r="AO670" s="51"/>
      <c r="AP670" s="51"/>
      <c r="AQ670" s="51"/>
      <c r="AR670" s="51"/>
      <c r="AS670" s="51"/>
      <c r="AT670" s="51"/>
      <c r="AU670" s="51"/>
      <c r="AV670" s="51"/>
      <c r="AW670" s="51"/>
      <c r="AX670" s="149">
        <f t="shared" si="255"/>
        <v>0</v>
      </c>
      <c r="AY670" s="52"/>
      <c r="AZ670" s="90" t="e">
        <f>VLOOKUP(AY670,Termination!C:D,2,FALSE)</f>
        <v>#N/A</v>
      </c>
      <c r="BA670" s="92" t="str">
        <f t="shared" si="256"/>
        <v/>
      </c>
      <c r="BB670" s="89"/>
      <c r="BC670" s="89"/>
      <c r="BD670" s="150" t="str">
        <f t="shared" si="257"/>
        <v/>
      </c>
      <c r="BE670" s="151">
        <f>VLOOKUP(A670,Basisgegevens!$B:$L,5,0)</f>
        <v>3.8773148148148148E-3</v>
      </c>
      <c r="BF670" s="151">
        <f>VLOOKUP($A670,Basisgegevens!$B:$L,7,0)</f>
        <v>3.6458333333333334E-3</v>
      </c>
      <c r="BG670" s="151">
        <f>VLOOKUP($A670,Basisgegevens!$B:$L,8,0)</f>
        <v>8.9467592592592585E-3</v>
      </c>
      <c r="BH670" s="152">
        <f>VLOOKUP($A670,Basisgegevens!$B:$L,9,0)</f>
        <v>220</v>
      </c>
      <c r="BI670" s="152">
        <f>VLOOKUP($A670,Basisgegevens!$B:$L,10,0)</f>
        <v>99</v>
      </c>
      <c r="BJ670" s="152">
        <f>VLOOKUP($A670,Basisgegevens!$B:$L,11,0)</f>
        <v>19</v>
      </c>
      <c r="BK670" s="152" t="str">
        <f t="shared" si="258"/>
        <v/>
      </c>
      <c r="BL670" s="153" t="str">
        <f t="shared" si="259"/>
        <v>Uit</v>
      </c>
      <c r="BM670" s="154" t="str">
        <f t="shared" si="244"/>
        <v/>
      </c>
      <c r="BN670" s="154">
        <f t="shared" si="260"/>
        <v>0</v>
      </c>
      <c r="BO670" s="154" t="str">
        <f t="shared" si="261"/>
        <v/>
      </c>
      <c r="BP670" s="61"/>
      <c r="BQ670" s="61"/>
      <c r="BR670" s="59" t="str">
        <f t="shared" si="262"/>
        <v/>
      </c>
      <c r="BS670" s="59" t="str">
        <f t="shared" si="263"/>
        <v/>
      </c>
      <c r="BT670" s="155" t="str">
        <f t="shared" si="264"/>
        <v/>
      </c>
      <c r="BU670" s="156" t="str">
        <f t="shared" si="265"/>
        <v/>
      </c>
      <c r="BV670" s="68"/>
      <c r="BW670" s="68"/>
      <c r="BX670" s="68"/>
      <c r="BY670" s="68"/>
      <c r="BZ670" s="68"/>
      <c r="CA670" s="68"/>
      <c r="CB670" s="68"/>
      <c r="CC670" s="68"/>
    </row>
    <row r="671" spans="1:81" x14ac:dyDescent="0.2">
      <c r="A671" s="161" t="s">
        <v>57</v>
      </c>
      <c r="B671" s="32"/>
      <c r="C671" s="164" t="str">
        <f t="shared" si="245"/>
        <v>Z</v>
      </c>
      <c r="D671" s="147"/>
      <c r="E671" s="40"/>
      <c r="F671" s="35"/>
      <c r="G671" s="32"/>
      <c r="H671" s="32"/>
      <c r="I671" s="32"/>
      <c r="J671" s="32"/>
      <c r="K671" s="41"/>
      <c r="L671" s="42"/>
      <c r="M671" s="42"/>
      <c r="N671" s="167" t="str">
        <f t="shared" si="246"/>
        <v>Uit</v>
      </c>
      <c r="O671" s="46"/>
      <c r="P671" s="47"/>
      <c r="Q671" s="48">
        <f t="shared" si="247"/>
        <v>0</v>
      </c>
      <c r="R671" s="49" t="str">
        <f t="shared" si="248"/>
        <v/>
      </c>
      <c r="S671" s="50" t="str">
        <f t="shared" si="249"/>
        <v>Uit</v>
      </c>
      <c r="T671" s="171">
        <f t="shared" si="250"/>
        <v>0</v>
      </c>
      <c r="U671" s="169">
        <f t="shared" si="251"/>
        <v>0</v>
      </c>
      <c r="V671" s="169" t="str">
        <f t="shared" si="252"/>
        <v>Uit</v>
      </c>
      <c r="W671" s="170" t="str">
        <f t="shared" si="253"/>
        <v/>
      </c>
      <c r="X671" s="91" t="str">
        <f t="shared" si="254"/>
        <v/>
      </c>
      <c r="Y671" s="51"/>
      <c r="Z671" s="51"/>
      <c r="AA671" s="51"/>
      <c r="AB671" s="51"/>
      <c r="AC671" s="51"/>
      <c r="AD671" s="51"/>
      <c r="AE671" s="51"/>
      <c r="AF671" s="51"/>
      <c r="AG671" s="51"/>
      <c r="AH671" s="51"/>
      <c r="AI671" s="51"/>
      <c r="AJ671" s="51"/>
      <c r="AK671" s="51"/>
      <c r="AL671" s="51"/>
      <c r="AM671" s="51"/>
      <c r="AN671" s="51"/>
      <c r="AO671" s="51"/>
      <c r="AP671" s="51"/>
      <c r="AQ671" s="51"/>
      <c r="AR671" s="51"/>
      <c r="AS671" s="51"/>
      <c r="AT671" s="51"/>
      <c r="AU671" s="51"/>
      <c r="AV671" s="51"/>
      <c r="AW671" s="51"/>
      <c r="AX671" s="149">
        <f t="shared" si="255"/>
        <v>0</v>
      </c>
      <c r="AY671" s="52"/>
      <c r="AZ671" s="90" t="e">
        <f>VLOOKUP(AY671,Termination!C:D,2,FALSE)</f>
        <v>#N/A</v>
      </c>
      <c r="BA671" s="92" t="str">
        <f t="shared" si="256"/>
        <v/>
      </c>
      <c r="BB671" s="89"/>
      <c r="BC671" s="89"/>
      <c r="BD671" s="150" t="str">
        <f t="shared" si="257"/>
        <v/>
      </c>
      <c r="BE671" s="151">
        <f>VLOOKUP(A671,Basisgegevens!$B:$L,5,0)</f>
        <v>3.8773148148148148E-3</v>
      </c>
      <c r="BF671" s="151">
        <f>VLOOKUP($A671,Basisgegevens!$B:$L,7,0)</f>
        <v>3.6458333333333334E-3</v>
      </c>
      <c r="BG671" s="151">
        <f>VLOOKUP($A671,Basisgegevens!$B:$L,8,0)</f>
        <v>8.9467592592592585E-3</v>
      </c>
      <c r="BH671" s="152">
        <f>VLOOKUP($A671,Basisgegevens!$B:$L,9,0)</f>
        <v>220</v>
      </c>
      <c r="BI671" s="152">
        <f>VLOOKUP($A671,Basisgegevens!$B:$L,10,0)</f>
        <v>99</v>
      </c>
      <c r="BJ671" s="152">
        <f>VLOOKUP($A671,Basisgegevens!$B:$L,11,0)</f>
        <v>19</v>
      </c>
      <c r="BK671" s="152" t="str">
        <f t="shared" si="258"/>
        <v/>
      </c>
      <c r="BL671" s="153" t="str">
        <f t="shared" si="259"/>
        <v>Uit</v>
      </c>
      <c r="BM671" s="154" t="str">
        <f t="shared" si="244"/>
        <v/>
      </c>
      <c r="BN671" s="154">
        <f t="shared" si="260"/>
        <v>0</v>
      </c>
      <c r="BO671" s="154" t="str">
        <f t="shared" si="261"/>
        <v/>
      </c>
      <c r="BP671" s="61"/>
      <c r="BQ671" s="61"/>
      <c r="BR671" s="59" t="str">
        <f t="shared" si="262"/>
        <v/>
      </c>
      <c r="BS671" s="59" t="str">
        <f t="shared" si="263"/>
        <v/>
      </c>
      <c r="BT671" s="155" t="str">
        <f t="shared" si="264"/>
        <v/>
      </c>
      <c r="BU671" s="156" t="str">
        <f t="shared" si="265"/>
        <v/>
      </c>
      <c r="BV671" s="68"/>
      <c r="BW671" s="68"/>
      <c r="BX671" s="68"/>
      <c r="BY671" s="68"/>
      <c r="BZ671" s="68"/>
      <c r="CA671" s="68"/>
      <c r="CB671" s="68"/>
      <c r="CC671" s="68"/>
    </row>
    <row r="672" spans="1:81" x14ac:dyDescent="0.2">
      <c r="A672" s="161" t="s">
        <v>57</v>
      </c>
      <c r="B672" s="32"/>
      <c r="C672" s="164" t="str">
        <f t="shared" si="245"/>
        <v>Z</v>
      </c>
      <c r="D672" s="147"/>
      <c r="E672" s="40"/>
      <c r="F672" s="35"/>
      <c r="G672" s="32"/>
      <c r="H672" s="32"/>
      <c r="I672" s="32"/>
      <c r="J672" s="32"/>
      <c r="K672" s="41"/>
      <c r="L672" s="42"/>
      <c r="M672" s="42"/>
      <c r="N672" s="167" t="str">
        <f t="shared" si="246"/>
        <v>Uit</v>
      </c>
      <c r="O672" s="46"/>
      <c r="P672" s="47"/>
      <c r="Q672" s="48">
        <f t="shared" si="247"/>
        <v>0</v>
      </c>
      <c r="R672" s="49" t="str">
        <f t="shared" si="248"/>
        <v/>
      </c>
      <c r="S672" s="50" t="str">
        <f t="shared" si="249"/>
        <v>Uit</v>
      </c>
      <c r="T672" s="171">
        <f t="shared" si="250"/>
        <v>0</v>
      </c>
      <c r="U672" s="169">
        <f t="shared" si="251"/>
        <v>0</v>
      </c>
      <c r="V672" s="169" t="str">
        <f t="shared" si="252"/>
        <v>Uit</v>
      </c>
      <c r="W672" s="170" t="str">
        <f t="shared" si="253"/>
        <v/>
      </c>
      <c r="X672" s="91" t="str">
        <f t="shared" si="254"/>
        <v/>
      </c>
      <c r="Y672" s="51"/>
      <c r="Z672" s="51"/>
      <c r="AA672" s="51"/>
      <c r="AB672" s="51"/>
      <c r="AC672" s="51"/>
      <c r="AD672" s="51"/>
      <c r="AE672" s="51"/>
      <c r="AF672" s="51"/>
      <c r="AG672" s="51"/>
      <c r="AH672" s="51"/>
      <c r="AI672" s="51"/>
      <c r="AJ672" s="51"/>
      <c r="AK672" s="51"/>
      <c r="AL672" s="51"/>
      <c r="AM672" s="51"/>
      <c r="AN672" s="51"/>
      <c r="AO672" s="51"/>
      <c r="AP672" s="51"/>
      <c r="AQ672" s="51"/>
      <c r="AR672" s="51"/>
      <c r="AS672" s="51"/>
      <c r="AT672" s="51"/>
      <c r="AU672" s="51"/>
      <c r="AV672" s="51"/>
      <c r="AW672" s="51"/>
      <c r="AX672" s="149">
        <f t="shared" si="255"/>
        <v>0</v>
      </c>
      <c r="AY672" s="52"/>
      <c r="AZ672" s="90" t="e">
        <f>VLOOKUP(AY672,Termination!C:D,2,FALSE)</f>
        <v>#N/A</v>
      </c>
      <c r="BA672" s="92" t="str">
        <f t="shared" si="256"/>
        <v/>
      </c>
      <c r="BB672" s="89"/>
      <c r="BC672" s="89"/>
      <c r="BD672" s="150" t="str">
        <f t="shared" si="257"/>
        <v/>
      </c>
      <c r="BE672" s="151">
        <f>VLOOKUP(A672,Basisgegevens!$B:$L,5,0)</f>
        <v>3.8773148148148148E-3</v>
      </c>
      <c r="BF672" s="151">
        <f>VLOOKUP($A672,Basisgegevens!$B:$L,7,0)</f>
        <v>3.6458333333333334E-3</v>
      </c>
      <c r="BG672" s="151">
        <f>VLOOKUP($A672,Basisgegevens!$B:$L,8,0)</f>
        <v>8.9467592592592585E-3</v>
      </c>
      <c r="BH672" s="152">
        <f>VLOOKUP($A672,Basisgegevens!$B:$L,9,0)</f>
        <v>220</v>
      </c>
      <c r="BI672" s="152">
        <f>VLOOKUP($A672,Basisgegevens!$B:$L,10,0)</f>
        <v>99</v>
      </c>
      <c r="BJ672" s="152">
        <f>VLOOKUP($A672,Basisgegevens!$B:$L,11,0)</f>
        <v>19</v>
      </c>
      <c r="BK672" s="152" t="str">
        <f t="shared" si="258"/>
        <v/>
      </c>
      <c r="BL672" s="153" t="str">
        <f t="shared" si="259"/>
        <v>Uit</v>
      </c>
      <c r="BM672" s="154" t="str">
        <f t="shared" si="244"/>
        <v/>
      </c>
      <c r="BN672" s="154">
        <f t="shared" si="260"/>
        <v>0</v>
      </c>
      <c r="BO672" s="154" t="str">
        <f t="shared" si="261"/>
        <v/>
      </c>
      <c r="BP672" s="61"/>
      <c r="BQ672" s="61"/>
      <c r="BR672" s="59" t="str">
        <f t="shared" si="262"/>
        <v/>
      </c>
      <c r="BS672" s="59" t="str">
        <f t="shared" si="263"/>
        <v/>
      </c>
      <c r="BT672" s="155" t="str">
        <f t="shared" si="264"/>
        <v/>
      </c>
      <c r="BU672" s="156" t="str">
        <f t="shared" si="265"/>
        <v/>
      </c>
      <c r="BV672" s="68"/>
      <c r="BW672" s="68"/>
      <c r="BX672" s="68"/>
      <c r="BY672" s="68"/>
      <c r="BZ672" s="68"/>
      <c r="CA672" s="68"/>
      <c r="CB672" s="68"/>
      <c r="CC672" s="68"/>
    </row>
    <row r="673" spans="1:81" x14ac:dyDescent="0.2">
      <c r="A673" s="161" t="s">
        <v>57</v>
      </c>
      <c r="B673" s="32"/>
      <c r="C673" s="164" t="str">
        <f t="shared" si="245"/>
        <v>Z</v>
      </c>
      <c r="D673" s="147"/>
      <c r="E673" s="40"/>
      <c r="F673" s="35"/>
      <c r="G673" s="32"/>
      <c r="H673" s="32"/>
      <c r="I673" s="32"/>
      <c r="J673" s="32"/>
      <c r="K673" s="41"/>
      <c r="L673" s="42"/>
      <c r="M673" s="42"/>
      <c r="N673" s="167" t="str">
        <f t="shared" si="246"/>
        <v>Uit</v>
      </c>
      <c r="O673" s="46"/>
      <c r="P673" s="47"/>
      <c r="Q673" s="48">
        <f t="shared" si="247"/>
        <v>0</v>
      </c>
      <c r="R673" s="49" t="str">
        <f t="shared" si="248"/>
        <v/>
      </c>
      <c r="S673" s="50" t="str">
        <f t="shared" si="249"/>
        <v>Uit</v>
      </c>
      <c r="T673" s="171">
        <f t="shared" si="250"/>
        <v>0</v>
      </c>
      <c r="U673" s="169">
        <f t="shared" si="251"/>
        <v>0</v>
      </c>
      <c r="V673" s="169" t="str">
        <f t="shared" si="252"/>
        <v>Uit</v>
      </c>
      <c r="W673" s="170" t="str">
        <f t="shared" si="253"/>
        <v/>
      </c>
      <c r="X673" s="91" t="str">
        <f t="shared" si="254"/>
        <v/>
      </c>
      <c r="Y673" s="51"/>
      <c r="Z673" s="51"/>
      <c r="AA673" s="51"/>
      <c r="AB673" s="51"/>
      <c r="AC673" s="51"/>
      <c r="AD673" s="51"/>
      <c r="AE673" s="51"/>
      <c r="AF673" s="51"/>
      <c r="AG673" s="51"/>
      <c r="AH673" s="51"/>
      <c r="AI673" s="51"/>
      <c r="AJ673" s="51"/>
      <c r="AK673" s="51"/>
      <c r="AL673" s="51"/>
      <c r="AM673" s="51"/>
      <c r="AN673" s="51"/>
      <c r="AO673" s="51"/>
      <c r="AP673" s="51"/>
      <c r="AQ673" s="51"/>
      <c r="AR673" s="51"/>
      <c r="AS673" s="51"/>
      <c r="AT673" s="51"/>
      <c r="AU673" s="51"/>
      <c r="AV673" s="51"/>
      <c r="AW673" s="51"/>
      <c r="AX673" s="149">
        <f t="shared" si="255"/>
        <v>0</v>
      </c>
      <c r="AY673" s="52"/>
      <c r="AZ673" s="90" t="e">
        <f>VLOOKUP(AY673,Termination!C:D,2,FALSE)</f>
        <v>#N/A</v>
      </c>
      <c r="BA673" s="92" t="str">
        <f t="shared" si="256"/>
        <v/>
      </c>
      <c r="BB673" s="89"/>
      <c r="BC673" s="89"/>
      <c r="BD673" s="150" t="str">
        <f t="shared" si="257"/>
        <v/>
      </c>
      <c r="BE673" s="151">
        <f>VLOOKUP(A673,Basisgegevens!$B:$L,5,0)</f>
        <v>3.8773148148148148E-3</v>
      </c>
      <c r="BF673" s="151">
        <f>VLOOKUP($A673,Basisgegevens!$B:$L,7,0)</f>
        <v>3.6458333333333334E-3</v>
      </c>
      <c r="BG673" s="151">
        <f>VLOOKUP($A673,Basisgegevens!$B:$L,8,0)</f>
        <v>8.9467592592592585E-3</v>
      </c>
      <c r="BH673" s="152">
        <f>VLOOKUP($A673,Basisgegevens!$B:$L,9,0)</f>
        <v>220</v>
      </c>
      <c r="BI673" s="152">
        <f>VLOOKUP($A673,Basisgegevens!$B:$L,10,0)</f>
        <v>99</v>
      </c>
      <c r="BJ673" s="152">
        <f>VLOOKUP($A673,Basisgegevens!$B:$L,11,0)</f>
        <v>19</v>
      </c>
      <c r="BK673" s="152" t="str">
        <f t="shared" si="258"/>
        <v/>
      </c>
      <c r="BL673" s="153" t="str">
        <f t="shared" si="259"/>
        <v>Uit</v>
      </c>
      <c r="BM673" s="154" t="str">
        <f t="shared" si="244"/>
        <v/>
      </c>
      <c r="BN673" s="154">
        <f t="shared" si="260"/>
        <v>0</v>
      </c>
      <c r="BO673" s="154" t="str">
        <f t="shared" si="261"/>
        <v/>
      </c>
      <c r="BP673" s="61"/>
      <c r="BQ673" s="61"/>
      <c r="BR673" s="59" t="str">
        <f t="shared" si="262"/>
        <v/>
      </c>
      <c r="BS673" s="59" t="str">
        <f t="shared" si="263"/>
        <v/>
      </c>
      <c r="BT673" s="155" t="str">
        <f t="shared" si="264"/>
        <v/>
      </c>
      <c r="BU673" s="156" t="str">
        <f t="shared" si="265"/>
        <v/>
      </c>
      <c r="BV673" s="68"/>
      <c r="BW673" s="68"/>
      <c r="BX673" s="68"/>
      <c r="BY673" s="68"/>
      <c r="BZ673" s="68"/>
      <c r="CA673" s="68"/>
      <c r="CB673" s="68"/>
      <c r="CC673" s="68"/>
    </row>
    <row r="674" spans="1:81" x14ac:dyDescent="0.2">
      <c r="A674" s="161" t="s">
        <v>57</v>
      </c>
      <c r="B674" s="32"/>
      <c r="C674" s="164" t="str">
        <f t="shared" si="245"/>
        <v>Z</v>
      </c>
      <c r="D674" s="147"/>
      <c r="E674" s="40"/>
      <c r="F674" s="35"/>
      <c r="G674" s="32"/>
      <c r="H674" s="32"/>
      <c r="I674" s="32"/>
      <c r="J674" s="32"/>
      <c r="K674" s="41"/>
      <c r="L674" s="42"/>
      <c r="M674" s="42"/>
      <c r="N674" s="167" t="str">
        <f t="shared" si="246"/>
        <v>Uit</v>
      </c>
      <c r="O674" s="46"/>
      <c r="P674" s="47"/>
      <c r="Q674" s="48">
        <f t="shared" si="247"/>
        <v>0</v>
      </c>
      <c r="R674" s="49" t="str">
        <f t="shared" si="248"/>
        <v/>
      </c>
      <c r="S674" s="50" t="str">
        <f t="shared" si="249"/>
        <v>Uit</v>
      </c>
      <c r="T674" s="171">
        <f t="shared" si="250"/>
        <v>0</v>
      </c>
      <c r="U674" s="169">
        <f t="shared" si="251"/>
        <v>0</v>
      </c>
      <c r="V674" s="169" t="str">
        <f t="shared" si="252"/>
        <v>Uit</v>
      </c>
      <c r="W674" s="170" t="str">
        <f t="shared" si="253"/>
        <v/>
      </c>
      <c r="X674" s="91" t="str">
        <f t="shared" si="254"/>
        <v/>
      </c>
      <c r="Y674" s="51"/>
      <c r="Z674" s="51"/>
      <c r="AA674" s="51"/>
      <c r="AB674" s="51"/>
      <c r="AC674" s="51"/>
      <c r="AD674" s="51"/>
      <c r="AE674" s="51"/>
      <c r="AF674" s="51"/>
      <c r="AG674" s="51"/>
      <c r="AH674" s="51"/>
      <c r="AI674" s="51"/>
      <c r="AJ674" s="51"/>
      <c r="AK674" s="51"/>
      <c r="AL674" s="51"/>
      <c r="AM674" s="51"/>
      <c r="AN674" s="51"/>
      <c r="AO674" s="51"/>
      <c r="AP674" s="51"/>
      <c r="AQ674" s="51"/>
      <c r="AR674" s="51"/>
      <c r="AS674" s="51"/>
      <c r="AT674" s="51"/>
      <c r="AU674" s="51"/>
      <c r="AV674" s="51"/>
      <c r="AW674" s="51"/>
      <c r="AX674" s="149">
        <f t="shared" si="255"/>
        <v>0</v>
      </c>
      <c r="AY674" s="52"/>
      <c r="AZ674" s="90" t="e">
        <f>VLOOKUP(AY674,Termination!C:D,2,FALSE)</f>
        <v>#N/A</v>
      </c>
      <c r="BA674" s="92" t="str">
        <f t="shared" si="256"/>
        <v/>
      </c>
      <c r="BB674" s="89"/>
      <c r="BC674" s="89"/>
      <c r="BD674" s="150" t="str">
        <f t="shared" si="257"/>
        <v/>
      </c>
      <c r="BE674" s="151">
        <f>VLOOKUP(A674,Basisgegevens!$B:$L,5,0)</f>
        <v>3.8773148148148148E-3</v>
      </c>
      <c r="BF674" s="151">
        <f>VLOOKUP($A674,Basisgegevens!$B:$L,7,0)</f>
        <v>3.6458333333333334E-3</v>
      </c>
      <c r="BG674" s="151">
        <f>VLOOKUP($A674,Basisgegevens!$B:$L,8,0)</f>
        <v>8.9467592592592585E-3</v>
      </c>
      <c r="BH674" s="152">
        <f>VLOOKUP($A674,Basisgegevens!$B:$L,9,0)</f>
        <v>220</v>
      </c>
      <c r="BI674" s="152">
        <f>VLOOKUP($A674,Basisgegevens!$B:$L,10,0)</f>
        <v>99</v>
      </c>
      <c r="BJ674" s="152">
        <f>VLOOKUP($A674,Basisgegevens!$B:$L,11,0)</f>
        <v>19</v>
      </c>
      <c r="BK674" s="152" t="str">
        <f t="shared" si="258"/>
        <v/>
      </c>
      <c r="BL674" s="153" t="str">
        <f t="shared" si="259"/>
        <v>Uit</v>
      </c>
      <c r="BM674" s="154" t="str">
        <f t="shared" si="244"/>
        <v/>
      </c>
      <c r="BN674" s="154">
        <f t="shared" si="260"/>
        <v>0</v>
      </c>
      <c r="BO674" s="154" t="str">
        <f t="shared" si="261"/>
        <v/>
      </c>
      <c r="BP674" s="61"/>
      <c r="BQ674" s="61"/>
      <c r="BR674" s="59" t="str">
        <f t="shared" si="262"/>
        <v/>
      </c>
      <c r="BS674" s="59" t="str">
        <f t="shared" si="263"/>
        <v/>
      </c>
      <c r="BT674" s="155" t="str">
        <f t="shared" si="264"/>
        <v/>
      </c>
      <c r="BU674" s="156" t="str">
        <f t="shared" si="265"/>
        <v/>
      </c>
      <c r="BV674" s="68"/>
      <c r="BW674" s="68"/>
      <c r="BX674" s="68"/>
      <c r="BY674" s="68"/>
      <c r="BZ674" s="68"/>
      <c r="CA674" s="68"/>
      <c r="CB674" s="68"/>
      <c r="CC674" s="68"/>
    </row>
    <row r="675" spans="1:81" x14ac:dyDescent="0.2">
      <c r="A675" s="161" t="s">
        <v>57</v>
      </c>
      <c r="B675" s="32"/>
      <c r="C675" s="164" t="str">
        <f t="shared" si="245"/>
        <v>Z</v>
      </c>
      <c r="D675" s="147"/>
      <c r="E675" s="40"/>
      <c r="F675" s="35"/>
      <c r="G675" s="32"/>
      <c r="H675" s="32"/>
      <c r="I675" s="32"/>
      <c r="J675" s="32"/>
      <c r="K675" s="41"/>
      <c r="L675" s="42"/>
      <c r="M675" s="42"/>
      <c r="N675" s="167" t="str">
        <f t="shared" si="246"/>
        <v>Uit</v>
      </c>
      <c r="O675" s="46"/>
      <c r="P675" s="47"/>
      <c r="Q675" s="48">
        <f t="shared" si="247"/>
        <v>0</v>
      </c>
      <c r="R675" s="49" t="str">
        <f t="shared" si="248"/>
        <v/>
      </c>
      <c r="S675" s="50" t="str">
        <f t="shared" si="249"/>
        <v>Uit</v>
      </c>
      <c r="T675" s="171">
        <f t="shared" si="250"/>
        <v>0</v>
      </c>
      <c r="U675" s="169">
        <f t="shared" si="251"/>
        <v>0</v>
      </c>
      <c r="V675" s="169" t="str">
        <f t="shared" si="252"/>
        <v>Uit</v>
      </c>
      <c r="W675" s="170" t="str">
        <f t="shared" si="253"/>
        <v/>
      </c>
      <c r="X675" s="91" t="str">
        <f t="shared" si="254"/>
        <v/>
      </c>
      <c r="Y675" s="51"/>
      <c r="Z675" s="51"/>
      <c r="AA675" s="51"/>
      <c r="AB675" s="51"/>
      <c r="AC675" s="51"/>
      <c r="AD675" s="51"/>
      <c r="AE675" s="51"/>
      <c r="AF675" s="51"/>
      <c r="AG675" s="51"/>
      <c r="AH675" s="51"/>
      <c r="AI675" s="51"/>
      <c r="AJ675" s="51"/>
      <c r="AK675" s="51"/>
      <c r="AL675" s="51"/>
      <c r="AM675" s="51"/>
      <c r="AN675" s="51"/>
      <c r="AO675" s="51"/>
      <c r="AP675" s="51"/>
      <c r="AQ675" s="51"/>
      <c r="AR675" s="51"/>
      <c r="AS675" s="51"/>
      <c r="AT675" s="51"/>
      <c r="AU675" s="51"/>
      <c r="AV675" s="51"/>
      <c r="AW675" s="51"/>
      <c r="AX675" s="149">
        <f t="shared" si="255"/>
        <v>0</v>
      </c>
      <c r="AY675" s="52"/>
      <c r="AZ675" s="90" t="e">
        <f>VLOOKUP(AY675,Termination!C:D,2,FALSE)</f>
        <v>#N/A</v>
      </c>
      <c r="BA675" s="92" t="str">
        <f t="shared" si="256"/>
        <v/>
      </c>
      <c r="BB675" s="89"/>
      <c r="BC675" s="89"/>
      <c r="BD675" s="150" t="str">
        <f t="shared" si="257"/>
        <v/>
      </c>
      <c r="BE675" s="151">
        <f>VLOOKUP(A675,Basisgegevens!$B:$L,5,0)</f>
        <v>3.8773148148148148E-3</v>
      </c>
      <c r="BF675" s="151">
        <f>VLOOKUP($A675,Basisgegevens!$B:$L,7,0)</f>
        <v>3.6458333333333334E-3</v>
      </c>
      <c r="BG675" s="151">
        <f>VLOOKUP($A675,Basisgegevens!$B:$L,8,0)</f>
        <v>8.9467592592592585E-3</v>
      </c>
      <c r="BH675" s="152">
        <f>VLOOKUP($A675,Basisgegevens!$B:$L,9,0)</f>
        <v>220</v>
      </c>
      <c r="BI675" s="152">
        <f>VLOOKUP($A675,Basisgegevens!$B:$L,10,0)</f>
        <v>99</v>
      </c>
      <c r="BJ675" s="152">
        <f>VLOOKUP($A675,Basisgegevens!$B:$L,11,0)</f>
        <v>19</v>
      </c>
      <c r="BK675" s="152" t="str">
        <f t="shared" si="258"/>
        <v/>
      </c>
      <c r="BL675" s="153" t="str">
        <f t="shared" si="259"/>
        <v>Uit</v>
      </c>
      <c r="BM675" s="154" t="str">
        <f t="shared" si="244"/>
        <v/>
      </c>
      <c r="BN675" s="154">
        <f t="shared" si="260"/>
        <v>0</v>
      </c>
      <c r="BO675" s="154" t="str">
        <f t="shared" si="261"/>
        <v/>
      </c>
      <c r="BP675" s="61"/>
      <c r="BQ675" s="61"/>
      <c r="BR675" s="59" t="str">
        <f t="shared" si="262"/>
        <v/>
      </c>
      <c r="BS675" s="59" t="str">
        <f t="shared" si="263"/>
        <v/>
      </c>
      <c r="BT675" s="155" t="str">
        <f t="shared" si="264"/>
        <v/>
      </c>
      <c r="BU675" s="156" t="str">
        <f t="shared" si="265"/>
        <v/>
      </c>
      <c r="BV675" s="68"/>
      <c r="BW675" s="68"/>
      <c r="BX675" s="68"/>
      <c r="BY675" s="68"/>
      <c r="BZ675" s="68"/>
      <c r="CA675" s="68"/>
      <c r="CB675" s="68"/>
      <c r="CC675" s="68"/>
    </row>
    <row r="676" spans="1:81" x14ac:dyDescent="0.2">
      <c r="A676" s="161" t="s">
        <v>57</v>
      </c>
      <c r="B676" s="32"/>
      <c r="C676" s="164" t="str">
        <f t="shared" si="245"/>
        <v>Z</v>
      </c>
      <c r="D676" s="147"/>
      <c r="E676" s="40"/>
      <c r="F676" s="35"/>
      <c r="G676" s="32"/>
      <c r="H676" s="32"/>
      <c r="I676" s="32"/>
      <c r="J676" s="32"/>
      <c r="K676" s="41"/>
      <c r="L676" s="42"/>
      <c r="M676" s="42"/>
      <c r="N676" s="167" t="str">
        <f t="shared" si="246"/>
        <v>Uit</v>
      </c>
      <c r="O676" s="46"/>
      <c r="P676" s="47"/>
      <c r="Q676" s="48">
        <f t="shared" si="247"/>
        <v>0</v>
      </c>
      <c r="R676" s="49" t="str">
        <f t="shared" si="248"/>
        <v/>
      </c>
      <c r="S676" s="50" t="str">
        <f t="shared" si="249"/>
        <v>Uit</v>
      </c>
      <c r="T676" s="171">
        <f t="shared" si="250"/>
        <v>0</v>
      </c>
      <c r="U676" s="169">
        <f t="shared" si="251"/>
        <v>0</v>
      </c>
      <c r="V676" s="169" t="str">
        <f t="shared" si="252"/>
        <v>Uit</v>
      </c>
      <c r="W676" s="170" t="str">
        <f t="shared" si="253"/>
        <v/>
      </c>
      <c r="X676" s="91" t="str">
        <f t="shared" si="254"/>
        <v/>
      </c>
      <c r="Y676" s="51"/>
      <c r="Z676" s="51"/>
      <c r="AA676" s="51"/>
      <c r="AB676" s="51"/>
      <c r="AC676" s="51"/>
      <c r="AD676" s="51"/>
      <c r="AE676" s="51"/>
      <c r="AF676" s="51"/>
      <c r="AG676" s="51"/>
      <c r="AH676" s="51"/>
      <c r="AI676" s="51"/>
      <c r="AJ676" s="51"/>
      <c r="AK676" s="51"/>
      <c r="AL676" s="51"/>
      <c r="AM676" s="51"/>
      <c r="AN676" s="51"/>
      <c r="AO676" s="51"/>
      <c r="AP676" s="51"/>
      <c r="AQ676" s="51"/>
      <c r="AR676" s="51"/>
      <c r="AS676" s="51"/>
      <c r="AT676" s="51"/>
      <c r="AU676" s="51"/>
      <c r="AV676" s="51"/>
      <c r="AW676" s="51"/>
      <c r="AX676" s="149">
        <f t="shared" si="255"/>
        <v>0</v>
      </c>
      <c r="AY676" s="52"/>
      <c r="AZ676" s="90" t="e">
        <f>VLOOKUP(AY676,Termination!C:D,2,FALSE)</f>
        <v>#N/A</v>
      </c>
      <c r="BA676" s="92" t="str">
        <f t="shared" si="256"/>
        <v/>
      </c>
      <c r="BB676" s="89"/>
      <c r="BC676" s="89"/>
      <c r="BD676" s="150" t="str">
        <f t="shared" si="257"/>
        <v/>
      </c>
      <c r="BE676" s="151">
        <f>VLOOKUP(A676,Basisgegevens!$B:$L,5,0)</f>
        <v>3.8773148148148148E-3</v>
      </c>
      <c r="BF676" s="151">
        <f>VLOOKUP($A676,Basisgegevens!$B:$L,7,0)</f>
        <v>3.6458333333333334E-3</v>
      </c>
      <c r="BG676" s="151">
        <f>VLOOKUP($A676,Basisgegevens!$B:$L,8,0)</f>
        <v>8.9467592592592585E-3</v>
      </c>
      <c r="BH676" s="152">
        <f>VLOOKUP($A676,Basisgegevens!$B:$L,9,0)</f>
        <v>220</v>
      </c>
      <c r="BI676" s="152">
        <f>VLOOKUP($A676,Basisgegevens!$B:$L,10,0)</f>
        <v>99</v>
      </c>
      <c r="BJ676" s="152">
        <f>VLOOKUP($A676,Basisgegevens!$B:$L,11,0)</f>
        <v>19</v>
      </c>
      <c r="BK676" s="152" t="str">
        <f t="shared" si="258"/>
        <v/>
      </c>
      <c r="BL676" s="153" t="str">
        <f t="shared" si="259"/>
        <v>Uit</v>
      </c>
      <c r="BM676" s="154" t="str">
        <f t="shared" si="244"/>
        <v/>
      </c>
      <c r="BN676" s="154">
        <f t="shared" si="260"/>
        <v>0</v>
      </c>
      <c r="BO676" s="154" t="str">
        <f t="shared" si="261"/>
        <v/>
      </c>
      <c r="BP676" s="61"/>
      <c r="BQ676" s="61"/>
      <c r="BR676" s="59" t="str">
        <f t="shared" si="262"/>
        <v/>
      </c>
      <c r="BS676" s="59" t="str">
        <f t="shared" si="263"/>
        <v/>
      </c>
      <c r="BT676" s="155" t="str">
        <f t="shared" si="264"/>
        <v/>
      </c>
      <c r="BU676" s="156" t="str">
        <f t="shared" si="265"/>
        <v/>
      </c>
      <c r="BV676" s="68"/>
      <c r="BW676" s="68"/>
      <c r="BX676" s="68"/>
      <c r="BY676" s="68"/>
      <c r="BZ676" s="68"/>
      <c r="CA676" s="68"/>
      <c r="CB676" s="68"/>
      <c r="CC676" s="68"/>
    </row>
    <row r="677" spans="1:81" x14ac:dyDescent="0.2">
      <c r="A677" s="161" t="s">
        <v>57</v>
      </c>
      <c r="B677" s="32"/>
      <c r="C677" s="164" t="str">
        <f t="shared" si="245"/>
        <v>Z</v>
      </c>
      <c r="D677" s="147"/>
      <c r="E677" s="40"/>
      <c r="F677" s="35"/>
      <c r="G677" s="32"/>
      <c r="H677" s="32"/>
      <c r="I677" s="32"/>
      <c r="J677" s="32"/>
      <c r="K677" s="41"/>
      <c r="L677" s="42"/>
      <c r="M677" s="42"/>
      <c r="N677" s="167" t="str">
        <f t="shared" si="246"/>
        <v>Uit</v>
      </c>
      <c r="O677" s="46"/>
      <c r="P677" s="47"/>
      <c r="Q677" s="48">
        <f t="shared" si="247"/>
        <v>0</v>
      </c>
      <c r="R677" s="49" t="str">
        <f t="shared" si="248"/>
        <v/>
      </c>
      <c r="S677" s="50" t="str">
        <f t="shared" si="249"/>
        <v>Uit</v>
      </c>
      <c r="T677" s="171">
        <f t="shared" si="250"/>
        <v>0</v>
      </c>
      <c r="U677" s="169">
        <f t="shared" si="251"/>
        <v>0</v>
      </c>
      <c r="V677" s="169" t="str">
        <f t="shared" si="252"/>
        <v>Uit</v>
      </c>
      <c r="W677" s="170" t="str">
        <f t="shared" si="253"/>
        <v/>
      </c>
      <c r="X677" s="91" t="str">
        <f t="shared" si="254"/>
        <v/>
      </c>
      <c r="Y677" s="51"/>
      <c r="Z677" s="51"/>
      <c r="AA677" s="51"/>
      <c r="AB677" s="51"/>
      <c r="AC677" s="51"/>
      <c r="AD677" s="51"/>
      <c r="AE677" s="51"/>
      <c r="AF677" s="51"/>
      <c r="AG677" s="51"/>
      <c r="AH677" s="51"/>
      <c r="AI677" s="51"/>
      <c r="AJ677" s="51"/>
      <c r="AK677" s="51"/>
      <c r="AL677" s="51"/>
      <c r="AM677" s="51"/>
      <c r="AN677" s="51"/>
      <c r="AO677" s="51"/>
      <c r="AP677" s="51"/>
      <c r="AQ677" s="51"/>
      <c r="AR677" s="51"/>
      <c r="AS677" s="51"/>
      <c r="AT677" s="51"/>
      <c r="AU677" s="51"/>
      <c r="AV677" s="51"/>
      <c r="AW677" s="51"/>
      <c r="AX677" s="149">
        <f t="shared" si="255"/>
        <v>0</v>
      </c>
      <c r="AY677" s="52"/>
      <c r="AZ677" s="90" t="e">
        <f>VLOOKUP(AY677,Termination!C:D,2,FALSE)</f>
        <v>#N/A</v>
      </c>
      <c r="BA677" s="92" t="str">
        <f t="shared" si="256"/>
        <v/>
      </c>
      <c r="BB677" s="89"/>
      <c r="BC677" s="89"/>
      <c r="BD677" s="150" t="str">
        <f t="shared" si="257"/>
        <v/>
      </c>
      <c r="BE677" s="151">
        <f>VLOOKUP(A677,Basisgegevens!$B:$L,5,0)</f>
        <v>3.8773148148148148E-3</v>
      </c>
      <c r="BF677" s="151">
        <f>VLOOKUP($A677,Basisgegevens!$B:$L,7,0)</f>
        <v>3.6458333333333334E-3</v>
      </c>
      <c r="BG677" s="151">
        <f>VLOOKUP($A677,Basisgegevens!$B:$L,8,0)</f>
        <v>8.9467592592592585E-3</v>
      </c>
      <c r="BH677" s="152">
        <f>VLOOKUP($A677,Basisgegevens!$B:$L,9,0)</f>
        <v>220</v>
      </c>
      <c r="BI677" s="152">
        <f>VLOOKUP($A677,Basisgegevens!$B:$L,10,0)</f>
        <v>99</v>
      </c>
      <c r="BJ677" s="152">
        <f>VLOOKUP($A677,Basisgegevens!$B:$L,11,0)</f>
        <v>19</v>
      </c>
      <c r="BK677" s="152" t="str">
        <f t="shared" si="258"/>
        <v/>
      </c>
      <c r="BL677" s="153" t="str">
        <f t="shared" si="259"/>
        <v>Uit</v>
      </c>
      <c r="BM677" s="154" t="str">
        <f t="shared" si="244"/>
        <v/>
      </c>
      <c r="BN677" s="154">
        <f t="shared" si="260"/>
        <v>0</v>
      </c>
      <c r="BO677" s="154" t="str">
        <f t="shared" si="261"/>
        <v/>
      </c>
      <c r="BP677" s="61"/>
      <c r="BQ677" s="61"/>
      <c r="BR677" s="59" t="str">
        <f t="shared" si="262"/>
        <v/>
      </c>
      <c r="BS677" s="59" t="str">
        <f t="shared" si="263"/>
        <v/>
      </c>
      <c r="BT677" s="155" t="str">
        <f t="shared" si="264"/>
        <v/>
      </c>
      <c r="BU677" s="156" t="str">
        <f t="shared" si="265"/>
        <v/>
      </c>
      <c r="BV677" s="68"/>
      <c r="BW677" s="68"/>
      <c r="BX677" s="68"/>
      <c r="BY677" s="68"/>
      <c r="BZ677" s="68"/>
      <c r="CA677" s="68"/>
      <c r="CB677" s="68"/>
      <c r="CC677" s="68"/>
    </row>
    <row r="678" spans="1:81" x14ac:dyDescent="0.2">
      <c r="A678" s="161" t="s">
        <v>57</v>
      </c>
      <c r="B678" s="32"/>
      <c r="C678" s="164" t="str">
        <f t="shared" si="245"/>
        <v>Z</v>
      </c>
      <c r="D678" s="147"/>
      <c r="E678" s="40"/>
      <c r="F678" s="35"/>
      <c r="G678" s="32"/>
      <c r="H678" s="32"/>
      <c r="I678" s="32"/>
      <c r="J678" s="32"/>
      <c r="K678" s="41"/>
      <c r="L678" s="42"/>
      <c r="M678" s="42"/>
      <c r="N678" s="167" t="str">
        <f t="shared" si="246"/>
        <v>Uit</v>
      </c>
      <c r="O678" s="46"/>
      <c r="P678" s="47"/>
      <c r="Q678" s="48">
        <f t="shared" si="247"/>
        <v>0</v>
      </c>
      <c r="R678" s="49" t="str">
        <f t="shared" si="248"/>
        <v/>
      </c>
      <c r="S678" s="50" t="str">
        <f t="shared" si="249"/>
        <v>Uit</v>
      </c>
      <c r="T678" s="171">
        <f t="shared" si="250"/>
        <v>0</v>
      </c>
      <c r="U678" s="169">
        <f t="shared" si="251"/>
        <v>0</v>
      </c>
      <c r="V678" s="169" t="str">
        <f t="shared" si="252"/>
        <v>Uit</v>
      </c>
      <c r="W678" s="170" t="str">
        <f t="shared" si="253"/>
        <v/>
      </c>
      <c r="X678" s="91" t="str">
        <f t="shared" si="254"/>
        <v/>
      </c>
      <c r="Y678" s="51"/>
      <c r="Z678" s="51"/>
      <c r="AA678" s="51"/>
      <c r="AB678" s="51"/>
      <c r="AC678" s="51"/>
      <c r="AD678" s="51"/>
      <c r="AE678" s="51"/>
      <c r="AF678" s="51"/>
      <c r="AG678" s="51"/>
      <c r="AH678" s="51"/>
      <c r="AI678" s="51"/>
      <c r="AJ678" s="51"/>
      <c r="AK678" s="51"/>
      <c r="AL678" s="51"/>
      <c r="AM678" s="51"/>
      <c r="AN678" s="51"/>
      <c r="AO678" s="51"/>
      <c r="AP678" s="51"/>
      <c r="AQ678" s="51"/>
      <c r="AR678" s="51"/>
      <c r="AS678" s="51"/>
      <c r="AT678" s="51"/>
      <c r="AU678" s="51"/>
      <c r="AV678" s="51"/>
      <c r="AW678" s="51"/>
      <c r="AX678" s="149">
        <f t="shared" si="255"/>
        <v>0</v>
      </c>
      <c r="AY678" s="52"/>
      <c r="AZ678" s="90" t="e">
        <f>VLOOKUP(AY678,Termination!C:D,2,FALSE)</f>
        <v>#N/A</v>
      </c>
      <c r="BA678" s="92" t="str">
        <f t="shared" si="256"/>
        <v/>
      </c>
      <c r="BB678" s="89"/>
      <c r="BC678" s="89"/>
      <c r="BD678" s="150" t="str">
        <f t="shared" si="257"/>
        <v/>
      </c>
      <c r="BE678" s="151">
        <f>VLOOKUP(A678,Basisgegevens!$B:$L,5,0)</f>
        <v>3.8773148148148148E-3</v>
      </c>
      <c r="BF678" s="151">
        <f>VLOOKUP($A678,Basisgegevens!$B:$L,7,0)</f>
        <v>3.6458333333333334E-3</v>
      </c>
      <c r="BG678" s="151">
        <f>VLOOKUP($A678,Basisgegevens!$B:$L,8,0)</f>
        <v>8.9467592592592585E-3</v>
      </c>
      <c r="BH678" s="152">
        <f>VLOOKUP($A678,Basisgegevens!$B:$L,9,0)</f>
        <v>220</v>
      </c>
      <c r="BI678" s="152">
        <f>VLOOKUP($A678,Basisgegevens!$B:$L,10,0)</f>
        <v>99</v>
      </c>
      <c r="BJ678" s="152">
        <f>VLOOKUP($A678,Basisgegevens!$B:$L,11,0)</f>
        <v>19</v>
      </c>
      <c r="BK678" s="152" t="str">
        <f t="shared" si="258"/>
        <v/>
      </c>
      <c r="BL678" s="153" t="str">
        <f t="shared" si="259"/>
        <v>Uit</v>
      </c>
      <c r="BM678" s="154" t="str">
        <f t="shared" si="244"/>
        <v/>
      </c>
      <c r="BN678" s="154">
        <f t="shared" si="260"/>
        <v>0</v>
      </c>
      <c r="BO678" s="154" t="str">
        <f t="shared" si="261"/>
        <v/>
      </c>
      <c r="BP678" s="61"/>
      <c r="BQ678" s="61"/>
      <c r="BR678" s="59" t="str">
        <f t="shared" si="262"/>
        <v/>
      </c>
      <c r="BS678" s="59" t="str">
        <f t="shared" si="263"/>
        <v/>
      </c>
      <c r="BT678" s="155" t="str">
        <f t="shared" si="264"/>
        <v/>
      </c>
      <c r="BU678" s="156" t="str">
        <f t="shared" si="265"/>
        <v/>
      </c>
      <c r="BV678" s="68"/>
      <c r="BW678" s="68"/>
      <c r="BX678" s="68"/>
      <c r="BY678" s="68"/>
      <c r="BZ678" s="68"/>
      <c r="CA678" s="68"/>
      <c r="CB678" s="68"/>
      <c r="CC678" s="68"/>
    </row>
    <row r="679" spans="1:81" x14ac:dyDescent="0.2">
      <c r="A679" s="161" t="s">
        <v>57</v>
      </c>
      <c r="B679" s="32"/>
      <c r="C679" s="164" t="str">
        <f t="shared" si="245"/>
        <v>Z</v>
      </c>
      <c r="D679" s="147"/>
      <c r="E679" s="40"/>
      <c r="F679" s="35"/>
      <c r="G679" s="32"/>
      <c r="H679" s="32"/>
      <c r="I679" s="32"/>
      <c r="J679" s="32"/>
      <c r="K679" s="41"/>
      <c r="L679" s="42"/>
      <c r="M679" s="42"/>
      <c r="N679" s="167" t="str">
        <f t="shared" si="246"/>
        <v>Uit</v>
      </c>
      <c r="O679" s="46"/>
      <c r="P679" s="47"/>
      <c r="Q679" s="48">
        <f t="shared" si="247"/>
        <v>0</v>
      </c>
      <c r="R679" s="49" t="str">
        <f t="shared" si="248"/>
        <v/>
      </c>
      <c r="S679" s="50" t="str">
        <f t="shared" si="249"/>
        <v>Uit</v>
      </c>
      <c r="T679" s="171">
        <f t="shared" si="250"/>
        <v>0</v>
      </c>
      <c r="U679" s="169">
        <f t="shared" si="251"/>
        <v>0</v>
      </c>
      <c r="V679" s="169" t="str">
        <f t="shared" si="252"/>
        <v>Uit</v>
      </c>
      <c r="W679" s="170" t="str">
        <f t="shared" si="253"/>
        <v/>
      </c>
      <c r="X679" s="91" t="str">
        <f t="shared" si="254"/>
        <v/>
      </c>
      <c r="Y679" s="51"/>
      <c r="Z679" s="51"/>
      <c r="AA679" s="51"/>
      <c r="AB679" s="51"/>
      <c r="AC679" s="51"/>
      <c r="AD679" s="51"/>
      <c r="AE679" s="51"/>
      <c r="AF679" s="51"/>
      <c r="AG679" s="51"/>
      <c r="AH679" s="51"/>
      <c r="AI679" s="51"/>
      <c r="AJ679" s="51"/>
      <c r="AK679" s="51"/>
      <c r="AL679" s="51"/>
      <c r="AM679" s="51"/>
      <c r="AN679" s="51"/>
      <c r="AO679" s="51"/>
      <c r="AP679" s="51"/>
      <c r="AQ679" s="51"/>
      <c r="AR679" s="51"/>
      <c r="AS679" s="51"/>
      <c r="AT679" s="51"/>
      <c r="AU679" s="51"/>
      <c r="AV679" s="51"/>
      <c r="AW679" s="51"/>
      <c r="AX679" s="149">
        <f t="shared" si="255"/>
        <v>0</v>
      </c>
      <c r="AY679" s="52"/>
      <c r="AZ679" s="90" t="e">
        <f>VLOOKUP(AY679,Termination!C:D,2,FALSE)</f>
        <v>#N/A</v>
      </c>
      <c r="BA679" s="92" t="str">
        <f t="shared" si="256"/>
        <v/>
      </c>
      <c r="BB679" s="89"/>
      <c r="BC679" s="89"/>
      <c r="BD679" s="150" t="str">
        <f t="shared" si="257"/>
        <v/>
      </c>
      <c r="BE679" s="151">
        <f>VLOOKUP(A679,Basisgegevens!$B:$L,5,0)</f>
        <v>3.8773148148148148E-3</v>
      </c>
      <c r="BF679" s="151">
        <f>VLOOKUP($A679,Basisgegevens!$B:$L,7,0)</f>
        <v>3.6458333333333334E-3</v>
      </c>
      <c r="BG679" s="151">
        <f>VLOOKUP($A679,Basisgegevens!$B:$L,8,0)</f>
        <v>8.9467592592592585E-3</v>
      </c>
      <c r="BH679" s="152">
        <f>VLOOKUP($A679,Basisgegevens!$B:$L,9,0)</f>
        <v>220</v>
      </c>
      <c r="BI679" s="152">
        <f>VLOOKUP($A679,Basisgegevens!$B:$L,10,0)</f>
        <v>99</v>
      </c>
      <c r="BJ679" s="152">
        <f>VLOOKUP($A679,Basisgegevens!$B:$L,11,0)</f>
        <v>19</v>
      </c>
      <c r="BK679" s="152" t="str">
        <f t="shared" si="258"/>
        <v/>
      </c>
      <c r="BL679" s="153" t="str">
        <f t="shared" si="259"/>
        <v>Uit</v>
      </c>
      <c r="BM679" s="154" t="str">
        <f t="shared" si="244"/>
        <v/>
      </c>
      <c r="BN679" s="154">
        <f t="shared" si="260"/>
        <v>0</v>
      </c>
      <c r="BO679" s="154" t="str">
        <f t="shared" si="261"/>
        <v/>
      </c>
      <c r="BP679" s="61"/>
      <c r="BQ679" s="61"/>
      <c r="BR679" s="59" t="str">
        <f t="shared" si="262"/>
        <v/>
      </c>
      <c r="BS679" s="59" t="str">
        <f t="shared" si="263"/>
        <v/>
      </c>
      <c r="BT679" s="155" t="str">
        <f t="shared" si="264"/>
        <v/>
      </c>
      <c r="BU679" s="156" t="str">
        <f t="shared" si="265"/>
        <v/>
      </c>
      <c r="BV679" s="68"/>
      <c r="BW679" s="68"/>
      <c r="BX679" s="68"/>
      <c r="BY679" s="68"/>
      <c r="BZ679" s="68"/>
      <c r="CA679" s="68"/>
      <c r="CB679" s="68"/>
      <c r="CC679" s="68"/>
    </row>
    <row r="680" spans="1:81" x14ac:dyDescent="0.2">
      <c r="A680" s="161" t="s">
        <v>57</v>
      </c>
      <c r="B680" s="32"/>
      <c r="C680" s="164" t="str">
        <f t="shared" si="245"/>
        <v>Z</v>
      </c>
      <c r="D680" s="147"/>
      <c r="E680" s="40"/>
      <c r="F680" s="35"/>
      <c r="G680" s="32"/>
      <c r="H680" s="32"/>
      <c r="I680" s="32"/>
      <c r="J680" s="32"/>
      <c r="K680" s="41"/>
      <c r="L680" s="42"/>
      <c r="M680" s="42"/>
      <c r="N680" s="167" t="str">
        <f t="shared" si="246"/>
        <v>Uit</v>
      </c>
      <c r="O680" s="46"/>
      <c r="P680" s="47"/>
      <c r="Q680" s="48">
        <f t="shared" si="247"/>
        <v>0</v>
      </c>
      <c r="R680" s="49" t="str">
        <f t="shared" si="248"/>
        <v/>
      </c>
      <c r="S680" s="50" t="str">
        <f t="shared" si="249"/>
        <v>Uit</v>
      </c>
      <c r="T680" s="171">
        <f t="shared" si="250"/>
        <v>0</v>
      </c>
      <c r="U680" s="169">
        <f t="shared" si="251"/>
        <v>0</v>
      </c>
      <c r="V680" s="169" t="str">
        <f t="shared" si="252"/>
        <v>Uit</v>
      </c>
      <c r="W680" s="170" t="str">
        <f t="shared" si="253"/>
        <v/>
      </c>
      <c r="X680" s="91" t="str">
        <f t="shared" si="254"/>
        <v/>
      </c>
      <c r="Y680" s="51"/>
      <c r="Z680" s="51"/>
      <c r="AA680" s="51"/>
      <c r="AB680" s="51"/>
      <c r="AC680" s="51"/>
      <c r="AD680" s="51"/>
      <c r="AE680" s="51"/>
      <c r="AF680" s="51"/>
      <c r="AG680" s="51"/>
      <c r="AH680" s="51"/>
      <c r="AI680" s="51"/>
      <c r="AJ680" s="51"/>
      <c r="AK680" s="51"/>
      <c r="AL680" s="51"/>
      <c r="AM680" s="51"/>
      <c r="AN680" s="51"/>
      <c r="AO680" s="51"/>
      <c r="AP680" s="51"/>
      <c r="AQ680" s="51"/>
      <c r="AR680" s="51"/>
      <c r="AS680" s="51"/>
      <c r="AT680" s="51"/>
      <c r="AU680" s="51"/>
      <c r="AV680" s="51"/>
      <c r="AW680" s="51"/>
      <c r="AX680" s="149">
        <f t="shared" si="255"/>
        <v>0</v>
      </c>
      <c r="AY680" s="52"/>
      <c r="AZ680" s="90" t="e">
        <f>VLOOKUP(AY680,Termination!C:D,2,FALSE)</f>
        <v>#N/A</v>
      </c>
      <c r="BA680" s="92" t="str">
        <f t="shared" si="256"/>
        <v/>
      </c>
      <c r="BB680" s="89"/>
      <c r="BC680" s="89"/>
      <c r="BD680" s="150" t="str">
        <f t="shared" si="257"/>
        <v/>
      </c>
      <c r="BE680" s="151">
        <f>VLOOKUP(A680,Basisgegevens!$B:$L,5,0)</f>
        <v>3.8773148148148148E-3</v>
      </c>
      <c r="BF680" s="151">
        <f>VLOOKUP($A680,Basisgegevens!$B:$L,7,0)</f>
        <v>3.6458333333333334E-3</v>
      </c>
      <c r="BG680" s="151">
        <f>VLOOKUP($A680,Basisgegevens!$B:$L,8,0)</f>
        <v>8.9467592592592585E-3</v>
      </c>
      <c r="BH680" s="152">
        <f>VLOOKUP($A680,Basisgegevens!$B:$L,9,0)</f>
        <v>220</v>
      </c>
      <c r="BI680" s="152">
        <f>VLOOKUP($A680,Basisgegevens!$B:$L,10,0)</f>
        <v>99</v>
      </c>
      <c r="BJ680" s="152">
        <f>VLOOKUP($A680,Basisgegevens!$B:$L,11,0)</f>
        <v>19</v>
      </c>
      <c r="BK680" s="152" t="str">
        <f t="shared" si="258"/>
        <v/>
      </c>
      <c r="BL680" s="153" t="str">
        <f t="shared" si="259"/>
        <v>Uit</v>
      </c>
      <c r="BM680" s="154" t="str">
        <f t="shared" si="244"/>
        <v/>
      </c>
      <c r="BN680" s="154">
        <f t="shared" si="260"/>
        <v>0</v>
      </c>
      <c r="BO680" s="154" t="str">
        <f t="shared" si="261"/>
        <v/>
      </c>
      <c r="BP680" s="61"/>
      <c r="BQ680" s="61"/>
      <c r="BR680" s="59" t="str">
        <f t="shared" si="262"/>
        <v/>
      </c>
      <c r="BS680" s="59" t="str">
        <f t="shared" si="263"/>
        <v/>
      </c>
      <c r="BT680" s="155" t="str">
        <f t="shared" si="264"/>
        <v/>
      </c>
      <c r="BU680" s="156" t="str">
        <f t="shared" si="265"/>
        <v/>
      </c>
      <c r="BV680" s="68"/>
      <c r="BW680" s="68"/>
      <c r="BX680" s="68"/>
      <c r="BY680" s="68"/>
      <c r="BZ680" s="68"/>
      <c r="CA680" s="68"/>
      <c r="CB680" s="68"/>
      <c r="CC680" s="68"/>
    </row>
    <row r="681" spans="1:81" x14ac:dyDescent="0.2">
      <c r="A681" s="161" t="s">
        <v>57</v>
      </c>
      <c r="B681" s="32"/>
      <c r="C681" s="164" t="str">
        <f t="shared" si="245"/>
        <v>Z</v>
      </c>
      <c r="D681" s="147"/>
      <c r="E681" s="40"/>
      <c r="F681" s="35"/>
      <c r="G681" s="32"/>
      <c r="H681" s="32"/>
      <c r="I681" s="32"/>
      <c r="J681" s="32"/>
      <c r="K681" s="41"/>
      <c r="L681" s="42"/>
      <c r="M681" s="42"/>
      <c r="N681" s="167" t="str">
        <f t="shared" si="246"/>
        <v>Uit</v>
      </c>
      <c r="O681" s="46"/>
      <c r="P681" s="47"/>
      <c r="Q681" s="48">
        <f t="shared" si="247"/>
        <v>0</v>
      </c>
      <c r="R681" s="49" t="str">
        <f t="shared" si="248"/>
        <v/>
      </c>
      <c r="S681" s="50" t="str">
        <f t="shared" si="249"/>
        <v>Uit</v>
      </c>
      <c r="T681" s="171">
        <f t="shared" si="250"/>
        <v>0</v>
      </c>
      <c r="U681" s="169">
        <f t="shared" si="251"/>
        <v>0</v>
      </c>
      <c r="V681" s="169" t="str">
        <f t="shared" si="252"/>
        <v>Uit</v>
      </c>
      <c r="W681" s="170" t="str">
        <f t="shared" si="253"/>
        <v/>
      </c>
      <c r="X681" s="91" t="str">
        <f t="shared" si="254"/>
        <v/>
      </c>
      <c r="Y681" s="51"/>
      <c r="Z681" s="51"/>
      <c r="AA681" s="51"/>
      <c r="AB681" s="51"/>
      <c r="AC681" s="51"/>
      <c r="AD681" s="51"/>
      <c r="AE681" s="51"/>
      <c r="AF681" s="51"/>
      <c r="AG681" s="51"/>
      <c r="AH681" s="51"/>
      <c r="AI681" s="51"/>
      <c r="AJ681" s="51"/>
      <c r="AK681" s="51"/>
      <c r="AL681" s="51"/>
      <c r="AM681" s="51"/>
      <c r="AN681" s="51"/>
      <c r="AO681" s="51"/>
      <c r="AP681" s="51"/>
      <c r="AQ681" s="51"/>
      <c r="AR681" s="51"/>
      <c r="AS681" s="51"/>
      <c r="AT681" s="51"/>
      <c r="AU681" s="51"/>
      <c r="AV681" s="51"/>
      <c r="AW681" s="51"/>
      <c r="AX681" s="149">
        <f t="shared" si="255"/>
        <v>0</v>
      </c>
      <c r="AY681" s="52"/>
      <c r="AZ681" s="90" t="e">
        <f>VLOOKUP(AY681,Termination!C:D,2,FALSE)</f>
        <v>#N/A</v>
      </c>
      <c r="BA681" s="92" t="str">
        <f t="shared" si="256"/>
        <v/>
      </c>
      <c r="BB681" s="89"/>
      <c r="BC681" s="89"/>
      <c r="BD681" s="150" t="str">
        <f t="shared" si="257"/>
        <v/>
      </c>
      <c r="BE681" s="151">
        <f>VLOOKUP(A681,Basisgegevens!$B:$L,5,0)</f>
        <v>3.8773148148148148E-3</v>
      </c>
      <c r="BF681" s="151">
        <f>VLOOKUP($A681,Basisgegevens!$B:$L,7,0)</f>
        <v>3.6458333333333334E-3</v>
      </c>
      <c r="BG681" s="151">
        <f>VLOOKUP($A681,Basisgegevens!$B:$L,8,0)</f>
        <v>8.9467592592592585E-3</v>
      </c>
      <c r="BH681" s="152">
        <f>VLOOKUP($A681,Basisgegevens!$B:$L,9,0)</f>
        <v>220</v>
      </c>
      <c r="BI681" s="152">
        <f>VLOOKUP($A681,Basisgegevens!$B:$L,10,0)</f>
        <v>99</v>
      </c>
      <c r="BJ681" s="152">
        <f>VLOOKUP($A681,Basisgegevens!$B:$L,11,0)</f>
        <v>19</v>
      </c>
      <c r="BK681" s="152" t="str">
        <f t="shared" si="258"/>
        <v/>
      </c>
      <c r="BL681" s="153" t="str">
        <f t="shared" si="259"/>
        <v>Uit</v>
      </c>
      <c r="BM681" s="154" t="str">
        <f t="shared" si="244"/>
        <v/>
      </c>
      <c r="BN681" s="154">
        <f t="shared" si="260"/>
        <v>0</v>
      </c>
      <c r="BO681" s="154" t="str">
        <f t="shared" si="261"/>
        <v/>
      </c>
      <c r="BP681" s="61"/>
      <c r="BQ681" s="61"/>
      <c r="BR681" s="59" t="str">
        <f t="shared" si="262"/>
        <v/>
      </c>
      <c r="BS681" s="59" t="str">
        <f t="shared" si="263"/>
        <v/>
      </c>
      <c r="BT681" s="155" t="str">
        <f t="shared" si="264"/>
        <v/>
      </c>
      <c r="BU681" s="156" t="str">
        <f t="shared" si="265"/>
        <v/>
      </c>
      <c r="BV681" s="68"/>
      <c r="BW681" s="68"/>
      <c r="BX681" s="68"/>
      <c r="BY681" s="68"/>
      <c r="BZ681" s="68"/>
      <c r="CA681" s="68"/>
      <c r="CB681" s="68"/>
      <c r="CC681" s="68"/>
    </row>
    <row r="682" spans="1:81" x14ac:dyDescent="0.2">
      <c r="A682" s="161" t="s">
        <v>57</v>
      </c>
      <c r="B682" s="32"/>
      <c r="C682" s="164" t="str">
        <f t="shared" si="245"/>
        <v>Z</v>
      </c>
      <c r="D682" s="147"/>
      <c r="E682" s="40"/>
      <c r="F682" s="35"/>
      <c r="G682" s="32"/>
      <c r="H682" s="32"/>
      <c r="I682" s="32"/>
      <c r="J682" s="32"/>
      <c r="K682" s="41"/>
      <c r="L682" s="42"/>
      <c r="M682" s="42"/>
      <c r="N682" s="167" t="str">
        <f t="shared" si="246"/>
        <v>Uit</v>
      </c>
      <c r="O682" s="46"/>
      <c r="P682" s="47"/>
      <c r="Q682" s="48">
        <f t="shared" si="247"/>
        <v>0</v>
      </c>
      <c r="R682" s="49" t="str">
        <f t="shared" si="248"/>
        <v/>
      </c>
      <c r="S682" s="50" t="str">
        <f t="shared" si="249"/>
        <v>Uit</v>
      </c>
      <c r="T682" s="171">
        <f t="shared" si="250"/>
        <v>0</v>
      </c>
      <c r="U682" s="169">
        <f t="shared" si="251"/>
        <v>0</v>
      </c>
      <c r="V682" s="169" t="str">
        <f t="shared" si="252"/>
        <v>Uit</v>
      </c>
      <c r="W682" s="170" t="str">
        <f t="shared" si="253"/>
        <v/>
      </c>
      <c r="X682" s="91" t="str">
        <f t="shared" si="254"/>
        <v/>
      </c>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149">
        <f t="shared" si="255"/>
        <v>0</v>
      </c>
      <c r="AY682" s="52"/>
      <c r="AZ682" s="90" t="e">
        <f>VLOOKUP(AY682,Termination!C:D,2,FALSE)</f>
        <v>#N/A</v>
      </c>
      <c r="BA682" s="92" t="str">
        <f t="shared" si="256"/>
        <v/>
      </c>
      <c r="BB682" s="89"/>
      <c r="BC682" s="89"/>
      <c r="BD682" s="150" t="str">
        <f t="shared" si="257"/>
        <v/>
      </c>
      <c r="BE682" s="151">
        <f>VLOOKUP(A682,Basisgegevens!$B:$L,5,0)</f>
        <v>3.8773148148148148E-3</v>
      </c>
      <c r="BF682" s="151">
        <f>VLOOKUP($A682,Basisgegevens!$B:$L,7,0)</f>
        <v>3.6458333333333334E-3</v>
      </c>
      <c r="BG682" s="151">
        <f>VLOOKUP($A682,Basisgegevens!$B:$L,8,0)</f>
        <v>8.9467592592592585E-3</v>
      </c>
      <c r="BH682" s="152">
        <f>VLOOKUP($A682,Basisgegevens!$B:$L,9,0)</f>
        <v>220</v>
      </c>
      <c r="BI682" s="152">
        <f>VLOOKUP($A682,Basisgegevens!$B:$L,10,0)</f>
        <v>99</v>
      </c>
      <c r="BJ682" s="152">
        <f>VLOOKUP($A682,Basisgegevens!$B:$L,11,0)</f>
        <v>19</v>
      </c>
      <c r="BK682" s="152" t="str">
        <f t="shared" si="258"/>
        <v/>
      </c>
      <c r="BL682" s="153" t="str">
        <f t="shared" si="259"/>
        <v>Uit</v>
      </c>
      <c r="BM682" s="154" t="str">
        <f t="shared" si="244"/>
        <v/>
      </c>
      <c r="BN682" s="154">
        <f t="shared" si="260"/>
        <v>0</v>
      </c>
      <c r="BO682" s="154" t="str">
        <f t="shared" si="261"/>
        <v/>
      </c>
      <c r="BP682" s="61"/>
      <c r="BQ682" s="61"/>
      <c r="BR682" s="59" t="str">
        <f t="shared" si="262"/>
        <v/>
      </c>
      <c r="BS682" s="59" t="str">
        <f t="shared" si="263"/>
        <v/>
      </c>
      <c r="BT682" s="155" t="str">
        <f t="shared" si="264"/>
        <v/>
      </c>
      <c r="BU682" s="156" t="str">
        <f t="shared" si="265"/>
        <v/>
      </c>
      <c r="BV682" s="68"/>
      <c r="BW682" s="68"/>
      <c r="BX682" s="68"/>
      <c r="BY682" s="68"/>
      <c r="BZ682" s="68"/>
      <c r="CA682" s="68"/>
      <c r="CB682" s="68"/>
      <c r="CC682" s="68"/>
    </row>
    <row r="683" spans="1:81" x14ac:dyDescent="0.2">
      <c r="A683" s="161" t="s">
        <v>57</v>
      </c>
      <c r="B683" s="32"/>
      <c r="C683" s="164" t="str">
        <f t="shared" si="245"/>
        <v>Z</v>
      </c>
      <c r="D683" s="147"/>
      <c r="E683" s="40"/>
      <c r="F683" s="35"/>
      <c r="G683" s="32"/>
      <c r="H683" s="32"/>
      <c r="I683" s="32"/>
      <c r="J683" s="32"/>
      <c r="K683" s="41"/>
      <c r="L683" s="42"/>
      <c r="M683" s="42"/>
      <c r="N683" s="167" t="str">
        <f t="shared" si="246"/>
        <v>Uit</v>
      </c>
      <c r="O683" s="46"/>
      <c r="P683" s="47"/>
      <c r="Q683" s="48">
        <f t="shared" si="247"/>
        <v>0</v>
      </c>
      <c r="R683" s="49" t="str">
        <f t="shared" si="248"/>
        <v/>
      </c>
      <c r="S683" s="50" t="str">
        <f t="shared" si="249"/>
        <v>Uit</v>
      </c>
      <c r="T683" s="171">
        <f t="shared" si="250"/>
        <v>0</v>
      </c>
      <c r="U683" s="169">
        <f t="shared" si="251"/>
        <v>0</v>
      </c>
      <c r="V683" s="169" t="str">
        <f t="shared" si="252"/>
        <v>Uit</v>
      </c>
      <c r="W683" s="170" t="str">
        <f t="shared" si="253"/>
        <v/>
      </c>
      <c r="X683" s="91" t="str">
        <f t="shared" si="254"/>
        <v/>
      </c>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149">
        <f t="shared" si="255"/>
        <v>0</v>
      </c>
      <c r="AY683" s="52"/>
      <c r="AZ683" s="90" t="e">
        <f>VLOOKUP(AY683,Termination!C:D,2,FALSE)</f>
        <v>#N/A</v>
      </c>
      <c r="BA683" s="92" t="str">
        <f t="shared" si="256"/>
        <v/>
      </c>
      <c r="BB683" s="89"/>
      <c r="BC683" s="89"/>
      <c r="BD683" s="150" t="str">
        <f t="shared" si="257"/>
        <v/>
      </c>
      <c r="BE683" s="151">
        <f>VLOOKUP(A683,Basisgegevens!$B:$L,5,0)</f>
        <v>3.8773148148148148E-3</v>
      </c>
      <c r="BF683" s="151">
        <f>VLOOKUP($A683,Basisgegevens!$B:$L,7,0)</f>
        <v>3.6458333333333334E-3</v>
      </c>
      <c r="BG683" s="151">
        <f>VLOOKUP($A683,Basisgegevens!$B:$L,8,0)</f>
        <v>8.9467592592592585E-3</v>
      </c>
      <c r="BH683" s="152">
        <f>VLOOKUP($A683,Basisgegevens!$B:$L,9,0)</f>
        <v>220</v>
      </c>
      <c r="BI683" s="152">
        <f>VLOOKUP($A683,Basisgegevens!$B:$L,10,0)</f>
        <v>99</v>
      </c>
      <c r="BJ683" s="152">
        <f>VLOOKUP($A683,Basisgegevens!$B:$L,11,0)</f>
        <v>19</v>
      </c>
      <c r="BK683" s="152" t="str">
        <f t="shared" si="258"/>
        <v/>
      </c>
      <c r="BL683" s="153" t="str">
        <f t="shared" si="259"/>
        <v>Uit</v>
      </c>
      <c r="BM683" s="154" t="str">
        <f t="shared" si="244"/>
        <v/>
      </c>
      <c r="BN683" s="154">
        <f t="shared" si="260"/>
        <v>0</v>
      </c>
      <c r="BO683" s="154" t="str">
        <f t="shared" si="261"/>
        <v/>
      </c>
      <c r="BP683" s="61"/>
      <c r="BQ683" s="61"/>
      <c r="BR683" s="59" t="str">
        <f t="shared" si="262"/>
        <v/>
      </c>
      <c r="BS683" s="59" t="str">
        <f t="shared" si="263"/>
        <v/>
      </c>
      <c r="BT683" s="155" t="str">
        <f t="shared" si="264"/>
        <v/>
      </c>
      <c r="BU683" s="156" t="str">
        <f t="shared" si="265"/>
        <v/>
      </c>
      <c r="BV683" s="68"/>
      <c r="BW683" s="68"/>
      <c r="BX683" s="68"/>
      <c r="BY683" s="68"/>
      <c r="BZ683" s="68"/>
      <c r="CA683" s="68"/>
      <c r="CB683" s="68"/>
      <c r="CC683" s="68"/>
    </row>
    <row r="684" spans="1:81" x14ac:dyDescent="0.2">
      <c r="A684" s="161" t="s">
        <v>57</v>
      </c>
      <c r="B684" s="32"/>
      <c r="C684" s="164" t="str">
        <f t="shared" si="245"/>
        <v>Z</v>
      </c>
      <c r="D684" s="147"/>
      <c r="E684" s="40"/>
      <c r="F684" s="35"/>
      <c r="G684" s="32"/>
      <c r="H684" s="32"/>
      <c r="I684" s="32"/>
      <c r="J684" s="32"/>
      <c r="K684" s="41"/>
      <c r="L684" s="42"/>
      <c r="M684" s="42"/>
      <c r="N684" s="167" t="str">
        <f t="shared" si="246"/>
        <v>Uit</v>
      </c>
      <c r="O684" s="46"/>
      <c r="P684" s="47"/>
      <c r="Q684" s="48">
        <f t="shared" si="247"/>
        <v>0</v>
      </c>
      <c r="R684" s="49" t="str">
        <f t="shared" si="248"/>
        <v/>
      </c>
      <c r="S684" s="50" t="str">
        <f t="shared" si="249"/>
        <v>Uit</v>
      </c>
      <c r="T684" s="171">
        <f t="shared" si="250"/>
        <v>0</v>
      </c>
      <c r="U684" s="169">
        <f t="shared" si="251"/>
        <v>0</v>
      </c>
      <c r="V684" s="169" t="str">
        <f t="shared" si="252"/>
        <v>Uit</v>
      </c>
      <c r="W684" s="170" t="str">
        <f t="shared" si="253"/>
        <v/>
      </c>
      <c r="X684" s="91" t="str">
        <f t="shared" si="254"/>
        <v/>
      </c>
      <c r="Y684" s="51"/>
      <c r="Z684" s="51"/>
      <c r="AA684" s="51"/>
      <c r="AB684" s="51"/>
      <c r="AC684" s="51"/>
      <c r="AD684" s="51"/>
      <c r="AE684" s="51"/>
      <c r="AF684" s="51"/>
      <c r="AG684" s="51"/>
      <c r="AH684" s="51"/>
      <c r="AI684" s="51"/>
      <c r="AJ684" s="51"/>
      <c r="AK684" s="51"/>
      <c r="AL684" s="51"/>
      <c r="AM684" s="51"/>
      <c r="AN684" s="51"/>
      <c r="AO684" s="51"/>
      <c r="AP684" s="51"/>
      <c r="AQ684" s="51"/>
      <c r="AR684" s="51"/>
      <c r="AS684" s="51"/>
      <c r="AT684" s="51"/>
      <c r="AU684" s="51"/>
      <c r="AV684" s="51"/>
      <c r="AW684" s="51"/>
      <c r="AX684" s="149">
        <f t="shared" si="255"/>
        <v>0</v>
      </c>
      <c r="AY684" s="52"/>
      <c r="AZ684" s="90" t="e">
        <f>VLOOKUP(AY684,Termination!C:D,2,FALSE)</f>
        <v>#N/A</v>
      </c>
      <c r="BA684" s="92" t="str">
        <f t="shared" si="256"/>
        <v/>
      </c>
      <c r="BB684" s="89"/>
      <c r="BC684" s="89"/>
      <c r="BD684" s="150" t="str">
        <f t="shared" si="257"/>
        <v/>
      </c>
      <c r="BE684" s="151">
        <f>VLOOKUP(A684,Basisgegevens!$B:$L,5,0)</f>
        <v>3.8773148148148148E-3</v>
      </c>
      <c r="BF684" s="151">
        <f>VLOOKUP($A684,Basisgegevens!$B:$L,7,0)</f>
        <v>3.6458333333333334E-3</v>
      </c>
      <c r="BG684" s="151">
        <f>VLOOKUP($A684,Basisgegevens!$B:$L,8,0)</f>
        <v>8.9467592592592585E-3</v>
      </c>
      <c r="BH684" s="152">
        <f>VLOOKUP($A684,Basisgegevens!$B:$L,9,0)</f>
        <v>220</v>
      </c>
      <c r="BI684" s="152">
        <f>VLOOKUP($A684,Basisgegevens!$B:$L,10,0)</f>
        <v>99</v>
      </c>
      <c r="BJ684" s="152">
        <f>VLOOKUP($A684,Basisgegevens!$B:$L,11,0)</f>
        <v>19</v>
      </c>
      <c r="BK684" s="152" t="str">
        <f t="shared" si="258"/>
        <v/>
      </c>
      <c r="BL684" s="153" t="str">
        <f t="shared" si="259"/>
        <v>Uit</v>
      </c>
      <c r="BM684" s="154" t="str">
        <f t="shared" si="244"/>
        <v/>
      </c>
      <c r="BN684" s="154">
        <f t="shared" si="260"/>
        <v>0</v>
      </c>
      <c r="BO684" s="154" t="str">
        <f t="shared" si="261"/>
        <v/>
      </c>
      <c r="BP684" s="61"/>
      <c r="BQ684" s="61"/>
      <c r="BR684" s="59" t="str">
        <f t="shared" si="262"/>
        <v/>
      </c>
      <c r="BS684" s="59" t="str">
        <f t="shared" si="263"/>
        <v/>
      </c>
      <c r="BT684" s="155" t="str">
        <f t="shared" si="264"/>
        <v/>
      </c>
      <c r="BU684" s="156" t="str">
        <f t="shared" si="265"/>
        <v/>
      </c>
      <c r="BV684" s="68"/>
      <c r="BW684" s="68"/>
      <c r="BX684" s="68"/>
      <c r="BY684" s="68"/>
      <c r="BZ684" s="68"/>
      <c r="CA684" s="68"/>
      <c r="CB684" s="68"/>
      <c r="CC684" s="68"/>
    </row>
    <row r="685" spans="1:81" x14ac:dyDescent="0.2">
      <c r="A685" s="161" t="s">
        <v>57</v>
      </c>
      <c r="B685" s="32"/>
      <c r="C685" s="164" t="str">
        <f t="shared" si="245"/>
        <v>Z</v>
      </c>
      <c r="D685" s="147"/>
      <c r="E685" s="40"/>
      <c r="F685" s="35"/>
      <c r="G685" s="32"/>
      <c r="H685" s="32"/>
      <c r="I685" s="32"/>
      <c r="J685" s="32"/>
      <c r="K685" s="41"/>
      <c r="L685" s="42"/>
      <c r="M685" s="42"/>
      <c r="N685" s="167" t="str">
        <f t="shared" si="246"/>
        <v>Uit</v>
      </c>
      <c r="O685" s="46"/>
      <c r="P685" s="47"/>
      <c r="Q685" s="48">
        <f t="shared" si="247"/>
        <v>0</v>
      </c>
      <c r="R685" s="49" t="str">
        <f t="shared" si="248"/>
        <v/>
      </c>
      <c r="S685" s="50" t="str">
        <f t="shared" si="249"/>
        <v>Uit</v>
      </c>
      <c r="T685" s="171">
        <f t="shared" si="250"/>
        <v>0</v>
      </c>
      <c r="U685" s="169">
        <f t="shared" si="251"/>
        <v>0</v>
      </c>
      <c r="V685" s="169" t="str">
        <f t="shared" si="252"/>
        <v>Uit</v>
      </c>
      <c r="W685" s="170" t="str">
        <f t="shared" si="253"/>
        <v/>
      </c>
      <c r="X685" s="91" t="str">
        <f t="shared" si="254"/>
        <v/>
      </c>
      <c r="Y685" s="51"/>
      <c r="Z685" s="51"/>
      <c r="AA685" s="51"/>
      <c r="AB685" s="51"/>
      <c r="AC685" s="51"/>
      <c r="AD685" s="51"/>
      <c r="AE685" s="51"/>
      <c r="AF685" s="51"/>
      <c r="AG685" s="51"/>
      <c r="AH685" s="51"/>
      <c r="AI685" s="51"/>
      <c r="AJ685" s="51"/>
      <c r="AK685" s="51"/>
      <c r="AL685" s="51"/>
      <c r="AM685" s="51"/>
      <c r="AN685" s="51"/>
      <c r="AO685" s="51"/>
      <c r="AP685" s="51"/>
      <c r="AQ685" s="51"/>
      <c r="AR685" s="51"/>
      <c r="AS685" s="51"/>
      <c r="AT685" s="51"/>
      <c r="AU685" s="51"/>
      <c r="AV685" s="51"/>
      <c r="AW685" s="51"/>
      <c r="AX685" s="149">
        <f t="shared" si="255"/>
        <v>0</v>
      </c>
      <c r="AY685" s="52"/>
      <c r="AZ685" s="90" t="e">
        <f>VLOOKUP(AY685,Termination!C:D,2,FALSE)</f>
        <v>#N/A</v>
      </c>
      <c r="BA685" s="92" t="str">
        <f t="shared" si="256"/>
        <v/>
      </c>
      <c r="BB685" s="89"/>
      <c r="BC685" s="89"/>
      <c r="BD685" s="150" t="str">
        <f t="shared" si="257"/>
        <v/>
      </c>
      <c r="BE685" s="151">
        <f>VLOOKUP(A685,Basisgegevens!$B:$L,5,0)</f>
        <v>3.8773148148148148E-3</v>
      </c>
      <c r="BF685" s="151">
        <f>VLOOKUP($A685,Basisgegevens!$B:$L,7,0)</f>
        <v>3.6458333333333334E-3</v>
      </c>
      <c r="BG685" s="151">
        <f>VLOOKUP($A685,Basisgegevens!$B:$L,8,0)</f>
        <v>8.9467592592592585E-3</v>
      </c>
      <c r="BH685" s="152">
        <f>VLOOKUP($A685,Basisgegevens!$B:$L,9,0)</f>
        <v>220</v>
      </c>
      <c r="BI685" s="152">
        <f>VLOOKUP($A685,Basisgegevens!$B:$L,10,0)</f>
        <v>99</v>
      </c>
      <c r="BJ685" s="152">
        <f>VLOOKUP($A685,Basisgegevens!$B:$L,11,0)</f>
        <v>19</v>
      </c>
      <c r="BK685" s="152" t="str">
        <f t="shared" si="258"/>
        <v/>
      </c>
      <c r="BL685" s="153" t="str">
        <f t="shared" si="259"/>
        <v>Uit</v>
      </c>
      <c r="BM685" s="154" t="str">
        <f t="shared" si="244"/>
        <v/>
      </c>
      <c r="BN685" s="154">
        <f t="shared" si="260"/>
        <v>0</v>
      </c>
      <c r="BO685" s="154" t="str">
        <f t="shared" si="261"/>
        <v/>
      </c>
      <c r="BP685" s="61"/>
      <c r="BQ685" s="61"/>
      <c r="BR685" s="59" t="str">
        <f t="shared" si="262"/>
        <v/>
      </c>
      <c r="BS685" s="59" t="str">
        <f t="shared" si="263"/>
        <v/>
      </c>
      <c r="BT685" s="155" t="str">
        <f t="shared" si="264"/>
        <v/>
      </c>
      <c r="BU685" s="156" t="str">
        <f t="shared" si="265"/>
        <v/>
      </c>
      <c r="BV685" s="68"/>
      <c r="BW685" s="68"/>
      <c r="BX685" s="68"/>
      <c r="BY685" s="68"/>
      <c r="BZ685" s="68"/>
      <c r="CA685" s="68"/>
      <c r="CB685" s="68"/>
      <c r="CC685" s="68"/>
    </row>
    <row r="686" spans="1:81" x14ac:dyDescent="0.2">
      <c r="A686" s="161" t="s">
        <v>57</v>
      </c>
      <c r="B686" s="32"/>
      <c r="C686" s="164" t="str">
        <f t="shared" si="245"/>
        <v>Z</v>
      </c>
      <c r="D686" s="147"/>
      <c r="E686" s="40"/>
      <c r="F686" s="35"/>
      <c r="G686" s="32"/>
      <c r="H686" s="32"/>
      <c r="I686" s="32"/>
      <c r="J686" s="32"/>
      <c r="K686" s="41"/>
      <c r="L686" s="42"/>
      <c r="M686" s="42"/>
      <c r="N686" s="167" t="str">
        <f t="shared" si="246"/>
        <v>Uit</v>
      </c>
      <c r="O686" s="46"/>
      <c r="P686" s="47"/>
      <c r="Q686" s="48">
        <f t="shared" si="247"/>
        <v>0</v>
      </c>
      <c r="R686" s="49" t="str">
        <f t="shared" si="248"/>
        <v/>
      </c>
      <c r="S686" s="50" t="str">
        <f t="shared" si="249"/>
        <v>Uit</v>
      </c>
      <c r="T686" s="171">
        <f t="shared" si="250"/>
        <v>0</v>
      </c>
      <c r="U686" s="169">
        <f t="shared" si="251"/>
        <v>0</v>
      </c>
      <c r="V686" s="169" t="str">
        <f t="shared" si="252"/>
        <v>Uit</v>
      </c>
      <c r="W686" s="170" t="str">
        <f t="shared" si="253"/>
        <v/>
      </c>
      <c r="X686" s="91" t="str">
        <f t="shared" si="254"/>
        <v/>
      </c>
      <c r="Y686" s="51"/>
      <c r="Z686" s="51"/>
      <c r="AA686" s="51"/>
      <c r="AB686" s="51"/>
      <c r="AC686" s="51"/>
      <c r="AD686" s="51"/>
      <c r="AE686" s="51"/>
      <c r="AF686" s="51"/>
      <c r="AG686" s="51"/>
      <c r="AH686" s="51"/>
      <c r="AI686" s="51"/>
      <c r="AJ686" s="51"/>
      <c r="AK686" s="51"/>
      <c r="AL686" s="51"/>
      <c r="AM686" s="51"/>
      <c r="AN686" s="51"/>
      <c r="AO686" s="51"/>
      <c r="AP686" s="51"/>
      <c r="AQ686" s="51"/>
      <c r="AR686" s="51"/>
      <c r="AS686" s="51"/>
      <c r="AT686" s="51"/>
      <c r="AU686" s="51"/>
      <c r="AV686" s="51"/>
      <c r="AW686" s="51"/>
      <c r="AX686" s="149">
        <f t="shared" si="255"/>
        <v>0</v>
      </c>
      <c r="AY686" s="52"/>
      <c r="AZ686" s="90" t="e">
        <f>VLOOKUP(AY686,Termination!C:D,2,FALSE)</f>
        <v>#N/A</v>
      </c>
      <c r="BA686" s="92" t="str">
        <f t="shared" si="256"/>
        <v/>
      </c>
      <c r="BB686" s="89"/>
      <c r="BC686" s="89"/>
      <c r="BD686" s="150" t="str">
        <f t="shared" si="257"/>
        <v/>
      </c>
      <c r="BE686" s="151">
        <f>VLOOKUP(A686,Basisgegevens!$B:$L,5,0)</f>
        <v>3.8773148148148148E-3</v>
      </c>
      <c r="BF686" s="151">
        <f>VLOOKUP($A686,Basisgegevens!$B:$L,7,0)</f>
        <v>3.6458333333333334E-3</v>
      </c>
      <c r="BG686" s="151">
        <f>VLOOKUP($A686,Basisgegevens!$B:$L,8,0)</f>
        <v>8.9467592592592585E-3</v>
      </c>
      <c r="BH686" s="152">
        <f>VLOOKUP($A686,Basisgegevens!$B:$L,9,0)</f>
        <v>220</v>
      </c>
      <c r="BI686" s="152">
        <f>VLOOKUP($A686,Basisgegevens!$B:$L,10,0)</f>
        <v>99</v>
      </c>
      <c r="BJ686" s="152">
        <f>VLOOKUP($A686,Basisgegevens!$B:$L,11,0)</f>
        <v>19</v>
      </c>
      <c r="BK686" s="152" t="str">
        <f t="shared" si="258"/>
        <v/>
      </c>
      <c r="BL686" s="153" t="str">
        <f t="shared" si="259"/>
        <v>Uit</v>
      </c>
      <c r="BM686" s="154" t="str">
        <f t="shared" si="244"/>
        <v/>
      </c>
      <c r="BN686" s="154">
        <f t="shared" si="260"/>
        <v>0</v>
      </c>
      <c r="BO686" s="154" t="str">
        <f t="shared" si="261"/>
        <v/>
      </c>
      <c r="BP686" s="61"/>
      <c r="BQ686" s="61"/>
      <c r="BR686" s="59" t="str">
        <f t="shared" si="262"/>
        <v/>
      </c>
      <c r="BS686" s="59" t="str">
        <f t="shared" si="263"/>
        <v/>
      </c>
      <c r="BT686" s="155" t="str">
        <f t="shared" si="264"/>
        <v/>
      </c>
      <c r="BU686" s="156" t="str">
        <f t="shared" si="265"/>
        <v/>
      </c>
      <c r="BV686" s="68"/>
      <c r="BW686" s="68"/>
      <c r="BX686" s="68"/>
      <c r="BY686" s="68"/>
      <c r="BZ686" s="68"/>
      <c r="CA686" s="68"/>
      <c r="CB686" s="68"/>
      <c r="CC686" s="68"/>
    </row>
    <row r="687" spans="1:81" x14ac:dyDescent="0.2">
      <c r="A687" s="161" t="s">
        <v>57</v>
      </c>
      <c r="B687" s="32"/>
      <c r="C687" s="164" t="str">
        <f t="shared" si="245"/>
        <v>Z</v>
      </c>
      <c r="D687" s="147"/>
      <c r="E687" s="40"/>
      <c r="F687" s="35"/>
      <c r="G687" s="32"/>
      <c r="H687" s="32"/>
      <c r="I687" s="32"/>
      <c r="J687" s="32"/>
      <c r="K687" s="41"/>
      <c r="L687" s="42"/>
      <c r="M687" s="42"/>
      <c r="N687" s="167" t="str">
        <f t="shared" si="246"/>
        <v>Uit</v>
      </c>
      <c r="O687" s="46"/>
      <c r="P687" s="47"/>
      <c r="Q687" s="48">
        <f t="shared" si="247"/>
        <v>0</v>
      </c>
      <c r="R687" s="49" t="str">
        <f t="shared" si="248"/>
        <v/>
      </c>
      <c r="S687" s="50" t="str">
        <f t="shared" si="249"/>
        <v>Uit</v>
      </c>
      <c r="T687" s="171">
        <f t="shared" si="250"/>
        <v>0</v>
      </c>
      <c r="U687" s="169">
        <f t="shared" si="251"/>
        <v>0</v>
      </c>
      <c r="V687" s="169" t="str">
        <f t="shared" si="252"/>
        <v>Uit</v>
      </c>
      <c r="W687" s="170" t="str">
        <f t="shared" si="253"/>
        <v/>
      </c>
      <c r="X687" s="91" t="str">
        <f t="shared" si="254"/>
        <v/>
      </c>
      <c r="Y687" s="51"/>
      <c r="Z687" s="51"/>
      <c r="AA687" s="51"/>
      <c r="AB687" s="51"/>
      <c r="AC687" s="51"/>
      <c r="AD687" s="51"/>
      <c r="AE687" s="51"/>
      <c r="AF687" s="51"/>
      <c r="AG687" s="51"/>
      <c r="AH687" s="51"/>
      <c r="AI687" s="51"/>
      <c r="AJ687" s="51"/>
      <c r="AK687" s="51"/>
      <c r="AL687" s="51"/>
      <c r="AM687" s="51"/>
      <c r="AN687" s="51"/>
      <c r="AO687" s="51"/>
      <c r="AP687" s="51"/>
      <c r="AQ687" s="51"/>
      <c r="AR687" s="51"/>
      <c r="AS687" s="51"/>
      <c r="AT687" s="51"/>
      <c r="AU687" s="51"/>
      <c r="AV687" s="51"/>
      <c r="AW687" s="51"/>
      <c r="AX687" s="149">
        <f t="shared" si="255"/>
        <v>0</v>
      </c>
      <c r="AY687" s="52"/>
      <c r="AZ687" s="90" t="e">
        <f>VLOOKUP(AY687,Termination!C:D,2,FALSE)</f>
        <v>#N/A</v>
      </c>
      <c r="BA687" s="92" t="str">
        <f t="shared" si="256"/>
        <v/>
      </c>
      <c r="BB687" s="89"/>
      <c r="BC687" s="89"/>
      <c r="BD687" s="150" t="str">
        <f t="shared" si="257"/>
        <v/>
      </c>
      <c r="BE687" s="151">
        <f>VLOOKUP(A687,Basisgegevens!$B:$L,5,0)</f>
        <v>3.8773148148148148E-3</v>
      </c>
      <c r="BF687" s="151">
        <f>VLOOKUP($A687,Basisgegevens!$B:$L,7,0)</f>
        <v>3.6458333333333334E-3</v>
      </c>
      <c r="BG687" s="151">
        <f>VLOOKUP($A687,Basisgegevens!$B:$L,8,0)</f>
        <v>8.9467592592592585E-3</v>
      </c>
      <c r="BH687" s="152">
        <f>VLOOKUP($A687,Basisgegevens!$B:$L,9,0)</f>
        <v>220</v>
      </c>
      <c r="BI687" s="152">
        <f>VLOOKUP($A687,Basisgegevens!$B:$L,10,0)</f>
        <v>99</v>
      </c>
      <c r="BJ687" s="152">
        <f>VLOOKUP($A687,Basisgegevens!$B:$L,11,0)</f>
        <v>19</v>
      </c>
      <c r="BK687" s="152" t="str">
        <f t="shared" si="258"/>
        <v/>
      </c>
      <c r="BL687" s="153" t="str">
        <f t="shared" si="259"/>
        <v>Uit</v>
      </c>
      <c r="BM687" s="154" t="str">
        <f t="shared" si="244"/>
        <v/>
      </c>
      <c r="BN687" s="154">
        <f t="shared" si="260"/>
        <v>0</v>
      </c>
      <c r="BO687" s="154" t="str">
        <f t="shared" si="261"/>
        <v/>
      </c>
      <c r="BP687" s="61"/>
      <c r="BQ687" s="61"/>
      <c r="BR687" s="59" t="str">
        <f t="shared" si="262"/>
        <v/>
      </c>
      <c r="BS687" s="59" t="str">
        <f t="shared" si="263"/>
        <v/>
      </c>
      <c r="BT687" s="155" t="str">
        <f t="shared" si="264"/>
        <v/>
      </c>
      <c r="BU687" s="156" t="str">
        <f t="shared" si="265"/>
        <v/>
      </c>
      <c r="BV687" s="68"/>
      <c r="BW687" s="68"/>
      <c r="BX687" s="68"/>
      <c r="BY687" s="68"/>
      <c r="BZ687" s="68"/>
      <c r="CA687" s="68"/>
      <c r="CB687" s="68"/>
      <c r="CC687" s="68"/>
    </row>
    <row r="688" spans="1:81" x14ac:dyDescent="0.2">
      <c r="A688" s="161" t="s">
        <v>57</v>
      </c>
      <c r="B688" s="32"/>
      <c r="C688" s="164" t="str">
        <f t="shared" si="245"/>
        <v>Z</v>
      </c>
      <c r="D688" s="147"/>
      <c r="E688" s="40"/>
      <c r="F688" s="35"/>
      <c r="G688" s="32"/>
      <c r="H688" s="32"/>
      <c r="I688" s="32"/>
      <c r="J688" s="32"/>
      <c r="K688" s="41"/>
      <c r="L688" s="42"/>
      <c r="M688" s="42"/>
      <c r="N688" s="167" t="str">
        <f t="shared" si="246"/>
        <v>Uit</v>
      </c>
      <c r="O688" s="46"/>
      <c r="P688" s="47"/>
      <c r="Q688" s="48">
        <f t="shared" si="247"/>
        <v>0</v>
      </c>
      <c r="R688" s="49" t="str">
        <f t="shared" si="248"/>
        <v/>
      </c>
      <c r="S688" s="50" t="str">
        <f t="shared" si="249"/>
        <v>Uit</v>
      </c>
      <c r="T688" s="171">
        <f t="shared" si="250"/>
        <v>0</v>
      </c>
      <c r="U688" s="169">
        <f t="shared" si="251"/>
        <v>0</v>
      </c>
      <c r="V688" s="169" t="str">
        <f t="shared" si="252"/>
        <v>Uit</v>
      </c>
      <c r="W688" s="170" t="str">
        <f t="shared" si="253"/>
        <v/>
      </c>
      <c r="X688" s="91" t="str">
        <f t="shared" si="254"/>
        <v/>
      </c>
      <c r="Y688" s="51"/>
      <c r="Z688" s="51"/>
      <c r="AA688" s="51"/>
      <c r="AB688" s="51"/>
      <c r="AC688" s="51"/>
      <c r="AD688" s="51"/>
      <c r="AE688" s="51"/>
      <c r="AF688" s="51"/>
      <c r="AG688" s="51"/>
      <c r="AH688" s="51"/>
      <c r="AI688" s="51"/>
      <c r="AJ688" s="51"/>
      <c r="AK688" s="51"/>
      <c r="AL688" s="51"/>
      <c r="AM688" s="51"/>
      <c r="AN688" s="51"/>
      <c r="AO688" s="51"/>
      <c r="AP688" s="51"/>
      <c r="AQ688" s="51"/>
      <c r="AR688" s="51"/>
      <c r="AS688" s="51"/>
      <c r="AT688" s="51"/>
      <c r="AU688" s="51"/>
      <c r="AV688" s="51"/>
      <c r="AW688" s="51"/>
      <c r="AX688" s="149">
        <f t="shared" si="255"/>
        <v>0</v>
      </c>
      <c r="AY688" s="52"/>
      <c r="AZ688" s="90" t="e">
        <f>VLOOKUP(AY688,Termination!C:D,2,FALSE)</f>
        <v>#N/A</v>
      </c>
      <c r="BA688" s="92" t="str">
        <f t="shared" si="256"/>
        <v/>
      </c>
      <c r="BB688" s="89"/>
      <c r="BC688" s="89"/>
      <c r="BD688" s="150" t="str">
        <f t="shared" si="257"/>
        <v/>
      </c>
      <c r="BE688" s="151">
        <f>VLOOKUP(A688,Basisgegevens!$B:$L,5,0)</f>
        <v>3.8773148148148148E-3</v>
      </c>
      <c r="BF688" s="151">
        <f>VLOOKUP($A688,Basisgegevens!$B:$L,7,0)</f>
        <v>3.6458333333333334E-3</v>
      </c>
      <c r="BG688" s="151">
        <f>VLOOKUP($A688,Basisgegevens!$B:$L,8,0)</f>
        <v>8.9467592592592585E-3</v>
      </c>
      <c r="BH688" s="152">
        <f>VLOOKUP($A688,Basisgegevens!$B:$L,9,0)</f>
        <v>220</v>
      </c>
      <c r="BI688" s="152">
        <f>VLOOKUP($A688,Basisgegevens!$B:$L,10,0)</f>
        <v>99</v>
      </c>
      <c r="BJ688" s="152">
        <f>VLOOKUP($A688,Basisgegevens!$B:$L,11,0)</f>
        <v>19</v>
      </c>
      <c r="BK688" s="152" t="str">
        <f t="shared" si="258"/>
        <v/>
      </c>
      <c r="BL688" s="153" t="str">
        <f t="shared" si="259"/>
        <v>Uit</v>
      </c>
      <c r="BM688" s="154" t="str">
        <f t="shared" si="244"/>
        <v/>
      </c>
      <c r="BN688" s="154">
        <f t="shared" si="260"/>
        <v>0</v>
      </c>
      <c r="BO688" s="154" t="str">
        <f t="shared" si="261"/>
        <v/>
      </c>
      <c r="BP688" s="61"/>
      <c r="BQ688" s="61"/>
      <c r="BR688" s="59" t="str">
        <f t="shared" si="262"/>
        <v/>
      </c>
      <c r="BS688" s="59" t="str">
        <f t="shared" si="263"/>
        <v/>
      </c>
      <c r="BT688" s="155" t="str">
        <f t="shared" si="264"/>
        <v/>
      </c>
      <c r="BU688" s="156" t="str">
        <f t="shared" si="265"/>
        <v/>
      </c>
      <c r="BV688" s="68"/>
      <c r="BW688" s="68"/>
      <c r="BX688" s="68"/>
      <c r="BY688" s="68"/>
      <c r="BZ688" s="68"/>
      <c r="CA688" s="68"/>
      <c r="CB688" s="68"/>
      <c r="CC688" s="68"/>
    </row>
    <row r="689" spans="1:81" x14ac:dyDescent="0.2">
      <c r="A689" s="161" t="s">
        <v>57</v>
      </c>
      <c r="B689" s="32"/>
      <c r="C689" s="164" t="str">
        <f t="shared" si="245"/>
        <v>Z</v>
      </c>
      <c r="D689" s="147"/>
      <c r="E689" s="40"/>
      <c r="F689" s="35"/>
      <c r="G689" s="32"/>
      <c r="H689" s="32"/>
      <c r="I689" s="32"/>
      <c r="J689" s="32"/>
      <c r="K689" s="41"/>
      <c r="L689" s="42"/>
      <c r="M689" s="42"/>
      <c r="N689" s="167" t="str">
        <f t="shared" si="246"/>
        <v>Uit</v>
      </c>
      <c r="O689" s="46"/>
      <c r="P689" s="47"/>
      <c r="Q689" s="48">
        <f t="shared" si="247"/>
        <v>0</v>
      </c>
      <c r="R689" s="49" t="str">
        <f t="shared" si="248"/>
        <v/>
      </c>
      <c r="S689" s="50" t="str">
        <f t="shared" si="249"/>
        <v>Uit</v>
      </c>
      <c r="T689" s="171">
        <f t="shared" si="250"/>
        <v>0</v>
      </c>
      <c r="U689" s="169">
        <f t="shared" si="251"/>
        <v>0</v>
      </c>
      <c r="V689" s="169" t="str">
        <f t="shared" si="252"/>
        <v>Uit</v>
      </c>
      <c r="W689" s="170" t="str">
        <f t="shared" si="253"/>
        <v/>
      </c>
      <c r="X689" s="91" t="str">
        <f t="shared" si="254"/>
        <v/>
      </c>
      <c r="Y689" s="51"/>
      <c r="Z689" s="51"/>
      <c r="AA689" s="51"/>
      <c r="AB689" s="51"/>
      <c r="AC689" s="51"/>
      <c r="AD689" s="51"/>
      <c r="AE689" s="51"/>
      <c r="AF689" s="51"/>
      <c r="AG689" s="51"/>
      <c r="AH689" s="51"/>
      <c r="AI689" s="51"/>
      <c r="AJ689" s="51"/>
      <c r="AK689" s="51"/>
      <c r="AL689" s="51"/>
      <c r="AM689" s="51"/>
      <c r="AN689" s="51"/>
      <c r="AO689" s="51"/>
      <c r="AP689" s="51"/>
      <c r="AQ689" s="51"/>
      <c r="AR689" s="51"/>
      <c r="AS689" s="51"/>
      <c r="AT689" s="51"/>
      <c r="AU689" s="51"/>
      <c r="AV689" s="51"/>
      <c r="AW689" s="51"/>
      <c r="AX689" s="149">
        <f t="shared" si="255"/>
        <v>0</v>
      </c>
      <c r="AY689" s="52"/>
      <c r="AZ689" s="90" t="e">
        <f>VLOOKUP(AY689,Termination!C:D,2,FALSE)</f>
        <v>#N/A</v>
      </c>
      <c r="BA689" s="92" t="str">
        <f t="shared" si="256"/>
        <v/>
      </c>
      <c r="BB689" s="89"/>
      <c r="BC689" s="89"/>
      <c r="BD689" s="150" t="str">
        <f t="shared" si="257"/>
        <v/>
      </c>
      <c r="BE689" s="151">
        <f>VLOOKUP(A689,Basisgegevens!$B:$L,5,0)</f>
        <v>3.8773148148148148E-3</v>
      </c>
      <c r="BF689" s="151">
        <f>VLOOKUP($A689,Basisgegevens!$B:$L,7,0)</f>
        <v>3.6458333333333334E-3</v>
      </c>
      <c r="BG689" s="151">
        <f>VLOOKUP($A689,Basisgegevens!$B:$L,8,0)</f>
        <v>8.9467592592592585E-3</v>
      </c>
      <c r="BH689" s="152">
        <f>VLOOKUP($A689,Basisgegevens!$B:$L,9,0)</f>
        <v>220</v>
      </c>
      <c r="BI689" s="152">
        <f>VLOOKUP($A689,Basisgegevens!$B:$L,10,0)</f>
        <v>99</v>
      </c>
      <c r="BJ689" s="152">
        <f>VLOOKUP($A689,Basisgegevens!$B:$L,11,0)</f>
        <v>19</v>
      </c>
      <c r="BK689" s="152" t="str">
        <f t="shared" si="258"/>
        <v/>
      </c>
      <c r="BL689" s="153" t="str">
        <f t="shared" si="259"/>
        <v>Uit</v>
      </c>
      <c r="BM689" s="154" t="str">
        <f t="shared" ref="BM689:BM752" si="266">IFERROR(IF(BD689&gt;BE689,(BD689-BE689)*24*3600*0.4,0),"")</f>
        <v/>
      </c>
      <c r="BN689" s="154">
        <f t="shared" si="260"/>
        <v>0</v>
      </c>
      <c r="BO689" s="154" t="str">
        <f t="shared" si="261"/>
        <v/>
      </c>
      <c r="BP689" s="61"/>
      <c r="BQ689" s="61"/>
      <c r="BR689" s="59" t="str">
        <f t="shared" si="262"/>
        <v/>
      </c>
      <c r="BS689" s="59" t="str">
        <f t="shared" si="263"/>
        <v/>
      </c>
      <c r="BT689" s="155" t="str">
        <f t="shared" si="264"/>
        <v/>
      </c>
      <c r="BU689" s="156" t="str">
        <f t="shared" si="265"/>
        <v/>
      </c>
      <c r="BV689" s="68"/>
      <c r="BW689" s="68"/>
      <c r="BX689" s="68"/>
      <c r="BY689" s="68"/>
      <c r="BZ689" s="68"/>
      <c r="CA689" s="68"/>
      <c r="CB689" s="68"/>
      <c r="CC689" s="68"/>
    </row>
    <row r="690" spans="1:81" x14ac:dyDescent="0.2">
      <c r="A690" s="161" t="s">
        <v>57</v>
      </c>
      <c r="B690" s="32"/>
      <c r="C690" s="164" t="str">
        <f t="shared" si="245"/>
        <v>Z</v>
      </c>
      <c r="D690" s="147"/>
      <c r="E690" s="40"/>
      <c r="F690" s="35"/>
      <c r="G690" s="32"/>
      <c r="H690" s="32"/>
      <c r="I690" s="32"/>
      <c r="J690" s="32"/>
      <c r="K690" s="41"/>
      <c r="L690" s="42"/>
      <c r="M690" s="42"/>
      <c r="N690" s="167" t="str">
        <f t="shared" si="246"/>
        <v>Uit</v>
      </c>
      <c r="O690" s="46"/>
      <c r="P690" s="47"/>
      <c r="Q690" s="48">
        <f t="shared" si="247"/>
        <v>0</v>
      </c>
      <c r="R690" s="49" t="str">
        <f t="shared" si="248"/>
        <v/>
      </c>
      <c r="S690" s="50" t="str">
        <f t="shared" si="249"/>
        <v>Uit</v>
      </c>
      <c r="T690" s="171">
        <f t="shared" si="250"/>
        <v>0</v>
      </c>
      <c r="U690" s="169">
        <f t="shared" si="251"/>
        <v>0</v>
      </c>
      <c r="V690" s="169" t="str">
        <f t="shared" si="252"/>
        <v>Uit</v>
      </c>
      <c r="W690" s="170" t="str">
        <f t="shared" si="253"/>
        <v/>
      </c>
      <c r="X690" s="91" t="str">
        <f t="shared" si="254"/>
        <v/>
      </c>
      <c r="Y690" s="51"/>
      <c r="Z690" s="51"/>
      <c r="AA690" s="51"/>
      <c r="AB690" s="51"/>
      <c r="AC690" s="51"/>
      <c r="AD690" s="51"/>
      <c r="AE690" s="51"/>
      <c r="AF690" s="51"/>
      <c r="AG690" s="51"/>
      <c r="AH690" s="51"/>
      <c r="AI690" s="51"/>
      <c r="AJ690" s="51"/>
      <c r="AK690" s="51"/>
      <c r="AL690" s="51"/>
      <c r="AM690" s="51"/>
      <c r="AN690" s="51"/>
      <c r="AO690" s="51"/>
      <c r="AP690" s="51"/>
      <c r="AQ690" s="51"/>
      <c r="AR690" s="51"/>
      <c r="AS690" s="51"/>
      <c r="AT690" s="51"/>
      <c r="AU690" s="51"/>
      <c r="AV690" s="51"/>
      <c r="AW690" s="51"/>
      <c r="AX690" s="149">
        <f t="shared" si="255"/>
        <v>0</v>
      </c>
      <c r="AY690" s="52"/>
      <c r="AZ690" s="90" t="e">
        <f>VLOOKUP(AY690,Termination!C:D,2,FALSE)</f>
        <v>#N/A</v>
      </c>
      <c r="BA690" s="92" t="str">
        <f t="shared" si="256"/>
        <v/>
      </c>
      <c r="BB690" s="89"/>
      <c r="BC690" s="89"/>
      <c r="BD690" s="150" t="str">
        <f t="shared" si="257"/>
        <v/>
      </c>
      <c r="BE690" s="151">
        <f>VLOOKUP(A690,Basisgegevens!$B:$L,5,0)</f>
        <v>3.8773148148148148E-3</v>
      </c>
      <c r="BF690" s="151">
        <f>VLOOKUP($A690,Basisgegevens!$B:$L,7,0)</f>
        <v>3.6458333333333334E-3</v>
      </c>
      <c r="BG690" s="151">
        <f>VLOOKUP($A690,Basisgegevens!$B:$L,8,0)</f>
        <v>8.9467592592592585E-3</v>
      </c>
      <c r="BH690" s="152">
        <f>VLOOKUP($A690,Basisgegevens!$B:$L,9,0)</f>
        <v>220</v>
      </c>
      <c r="BI690" s="152">
        <f>VLOOKUP($A690,Basisgegevens!$B:$L,10,0)</f>
        <v>99</v>
      </c>
      <c r="BJ690" s="152">
        <f>VLOOKUP($A690,Basisgegevens!$B:$L,11,0)</f>
        <v>19</v>
      </c>
      <c r="BK690" s="152" t="str">
        <f t="shared" si="258"/>
        <v/>
      </c>
      <c r="BL690" s="153" t="str">
        <f t="shared" si="259"/>
        <v>Uit</v>
      </c>
      <c r="BM690" s="154" t="str">
        <f t="shared" si="266"/>
        <v/>
      </c>
      <c r="BN690" s="154">
        <f t="shared" si="260"/>
        <v>0</v>
      </c>
      <c r="BO690" s="154" t="str">
        <f t="shared" si="261"/>
        <v/>
      </c>
      <c r="BP690" s="61"/>
      <c r="BQ690" s="61"/>
      <c r="BR690" s="59" t="str">
        <f t="shared" si="262"/>
        <v/>
      </c>
      <c r="BS690" s="59" t="str">
        <f t="shared" si="263"/>
        <v/>
      </c>
      <c r="BT690" s="155" t="str">
        <f t="shared" si="264"/>
        <v/>
      </c>
      <c r="BU690" s="156" t="str">
        <f t="shared" si="265"/>
        <v/>
      </c>
      <c r="BV690" s="68"/>
      <c r="BW690" s="68"/>
      <c r="BX690" s="68"/>
      <c r="BY690" s="68"/>
      <c r="BZ690" s="68"/>
      <c r="CA690" s="68"/>
      <c r="CB690" s="68"/>
      <c r="CC690" s="68"/>
    </row>
    <row r="691" spans="1:81" x14ac:dyDescent="0.2">
      <c r="A691" s="161" t="s">
        <v>57</v>
      </c>
      <c r="B691" s="32"/>
      <c r="C691" s="164" t="str">
        <f t="shared" si="245"/>
        <v>Z</v>
      </c>
      <c r="D691" s="147"/>
      <c r="E691" s="40"/>
      <c r="F691" s="35"/>
      <c r="G691" s="32"/>
      <c r="H691" s="32"/>
      <c r="I691" s="32"/>
      <c r="J691" s="32"/>
      <c r="K691" s="41"/>
      <c r="L691" s="42"/>
      <c r="M691" s="42"/>
      <c r="N691" s="167" t="str">
        <f t="shared" si="246"/>
        <v>Uit</v>
      </c>
      <c r="O691" s="46"/>
      <c r="P691" s="47"/>
      <c r="Q691" s="48">
        <f t="shared" si="247"/>
        <v>0</v>
      </c>
      <c r="R691" s="49" t="str">
        <f t="shared" si="248"/>
        <v/>
      </c>
      <c r="S691" s="50" t="str">
        <f t="shared" si="249"/>
        <v>Uit</v>
      </c>
      <c r="T691" s="171">
        <f t="shared" si="250"/>
        <v>0</v>
      </c>
      <c r="U691" s="169">
        <f t="shared" si="251"/>
        <v>0</v>
      </c>
      <c r="V691" s="169" t="str">
        <f t="shared" si="252"/>
        <v>Uit</v>
      </c>
      <c r="W691" s="170" t="str">
        <f t="shared" si="253"/>
        <v/>
      </c>
      <c r="X691" s="91" t="str">
        <f t="shared" si="254"/>
        <v/>
      </c>
      <c r="Y691" s="51"/>
      <c r="Z691" s="51"/>
      <c r="AA691" s="51"/>
      <c r="AB691" s="51"/>
      <c r="AC691" s="51"/>
      <c r="AD691" s="51"/>
      <c r="AE691" s="51"/>
      <c r="AF691" s="51"/>
      <c r="AG691" s="51"/>
      <c r="AH691" s="51"/>
      <c r="AI691" s="51"/>
      <c r="AJ691" s="51"/>
      <c r="AK691" s="51"/>
      <c r="AL691" s="51"/>
      <c r="AM691" s="51"/>
      <c r="AN691" s="51"/>
      <c r="AO691" s="51"/>
      <c r="AP691" s="51"/>
      <c r="AQ691" s="51"/>
      <c r="AR691" s="51"/>
      <c r="AS691" s="51"/>
      <c r="AT691" s="51"/>
      <c r="AU691" s="51"/>
      <c r="AV691" s="51"/>
      <c r="AW691" s="51"/>
      <c r="AX691" s="149">
        <f t="shared" si="255"/>
        <v>0</v>
      </c>
      <c r="AY691" s="52"/>
      <c r="AZ691" s="90" t="e">
        <f>VLOOKUP(AY691,Termination!C:D,2,FALSE)</f>
        <v>#N/A</v>
      </c>
      <c r="BA691" s="92" t="str">
        <f t="shared" si="256"/>
        <v/>
      </c>
      <c r="BB691" s="89"/>
      <c r="BC691" s="89"/>
      <c r="BD691" s="150" t="str">
        <f t="shared" si="257"/>
        <v/>
      </c>
      <c r="BE691" s="151">
        <f>VLOOKUP(A691,Basisgegevens!$B:$L,5,0)</f>
        <v>3.8773148148148148E-3</v>
      </c>
      <c r="BF691" s="151">
        <f>VLOOKUP($A691,Basisgegevens!$B:$L,7,0)</f>
        <v>3.6458333333333334E-3</v>
      </c>
      <c r="BG691" s="151">
        <f>VLOOKUP($A691,Basisgegevens!$B:$L,8,0)</f>
        <v>8.9467592592592585E-3</v>
      </c>
      <c r="BH691" s="152">
        <f>VLOOKUP($A691,Basisgegevens!$B:$L,9,0)</f>
        <v>220</v>
      </c>
      <c r="BI691" s="152">
        <f>VLOOKUP($A691,Basisgegevens!$B:$L,10,0)</f>
        <v>99</v>
      </c>
      <c r="BJ691" s="152">
        <f>VLOOKUP($A691,Basisgegevens!$B:$L,11,0)</f>
        <v>19</v>
      </c>
      <c r="BK691" s="152" t="str">
        <f t="shared" si="258"/>
        <v/>
      </c>
      <c r="BL691" s="153" t="str">
        <f t="shared" si="259"/>
        <v>Uit</v>
      </c>
      <c r="BM691" s="154" t="str">
        <f t="shared" si="266"/>
        <v/>
      </c>
      <c r="BN691" s="154">
        <f t="shared" si="260"/>
        <v>0</v>
      </c>
      <c r="BO691" s="154" t="str">
        <f t="shared" si="261"/>
        <v/>
      </c>
      <c r="BP691" s="61"/>
      <c r="BQ691" s="61"/>
      <c r="BR691" s="59" t="str">
        <f t="shared" si="262"/>
        <v/>
      </c>
      <c r="BS691" s="59" t="str">
        <f t="shared" si="263"/>
        <v/>
      </c>
      <c r="BT691" s="155" t="str">
        <f t="shared" si="264"/>
        <v/>
      </c>
      <c r="BU691" s="156" t="str">
        <f t="shared" si="265"/>
        <v/>
      </c>
      <c r="BV691" s="68"/>
      <c r="BW691" s="68"/>
      <c r="BX691" s="68"/>
      <c r="BY691" s="68"/>
      <c r="BZ691" s="68"/>
      <c r="CA691" s="68"/>
      <c r="CB691" s="68"/>
      <c r="CC691" s="68"/>
    </row>
    <row r="692" spans="1:81" x14ac:dyDescent="0.2">
      <c r="A692" s="161" t="s">
        <v>57</v>
      </c>
      <c r="B692" s="32"/>
      <c r="C692" s="164" t="str">
        <f t="shared" si="245"/>
        <v>Z</v>
      </c>
      <c r="D692" s="147"/>
      <c r="E692" s="40"/>
      <c r="F692" s="35"/>
      <c r="G692" s="32"/>
      <c r="H692" s="32"/>
      <c r="I692" s="32"/>
      <c r="J692" s="32"/>
      <c r="K692" s="41"/>
      <c r="L692" s="42"/>
      <c r="M692" s="42"/>
      <c r="N692" s="167" t="str">
        <f t="shared" si="246"/>
        <v>Uit</v>
      </c>
      <c r="O692" s="46"/>
      <c r="P692" s="47"/>
      <c r="Q692" s="48">
        <f t="shared" si="247"/>
        <v>0</v>
      </c>
      <c r="R692" s="49" t="str">
        <f t="shared" si="248"/>
        <v/>
      </c>
      <c r="S692" s="50" t="str">
        <f t="shared" si="249"/>
        <v>Uit</v>
      </c>
      <c r="T692" s="171">
        <f t="shared" si="250"/>
        <v>0</v>
      </c>
      <c r="U692" s="169">
        <f t="shared" si="251"/>
        <v>0</v>
      </c>
      <c r="V692" s="169" t="str">
        <f t="shared" si="252"/>
        <v>Uit</v>
      </c>
      <c r="W692" s="170" t="str">
        <f t="shared" si="253"/>
        <v/>
      </c>
      <c r="X692" s="91" t="str">
        <f t="shared" si="254"/>
        <v/>
      </c>
      <c r="Y692" s="51"/>
      <c r="Z692" s="51"/>
      <c r="AA692" s="51"/>
      <c r="AB692" s="51"/>
      <c r="AC692" s="51"/>
      <c r="AD692" s="51"/>
      <c r="AE692" s="51"/>
      <c r="AF692" s="51"/>
      <c r="AG692" s="51"/>
      <c r="AH692" s="51"/>
      <c r="AI692" s="51"/>
      <c r="AJ692" s="51"/>
      <c r="AK692" s="51"/>
      <c r="AL692" s="51"/>
      <c r="AM692" s="51"/>
      <c r="AN692" s="51"/>
      <c r="AO692" s="51"/>
      <c r="AP692" s="51"/>
      <c r="AQ692" s="51"/>
      <c r="AR692" s="51"/>
      <c r="AS692" s="51"/>
      <c r="AT692" s="51"/>
      <c r="AU692" s="51"/>
      <c r="AV692" s="51"/>
      <c r="AW692" s="51"/>
      <c r="AX692" s="149">
        <f t="shared" si="255"/>
        <v>0</v>
      </c>
      <c r="AY692" s="52"/>
      <c r="AZ692" s="90" t="e">
        <f>VLOOKUP(AY692,Termination!C:D,2,FALSE)</f>
        <v>#N/A</v>
      </c>
      <c r="BA692" s="92" t="str">
        <f t="shared" si="256"/>
        <v/>
      </c>
      <c r="BB692" s="89"/>
      <c r="BC692" s="89"/>
      <c r="BD692" s="150" t="str">
        <f t="shared" si="257"/>
        <v/>
      </c>
      <c r="BE692" s="151">
        <f>VLOOKUP(A692,Basisgegevens!$B:$L,5,0)</f>
        <v>3.8773148148148148E-3</v>
      </c>
      <c r="BF692" s="151">
        <f>VLOOKUP($A692,Basisgegevens!$B:$L,7,0)</f>
        <v>3.6458333333333334E-3</v>
      </c>
      <c r="BG692" s="151">
        <f>VLOOKUP($A692,Basisgegevens!$B:$L,8,0)</f>
        <v>8.9467592592592585E-3</v>
      </c>
      <c r="BH692" s="152">
        <f>VLOOKUP($A692,Basisgegevens!$B:$L,9,0)</f>
        <v>220</v>
      </c>
      <c r="BI692" s="152">
        <f>VLOOKUP($A692,Basisgegevens!$B:$L,10,0)</f>
        <v>99</v>
      </c>
      <c r="BJ692" s="152">
        <f>VLOOKUP($A692,Basisgegevens!$B:$L,11,0)</f>
        <v>19</v>
      </c>
      <c r="BK692" s="152" t="str">
        <f t="shared" si="258"/>
        <v/>
      </c>
      <c r="BL692" s="153" t="str">
        <f t="shared" si="259"/>
        <v>Uit</v>
      </c>
      <c r="BM692" s="154" t="str">
        <f t="shared" si="266"/>
        <v/>
      </c>
      <c r="BN692" s="154">
        <f t="shared" si="260"/>
        <v>0</v>
      </c>
      <c r="BO692" s="154" t="str">
        <f t="shared" si="261"/>
        <v/>
      </c>
      <c r="BP692" s="61"/>
      <c r="BQ692" s="61"/>
      <c r="BR692" s="59" t="str">
        <f t="shared" si="262"/>
        <v/>
      </c>
      <c r="BS692" s="59" t="str">
        <f t="shared" si="263"/>
        <v/>
      </c>
      <c r="BT692" s="155" t="str">
        <f t="shared" si="264"/>
        <v/>
      </c>
      <c r="BU692" s="156" t="str">
        <f t="shared" si="265"/>
        <v/>
      </c>
      <c r="BV692" s="68"/>
      <c r="BW692" s="68"/>
      <c r="BX692" s="68"/>
      <c r="BY692" s="68"/>
      <c r="BZ692" s="68"/>
      <c r="CA692" s="68"/>
      <c r="CB692" s="68"/>
      <c r="CC692" s="68"/>
    </row>
    <row r="693" spans="1:81" x14ac:dyDescent="0.2">
      <c r="A693" s="161" t="s">
        <v>57</v>
      </c>
      <c r="B693" s="32"/>
      <c r="C693" s="164" t="str">
        <f t="shared" si="245"/>
        <v>Z</v>
      </c>
      <c r="D693" s="147"/>
      <c r="E693" s="40"/>
      <c r="F693" s="35"/>
      <c r="G693" s="32"/>
      <c r="H693" s="32"/>
      <c r="I693" s="32"/>
      <c r="J693" s="32"/>
      <c r="K693" s="41"/>
      <c r="L693" s="42"/>
      <c r="M693" s="42"/>
      <c r="N693" s="167" t="str">
        <f t="shared" si="246"/>
        <v>Uit</v>
      </c>
      <c r="O693" s="46"/>
      <c r="P693" s="47"/>
      <c r="Q693" s="48">
        <f t="shared" si="247"/>
        <v>0</v>
      </c>
      <c r="R693" s="49" t="str">
        <f t="shared" si="248"/>
        <v/>
      </c>
      <c r="S693" s="50" t="str">
        <f t="shared" si="249"/>
        <v>Uit</v>
      </c>
      <c r="T693" s="171">
        <f t="shared" si="250"/>
        <v>0</v>
      </c>
      <c r="U693" s="169">
        <f t="shared" si="251"/>
        <v>0</v>
      </c>
      <c r="V693" s="169" t="str">
        <f t="shared" si="252"/>
        <v>Uit</v>
      </c>
      <c r="W693" s="170" t="str">
        <f t="shared" si="253"/>
        <v/>
      </c>
      <c r="X693" s="91" t="str">
        <f t="shared" si="254"/>
        <v/>
      </c>
      <c r="Y693" s="51"/>
      <c r="Z693" s="51"/>
      <c r="AA693" s="51"/>
      <c r="AB693" s="51"/>
      <c r="AC693" s="51"/>
      <c r="AD693" s="51"/>
      <c r="AE693" s="51"/>
      <c r="AF693" s="51"/>
      <c r="AG693" s="51"/>
      <c r="AH693" s="51"/>
      <c r="AI693" s="51"/>
      <c r="AJ693" s="51"/>
      <c r="AK693" s="51"/>
      <c r="AL693" s="51"/>
      <c r="AM693" s="51"/>
      <c r="AN693" s="51"/>
      <c r="AO693" s="51"/>
      <c r="AP693" s="51"/>
      <c r="AQ693" s="51"/>
      <c r="AR693" s="51"/>
      <c r="AS693" s="51"/>
      <c r="AT693" s="51"/>
      <c r="AU693" s="51"/>
      <c r="AV693" s="51"/>
      <c r="AW693" s="51"/>
      <c r="AX693" s="149">
        <f t="shared" si="255"/>
        <v>0</v>
      </c>
      <c r="AY693" s="52"/>
      <c r="AZ693" s="90" t="e">
        <f>VLOOKUP(AY693,Termination!C:D,2,FALSE)</f>
        <v>#N/A</v>
      </c>
      <c r="BA693" s="92" t="str">
        <f t="shared" si="256"/>
        <v/>
      </c>
      <c r="BB693" s="89"/>
      <c r="BC693" s="89"/>
      <c r="BD693" s="150" t="str">
        <f t="shared" si="257"/>
        <v/>
      </c>
      <c r="BE693" s="151">
        <f>VLOOKUP(A693,Basisgegevens!$B:$L,5,0)</f>
        <v>3.8773148148148148E-3</v>
      </c>
      <c r="BF693" s="151">
        <f>VLOOKUP($A693,Basisgegevens!$B:$L,7,0)</f>
        <v>3.6458333333333334E-3</v>
      </c>
      <c r="BG693" s="151">
        <f>VLOOKUP($A693,Basisgegevens!$B:$L,8,0)</f>
        <v>8.9467592592592585E-3</v>
      </c>
      <c r="BH693" s="152">
        <f>VLOOKUP($A693,Basisgegevens!$B:$L,9,0)</f>
        <v>220</v>
      </c>
      <c r="BI693" s="152">
        <f>VLOOKUP($A693,Basisgegevens!$B:$L,10,0)</f>
        <v>99</v>
      </c>
      <c r="BJ693" s="152">
        <f>VLOOKUP($A693,Basisgegevens!$B:$L,11,0)</f>
        <v>19</v>
      </c>
      <c r="BK693" s="152" t="str">
        <f t="shared" si="258"/>
        <v/>
      </c>
      <c r="BL693" s="153" t="str">
        <f t="shared" si="259"/>
        <v>Uit</v>
      </c>
      <c r="BM693" s="154" t="str">
        <f t="shared" si="266"/>
        <v/>
      </c>
      <c r="BN693" s="154">
        <f t="shared" si="260"/>
        <v>0</v>
      </c>
      <c r="BO693" s="154" t="str">
        <f t="shared" si="261"/>
        <v/>
      </c>
      <c r="BP693" s="61"/>
      <c r="BQ693" s="61"/>
      <c r="BR693" s="59" t="str">
        <f t="shared" si="262"/>
        <v/>
      </c>
      <c r="BS693" s="59" t="str">
        <f t="shared" si="263"/>
        <v/>
      </c>
      <c r="BT693" s="155" t="str">
        <f t="shared" si="264"/>
        <v/>
      </c>
      <c r="BU693" s="156" t="str">
        <f t="shared" si="265"/>
        <v/>
      </c>
      <c r="BV693" s="68"/>
      <c r="BW693" s="68"/>
      <c r="BX693" s="68"/>
      <c r="BY693" s="68"/>
      <c r="BZ693" s="68"/>
      <c r="CA693" s="68"/>
      <c r="CB693" s="68"/>
      <c r="CC693" s="68"/>
    </row>
    <row r="694" spans="1:81" x14ac:dyDescent="0.2">
      <c r="A694" s="161" t="s">
        <v>57</v>
      </c>
      <c r="B694" s="32"/>
      <c r="C694" s="164" t="str">
        <f t="shared" si="245"/>
        <v>Z</v>
      </c>
      <c r="D694" s="147"/>
      <c r="E694" s="40"/>
      <c r="F694" s="35"/>
      <c r="G694" s="32"/>
      <c r="H694" s="32"/>
      <c r="I694" s="32"/>
      <c r="J694" s="32"/>
      <c r="K694" s="41"/>
      <c r="L694" s="42"/>
      <c r="M694" s="42"/>
      <c r="N694" s="167" t="str">
        <f t="shared" si="246"/>
        <v>Uit</v>
      </c>
      <c r="O694" s="46"/>
      <c r="P694" s="47"/>
      <c r="Q694" s="48">
        <f t="shared" si="247"/>
        <v>0</v>
      </c>
      <c r="R694" s="49" t="str">
        <f t="shared" si="248"/>
        <v/>
      </c>
      <c r="S694" s="50" t="str">
        <f t="shared" si="249"/>
        <v>Uit</v>
      </c>
      <c r="T694" s="171">
        <f t="shared" si="250"/>
        <v>0</v>
      </c>
      <c r="U694" s="169">
        <f t="shared" si="251"/>
        <v>0</v>
      </c>
      <c r="V694" s="169" t="str">
        <f t="shared" si="252"/>
        <v>Uit</v>
      </c>
      <c r="W694" s="170" t="str">
        <f t="shared" si="253"/>
        <v/>
      </c>
      <c r="X694" s="91" t="str">
        <f t="shared" si="254"/>
        <v/>
      </c>
      <c r="Y694" s="51"/>
      <c r="Z694" s="51"/>
      <c r="AA694" s="51"/>
      <c r="AB694" s="51"/>
      <c r="AC694" s="51"/>
      <c r="AD694" s="51"/>
      <c r="AE694" s="51"/>
      <c r="AF694" s="51"/>
      <c r="AG694" s="51"/>
      <c r="AH694" s="51"/>
      <c r="AI694" s="51"/>
      <c r="AJ694" s="51"/>
      <c r="AK694" s="51"/>
      <c r="AL694" s="51"/>
      <c r="AM694" s="51"/>
      <c r="AN694" s="51"/>
      <c r="AO694" s="51"/>
      <c r="AP694" s="51"/>
      <c r="AQ694" s="51"/>
      <c r="AR694" s="51"/>
      <c r="AS694" s="51"/>
      <c r="AT694" s="51"/>
      <c r="AU694" s="51"/>
      <c r="AV694" s="51"/>
      <c r="AW694" s="51"/>
      <c r="AX694" s="149">
        <f t="shared" si="255"/>
        <v>0</v>
      </c>
      <c r="AY694" s="52"/>
      <c r="AZ694" s="90" t="e">
        <f>VLOOKUP(AY694,Termination!C:D,2,FALSE)</f>
        <v>#N/A</v>
      </c>
      <c r="BA694" s="92" t="str">
        <f t="shared" si="256"/>
        <v/>
      </c>
      <c r="BB694" s="89"/>
      <c r="BC694" s="89"/>
      <c r="BD694" s="150" t="str">
        <f t="shared" si="257"/>
        <v/>
      </c>
      <c r="BE694" s="151">
        <f>VLOOKUP(A694,Basisgegevens!$B:$L,5,0)</f>
        <v>3.8773148148148148E-3</v>
      </c>
      <c r="BF694" s="151">
        <f>VLOOKUP($A694,Basisgegevens!$B:$L,7,0)</f>
        <v>3.6458333333333334E-3</v>
      </c>
      <c r="BG694" s="151">
        <f>VLOOKUP($A694,Basisgegevens!$B:$L,8,0)</f>
        <v>8.9467592592592585E-3</v>
      </c>
      <c r="BH694" s="152">
        <f>VLOOKUP($A694,Basisgegevens!$B:$L,9,0)</f>
        <v>220</v>
      </c>
      <c r="BI694" s="152">
        <f>VLOOKUP($A694,Basisgegevens!$B:$L,10,0)</f>
        <v>99</v>
      </c>
      <c r="BJ694" s="152">
        <f>VLOOKUP($A694,Basisgegevens!$B:$L,11,0)</f>
        <v>19</v>
      </c>
      <c r="BK694" s="152" t="str">
        <f t="shared" si="258"/>
        <v/>
      </c>
      <c r="BL694" s="153" t="str">
        <f t="shared" si="259"/>
        <v>Uit</v>
      </c>
      <c r="BM694" s="154" t="str">
        <f t="shared" si="266"/>
        <v/>
      </c>
      <c r="BN694" s="154">
        <f t="shared" si="260"/>
        <v>0</v>
      </c>
      <c r="BO694" s="154" t="str">
        <f t="shared" si="261"/>
        <v/>
      </c>
      <c r="BP694" s="61"/>
      <c r="BQ694" s="61"/>
      <c r="BR694" s="59" t="str">
        <f t="shared" si="262"/>
        <v/>
      </c>
      <c r="BS694" s="59" t="str">
        <f t="shared" si="263"/>
        <v/>
      </c>
      <c r="BT694" s="155" t="str">
        <f t="shared" si="264"/>
        <v/>
      </c>
      <c r="BU694" s="156" t="str">
        <f t="shared" si="265"/>
        <v/>
      </c>
      <c r="BV694" s="68"/>
      <c r="BW694" s="68"/>
      <c r="BX694" s="68"/>
      <c r="BY694" s="68"/>
      <c r="BZ694" s="68"/>
      <c r="CA694" s="68"/>
      <c r="CB694" s="68"/>
      <c r="CC694" s="68"/>
    </row>
    <row r="695" spans="1:81" x14ac:dyDescent="0.2">
      <c r="A695" s="161" t="s">
        <v>57</v>
      </c>
      <c r="B695" s="32"/>
      <c r="C695" s="164" t="str">
        <f t="shared" si="245"/>
        <v>Z</v>
      </c>
      <c r="D695" s="147"/>
      <c r="E695" s="40"/>
      <c r="F695" s="35"/>
      <c r="G695" s="32"/>
      <c r="H695" s="32"/>
      <c r="I695" s="32"/>
      <c r="J695" s="32"/>
      <c r="K695" s="41"/>
      <c r="L695" s="42"/>
      <c r="M695" s="42"/>
      <c r="N695" s="167" t="str">
        <f t="shared" si="246"/>
        <v>Uit</v>
      </c>
      <c r="O695" s="46"/>
      <c r="P695" s="47"/>
      <c r="Q695" s="48">
        <f t="shared" si="247"/>
        <v>0</v>
      </c>
      <c r="R695" s="49" t="str">
        <f t="shared" si="248"/>
        <v/>
      </c>
      <c r="S695" s="50" t="str">
        <f t="shared" si="249"/>
        <v>Uit</v>
      </c>
      <c r="T695" s="171">
        <f t="shared" si="250"/>
        <v>0</v>
      </c>
      <c r="U695" s="169">
        <f t="shared" si="251"/>
        <v>0</v>
      </c>
      <c r="V695" s="169" t="str">
        <f t="shared" si="252"/>
        <v>Uit</v>
      </c>
      <c r="W695" s="170" t="str">
        <f t="shared" si="253"/>
        <v/>
      </c>
      <c r="X695" s="91" t="str">
        <f t="shared" si="254"/>
        <v/>
      </c>
      <c r="Y695" s="51"/>
      <c r="Z695" s="51"/>
      <c r="AA695" s="51"/>
      <c r="AB695" s="51"/>
      <c r="AC695" s="51"/>
      <c r="AD695" s="51"/>
      <c r="AE695" s="51"/>
      <c r="AF695" s="51"/>
      <c r="AG695" s="51"/>
      <c r="AH695" s="51"/>
      <c r="AI695" s="51"/>
      <c r="AJ695" s="51"/>
      <c r="AK695" s="51"/>
      <c r="AL695" s="51"/>
      <c r="AM695" s="51"/>
      <c r="AN695" s="51"/>
      <c r="AO695" s="51"/>
      <c r="AP695" s="51"/>
      <c r="AQ695" s="51"/>
      <c r="AR695" s="51"/>
      <c r="AS695" s="51"/>
      <c r="AT695" s="51"/>
      <c r="AU695" s="51"/>
      <c r="AV695" s="51"/>
      <c r="AW695" s="51"/>
      <c r="AX695" s="149">
        <f t="shared" si="255"/>
        <v>0</v>
      </c>
      <c r="AY695" s="52"/>
      <c r="AZ695" s="90" t="e">
        <f>VLOOKUP(AY695,Termination!C:D,2,FALSE)</f>
        <v>#N/A</v>
      </c>
      <c r="BA695" s="92" t="str">
        <f t="shared" si="256"/>
        <v/>
      </c>
      <c r="BB695" s="89"/>
      <c r="BC695" s="89"/>
      <c r="BD695" s="150" t="str">
        <f t="shared" si="257"/>
        <v/>
      </c>
      <c r="BE695" s="151">
        <f>VLOOKUP(A695,Basisgegevens!$B:$L,5,0)</f>
        <v>3.8773148148148148E-3</v>
      </c>
      <c r="BF695" s="151">
        <f>VLOOKUP($A695,Basisgegevens!$B:$L,7,0)</f>
        <v>3.6458333333333334E-3</v>
      </c>
      <c r="BG695" s="151">
        <f>VLOOKUP($A695,Basisgegevens!$B:$L,8,0)</f>
        <v>8.9467592592592585E-3</v>
      </c>
      <c r="BH695" s="152">
        <f>VLOOKUP($A695,Basisgegevens!$B:$L,9,0)</f>
        <v>220</v>
      </c>
      <c r="BI695" s="152">
        <f>VLOOKUP($A695,Basisgegevens!$B:$L,10,0)</f>
        <v>99</v>
      </c>
      <c r="BJ695" s="152">
        <f>VLOOKUP($A695,Basisgegevens!$B:$L,11,0)</f>
        <v>19</v>
      </c>
      <c r="BK695" s="152" t="str">
        <f t="shared" si="258"/>
        <v/>
      </c>
      <c r="BL695" s="153" t="str">
        <f t="shared" si="259"/>
        <v>Uit</v>
      </c>
      <c r="BM695" s="154" t="str">
        <f t="shared" si="266"/>
        <v/>
      </c>
      <c r="BN695" s="154">
        <f t="shared" si="260"/>
        <v>0</v>
      </c>
      <c r="BO695" s="154" t="str">
        <f t="shared" si="261"/>
        <v/>
      </c>
      <c r="BP695" s="61"/>
      <c r="BQ695" s="61"/>
      <c r="BR695" s="59" t="str">
        <f t="shared" si="262"/>
        <v/>
      </c>
      <c r="BS695" s="59" t="str">
        <f t="shared" si="263"/>
        <v/>
      </c>
      <c r="BT695" s="155" t="str">
        <f t="shared" si="264"/>
        <v/>
      </c>
      <c r="BU695" s="156" t="str">
        <f t="shared" si="265"/>
        <v/>
      </c>
      <c r="BV695" s="68"/>
      <c r="BW695" s="68"/>
      <c r="BX695" s="68"/>
      <c r="BY695" s="68"/>
      <c r="BZ695" s="68"/>
      <c r="CA695" s="68"/>
      <c r="CB695" s="68"/>
      <c r="CC695" s="68"/>
    </row>
    <row r="696" spans="1:81" x14ac:dyDescent="0.2">
      <c r="A696" s="161" t="s">
        <v>57</v>
      </c>
      <c r="B696" s="32"/>
      <c r="C696" s="164" t="str">
        <f t="shared" si="245"/>
        <v>Z</v>
      </c>
      <c r="D696" s="147"/>
      <c r="E696" s="40"/>
      <c r="F696" s="35"/>
      <c r="G696" s="32"/>
      <c r="H696" s="32"/>
      <c r="I696" s="32"/>
      <c r="J696" s="32"/>
      <c r="K696" s="41"/>
      <c r="L696" s="42"/>
      <c r="M696" s="42"/>
      <c r="N696" s="167" t="str">
        <f t="shared" si="246"/>
        <v>Uit</v>
      </c>
      <c r="O696" s="46"/>
      <c r="P696" s="47"/>
      <c r="Q696" s="48">
        <f t="shared" si="247"/>
        <v>0</v>
      </c>
      <c r="R696" s="49" t="str">
        <f t="shared" si="248"/>
        <v/>
      </c>
      <c r="S696" s="50" t="str">
        <f t="shared" si="249"/>
        <v>Uit</v>
      </c>
      <c r="T696" s="171">
        <f t="shared" si="250"/>
        <v>0</v>
      </c>
      <c r="U696" s="169">
        <f t="shared" si="251"/>
        <v>0</v>
      </c>
      <c r="V696" s="169" t="str">
        <f t="shared" si="252"/>
        <v>Uit</v>
      </c>
      <c r="W696" s="170" t="str">
        <f t="shared" si="253"/>
        <v/>
      </c>
      <c r="X696" s="91" t="str">
        <f t="shared" si="254"/>
        <v/>
      </c>
      <c r="Y696" s="51"/>
      <c r="Z696" s="51"/>
      <c r="AA696" s="51"/>
      <c r="AB696" s="51"/>
      <c r="AC696" s="51"/>
      <c r="AD696" s="51"/>
      <c r="AE696" s="51"/>
      <c r="AF696" s="51"/>
      <c r="AG696" s="51"/>
      <c r="AH696" s="51"/>
      <c r="AI696" s="51"/>
      <c r="AJ696" s="51"/>
      <c r="AK696" s="51"/>
      <c r="AL696" s="51"/>
      <c r="AM696" s="51"/>
      <c r="AN696" s="51"/>
      <c r="AO696" s="51"/>
      <c r="AP696" s="51"/>
      <c r="AQ696" s="51"/>
      <c r="AR696" s="51"/>
      <c r="AS696" s="51"/>
      <c r="AT696" s="51"/>
      <c r="AU696" s="51"/>
      <c r="AV696" s="51"/>
      <c r="AW696" s="51"/>
      <c r="AX696" s="149">
        <f t="shared" si="255"/>
        <v>0</v>
      </c>
      <c r="AY696" s="52"/>
      <c r="AZ696" s="90" t="e">
        <f>VLOOKUP(AY696,Termination!C:D,2,FALSE)</f>
        <v>#N/A</v>
      </c>
      <c r="BA696" s="92" t="str">
        <f t="shared" si="256"/>
        <v/>
      </c>
      <c r="BB696" s="89"/>
      <c r="BC696" s="89"/>
      <c r="BD696" s="150" t="str">
        <f t="shared" si="257"/>
        <v/>
      </c>
      <c r="BE696" s="151">
        <f>VLOOKUP(A696,Basisgegevens!$B:$L,5,0)</f>
        <v>3.8773148148148148E-3</v>
      </c>
      <c r="BF696" s="151">
        <f>VLOOKUP($A696,Basisgegevens!$B:$L,7,0)</f>
        <v>3.6458333333333334E-3</v>
      </c>
      <c r="BG696" s="151">
        <f>VLOOKUP($A696,Basisgegevens!$B:$L,8,0)</f>
        <v>8.9467592592592585E-3</v>
      </c>
      <c r="BH696" s="152">
        <f>VLOOKUP($A696,Basisgegevens!$B:$L,9,0)</f>
        <v>220</v>
      </c>
      <c r="BI696" s="152">
        <f>VLOOKUP($A696,Basisgegevens!$B:$L,10,0)</f>
        <v>99</v>
      </c>
      <c r="BJ696" s="152">
        <f>VLOOKUP($A696,Basisgegevens!$B:$L,11,0)</f>
        <v>19</v>
      </c>
      <c r="BK696" s="152" t="str">
        <f t="shared" si="258"/>
        <v/>
      </c>
      <c r="BL696" s="153" t="str">
        <f t="shared" si="259"/>
        <v>Uit</v>
      </c>
      <c r="BM696" s="154" t="str">
        <f t="shared" si="266"/>
        <v/>
      </c>
      <c r="BN696" s="154">
        <f t="shared" si="260"/>
        <v>0</v>
      </c>
      <c r="BO696" s="154" t="str">
        <f t="shared" si="261"/>
        <v/>
      </c>
      <c r="BP696" s="61"/>
      <c r="BQ696" s="61"/>
      <c r="BR696" s="59" t="str">
        <f t="shared" si="262"/>
        <v/>
      </c>
      <c r="BS696" s="59" t="str">
        <f t="shared" si="263"/>
        <v/>
      </c>
      <c r="BT696" s="155" t="str">
        <f t="shared" si="264"/>
        <v/>
      </c>
      <c r="BU696" s="156" t="str">
        <f t="shared" si="265"/>
        <v/>
      </c>
      <c r="BV696" s="68"/>
      <c r="BW696" s="68"/>
      <c r="BX696" s="68"/>
      <c r="BY696" s="68"/>
      <c r="BZ696" s="68"/>
      <c r="CA696" s="68"/>
      <c r="CB696" s="68"/>
      <c r="CC696" s="68"/>
    </row>
    <row r="697" spans="1:81" x14ac:dyDescent="0.2">
      <c r="A697" s="161" t="s">
        <v>57</v>
      </c>
      <c r="B697" s="32"/>
      <c r="C697" s="164" t="str">
        <f t="shared" si="245"/>
        <v>Z</v>
      </c>
      <c r="D697" s="147"/>
      <c r="E697" s="40"/>
      <c r="F697" s="35"/>
      <c r="G697" s="32"/>
      <c r="H697" s="32"/>
      <c r="I697" s="32"/>
      <c r="J697" s="32"/>
      <c r="K697" s="41"/>
      <c r="L697" s="42"/>
      <c r="M697" s="42"/>
      <c r="N697" s="167" t="str">
        <f t="shared" si="246"/>
        <v>Uit</v>
      </c>
      <c r="O697" s="46"/>
      <c r="P697" s="47"/>
      <c r="Q697" s="48">
        <f t="shared" si="247"/>
        <v>0</v>
      </c>
      <c r="R697" s="49" t="str">
        <f t="shared" si="248"/>
        <v/>
      </c>
      <c r="S697" s="50" t="str">
        <f t="shared" si="249"/>
        <v>Uit</v>
      </c>
      <c r="T697" s="171">
        <f t="shared" si="250"/>
        <v>0</v>
      </c>
      <c r="U697" s="169">
        <f t="shared" si="251"/>
        <v>0</v>
      </c>
      <c r="V697" s="169" t="str">
        <f t="shared" si="252"/>
        <v>Uit</v>
      </c>
      <c r="W697" s="170" t="str">
        <f t="shared" si="253"/>
        <v/>
      </c>
      <c r="X697" s="91" t="str">
        <f t="shared" si="254"/>
        <v/>
      </c>
      <c r="Y697" s="51"/>
      <c r="Z697" s="51"/>
      <c r="AA697" s="51"/>
      <c r="AB697" s="51"/>
      <c r="AC697" s="51"/>
      <c r="AD697" s="51"/>
      <c r="AE697" s="51"/>
      <c r="AF697" s="51"/>
      <c r="AG697" s="51"/>
      <c r="AH697" s="51"/>
      <c r="AI697" s="51"/>
      <c r="AJ697" s="51"/>
      <c r="AK697" s="51"/>
      <c r="AL697" s="51"/>
      <c r="AM697" s="51"/>
      <c r="AN697" s="51"/>
      <c r="AO697" s="51"/>
      <c r="AP697" s="51"/>
      <c r="AQ697" s="51"/>
      <c r="AR697" s="51"/>
      <c r="AS697" s="51"/>
      <c r="AT697" s="51"/>
      <c r="AU697" s="51"/>
      <c r="AV697" s="51"/>
      <c r="AW697" s="51"/>
      <c r="AX697" s="149">
        <f t="shared" si="255"/>
        <v>0</v>
      </c>
      <c r="AY697" s="52"/>
      <c r="AZ697" s="90" t="e">
        <f>VLOOKUP(AY697,Termination!C:D,2,FALSE)</f>
        <v>#N/A</v>
      </c>
      <c r="BA697" s="92" t="str">
        <f t="shared" si="256"/>
        <v/>
      </c>
      <c r="BB697" s="89"/>
      <c r="BC697" s="89"/>
      <c r="BD697" s="150" t="str">
        <f t="shared" si="257"/>
        <v/>
      </c>
      <c r="BE697" s="151">
        <f>VLOOKUP(A697,Basisgegevens!$B:$L,5,0)</f>
        <v>3.8773148148148148E-3</v>
      </c>
      <c r="BF697" s="151">
        <f>VLOOKUP($A697,Basisgegevens!$B:$L,7,0)</f>
        <v>3.6458333333333334E-3</v>
      </c>
      <c r="BG697" s="151">
        <f>VLOOKUP($A697,Basisgegevens!$B:$L,8,0)</f>
        <v>8.9467592592592585E-3</v>
      </c>
      <c r="BH697" s="152">
        <f>VLOOKUP($A697,Basisgegevens!$B:$L,9,0)</f>
        <v>220</v>
      </c>
      <c r="BI697" s="152">
        <f>VLOOKUP($A697,Basisgegevens!$B:$L,10,0)</f>
        <v>99</v>
      </c>
      <c r="BJ697" s="152">
        <f>VLOOKUP($A697,Basisgegevens!$B:$L,11,0)</f>
        <v>19</v>
      </c>
      <c r="BK697" s="152" t="str">
        <f t="shared" si="258"/>
        <v/>
      </c>
      <c r="BL697" s="153" t="str">
        <f t="shared" si="259"/>
        <v>Uit</v>
      </c>
      <c r="BM697" s="154" t="str">
        <f t="shared" si="266"/>
        <v/>
      </c>
      <c r="BN697" s="154">
        <f t="shared" si="260"/>
        <v>0</v>
      </c>
      <c r="BO697" s="154" t="str">
        <f t="shared" si="261"/>
        <v/>
      </c>
      <c r="BP697" s="61"/>
      <c r="BQ697" s="61"/>
      <c r="BR697" s="59" t="str">
        <f t="shared" si="262"/>
        <v/>
      </c>
      <c r="BS697" s="59" t="str">
        <f t="shared" si="263"/>
        <v/>
      </c>
      <c r="BT697" s="155" t="str">
        <f t="shared" si="264"/>
        <v/>
      </c>
      <c r="BU697" s="156" t="str">
        <f t="shared" si="265"/>
        <v/>
      </c>
      <c r="BV697" s="68"/>
      <c r="BW697" s="68"/>
      <c r="BX697" s="68"/>
      <c r="BY697" s="68"/>
      <c r="BZ697" s="68"/>
      <c r="CA697" s="68"/>
      <c r="CB697" s="68"/>
      <c r="CC697" s="68"/>
    </row>
    <row r="698" spans="1:81" x14ac:dyDescent="0.2">
      <c r="A698" s="161" t="s">
        <v>57</v>
      </c>
      <c r="B698" s="32"/>
      <c r="C698" s="164" t="str">
        <f t="shared" si="245"/>
        <v>Z</v>
      </c>
      <c r="D698" s="147"/>
      <c r="E698" s="40"/>
      <c r="F698" s="35"/>
      <c r="G698" s="32"/>
      <c r="H698" s="32"/>
      <c r="I698" s="32"/>
      <c r="J698" s="32"/>
      <c r="K698" s="41"/>
      <c r="L698" s="42"/>
      <c r="M698" s="42"/>
      <c r="N698" s="167" t="str">
        <f t="shared" si="246"/>
        <v>Uit</v>
      </c>
      <c r="O698" s="46"/>
      <c r="P698" s="47"/>
      <c r="Q698" s="48">
        <f t="shared" si="247"/>
        <v>0</v>
      </c>
      <c r="R698" s="49" t="str">
        <f t="shared" si="248"/>
        <v/>
      </c>
      <c r="S698" s="50" t="str">
        <f t="shared" si="249"/>
        <v>Uit</v>
      </c>
      <c r="T698" s="171">
        <f t="shared" si="250"/>
        <v>0</v>
      </c>
      <c r="U698" s="169">
        <f t="shared" si="251"/>
        <v>0</v>
      </c>
      <c r="V698" s="169" t="str">
        <f t="shared" si="252"/>
        <v>Uit</v>
      </c>
      <c r="W698" s="170" t="str">
        <f t="shared" si="253"/>
        <v/>
      </c>
      <c r="X698" s="91" t="str">
        <f t="shared" si="254"/>
        <v/>
      </c>
      <c r="Y698" s="51"/>
      <c r="Z698" s="51"/>
      <c r="AA698" s="51"/>
      <c r="AB698" s="51"/>
      <c r="AC698" s="51"/>
      <c r="AD698" s="51"/>
      <c r="AE698" s="51"/>
      <c r="AF698" s="51"/>
      <c r="AG698" s="51"/>
      <c r="AH698" s="51"/>
      <c r="AI698" s="51"/>
      <c r="AJ698" s="51"/>
      <c r="AK698" s="51"/>
      <c r="AL698" s="51"/>
      <c r="AM698" s="51"/>
      <c r="AN698" s="51"/>
      <c r="AO698" s="51"/>
      <c r="AP698" s="51"/>
      <c r="AQ698" s="51"/>
      <c r="AR698" s="51"/>
      <c r="AS698" s="51"/>
      <c r="AT698" s="51"/>
      <c r="AU698" s="51"/>
      <c r="AV698" s="51"/>
      <c r="AW698" s="51"/>
      <c r="AX698" s="149">
        <f t="shared" si="255"/>
        <v>0</v>
      </c>
      <c r="AY698" s="52"/>
      <c r="AZ698" s="90" t="e">
        <f>VLOOKUP(AY698,Termination!C:D,2,FALSE)</f>
        <v>#N/A</v>
      </c>
      <c r="BA698" s="92" t="str">
        <f t="shared" si="256"/>
        <v/>
      </c>
      <c r="BB698" s="89"/>
      <c r="BC698" s="89"/>
      <c r="BD698" s="150" t="str">
        <f t="shared" si="257"/>
        <v/>
      </c>
      <c r="BE698" s="151">
        <f>VLOOKUP(A698,Basisgegevens!$B:$L,5,0)</f>
        <v>3.8773148148148148E-3</v>
      </c>
      <c r="BF698" s="151">
        <f>VLOOKUP($A698,Basisgegevens!$B:$L,7,0)</f>
        <v>3.6458333333333334E-3</v>
      </c>
      <c r="BG698" s="151">
        <f>VLOOKUP($A698,Basisgegevens!$B:$L,8,0)</f>
        <v>8.9467592592592585E-3</v>
      </c>
      <c r="BH698" s="152">
        <f>VLOOKUP($A698,Basisgegevens!$B:$L,9,0)</f>
        <v>220</v>
      </c>
      <c r="BI698" s="152">
        <f>VLOOKUP($A698,Basisgegevens!$B:$L,10,0)</f>
        <v>99</v>
      </c>
      <c r="BJ698" s="152">
        <f>VLOOKUP($A698,Basisgegevens!$B:$L,11,0)</f>
        <v>19</v>
      </c>
      <c r="BK698" s="152" t="str">
        <f t="shared" si="258"/>
        <v/>
      </c>
      <c r="BL698" s="153" t="str">
        <f t="shared" si="259"/>
        <v>Uit</v>
      </c>
      <c r="BM698" s="154" t="str">
        <f t="shared" si="266"/>
        <v/>
      </c>
      <c r="BN698" s="154">
        <f t="shared" si="260"/>
        <v>0</v>
      </c>
      <c r="BO698" s="154" t="str">
        <f t="shared" si="261"/>
        <v/>
      </c>
      <c r="BP698" s="61"/>
      <c r="BQ698" s="61"/>
      <c r="BR698" s="59" t="str">
        <f t="shared" si="262"/>
        <v/>
      </c>
      <c r="BS698" s="59" t="str">
        <f t="shared" si="263"/>
        <v/>
      </c>
      <c r="BT698" s="155" t="str">
        <f t="shared" si="264"/>
        <v/>
      </c>
      <c r="BU698" s="156" t="str">
        <f t="shared" si="265"/>
        <v/>
      </c>
      <c r="BV698" s="68"/>
      <c r="BW698" s="68"/>
      <c r="BX698" s="68"/>
      <c r="BY698" s="68"/>
      <c r="BZ698" s="68"/>
      <c r="CA698" s="68"/>
      <c r="CB698" s="68"/>
      <c r="CC698" s="68"/>
    </row>
    <row r="699" spans="1:81" x14ac:dyDescent="0.2">
      <c r="A699" s="161" t="s">
        <v>57</v>
      </c>
      <c r="B699" s="32"/>
      <c r="C699" s="164" t="str">
        <f t="shared" si="245"/>
        <v>Z</v>
      </c>
      <c r="D699" s="147"/>
      <c r="E699" s="40"/>
      <c r="F699" s="35"/>
      <c r="G699" s="32"/>
      <c r="H699" s="32"/>
      <c r="I699" s="32"/>
      <c r="J699" s="32"/>
      <c r="K699" s="41"/>
      <c r="L699" s="42"/>
      <c r="M699" s="42"/>
      <c r="N699" s="167" t="str">
        <f t="shared" si="246"/>
        <v>Uit</v>
      </c>
      <c r="O699" s="46"/>
      <c r="P699" s="47"/>
      <c r="Q699" s="48">
        <f t="shared" si="247"/>
        <v>0</v>
      </c>
      <c r="R699" s="49" t="str">
        <f t="shared" si="248"/>
        <v/>
      </c>
      <c r="S699" s="50" t="str">
        <f t="shared" si="249"/>
        <v>Uit</v>
      </c>
      <c r="T699" s="171">
        <f t="shared" si="250"/>
        <v>0</v>
      </c>
      <c r="U699" s="169">
        <f t="shared" si="251"/>
        <v>0</v>
      </c>
      <c r="V699" s="169" t="str">
        <f t="shared" si="252"/>
        <v>Uit</v>
      </c>
      <c r="W699" s="170" t="str">
        <f t="shared" si="253"/>
        <v/>
      </c>
      <c r="X699" s="91" t="str">
        <f t="shared" si="254"/>
        <v/>
      </c>
      <c r="Y699" s="51"/>
      <c r="Z699" s="51"/>
      <c r="AA699" s="51"/>
      <c r="AB699" s="51"/>
      <c r="AC699" s="51"/>
      <c r="AD699" s="51"/>
      <c r="AE699" s="51"/>
      <c r="AF699" s="51"/>
      <c r="AG699" s="51"/>
      <c r="AH699" s="51"/>
      <c r="AI699" s="51"/>
      <c r="AJ699" s="51"/>
      <c r="AK699" s="51"/>
      <c r="AL699" s="51"/>
      <c r="AM699" s="51"/>
      <c r="AN699" s="51"/>
      <c r="AO699" s="51"/>
      <c r="AP699" s="51"/>
      <c r="AQ699" s="51"/>
      <c r="AR699" s="51"/>
      <c r="AS699" s="51"/>
      <c r="AT699" s="51"/>
      <c r="AU699" s="51"/>
      <c r="AV699" s="51"/>
      <c r="AW699" s="51"/>
      <c r="AX699" s="149">
        <f t="shared" si="255"/>
        <v>0</v>
      </c>
      <c r="AY699" s="52"/>
      <c r="AZ699" s="90" t="e">
        <f>VLOOKUP(AY699,Termination!C:D,2,FALSE)</f>
        <v>#N/A</v>
      </c>
      <c r="BA699" s="92" t="str">
        <f t="shared" si="256"/>
        <v/>
      </c>
      <c r="BB699" s="89"/>
      <c r="BC699" s="89"/>
      <c r="BD699" s="150" t="str">
        <f t="shared" si="257"/>
        <v/>
      </c>
      <c r="BE699" s="151">
        <f>VLOOKUP(A699,Basisgegevens!$B:$L,5,0)</f>
        <v>3.8773148148148148E-3</v>
      </c>
      <c r="BF699" s="151">
        <f>VLOOKUP($A699,Basisgegevens!$B:$L,7,0)</f>
        <v>3.6458333333333334E-3</v>
      </c>
      <c r="BG699" s="151">
        <f>VLOOKUP($A699,Basisgegevens!$B:$L,8,0)</f>
        <v>8.9467592592592585E-3</v>
      </c>
      <c r="BH699" s="152">
        <f>VLOOKUP($A699,Basisgegevens!$B:$L,9,0)</f>
        <v>220</v>
      </c>
      <c r="BI699" s="152">
        <f>VLOOKUP($A699,Basisgegevens!$B:$L,10,0)</f>
        <v>99</v>
      </c>
      <c r="BJ699" s="152">
        <f>VLOOKUP($A699,Basisgegevens!$B:$L,11,0)</f>
        <v>19</v>
      </c>
      <c r="BK699" s="152" t="str">
        <f t="shared" si="258"/>
        <v/>
      </c>
      <c r="BL699" s="153" t="str">
        <f t="shared" si="259"/>
        <v>Uit</v>
      </c>
      <c r="BM699" s="154" t="str">
        <f t="shared" si="266"/>
        <v/>
      </c>
      <c r="BN699" s="154">
        <f t="shared" si="260"/>
        <v>0</v>
      </c>
      <c r="BO699" s="154" t="str">
        <f t="shared" si="261"/>
        <v/>
      </c>
      <c r="BP699" s="61"/>
      <c r="BQ699" s="61"/>
      <c r="BR699" s="59" t="str">
        <f t="shared" si="262"/>
        <v/>
      </c>
      <c r="BS699" s="59" t="str">
        <f t="shared" si="263"/>
        <v/>
      </c>
      <c r="BT699" s="155" t="str">
        <f t="shared" si="264"/>
        <v/>
      </c>
      <c r="BU699" s="156" t="str">
        <f t="shared" si="265"/>
        <v/>
      </c>
      <c r="BV699" s="68"/>
      <c r="BW699" s="68"/>
      <c r="BX699" s="68"/>
      <c r="BY699" s="68"/>
      <c r="BZ699" s="68"/>
      <c r="CA699" s="68"/>
      <c r="CB699" s="68"/>
      <c r="CC699" s="68"/>
    </row>
    <row r="700" spans="1:81" x14ac:dyDescent="0.2">
      <c r="A700" s="161" t="s">
        <v>57</v>
      </c>
      <c r="B700" s="32"/>
      <c r="C700" s="164" t="str">
        <f t="shared" si="245"/>
        <v>Z</v>
      </c>
      <c r="D700" s="147"/>
      <c r="E700" s="40"/>
      <c r="F700" s="35"/>
      <c r="G700" s="32"/>
      <c r="H700" s="32"/>
      <c r="I700" s="32"/>
      <c r="J700" s="32"/>
      <c r="K700" s="41"/>
      <c r="L700" s="42"/>
      <c r="M700" s="42"/>
      <c r="N700" s="167" t="str">
        <f t="shared" si="246"/>
        <v>Uit</v>
      </c>
      <c r="O700" s="46"/>
      <c r="P700" s="47"/>
      <c r="Q700" s="48">
        <f t="shared" si="247"/>
        <v>0</v>
      </c>
      <c r="R700" s="49" t="str">
        <f t="shared" si="248"/>
        <v/>
      </c>
      <c r="S700" s="50" t="str">
        <f t="shared" si="249"/>
        <v>Uit</v>
      </c>
      <c r="T700" s="171">
        <f t="shared" si="250"/>
        <v>0</v>
      </c>
      <c r="U700" s="169">
        <f t="shared" si="251"/>
        <v>0</v>
      </c>
      <c r="V700" s="169" t="str">
        <f t="shared" si="252"/>
        <v>Uit</v>
      </c>
      <c r="W700" s="170" t="str">
        <f t="shared" si="253"/>
        <v/>
      </c>
      <c r="X700" s="91" t="str">
        <f t="shared" si="254"/>
        <v/>
      </c>
      <c r="Y700" s="51"/>
      <c r="Z700" s="51"/>
      <c r="AA700" s="51"/>
      <c r="AB700" s="51"/>
      <c r="AC700" s="51"/>
      <c r="AD700" s="51"/>
      <c r="AE700" s="51"/>
      <c r="AF700" s="51"/>
      <c r="AG700" s="51"/>
      <c r="AH700" s="51"/>
      <c r="AI700" s="51"/>
      <c r="AJ700" s="51"/>
      <c r="AK700" s="51"/>
      <c r="AL700" s="51"/>
      <c r="AM700" s="51"/>
      <c r="AN700" s="51"/>
      <c r="AO700" s="51"/>
      <c r="AP700" s="51"/>
      <c r="AQ700" s="51"/>
      <c r="AR700" s="51"/>
      <c r="AS700" s="51"/>
      <c r="AT700" s="51"/>
      <c r="AU700" s="51"/>
      <c r="AV700" s="51"/>
      <c r="AW700" s="51"/>
      <c r="AX700" s="149">
        <f t="shared" si="255"/>
        <v>0</v>
      </c>
      <c r="AY700" s="52"/>
      <c r="AZ700" s="90" t="e">
        <f>VLOOKUP(AY700,Termination!C:D,2,FALSE)</f>
        <v>#N/A</v>
      </c>
      <c r="BA700" s="92" t="str">
        <f t="shared" si="256"/>
        <v/>
      </c>
      <c r="BB700" s="89"/>
      <c r="BC700" s="89"/>
      <c r="BD700" s="150" t="str">
        <f t="shared" si="257"/>
        <v/>
      </c>
      <c r="BE700" s="151">
        <f>VLOOKUP(A700,Basisgegevens!$B:$L,5,0)</f>
        <v>3.8773148148148148E-3</v>
      </c>
      <c r="BF700" s="151">
        <f>VLOOKUP($A700,Basisgegevens!$B:$L,7,0)</f>
        <v>3.6458333333333334E-3</v>
      </c>
      <c r="BG700" s="151">
        <f>VLOOKUP($A700,Basisgegevens!$B:$L,8,0)</f>
        <v>8.9467592592592585E-3</v>
      </c>
      <c r="BH700" s="152">
        <f>VLOOKUP($A700,Basisgegevens!$B:$L,9,0)</f>
        <v>220</v>
      </c>
      <c r="BI700" s="152">
        <f>VLOOKUP($A700,Basisgegevens!$B:$L,10,0)</f>
        <v>99</v>
      </c>
      <c r="BJ700" s="152">
        <f>VLOOKUP($A700,Basisgegevens!$B:$L,11,0)</f>
        <v>19</v>
      </c>
      <c r="BK700" s="152" t="str">
        <f t="shared" si="258"/>
        <v/>
      </c>
      <c r="BL700" s="153" t="str">
        <f t="shared" si="259"/>
        <v>Uit</v>
      </c>
      <c r="BM700" s="154" t="str">
        <f t="shared" si="266"/>
        <v/>
      </c>
      <c r="BN700" s="154">
        <f t="shared" si="260"/>
        <v>0</v>
      </c>
      <c r="BO700" s="154" t="str">
        <f t="shared" si="261"/>
        <v/>
      </c>
      <c r="BP700" s="61"/>
      <c r="BQ700" s="61"/>
      <c r="BR700" s="59" t="str">
        <f t="shared" si="262"/>
        <v/>
      </c>
      <c r="BS700" s="59" t="str">
        <f t="shared" si="263"/>
        <v/>
      </c>
      <c r="BT700" s="155" t="str">
        <f t="shared" si="264"/>
        <v/>
      </c>
      <c r="BU700" s="156" t="str">
        <f t="shared" si="265"/>
        <v/>
      </c>
      <c r="BV700" s="68"/>
      <c r="BW700" s="68"/>
      <c r="BX700" s="68"/>
      <c r="BY700" s="68"/>
      <c r="BZ700" s="68"/>
      <c r="CA700" s="68"/>
      <c r="CB700" s="68"/>
      <c r="CC700" s="68"/>
    </row>
    <row r="701" spans="1:81" x14ac:dyDescent="0.2">
      <c r="A701" s="161" t="s">
        <v>57</v>
      </c>
      <c r="B701" s="32"/>
      <c r="C701" s="164" t="str">
        <f t="shared" si="245"/>
        <v>Z</v>
      </c>
      <c r="D701" s="147"/>
      <c r="E701" s="40"/>
      <c r="F701" s="35"/>
      <c r="G701" s="32"/>
      <c r="H701" s="32"/>
      <c r="I701" s="32"/>
      <c r="J701" s="32"/>
      <c r="K701" s="41"/>
      <c r="L701" s="42"/>
      <c r="M701" s="42"/>
      <c r="N701" s="167" t="str">
        <f t="shared" si="246"/>
        <v>Uit</v>
      </c>
      <c r="O701" s="46"/>
      <c r="P701" s="47"/>
      <c r="Q701" s="48">
        <f t="shared" si="247"/>
        <v>0</v>
      </c>
      <c r="R701" s="49" t="str">
        <f t="shared" si="248"/>
        <v/>
      </c>
      <c r="S701" s="50" t="str">
        <f t="shared" si="249"/>
        <v>Uit</v>
      </c>
      <c r="T701" s="171">
        <f t="shared" si="250"/>
        <v>0</v>
      </c>
      <c r="U701" s="169">
        <f t="shared" si="251"/>
        <v>0</v>
      </c>
      <c r="V701" s="169" t="str">
        <f t="shared" si="252"/>
        <v>Uit</v>
      </c>
      <c r="W701" s="170" t="str">
        <f t="shared" si="253"/>
        <v/>
      </c>
      <c r="X701" s="91" t="str">
        <f t="shared" si="254"/>
        <v/>
      </c>
      <c r="Y701" s="51"/>
      <c r="Z701" s="51"/>
      <c r="AA701" s="51"/>
      <c r="AB701" s="51"/>
      <c r="AC701" s="51"/>
      <c r="AD701" s="51"/>
      <c r="AE701" s="51"/>
      <c r="AF701" s="51"/>
      <c r="AG701" s="51"/>
      <c r="AH701" s="51"/>
      <c r="AI701" s="51"/>
      <c r="AJ701" s="51"/>
      <c r="AK701" s="51"/>
      <c r="AL701" s="51"/>
      <c r="AM701" s="51"/>
      <c r="AN701" s="51"/>
      <c r="AO701" s="51"/>
      <c r="AP701" s="51"/>
      <c r="AQ701" s="51"/>
      <c r="AR701" s="51"/>
      <c r="AS701" s="51"/>
      <c r="AT701" s="51"/>
      <c r="AU701" s="51"/>
      <c r="AV701" s="51"/>
      <c r="AW701" s="51"/>
      <c r="AX701" s="149">
        <f t="shared" si="255"/>
        <v>0</v>
      </c>
      <c r="AY701" s="52"/>
      <c r="AZ701" s="90" t="e">
        <f>VLOOKUP(AY701,Termination!C:D,2,FALSE)</f>
        <v>#N/A</v>
      </c>
      <c r="BA701" s="92" t="str">
        <f t="shared" si="256"/>
        <v/>
      </c>
      <c r="BB701" s="89"/>
      <c r="BC701" s="89"/>
      <c r="BD701" s="150" t="str">
        <f t="shared" si="257"/>
        <v/>
      </c>
      <c r="BE701" s="151">
        <f>VLOOKUP(A701,Basisgegevens!$B:$L,5,0)</f>
        <v>3.8773148148148148E-3</v>
      </c>
      <c r="BF701" s="151">
        <f>VLOOKUP($A701,Basisgegevens!$B:$L,7,0)</f>
        <v>3.6458333333333334E-3</v>
      </c>
      <c r="BG701" s="151">
        <f>VLOOKUP($A701,Basisgegevens!$B:$L,8,0)</f>
        <v>8.9467592592592585E-3</v>
      </c>
      <c r="BH701" s="152">
        <f>VLOOKUP($A701,Basisgegevens!$B:$L,9,0)</f>
        <v>220</v>
      </c>
      <c r="BI701" s="152">
        <f>VLOOKUP($A701,Basisgegevens!$B:$L,10,0)</f>
        <v>99</v>
      </c>
      <c r="BJ701" s="152">
        <f>VLOOKUP($A701,Basisgegevens!$B:$L,11,0)</f>
        <v>19</v>
      </c>
      <c r="BK701" s="152" t="str">
        <f t="shared" si="258"/>
        <v/>
      </c>
      <c r="BL701" s="153" t="str">
        <f t="shared" si="259"/>
        <v>Uit</v>
      </c>
      <c r="BM701" s="154" t="str">
        <f t="shared" si="266"/>
        <v/>
      </c>
      <c r="BN701" s="154">
        <f t="shared" si="260"/>
        <v>0</v>
      </c>
      <c r="BO701" s="154" t="str">
        <f t="shared" si="261"/>
        <v/>
      </c>
      <c r="BP701" s="61"/>
      <c r="BQ701" s="61"/>
      <c r="BR701" s="59" t="str">
        <f t="shared" si="262"/>
        <v/>
      </c>
      <c r="BS701" s="59" t="str">
        <f t="shared" si="263"/>
        <v/>
      </c>
      <c r="BT701" s="155" t="str">
        <f t="shared" si="264"/>
        <v/>
      </c>
      <c r="BU701" s="156" t="str">
        <f t="shared" si="265"/>
        <v/>
      </c>
      <c r="BV701" s="68"/>
      <c r="BW701" s="68"/>
      <c r="BX701" s="68"/>
      <c r="BY701" s="68"/>
      <c r="BZ701" s="68"/>
      <c r="CA701" s="68"/>
      <c r="CB701" s="68"/>
      <c r="CC701" s="68"/>
    </row>
    <row r="702" spans="1:81" x14ac:dyDescent="0.2">
      <c r="A702" s="161" t="s">
        <v>57</v>
      </c>
      <c r="B702" s="32"/>
      <c r="C702" s="164" t="str">
        <f t="shared" si="245"/>
        <v>Z</v>
      </c>
      <c r="D702" s="147"/>
      <c r="E702" s="40"/>
      <c r="F702" s="35"/>
      <c r="G702" s="32"/>
      <c r="H702" s="32"/>
      <c r="I702" s="32"/>
      <c r="J702" s="32"/>
      <c r="K702" s="41"/>
      <c r="L702" s="42"/>
      <c r="M702" s="42"/>
      <c r="N702" s="167" t="str">
        <f t="shared" si="246"/>
        <v>Uit</v>
      </c>
      <c r="O702" s="46"/>
      <c r="P702" s="47"/>
      <c r="Q702" s="48">
        <f t="shared" si="247"/>
        <v>0</v>
      </c>
      <c r="R702" s="49" t="str">
        <f t="shared" si="248"/>
        <v/>
      </c>
      <c r="S702" s="50" t="str">
        <f t="shared" si="249"/>
        <v>Uit</v>
      </c>
      <c r="T702" s="171">
        <f t="shared" si="250"/>
        <v>0</v>
      </c>
      <c r="U702" s="169">
        <f t="shared" si="251"/>
        <v>0</v>
      </c>
      <c r="V702" s="169" t="str">
        <f t="shared" si="252"/>
        <v>Uit</v>
      </c>
      <c r="W702" s="170" t="str">
        <f t="shared" si="253"/>
        <v/>
      </c>
      <c r="X702" s="91" t="str">
        <f t="shared" si="254"/>
        <v/>
      </c>
      <c r="Y702" s="51"/>
      <c r="Z702" s="51"/>
      <c r="AA702" s="51"/>
      <c r="AB702" s="51"/>
      <c r="AC702" s="51"/>
      <c r="AD702" s="51"/>
      <c r="AE702" s="51"/>
      <c r="AF702" s="51"/>
      <c r="AG702" s="51"/>
      <c r="AH702" s="51"/>
      <c r="AI702" s="51"/>
      <c r="AJ702" s="51"/>
      <c r="AK702" s="51"/>
      <c r="AL702" s="51"/>
      <c r="AM702" s="51"/>
      <c r="AN702" s="51"/>
      <c r="AO702" s="51"/>
      <c r="AP702" s="51"/>
      <c r="AQ702" s="51"/>
      <c r="AR702" s="51"/>
      <c r="AS702" s="51"/>
      <c r="AT702" s="51"/>
      <c r="AU702" s="51"/>
      <c r="AV702" s="51"/>
      <c r="AW702" s="51"/>
      <c r="AX702" s="149">
        <f t="shared" si="255"/>
        <v>0</v>
      </c>
      <c r="AY702" s="52"/>
      <c r="AZ702" s="90" t="e">
        <f>VLOOKUP(AY702,Termination!C:D,2,FALSE)</f>
        <v>#N/A</v>
      </c>
      <c r="BA702" s="92" t="str">
        <f t="shared" si="256"/>
        <v/>
      </c>
      <c r="BB702" s="89"/>
      <c r="BC702" s="89"/>
      <c r="BD702" s="150" t="str">
        <f t="shared" si="257"/>
        <v/>
      </c>
      <c r="BE702" s="151">
        <f>VLOOKUP(A702,Basisgegevens!$B:$L,5,0)</f>
        <v>3.8773148148148148E-3</v>
      </c>
      <c r="BF702" s="151">
        <f>VLOOKUP($A702,Basisgegevens!$B:$L,7,0)</f>
        <v>3.6458333333333334E-3</v>
      </c>
      <c r="BG702" s="151">
        <f>VLOOKUP($A702,Basisgegevens!$B:$L,8,0)</f>
        <v>8.9467592592592585E-3</v>
      </c>
      <c r="BH702" s="152">
        <f>VLOOKUP($A702,Basisgegevens!$B:$L,9,0)</f>
        <v>220</v>
      </c>
      <c r="BI702" s="152">
        <f>VLOOKUP($A702,Basisgegevens!$B:$L,10,0)</f>
        <v>99</v>
      </c>
      <c r="BJ702" s="152">
        <f>VLOOKUP($A702,Basisgegevens!$B:$L,11,0)</f>
        <v>19</v>
      </c>
      <c r="BK702" s="152" t="str">
        <f t="shared" si="258"/>
        <v/>
      </c>
      <c r="BL702" s="153" t="str">
        <f t="shared" si="259"/>
        <v>Uit</v>
      </c>
      <c r="BM702" s="154" t="str">
        <f t="shared" si="266"/>
        <v/>
      </c>
      <c r="BN702" s="154">
        <f t="shared" si="260"/>
        <v>0</v>
      </c>
      <c r="BO702" s="154" t="str">
        <f t="shared" si="261"/>
        <v/>
      </c>
      <c r="BP702" s="61"/>
      <c r="BQ702" s="61"/>
      <c r="BR702" s="59" t="str">
        <f t="shared" si="262"/>
        <v/>
      </c>
      <c r="BS702" s="59" t="str">
        <f t="shared" si="263"/>
        <v/>
      </c>
      <c r="BT702" s="155" t="str">
        <f t="shared" si="264"/>
        <v/>
      </c>
      <c r="BU702" s="156" t="str">
        <f t="shared" si="265"/>
        <v/>
      </c>
      <c r="BV702" s="68"/>
      <c r="BW702" s="68"/>
      <c r="BX702" s="68"/>
      <c r="BY702" s="68"/>
      <c r="BZ702" s="68"/>
      <c r="CA702" s="68"/>
      <c r="CB702" s="68"/>
      <c r="CC702" s="68"/>
    </row>
    <row r="703" spans="1:81" x14ac:dyDescent="0.2">
      <c r="A703" s="161" t="s">
        <v>57</v>
      </c>
      <c r="B703" s="32"/>
      <c r="C703" s="164" t="str">
        <f t="shared" si="245"/>
        <v>Z</v>
      </c>
      <c r="D703" s="147"/>
      <c r="E703" s="40"/>
      <c r="F703" s="35"/>
      <c r="G703" s="32"/>
      <c r="H703" s="32"/>
      <c r="I703" s="32"/>
      <c r="J703" s="32"/>
      <c r="K703" s="41"/>
      <c r="L703" s="42"/>
      <c r="M703" s="42"/>
      <c r="N703" s="167" t="str">
        <f t="shared" si="246"/>
        <v>Uit</v>
      </c>
      <c r="O703" s="46"/>
      <c r="P703" s="47"/>
      <c r="Q703" s="48">
        <f t="shared" si="247"/>
        <v>0</v>
      </c>
      <c r="R703" s="49" t="str">
        <f t="shared" si="248"/>
        <v/>
      </c>
      <c r="S703" s="50" t="str">
        <f t="shared" si="249"/>
        <v>Uit</v>
      </c>
      <c r="T703" s="171">
        <f t="shared" si="250"/>
        <v>0</v>
      </c>
      <c r="U703" s="169">
        <f t="shared" si="251"/>
        <v>0</v>
      </c>
      <c r="V703" s="169" t="str">
        <f t="shared" si="252"/>
        <v>Uit</v>
      </c>
      <c r="W703" s="170" t="str">
        <f t="shared" si="253"/>
        <v/>
      </c>
      <c r="X703" s="91" t="str">
        <f t="shared" si="254"/>
        <v/>
      </c>
      <c r="Y703" s="51"/>
      <c r="Z703" s="51"/>
      <c r="AA703" s="51"/>
      <c r="AB703" s="51"/>
      <c r="AC703" s="51"/>
      <c r="AD703" s="51"/>
      <c r="AE703" s="51"/>
      <c r="AF703" s="51"/>
      <c r="AG703" s="51"/>
      <c r="AH703" s="51"/>
      <c r="AI703" s="51"/>
      <c r="AJ703" s="51"/>
      <c r="AK703" s="51"/>
      <c r="AL703" s="51"/>
      <c r="AM703" s="51"/>
      <c r="AN703" s="51"/>
      <c r="AO703" s="51"/>
      <c r="AP703" s="51"/>
      <c r="AQ703" s="51"/>
      <c r="AR703" s="51"/>
      <c r="AS703" s="51"/>
      <c r="AT703" s="51"/>
      <c r="AU703" s="51"/>
      <c r="AV703" s="51"/>
      <c r="AW703" s="51"/>
      <c r="AX703" s="149">
        <f t="shared" si="255"/>
        <v>0</v>
      </c>
      <c r="AY703" s="52"/>
      <c r="AZ703" s="90" t="e">
        <f>VLOOKUP(AY703,Termination!C:D,2,FALSE)</f>
        <v>#N/A</v>
      </c>
      <c r="BA703" s="92" t="str">
        <f t="shared" si="256"/>
        <v/>
      </c>
      <c r="BB703" s="89"/>
      <c r="BC703" s="89"/>
      <c r="BD703" s="150" t="str">
        <f t="shared" si="257"/>
        <v/>
      </c>
      <c r="BE703" s="151">
        <f>VLOOKUP(A703,Basisgegevens!$B:$L,5,0)</f>
        <v>3.8773148148148148E-3</v>
      </c>
      <c r="BF703" s="151">
        <f>VLOOKUP($A703,Basisgegevens!$B:$L,7,0)</f>
        <v>3.6458333333333334E-3</v>
      </c>
      <c r="BG703" s="151">
        <f>VLOOKUP($A703,Basisgegevens!$B:$L,8,0)</f>
        <v>8.9467592592592585E-3</v>
      </c>
      <c r="BH703" s="152">
        <f>VLOOKUP($A703,Basisgegevens!$B:$L,9,0)</f>
        <v>220</v>
      </c>
      <c r="BI703" s="152">
        <f>VLOOKUP($A703,Basisgegevens!$B:$L,10,0)</f>
        <v>99</v>
      </c>
      <c r="BJ703" s="152">
        <f>VLOOKUP($A703,Basisgegevens!$B:$L,11,0)</f>
        <v>19</v>
      </c>
      <c r="BK703" s="152" t="str">
        <f t="shared" si="258"/>
        <v/>
      </c>
      <c r="BL703" s="153" t="str">
        <f t="shared" si="259"/>
        <v>Uit</v>
      </c>
      <c r="BM703" s="154" t="str">
        <f t="shared" si="266"/>
        <v/>
      </c>
      <c r="BN703" s="154">
        <f t="shared" si="260"/>
        <v>0</v>
      </c>
      <c r="BO703" s="154" t="str">
        <f t="shared" si="261"/>
        <v/>
      </c>
      <c r="BP703" s="61"/>
      <c r="BQ703" s="61"/>
      <c r="BR703" s="59" t="str">
        <f t="shared" si="262"/>
        <v/>
      </c>
      <c r="BS703" s="59" t="str">
        <f t="shared" si="263"/>
        <v/>
      </c>
      <c r="BT703" s="155" t="str">
        <f t="shared" si="264"/>
        <v/>
      </c>
      <c r="BU703" s="156" t="str">
        <f t="shared" si="265"/>
        <v/>
      </c>
      <c r="BV703" s="68"/>
      <c r="BW703" s="68"/>
      <c r="BX703" s="68"/>
      <c r="BY703" s="68"/>
      <c r="BZ703" s="68"/>
      <c r="CA703" s="68"/>
      <c r="CB703" s="68"/>
      <c r="CC703" s="68"/>
    </row>
    <row r="704" spans="1:81" x14ac:dyDescent="0.2">
      <c r="A704" s="161" t="s">
        <v>57</v>
      </c>
      <c r="B704" s="32"/>
      <c r="C704" s="164" t="str">
        <f t="shared" si="245"/>
        <v>Z</v>
      </c>
      <c r="D704" s="147"/>
      <c r="E704" s="40"/>
      <c r="F704" s="35"/>
      <c r="G704" s="32"/>
      <c r="H704" s="32"/>
      <c r="I704" s="32"/>
      <c r="J704" s="32"/>
      <c r="K704" s="41"/>
      <c r="L704" s="42"/>
      <c r="M704" s="42"/>
      <c r="N704" s="167" t="str">
        <f t="shared" si="246"/>
        <v>Uit</v>
      </c>
      <c r="O704" s="46"/>
      <c r="P704" s="47"/>
      <c r="Q704" s="48">
        <f t="shared" si="247"/>
        <v>0</v>
      </c>
      <c r="R704" s="49" t="str">
        <f t="shared" si="248"/>
        <v/>
      </c>
      <c r="S704" s="50" t="str">
        <f t="shared" si="249"/>
        <v>Uit</v>
      </c>
      <c r="T704" s="171">
        <f t="shared" si="250"/>
        <v>0</v>
      </c>
      <c r="U704" s="169">
        <f t="shared" si="251"/>
        <v>0</v>
      </c>
      <c r="V704" s="169" t="str">
        <f t="shared" si="252"/>
        <v>Uit</v>
      </c>
      <c r="W704" s="170" t="str">
        <f t="shared" si="253"/>
        <v/>
      </c>
      <c r="X704" s="91" t="str">
        <f t="shared" si="254"/>
        <v/>
      </c>
      <c r="Y704" s="51"/>
      <c r="Z704" s="51"/>
      <c r="AA704" s="51"/>
      <c r="AB704" s="51"/>
      <c r="AC704" s="51"/>
      <c r="AD704" s="51"/>
      <c r="AE704" s="51"/>
      <c r="AF704" s="51"/>
      <c r="AG704" s="51"/>
      <c r="AH704" s="51"/>
      <c r="AI704" s="51"/>
      <c r="AJ704" s="51"/>
      <c r="AK704" s="51"/>
      <c r="AL704" s="51"/>
      <c r="AM704" s="51"/>
      <c r="AN704" s="51"/>
      <c r="AO704" s="51"/>
      <c r="AP704" s="51"/>
      <c r="AQ704" s="51"/>
      <c r="AR704" s="51"/>
      <c r="AS704" s="51"/>
      <c r="AT704" s="51"/>
      <c r="AU704" s="51"/>
      <c r="AV704" s="51"/>
      <c r="AW704" s="51"/>
      <c r="AX704" s="149">
        <f t="shared" si="255"/>
        <v>0</v>
      </c>
      <c r="AY704" s="52"/>
      <c r="AZ704" s="90" t="e">
        <f>VLOOKUP(AY704,Termination!C:D,2,FALSE)</f>
        <v>#N/A</v>
      </c>
      <c r="BA704" s="92" t="str">
        <f t="shared" si="256"/>
        <v/>
      </c>
      <c r="BB704" s="89"/>
      <c r="BC704" s="89"/>
      <c r="BD704" s="150" t="str">
        <f t="shared" si="257"/>
        <v/>
      </c>
      <c r="BE704" s="151">
        <f>VLOOKUP(A704,Basisgegevens!$B:$L,5,0)</f>
        <v>3.8773148148148148E-3</v>
      </c>
      <c r="BF704" s="151">
        <f>VLOOKUP($A704,Basisgegevens!$B:$L,7,0)</f>
        <v>3.6458333333333334E-3</v>
      </c>
      <c r="BG704" s="151">
        <f>VLOOKUP($A704,Basisgegevens!$B:$L,8,0)</f>
        <v>8.9467592592592585E-3</v>
      </c>
      <c r="BH704" s="152">
        <f>VLOOKUP($A704,Basisgegevens!$B:$L,9,0)</f>
        <v>220</v>
      </c>
      <c r="BI704" s="152">
        <f>VLOOKUP($A704,Basisgegevens!$B:$L,10,0)</f>
        <v>99</v>
      </c>
      <c r="BJ704" s="152">
        <f>VLOOKUP($A704,Basisgegevens!$B:$L,11,0)</f>
        <v>19</v>
      </c>
      <c r="BK704" s="152" t="str">
        <f t="shared" si="258"/>
        <v/>
      </c>
      <c r="BL704" s="153" t="str">
        <f t="shared" si="259"/>
        <v>Uit</v>
      </c>
      <c r="BM704" s="154" t="str">
        <f t="shared" si="266"/>
        <v/>
      </c>
      <c r="BN704" s="154">
        <f t="shared" si="260"/>
        <v>0</v>
      </c>
      <c r="BO704" s="154" t="str">
        <f t="shared" si="261"/>
        <v/>
      </c>
      <c r="BP704" s="61"/>
      <c r="BQ704" s="61"/>
      <c r="BR704" s="59" t="str">
        <f t="shared" si="262"/>
        <v/>
      </c>
      <c r="BS704" s="59" t="str">
        <f t="shared" si="263"/>
        <v/>
      </c>
      <c r="BT704" s="155" t="str">
        <f t="shared" si="264"/>
        <v/>
      </c>
      <c r="BU704" s="156" t="str">
        <f t="shared" si="265"/>
        <v/>
      </c>
      <c r="BV704" s="68"/>
      <c r="BW704" s="68"/>
      <c r="BX704" s="68"/>
      <c r="BY704" s="68"/>
      <c r="BZ704" s="68"/>
      <c r="CA704" s="68"/>
      <c r="CB704" s="68"/>
      <c r="CC704" s="68"/>
    </row>
    <row r="705" spans="1:81" x14ac:dyDescent="0.2">
      <c r="A705" s="161" t="s">
        <v>57</v>
      </c>
      <c r="B705" s="32"/>
      <c r="C705" s="164" t="str">
        <f t="shared" si="245"/>
        <v>Z</v>
      </c>
      <c r="D705" s="147"/>
      <c r="E705" s="40"/>
      <c r="F705" s="35"/>
      <c r="G705" s="32"/>
      <c r="H705" s="32"/>
      <c r="I705" s="32"/>
      <c r="J705" s="32"/>
      <c r="K705" s="41"/>
      <c r="L705" s="42"/>
      <c r="M705" s="42"/>
      <c r="N705" s="167" t="str">
        <f t="shared" si="246"/>
        <v>Uit</v>
      </c>
      <c r="O705" s="46"/>
      <c r="P705" s="47"/>
      <c r="Q705" s="48">
        <f t="shared" si="247"/>
        <v>0</v>
      </c>
      <c r="R705" s="49" t="str">
        <f t="shared" si="248"/>
        <v/>
      </c>
      <c r="S705" s="50" t="str">
        <f t="shared" si="249"/>
        <v>Uit</v>
      </c>
      <c r="T705" s="171">
        <f t="shared" si="250"/>
        <v>0</v>
      </c>
      <c r="U705" s="169">
        <f t="shared" si="251"/>
        <v>0</v>
      </c>
      <c r="V705" s="169" t="str">
        <f t="shared" si="252"/>
        <v>Uit</v>
      </c>
      <c r="W705" s="170" t="str">
        <f t="shared" si="253"/>
        <v/>
      </c>
      <c r="X705" s="91" t="str">
        <f t="shared" si="254"/>
        <v/>
      </c>
      <c r="Y705" s="51"/>
      <c r="Z705" s="51"/>
      <c r="AA705" s="51"/>
      <c r="AB705" s="51"/>
      <c r="AC705" s="51"/>
      <c r="AD705" s="51"/>
      <c r="AE705" s="51"/>
      <c r="AF705" s="51"/>
      <c r="AG705" s="51"/>
      <c r="AH705" s="51"/>
      <c r="AI705" s="51"/>
      <c r="AJ705" s="51"/>
      <c r="AK705" s="51"/>
      <c r="AL705" s="51"/>
      <c r="AM705" s="51"/>
      <c r="AN705" s="51"/>
      <c r="AO705" s="51"/>
      <c r="AP705" s="51"/>
      <c r="AQ705" s="51"/>
      <c r="AR705" s="51"/>
      <c r="AS705" s="51"/>
      <c r="AT705" s="51"/>
      <c r="AU705" s="51"/>
      <c r="AV705" s="51"/>
      <c r="AW705" s="51"/>
      <c r="AX705" s="149">
        <f t="shared" si="255"/>
        <v>0</v>
      </c>
      <c r="AY705" s="52"/>
      <c r="AZ705" s="90" t="e">
        <f>VLOOKUP(AY705,Termination!C:D,2,FALSE)</f>
        <v>#N/A</v>
      </c>
      <c r="BA705" s="92" t="str">
        <f t="shared" si="256"/>
        <v/>
      </c>
      <c r="BB705" s="89"/>
      <c r="BC705" s="89"/>
      <c r="BD705" s="150" t="str">
        <f t="shared" si="257"/>
        <v/>
      </c>
      <c r="BE705" s="151">
        <f>VLOOKUP(A705,Basisgegevens!$B:$L,5,0)</f>
        <v>3.8773148148148148E-3</v>
      </c>
      <c r="BF705" s="151">
        <f>VLOOKUP($A705,Basisgegevens!$B:$L,7,0)</f>
        <v>3.6458333333333334E-3</v>
      </c>
      <c r="BG705" s="151">
        <f>VLOOKUP($A705,Basisgegevens!$B:$L,8,0)</f>
        <v>8.9467592592592585E-3</v>
      </c>
      <c r="BH705" s="152">
        <f>VLOOKUP($A705,Basisgegevens!$B:$L,9,0)</f>
        <v>220</v>
      </c>
      <c r="BI705" s="152">
        <f>VLOOKUP($A705,Basisgegevens!$B:$L,10,0)</f>
        <v>99</v>
      </c>
      <c r="BJ705" s="152">
        <f>VLOOKUP($A705,Basisgegevens!$B:$L,11,0)</f>
        <v>19</v>
      </c>
      <c r="BK705" s="152" t="str">
        <f t="shared" si="258"/>
        <v/>
      </c>
      <c r="BL705" s="153" t="str">
        <f t="shared" si="259"/>
        <v>Uit</v>
      </c>
      <c r="BM705" s="154" t="str">
        <f t="shared" si="266"/>
        <v/>
      </c>
      <c r="BN705" s="154">
        <f t="shared" si="260"/>
        <v>0</v>
      </c>
      <c r="BO705" s="154" t="str">
        <f t="shared" si="261"/>
        <v/>
      </c>
      <c r="BP705" s="61"/>
      <c r="BQ705" s="61"/>
      <c r="BR705" s="59" t="str">
        <f t="shared" si="262"/>
        <v/>
      </c>
      <c r="BS705" s="59" t="str">
        <f t="shared" si="263"/>
        <v/>
      </c>
      <c r="BT705" s="155" t="str">
        <f t="shared" si="264"/>
        <v/>
      </c>
      <c r="BU705" s="156" t="str">
        <f t="shared" si="265"/>
        <v/>
      </c>
      <c r="BV705" s="68"/>
      <c r="BW705" s="68"/>
      <c r="BX705" s="68"/>
      <c r="BY705" s="68"/>
      <c r="BZ705" s="68"/>
      <c r="CA705" s="68"/>
      <c r="CB705" s="68"/>
      <c r="CC705" s="68"/>
    </row>
    <row r="706" spans="1:81" x14ac:dyDescent="0.2">
      <c r="A706" s="161" t="s">
        <v>57</v>
      </c>
      <c r="B706" s="32"/>
      <c r="C706" s="164" t="str">
        <f t="shared" si="245"/>
        <v>Z</v>
      </c>
      <c r="D706" s="147"/>
      <c r="E706" s="40"/>
      <c r="F706" s="35"/>
      <c r="G706" s="32"/>
      <c r="H706" s="32"/>
      <c r="I706" s="32"/>
      <c r="J706" s="32"/>
      <c r="K706" s="41"/>
      <c r="L706" s="42"/>
      <c r="M706" s="42"/>
      <c r="N706" s="167" t="str">
        <f t="shared" si="246"/>
        <v>Uit</v>
      </c>
      <c r="O706" s="46"/>
      <c r="P706" s="47"/>
      <c r="Q706" s="48">
        <f t="shared" si="247"/>
        <v>0</v>
      </c>
      <c r="R706" s="49" t="str">
        <f t="shared" si="248"/>
        <v/>
      </c>
      <c r="S706" s="50" t="str">
        <f t="shared" si="249"/>
        <v>Uit</v>
      </c>
      <c r="T706" s="171">
        <f t="shared" si="250"/>
        <v>0</v>
      </c>
      <c r="U706" s="169">
        <f t="shared" si="251"/>
        <v>0</v>
      </c>
      <c r="V706" s="169" t="str">
        <f t="shared" si="252"/>
        <v>Uit</v>
      </c>
      <c r="W706" s="170" t="str">
        <f t="shared" si="253"/>
        <v/>
      </c>
      <c r="X706" s="91" t="str">
        <f t="shared" si="254"/>
        <v/>
      </c>
      <c r="Y706" s="51"/>
      <c r="Z706" s="51"/>
      <c r="AA706" s="51"/>
      <c r="AB706" s="51"/>
      <c r="AC706" s="51"/>
      <c r="AD706" s="51"/>
      <c r="AE706" s="51"/>
      <c r="AF706" s="51"/>
      <c r="AG706" s="51"/>
      <c r="AH706" s="51"/>
      <c r="AI706" s="51"/>
      <c r="AJ706" s="51"/>
      <c r="AK706" s="51"/>
      <c r="AL706" s="51"/>
      <c r="AM706" s="51"/>
      <c r="AN706" s="51"/>
      <c r="AO706" s="51"/>
      <c r="AP706" s="51"/>
      <c r="AQ706" s="51"/>
      <c r="AR706" s="51"/>
      <c r="AS706" s="51"/>
      <c r="AT706" s="51"/>
      <c r="AU706" s="51"/>
      <c r="AV706" s="51"/>
      <c r="AW706" s="51"/>
      <c r="AX706" s="149">
        <f t="shared" si="255"/>
        <v>0</v>
      </c>
      <c r="AY706" s="52"/>
      <c r="AZ706" s="90" t="e">
        <f>VLOOKUP(AY706,Termination!C:D,2,FALSE)</f>
        <v>#N/A</v>
      </c>
      <c r="BA706" s="92" t="str">
        <f t="shared" si="256"/>
        <v/>
      </c>
      <c r="BB706" s="89"/>
      <c r="BC706" s="89"/>
      <c r="BD706" s="150" t="str">
        <f t="shared" si="257"/>
        <v/>
      </c>
      <c r="BE706" s="151">
        <f>VLOOKUP(A706,Basisgegevens!$B:$L,5,0)</f>
        <v>3.8773148148148148E-3</v>
      </c>
      <c r="BF706" s="151">
        <f>VLOOKUP($A706,Basisgegevens!$B:$L,7,0)</f>
        <v>3.6458333333333334E-3</v>
      </c>
      <c r="BG706" s="151">
        <f>VLOOKUP($A706,Basisgegevens!$B:$L,8,0)</f>
        <v>8.9467592592592585E-3</v>
      </c>
      <c r="BH706" s="152">
        <f>VLOOKUP($A706,Basisgegevens!$B:$L,9,0)</f>
        <v>220</v>
      </c>
      <c r="BI706" s="152">
        <f>VLOOKUP($A706,Basisgegevens!$B:$L,10,0)</f>
        <v>99</v>
      </c>
      <c r="BJ706" s="152">
        <f>VLOOKUP($A706,Basisgegevens!$B:$L,11,0)</f>
        <v>19</v>
      </c>
      <c r="BK706" s="152" t="str">
        <f t="shared" si="258"/>
        <v/>
      </c>
      <c r="BL706" s="153" t="str">
        <f t="shared" si="259"/>
        <v>Uit</v>
      </c>
      <c r="BM706" s="154" t="str">
        <f t="shared" si="266"/>
        <v/>
      </c>
      <c r="BN706" s="154">
        <f t="shared" si="260"/>
        <v>0</v>
      </c>
      <c r="BO706" s="154" t="str">
        <f t="shared" si="261"/>
        <v/>
      </c>
      <c r="BP706" s="61"/>
      <c r="BQ706" s="61"/>
      <c r="BR706" s="59" t="str">
        <f t="shared" si="262"/>
        <v/>
      </c>
      <c r="BS706" s="59" t="str">
        <f t="shared" si="263"/>
        <v/>
      </c>
      <c r="BT706" s="155" t="str">
        <f t="shared" si="264"/>
        <v/>
      </c>
      <c r="BU706" s="156" t="str">
        <f t="shared" si="265"/>
        <v/>
      </c>
      <c r="BV706" s="68"/>
      <c r="BW706" s="68"/>
      <c r="BX706" s="68"/>
      <c r="BY706" s="68"/>
      <c r="BZ706" s="68"/>
      <c r="CA706" s="68"/>
      <c r="CB706" s="68"/>
      <c r="CC706" s="68"/>
    </row>
    <row r="707" spans="1:81" x14ac:dyDescent="0.2">
      <c r="A707" s="161" t="s">
        <v>57</v>
      </c>
      <c r="B707" s="32"/>
      <c r="C707" s="164" t="str">
        <f t="shared" si="245"/>
        <v>Z</v>
      </c>
      <c r="D707" s="147"/>
      <c r="E707" s="40"/>
      <c r="F707" s="35"/>
      <c r="G707" s="32"/>
      <c r="H707" s="32"/>
      <c r="I707" s="32"/>
      <c r="J707" s="32"/>
      <c r="K707" s="41"/>
      <c r="L707" s="42"/>
      <c r="M707" s="42"/>
      <c r="N707" s="167" t="str">
        <f t="shared" si="246"/>
        <v>Uit</v>
      </c>
      <c r="O707" s="46"/>
      <c r="P707" s="47"/>
      <c r="Q707" s="48">
        <f t="shared" si="247"/>
        <v>0</v>
      </c>
      <c r="R707" s="49" t="str">
        <f t="shared" si="248"/>
        <v/>
      </c>
      <c r="S707" s="50" t="str">
        <f t="shared" si="249"/>
        <v>Uit</v>
      </c>
      <c r="T707" s="171">
        <f t="shared" si="250"/>
        <v>0</v>
      </c>
      <c r="U707" s="169">
        <f t="shared" si="251"/>
        <v>0</v>
      </c>
      <c r="V707" s="169" t="str">
        <f t="shared" si="252"/>
        <v>Uit</v>
      </c>
      <c r="W707" s="170" t="str">
        <f t="shared" si="253"/>
        <v/>
      </c>
      <c r="X707" s="91" t="str">
        <f t="shared" si="254"/>
        <v/>
      </c>
      <c r="Y707" s="51"/>
      <c r="Z707" s="51"/>
      <c r="AA707" s="51"/>
      <c r="AB707" s="51"/>
      <c r="AC707" s="51"/>
      <c r="AD707" s="51"/>
      <c r="AE707" s="51"/>
      <c r="AF707" s="51"/>
      <c r="AG707" s="51"/>
      <c r="AH707" s="51"/>
      <c r="AI707" s="51"/>
      <c r="AJ707" s="51"/>
      <c r="AK707" s="51"/>
      <c r="AL707" s="51"/>
      <c r="AM707" s="51"/>
      <c r="AN707" s="51"/>
      <c r="AO707" s="51"/>
      <c r="AP707" s="51"/>
      <c r="AQ707" s="51"/>
      <c r="AR707" s="51"/>
      <c r="AS707" s="51"/>
      <c r="AT707" s="51"/>
      <c r="AU707" s="51"/>
      <c r="AV707" s="51"/>
      <c r="AW707" s="51"/>
      <c r="AX707" s="149">
        <f t="shared" si="255"/>
        <v>0</v>
      </c>
      <c r="AY707" s="52"/>
      <c r="AZ707" s="90" t="e">
        <f>VLOOKUP(AY707,Termination!C:D,2,FALSE)</f>
        <v>#N/A</v>
      </c>
      <c r="BA707" s="92" t="str">
        <f t="shared" si="256"/>
        <v/>
      </c>
      <c r="BB707" s="89"/>
      <c r="BC707" s="89"/>
      <c r="BD707" s="150" t="str">
        <f t="shared" si="257"/>
        <v/>
      </c>
      <c r="BE707" s="151">
        <f>VLOOKUP(A707,Basisgegevens!$B:$L,5,0)</f>
        <v>3.8773148148148148E-3</v>
      </c>
      <c r="BF707" s="151">
        <f>VLOOKUP($A707,Basisgegevens!$B:$L,7,0)</f>
        <v>3.6458333333333334E-3</v>
      </c>
      <c r="BG707" s="151">
        <f>VLOOKUP($A707,Basisgegevens!$B:$L,8,0)</f>
        <v>8.9467592592592585E-3</v>
      </c>
      <c r="BH707" s="152">
        <f>VLOOKUP($A707,Basisgegevens!$B:$L,9,0)</f>
        <v>220</v>
      </c>
      <c r="BI707" s="152">
        <f>VLOOKUP($A707,Basisgegevens!$B:$L,10,0)</f>
        <v>99</v>
      </c>
      <c r="BJ707" s="152">
        <f>VLOOKUP($A707,Basisgegevens!$B:$L,11,0)</f>
        <v>19</v>
      </c>
      <c r="BK707" s="152" t="str">
        <f t="shared" si="258"/>
        <v/>
      </c>
      <c r="BL707" s="153" t="str">
        <f t="shared" si="259"/>
        <v>Uit</v>
      </c>
      <c r="BM707" s="154" t="str">
        <f t="shared" si="266"/>
        <v/>
      </c>
      <c r="BN707" s="154">
        <f t="shared" si="260"/>
        <v>0</v>
      </c>
      <c r="BO707" s="154" t="str">
        <f t="shared" si="261"/>
        <v/>
      </c>
      <c r="BP707" s="61"/>
      <c r="BQ707" s="61"/>
      <c r="BR707" s="59" t="str">
        <f t="shared" si="262"/>
        <v/>
      </c>
      <c r="BS707" s="59" t="str">
        <f t="shared" si="263"/>
        <v/>
      </c>
      <c r="BT707" s="155" t="str">
        <f t="shared" si="264"/>
        <v/>
      </c>
      <c r="BU707" s="156" t="str">
        <f t="shared" si="265"/>
        <v/>
      </c>
      <c r="BV707" s="68"/>
      <c r="BW707" s="68"/>
      <c r="BX707" s="68"/>
      <c r="BY707" s="68"/>
      <c r="BZ707" s="68"/>
      <c r="CA707" s="68"/>
      <c r="CB707" s="68"/>
      <c r="CC707" s="68"/>
    </row>
    <row r="708" spans="1:81" x14ac:dyDescent="0.2">
      <c r="A708" s="161" t="s">
        <v>57</v>
      </c>
      <c r="B708" s="32"/>
      <c r="C708" s="164" t="str">
        <f t="shared" si="245"/>
        <v>Z</v>
      </c>
      <c r="D708" s="147"/>
      <c r="E708" s="40"/>
      <c r="F708" s="35"/>
      <c r="G708" s="32"/>
      <c r="H708" s="32"/>
      <c r="I708" s="32"/>
      <c r="J708" s="32"/>
      <c r="K708" s="41"/>
      <c r="L708" s="42"/>
      <c r="M708" s="42"/>
      <c r="N708" s="167" t="str">
        <f t="shared" si="246"/>
        <v>Uit</v>
      </c>
      <c r="O708" s="46"/>
      <c r="P708" s="47"/>
      <c r="Q708" s="48">
        <f t="shared" si="247"/>
        <v>0</v>
      </c>
      <c r="R708" s="49" t="str">
        <f t="shared" si="248"/>
        <v/>
      </c>
      <c r="S708" s="50" t="str">
        <f t="shared" si="249"/>
        <v>Uit</v>
      </c>
      <c r="T708" s="171">
        <f t="shared" si="250"/>
        <v>0</v>
      </c>
      <c r="U708" s="169">
        <f t="shared" si="251"/>
        <v>0</v>
      </c>
      <c r="V708" s="169" t="str">
        <f t="shared" si="252"/>
        <v>Uit</v>
      </c>
      <c r="W708" s="170" t="str">
        <f t="shared" si="253"/>
        <v/>
      </c>
      <c r="X708" s="91" t="str">
        <f t="shared" si="254"/>
        <v/>
      </c>
      <c r="Y708" s="51"/>
      <c r="Z708" s="51"/>
      <c r="AA708" s="51"/>
      <c r="AB708" s="51"/>
      <c r="AC708" s="51"/>
      <c r="AD708" s="51"/>
      <c r="AE708" s="51"/>
      <c r="AF708" s="51"/>
      <c r="AG708" s="51"/>
      <c r="AH708" s="51"/>
      <c r="AI708" s="51"/>
      <c r="AJ708" s="51"/>
      <c r="AK708" s="51"/>
      <c r="AL708" s="51"/>
      <c r="AM708" s="51"/>
      <c r="AN708" s="51"/>
      <c r="AO708" s="51"/>
      <c r="AP708" s="51"/>
      <c r="AQ708" s="51"/>
      <c r="AR708" s="51"/>
      <c r="AS708" s="51"/>
      <c r="AT708" s="51"/>
      <c r="AU708" s="51"/>
      <c r="AV708" s="51"/>
      <c r="AW708" s="51"/>
      <c r="AX708" s="149">
        <f t="shared" si="255"/>
        <v>0</v>
      </c>
      <c r="AY708" s="52"/>
      <c r="AZ708" s="90" t="e">
        <f>VLOOKUP(AY708,Termination!C:D,2,FALSE)</f>
        <v>#N/A</v>
      </c>
      <c r="BA708" s="92" t="str">
        <f t="shared" si="256"/>
        <v/>
      </c>
      <c r="BB708" s="89"/>
      <c r="BC708" s="89"/>
      <c r="BD708" s="150" t="str">
        <f t="shared" si="257"/>
        <v/>
      </c>
      <c r="BE708" s="151">
        <f>VLOOKUP(A708,Basisgegevens!$B:$L,5,0)</f>
        <v>3.8773148148148148E-3</v>
      </c>
      <c r="BF708" s="151">
        <f>VLOOKUP($A708,Basisgegevens!$B:$L,7,0)</f>
        <v>3.6458333333333334E-3</v>
      </c>
      <c r="BG708" s="151">
        <f>VLOOKUP($A708,Basisgegevens!$B:$L,8,0)</f>
        <v>8.9467592592592585E-3</v>
      </c>
      <c r="BH708" s="152">
        <f>VLOOKUP($A708,Basisgegevens!$B:$L,9,0)</f>
        <v>220</v>
      </c>
      <c r="BI708" s="152">
        <f>VLOOKUP($A708,Basisgegevens!$B:$L,10,0)</f>
        <v>99</v>
      </c>
      <c r="BJ708" s="152">
        <f>VLOOKUP($A708,Basisgegevens!$B:$L,11,0)</f>
        <v>19</v>
      </c>
      <c r="BK708" s="152" t="str">
        <f t="shared" si="258"/>
        <v/>
      </c>
      <c r="BL708" s="153" t="str">
        <f t="shared" si="259"/>
        <v>Uit</v>
      </c>
      <c r="BM708" s="154" t="str">
        <f t="shared" si="266"/>
        <v/>
      </c>
      <c r="BN708" s="154">
        <f t="shared" si="260"/>
        <v>0</v>
      </c>
      <c r="BO708" s="154" t="str">
        <f t="shared" si="261"/>
        <v/>
      </c>
      <c r="BP708" s="61"/>
      <c r="BQ708" s="61"/>
      <c r="BR708" s="59" t="str">
        <f t="shared" si="262"/>
        <v/>
      </c>
      <c r="BS708" s="59" t="str">
        <f t="shared" si="263"/>
        <v/>
      </c>
      <c r="BT708" s="155" t="str">
        <f t="shared" si="264"/>
        <v/>
      </c>
      <c r="BU708" s="156" t="str">
        <f t="shared" si="265"/>
        <v/>
      </c>
      <c r="BV708" s="68"/>
      <c r="BW708" s="68"/>
      <c r="BX708" s="68"/>
      <c r="BY708" s="68"/>
      <c r="BZ708" s="68"/>
      <c r="CA708" s="68"/>
      <c r="CB708" s="68"/>
      <c r="CC708" s="68"/>
    </row>
    <row r="709" spans="1:81" x14ac:dyDescent="0.2">
      <c r="A709" s="161" t="s">
        <v>57</v>
      </c>
      <c r="B709" s="32"/>
      <c r="C709" s="164" t="str">
        <f t="shared" si="245"/>
        <v>Z</v>
      </c>
      <c r="D709" s="147"/>
      <c r="E709" s="40"/>
      <c r="F709" s="35"/>
      <c r="G709" s="32"/>
      <c r="H709" s="32"/>
      <c r="I709" s="32"/>
      <c r="J709" s="32"/>
      <c r="K709" s="41"/>
      <c r="L709" s="42"/>
      <c r="M709" s="42"/>
      <c r="N709" s="167" t="str">
        <f t="shared" si="246"/>
        <v>Uit</v>
      </c>
      <c r="O709" s="46"/>
      <c r="P709" s="47"/>
      <c r="Q709" s="48">
        <f t="shared" si="247"/>
        <v>0</v>
      </c>
      <c r="R709" s="49" t="str">
        <f t="shared" si="248"/>
        <v/>
      </c>
      <c r="S709" s="50" t="str">
        <f t="shared" si="249"/>
        <v>Uit</v>
      </c>
      <c r="T709" s="171">
        <f t="shared" si="250"/>
        <v>0</v>
      </c>
      <c r="U709" s="169">
        <f t="shared" si="251"/>
        <v>0</v>
      </c>
      <c r="V709" s="169" t="str">
        <f t="shared" si="252"/>
        <v>Uit</v>
      </c>
      <c r="W709" s="170" t="str">
        <f t="shared" si="253"/>
        <v/>
      </c>
      <c r="X709" s="91" t="str">
        <f t="shared" si="254"/>
        <v/>
      </c>
      <c r="Y709" s="51"/>
      <c r="Z709" s="51"/>
      <c r="AA709" s="51"/>
      <c r="AB709" s="51"/>
      <c r="AC709" s="51"/>
      <c r="AD709" s="51"/>
      <c r="AE709" s="51"/>
      <c r="AF709" s="51"/>
      <c r="AG709" s="51"/>
      <c r="AH709" s="51"/>
      <c r="AI709" s="51"/>
      <c r="AJ709" s="51"/>
      <c r="AK709" s="51"/>
      <c r="AL709" s="51"/>
      <c r="AM709" s="51"/>
      <c r="AN709" s="51"/>
      <c r="AO709" s="51"/>
      <c r="AP709" s="51"/>
      <c r="AQ709" s="51"/>
      <c r="AR709" s="51"/>
      <c r="AS709" s="51"/>
      <c r="AT709" s="51"/>
      <c r="AU709" s="51"/>
      <c r="AV709" s="51"/>
      <c r="AW709" s="51"/>
      <c r="AX709" s="149">
        <f t="shared" si="255"/>
        <v>0</v>
      </c>
      <c r="AY709" s="52"/>
      <c r="AZ709" s="90" t="e">
        <f>VLOOKUP(AY709,Termination!C:D,2,FALSE)</f>
        <v>#N/A</v>
      </c>
      <c r="BA709" s="92" t="str">
        <f t="shared" si="256"/>
        <v/>
      </c>
      <c r="BB709" s="89"/>
      <c r="BC709" s="89"/>
      <c r="BD709" s="150" t="str">
        <f t="shared" si="257"/>
        <v/>
      </c>
      <c r="BE709" s="151">
        <f>VLOOKUP(A709,Basisgegevens!$B:$L,5,0)</f>
        <v>3.8773148148148148E-3</v>
      </c>
      <c r="BF709" s="151">
        <f>VLOOKUP($A709,Basisgegevens!$B:$L,7,0)</f>
        <v>3.6458333333333334E-3</v>
      </c>
      <c r="BG709" s="151">
        <f>VLOOKUP($A709,Basisgegevens!$B:$L,8,0)</f>
        <v>8.9467592592592585E-3</v>
      </c>
      <c r="BH709" s="152">
        <f>VLOOKUP($A709,Basisgegevens!$B:$L,9,0)</f>
        <v>220</v>
      </c>
      <c r="BI709" s="152">
        <f>VLOOKUP($A709,Basisgegevens!$B:$L,10,0)</f>
        <v>99</v>
      </c>
      <c r="BJ709" s="152">
        <f>VLOOKUP($A709,Basisgegevens!$B:$L,11,0)</f>
        <v>19</v>
      </c>
      <c r="BK709" s="152" t="str">
        <f t="shared" si="258"/>
        <v/>
      </c>
      <c r="BL709" s="153" t="str">
        <f t="shared" si="259"/>
        <v>Uit</v>
      </c>
      <c r="BM709" s="154" t="str">
        <f t="shared" si="266"/>
        <v/>
      </c>
      <c r="BN709" s="154">
        <f t="shared" si="260"/>
        <v>0</v>
      </c>
      <c r="BO709" s="154" t="str">
        <f t="shared" si="261"/>
        <v/>
      </c>
      <c r="BP709" s="61"/>
      <c r="BQ709" s="61"/>
      <c r="BR709" s="59" t="str">
        <f t="shared" si="262"/>
        <v/>
      </c>
      <c r="BS709" s="59" t="str">
        <f t="shared" si="263"/>
        <v/>
      </c>
      <c r="BT709" s="155" t="str">
        <f t="shared" si="264"/>
        <v/>
      </c>
      <c r="BU709" s="156" t="str">
        <f t="shared" si="265"/>
        <v/>
      </c>
      <c r="BV709" s="68"/>
      <c r="BW709" s="68"/>
      <c r="BX709" s="68"/>
      <c r="BY709" s="68"/>
      <c r="BZ709" s="68"/>
      <c r="CA709" s="68"/>
      <c r="CB709" s="68"/>
      <c r="CC709" s="68"/>
    </row>
    <row r="710" spans="1:81" x14ac:dyDescent="0.2">
      <c r="A710" s="161" t="s">
        <v>57</v>
      </c>
      <c r="B710" s="32"/>
      <c r="C710" s="164" t="str">
        <f t="shared" si="245"/>
        <v>Z</v>
      </c>
      <c r="D710" s="147"/>
      <c r="E710" s="40"/>
      <c r="F710" s="35"/>
      <c r="G710" s="32"/>
      <c r="H710" s="32"/>
      <c r="I710" s="32"/>
      <c r="J710" s="32"/>
      <c r="K710" s="41"/>
      <c r="L710" s="42"/>
      <c r="M710" s="42"/>
      <c r="N710" s="167" t="str">
        <f t="shared" si="246"/>
        <v>Uit</v>
      </c>
      <c r="O710" s="46"/>
      <c r="P710" s="47"/>
      <c r="Q710" s="48">
        <f t="shared" si="247"/>
        <v>0</v>
      </c>
      <c r="R710" s="49" t="str">
        <f t="shared" si="248"/>
        <v/>
      </c>
      <c r="S710" s="50" t="str">
        <f t="shared" si="249"/>
        <v>Uit</v>
      </c>
      <c r="T710" s="171">
        <f t="shared" si="250"/>
        <v>0</v>
      </c>
      <c r="U710" s="169">
        <f t="shared" si="251"/>
        <v>0</v>
      </c>
      <c r="V710" s="169" t="str">
        <f t="shared" si="252"/>
        <v>Uit</v>
      </c>
      <c r="W710" s="170" t="str">
        <f t="shared" si="253"/>
        <v/>
      </c>
      <c r="X710" s="91" t="str">
        <f t="shared" si="254"/>
        <v/>
      </c>
      <c r="Y710" s="51"/>
      <c r="Z710" s="51"/>
      <c r="AA710" s="51"/>
      <c r="AB710" s="51"/>
      <c r="AC710" s="51"/>
      <c r="AD710" s="51"/>
      <c r="AE710" s="51"/>
      <c r="AF710" s="51"/>
      <c r="AG710" s="51"/>
      <c r="AH710" s="51"/>
      <c r="AI710" s="51"/>
      <c r="AJ710" s="51"/>
      <c r="AK710" s="51"/>
      <c r="AL710" s="51"/>
      <c r="AM710" s="51"/>
      <c r="AN710" s="51"/>
      <c r="AO710" s="51"/>
      <c r="AP710" s="51"/>
      <c r="AQ710" s="51"/>
      <c r="AR710" s="51"/>
      <c r="AS710" s="51"/>
      <c r="AT710" s="51"/>
      <c r="AU710" s="51"/>
      <c r="AV710" s="51"/>
      <c r="AW710" s="51"/>
      <c r="AX710" s="149">
        <f t="shared" si="255"/>
        <v>0</v>
      </c>
      <c r="AY710" s="52"/>
      <c r="AZ710" s="90" t="e">
        <f>VLOOKUP(AY710,Termination!C:D,2,FALSE)</f>
        <v>#N/A</v>
      </c>
      <c r="BA710" s="92" t="str">
        <f t="shared" si="256"/>
        <v/>
      </c>
      <c r="BB710" s="89"/>
      <c r="BC710" s="89"/>
      <c r="BD710" s="150" t="str">
        <f t="shared" si="257"/>
        <v/>
      </c>
      <c r="BE710" s="151">
        <f>VLOOKUP(A710,Basisgegevens!$B:$L,5,0)</f>
        <v>3.8773148148148148E-3</v>
      </c>
      <c r="BF710" s="151">
        <f>VLOOKUP($A710,Basisgegevens!$B:$L,7,0)</f>
        <v>3.6458333333333334E-3</v>
      </c>
      <c r="BG710" s="151">
        <f>VLOOKUP($A710,Basisgegevens!$B:$L,8,0)</f>
        <v>8.9467592592592585E-3</v>
      </c>
      <c r="BH710" s="152">
        <f>VLOOKUP($A710,Basisgegevens!$B:$L,9,0)</f>
        <v>220</v>
      </c>
      <c r="BI710" s="152">
        <f>VLOOKUP($A710,Basisgegevens!$B:$L,10,0)</f>
        <v>99</v>
      </c>
      <c r="BJ710" s="152">
        <f>VLOOKUP($A710,Basisgegevens!$B:$L,11,0)</f>
        <v>19</v>
      </c>
      <c r="BK710" s="152" t="str">
        <f t="shared" si="258"/>
        <v/>
      </c>
      <c r="BL710" s="153" t="str">
        <f t="shared" si="259"/>
        <v>Uit</v>
      </c>
      <c r="BM710" s="154" t="str">
        <f t="shared" si="266"/>
        <v/>
      </c>
      <c r="BN710" s="154">
        <f t="shared" si="260"/>
        <v>0</v>
      </c>
      <c r="BO710" s="154" t="str">
        <f t="shared" si="261"/>
        <v/>
      </c>
      <c r="BP710" s="61"/>
      <c r="BQ710" s="61"/>
      <c r="BR710" s="59" t="str">
        <f t="shared" si="262"/>
        <v/>
      </c>
      <c r="BS710" s="59" t="str">
        <f t="shared" si="263"/>
        <v/>
      </c>
      <c r="BT710" s="155" t="str">
        <f t="shared" si="264"/>
        <v/>
      </c>
      <c r="BU710" s="156" t="str">
        <f t="shared" si="265"/>
        <v/>
      </c>
      <c r="BV710" s="68"/>
      <c r="BW710" s="68"/>
      <c r="BX710" s="68"/>
      <c r="BY710" s="68"/>
      <c r="BZ710" s="68"/>
      <c r="CA710" s="68"/>
      <c r="CB710" s="68"/>
      <c r="CC710" s="68"/>
    </row>
    <row r="711" spans="1:81" x14ac:dyDescent="0.2">
      <c r="A711" s="161" t="s">
        <v>57</v>
      </c>
      <c r="B711" s="32"/>
      <c r="C711" s="164" t="str">
        <f t="shared" si="245"/>
        <v>Z</v>
      </c>
      <c r="D711" s="147"/>
      <c r="E711" s="40"/>
      <c r="F711" s="35"/>
      <c r="G711" s="32"/>
      <c r="H711" s="32"/>
      <c r="I711" s="32"/>
      <c r="J711" s="32"/>
      <c r="K711" s="41"/>
      <c r="L711" s="42"/>
      <c r="M711" s="42"/>
      <c r="N711" s="167" t="str">
        <f t="shared" si="246"/>
        <v>Uit</v>
      </c>
      <c r="O711" s="46"/>
      <c r="P711" s="47"/>
      <c r="Q711" s="48">
        <f t="shared" si="247"/>
        <v>0</v>
      </c>
      <c r="R711" s="49" t="str">
        <f t="shared" si="248"/>
        <v/>
      </c>
      <c r="S711" s="50" t="str">
        <f t="shared" si="249"/>
        <v>Uit</v>
      </c>
      <c r="T711" s="171">
        <f t="shared" si="250"/>
        <v>0</v>
      </c>
      <c r="U711" s="169">
        <f t="shared" si="251"/>
        <v>0</v>
      </c>
      <c r="V711" s="169" t="str">
        <f t="shared" si="252"/>
        <v>Uit</v>
      </c>
      <c r="W711" s="170" t="str">
        <f t="shared" si="253"/>
        <v/>
      </c>
      <c r="X711" s="91" t="str">
        <f t="shared" si="254"/>
        <v/>
      </c>
      <c r="Y711" s="51"/>
      <c r="Z711" s="51"/>
      <c r="AA711" s="51"/>
      <c r="AB711" s="51"/>
      <c r="AC711" s="51"/>
      <c r="AD711" s="51"/>
      <c r="AE711" s="51"/>
      <c r="AF711" s="51"/>
      <c r="AG711" s="51"/>
      <c r="AH711" s="51"/>
      <c r="AI711" s="51"/>
      <c r="AJ711" s="51"/>
      <c r="AK711" s="51"/>
      <c r="AL711" s="51"/>
      <c r="AM711" s="51"/>
      <c r="AN711" s="51"/>
      <c r="AO711" s="51"/>
      <c r="AP711" s="51"/>
      <c r="AQ711" s="51"/>
      <c r="AR711" s="51"/>
      <c r="AS711" s="51"/>
      <c r="AT711" s="51"/>
      <c r="AU711" s="51"/>
      <c r="AV711" s="51"/>
      <c r="AW711" s="51"/>
      <c r="AX711" s="149">
        <f t="shared" si="255"/>
        <v>0</v>
      </c>
      <c r="AY711" s="52"/>
      <c r="AZ711" s="90" t="e">
        <f>VLOOKUP(AY711,Termination!C:D,2,FALSE)</f>
        <v>#N/A</v>
      </c>
      <c r="BA711" s="92" t="str">
        <f t="shared" si="256"/>
        <v/>
      </c>
      <c r="BB711" s="89"/>
      <c r="BC711" s="89"/>
      <c r="BD711" s="150" t="str">
        <f t="shared" si="257"/>
        <v/>
      </c>
      <c r="BE711" s="151">
        <f>VLOOKUP(A711,Basisgegevens!$B:$L,5,0)</f>
        <v>3.8773148148148148E-3</v>
      </c>
      <c r="BF711" s="151">
        <f>VLOOKUP($A711,Basisgegevens!$B:$L,7,0)</f>
        <v>3.6458333333333334E-3</v>
      </c>
      <c r="BG711" s="151">
        <f>VLOOKUP($A711,Basisgegevens!$B:$L,8,0)</f>
        <v>8.9467592592592585E-3</v>
      </c>
      <c r="BH711" s="152">
        <f>VLOOKUP($A711,Basisgegevens!$B:$L,9,0)</f>
        <v>220</v>
      </c>
      <c r="BI711" s="152">
        <f>VLOOKUP($A711,Basisgegevens!$B:$L,10,0)</f>
        <v>99</v>
      </c>
      <c r="BJ711" s="152">
        <f>VLOOKUP($A711,Basisgegevens!$B:$L,11,0)</f>
        <v>19</v>
      </c>
      <c r="BK711" s="152" t="str">
        <f t="shared" si="258"/>
        <v/>
      </c>
      <c r="BL711" s="153" t="str">
        <f t="shared" si="259"/>
        <v>Uit</v>
      </c>
      <c r="BM711" s="154" t="str">
        <f t="shared" si="266"/>
        <v/>
      </c>
      <c r="BN711" s="154">
        <f t="shared" si="260"/>
        <v>0</v>
      </c>
      <c r="BO711" s="154" t="str">
        <f t="shared" si="261"/>
        <v/>
      </c>
      <c r="BP711" s="61"/>
      <c r="BQ711" s="61"/>
      <c r="BR711" s="59" t="str">
        <f t="shared" si="262"/>
        <v/>
      </c>
      <c r="BS711" s="59" t="str">
        <f t="shared" si="263"/>
        <v/>
      </c>
      <c r="BT711" s="155" t="str">
        <f t="shared" si="264"/>
        <v/>
      </c>
      <c r="BU711" s="156" t="str">
        <f t="shared" si="265"/>
        <v/>
      </c>
      <c r="BV711" s="68"/>
      <c r="BW711" s="68"/>
      <c r="BX711" s="68"/>
      <c r="BY711" s="68"/>
      <c r="BZ711" s="68"/>
      <c r="CA711" s="68"/>
      <c r="CB711" s="68"/>
      <c r="CC711" s="68"/>
    </row>
    <row r="712" spans="1:81" x14ac:dyDescent="0.2">
      <c r="A712" s="161" t="s">
        <v>57</v>
      </c>
      <c r="B712" s="32"/>
      <c r="C712" s="164" t="str">
        <f t="shared" si="245"/>
        <v>Z</v>
      </c>
      <c r="D712" s="147"/>
      <c r="E712" s="40"/>
      <c r="F712" s="35"/>
      <c r="G712" s="32"/>
      <c r="H712" s="32"/>
      <c r="I712" s="32"/>
      <c r="J712" s="32"/>
      <c r="K712" s="41"/>
      <c r="L712" s="42"/>
      <c r="M712" s="42"/>
      <c r="N712" s="167" t="str">
        <f t="shared" si="246"/>
        <v>Uit</v>
      </c>
      <c r="O712" s="46"/>
      <c r="P712" s="47"/>
      <c r="Q712" s="48">
        <f t="shared" si="247"/>
        <v>0</v>
      </c>
      <c r="R712" s="49" t="str">
        <f t="shared" si="248"/>
        <v/>
      </c>
      <c r="S712" s="50" t="str">
        <f t="shared" si="249"/>
        <v>Uit</v>
      </c>
      <c r="T712" s="171">
        <f t="shared" si="250"/>
        <v>0</v>
      </c>
      <c r="U712" s="169">
        <f t="shared" si="251"/>
        <v>0</v>
      </c>
      <c r="V712" s="169" t="str">
        <f t="shared" si="252"/>
        <v>Uit</v>
      </c>
      <c r="W712" s="170" t="str">
        <f t="shared" si="253"/>
        <v/>
      </c>
      <c r="X712" s="91" t="str">
        <f t="shared" si="254"/>
        <v/>
      </c>
      <c r="Y712" s="51"/>
      <c r="Z712" s="51"/>
      <c r="AA712" s="51"/>
      <c r="AB712" s="51"/>
      <c r="AC712" s="51"/>
      <c r="AD712" s="51"/>
      <c r="AE712" s="51"/>
      <c r="AF712" s="51"/>
      <c r="AG712" s="51"/>
      <c r="AH712" s="51"/>
      <c r="AI712" s="51"/>
      <c r="AJ712" s="51"/>
      <c r="AK712" s="51"/>
      <c r="AL712" s="51"/>
      <c r="AM712" s="51"/>
      <c r="AN712" s="51"/>
      <c r="AO712" s="51"/>
      <c r="AP712" s="51"/>
      <c r="AQ712" s="51"/>
      <c r="AR712" s="51"/>
      <c r="AS712" s="51"/>
      <c r="AT712" s="51"/>
      <c r="AU712" s="51"/>
      <c r="AV712" s="51"/>
      <c r="AW712" s="51"/>
      <c r="AX712" s="149">
        <f t="shared" si="255"/>
        <v>0</v>
      </c>
      <c r="AY712" s="52"/>
      <c r="AZ712" s="90" t="e">
        <f>VLOOKUP(AY712,Termination!C:D,2,FALSE)</f>
        <v>#N/A</v>
      </c>
      <c r="BA712" s="92" t="str">
        <f t="shared" si="256"/>
        <v/>
      </c>
      <c r="BB712" s="89"/>
      <c r="BC712" s="89"/>
      <c r="BD712" s="150" t="str">
        <f t="shared" si="257"/>
        <v/>
      </c>
      <c r="BE712" s="151">
        <f>VLOOKUP(A712,Basisgegevens!$B:$L,5,0)</f>
        <v>3.8773148148148148E-3</v>
      </c>
      <c r="BF712" s="151">
        <f>VLOOKUP($A712,Basisgegevens!$B:$L,7,0)</f>
        <v>3.6458333333333334E-3</v>
      </c>
      <c r="BG712" s="151">
        <f>VLOOKUP($A712,Basisgegevens!$B:$L,8,0)</f>
        <v>8.9467592592592585E-3</v>
      </c>
      <c r="BH712" s="152">
        <f>VLOOKUP($A712,Basisgegevens!$B:$L,9,0)</f>
        <v>220</v>
      </c>
      <c r="BI712" s="152">
        <f>VLOOKUP($A712,Basisgegevens!$B:$L,10,0)</f>
        <v>99</v>
      </c>
      <c r="BJ712" s="152">
        <f>VLOOKUP($A712,Basisgegevens!$B:$L,11,0)</f>
        <v>19</v>
      </c>
      <c r="BK712" s="152" t="str">
        <f t="shared" si="258"/>
        <v/>
      </c>
      <c r="BL712" s="153" t="str">
        <f t="shared" si="259"/>
        <v>Uit</v>
      </c>
      <c r="BM712" s="154" t="str">
        <f t="shared" si="266"/>
        <v/>
      </c>
      <c r="BN712" s="154">
        <f t="shared" si="260"/>
        <v>0</v>
      </c>
      <c r="BO712" s="154" t="str">
        <f t="shared" si="261"/>
        <v/>
      </c>
      <c r="BP712" s="61"/>
      <c r="BQ712" s="61"/>
      <c r="BR712" s="59" t="str">
        <f t="shared" si="262"/>
        <v/>
      </c>
      <c r="BS712" s="59" t="str">
        <f t="shared" si="263"/>
        <v/>
      </c>
      <c r="BT712" s="155" t="str">
        <f t="shared" si="264"/>
        <v/>
      </c>
      <c r="BU712" s="156" t="str">
        <f t="shared" si="265"/>
        <v/>
      </c>
      <c r="BV712" s="68"/>
      <c r="BW712" s="68"/>
      <c r="BX712" s="68"/>
      <c r="BY712" s="68"/>
      <c r="BZ712" s="68"/>
      <c r="CA712" s="68"/>
      <c r="CB712" s="68"/>
      <c r="CC712" s="68"/>
    </row>
    <row r="713" spans="1:81" x14ac:dyDescent="0.2">
      <c r="A713" s="161" t="s">
        <v>57</v>
      </c>
      <c r="B713" s="32"/>
      <c r="C713" s="164" t="str">
        <f t="shared" si="245"/>
        <v>Z</v>
      </c>
      <c r="D713" s="147"/>
      <c r="E713" s="40"/>
      <c r="F713" s="35"/>
      <c r="G713" s="32"/>
      <c r="H713" s="32"/>
      <c r="I713" s="32"/>
      <c r="J713" s="32"/>
      <c r="K713" s="41"/>
      <c r="L713" s="42"/>
      <c r="M713" s="42"/>
      <c r="N713" s="167" t="str">
        <f t="shared" si="246"/>
        <v>Uit</v>
      </c>
      <c r="O713" s="46"/>
      <c r="P713" s="47"/>
      <c r="Q713" s="48">
        <f t="shared" si="247"/>
        <v>0</v>
      </c>
      <c r="R713" s="49" t="str">
        <f t="shared" si="248"/>
        <v/>
      </c>
      <c r="S713" s="50" t="str">
        <f t="shared" si="249"/>
        <v>Uit</v>
      </c>
      <c r="T713" s="171">
        <f t="shared" si="250"/>
        <v>0</v>
      </c>
      <c r="U713" s="169">
        <f t="shared" si="251"/>
        <v>0</v>
      </c>
      <c r="V713" s="169" t="str">
        <f t="shared" si="252"/>
        <v>Uit</v>
      </c>
      <c r="W713" s="170" t="str">
        <f t="shared" si="253"/>
        <v/>
      </c>
      <c r="X713" s="91" t="str">
        <f t="shared" si="254"/>
        <v/>
      </c>
      <c r="Y713" s="51"/>
      <c r="Z713" s="51"/>
      <c r="AA713" s="51"/>
      <c r="AB713" s="51"/>
      <c r="AC713" s="51"/>
      <c r="AD713" s="51"/>
      <c r="AE713" s="51"/>
      <c r="AF713" s="51"/>
      <c r="AG713" s="51"/>
      <c r="AH713" s="51"/>
      <c r="AI713" s="51"/>
      <c r="AJ713" s="51"/>
      <c r="AK713" s="51"/>
      <c r="AL713" s="51"/>
      <c r="AM713" s="51"/>
      <c r="AN713" s="51"/>
      <c r="AO713" s="51"/>
      <c r="AP713" s="51"/>
      <c r="AQ713" s="51"/>
      <c r="AR713" s="51"/>
      <c r="AS713" s="51"/>
      <c r="AT713" s="51"/>
      <c r="AU713" s="51"/>
      <c r="AV713" s="51"/>
      <c r="AW713" s="51"/>
      <c r="AX713" s="149">
        <f t="shared" si="255"/>
        <v>0</v>
      </c>
      <c r="AY713" s="52"/>
      <c r="AZ713" s="90" t="e">
        <f>VLOOKUP(AY713,Termination!C:D,2,FALSE)</f>
        <v>#N/A</v>
      </c>
      <c r="BA713" s="92" t="str">
        <f t="shared" si="256"/>
        <v/>
      </c>
      <c r="BB713" s="89"/>
      <c r="BC713" s="89"/>
      <c r="BD713" s="150" t="str">
        <f t="shared" si="257"/>
        <v/>
      </c>
      <c r="BE713" s="151">
        <f>VLOOKUP(A713,Basisgegevens!$B:$L,5,0)</f>
        <v>3.8773148148148148E-3</v>
      </c>
      <c r="BF713" s="151">
        <f>VLOOKUP($A713,Basisgegevens!$B:$L,7,0)</f>
        <v>3.6458333333333334E-3</v>
      </c>
      <c r="BG713" s="151">
        <f>VLOOKUP($A713,Basisgegevens!$B:$L,8,0)</f>
        <v>8.9467592592592585E-3</v>
      </c>
      <c r="BH713" s="152">
        <f>VLOOKUP($A713,Basisgegevens!$B:$L,9,0)</f>
        <v>220</v>
      </c>
      <c r="BI713" s="152">
        <f>VLOOKUP($A713,Basisgegevens!$B:$L,10,0)</f>
        <v>99</v>
      </c>
      <c r="BJ713" s="152">
        <f>VLOOKUP($A713,Basisgegevens!$B:$L,11,0)</f>
        <v>19</v>
      </c>
      <c r="BK713" s="152" t="str">
        <f t="shared" si="258"/>
        <v/>
      </c>
      <c r="BL713" s="153" t="str">
        <f t="shared" si="259"/>
        <v>Uit</v>
      </c>
      <c r="BM713" s="154" t="str">
        <f t="shared" si="266"/>
        <v/>
      </c>
      <c r="BN713" s="154">
        <f t="shared" si="260"/>
        <v>0</v>
      </c>
      <c r="BO713" s="154" t="str">
        <f t="shared" si="261"/>
        <v/>
      </c>
      <c r="BP713" s="61"/>
      <c r="BQ713" s="61"/>
      <c r="BR713" s="59" t="str">
        <f t="shared" si="262"/>
        <v/>
      </c>
      <c r="BS713" s="59" t="str">
        <f t="shared" si="263"/>
        <v/>
      </c>
      <c r="BT713" s="155" t="str">
        <f t="shared" si="264"/>
        <v/>
      </c>
      <c r="BU713" s="156" t="str">
        <f t="shared" si="265"/>
        <v/>
      </c>
      <c r="BV713" s="68"/>
      <c r="BW713" s="68"/>
      <c r="BX713" s="68"/>
      <c r="BY713" s="68"/>
      <c r="BZ713" s="68"/>
      <c r="CA713" s="68"/>
      <c r="CB713" s="68"/>
      <c r="CC713" s="68"/>
    </row>
    <row r="714" spans="1:81" x14ac:dyDescent="0.2">
      <c r="A714" s="161" t="s">
        <v>57</v>
      </c>
      <c r="B714" s="32"/>
      <c r="C714" s="164" t="str">
        <f t="shared" si="245"/>
        <v>Z</v>
      </c>
      <c r="D714" s="147"/>
      <c r="E714" s="40"/>
      <c r="F714" s="35"/>
      <c r="G714" s="32"/>
      <c r="H714" s="32"/>
      <c r="I714" s="32"/>
      <c r="J714" s="32"/>
      <c r="K714" s="41"/>
      <c r="L714" s="42"/>
      <c r="M714" s="42"/>
      <c r="N714" s="167" t="str">
        <f t="shared" si="246"/>
        <v>Uit</v>
      </c>
      <c r="O714" s="46"/>
      <c r="P714" s="47"/>
      <c r="Q714" s="48">
        <f t="shared" si="247"/>
        <v>0</v>
      </c>
      <c r="R714" s="49" t="str">
        <f t="shared" si="248"/>
        <v/>
      </c>
      <c r="S714" s="50" t="str">
        <f t="shared" si="249"/>
        <v>Uit</v>
      </c>
      <c r="T714" s="171">
        <f t="shared" si="250"/>
        <v>0</v>
      </c>
      <c r="U714" s="169">
        <f t="shared" si="251"/>
        <v>0</v>
      </c>
      <c r="V714" s="169" t="str">
        <f t="shared" si="252"/>
        <v>Uit</v>
      </c>
      <c r="W714" s="170" t="str">
        <f t="shared" si="253"/>
        <v/>
      </c>
      <c r="X714" s="91" t="str">
        <f t="shared" si="254"/>
        <v/>
      </c>
      <c r="Y714" s="51"/>
      <c r="Z714" s="51"/>
      <c r="AA714" s="51"/>
      <c r="AB714" s="51"/>
      <c r="AC714" s="51"/>
      <c r="AD714" s="51"/>
      <c r="AE714" s="51"/>
      <c r="AF714" s="51"/>
      <c r="AG714" s="51"/>
      <c r="AH714" s="51"/>
      <c r="AI714" s="51"/>
      <c r="AJ714" s="51"/>
      <c r="AK714" s="51"/>
      <c r="AL714" s="51"/>
      <c r="AM714" s="51"/>
      <c r="AN714" s="51"/>
      <c r="AO714" s="51"/>
      <c r="AP714" s="51"/>
      <c r="AQ714" s="51"/>
      <c r="AR714" s="51"/>
      <c r="AS714" s="51"/>
      <c r="AT714" s="51"/>
      <c r="AU714" s="51"/>
      <c r="AV714" s="51"/>
      <c r="AW714" s="51"/>
      <c r="AX714" s="149">
        <f t="shared" si="255"/>
        <v>0</v>
      </c>
      <c r="AY714" s="52"/>
      <c r="AZ714" s="90" t="e">
        <f>VLOOKUP(AY714,Termination!C:D,2,FALSE)</f>
        <v>#N/A</v>
      </c>
      <c r="BA714" s="92" t="str">
        <f t="shared" si="256"/>
        <v/>
      </c>
      <c r="BB714" s="89"/>
      <c r="BC714" s="89"/>
      <c r="BD714" s="150" t="str">
        <f t="shared" si="257"/>
        <v/>
      </c>
      <c r="BE714" s="151">
        <f>VLOOKUP(A714,Basisgegevens!$B:$L,5,0)</f>
        <v>3.8773148148148148E-3</v>
      </c>
      <c r="BF714" s="151">
        <f>VLOOKUP($A714,Basisgegevens!$B:$L,7,0)</f>
        <v>3.6458333333333334E-3</v>
      </c>
      <c r="BG714" s="151">
        <f>VLOOKUP($A714,Basisgegevens!$B:$L,8,0)</f>
        <v>8.9467592592592585E-3</v>
      </c>
      <c r="BH714" s="152">
        <f>VLOOKUP($A714,Basisgegevens!$B:$L,9,0)</f>
        <v>220</v>
      </c>
      <c r="BI714" s="152">
        <f>VLOOKUP($A714,Basisgegevens!$B:$L,10,0)</f>
        <v>99</v>
      </c>
      <c r="BJ714" s="152">
        <f>VLOOKUP($A714,Basisgegevens!$B:$L,11,0)</f>
        <v>19</v>
      </c>
      <c r="BK714" s="152" t="str">
        <f t="shared" si="258"/>
        <v/>
      </c>
      <c r="BL714" s="153" t="str">
        <f t="shared" si="259"/>
        <v>Uit</v>
      </c>
      <c r="BM714" s="154" t="str">
        <f t="shared" si="266"/>
        <v/>
      </c>
      <c r="BN714" s="154">
        <f t="shared" si="260"/>
        <v>0</v>
      </c>
      <c r="BO714" s="154" t="str">
        <f t="shared" si="261"/>
        <v/>
      </c>
      <c r="BP714" s="61"/>
      <c r="BQ714" s="61"/>
      <c r="BR714" s="59" t="str">
        <f t="shared" si="262"/>
        <v/>
      </c>
      <c r="BS714" s="59" t="str">
        <f t="shared" si="263"/>
        <v/>
      </c>
      <c r="BT714" s="155" t="str">
        <f t="shared" si="264"/>
        <v/>
      </c>
      <c r="BU714" s="156" t="str">
        <f t="shared" si="265"/>
        <v/>
      </c>
      <c r="BV714" s="68"/>
      <c r="BW714" s="68"/>
      <c r="BX714" s="68"/>
      <c r="BY714" s="68"/>
      <c r="BZ714" s="68"/>
      <c r="CA714" s="68"/>
      <c r="CB714" s="68"/>
      <c r="CC714" s="68"/>
    </row>
    <row r="715" spans="1:81" x14ac:dyDescent="0.2">
      <c r="A715" s="161" t="s">
        <v>57</v>
      </c>
      <c r="B715" s="32"/>
      <c r="C715" s="164" t="str">
        <f t="shared" si="245"/>
        <v>Z</v>
      </c>
      <c r="D715" s="147"/>
      <c r="E715" s="40"/>
      <c r="F715" s="35"/>
      <c r="G715" s="32"/>
      <c r="H715" s="32"/>
      <c r="I715" s="32"/>
      <c r="J715" s="32"/>
      <c r="K715" s="41"/>
      <c r="L715" s="42"/>
      <c r="M715" s="42"/>
      <c r="N715" s="167" t="str">
        <f t="shared" si="246"/>
        <v>Uit</v>
      </c>
      <c r="O715" s="46"/>
      <c r="P715" s="47"/>
      <c r="Q715" s="48">
        <f t="shared" si="247"/>
        <v>0</v>
      </c>
      <c r="R715" s="49" t="str">
        <f t="shared" si="248"/>
        <v/>
      </c>
      <c r="S715" s="50" t="str">
        <f t="shared" si="249"/>
        <v>Uit</v>
      </c>
      <c r="T715" s="171">
        <f t="shared" si="250"/>
        <v>0</v>
      </c>
      <c r="U715" s="169">
        <f t="shared" si="251"/>
        <v>0</v>
      </c>
      <c r="V715" s="169" t="str">
        <f t="shared" si="252"/>
        <v>Uit</v>
      </c>
      <c r="W715" s="170" t="str">
        <f t="shared" si="253"/>
        <v/>
      </c>
      <c r="X715" s="91" t="str">
        <f t="shared" si="254"/>
        <v/>
      </c>
      <c r="Y715" s="51"/>
      <c r="Z715" s="51"/>
      <c r="AA715" s="51"/>
      <c r="AB715" s="51"/>
      <c r="AC715" s="51"/>
      <c r="AD715" s="51"/>
      <c r="AE715" s="51"/>
      <c r="AF715" s="51"/>
      <c r="AG715" s="51"/>
      <c r="AH715" s="51"/>
      <c r="AI715" s="51"/>
      <c r="AJ715" s="51"/>
      <c r="AK715" s="51"/>
      <c r="AL715" s="51"/>
      <c r="AM715" s="51"/>
      <c r="AN715" s="51"/>
      <c r="AO715" s="51"/>
      <c r="AP715" s="51"/>
      <c r="AQ715" s="51"/>
      <c r="AR715" s="51"/>
      <c r="AS715" s="51"/>
      <c r="AT715" s="51"/>
      <c r="AU715" s="51"/>
      <c r="AV715" s="51"/>
      <c r="AW715" s="51"/>
      <c r="AX715" s="149">
        <f t="shared" si="255"/>
        <v>0</v>
      </c>
      <c r="AY715" s="52"/>
      <c r="AZ715" s="90" t="e">
        <f>VLOOKUP(AY715,Termination!C:D,2,FALSE)</f>
        <v>#N/A</v>
      </c>
      <c r="BA715" s="92" t="str">
        <f t="shared" si="256"/>
        <v/>
      </c>
      <c r="BB715" s="89"/>
      <c r="BC715" s="89"/>
      <c r="BD715" s="150" t="str">
        <f t="shared" si="257"/>
        <v/>
      </c>
      <c r="BE715" s="151">
        <f>VLOOKUP(A715,Basisgegevens!$B:$L,5,0)</f>
        <v>3.8773148148148148E-3</v>
      </c>
      <c r="BF715" s="151">
        <f>VLOOKUP($A715,Basisgegevens!$B:$L,7,0)</f>
        <v>3.6458333333333334E-3</v>
      </c>
      <c r="BG715" s="151">
        <f>VLOOKUP($A715,Basisgegevens!$B:$L,8,0)</f>
        <v>8.9467592592592585E-3</v>
      </c>
      <c r="BH715" s="152">
        <f>VLOOKUP($A715,Basisgegevens!$B:$L,9,0)</f>
        <v>220</v>
      </c>
      <c r="BI715" s="152">
        <f>VLOOKUP($A715,Basisgegevens!$B:$L,10,0)</f>
        <v>99</v>
      </c>
      <c r="BJ715" s="152">
        <f>VLOOKUP($A715,Basisgegevens!$B:$L,11,0)</f>
        <v>19</v>
      </c>
      <c r="BK715" s="152" t="str">
        <f t="shared" si="258"/>
        <v/>
      </c>
      <c r="BL715" s="153" t="str">
        <f t="shared" si="259"/>
        <v>Uit</v>
      </c>
      <c r="BM715" s="154" t="str">
        <f t="shared" si="266"/>
        <v/>
      </c>
      <c r="BN715" s="154">
        <f t="shared" si="260"/>
        <v>0</v>
      </c>
      <c r="BO715" s="154" t="str">
        <f t="shared" si="261"/>
        <v/>
      </c>
      <c r="BP715" s="61"/>
      <c r="BQ715" s="61"/>
      <c r="BR715" s="59" t="str">
        <f t="shared" si="262"/>
        <v/>
      </c>
      <c r="BS715" s="59" t="str">
        <f t="shared" si="263"/>
        <v/>
      </c>
      <c r="BT715" s="155" t="str">
        <f t="shared" si="264"/>
        <v/>
      </c>
      <c r="BU715" s="156" t="str">
        <f t="shared" si="265"/>
        <v/>
      </c>
      <c r="BV715" s="68"/>
      <c r="BW715" s="68"/>
      <c r="BX715" s="68"/>
      <c r="BY715" s="68"/>
      <c r="BZ715" s="68"/>
      <c r="CA715" s="68"/>
      <c r="CB715" s="68"/>
      <c r="CC715" s="68"/>
    </row>
    <row r="716" spans="1:81" x14ac:dyDescent="0.2">
      <c r="A716" s="161" t="s">
        <v>57</v>
      </c>
      <c r="B716" s="32"/>
      <c r="C716" s="164" t="str">
        <f t="shared" si="245"/>
        <v>Z</v>
      </c>
      <c r="D716" s="147"/>
      <c r="E716" s="40"/>
      <c r="F716" s="35"/>
      <c r="G716" s="32"/>
      <c r="H716" s="32"/>
      <c r="I716" s="32"/>
      <c r="J716" s="32"/>
      <c r="K716" s="41"/>
      <c r="L716" s="42"/>
      <c r="M716" s="42"/>
      <c r="N716" s="167" t="str">
        <f t="shared" si="246"/>
        <v>Uit</v>
      </c>
      <c r="O716" s="46"/>
      <c r="P716" s="47"/>
      <c r="Q716" s="48">
        <f t="shared" si="247"/>
        <v>0</v>
      </c>
      <c r="R716" s="49" t="str">
        <f t="shared" si="248"/>
        <v/>
      </c>
      <c r="S716" s="50" t="str">
        <f t="shared" si="249"/>
        <v>Uit</v>
      </c>
      <c r="T716" s="171">
        <f t="shared" si="250"/>
        <v>0</v>
      </c>
      <c r="U716" s="169">
        <f t="shared" si="251"/>
        <v>0</v>
      </c>
      <c r="V716" s="169" t="str">
        <f t="shared" si="252"/>
        <v>Uit</v>
      </c>
      <c r="W716" s="170" t="str">
        <f t="shared" si="253"/>
        <v/>
      </c>
      <c r="X716" s="91" t="str">
        <f t="shared" si="254"/>
        <v/>
      </c>
      <c r="Y716" s="51"/>
      <c r="Z716" s="51"/>
      <c r="AA716" s="51"/>
      <c r="AB716" s="51"/>
      <c r="AC716" s="51"/>
      <c r="AD716" s="51"/>
      <c r="AE716" s="51"/>
      <c r="AF716" s="51"/>
      <c r="AG716" s="51"/>
      <c r="AH716" s="51"/>
      <c r="AI716" s="51"/>
      <c r="AJ716" s="51"/>
      <c r="AK716" s="51"/>
      <c r="AL716" s="51"/>
      <c r="AM716" s="51"/>
      <c r="AN716" s="51"/>
      <c r="AO716" s="51"/>
      <c r="AP716" s="51"/>
      <c r="AQ716" s="51"/>
      <c r="AR716" s="51"/>
      <c r="AS716" s="51"/>
      <c r="AT716" s="51"/>
      <c r="AU716" s="51"/>
      <c r="AV716" s="51"/>
      <c r="AW716" s="51"/>
      <c r="AX716" s="149">
        <f t="shared" si="255"/>
        <v>0</v>
      </c>
      <c r="AY716" s="52"/>
      <c r="AZ716" s="90" t="e">
        <f>VLOOKUP(AY716,Termination!C:D,2,FALSE)</f>
        <v>#N/A</v>
      </c>
      <c r="BA716" s="92" t="str">
        <f t="shared" si="256"/>
        <v/>
      </c>
      <c r="BB716" s="89"/>
      <c r="BC716" s="89"/>
      <c r="BD716" s="150" t="str">
        <f t="shared" si="257"/>
        <v/>
      </c>
      <c r="BE716" s="151">
        <f>VLOOKUP(A716,Basisgegevens!$B:$L,5,0)</f>
        <v>3.8773148148148148E-3</v>
      </c>
      <c r="BF716" s="151">
        <f>VLOOKUP($A716,Basisgegevens!$B:$L,7,0)</f>
        <v>3.6458333333333334E-3</v>
      </c>
      <c r="BG716" s="151">
        <f>VLOOKUP($A716,Basisgegevens!$B:$L,8,0)</f>
        <v>8.9467592592592585E-3</v>
      </c>
      <c r="BH716" s="152">
        <f>VLOOKUP($A716,Basisgegevens!$B:$L,9,0)</f>
        <v>220</v>
      </c>
      <c r="BI716" s="152">
        <f>VLOOKUP($A716,Basisgegevens!$B:$L,10,0)</f>
        <v>99</v>
      </c>
      <c r="BJ716" s="152">
        <f>VLOOKUP($A716,Basisgegevens!$B:$L,11,0)</f>
        <v>19</v>
      </c>
      <c r="BK716" s="152" t="str">
        <f t="shared" si="258"/>
        <v/>
      </c>
      <c r="BL716" s="153" t="str">
        <f t="shared" si="259"/>
        <v>Uit</v>
      </c>
      <c r="BM716" s="154" t="str">
        <f t="shared" si="266"/>
        <v/>
      </c>
      <c r="BN716" s="154">
        <f t="shared" si="260"/>
        <v>0</v>
      </c>
      <c r="BO716" s="154" t="str">
        <f t="shared" si="261"/>
        <v/>
      </c>
      <c r="BP716" s="61"/>
      <c r="BQ716" s="61"/>
      <c r="BR716" s="59" t="str">
        <f t="shared" si="262"/>
        <v/>
      </c>
      <c r="BS716" s="59" t="str">
        <f t="shared" si="263"/>
        <v/>
      </c>
      <c r="BT716" s="155" t="str">
        <f t="shared" si="264"/>
        <v/>
      </c>
      <c r="BU716" s="156" t="str">
        <f t="shared" si="265"/>
        <v/>
      </c>
      <c r="BV716" s="68"/>
      <c r="BW716" s="68"/>
      <c r="BX716" s="68"/>
      <c r="BY716" s="68"/>
      <c r="BZ716" s="68"/>
      <c r="CA716" s="68"/>
      <c r="CB716" s="68"/>
      <c r="CC716" s="68"/>
    </row>
    <row r="717" spans="1:81" x14ac:dyDescent="0.2">
      <c r="A717" s="161" t="s">
        <v>57</v>
      </c>
      <c r="B717" s="32"/>
      <c r="C717" s="164" t="str">
        <f t="shared" si="245"/>
        <v>Z</v>
      </c>
      <c r="D717" s="147"/>
      <c r="E717" s="40"/>
      <c r="F717" s="35"/>
      <c r="G717" s="32"/>
      <c r="H717" s="32"/>
      <c r="I717" s="32"/>
      <c r="J717" s="32"/>
      <c r="K717" s="41"/>
      <c r="L717" s="42"/>
      <c r="M717" s="42"/>
      <c r="N717" s="167" t="str">
        <f t="shared" si="246"/>
        <v>Uit</v>
      </c>
      <c r="O717" s="46"/>
      <c r="P717" s="47"/>
      <c r="Q717" s="48">
        <f t="shared" si="247"/>
        <v>0</v>
      </c>
      <c r="R717" s="49" t="str">
        <f t="shared" si="248"/>
        <v/>
      </c>
      <c r="S717" s="50" t="str">
        <f t="shared" si="249"/>
        <v>Uit</v>
      </c>
      <c r="T717" s="171">
        <f t="shared" si="250"/>
        <v>0</v>
      </c>
      <c r="U717" s="169">
        <f t="shared" si="251"/>
        <v>0</v>
      </c>
      <c r="V717" s="169" t="str">
        <f t="shared" si="252"/>
        <v>Uit</v>
      </c>
      <c r="W717" s="170" t="str">
        <f t="shared" si="253"/>
        <v/>
      </c>
      <c r="X717" s="91" t="str">
        <f t="shared" si="254"/>
        <v/>
      </c>
      <c r="Y717" s="51"/>
      <c r="Z717" s="51"/>
      <c r="AA717" s="51"/>
      <c r="AB717" s="51"/>
      <c r="AC717" s="51"/>
      <c r="AD717" s="51"/>
      <c r="AE717" s="51"/>
      <c r="AF717" s="51"/>
      <c r="AG717" s="51"/>
      <c r="AH717" s="51"/>
      <c r="AI717" s="51"/>
      <c r="AJ717" s="51"/>
      <c r="AK717" s="51"/>
      <c r="AL717" s="51"/>
      <c r="AM717" s="51"/>
      <c r="AN717" s="51"/>
      <c r="AO717" s="51"/>
      <c r="AP717" s="51"/>
      <c r="AQ717" s="51"/>
      <c r="AR717" s="51"/>
      <c r="AS717" s="51"/>
      <c r="AT717" s="51"/>
      <c r="AU717" s="51"/>
      <c r="AV717" s="51"/>
      <c r="AW717" s="51"/>
      <c r="AX717" s="149">
        <f t="shared" si="255"/>
        <v>0</v>
      </c>
      <c r="AY717" s="52"/>
      <c r="AZ717" s="90" t="e">
        <f>VLOOKUP(AY717,Termination!C:D,2,FALSE)</f>
        <v>#N/A</v>
      </c>
      <c r="BA717" s="92" t="str">
        <f t="shared" si="256"/>
        <v/>
      </c>
      <c r="BB717" s="89"/>
      <c r="BC717" s="89"/>
      <c r="BD717" s="150" t="str">
        <f t="shared" si="257"/>
        <v/>
      </c>
      <c r="BE717" s="151">
        <f>VLOOKUP(A717,Basisgegevens!$B:$L,5,0)</f>
        <v>3.8773148148148148E-3</v>
      </c>
      <c r="BF717" s="151">
        <f>VLOOKUP($A717,Basisgegevens!$B:$L,7,0)</f>
        <v>3.6458333333333334E-3</v>
      </c>
      <c r="BG717" s="151">
        <f>VLOOKUP($A717,Basisgegevens!$B:$L,8,0)</f>
        <v>8.9467592592592585E-3</v>
      </c>
      <c r="BH717" s="152">
        <f>VLOOKUP($A717,Basisgegevens!$B:$L,9,0)</f>
        <v>220</v>
      </c>
      <c r="BI717" s="152">
        <f>VLOOKUP($A717,Basisgegevens!$B:$L,10,0)</f>
        <v>99</v>
      </c>
      <c r="BJ717" s="152">
        <f>VLOOKUP($A717,Basisgegevens!$B:$L,11,0)</f>
        <v>19</v>
      </c>
      <c r="BK717" s="152" t="str">
        <f t="shared" si="258"/>
        <v/>
      </c>
      <c r="BL717" s="153" t="str">
        <f t="shared" si="259"/>
        <v>Uit</v>
      </c>
      <c r="BM717" s="154" t="str">
        <f t="shared" si="266"/>
        <v/>
      </c>
      <c r="BN717" s="154">
        <f t="shared" si="260"/>
        <v>0</v>
      </c>
      <c r="BO717" s="154" t="str">
        <f t="shared" si="261"/>
        <v/>
      </c>
      <c r="BP717" s="61"/>
      <c r="BQ717" s="61"/>
      <c r="BR717" s="59" t="str">
        <f t="shared" si="262"/>
        <v/>
      </c>
      <c r="BS717" s="59" t="str">
        <f t="shared" si="263"/>
        <v/>
      </c>
      <c r="BT717" s="155" t="str">
        <f t="shared" si="264"/>
        <v/>
      </c>
      <c r="BU717" s="156" t="str">
        <f t="shared" si="265"/>
        <v/>
      </c>
      <c r="BV717" s="68"/>
      <c r="BW717" s="68"/>
      <c r="BX717" s="68"/>
      <c r="BY717" s="68"/>
      <c r="BZ717" s="68"/>
      <c r="CA717" s="68"/>
      <c r="CB717" s="68"/>
      <c r="CC717" s="68"/>
    </row>
    <row r="718" spans="1:81" x14ac:dyDescent="0.2">
      <c r="A718" s="161" t="s">
        <v>57</v>
      </c>
      <c r="B718" s="32"/>
      <c r="C718" s="164" t="str">
        <f t="shared" si="245"/>
        <v>Z</v>
      </c>
      <c r="D718" s="147"/>
      <c r="E718" s="40"/>
      <c r="F718" s="35"/>
      <c r="G718" s="32"/>
      <c r="H718" s="32"/>
      <c r="I718" s="32"/>
      <c r="J718" s="32"/>
      <c r="K718" s="41"/>
      <c r="L718" s="42"/>
      <c r="M718" s="42"/>
      <c r="N718" s="167" t="str">
        <f t="shared" si="246"/>
        <v>Uit</v>
      </c>
      <c r="O718" s="46"/>
      <c r="P718" s="47"/>
      <c r="Q718" s="48">
        <f t="shared" si="247"/>
        <v>0</v>
      </c>
      <c r="R718" s="49" t="str">
        <f t="shared" si="248"/>
        <v/>
      </c>
      <c r="S718" s="50" t="str">
        <f t="shared" si="249"/>
        <v>Uit</v>
      </c>
      <c r="T718" s="171">
        <f t="shared" si="250"/>
        <v>0</v>
      </c>
      <c r="U718" s="169">
        <f t="shared" si="251"/>
        <v>0</v>
      </c>
      <c r="V718" s="169" t="str">
        <f t="shared" si="252"/>
        <v>Uit</v>
      </c>
      <c r="W718" s="170" t="str">
        <f t="shared" si="253"/>
        <v/>
      </c>
      <c r="X718" s="91" t="str">
        <f t="shared" si="254"/>
        <v/>
      </c>
      <c r="Y718" s="51"/>
      <c r="Z718" s="51"/>
      <c r="AA718" s="51"/>
      <c r="AB718" s="51"/>
      <c r="AC718" s="51"/>
      <c r="AD718" s="51"/>
      <c r="AE718" s="51"/>
      <c r="AF718" s="51"/>
      <c r="AG718" s="51"/>
      <c r="AH718" s="51"/>
      <c r="AI718" s="51"/>
      <c r="AJ718" s="51"/>
      <c r="AK718" s="51"/>
      <c r="AL718" s="51"/>
      <c r="AM718" s="51"/>
      <c r="AN718" s="51"/>
      <c r="AO718" s="51"/>
      <c r="AP718" s="51"/>
      <c r="AQ718" s="51"/>
      <c r="AR718" s="51"/>
      <c r="AS718" s="51"/>
      <c r="AT718" s="51"/>
      <c r="AU718" s="51"/>
      <c r="AV718" s="51"/>
      <c r="AW718" s="51"/>
      <c r="AX718" s="149">
        <f t="shared" si="255"/>
        <v>0</v>
      </c>
      <c r="AY718" s="52"/>
      <c r="AZ718" s="90" t="e">
        <f>VLOOKUP(AY718,Termination!C:D,2,FALSE)</f>
        <v>#N/A</v>
      </c>
      <c r="BA718" s="92" t="str">
        <f t="shared" si="256"/>
        <v/>
      </c>
      <c r="BB718" s="89"/>
      <c r="BC718" s="89"/>
      <c r="BD718" s="150" t="str">
        <f t="shared" si="257"/>
        <v/>
      </c>
      <c r="BE718" s="151">
        <f>VLOOKUP(A718,Basisgegevens!$B:$L,5,0)</f>
        <v>3.8773148148148148E-3</v>
      </c>
      <c r="BF718" s="151">
        <f>VLOOKUP($A718,Basisgegevens!$B:$L,7,0)</f>
        <v>3.6458333333333334E-3</v>
      </c>
      <c r="BG718" s="151">
        <f>VLOOKUP($A718,Basisgegevens!$B:$L,8,0)</f>
        <v>8.9467592592592585E-3</v>
      </c>
      <c r="BH718" s="152">
        <f>VLOOKUP($A718,Basisgegevens!$B:$L,9,0)</f>
        <v>220</v>
      </c>
      <c r="BI718" s="152">
        <f>VLOOKUP($A718,Basisgegevens!$B:$L,10,0)</f>
        <v>99</v>
      </c>
      <c r="BJ718" s="152">
        <f>VLOOKUP($A718,Basisgegevens!$B:$L,11,0)</f>
        <v>19</v>
      </c>
      <c r="BK718" s="152" t="str">
        <f t="shared" si="258"/>
        <v/>
      </c>
      <c r="BL718" s="153" t="str">
        <f t="shared" si="259"/>
        <v>Uit</v>
      </c>
      <c r="BM718" s="154" t="str">
        <f t="shared" si="266"/>
        <v/>
      </c>
      <c r="BN718" s="154">
        <f t="shared" si="260"/>
        <v>0</v>
      </c>
      <c r="BO718" s="154" t="str">
        <f t="shared" si="261"/>
        <v/>
      </c>
      <c r="BP718" s="61"/>
      <c r="BQ718" s="61"/>
      <c r="BR718" s="59" t="str">
        <f t="shared" si="262"/>
        <v/>
      </c>
      <c r="BS718" s="59" t="str">
        <f t="shared" si="263"/>
        <v/>
      </c>
      <c r="BT718" s="155" t="str">
        <f t="shared" si="264"/>
        <v/>
      </c>
      <c r="BU718" s="156" t="str">
        <f t="shared" si="265"/>
        <v/>
      </c>
      <c r="BV718" s="68"/>
      <c r="BW718" s="68"/>
      <c r="BX718" s="68"/>
      <c r="BY718" s="68"/>
      <c r="BZ718" s="68"/>
      <c r="CA718" s="68"/>
      <c r="CB718" s="68"/>
      <c r="CC718" s="68"/>
    </row>
    <row r="719" spans="1:81" x14ac:dyDescent="0.2">
      <c r="A719" s="161" t="s">
        <v>57</v>
      </c>
      <c r="B719" s="32"/>
      <c r="C719" s="164" t="str">
        <f t="shared" si="245"/>
        <v>Z</v>
      </c>
      <c r="D719" s="147"/>
      <c r="E719" s="40"/>
      <c r="F719" s="35"/>
      <c r="G719" s="32"/>
      <c r="H719" s="32"/>
      <c r="I719" s="32"/>
      <c r="J719" s="32"/>
      <c r="K719" s="41"/>
      <c r="L719" s="42"/>
      <c r="M719" s="42"/>
      <c r="N719" s="167" t="str">
        <f t="shared" si="246"/>
        <v>Uit</v>
      </c>
      <c r="O719" s="46"/>
      <c r="P719" s="47"/>
      <c r="Q719" s="48">
        <f t="shared" si="247"/>
        <v>0</v>
      </c>
      <c r="R719" s="49" t="str">
        <f t="shared" si="248"/>
        <v/>
      </c>
      <c r="S719" s="50" t="str">
        <f t="shared" si="249"/>
        <v>Uit</v>
      </c>
      <c r="T719" s="171">
        <f t="shared" si="250"/>
        <v>0</v>
      </c>
      <c r="U719" s="169">
        <f t="shared" si="251"/>
        <v>0</v>
      </c>
      <c r="V719" s="169" t="str">
        <f t="shared" si="252"/>
        <v>Uit</v>
      </c>
      <c r="W719" s="170" t="str">
        <f t="shared" si="253"/>
        <v/>
      </c>
      <c r="X719" s="91" t="str">
        <f t="shared" si="254"/>
        <v/>
      </c>
      <c r="Y719" s="51"/>
      <c r="Z719" s="51"/>
      <c r="AA719" s="51"/>
      <c r="AB719" s="51"/>
      <c r="AC719" s="51"/>
      <c r="AD719" s="51"/>
      <c r="AE719" s="51"/>
      <c r="AF719" s="51"/>
      <c r="AG719" s="51"/>
      <c r="AH719" s="51"/>
      <c r="AI719" s="51"/>
      <c r="AJ719" s="51"/>
      <c r="AK719" s="51"/>
      <c r="AL719" s="51"/>
      <c r="AM719" s="51"/>
      <c r="AN719" s="51"/>
      <c r="AO719" s="51"/>
      <c r="AP719" s="51"/>
      <c r="AQ719" s="51"/>
      <c r="AR719" s="51"/>
      <c r="AS719" s="51"/>
      <c r="AT719" s="51"/>
      <c r="AU719" s="51"/>
      <c r="AV719" s="51"/>
      <c r="AW719" s="51"/>
      <c r="AX719" s="149">
        <f t="shared" si="255"/>
        <v>0</v>
      </c>
      <c r="AY719" s="52"/>
      <c r="AZ719" s="90" t="e">
        <f>VLOOKUP(AY719,Termination!C:D,2,FALSE)</f>
        <v>#N/A</v>
      </c>
      <c r="BA719" s="92" t="str">
        <f t="shared" si="256"/>
        <v/>
      </c>
      <c r="BB719" s="89"/>
      <c r="BC719" s="89"/>
      <c r="BD719" s="150" t="str">
        <f t="shared" si="257"/>
        <v/>
      </c>
      <c r="BE719" s="151">
        <f>VLOOKUP(A719,Basisgegevens!$B:$L,5,0)</f>
        <v>3.8773148148148148E-3</v>
      </c>
      <c r="BF719" s="151">
        <f>VLOOKUP($A719,Basisgegevens!$B:$L,7,0)</f>
        <v>3.6458333333333334E-3</v>
      </c>
      <c r="BG719" s="151">
        <f>VLOOKUP($A719,Basisgegevens!$B:$L,8,0)</f>
        <v>8.9467592592592585E-3</v>
      </c>
      <c r="BH719" s="152">
        <f>VLOOKUP($A719,Basisgegevens!$B:$L,9,0)</f>
        <v>220</v>
      </c>
      <c r="BI719" s="152">
        <f>VLOOKUP($A719,Basisgegevens!$B:$L,10,0)</f>
        <v>99</v>
      </c>
      <c r="BJ719" s="152">
        <f>VLOOKUP($A719,Basisgegevens!$B:$L,11,0)</f>
        <v>19</v>
      </c>
      <c r="BK719" s="152" t="str">
        <f t="shared" si="258"/>
        <v/>
      </c>
      <c r="BL719" s="153" t="str">
        <f t="shared" si="259"/>
        <v>Uit</v>
      </c>
      <c r="BM719" s="154" t="str">
        <f t="shared" si="266"/>
        <v/>
      </c>
      <c r="BN719" s="154">
        <f t="shared" si="260"/>
        <v>0</v>
      </c>
      <c r="BO719" s="154" t="str">
        <f t="shared" si="261"/>
        <v/>
      </c>
      <c r="BP719" s="61"/>
      <c r="BQ719" s="61"/>
      <c r="BR719" s="59" t="str">
        <f t="shared" si="262"/>
        <v/>
      </c>
      <c r="BS719" s="59" t="str">
        <f t="shared" si="263"/>
        <v/>
      </c>
      <c r="BT719" s="155" t="str">
        <f t="shared" si="264"/>
        <v/>
      </c>
      <c r="BU719" s="156" t="str">
        <f t="shared" si="265"/>
        <v/>
      </c>
      <c r="BV719" s="68"/>
      <c r="BW719" s="68"/>
      <c r="BX719" s="68"/>
      <c r="BY719" s="68"/>
      <c r="BZ719" s="68"/>
      <c r="CA719" s="68"/>
      <c r="CB719" s="68"/>
      <c r="CC719" s="68"/>
    </row>
    <row r="720" spans="1:81" x14ac:dyDescent="0.2">
      <c r="A720" s="161" t="s">
        <v>57</v>
      </c>
      <c r="B720" s="32"/>
      <c r="C720" s="164" t="str">
        <f t="shared" si="245"/>
        <v>Z</v>
      </c>
      <c r="D720" s="147"/>
      <c r="E720" s="40"/>
      <c r="F720" s="35"/>
      <c r="G720" s="32"/>
      <c r="H720" s="32"/>
      <c r="I720" s="32"/>
      <c r="J720" s="32"/>
      <c r="K720" s="41"/>
      <c r="L720" s="42"/>
      <c r="M720" s="42"/>
      <c r="N720" s="167" t="str">
        <f t="shared" si="246"/>
        <v>Uit</v>
      </c>
      <c r="O720" s="46"/>
      <c r="P720" s="47"/>
      <c r="Q720" s="48">
        <f t="shared" si="247"/>
        <v>0</v>
      </c>
      <c r="R720" s="49" t="str">
        <f t="shared" si="248"/>
        <v/>
      </c>
      <c r="S720" s="50" t="str">
        <f t="shared" si="249"/>
        <v>Uit</v>
      </c>
      <c r="T720" s="171">
        <f t="shared" si="250"/>
        <v>0</v>
      </c>
      <c r="U720" s="169">
        <f t="shared" si="251"/>
        <v>0</v>
      </c>
      <c r="V720" s="169" t="str">
        <f t="shared" si="252"/>
        <v>Uit</v>
      </c>
      <c r="W720" s="170" t="str">
        <f t="shared" si="253"/>
        <v/>
      </c>
      <c r="X720" s="91" t="str">
        <f t="shared" si="254"/>
        <v/>
      </c>
      <c r="Y720" s="51"/>
      <c r="Z720" s="51"/>
      <c r="AA720" s="51"/>
      <c r="AB720" s="51"/>
      <c r="AC720" s="51"/>
      <c r="AD720" s="51"/>
      <c r="AE720" s="51"/>
      <c r="AF720" s="51"/>
      <c r="AG720" s="51"/>
      <c r="AH720" s="51"/>
      <c r="AI720" s="51"/>
      <c r="AJ720" s="51"/>
      <c r="AK720" s="51"/>
      <c r="AL720" s="51"/>
      <c r="AM720" s="51"/>
      <c r="AN720" s="51"/>
      <c r="AO720" s="51"/>
      <c r="AP720" s="51"/>
      <c r="AQ720" s="51"/>
      <c r="AR720" s="51"/>
      <c r="AS720" s="51"/>
      <c r="AT720" s="51"/>
      <c r="AU720" s="51"/>
      <c r="AV720" s="51"/>
      <c r="AW720" s="51"/>
      <c r="AX720" s="149">
        <f t="shared" si="255"/>
        <v>0</v>
      </c>
      <c r="AY720" s="52"/>
      <c r="AZ720" s="90" t="e">
        <f>VLOOKUP(AY720,Termination!C:D,2,FALSE)</f>
        <v>#N/A</v>
      </c>
      <c r="BA720" s="92" t="str">
        <f t="shared" si="256"/>
        <v/>
      </c>
      <c r="BB720" s="89"/>
      <c r="BC720" s="89"/>
      <c r="BD720" s="150" t="str">
        <f t="shared" si="257"/>
        <v/>
      </c>
      <c r="BE720" s="151">
        <f>VLOOKUP(A720,Basisgegevens!$B:$L,5,0)</f>
        <v>3.8773148148148148E-3</v>
      </c>
      <c r="BF720" s="151">
        <f>VLOOKUP($A720,Basisgegevens!$B:$L,7,0)</f>
        <v>3.6458333333333334E-3</v>
      </c>
      <c r="BG720" s="151">
        <f>VLOOKUP($A720,Basisgegevens!$B:$L,8,0)</f>
        <v>8.9467592592592585E-3</v>
      </c>
      <c r="BH720" s="152">
        <f>VLOOKUP($A720,Basisgegevens!$B:$L,9,0)</f>
        <v>220</v>
      </c>
      <c r="BI720" s="152">
        <f>VLOOKUP($A720,Basisgegevens!$B:$L,10,0)</f>
        <v>99</v>
      </c>
      <c r="BJ720" s="152">
        <f>VLOOKUP($A720,Basisgegevens!$B:$L,11,0)</f>
        <v>19</v>
      </c>
      <c r="BK720" s="152" t="str">
        <f t="shared" si="258"/>
        <v/>
      </c>
      <c r="BL720" s="153" t="str">
        <f t="shared" si="259"/>
        <v>Uit</v>
      </c>
      <c r="BM720" s="154" t="str">
        <f t="shared" si="266"/>
        <v/>
      </c>
      <c r="BN720" s="154">
        <f t="shared" si="260"/>
        <v>0</v>
      </c>
      <c r="BO720" s="154" t="str">
        <f t="shared" si="261"/>
        <v/>
      </c>
      <c r="BP720" s="61"/>
      <c r="BQ720" s="61"/>
      <c r="BR720" s="59" t="str">
        <f t="shared" si="262"/>
        <v/>
      </c>
      <c r="BS720" s="59" t="str">
        <f t="shared" si="263"/>
        <v/>
      </c>
      <c r="BT720" s="155" t="str">
        <f t="shared" si="264"/>
        <v/>
      </c>
      <c r="BU720" s="156" t="str">
        <f t="shared" si="265"/>
        <v/>
      </c>
      <c r="BV720" s="68"/>
      <c r="BW720" s="68"/>
      <c r="BX720" s="68"/>
      <c r="BY720" s="68"/>
      <c r="BZ720" s="68"/>
      <c r="CA720" s="68"/>
      <c r="CB720" s="68"/>
      <c r="CC720" s="68"/>
    </row>
    <row r="721" spans="1:81" x14ac:dyDescent="0.2">
      <c r="A721" s="161" t="s">
        <v>57</v>
      </c>
      <c r="B721" s="32"/>
      <c r="C721" s="164" t="str">
        <f t="shared" si="245"/>
        <v>Z</v>
      </c>
      <c r="D721" s="147"/>
      <c r="E721" s="40"/>
      <c r="F721" s="35"/>
      <c r="G721" s="32"/>
      <c r="H721" s="32"/>
      <c r="I721" s="32"/>
      <c r="J721" s="32"/>
      <c r="K721" s="41"/>
      <c r="L721" s="42"/>
      <c r="M721" s="42"/>
      <c r="N721" s="167" t="str">
        <f t="shared" si="246"/>
        <v>Uit</v>
      </c>
      <c r="O721" s="46"/>
      <c r="P721" s="47"/>
      <c r="Q721" s="48">
        <f t="shared" si="247"/>
        <v>0</v>
      </c>
      <c r="R721" s="49" t="str">
        <f t="shared" si="248"/>
        <v/>
      </c>
      <c r="S721" s="50" t="str">
        <f t="shared" si="249"/>
        <v>Uit</v>
      </c>
      <c r="T721" s="171">
        <f t="shared" si="250"/>
        <v>0</v>
      </c>
      <c r="U721" s="169">
        <f t="shared" si="251"/>
        <v>0</v>
      </c>
      <c r="V721" s="169" t="str">
        <f t="shared" si="252"/>
        <v>Uit</v>
      </c>
      <c r="W721" s="170" t="str">
        <f t="shared" si="253"/>
        <v/>
      </c>
      <c r="X721" s="91" t="str">
        <f t="shared" si="254"/>
        <v/>
      </c>
      <c r="Y721" s="51"/>
      <c r="Z721" s="51"/>
      <c r="AA721" s="51"/>
      <c r="AB721" s="51"/>
      <c r="AC721" s="51"/>
      <c r="AD721" s="51"/>
      <c r="AE721" s="51"/>
      <c r="AF721" s="51"/>
      <c r="AG721" s="51"/>
      <c r="AH721" s="51"/>
      <c r="AI721" s="51"/>
      <c r="AJ721" s="51"/>
      <c r="AK721" s="51"/>
      <c r="AL721" s="51"/>
      <c r="AM721" s="51"/>
      <c r="AN721" s="51"/>
      <c r="AO721" s="51"/>
      <c r="AP721" s="51"/>
      <c r="AQ721" s="51"/>
      <c r="AR721" s="51"/>
      <c r="AS721" s="51"/>
      <c r="AT721" s="51"/>
      <c r="AU721" s="51"/>
      <c r="AV721" s="51"/>
      <c r="AW721" s="51"/>
      <c r="AX721" s="149">
        <f t="shared" si="255"/>
        <v>0</v>
      </c>
      <c r="AY721" s="52"/>
      <c r="AZ721" s="90" t="e">
        <f>VLOOKUP(AY721,Termination!C:D,2,FALSE)</f>
        <v>#N/A</v>
      </c>
      <c r="BA721" s="92" t="str">
        <f t="shared" si="256"/>
        <v/>
      </c>
      <c r="BB721" s="89"/>
      <c r="BC721" s="89"/>
      <c r="BD721" s="150" t="str">
        <f t="shared" si="257"/>
        <v/>
      </c>
      <c r="BE721" s="151">
        <f>VLOOKUP(A721,Basisgegevens!$B:$L,5,0)</f>
        <v>3.8773148148148148E-3</v>
      </c>
      <c r="BF721" s="151">
        <f>VLOOKUP($A721,Basisgegevens!$B:$L,7,0)</f>
        <v>3.6458333333333334E-3</v>
      </c>
      <c r="BG721" s="151">
        <f>VLOOKUP($A721,Basisgegevens!$B:$L,8,0)</f>
        <v>8.9467592592592585E-3</v>
      </c>
      <c r="BH721" s="152">
        <f>VLOOKUP($A721,Basisgegevens!$B:$L,9,0)</f>
        <v>220</v>
      </c>
      <c r="BI721" s="152">
        <f>VLOOKUP($A721,Basisgegevens!$B:$L,10,0)</f>
        <v>99</v>
      </c>
      <c r="BJ721" s="152">
        <f>VLOOKUP($A721,Basisgegevens!$B:$L,11,0)</f>
        <v>19</v>
      </c>
      <c r="BK721" s="152" t="str">
        <f t="shared" si="258"/>
        <v/>
      </c>
      <c r="BL721" s="153" t="str">
        <f t="shared" si="259"/>
        <v>Uit</v>
      </c>
      <c r="BM721" s="154" t="str">
        <f t="shared" si="266"/>
        <v/>
      </c>
      <c r="BN721" s="154">
        <f t="shared" si="260"/>
        <v>0</v>
      </c>
      <c r="BO721" s="154" t="str">
        <f t="shared" si="261"/>
        <v/>
      </c>
      <c r="BP721" s="61"/>
      <c r="BQ721" s="61"/>
      <c r="BR721" s="59" t="str">
        <f t="shared" si="262"/>
        <v/>
      </c>
      <c r="BS721" s="59" t="str">
        <f t="shared" si="263"/>
        <v/>
      </c>
      <c r="BT721" s="155" t="str">
        <f t="shared" si="264"/>
        <v/>
      </c>
      <c r="BU721" s="156" t="str">
        <f t="shared" si="265"/>
        <v/>
      </c>
      <c r="BV721" s="68"/>
      <c r="BW721" s="68"/>
      <c r="BX721" s="68"/>
      <c r="BY721" s="68"/>
      <c r="BZ721" s="68"/>
      <c r="CA721" s="68"/>
      <c r="CB721" s="68"/>
      <c r="CC721" s="68"/>
    </row>
    <row r="722" spans="1:81" x14ac:dyDescent="0.2">
      <c r="A722" s="161" t="s">
        <v>57</v>
      </c>
      <c r="B722" s="32"/>
      <c r="C722" s="164" t="str">
        <f t="shared" si="245"/>
        <v>Z</v>
      </c>
      <c r="D722" s="147"/>
      <c r="E722" s="40"/>
      <c r="F722" s="35"/>
      <c r="G722" s="32"/>
      <c r="H722" s="32"/>
      <c r="I722" s="32"/>
      <c r="J722" s="32"/>
      <c r="K722" s="41"/>
      <c r="L722" s="42"/>
      <c r="M722" s="42"/>
      <c r="N722" s="167" t="str">
        <f t="shared" si="246"/>
        <v>Uit</v>
      </c>
      <c r="O722" s="46"/>
      <c r="P722" s="47"/>
      <c r="Q722" s="48">
        <f t="shared" si="247"/>
        <v>0</v>
      </c>
      <c r="R722" s="49" t="str">
        <f t="shared" si="248"/>
        <v/>
      </c>
      <c r="S722" s="50" t="str">
        <f t="shared" si="249"/>
        <v>Uit</v>
      </c>
      <c r="T722" s="171">
        <f t="shared" si="250"/>
        <v>0</v>
      </c>
      <c r="U722" s="169">
        <f t="shared" si="251"/>
        <v>0</v>
      </c>
      <c r="V722" s="169" t="str">
        <f t="shared" si="252"/>
        <v>Uit</v>
      </c>
      <c r="W722" s="170" t="str">
        <f t="shared" si="253"/>
        <v/>
      </c>
      <c r="X722" s="91" t="str">
        <f t="shared" si="254"/>
        <v/>
      </c>
      <c r="Y722" s="51"/>
      <c r="Z722" s="51"/>
      <c r="AA722" s="51"/>
      <c r="AB722" s="51"/>
      <c r="AC722" s="51"/>
      <c r="AD722" s="51"/>
      <c r="AE722" s="51"/>
      <c r="AF722" s="51"/>
      <c r="AG722" s="51"/>
      <c r="AH722" s="51"/>
      <c r="AI722" s="51"/>
      <c r="AJ722" s="51"/>
      <c r="AK722" s="51"/>
      <c r="AL722" s="51"/>
      <c r="AM722" s="51"/>
      <c r="AN722" s="51"/>
      <c r="AO722" s="51"/>
      <c r="AP722" s="51"/>
      <c r="AQ722" s="51"/>
      <c r="AR722" s="51"/>
      <c r="AS722" s="51"/>
      <c r="AT722" s="51"/>
      <c r="AU722" s="51"/>
      <c r="AV722" s="51"/>
      <c r="AW722" s="51"/>
      <c r="AX722" s="149">
        <f t="shared" si="255"/>
        <v>0</v>
      </c>
      <c r="AY722" s="52"/>
      <c r="AZ722" s="90" t="e">
        <f>VLOOKUP(AY722,Termination!C:D,2,FALSE)</f>
        <v>#N/A</v>
      </c>
      <c r="BA722" s="92" t="str">
        <f t="shared" si="256"/>
        <v/>
      </c>
      <c r="BB722" s="89"/>
      <c r="BC722" s="89"/>
      <c r="BD722" s="150" t="str">
        <f t="shared" si="257"/>
        <v/>
      </c>
      <c r="BE722" s="151">
        <f>VLOOKUP(A722,Basisgegevens!$B:$L,5,0)</f>
        <v>3.8773148148148148E-3</v>
      </c>
      <c r="BF722" s="151">
        <f>VLOOKUP($A722,Basisgegevens!$B:$L,7,0)</f>
        <v>3.6458333333333334E-3</v>
      </c>
      <c r="BG722" s="151">
        <f>VLOOKUP($A722,Basisgegevens!$B:$L,8,0)</f>
        <v>8.9467592592592585E-3</v>
      </c>
      <c r="BH722" s="152">
        <f>VLOOKUP($A722,Basisgegevens!$B:$L,9,0)</f>
        <v>220</v>
      </c>
      <c r="BI722" s="152">
        <f>VLOOKUP($A722,Basisgegevens!$B:$L,10,0)</f>
        <v>99</v>
      </c>
      <c r="BJ722" s="152">
        <f>VLOOKUP($A722,Basisgegevens!$B:$L,11,0)</f>
        <v>19</v>
      </c>
      <c r="BK722" s="152" t="str">
        <f t="shared" si="258"/>
        <v/>
      </c>
      <c r="BL722" s="153" t="str">
        <f t="shared" si="259"/>
        <v>Uit</v>
      </c>
      <c r="BM722" s="154" t="str">
        <f t="shared" si="266"/>
        <v/>
      </c>
      <c r="BN722" s="154">
        <f t="shared" si="260"/>
        <v>0</v>
      </c>
      <c r="BO722" s="154" t="str">
        <f t="shared" si="261"/>
        <v/>
      </c>
      <c r="BP722" s="61"/>
      <c r="BQ722" s="61"/>
      <c r="BR722" s="59" t="str">
        <f t="shared" si="262"/>
        <v/>
      </c>
      <c r="BS722" s="59" t="str">
        <f t="shared" si="263"/>
        <v/>
      </c>
      <c r="BT722" s="155" t="str">
        <f t="shared" si="264"/>
        <v/>
      </c>
      <c r="BU722" s="156" t="str">
        <f t="shared" si="265"/>
        <v/>
      </c>
      <c r="BV722" s="68"/>
      <c r="BW722" s="68"/>
      <c r="BX722" s="68"/>
      <c r="BY722" s="68"/>
      <c r="BZ722" s="68"/>
      <c r="CA722" s="68"/>
      <c r="CB722" s="68"/>
      <c r="CC722" s="68"/>
    </row>
    <row r="723" spans="1:81" x14ac:dyDescent="0.2">
      <c r="A723" s="161" t="s">
        <v>57</v>
      </c>
      <c r="B723" s="32"/>
      <c r="C723" s="164" t="str">
        <f t="shared" si="245"/>
        <v>Z</v>
      </c>
      <c r="D723" s="147"/>
      <c r="E723" s="40"/>
      <c r="F723" s="35"/>
      <c r="G723" s="32"/>
      <c r="H723" s="32"/>
      <c r="I723" s="32"/>
      <c r="J723" s="32"/>
      <c r="K723" s="41"/>
      <c r="L723" s="42"/>
      <c r="M723" s="42"/>
      <c r="N723" s="167" t="str">
        <f t="shared" si="246"/>
        <v>Uit</v>
      </c>
      <c r="O723" s="46"/>
      <c r="P723" s="47"/>
      <c r="Q723" s="48">
        <f t="shared" si="247"/>
        <v>0</v>
      </c>
      <c r="R723" s="49" t="str">
        <f t="shared" si="248"/>
        <v/>
      </c>
      <c r="S723" s="50" t="str">
        <f t="shared" si="249"/>
        <v>Uit</v>
      </c>
      <c r="T723" s="171">
        <f t="shared" si="250"/>
        <v>0</v>
      </c>
      <c r="U723" s="169">
        <f t="shared" si="251"/>
        <v>0</v>
      </c>
      <c r="V723" s="169" t="str">
        <f t="shared" si="252"/>
        <v>Uit</v>
      </c>
      <c r="W723" s="170" t="str">
        <f t="shared" si="253"/>
        <v/>
      </c>
      <c r="X723" s="91" t="str">
        <f t="shared" si="254"/>
        <v/>
      </c>
      <c r="Y723" s="51"/>
      <c r="Z723" s="51"/>
      <c r="AA723" s="51"/>
      <c r="AB723" s="51"/>
      <c r="AC723" s="51"/>
      <c r="AD723" s="51"/>
      <c r="AE723" s="51"/>
      <c r="AF723" s="51"/>
      <c r="AG723" s="51"/>
      <c r="AH723" s="51"/>
      <c r="AI723" s="51"/>
      <c r="AJ723" s="51"/>
      <c r="AK723" s="51"/>
      <c r="AL723" s="51"/>
      <c r="AM723" s="51"/>
      <c r="AN723" s="51"/>
      <c r="AO723" s="51"/>
      <c r="AP723" s="51"/>
      <c r="AQ723" s="51"/>
      <c r="AR723" s="51"/>
      <c r="AS723" s="51"/>
      <c r="AT723" s="51"/>
      <c r="AU723" s="51"/>
      <c r="AV723" s="51"/>
      <c r="AW723" s="51"/>
      <c r="AX723" s="149">
        <f t="shared" si="255"/>
        <v>0</v>
      </c>
      <c r="AY723" s="52"/>
      <c r="AZ723" s="90" t="e">
        <f>VLOOKUP(AY723,Termination!C:D,2,FALSE)</f>
        <v>#N/A</v>
      </c>
      <c r="BA723" s="92" t="str">
        <f t="shared" si="256"/>
        <v/>
      </c>
      <c r="BB723" s="89"/>
      <c r="BC723" s="89"/>
      <c r="BD723" s="150" t="str">
        <f t="shared" si="257"/>
        <v/>
      </c>
      <c r="BE723" s="151">
        <f>VLOOKUP(A723,Basisgegevens!$B:$L,5,0)</f>
        <v>3.8773148148148148E-3</v>
      </c>
      <c r="BF723" s="151">
        <f>VLOOKUP($A723,Basisgegevens!$B:$L,7,0)</f>
        <v>3.6458333333333334E-3</v>
      </c>
      <c r="BG723" s="151">
        <f>VLOOKUP($A723,Basisgegevens!$B:$L,8,0)</f>
        <v>8.9467592592592585E-3</v>
      </c>
      <c r="BH723" s="152">
        <f>VLOOKUP($A723,Basisgegevens!$B:$L,9,0)</f>
        <v>220</v>
      </c>
      <c r="BI723" s="152">
        <f>VLOOKUP($A723,Basisgegevens!$B:$L,10,0)</f>
        <v>99</v>
      </c>
      <c r="BJ723" s="152">
        <f>VLOOKUP($A723,Basisgegevens!$B:$L,11,0)</f>
        <v>19</v>
      </c>
      <c r="BK723" s="152" t="str">
        <f t="shared" si="258"/>
        <v/>
      </c>
      <c r="BL723" s="153" t="str">
        <f t="shared" si="259"/>
        <v>Uit</v>
      </c>
      <c r="BM723" s="154" t="str">
        <f t="shared" si="266"/>
        <v/>
      </c>
      <c r="BN723" s="154">
        <f t="shared" si="260"/>
        <v>0</v>
      </c>
      <c r="BO723" s="154" t="str">
        <f t="shared" si="261"/>
        <v/>
      </c>
      <c r="BP723" s="61"/>
      <c r="BQ723" s="61"/>
      <c r="BR723" s="59" t="str">
        <f t="shared" si="262"/>
        <v/>
      </c>
      <c r="BS723" s="59" t="str">
        <f t="shared" si="263"/>
        <v/>
      </c>
      <c r="BT723" s="155" t="str">
        <f t="shared" si="264"/>
        <v/>
      </c>
      <c r="BU723" s="156" t="str">
        <f t="shared" si="265"/>
        <v/>
      </c>
      <c r="BV723" s="68"/>
      <c r="BW723" s="68"/>
      <c r="BX723" s="68"/>
      <c r="BY723" s="68"/>
      <c r="BZ723" s="68"/>
      <c r="CA723" s="68"/>
      <c r="CB723" s="68"/>
      <c r="CC723" s="68"/>
    </row>
    <row r="724" spans="1:81" x14ac:dyDescent="0.2">
      <c r="A724" s="161" t="s">
        <v>57</v>
      </c>
      <c r="B724" s="32"/>
      <c r="C724" s="164" t="str">
        <f t="shared" si="245"/>
        <v>Z</v>
      </c>
      <c r="D724" s="147"/>
      <c r="E724" s="40"/>
      <c r="F724" s="35"/>
      <c r="G724" s="32"/>
      <c r="H724" s="32"/>
      <c r="I724" s="32"/>
      <c r="J724" s="32"/>
      <c r="K724" s="41"/>
      <c r="L724" s="42"/>
      <c r="M724" s="42"/>
      <c r="N724" s="167" t="str">
        <f t="shared" si="246"/>
        <v>Uit</v>
      </c>
      <c r="O724" s="46"/>
      <c r="P724" s="47"/>
      <c r="Q724" s="48">
        <f t="shared" si="247"/>
        <v>0</v>
      </c>
      <c r="R724" s="49" t="str">
        <f t="shared" si="248"/>
        <v/>
      </c>
      <c r="S724" s="50" t="str">
        <f t="shared" si="249"/>
        <v>Uit</v>
      </c>
      <c r="T724" s="171">
        <f t="shared" si="250"/>
        <v>0</v>
      </c>
      <c r="U724" s="169">
        <f t="shared" si="251"/>
        <v>0</v>
      </c>
      <c r="V724" s="169" t="str">
        <f t="shared" si="252"/>
        <v>Uit</v>
      </c>
      <c r="W724" s="170" t="str">
        <f t="shared" si="253"/>
        <v/>
      </c>
      <c r="X724" s="91" t="str">
        <f t="shared" si="254"/>
        <v/>
      </c>
      <c r="Y724" s="51"/>
      <c r="Z724" s="51"/>
      <c r="AA724" s="51"/>
      <c r="AB724" s="51"/>
      <c r="AC724" s="51"/>
      <c r="AD724" s="51"/>
      <c r="AE724" s="51"/>
      <c r="AF724" s="51"/>
      <c r="AG724" s="51"/>
      <c r="AH724" s="51"/>
      <c r="AI724" s="51"/>
      <c r="AJ724" s="51"/>
      <c r="AK724" s="51"/>
      <c r="AL724" s="51"/>
      <c r="AM724" s="51"/>
      <c r="AN724" s="51"/>
      <c r="AO724" s="51"/>
      <c r="AP724" s="51"/>
      <c r="AQ724" s="51"/>
      <c r="AR724" s="51"/>
      <c r="AS724" s="51"/>
      <c r="AT724" s="51"/>
      <c r="AU724" s="51"/>
      <c r="AV724" s="51"/>
      <c r="AW724" s="51"/>
      <c r="AX724" s="149">
        <f t="shared" si="255"/>
        <v>0</v>
      </c>
      <c r="AY724" s="52"/>
      <c r="AZ724" s="90" t="e">
        <f>VLOOKUP(AY724,Termination!C:D,2,FALSE)</f>
        <v>#N/A</v>
      </c>
      <c r="BA724" s="92" t="str">
        <f t="shared" si="256"/>
        <v/>
      </c>
      <c r="BB724" s="89"/>
      <c r="BC724" s="89"/>
      <c r="BD724" s="150" t="str">
        <f t="shared" si="257"/>
        <v/>
      </c>
      <c r="BE724" s="151">
        <f>VLOOKUP(A724,Basisgegevens!$B:$L,5,0)</f>
        <v>3.8773148148148148E-3</v>
      </c>
      <c r="BF724" s="151">
        <f>VLOOKUP($A724,Basisgegevens!$B:$L,7,0)</f>
        <v>3.6458333333333334E-3</v>
      </c>
      <c r="BG724" s="151">
        <f>VLOOKUP($A724,Basisgegevens!$B:$L,8,0)</f>
        <v>8.9467592592592585E-3</v>
      </c>
      <c r="BH724" s="152">
        <f>VLOOKUP($A724,Basisgegevens!$B:$L,9,0)</f>
        <v>220</v>
      </c>
      <c r="BI724" s="152">
        <f>VLOOKUP($A724,Basisgegevens!$B:$L,10,0)</f>
        <v>99</v>
      </c>
      <c r="BJ724" s="152">
        <f>VLOOKUP($A724,Basisgegevens!$B:$L,11,0)</f>
        <v>19</v>
      </c>
      <c r="BK724" s="152" t="str">
        <f t="shared" si="258"/>
        <v/>
      </c>
      <c r="BL724" s="153" t="str">
        <f t="shared" si="259"/>
        <v>Uit</v>
      </c>
      <c r="BM724" s="154" t="str">
        <f t="shared" si="266"/>
        <v/>
      </c>
      <c r="BN724" s="154">
        <f t="shared" si="260"/>
        <v>0</v>
      </c>
      <c r="BO724" s="154" t="str">
        <f t="shared" si="261"/>
        <v/>
      </c>
      <c r="BP724" s="61"/>
      <c r="BQ724" s="61"/>
      <c r="BR724" s="59" t="str">
        <f t="shared" si="262"/>
        <v/>
      </c>
      <c r="BS724" s="59" t="str">
        <f t="shared" si="263"/>
        <v/>
      </c>
      <c r="BT724" s="155" t="str">
        <f t="shared" si="264"/>
        <v/>
      </c>
      <c r="BU724" s="156" t="str">
        <f t="shared" si="265"/>
        <v/>
      </c>
      <c r="BV724" s="68"/>
      <c r="BW724" s="68"/>
      <c r="BX724" s="68"/>
      <c r="BY724" s="68"/>
      <c r="BZ724" s="68"/>
      <c r="CA724" s="68"/>
      <c r="CB724" s="68"/>
      <c r="CC724" s="68"/>
    </row>
    <row r="725" spans="1:81" x14ac:dyDescent="0.2">
      <c r="A725" s="161" t="s">
        <v>57</v>
      </c>
      <c r="B725" s="32"/>
      <c r="C725" s="164" t="str">
        <f t="shared" si="245"/>
        <v>Z</v>
      </c>
      <c r="D725" s="147"/>
      <c r="E725" s="40"/>
      <c r="F725" s="35"/>
      <c r="G725" s="32"/>
      <c r="H725" s="32"/>
      <c r="I725" s="32"/>
      <c r="J725" s="32"/>
      <c r="K725" s="41"/>
      <c r="L725" s="42"/>
      <c r="M725" s="42"/>
      <c r="N725" s="167" t="str">
        <f t="shared" si="246"/>
        <v>Uit</v>
      </c>
      <c r="O725" s="46"/>
      <c r="P725" s="47"/>
      <c r="Q725" s="48">
        <f t="shared" si="247"/>
        <v>0</v>
      </c>
      <c r="R725" s="49" t="str">
        <f t="shared" si="248"/>
        <v/>
      </c>
      <c r="S725" s="50" t="str">
        <f t="shared" si="249"/>
        <v>Uit</v>
      </c>
      <c r="T725" s="171">
        <f t="shared" si="250"/>
        <v>0</v>
      </c>
      <c r="U725" s="169">
        <f t="shared" si="251"/>
        <v>0</v>
      </c>
      <c r="V725" s="169" t="str">
        <f t="shared" si="252"/>
        <v>Uit</v>
      </c>
      <c r="W725" s="170" t="str">
        <f t="shared" si="253"/>
        <v/>
      </c>
      <c r="X725" s="91" t="str">
        <f t="shared" si="254"/>
        <v/>
      </c>
      <c r="Y725" s="51"/>
      <c r="Z725" s="51"/>
      <c r="AA725" s="51"/>
      <c r="AB725" s="51"/>
      <c r="AC725" s="51"/>
      <c r="AD725" s="51"/>
      <c r="AE725" s="51"/>
      <c r="AF725" s="51"/>
      <c r="AG725" s="51"/>
      <c r="AH725" s="51"/>
      <c r="AI725" s="51"/>
      <c r="AJ725" s="51"/>
      <c r="AK725" s="51"/>
      <c r="AL725" s="51"/>
      <c r="AM725" s="51"/>
      <c r="AN725" s="51"/>
      <c r="AO725" s="51"/>
      <c r="AP725" s="51"/>
      <c r="AQ725" s="51"/>
      <c r="AR725" s="51"/>
      <c r="AS725" s="51"/>
      <c r="AT725" s="51"/>
      <c r="AU725" s="51"/>
      <c r="AV725" s="51"/>
      <c r="AW725" s="51"/>
      <c r="AX725" s="149">
        <f t="shared" si="255"/>
        <v>0</v>
      </c>
      <c r="AY725" s="52"/>
      <c r="AZ725" s="90" t="e">
        <f>VLOOKUP(AY725,Termination!C:D,2,FALSE)</f>
        <v>#N/A</v>
      </c>
      <c r="BA725" s="92" t="str">
        <f t="shared" si="256"/>
        <v/>
      </c>
      <c r="BB725" s="89"/>
      <c r="BC725" s="89"/>
      <c r="BD725" s="150" t="str">
        <f t="shared" si="257"/>
        <v/>
      </c>
      <c r="BE725" s="151">
        <f>VLOOKUP(A725,Basisgegevens!$B:$L,5,0)</f>
        <v>3.8773148148148148E-3</v>
      </c>
      <c r="BF725" s="151">
        <f>VLOOKUP($A725,Basisgegevens!$B:$L,7,0)</f>
        <v>3.6458333333333334E-3</v>
      </c>
      <c r="BG725" s="151">
        <f>VLOOKUP($A725,Basisgegevens!$B:$L,8,0)</f>
        <v>8.9467592592592585E-3</v>
      </c>
      <c r="BH725" s="152">
        <f>VLOOKUP($A725,Basisgegevens!$B:$L,9,0)</f>
        <v>220</v>
      </c>
      <c r="BI725" s="152">
        <f>VLOOKUP($A725,Basisgegevens!$B:$L,10,0)</f>
        <v>99</v>
      </c>
      <c r="BJ725" s="152">
        <f>VLOOKUP($A725,Basisgegevens!$B:$L,11,0)</f>
        <v>19</v>
      </c>
      <c r="BK725" s="152" t="str">
        <f t="shared" si="258"/>
        <v/>
      </c>
      <c r="BL725" s="153" t="str">
        <f t="shared" si="259"/>
        <v>Uit</v>
      </c>
      <c r="BM725" s="154" t="str">
        <f t="shared" si="266"/>
        <v/>
      </c>
      <c r="BN725" s="154">
        <f t="shared" si="260"/>
        <v>0</v>
      </c>
      <c r="BO725" s="154" t="str">
        <f t="shared" si="261"/>
        <v/>
      </c>
      <c r="BP725" s="61"/>
      <c r="BQ725" s="61"/>
      <c r="BR725" s="59" t="str">
        <f t="shared" si="262"/>
        <v/>
      </c>
      <c r="BS725" s="59" t="str">
        <f t="shared" si="263"/>
        <v/>
      </c>
      <c r="BT725" s="155" t="str">
        <f t="shared" si="264"/>
        <v/>
      </c>
      <c r="BU725" s="156" t="str">
        <f t="shared" si="265"/>
        <v/>
      </c>
      <c r="BV725" s="68"/>
      <c r="BW725" s="68"/>
      <c r="BX725" s="68"/>
      <c r="BY725" s="68"/>
      <c r="BZ725" s="68"/>
      <c r="CA725" s="68"/>
      <c r="CB725" s="68"/>
      <c r="CC725" s="68"/>
    </row>
    <row r="726" spans="1:81" x14ac:dyDescent="0.2">
      <c r="A726" s="161" t="s">
        <v>57</v>
      </c>
      <c r="B726" s="32"/>
      <c r="C726" s="164" t="str">
        <f t="shared" si="245"/>
        <v>Z</v>
      </c>
      <c r="D726" s="147"/>
      <c r="E726" s="40"/>
      <c r="F726" s="35"/>
      <c r="G726" s="32"/>
      <c r="H726" s="32"/>
      <c r="I726" s="32"/>
      <c r="J726" s="32"/>
      <c r="K726" s="41"/>
      <c r="L726" s="42"/>
      <c r="M726" s="42"/>
      <c r="N726" s="167" t="str">
        <f t="shared" si="246"/>
        <v>Uit</v>
      </c>
      <c r="O726" s="46"/>
      <c r="P726" s="47"/>
      <c r="Q726" s="48">
        <f t="shared" si="247"/>
        <v>0</v>
      </c>
      <c r="R726" s="49" t="str">
        <f t="shared" si="248"/>
        <v/>
      </c>
      <c r="S726" s="50" t="str">
        <f t="shared" si="249"/>
        <v>Uit</v>
      </c>
      <c r="T726" s="171">
        <f t="shared" si="250"/>
        <v>0</v>
      </c>
      <c r="U726" s="169">
        <f t="shared" si="251"/>
        <v>0</v>
      </c>
      <c r="V726" s="169" t="str">
        <f t="shared" si="252"/>
        <v>Uit</v>
      </c>
      <c r="W726" s="170" t="str">
        <f t="shared" si="253"/>
        <v/>
      </c>
      <c r="X726" s="91" t="str">
        <f t="shared" si="254"/>
        <v/>
      </c>
      <c r="Y726" s="51"/>
      <c r="Z726" s="51"/>
      <c r="AA726" s="51"/>
      <c r="AB726" s="51"/>
      <c r="AC726" s="51"/>
      <c r="AD726" s="51"/>
      <c r="AE726" s="51"/>
      <c r="AF726" s="51"/>
      <c r="AG726" s="51"/>
      <c r="AH726" s="51"/>
      <c r="AI726" s="51"/>
      <c r="AJ726" s="51"/>
      <c r="AK726" s="51"/>
      <c r="AL726" s="51"/>
      <c r="AM726" s="51"/>
      <c r="AN726" s="51"/>
      <c r="AO726" s="51"/>
      <c r="AP726" s="51"/>
      <c r="AQ726" s="51"/>
      <c r="AR726" s="51"/>
      <c r="AS726" s="51"/>
      <c r="AT726" s="51"/>
      <c r="AU726" s="51"/>
      <c r="AV726" s="51"/>
      <c r="AW726" s="51"/>
      <c r="AX726" s="149">
        <f t="shared" si="255"/>
        <v>0</v>
      </c>
      <c r="AY726" s="52"/>
      <c r="AZ726" s="90" t="e">
        <f>VLOOKUP(AY726,Termination!C:D,2,FALSE)</f>
        <v>#N/A</v>
      </c>
      <c r="BA726" s="92" t="str">
        <f t="shared" si="256"/>
        <v/>
      </c>
      <c r="BB726" s="89"/>
      <c r="BC726" s="89"/>
      <c r="BD726" s="150" t="str">
        <f t="shared" si="257"/>
        <v/>
      </c>
      <c r="BE726" s="151">
        <f>VLOOKUP(A726,Basisgegevens!$B:$L,5,0)</f>
        <v>3.8773148148148148E-3</v>
      </c>
      <c r="BF726" s="151">
        <f>VLOOKUP($A726,Basisgegevens!$B:$L,7,0)</f>
        <v>3.6458333333333334E-3</v>
      </c>
      <c r="BG726" s="151">
        <f>VLOOKUP($A726,Basisgegevens!$B:$L,8,0)</f>
        <v>8.9467592592592585E-3</v>
      </c>
      <c r="BH726" s="152">
        <f>VLOOKUP($A726,Basisgegevens!$B:$L,9,0)</f>
        <v>220</v>
      </c>
      <c r="BI726" s="152">
        <f>VLOOKUP($A726,Basisgegevens!$B:$L,10,0)</f>
        <v>99</v>
      </c>
      <c r="BJ726" s="152">
        <f>VLOOKUP($A726,Basisgegevens!$B:$L,11,0)</f>
        <v>19</v>
      </c>
      <c r="BK726" s="152" t="str">
        <f t="shared" si="258"/>
        <v/>
      </c>
      <c r="BL726" s="153" t="str">
        <f t="shared" si="259"/>
        <v>Uit</v>
      </c>
      <c r="BM726" s="154" t="str">
        <f t="shared" si="266"/>
        <v/>
      </c>
      <c r="BN726" s="154">
        <f t="shared" si="260"/>
        <v>0</v>
      </c>
      <c r="BO726" s="154" t="str">
        <f t="shared" si="261"/>
        <v/>
      </c>
      <c r="BP726" s="61"/>
      <c r="BQ726" s="61"/>
      <c r="BR726" s="59" t="str">
        <f t="shared" si="262"/>
        <v/>
      </c>
      <c r="BS726" s="59" t="str">
        <f t="shared" si="263"/>
        <v/>
      </c>
      <c r="BT726" s="155" t="str">
        <f t="shared" si="264"/>
        <v/>
      </c>
      <c r="BU726" s="156" t="str">
        <f t="shared" si="265"/>
        <v/>
      </c>
      <c r="BV726" s="68"/>
      <c r="BW726" s="68"/>
      <c r="BX726" s="68"/>
      <c r="BY726" s="68"/>
      <c r="BZ726" s="68"/>
      <c r="CA726" s="68"/>
      <c r="CB726" s="68"/>
      <c r="CC726" s="68"/>
    </row>
    <row r="727" spans="1:81" x14ac:dyDescent="0.2">
      <c r="A727" s="161" t="s">
        <v>57</v>
      </c>
      <c r="B727" s="32"/>
      <c r="C727" s="164" t="str">
        <f t="shared" si="245"/>
        <v>Z</v>
      </c>
      <c r="D727" s="147"/>
      <c r="E727" s="40"/>
      <c r="F727" s="35"/>
      <c r="G727" s="32"/>
      <c r="H727" s="32"/>
      <c r="I727" s="32"/>
      <c r="J727" s="32"/>
      <c r="K727" s="41"/>
      <c r="L727" s="42"/>
      <c r="M727" s="42"/>
      <c r="N727" s="167" t="str">
        <f t="shared" si="246"/>
        <v>Uit</v>
      </c>
      <c r="O727" s="46"/>
      <c r="P727" s="47"/>
      <c r="Q727" s="48">
        <f t="shared" si="247"/>
        <v>0</v>
      </c>
      <c r="R727" s="49" t="str">
        <f t="shared" si="248"/>
        <v/>
      </c>
      <c r="S727" s="50" t="str">
        <f t="shared" si="249"/>
        <v>Uit</v>
      </c>
      <c r="T727" s="171">
        <f t="shared" si="250"/>
        <v>0</v>
      </c>
      <c r="U727" s="169">
        <f t="shared" si="251"/>
        <v>0</v>
      </c>
      <c r="V727" s="169" t="str">
        <f t="shared" si="252"/>
        <v>Uit</v>
      </c>
      <c r="W727" s="170" t="str">
        <f t="shared" si="253"/>
        <v/>
      </c>
      <c r="X727" s="91" t="str">
        <f t="shared" si="254"/>
        <v/>
      </c>
      <c r="Y727" s="51"/>
      <c r="Z727" s="51"/>
      <c r="AA727" s="51"/>
      <c r="AB727" s="51"/>
      <c r="AC727" s="51"/>
      <c r="AD727" s="51"/>
      <c r="AE727" s="51"/>
      <c r="AF727" s="51"/>
      <c r="AG727" s="51"/>
      <c r="AH727" s="51"/>
      <c r="AI727" s="51"/>
      <c r="AJ727" s="51"/>
      <c r="AK727" s="51"/>
      <c r="AL727" s="51"/>
      <c r="AM727" s="51"/>
      <c r="AN727" s="51"/>
      <c r="AO727" s="51"/>
      <c r="AP727" s="51"/>
      <c r="AQ727" s="51"/>
      <c r="AR727" s="51"/>
      <c r="AS727" s="51"/>
      <c r="AT727" s="51"/>
      <c r="AU727" s="51"/>
      <c r="AV727" s="51"/>
      <c r="AW727" s="51"/>
      <c r="AX727" s="149">
        <f t="shared" si="255"/>
        <v>0</v>
      </c>
      <c r="AY727" s="52"/>
      <c r="AZ727" s="90" t="e">
        <f>VLOOKUP(AY727,Termination!C:D,2,FALSE)</f>
        <v>#N/A</v>
      </c>
      <c r="BA727" s="92" t="str">
        <f t="shared" si="256"/>
        <v/>
      </c>
      <c r="BB727" s="89"/>
      <c r="BC727" s="89"/>
      <c r="BD727" s="150" t="str">
        <f t="shared" si="257"/>
        <v/>
      </c>
      <c r="BE727" s="151">
        <f>VLOOKUP(A727,Basisgegevens!$B:$L,5,0)</f>
        <v>3.8773148148148148E-3</v>
      </c>
      <c r="BF727" s="151">
        <f>VLOOKUP($A727,Basisgegevens!$B:$L,7,0)</f>
        <v>3.6458333333333334E-3</v>
      </c>
      <c r="BG727" s="151">
        <f>VLOOKUP($A727,Basisgegevens!$B:$L,8,0)</f>
        <v>8.9467592592592585E-3</v>
      </c>
      <c r="BH727" s="152">
        <f>VLOOKUP($A727,Basisgegevens!$B:$L,9,0)</f>
        <v>220</v>
      </c>
      <c r="BI727" s="152">
        <f>VLOOKUP($A727,Basisgegevens!$B:$L,10,0)</f>
        <v>99</v>
      </c>
      <c r="BJ727" s="152">
        <f>VLOOKUP($A727,Basisgegevens!$B:$L,11,0)</f>
        <v>19</v>
      </c>
      <c r="BK727" s="152" t="str">
        <f t="shared" si="258"/>
        <v/>
      </c>
      <c r="BL727" s="153" t="str">
        <f t="shared" si="259"/>
        <v>Uit</v>
      </c>
      <c r="BM727" s="154" t="str">
        <f t="shared" si="266"/>
        <v/>
      </c>
      <c r="BN727" s="154">
        <f t="shared" si="260"/>
        <v>0</v>
      </c>
      <c r="BO727" s="154" t="str">
        <f t="shared" si="261"/>
        <v/>
      </c>
      <c r="BP727" s="61"/>
      <c r="BQ727" s="61"/>
      <c r="BR727" s="59" t="str">
        <f t="shared" si="262"/>
        <v/>
      </c>
      <c r="BS727" s="59" t="str">
        <f t="shared" si="263"/>
        <v/>
      </c>
      <c r="BT727" s="155" t="str">
        <f t="shared" si="264"/>
        <v/>
      </c>
      <c r="BU727" s="156" t="str">
        <f t="shared" si="265"/>
        <v/>
      </c>
      <c r="BV727" s="68"/>
      <c r="BW727" s="68"/>
      <c r="BX727" s="68"/>
      <c r="BY727" s="68"/>
      <c r="BZ727" s="68"/>
      <c r="CA727" s="68"/>
      <c r="CB727" s="68"/>
      <c r="CC727" s="68"/>
    </row>
    <row r="728" spans="1:81" x14ac:dyDescent="0.2">
      <c r="A728" s="161" t="s">
        <v>57</v>
      </c>
      <c r="B728" s="32"/>
      <c r="C728" s="164" t="str">
        <f t="shared" si="245"/>
        <v>Z</v>
      </c>
      <c r="D728" s="147"/>
      <c r="E728" s="40"/>
      <c r="F728" s="35"/>
      <c r="G728" s="32"/>
      <c r="H728" s="32"/>
      <c r="I728" s="32"/>
      <c r="J728" s="32"/>
      <c r="K728" s="41"/>
      <c r="L728" s="42"/>
      <c r="M728" s="42"/>
      <c r="N728" s="167" t="str">
        <f t="shared" si="246"/>
        <v>Uit</v>
      </c>
      <c r="O728" s="46"/>
      <c r="P728" s="47"/>
      <c r="Q728" s="48">
        <f t="shared" si="247"/>
        <v>0</v>
      </c>
      <c r="R728" s="49" t="str">
        <f t="shared" si="248"/>
        <v/>
      </c>
      <c r="S728" s="50" t="str">
        <f t="shared" si="249"/>
        <v>Uit</v>
      </c>
      <c r="T728" s="171">
        <f t="shared" si="250"/>
        <v>0</v>
      </c>
      <c r="U728" s="169">
        <f t="shared" si="251"/>
        <v>0</v>
      </c>
      <c r="V728" s="169" t="str">
        <f t="shared" si="252"/>
        <v>Uit</v>
      </c>
      <c r="W728" s="170" t="str">
        <f t="shared" si="253"/>
        <v/>
      </c>
      <c r="X728" s="91" t="str">
        <f t="shared" si="254"/>
        <v/>
      </c>
      <c r="Y728" s="51"/>
      <c r="Z728" s="51"/>
      <c r="AA728" s="51"/>
      <c r="AB728" s="51"/>
      <c r="AC728" s="51"/>
      <c r="AD728" s="51"/>
      <c r="AE728" s="51"/>
      <c r="AF728" s="51"/>
      <c r="AG728" s="51"/>
      <c r="AH728" s="51"/>
      <c r="AI728" s="51"/>
      <c r="AJ728" s="51"/>
      <c r="AK728" s="51"/>
      <c r="AL728" s="51"/>
      <c r="AM728" s="51"/>
      <c r="AN728" s="51"/>
      <c r="AO728" s="51"/>
      <c r="AP728" s="51"/>
      <c r="AQ728" s="51"/>
      <c r="AR728" s="51"/>
      <c r="AS728" s="51"/>
      <c r="AT728" s="51"/>
      <c r="AU728" s="51"/>
      <c r="AV728" s="51"/>
      <c r="AW728" s="51"/>
      <c r="AX728" s="149">
        <f t="shared" si="255"/>
        <v>0</v>
      </c>
      <c r="AY728" s="52"/>
      <c r="AZ728" s="90" t="e">
        <f>VLOOKUP(AY728,Termination!C:D,2,FALSE)</f>
        <v>#N/A</v>
      </c>
      <c r="BA728" s="92" t="str">
        <f t="shared" si="256"/>
        <v/>
      </c>
      <c r="BB728" s="89"/>
      <c r="BC728" s="89"/>
      <c r="BD728" s="150" t="str">
        <f t="shared" si="257"/>
        <v/>
      </c>
      <c r="BE728" s="151">
        <f>VLOOKUP(A728,Basisgegevens!$B:$L,5,0)</f>
        <v>3.8773148148148148E-3</v>
      </c>
      <c r="BF728" s="151">
        <f>VLOOKUP($A728,Basisgegevens!$B:$L,7,0)</f>
        <v>3.6458333333333334E-3</v>
      </c>
      <c r="BG728" s="151">
        <f>VLOOKUP($A728,Basisgegevens!$B:$L,8,0)</f>
        <v>8.9467592592592585E-3</v>
      </c>
      <c r="BH728" s="152">
        <f>VLOOKUP($A728,Basisgegevens!$B:$L,9,0)</f>
        <v>220</v>
      </c>
      <c r="BI728" s="152">
        <f>VLOOKUP($A728,Basisgegevens!$B:$L,10,0)</f>
        <v>99</v>
      </c>
      <c r="BJ728" s="152">
        <f>VLOOKUP($A728,Basisgegevens!$B:$L,11,0)</f>
        <v>19</v>
      </c>
      <c r="BK728" s="152" t="str">
        <f t="shared" si="258"/>
        <v/>
      </c>
      <c r="BL728" s="153" t="str">
        <f t="shared" si="259"/>
        <v>Uit</v>
      </c>
      <c r="BM728" s="154" t="str">
        <f t="shared" si="266"/>
        <v/>
      </c>
      <c r="BN728" s="154">
        <f t="shared" si="260"/>
        <v>0</v>
      </c>
      <c r="BO728" s="154" t="str">
        <f t="shared" si="261"/>
        <v/>
      </c>
      <c r="BP728" s="61"/>
      <c r="BQ728" s="61"/>
      <c r="BR728" s="59" t="str">
        <f t="shared" si="262"/>
        <v/>
      </c>
      <c r="BS728" s="59" t="str">
        <f t="shared" si="263"/>
        <v/>
      </c>
      <c r="BT728" s="155" t="str">
        <f t="shared" si="264"/>
        <v/>
      </c>
      <c r="BU728" s="156" t="str">
        <f t="shared" si="265"/>
        <v/>
      </c>
      <c r="BV728" s="68"/>
      <c r="BW728" s="68"/>
      <c r="BX728" s="68"/>
      <c r="BY728" s="68"/>
      <c r="BZ728" s="68"/>
      <c r="CA728" s="68"/>
      <c r="CB728" s="68"/>
      <c r="CC728" s="68"/>
    </row>
    <row r="729" spans="1:81" x14ac:dyDescent="0.2">
      <c r="A729" s="161" t="s">
        <v>57</v>
      </c>
      <c r="B729" s="32"/>
      <c r="C729" s="164" t="str">
        <f t="shared" ref="C729:C867" si="267">MID(A729,4,1)</f>
        <v>Z</v>
      </c>
      <c r="D729" s="147"/>
      <c r="E729" s="40"/>
      <c r="F729" s="35"/>
      <c r="G729" s="32"/>
      <c r="H729" s="32"/>
      <c r="I729" s="32"/>
      <c r="J729" s="32"/>
      <c r="K729" s="41"/>
      <c r="L729" s="42"/>
      <c r="M729" s="42"/>
      <c r="N729" s="167" t="str">
        <f t="shared" ref="N729:N867" si="268">IFERROR(IF(ISTEXT(M729),M729,(IF(AVERAGE(L729:M729)&lt;=BI729,"Uit",100-(AVERAGE(L729:M729)/BH729*100)))),"Uit")</f>
        <v>Uit</v>
      </c>
      <c r="O729" s="46"/>
      <c r="P729" s="47"/>
      <c r="Q729" s="48">
        <f t="shared" ref="Q729:Q867" si="269">IF(AX729="","",AX729)</f>
        <v>0</v>
      </c>
      <c r="R729" s="49" t="str">
        <f t="shared" ref="R729:R867" si="270">IF(BD729="","",IF(BD729&gt;BG729,"Uit",BM729+BN729))</f>
        <v/>
      </c>
      <c r="S729" s="50" t="str">
        <f t="shared" ref="S729:S867" si="271">IF(ISTEXT(BL729),BL729,IF(OR(ISBLANK(Q729),Q729="",ISBLANK(Y729)),BL729,IF(ISTEXT(BO729),BO729,BL729+BO729)))</f>
        <v>Uit</v>
      </c>
      <c r="T729" s="171">
        <f t="shared" ref="T729:T867" si="272">IF(BP729="",0,BR729)</f>
        <v>0</v>
      </c>
      <c r="U729" s="169">
        <f t="shared" ref="U729:U867" si="273">IF(BQ729="",0,BS729)</f>
        <v>0</v>
      </c>
      <c r="V729" s="169" t="str">
        <f t="shared" ref="V729:V867" si="274">IF(S729="","",IF(ISTEXT(S729),S729,S729-T729-U729))</f>
        <v>Uit</v>
      </c>
      <c r="W729" s="170" t="str">
        <f t="shared" ref="W729:W867" si="275">IF(AY729="","",AZ729)</f>
        <v/>
      </c>
      <c r="X729" s="91" t="str">
        <f t="shared" ref="X729:X867" si="276">IF($G729="","",$G729)</f>
        <v/>
      </c>
      <c r="Y729" s="51"/>
      <c r="Z729" s="51"/>
      <c r="AA729" s="51"/>
      <c r="AB729" s="51"/>
      <c r="AC729" s="51"/>
      <c r="AD729" s="51"/>
      <c r="AE729" s="51"/>
      <c r="AF729" s="51"/>
      <c r="AG729" s="51"/>
      <c r="AH729" s="51"/>
      <c r="AI729" s="51"/>
      <c r="AJ729" s="51"/>
      <c r="AK729" s="51"/>
      <c r="AL729" s="51"/>
      <c r="AM729" s="51"/>
      <c r="AN729" s="51"/>
      <c r="AO729" s="51"/>
      <c r="AP729" s="51"/>
      <c r="AQ729" s="51"/>
      <c r="AR729" s="51"/>
      <c r="AS729" s="51"/>
      <c r="AT729" s="51"/>
      <c r="AU729" s="51"/>
      <c r="AV729" s="51"/>
      <c r="AW729" s="51"/>
      <c r="AX729" s="149">
        <f t="shared" ref="AX729:AX867" si="277">IF(AY729="",SUM(Y729:AW729),"Uit")</f>
        <v>0</v>
      </c>
      <c r="AY729" s="52"/>
      <c r="AZ729" s="90" t="e">
        <f>VLOOKUP(AY729,Termination!C:D,2,FALSE)</f>
        <v>#N/A</v>
      </c>
      <c r="BA729" s="92" t="str">
        <f t="shared" ref="BA729:BA867" si="278">IF($G729="","",$G729)</f>
        <v/>
      </c>
      <c r="BB729" s="89"/>
      <c r="BC729" s="89"/>
      <c r="BD729" s="150" t="str">
        <f t="shared" ref="BD729:BD867" si="279">IF(ISBLANK(BC729),"",BC729-BB729)</f>
        <v/>
      </c>
      <c r="BE729" s="151">
        <f>VLOOKUP(A729,Basisgegevens!$B:$L,5,0)</f>
        <v>3.8773148148148148E-3</v>
      </c>
      <c r="BF729" s="151">
        <f>VLOOKUP($A729,Basisgegevens!$B:$L,7,0)</f>
        <v>3.6458333333333334E-3</v>
      </c>
      <c r="BG729" s="151">
        <f>VLOOKUP($A729,Basisgegevens!$B:$L,8,0)</f>
        <v>8.9467592592592585E-3</v>
      </c>
      <c r="BH729" s="152">
        <f>VLOOKUP($A729,Basisgegevens!$B:$L,9,0)</f>
        <v>220</v>
      </c>
      <c r="BI729" s="152">
        <f>VLOOKUP($A729,Basisgegevens!$B:$L,10,0)</f>
        <v>99</v>
      </c>
      <c r="BJ729" s="152">
        <f>VLOOKUP($A729,Basisgegevens!$B:$L,11,0)</f>
        <v>19</v>
      </c>
      <c r="BK729" s="152" t="str">
        <f t="shared" ref="BK729:BK867" si="280">IF(O729="","",IF(ISTEXT(O729),O729,IF(O729&gt;BJ729,"Uit",IF(ISBLANK(P729),O729,O729+P729))))</f>
        <v/>
      </c>
      <c r="BL729" s="153" t="str">
        <f t="shared" ref="BL729:BL867" si="281">IF(OR(ISTEXT(N729),BK729=""),N729,IF(ISTEXT(BK729),BK729,N729+BK729))</f>
        <v>Uit</v>
      </c>
      <c r="BM729" s="154" t="str">
        <f t="shared" si="266"/>
        <v/>
      </c>
      <c r="BN729" s="154">
        <f t="shared" ref="BN729:BN867" si="282">IF(BD729&gt;BF729,0,(BF729-BD729)*24*3600*0.4)</f>
        <v>0</v>
      </c>
      <c r="BO729" s="154" t="str">
        <f t="shared" ref="BO729:BO867" si="283">IF(Q729="","",IF(ISTEXT(Q729),Q729,IF(ISTEXT(R729),R729,Q729+R729)))</f>
        <v/>
      </c>
      <c r="BP729" s="61"/>
      <c r="BQ729" s="61"/>
      <c r="BR729" s="59" t="str">
        <f t="shared" ref="BR729:BR867" si="284">IF(BP729="","",BP729)</f>
        <v/>
      </c>
      <c r="BS729" s="59" t="str">
        <f t="shared" ref="BS729:BS867" si="285">IF(BQ729="","",BQ729)</f>
        <v/>
      </c>
      <c r="BT729" s="155" t="str">
        <f t="shared" ref="BT729:BT867" si="286">IFERROR(AVERAGE(BR729:BS729),"")</f>
        <v/>
      </c>
      <c r="BU729" s="156" t="str">
        <f t="shared" ref="BU729:BU867" si="287">IF(BT729&gt;0,IF(BT729&lt;6,"onvoldoende",""),"")</f>
        <v/>
      </c>
      <c r="BV729" s="68"/>
      <c r="BW729" s="68"/>
      <c r="BX729" s="68"/>
      <c r="BY729" s="68"/>
      <c r="BZ729" s="68"/>
      <c r="CA729" s="68"/>
      <c r="CB729" s="68"/>
      <c r="CC729" s="68"/>
    </row>
    <row r="730" spans="1:81" x14ac:dyDescent="0.2">
      <c r="A730" s="161" t="s">
        <v>57</v>
      </c>
      <c r="B730" s="32"/>
      <c r="C730" s="164" t="str">
        <f t="shared" si="267"/>
        <v>Z</v>
      </c>
      <c r="D730" s="147"/>
      <c r="E730" s="40"/>
      <c r="F730" s="35"/>
      <c r="G730" s="32"/>
      <c r="H730" s="32"/>
      <c r="I730" s="32"/>
      <c r="J730" s="32"/>
      <c r="K730" s="41"/>
      <c r="L730" s="42"/>
      <c r="M730" s="42"/>
      <c r="N730" s="167" t="str">
        <f t="shared" si="268"/>
        <v>Uit</v>
      </c>
      <c r="O730" s="46"/>
      <c r="P730" s="47"/>
      <c r="Q730" s="48">
        <f t="shared" si="269"/>
        <v>0</v>
      </c>
      <c r="R730" s="49" t="str">
        <f t="shared" si="270"/>
        <v/>
      </c>
      <c r="S730" s="50" t="str">
        <f t="shared" si="271"/>
        <v>Uit</v>
      </c>
      <c r="T730" s="171">
        <f t="shared" si="272"/>
        <v>0</v>
      </c>
      <c r="U730" s="169">
        <f t="shared" si="273"/>
        <v>0</v>
      </c>
      <c r="V730" s="169" t="str">
        <f t="shared" si="274"/>
        <v>Uit</v>
      </c>
      <c r="W730" s="170" t="str">
        <f t="shared" si="275"/>
        <v/>
      </c>
      <c r="X730" s="91" t="str">
        <f t="shared" si="276"/>
        <v/>
      </c>
      <c r="Y730" s="51"/>
      <c r="Z730" s="51"/>
      <c r="AA730" s="51"/>
      <c r="AB730" s="51"/>
      <c r="AC730" s="51"/>
      <c r="AD730" s="51"/>
      <c r="AE730" s="51"/>
      <c r="AF730" s="51"/>
      <c r="AG730" s="51"/>
      <c r="AH730" s="51"/>
      <c r="AI730" s="51"/>
      <c r="AJ730" s="51"/>
      <c r="AK730" s="51"/>
      <c r="AL730" s="51"/>
      <c r="AM730" s="51"/>
      <c r="AN730" s="51"/>
      <c r="AO730" s="51"/>
      <c r="AP730" s="51"/>
      <c r="AQ730" s="51"/>
      <c r="AR730" s="51"/>
      <c r="AS730" s="51"/>
      <c r="AT730" s="51"/>
      <c r="AU730" s="51"/>
      <c r="AV730" s="51"/>
      <c r="AW730" s="51"/>
      <c r="AX730" s="149">
        <f t="shared" si="277"/>
        <v>0</v>
      </c>
      <c r="AY730" s="52"/>
      <c r="AZ730" s="90" t="e">
        <f>VLOOKUP(AY730,Termination!C:D,2,FALSE)</f>
        <v>#N/A</v>
      </c>
      <c r="BA730" s="92" t="str">
        <f t="shared" si="278"/>
        <v/>
      </c>
      <c r="BB730" s="89"/>
      <c r="BC730" s="89"/>
      <c r="BD730" s="150" t="str">
        <f t="shared" si="279"/>
        <v/>
      </c>
      <c r="BE730" s="151">
        <f>VLOOKUP(A730,Basisgegevens!$B:$L,5,0)</f>
        <v>3.8773148148148148E-3</v>
      </c>
      <c r="BF730" s="151">
        <f>VLOOKUP($A730,Basisgegevens!$B:$L,7,0)</f>
        <v>3.6458333333333334E-3</v>
      </c>
      <c r="BG730" s="151">
        <f>VLOOKUP($A730,Basisgegevens!$B:$L,8,0)</f>
        <v>8.9467592592592585E-3</v>
      </c>
      <c r="BH730" s="152">
        <f>VLOOKUP($A730,Basisgegevens!$B:$L,9,0)</f>
        <v>220</v>
      </c>
      <c r="BI730" s="152">
        <f>VLOOKUP($A730,Basisgegevens!$B:$L,10,0)</f>
        <v>99</v>
      </c>
      <c r="BJ730" s="152">
        <f>VLOOKUP($A730,Basisgegevens!$B:$L,11,0)</f>
        <v>19</v>
      </c>
      <c r="BK730" s="152" t="str">
        <f t="shared" si="280"/>
        <v/>
      </c>
      <c r="BL730" s="153" t="str">
        <f t="shared" si="281"/>
        <v>Uit</v>
      </c>
      <c r="BM730" s="154" t="str">
        <f t="shared" si="266"/>
        <v/>
      </c>
      <c r="BN730" s="154">
        <f t="shared" si="282"/>
        <v>0</v>
      </c>
      <c r="BO730" s="154" t="str">
        <f t="shared" si="283"/>
        <v/>
      </c>
      <c r="BP730" s="61"/>
      <c r="BQ730" s="61"/>
      <c r="BR730" s="59" t="str">
        <f t="shared" si="284"/>
        <v/>
      </c>
      <c r="BS730" s="59" t="str">
        <f t="shared" si="285"/>
        <v/>
      </c>
      <c r="BT730" s="155" t="str">
        <f t="shared" si="286"/>
        <v/>
      </c>
      <c r="BU730" s="156" t="str">
        <f t="shared" si="287"/>
        <v/>
      </c>
      <c r="BV730" s="68"/>
      <c r="BW730" s="68"/>
      <c r="BX730" s="68"/>
      <c r="BY730" s="68"/>
      <c r="BZ730" s="68"/>
      <c r="CA730" s="68"/>
      <c r="CB730" s="68"/>
      <c r="CC730" s="68"/>
    </row>
    <row r="731" spans="1:81" x14ac:dyDescent="0.2">
      <c r="A731" s="161" t="s">
        <v>57</v>
      </c>
      <c r="B731" s="32"/>
      <c r="C731" s="164" t="str">
        <f t="shared" si="267"/>
        <v>Z</v>
      </c>
      <c r="D731" s="147"/>
      <c r="E731" s="40"/>
      <c r="F731" s="35"/>
      <c r="G731" s="32"/>
      <c r="H731" s="32"/>
      <c r="I731" s="32"/>
      <c r="J731" s="32"/>
      <c r="K731" s="41"/>
      <c r="L731" s="42"/>
      <c r="M731" s="42"/>
      <c r="N731" s="167" t="str">
        <f t="shared" si="268"/>
        <v>Uit</v>
      </c>
      <c r="O731" s="46"/>
      <c r="P731" s="47"/>
      <c r="Q731" s="48">
        <f t="shared" si="269"/>
        <v>0</v>
      </c>
      <c r="R731" s="49" t="str">
        <f t="shared" si="270"/>
        <v/>
      </c>
      <c r="S731" s="50" t="str">
        <f t="shared" si="271"/>
        <v>Uit</v>
      </c>
      <c r="T731" s="171">
        <f t="shared" si="272"/>
        <v>0</v>
      </c>
      <c r="U731" s="169">
        <f t="shared" si="273"/>
        <v>0</v>
      </c>
      <c r="V731" s="169" t="str">
        <f t="shared" si="274"/>
        <v>Uit</v>
      </c>
      <c r="W731" s="170" t="str">
        <f t="shared" si="275"/>
        <v/>
      </c>
      <c r="X731" s="91" t="str">
        <f t="shared" si="276"/>
        <v/>
      </c>
      <c r="Y731" s="51"/>
      <c r="Z731" s="51"/>
      <c r="AA731" s="51"/>
      <c r="AB731" s="51"/>
      <c r="AC731" s="51"/>
      <c r="AD731" s="51"/>
      <c r="AE731" s="51"/>
      <c r="AF731" s="51"/>
      <c r="AG731" s="51"/>
      <c r="AH731" s="51"/>
      <c r="AI731" s="51"/>
      <c r="AJ731" s="51"/>
      <c r="AK731" s="51"/>
      <c r="AL731" s="51"/>
      <c r="AM731" s="51"/>
      <c r="AN731" s="51"/>
      <c r="AO731" s="51"/>
      <c r="AP731" s="51"/>
      <c r="AQ731" s="51"/>
      <c r="AR731" s="51"/>
      <c r="AS731" s="51"/>
      <c r="AT731" s="51"/>
      <c r="AU731" s="51"/>
      <c r="AV731" s="51"/>
      <c r="AW731" s="51"/>
      <c r="AX731" s="149">
        <f t="shared" si="277"/>
        <v>0</v>
      </c>
      <c r="AY731" s="52"/>
      <c r="AZ731" s="90" t="e">
        <f>VLOOKUP(AY731,Termination!C:D,2,FALSE)</f>
        <v>#N/A</v>
      </c>
      <c r="BA731" s="92" t="str">
        <f t="shared" si="278"/>
        <v/>
      </c>
      <c r="BB731" s="89"/>
      <c r="BC731" s="89"/>
      <c r="BD731" s="150" t="str">
        <f t="shared" si="279"/>
        <v/>
      </c>
      <c r="BE731" s="151">
        <f>VLOOKUP(A731,Basisgegevens!$B:$L,5,0)</f>
        <v>3.8773148148148148E-3</v>
      </c>
      <c r="BF731" s="151">
        <f>VLOOKUP($A731,Basisgegevens!$B:$L,7,0)</f>
        <v>3.6458333333333334E-3</v>
      </c>
      <c r="BG731" s="151">
        <f>VLOOKUP($A731,Basisgegevens!$B:$L,8,0)</f>
        <v>8.9467592592592585E-3</v>
      </c>
      <c r="BH731" s="152">
        <f>VLOOKUP($A731,Basisgegevens!$B:$L,9,0)</f>
        <v>220</v>
      </c>
      <c r="BI731" s="152">
        <f>VLOOKUP($A731,Basisgegevens!$B:$L,10,0)</f>
        <v>99</v>
      </c>
      <c r="BJ731" s="152">
        <f>VLOOKUP($A731,Basisgegevens!$B:$L,11,0)</f>
        <v>19</v>
      </c>
      <c r="BK731" s="152" t="str">
        <f t="shared" si="280"/>
        <v/>
      </c>
      <c r="BL731" s="153" t="str">
        <f t="shared" si="281"/>
        <v>Uit</v>
      </c>
      <c r="BM731" s="154" t="str">
        <f t="shared" si="266"/>
        <v/>
      </c>
      <c r="BN731" s="154">
        <f t="shared" si="282"/>
        <v>0</v>
      </c>
      <c r="BO731" s="154" t="str">
        <f t="shared" si="283"/>
        <v/>
      </c>
      <c r="BP731" s="61"/>
      <c r="BQ731" s="61"/>
      <c r="BR731" s="59" t="str">
        <f t="shared" si="284"/>
        <v/>
      </c>
      <c r="BS731" s="59" t="str">
        <f t="shared" si="285"/>
        <v/>
      </c>
      <c r="BT731" s="155" t="str">
        <f t="shared" si="286"/>
        <v/>
      </c>
      <c r="BU731" s="156" t="str">
        <f t="shared" si="287"/>
        <v/>
      </c>
      <c r="BV731" s="68"/>
      <c r="BW731" s="68"/>
      <c r="BX731" s="68"/>
      <c r="BY731" s="68"/>
      <c r="BZ731" s="68"/>
      <c r="CA731" s="68"/>
      <c r="CB731" s="68"/>
      <c r="CC731" s="68"/>
    </row>
    <row r="732" spans="1:81" x14ac:dyDescent="0.2">
      <c r="A732" s="161" t="s">
        <v>57</v>
      </c>
      <c r="B732" s="32"/>
      <c r="C732" s="164" t="str">
        <f t="shared" si="267"/>
        <v>Z</v>
      </c>
      <c r="D732" s="147"/>
      <c r="E732" s="40"/>
      <c r="F732" s="35"/>
      <c r="G732" s="32"/>
      <c r="H732" s="32"/>
      <c r="I732" s="32"/>
      <c r="J732" s="32"/>
      <c r="K732" s="41"/>
      <c r="L732" s="42"/>
      <c r="M732" s="42"/>
      <c r="N732" s="167" t="str">
        <f t="shared" si="268"/>
        <v>Uit</v>
      </c>
      <c r="O732" s="46"/>
      <c r="P732" s="47"/>
      <c r="Q732" s="48">
        <f t="shared" si="269"/>
        <v>0</v>
      </c>
      <c r="R732" s="49" t="str">
        <f t="shared" si="270"/>
        <v/>
      </c>
      <c r="S732" s="50" t="str">
        <f t="shared" si="271"/>
        <v>Uit</v>
      </c>
      <c r="T732" s="171">
        <f t="shared" si="272"/>
        <v>0</v>
      </c>
      <c r="U732" s="169">
        <f t="shared" si="273"/>
        <v>0</v>
      </c>
      <c r="V732" s="169" t="str">
        <f t="shared" si="274"/>
        <v>Uit</v>
      </c>
      <c r="W732" s="170" t="str">
        <f t="shared" si="275"/>
        <v/>
      </c>
      <c r="X732" s="91" t="str">
        <f t="shared" si="276"/>
        <v/>
      </c>
      <c r="Y732" s="51"/>
      <c r="Z732" s="51"/>
      <c r="AA732" s="51"/>
      <c r="AB732" s="51"/>
      <c r="AC732" s="51"/>
      <c r="AD732" s="51"/>
      <c r="AE732" s="51"/>
      <c r="AF732" s="51"/>
      <c r="AG732" s="51"/>
      <c r="AH732" s="51"/>
      <c r="AI732" s="51"/>
      <c r="AJ732" s="51"/>
      <c r="AK732" s="51"/>
      <c r="AL732" s="51"/>
      <c r="AM732" s="51"/>
      <c r="AN732" s="51"/>
      <c r="AO732" s="51"/>
      <c r="AP732" s="51"/>
      <c r="AQ732" s="51"/>
      <c r="AR732" s="51"/>
      <c r="AS732" s="51"/>
      <c r="AT732" s="51"/>
      <c r="AU732" s="51"/>
      <c r="AV732" s="51"/>
      <c r="AW732" s="51"/>
      <c r="AX732" s="149">
        <f t="shared" si="277"/>
        <v>0</v>
      </c>
      <c r="AY732" s="52"/>
      <c r="AZ732" s="90" t="e">
        <f>VLOOKUP(AY732,Termination!C:D,2,FALSE)</f>
        <v>#N/A</v>
      </c>
      <c r="BA732" s="92" t="str">
        <f t="shared" si="278"/>
        <v/>
      </c>
      <c r="BB732" s="89"/>
      <c r="BC732" s="89"/>
      <c r="BD732" s="150" t="str">
        <f t="shared" si="279"/>
        <v/>
      </c>
      <c r="BE732" s="151">
        <f>VLOOKUP(A732,Basisgegevens!$B:$L,5,0)</f>
        <v>3.8773148148148148E-3</v>
      </c>
      <c r="BF732" s="151">
        <f>VLOOKUP($A732,Basisgegevens!$B:$L,7,0)</f>
        <v>3.6458333333333334E-3</v>
      </c>
      <c r="BG732" s="151">
        <f>VLOOKUP($A732,Basisgegevens!$B:$L,8,0)</f>
        <v>8.9467592592592585E-3</v>
      </c>
      <c r="BH732" s="152">
        <f>VLOOKUP($A732,Basisgegevens!$B:$L,9,0)</f>
        <v>220</v>
      </c>
      <c r="BI732" s="152">
        <f>VLOOKUP($A732,Basisgegevens!$B:$L,10,0)</f>
        <v>99</v>
      </c>
      <c r="BJ732" s="152">
        <f>VLOOKUP($A732,Basisgegevens!$B:$L,11,0)</f>
        <v>19</v>
      </c>
      <c r="BK732" s="152" t="str">
        <f t="shared" si="280"/>
        <v/>
      </c>
      <c r="BL732" s="153" t="str">
        <f t="shared" si="281"/>
        <v>Uit</v>
      </c>
      <c r="BM732" s="154" t="str">
        <f t="shared" si="266"/>
        <v/>
      </c>
      <c r="BN732" s="154">
        <f t="shared" si="282"/>
        <v>0</v>
      </c>
      <c r="BO732" s="154" t="str">
        <f t="shared" si="283"/>
        <v/>
      </c>
      <c r="BP732" s="61"/>
      <c r="BQ732" s="61"/>
      <c r="BR732" s="59" t="str">
        <f t="shared" si="284"/>
        <v/>
      </c>
      <c r="BS732" s="59" t="str">
        <f t="shared" si="285"/>
        <v/>
      </c>
      <c r="BT732" s="155" t="str">
        <f t="shared" si="286"/>
        <v/>
      </c>
      <c r="BU732" s="156" t="str">
        <f t="shared" si="287"/>
        <v/>
      </c>
      <c r="BV732" s="68"/>
      <c r="BW732" s="68"/>
      <c r="BX732" s="68"/>
      <c r="BY732" s="68"/>
      <c r="BZ732" s="68"/>
      <c r="CA732" s="68"/>
      <c r="CB732" s="68"/>
      <c r="CC732" s="68"/>
    </row>
    <row r="733" spans="1:81" x14ac:dyDescent="0.2">
      <c r="A733" s="161" t="s">
        <v>57</v>
      </c>
      <c r="B733" s="32"/>
      <c r="C733" s="164" t="str">
        <f t="shared" si="267"/>
        <v>Z</v>
      </c>
      <c r="D733" s="147"/>
      <c r="E733" s="40"/>
      <c r="F733" s="35"/>
      <c r="G733" s="32"/>
      <c r="H733" s="32"/>
      <c r="I733" s="32"/>
      <c r="J733" s="32"/>
      <c r="K733" s="41"/>
      <c r="L733" s="42"/>
      <c r="M733" s="42"/>
      <c r="N733" s="167" t="str">
        <f t="shared" si="268"/>
        <v>Uit</v>
      </c>
      <c r="O733" s="46"/>
      <c r="P733" s="47"/>
      <c r="Q733" s="48">
        <f t="shared" si="269"/>
        <v>0</v>
      </c>
      <c r="R733" s="49" t="str">
        <f t="shared" si="270"/>
        <v/>
      </c>
      <c r="S733" s="50" t="str">
        <f t="shared" si="271"/>
        <v>Uit</v>
      </c>
      <c r="T733" s="171">
        <f t="shared" si="272"/>
        <v>0</v>
      </c>
      <c r="U733" s="169">
        <f t="shared" si="273"/>
        <v>0</v>
      </c>
      <c r="V733" s="169" t="str">
        <f t="shared" si="274"/>
        <v>Uit</v>
      </c>
      <c r="W733" s="170" t="str">
        <f t="shared" si="275"/>
        <v/>
      </c>
      <c r="X733" s="91" t="str">
        <f t="shared" si="276"/>
        <v/>
      </c>
      <c r="Y733" s="51"/>
      <c r="Z733" s="51"/>
      <c r="AA733" s="51"/>
      <c r="AB733" s="51"/>
      <c r="AC733" s="51"/>
      <c r="AD733" s="51"/>
      <c r="AE733" s="51"/>
      <c r="AF733" s="51"/>
      <c r="AG733" s="51"/>
      <c r="AH733" s="51"/>
      <c r="AI733" s="51"/>
      <c r="AJ733" s="51"/>
      <c r="AK733" s="51"/>
      <c r="AL733" s="51"/>
      <c r="AM733" s="51"/>
      <c r="AN733" s="51"/>
      <c r="AO733" s="51"/>
      <c r="AP733" s="51"/>
      <c r="AQ733" s="51"/>
      <c r="AR733" s="51"/>
      <c r="AS733" s="51"/>
      <c r="AT733" s="51"/>
      <c r="AU733" s="51"/>
      <c r="AV733" s="51"/>
      <c r="AW733" s="51"/>
      <c r="AX733" s="149">
        <f t="shared" si="277"/>
        <v>0</v>
      </c>
      <c r="AY733" s="52"/>
      <c r="AZ733" s="90" t="e">
        <f>VLOOKUP(AY733,Termination!C:D,2,FALSE)</f>
        <v>#N/A</v>
      </c>
      <c r="BA733" s="92" t="str">
        <f t="shared" si="278"/>
        <v/>
      </c>
      <c r="BB733" s="89"/>
      <c r="BC733" s="89"/>
      <c r="BD733" s="150" t="str">
        <f t="shared" si="279"/>
        <v/>
      </c>
      <c r="BE733" s="151">
        <f>VLOOKUP(A733,Basisgegevens!$B:$L,5,0)</f>
        <v>3.8773148148148148E-3</v>
      </c>
      <c r="BF733" s="151">
        <f>VLOOKUP($A733,Basisgegevens!$B:$L,7,0)</f>
        <v>3.6458333333333334E-3</v>
      </c>
      <c r="BG733" s="151">
        <f>VLOOKUP($A733,Basisgegevens!$B:$L,8,0)</f>
        <v>8.9467592592592585E-3</v>
      </c>
      <c r="BH733" s="152">
        <f>VLOOKUP($A733,Basisgegevens!$B:$L,9,0)</f>
        <v>220</v>
      </c>
      <c r="BI733" s="152">
        <f>VLOOKUP($A733,Basisgegevens!$B:$L,10,0)</f>
        <v>99</v>
      </c>
      <c r="BJ733" s="152">
        <f>VLOOKUP($A733,Basisgegevens!$B:$L,11,0)</f>
        <v>19</v>
      </c>
      <c r="BK733" s="152" t="str">
        <f t="shared" si="280"/>
        <v/>
      </c>
      <c r="BL733" s="153" t="str">
        <f t="shared" si="281"/>
        <v>Uit</v>
      </c>
      <c r="BM733" s="154" t="str">
        <f t="shared" si="266"/>
        <v/>
      </c>
      <c r="BN733" s="154">
        <f t="shared" si="282"/>
        <v>0</v>
      </c>
      <c r="BO733" s="154" t="str">
        <f t="shared" si="283"/>
        <v/>
      </c>
      <c r="BP733" s="61"/>
      <c r="BQ733" s="61"/>
      <c r="BR733" s="59" t="str">
        <f t="shared" si="284"/>
        <v/>
      </c>
      <c r="BS733" s="59" t="str">
        <f t="shared" si="285"/>
        <v/>
      </c>
      <c r="BT733" s="155" t="str">
        <f t="shared" si="286"/>
        <v/>
      </c>
      <c r="BU733" s="156" t="str">
        <f t="shared" si="287"/>
        <v/>
      </c>
      <c r="BV733" s="68"/>
      <c r="BW733" s="68"/>
      <c r="BX733" s="68"/>
      <c r="BY733" s="68"/>
      <c r="BZ733" s="68"/>
      <c r="CA733" s="68"/>
      <c r="CB733" s="68"/>
      <c r="CC733" s="68"/>
    </row>
    <row r="734" spans="1:81" x14ac:dyDescent="0.2">
      <c r="A734" s="161" t="s">
        <v>57</v>
      </c>
      <c r="B734" s="32"/>
      <c r="C734" s="164" t="str">
        <f t="shared" si="267"/>
        <v>Z</v>
      </c>
      <c r="D734" s="147"/>
      <c r="E734" s="40"/>
      <c r="F734" s="35"/>
      <c r="G734" s="32"/>
      <c r="H734" s="32"/>
      <c r="I734" s="32"/>
      <c r="J734" s="32"/>
      <c r="K734" s="41"/>
      <c r="L734" s="42"/>
      <c r="M734" s="42"/>
      <c r="N734" s="167" t="str">
        <f t="shared" si="268"/>
        <v>Uit</v>
      </c>
      <c r="O734" s="46"/>
      <c r="P734" s="47"/>
      <c r="Q734" s="48">
        <f t="shared" si="269"/>
        <v>0</v>
      </c>
      <c r="R734" s="49" t="str">
        <f t="shared" si="270"/>
        <v/>
      </c>
      <c r="S734" s="50" t="str">
        <f t="shared" si="271"/>
        <v>Uit</v>
      </c>
      <c r="T734" s="171">
        <f t="shared" si="272"/>
        <v>0</v>
      </c>
      <c r="U734" s="169">
        <f t="shared" si="273"/>
        <v>0</v>
      </c>
      <c r="V734" s="169" t="str">
        <f t="shared" si="274"/>
        <v>Uit</v>
      </c>
      <c r="W734" s="170" t="str">
        <f t="shared" si="275"/>
        <v/>
      </c>
      <c r="X734" s="91" t="str">
        <f t="shared" si="276"/>
        <v/>
      </c>
      <c r="Y734" s="51"/>
      <c r="Z734" s="51"/>
      <c r="AA734" s="51"/>
      <c r="AB734" s="51"/>
      <c r="AC734" s="51"/>
      <c r="AD734" s="51"/>
      <c r="AE734" s="51"/>
      <c r="AF734" s="51"/>
      <c r="AG734" s="51"/>
      <c r="AH734" s="51"/>
      <c r="AI734" s="51"/>
      <c r="AJ734" s="51"/>
      <c r="AK734" s="51"/>
      <c r="AL734" s="51"/>
      <c r="AM734" s="51"/>
      <c r="AN734" s="51"/>
      <c r="AO734" s="51"/>
      <c r="AP734" s="51"/>
      <c r="AQ734" s="51"/>
      <c r="AR734" s="51"/>
      <c r="AS734" s="51"/>
      <c r="AT734" s="51"/>
      <c r="AU734" s="51"/>
      <c r="AV734" s="51"/>
      <c r="AW734" s="51"/>
      <c r="AX734" s="149">
        <f t="shared" si="277"/>
        <v>0</v>
      </c>
      <c r="AY734" s="52"/>
      <c r="AZ734" s="90" t="e">
        <f>VLOOKUP(AY734,Termination!C:D,2,FALSE)</f>
        <v>#N/A</v>
      </c>
      <c r="BA734" s="92" t="str">
        <f t="shared" si="278"/>
        <v/>
      </c>
      <c r="BB734" s="89"/>
      <c r="BC734" s="89"/>
      <c r="BD734" s="150" t="str">
        <f t="shared" si="279"/>
        <v/>
      </c>
      <c r="BE734" s="151">
        <f>VLOOKUP(A734,Basisgegevens!$B:$L,5,0)</f>
        <v>3.8773148148148148E-3</v>
      </c>
      <c r="BF734" s="151">
        <f>VLOOKUP($A734,Basisgegevens!$B:$L,7,0)</f>
        <v>3.6458333333333334E-3</v>
      </c>
      <c r="BG734" s="151">
        <f>VLOOKUP($A734,Basisgegevens!$B:$L,8,0)</f>
        <v>8.9467592592592585E-3</v>
      </c>
      <c r="BH734" s="152">
        <f>VLOOKUP($A734,Basisgegevens!$B:$L,9,0)</f>
        <v>220</v>
      </c>
      <c r="BI734" s="152">
        <f>VLOOKUP($A734,Basisgegevens!$B:$L,10,0)</f>
        <v>99</v>
      </c>
      <c r="BJ734" s="152">
        <f>VLOOKUP($A734,Basisgegevens!$B:$L,11,0)</f>
        <v>19</v>
      </c>
      <c r="BK734" s="152" t="str">
        <f t="shared" si="280"/>
        <v/>
      </c>
      <c r="BL734" s="153" t="str">
        <f t="shared" si="281"/>
        <v>Uit</v>
      </c>
      <c r="BM734" s="154" t="str">
        <f t="shared" si="266"/>
        <v/>
      </c>
      <c r="BN734" s="154">
        <f t="shared" si="282"/>
        <v>0</v>
      </c>
      <c r="BO734" s="154" t="str">
        <f t="shared" si="283"/>
        <v/>
      </c>
      <c r="BP734" s="61"/>
      <c r="BQ734" s="61"/>
      <c r="BR734" s="59" t="str">
        <f t="shared" si="284"/>
        <v/>
      </c>
      <c r="BS734" s="59" t="str">
        <f t="shared" si="285"/>
        <v/>
      </c>
      <c r="BT734" s="155" t="str">
        <f t="shared" si="286"/>
        <v/>
      </c>
      <c r="BU734" s="156" t="str">
        <f t="shared" si="287"/>
        <v/>
      </c>
      <c r="BV734" s="68"/>
      <c r="BW734" s="68"/>
      <c r="BX734" s="68"/>
      <c r="BY734" s="68"/>
      <c r="BZ734" s="68"/>
      <c r="CA734" s="68"/>
      <c r="CB734" s="68"/>
      <c r="CC734" s="68"/>
    </row>
    <row r="735" spans="1:81" x14ac:dyDescent="0.2">
      <c r="A735" s="161" t="s">
        <v>57</v>
      </c>
      <c r="B735" s="32"/>
      <c r="C735" s="164" t="str">
        <f t="shared" si="267"/>
        <v>Z</v>
      </c>
      <c r="D735" s="147"/>
      <c r="E735" s="40"/>
      <c r="F735" s="35"/>
      <c r="G735" s="32"/>
      <c r="H735" s="32"/>
      <c r="I735" s="32"/>
      <c r="J735" s="32"/>
      <c r="K735" s="41"/>
      <c r="L735" s="42"/>
      <c r="M735" s="42"/>
      <c r="N735" s="167" t="str">
        <f t="shared" si="268"/>
        <v>Uit</v>
      </c>
      <c r="O735" s="46"/>
      <c r="P735" s="47"/>
      <c r="Q735" s="48">
        <f t="shared" si="269"/>
        <v>0</v>
      </c>
      <c r="R735" s="49" t="str">
        <f t="shared" si="270"/>
        <v/>
      </c>
      <c r="S735" s="50" t="str">
        <f t="shared" si="271"/>
        <v>Uit</v>
      </c>
      <c r="T735" s="171">
        <f t="shared" si="272"/>
        <v>0</v>
      </c>
      <c r="U735" s="169">
        <f t="shared" si="273"/>
        <v>0</v>
      </c>
      <c r="V735" s="169" t="str">
        <f t="shared" si="274"/>
        <v>Uit</v>
      </c>
      <c r="W735" s="170" t="str">
        <f t="shared" si="275"/>
        <v/>
      </c>
      <c r="X735" s="91" t="str">
        <f t="shared" si="276"/>
        <v/>
      </c>
      <c r="Y735" s="51"/>
      <c r="Z735" s="51"/>
      <c r="AA735" s="51"/>
      <c r="AB735" s="51"/>
      <c r="AC735" s="51"/>
      <c r="AD735" s="51"/>
      <c r="AE735" s="51"/>
      <c r="AF735" s="51"/>
      <c r="AG735" s="51"/>
      <c r="AH735" s="51"/>
      <c r="AI735" s="51"/>
      <c r="AJ735" s="51"/>
      <c r="AK735" s="51"/>
      <c r="AL735" s="51"/>
      <c r="AM735" s="51"/>
      <c r="AN735" s="51"/>
      <c r="AO735" s="51"/>
      <c r="AP735" s="51"/>
      <c r="AQ735" s="51"/>
      <c r="AR735" s="51"/>
      <c r="AS735" s="51"/>
      <c r="AT735" s="51"/>
      <c r="AU735" s="51"/>
      <c r="AV735" s="51"/>
      <c r="AW735" s="51"/>
      <c r="AX735" s="149">
        <f t="shared" si="277"/>
        <v>0</v>
      </c>
      <c r="AY735" s="52"/>
      <c r="AZ735" s="90" t="e">
        <f>VLOOKUP(AY735,Termination!C:D,2,FALSE)</f>
        <v>#N/A</v>
      </c>
      <c r="BA735" s="92" t="str">
        <f t="shared" si="278"/>
        <v/>
      </c>
      <c r="BB735" s="89"/>
      <c r="BC735" s="89"/>
      <c r="BD735" s="150" t="str">
        <f t="shared" si="279"/>
        <v/>
      </c>
      <c r="BE735" s="151">
        <f>VLOOKUP(A735,Basisgegevens!$B:$L,5,0)</f>
        <v>3.8773148148148148E-3</v>
      </c>
      <c r="BF735" s="151">
        <f>VLOOKUP($A735,Basisgegevens!$B:$L,7,0)</f>
        <v>3.6458333333333334E-3</v>
      </c>
      <c r="BG735" s="151">
        <f>VLOOKUP($A735,Basisgegevens!$B:$L,8,0)</f>
        <v>8.9467592592592585E-3</v>
      </c>
      <c r="BH735" s="152">
        <f>VLOOKUP($A735,Basisgegevens!$B:$L,9,0)</f>
        <v>220</v>
      </c>
      <c r="BI735" s="152">
        <f>VLOOKUP($A735,Basisgegevens!$B:$L,10,0)</f>
        <v>99</v>
      </c>
      <c r="BJ735" s="152">
        <f>VLOOKUP($A735,Basisgegevens!$B:$L,11,0)</f>
        <v>19</v>
      </c>
      <c r="BK735" s="152" t="str">
        <f t="shared" si="280"/>
        <v/>
      </c>
      <c r="BL735" s="153" t="str">
        <f t="shared" si="281"/>
        <v>Uit</v>
      </c>
      <c r="BM735" s="154" t="str">
        <f t="shared" si="266"/>
        <v/>
      </c>
      <c r="BN735" s="154">
        <f t="shared" si="282"/>
        <v>0</v>
      </c>
      <c r="BO735" s="154" t="str">
        <f t="shared" si="283"/>
        <v/>
      </c>
      <c r="BP735" s="61"/>
      <c r="BQ735" s="61"/>
      <c r="BR735" s="59" t="str">
        <f t="shared" si="284"/>
        <v/>
      </c>
      <c r="BS735" s="59" t="str">
        <f t="shared" si="285"/>
        <v/>
      </c>
      <c r="BT735" s="155" t="str">
        <f t="shared" si="286"/>
        <v/>
      </c>
      <c r="BU735" s="156" t="str">
        <f t="shared" si="287"/>
        <v/>
      </c>
      <c r="BV735" s="68"/>
      <c r="BW735" s="68"/>
      <c r="BX735" s="68"/>
      <c r="BY735" s="68"/>
      <c r="BZ735" s="68"/>
      <c r="CA735" s="68"/>
      <c r="CB735" s="68"/>
      <c r="CC735" s="68"/>
    </row>
    <row r="736" spans="1:81" x14ac:dyDescent="0.2">
      <c r="A736" s="161" t="s">
        <v>57</v>
      </c>
      <c r="B736" s="32"/>
      <c r="C736" s="164" t="str">
        <f t="shared" si="267"/>
        <v>Z</v>
      </c>
      <c r="D736" s="147"/>
      <c r="E736" s="40"/>
      <c r="F736" s="35"/>
      <c r="G736" s="32"/>
      <c r="H736" s="32"/>
      <c r="I736" s="32"/>
      <c r="J736" s="32"/>
      <c r="K736" s="41"/>
      <c r="L736" s="42"/>
      <c r="M736" s="42"/>
      <c r="N736" s="167" t="str">
        <f t="shared" si="268"/>
        <v>Uit</v>
      </c>
      <c r="O736" s="46"/>
      <c r="P736" s="47"/>
      <c r="Q736" s="48">
        <f t="shared" si="269"/>
        <v>0</v>
      </c>
      <c r="R736" s="49" t="str">
        <f t="shared" si="270"/>
        <v/>
      </c>
      <c r="S736" s="50" t="str">
        <f t="shared" si="271"/>
        <v>Uit</v>
      </c>
      <c r="T736" s="171">
        <f t="shared" si="272"/>
        <v>0</v>
      </c>
      <c r="U736" s="169">
        <f t="shared" si="273"/>
        <v>0</v>
      </c>
      <c r="V736" s="169" t="str">
        <f t="shared" si="274"/>
        <v>Uit</v>
      </c>
      <c r="W736" s="170" t="str">
        <f t="shared" si="275"/>
        <v/>
      </c>
      <c r="X736" s="91" t="str">
        <f t="shared" si="276"/>
        <v/>
      </c>
      <c r="Y736" s="51"/>
      <c r="Z736" s="51"/>
      <c r="AA736" s="51"/>
      <c r="AB736" s="51"/>
      <c r="AC736" s="51"/>
      <c r="AD736" s="51"/>
      <c r="AE736" s="51"/>
      <c r="AF736" s="51"/>
      <c r="AG736" s="51"/>
      <c r="AH736" s="51"/>
      <c r="AI736" s="51"/>
      <c r="AJ736" s="51"/>
      <c r="AK736" s="51"/>
      <c r="AL736" s="51"/>
      <c r="AM736" s="51"/>
      <c r="AN736" s="51"/>
      <c r="AO736" s="51"/>
      <c r="AP736" s="51"/>
      <c r="AQ736" s="51"/>
      <c r="AR736" s="51"/>
      <c r="AS736" s="51"/>
      <c r="AT736" s="51"/>
      <c r="AU736" s="51"/>
      <c r="AV736" s="51"/>
      <c r="AW736" s="51"/>
      <c r="AX736" s="149">
        <f t="shared" si="277"/>
        <v>0</v>
      </c>
      <c r="AY736" s="52"/>
      <c r="AZ736" s="90" t="e">
        <f>VLOOKUP(AY736,Termination!C:D,2,FALSE)</f>
        <v>#N/A</v>
      </c>
      <c r="BA736" s="92" t="str">
        <f t="shared" si="278"/>
        <v/>
      </c>
      <c r="BB736" s="89"/>
      <c r="BC736" s="89"/>
      <c r="BD736" s="150" t="str">
        <f t="shared" si="279"/>
        <v/>
      </c>
      <c r="BE736" s="151">
        <f>VLOOKUP(A736,Basisgegevens!$B:$L,5,0)</f>
        <v>3.8773148148148148E-3</v>
      </c>
      <c r="BF736" s="151">
        <f>VLOOKUP($A736,Basisgegevens!$B:$L,7,0)</f>
        <v>3.6458333333333334E-3</v>
      </c>
      <c r="BG736" s="151">
        <f>VLOOKUP($A736,Basisgegevens!$B:$L,8,0)</f>
        <v>8.9467592592592585E-3</v>
      </c>
      <c r="BH736" s="152">
        <f>VLOOKUP($A736,Basisgegevens!$B:$L,9,0)</f>
        <v>220</v>
      </c>
      <c r="BI736" s="152">
        <f>VLOOKUP($A736,Basisgegevens!$B:$L,10,0)</f>
        <v>99</v>
      </c>
      <c r="BJ736" s="152">
        <f>VLOOKUP($A736,Basisgegevens!$B:$L,11,0)</f>
        <v>19</v>
      </c>
      <c r="BK736" s="152" t="str">
        <f t="shared" si="280"/>
        <v/>
      </c>
      <c r="BL736" s="153" t="str">
        <f t="shared" si="281"/>
        <v>Uit</v>
      </c>
      <c r="BM736" s="154" t="str">
        <f t="shared" si="266"/>
        <v/>
      </c>
      <c r="BN736" s="154">
        <f t="shared" si="282"/>
        <v>0</v>
      </c>
      <c r="BO736" s="154" t="str">
        <f t="shared" si="283"/>
        <v/>
      </c>
      <c r="BP736" s="61"/>
      <c r="BQ736" s="61"/>
      <c r="BR736" s="59" t="str">
        <f t="shared" si="284"/>
        <v/>
      </c>
      <c r="BS736" s="59" t="str">
        <f t="shared" si="285"/>
        <v/>
      </c>
      <c r="BT736" s="155" t="str">
        <f t="shared" si="286"/>
        <v/>
      </c>
      <c r="BU736" s="156" t="str">
        <f t="shared" si="287"/>
        <v/>
      </c>
      <c r="BV736" s="68"/>
      <c r="BW736" s="68"/>
      <c r="BX736" s="68"/>
      <c r="BY736" s="68"/>
      <c r="BZ736" s="68"/>
      <c r="CA736" s="68"/>
      <c r="CB736" s="68"/>
      <c r="CC736" s="68"/>
    </row>
    <row r="737" spans="1:81" x14ac:dyDescent="0.2">
      <c r="A737" s="161" t="s">
        <v>57</v>
      </c>
      <c r="B737" s="32"/>
      <c r="C737" s="164" t="str">
        <f t="shared" si="267"/>
        <v>Z</v>
      </c>
      <c r="D737" s="147"/>
      <c r="E737" s="40"/>
      <c r="F737" s="35"/>
      <c r="G737" s="32"/>
      <c r="H737" s="32"/>
      <c r="I737" s="32"/>
      <c r="J737" s="32"/>
      <c r="K737" s="41"/>
      <c r="L737" s="42"/>
      <c r="M737" s="42"/>
      <c r="N737" s="167" t="str">
        <f t="shared" si="268"/>
        <v>Uit</v>
      </c>
      <c r="O737" s="46"/>
      <c r="P737" s="47"/>
      <c r="Q737" s="48">
        <f t="shared" si="269"/>
        <v>0</v>
      </c>
      <c r="R737" s="49" t="str">
        <f t="shared" si="270"/>
        <v/>
      </c>
      <c r="S737" s="50" t="str">
        <f t="shared" si="271"/>
        <v>Uit</v>
      </c>
      <c r="T737" s="171">
        <f t="shared" si="272"/>
        <v>0</v>
      </c>
      <c r="U737" s="169">
        <f t="shared" si="273"/>
        <v>0</v>
      </c>
      <c r="V737" s="169" t="str">
        <f t="shared" si="274"/>
        <v>Uit</v>
      </c>
      <c r="W737" s="170" t="str">
        <f t="shared" si="275"/>
        <v/>
      </c>
      <c r="X737" s="91" t="str">
        <f t="shared" si="276"/>
        <v/>
      </c>
      <c r="Y737" s="51"/>
      <c r="Z737" s="51"/>
      <c r="AA737" s="51"/>
      <c r="AB737" s="51"/>
      <c r="AC737" s="51"/>
      <c r="AD737" s="51"/>
      <c r="AE737" s="51"/>
      <c r="AF737" s="51"/>
      <c r="AG737" s="51"/>
      <c r="AH737" s="51"/>
      <c r="AI737" s="51"/>
      <c r="AJ737" s="51"/>
      <c r="AK737" s="51"/>
      <c r="AL737" s="51"/>
      <c r="AM737" s="51"/>
      <c r="AN737" s="51"/>
      <c r="AO737" s="51"/>
      <c r="AP737" s="51"/>
      <c r="AQ737" s="51"/>
      <c r="AR737" s="51"/>
      <c r="AS737" s="51"/>
      <c r="AT737" s="51"/>
      <c r="AU737" s="51"/>
      <c r="AV737" s="51"/>
      <c r="AW737" s="51"/>
      <c r="AX737" s="149">
        <f t="shared" si="277"/>
        <v>0</v>
      </c>
      <c r="AY737" s="52"/>
      <c r="AZ737" s="90" t="e">
        <f>VLOOKUP(AY737,Termination!C:D,2,FALSE)</f>
        <v>#N/A</v>
      </c>
      <c r="BA737" s="92" t="str">
        <f t="shared" si="278"/>
        <v/>
      </c>
      <c r="BB737" s="89"/>
      <c r="BC737" s="89"/>
      <c r="BD737" s="150" t="str">
        <f t="shared" si="279"/>
        <v/>
      </c>
      <c r="BE737" s="151">
        <f>VLOOKUP(A737,Basisgegevens!$B:$L,5,0)</f>
        <v>3.8773148148148148E-3</v>
      </c>
      <c r="BF737" s="151">
        <f>VLOOKUP($A737,Basisgegevens!$B:$L,7,0)</f>
        <v>3.6458333333333334E-3</v>
      </c>
      <c r="BG737" s="151">
        <f>VLOOKUP($A737,Basisgegevens!$B:$L,8,0)</f>
        <v>8.9467592592592585E-3</v>
      </c>
      <c r="BH737" s="152">
        <f>VLOOKUP($A737,Basisgegevens!$B:$L,9,0)</f>
        <v>220</v>
      </c>
      <c r="BI737" s="152">
        <f>VLOOKUP($A737,Basisgegevens!$B:$L,10,0)</f>
        <v>99</v>
      </c>
      <c r="BJ737" s="152">
        <f>VLOOKUP($A737,Basisgegevens!$B:$L,11,0)</f>
        <v>19</v>
      </c>
      <c r="BK737" s="152" t="str">
        <f t="shared" si="280"/>
        <v/>
      </c>
      <c r="BL737" s="153" t="str">
        <f t="shared" si="281"/>
        <v>Uit</v>
      </c>
      <c r="BM737" s="154" t="str">
        <f t="shared" si="266"/>
        <v/>
      </c>
      <c r="BN737" s="154">
        <f t="shared" si="282"/>
        <v>0</v>
      </c>
      <c r="BO737" s="154" t="str">
        <f t="shared" si="283"/>
        <v/>
      </c>
      <c r="BP737" s="61"/>
      <c r="BQ737" s="61"/>
      <c r="BR737" s="59" t="str">
        <f t="shared" si="284"/>
        <v/>
      </c>
      <c r="BS737" s="59" t="str">
        <f t="shared" si="285"/>
        <v/>
      </c>
      <c r="BT737" s="155" t="str">
        <f t="shared" si="286"/>
        <v/>
      </c>
      <c r="BU737" s="156" t="str">
        <f t="shared" si="287"/>
        <v/>
      </c>
      <c r="BV737" s="68"/>
      <c r="BW737" s="68"/>
      <c r="BX737" s="68"/>
      <c r="BY737" s="68"/>
      <c r="BZ737" s="68"/>
      <c r="CA737" s="68"/>
      <c r="CB737" s="68"/>
      <c r="CC737" s="68"/>
    </row>
    <row r="738" spans="1:81" x14ac:dyDescent="0.2">
      <c r="A738" s="161" t="s">
        <v>57</v>
      </c>
      <c r="B738" s="32"/>
      <c r="C738" s="164" t="str">
        <f t="shared" si="267"/>
        <v>Z</v>
      </c>
      <c r="D738" s="147"/>
      <c r="E738" s="40"/>
      <c r="F738" s="35"/>
      <c r="G738" s="32"/>
      <c r="H738" s="32"/>
      <c r="I738" s="32"/>
      <c r="J738" s="32"/>
      <c r="K738" s="41"/>
      <c r="L738" s="42"/>
      <c r="M738" s="42"/>
      <c r="N738" s="167" t="str">
        <f t="shared" si="268"/>
        <v>Uit</v>
      </c>
      <c r="O738" s="46"/>
      <c r="P738" s="47"/>
      <c r="Q738" s="48">
        <f t="shared" si="269"/>
        <v>0</v>
      </c>
      <c r="R738" s="49" t="str">
        <f t="shared" si="270"/>
        <v/>
      </c>
      <c r="S738" s="50" t="str">
        <f t="shared" si="271"/>
        <v>Uit</v>
      </c>
      <c r="T738" s="171">
        <f t="shared" si="272"/>
        <v>0</v>
      </c>
      <c r="U738" s="169">
        <f t="shared" si="273"/>
        <v>0</v>
      </c>
      <c r="V738" s="169" t="str">
        <f t="shared" si="274"/>
        <v>Uit</v>
      </c>
      <c r="W738" s="170" t="str">
        <f t="shared" si="275"/>
        <v/>
      </c>
      <c r="X738" s="91" t="str">
        <f t="shared" si="276"/>
        <v/>
      </c>
      <c r="Y738" s="51"/>
      <c r="Z738" s="51"/>
      <c r="AA738" s="51"/>
      <c r="AB738" s="51"/>
      <c r="AC738" s="51"/>
      <c r="AD738" s="51"/>
      <c r="AE738" s="51"/>
      <c r="AF738" s="51"/>
      <c r="AG738" s="51"/>
      <c r="AH738" s="51"/>
      <c r="AI738" s="51"/>
      <c r="AJ738" s="51"/>
      <c r="AK738" s="51"/>
      <c r="AL738" s="51"/>
      <c r="AM738" s="51"/>
      <c r="AN738" s="51"/>
      <c r="AO738" s="51"/>
      <c r="AP738" s="51"/>
      <c r="AQ738" s="51"/>
      <c r="AR738" s="51"/>
      <c r="AS738" s="51"/>
      <c r="AT738" s="51"/>
      <c r="AU738" s="51"/>
      <c r="AV738" s="51"/>
      <c r="AW738" s="51"/>
      <c r="AX738" s="149">
        <f t="shared" si="277"/>
        <v>0</v>
      </c>
      <c r="AY738" s="52"/>
      <c r="AZ738" s="90" t="e">
        <f>VLOOKUP(AY738,Termination!C:D,2,FALSE)</f>
        <v>#N/A</v>
      </c>
      <c r="BA738" s="92" t="str">
        <f t="shared" si="278"/>
        <v/>
      </c>
      <c r="BB738" s="89"/>
      <c r="BC738" s="89"/>
      <c r="BD738" s="150" t="str">
        <f t="shared" si="279"/>
        <v/>
      </c>
      <c r="BE738" s="151">
        <f>VLOOKUP(A738,Basisgegevens!$B:$L,5,0)</f>
        <v>3.8773148148148148E-3</v>
      </c>
      <c r="BF738" s="151">
        <f>VLOOKUP($A738,Basisgegevens!$B:$L,7,0)</f>
        <v>3.6458333333333334E-3</v>
      </c>
      <c r="BG738" s="151">
        <f>VLOOKUP($A738,Basisgegevens!$B:$L,8,0)</f>
        <v>8.9467592592592585E-3</v>
      </c>
      <c r="BH738" s="152">
        <f>VLOOKUP($A738,Basisgegevens!$B:$L,9,0)</f>
        <v>220</v>
      </c>
      <c r="BI738" s="152">
        <f>VLOOKUP($A738,Basisgegevens!$B:$L,10,0)</f>
        <v>99</v>
      </c>
      <c r="BJ738" s="152">
        <f>VLOOKUP($A738,Basisgegevens!$B:$L,11,0)</f>
        <v>19</v>
      </c>
      <c r="BK738" s="152" t="str">
        <f t="shared" si="280"/>
        <v/>
      </c>
      <c r="BL738" s="153" t="str">
        <f t="shared" si="281"/>
        <v>Uit</v>
      </c>
      <c r="BM738" s="154" t="str">
        <f t="shared" si="266"/>
        <v/>
      </c>
      <c r="BN738" s="154">
        <f t="shared" si="282"/>
        <v>0</v>
      </c>
      <c r="BO738" s="154" t="str">
        <f t="shared" si="283"/>
        <v/>
      </c>
      <c r="BP738" s="61"/>
      <c r="BQ738" s="61"/>
      <c r="BR738" s="59" t="str">
        <f t="shared" si="284"/>
        <v/>
      </c>
      <c r="BS738" s="59" t="str">
        <f t="shared" si="285"/>
        <v/>
      </c>
      <c r="BT738" s="155" t="str">
        <f t="shared" si="286"/>
        <v/>
      </c>
      <c r="BU738" s="156" t="str">
        <f t="shared" si="287"/>
        <v/>
      </c>
      <c r="BV738" s="68"/>
      <c r="BW738" s="68"/>
      <c r="BX738" s="68"/>
      <c r="BY738" s="68"/>
      <c r="BZ738" s="68"/>
      <c r="CA738" s="68"/>
      <c r="CB738" s="68"/>
      <c r="CC738" s="68"/>
    </row>
    <row r="739" spans="1:81" x14ac:dyDescent="0.2">
      <c r="A739" s="161" t="s">
        <v>57</v>
      </c>
      <c r="B739" s="32"/>
      <c r="C739" s="164" t="str">
        <f t="shared" si="267"/>
        <v>Z</v>
      </c>
      <c r="D739" s="147"/>
      <c r="E739" s="40"/>
      <c r="F739" s="35"/>
      <c r="G739" s="32"/>
      <c r="H739" s="32"/>
      <c r="I739" s="32"/>
      <c r="J739" s="32"/>
      <c r="K739" s="41"/>
      <c r="L739" s="42"/>
      <c r="M739" s="42"/>
      <c r="N739" s="167" t="str">
        <f t="shared" si="268"/>
        <v>Uit</v>
      </c>
      <c r="O739" s="46"/>
      <c r="P739" s="47"/>
      <c r="Q739" s="48">
        <f t="shared" si="269"/>
        <v>0</v>
      </c>
      <c r="R739" s="49" t="str">
        <f t="shared" si="270"/>
        <v/>
      </c>
      <c r="S739" s="50" t="str">
        <f t="shared" si="271"/>
        <v>Uit</v>
      </c>
      <c r="T739" s="171">
        <f t="shared" si="272"/>
        <v>0</v>
      </c>
      <c r="U739" s="169">
        <f t="shared" si="273"/>
        <v>0</v>
      </c>
      <c r="V739" s="169" t="str">
        <f t="shared" si="274"/>
        <v>Uit</v>
      </c>
      <c r="W739" s="170" t="str">
        <f t="shared" si="275"/>
        <v/>
      </c>
      <c r="X739" s="91" t="str">
        <f t="shared" si="276"/>
        <v/>
      </c>
      <c r="Y739" s="51"/>
      <c r="Z739" s="51"/>
      <c r="AA739" s="51"/>
      <c r="AB739" s="51"/>
      <c r="AC739" s="51"/>
      <c r="AD739" s="51"/>
      <c r="AE739" s="51"/>
      <c r="AF739" s="51"/>
      <c r="AG739" s="51"/>
      <c r="AH739" s="51"/>
      <c r="AI739" s="51"/>
      <c r="AJ739" s="51"/>
      <c r="AK739" s="51"/>
      <c r="AL739" s="51"/>
      <c r="AM739" s="51"/>
      <c r="AN739" s="51"/>
      <c r="AO739" s="51"/>
      <c r="AP739" s="51"/>
      <c r="AQ739" s="51"/>
      <c r="AR739" s="51"/>
      <c r="AS739" s="51"/>
      <c r="AT739" s="51"/>
      <c r="AU739" s="51"/>
      <c r="AV739" s="51"/>
      <c r="AW739" s="51"/>
      <c r="AX739" s="149">
        <f t="shared" si="277"/>
        <v>0</v>
      </c>
      <c r="AY739" s="52"/>
      <c r="AZ739" s="90" t="e">
        <f>VLOOKUP(AY739,Termination!C:D,2,FALSE)</f>
        <v>#N/A</v>
      </c>
      <c r="BA739" s="92" t="str">
        <f t="shared" si="278"/>
        <v/>
      </c>
      <c r="BB739" s="89"/>
      <c r="BC739" s="89"/>
      <c r="BD739" s="150" t="str">
        <f t="shared" si="279"/>
        <v/>
      </c>
      <c r="BE739" s="151">
        <f>VLOOKUP(A739,Basisgegevens!$B:$L,5,0)</f>
        <v>3.8773148148148148E-3</v>
      </c>
      <c r="BF739" s="151">
        <f>VLOOKUP($A739,Basisgegevens!$B:$L,7,0)</f>
        <v>3.6458333333333334E-3</v>
      </c>
      <c r="BG739" s="151">
        <f>VLOOKUP($A739,Basisgegevens!$B:$L,8,0)</f>
        <v>8.9467592592592585E-3</v>
      </c>
      <c r="BH739" s="152">
        <f>VLOOKUP($A739,Basisgegevens!$B:$L,9,0)</f>
        <v>220</v>
      </c>
      <c r="BI739" s="152">
        <f>VLOOKUP($A739,Basisgegevens!$B:$L,10,0)</f>
        <v>99</v>
      </c>
      <c r="BJ739" s="152">
        <f>VLOOKUP($A739,Basisgegevens!$B:$L,11,0)</f>
        <v>19</v>
      </c>
      <c r="BK739" s="152" t="str">
        <f t="shared" si="280"/>
        <v/>
      </c>
      <c r="BL739" s="153" t="str">
        <f t="shared" si="281"/>
        <v>Uit</v>
      </c>
      <c r="BM739" s="154" t="str">
        <f t="shared" si="266"/>
        <v/>
      </c>
      <c r="BN739" s="154">
        <f t="shared" si="282"/>
        <v>0</v>
      </c>
      <c r="BO739" s="154" t="str">
        <f t="shared" si="283"/>
        <v/>
      </c>
      <c r="BP739" s="61"/>
      <c r="BQ739" s="61"/>
      <c r="BR739" s="59" t="str">
        <f t="shared" si="284"/>
        <v/>
      </c>
      <c r="BS739" s="59" t="str">
        <f t="shared" si="285"/>
        <v/>
      </c>
      <c r="BT739" s="155" t="str">
        <f t="shared" si="286"/>
        <v/>
      </c>
      <c r="BU739" s="156" t="str">
        <f t="shared" si="287"/>
        <v/>
      </c>
      <c r="BV739" s="68"/>
      <c r="BW739" s="68"/>
      <c r="BX739" s="68"/>
      <c r="BY739" s="68"/>
      <c r="BZ739" s="68"/>
      <c r="CA739" s="68"/>
      <c r="CB739" s="68"/>
      <c r="CC739" s="68"/>
    </row>
    <row r="740" spans="1:81" x14ac:dyDescent="0.2">
      <c r="A740" s="161" t="s">
        <v>57</v>
      </c>
      <c r="B740" s="32"/>
      <c r="C740" s="164" t="str">
        <f t="shared" si="267"/>
        <v>Z</v>
      </c>
      <c r="D740" s="147"/>
      <c r="E740" s="40"/>
      <c r="F740" s="35"/>
      <c r="G740" s="32"/>
      <c r="H740" s="32"/>
      <c r="I740" s="32"/>
      <c r="J740" s="32"/>
      <c r="K740" s="41"/>
      <c r="L740" s="42"/>
      <c r="M740" s="42"/>
      <c r="N740" s="167" t="str">
        <f t="shared" si="268"/>
        <v>Uit</v>
      </c>
      <c r="O740" s="46"/>
      <c r="P740" s="47"/>
      <c r="Q740" s="48">
        <f t="shared" si="269"/>
        <v>0</v>
      </c>
      <c r="R740" s="49" t="str">
        <f t="shared" si="270"/>
        <v/>
      </c>
      <c r="S740" s="50" t="str">
        <f t="shared" si="271"/>
        <v>Uit</v>
      </c>
      <c r="T740" s="171">
        <f t="shared" si="272"/>
        <v>0</v>
      </c>
      <c r="U740" s="169">
        <f t="shared" si="273"/>
        <v>0</v>
      </c>
      <c r="V740" s="169" t="str">
        <f t="shared" si="274"/>
        <v>Uit</v>
      </c>
      <c r="W740" s="170" t="str">
        <f t="shared" si="275"/>
        <v/>
      </c>
      <c r="X740" s="91" t="str">
        <f t="shared" si="276"/>
        <v/>
      </c>
      <c r="Y740" s="51"/>
      <c r="Z740" s="51"/>
      <c r="AA740" s="51"/>
      <c r="AB740" s="51"/>
      <c r="AC740" s="51"/>
      <c r="AD740" s="51"/>
      <c r="AE740" s="51"/>
      <c r="AF740" s="51"/>
      <c r="AG740" s="51"/>
      <c r="AH740" s="51"/>
      <c r="AI740" s="51"/>
      <c r="AJ740" s="51"/>
      <c r="AK740" s="51"/>
      <c r="AL740" s="51"/>
      <c r="AM740" s="51"/>
      <c r="AN740" s="51"/>
      <c r="AO740" s="51"/>
      <c r="AP740" s="51"/>
      <c r="AQ740" s="51"/>
      <c r="AR740" s="51"/>
      <c r="AS740" s="51"/>
      <c r="AT740" s="51"/>
      <c r="AU740" s="51"/>
      <c r="AV740" s="51"/>
      <c r="AW740" s="51"/>
      <c r="AX740" s="149">
        <f t="shared" si="277"/>
        <v>0</v>
      </c>
      <c r="AY740" s="52"/>
      <c r="AZ740" s="90" t="e">
        <f>VLOOKUP(AY740,Termination!C:D,2,FALSE)</f>
        <v>#N/A</v>
      </c>
      <c r="BA740" s="92" t="str">
        <f t="shared" si="278"/>
        <v/>
      </c>
      <c r="BB740" s="89"/>
      <c r="BC740" s="89"/>
      <c r="BD740" s="150" t="str">
        <f t="shared" si="279"/>
        <v/>
      </c>
      <c r="BE740" s="151">
        <f>VLOOKUP(A740,Basisgegevens!$B:$L,5,0)</f>
        <v>3.8773148148148148E-3</v>
      </c>
      <c r="BF740" s="151">
        <f>VLOOKUP($A740,Basisgegevens!$B:$L,7,0)</f>
        <v>3.6458333333333334E-3</v>
      </c>
      <c r="BG740" s="151">
        <f>VLOOKUP($A740,Basisgegevens!$B:$L,8,0)</f>
        <v>8.9467592592592585E-3</v>
      </c>
      <c r="BH740" s="152">
        <f>VLOOKUP($A740,Basisgegevens!$B:$L,9,0)</f>
        <v>220</v>
      </c>
      <c r="BI740" s="152">
        <f>VLOOKUP($A740,Basisgegevens!$B:$L,10,0)</f>
        <v>99</v>
      </c>
      <c r="BJ740" s="152">
        <f>VLOOKUP($A740,Basisgegevens!$B:$L,11,0)</f>
        <v>19</v>
      </c>
      <c r="BK740" s="152" t="str">
        <f t="shared" si="280"/>
        <v/>
      </c>
      <c r="BL740" s="153" t="str">
        <f t="shared" si="281"/>
        <v>Uit</v>
      </c>
      <c r="BM740" s="154" t="str">
        <f t="shared" si="266"/>
        <v/>
      </c>
      <c r="BN740" s="154">
        <f t="shared" si="282"/>
        <v>0</v>
      </c>
      <c r="BO740" s="154" t="str">
        <f t="shared" si="283"/>
        <v/>
      </c>
      <c r="BP740" s="61"/>
      <c r="BQ740" s="61"/>
      <c r="BR740" s="59" t="str">
        <f t="shared" si="284"/>
        <v/>
      </c>
      <c r="BS740" s="59" t="str">
        <f t="shared" si="285"/>
        <v/>
      </c>
      <c r="BT740" s="155" t="str">
        <f t="shared" si="286"/>
        <v/>
      </c>
      <c r="BU740" s="156" t="str">
        <f t="shared" si="287"/>
        <v/>
      </c>
      <c r="BV740" s="68"/>
      <c r="BW740" s="68"/>
      <c r="BX740" s="68"/>
      <c r="BY740" s="68"/>
      <c r="BZ740" s="68"/>
      <c r="CA740" s="68"/>
      <c r="CB740" s="68"/>
      <c r="CC740" s="68"/>
    </row>
    <row r="741" spans="1:81" x14ac:dyDescent="0.2">
      <c r="A741" s="161" t="s">
        <v>57</v>
      </c>
      <c r="B741" s="32"/>
      <c r="C741" s="164" t="str">
        <f t="shared" si="267"/>
        <v>Z</v>
      </c>
      <c r="D741" s="147"/>
      <c r="E741" s="40"/>
      <c r="F741" s="35"/>
      <c r="G741" s="32"/>
      <c r="H741" s="32"/>
      <c r="I741" s="32"/>
      <c r="J741" s="32"/>
      <c r="K741" s="41"/>
      <c r="L741" s="42"/>
      <c r="M741" s="42"/>
      <c r="N741" s="167" t="str">
        <f t="shared" si="268"/>
        <v>Uit</v>
      </c>
      <c r="O741" s="46"/>
      <c r="P741" s="47"/>
      <c r="Q741" s="48">
        <f t="shared" si="269"/>
        <v>0</v>
      </c>
      <c r="R741" s="49" t="str">
        <f t="shared" si="270"/>
        <v/>
      </c>
      <c r="S741" s="50" t="str">
        <f t="shared" si="271"/>
        <v>Uit</v>
      </c>
      <c r="T741" s="171">
        <f t="shared" si="272"/>
        <v>0</v>
      </c>
      <c r="U741" s="169">
        <f t="shared" si="273"/>
        <v>0</v>
      </c>
      <c r="V741" s="169" t="str">
        <f t="shared" si="274"/>
        <v>Uit</v>
      </c>
      <c r="W741" s="170" t="str">
        <f t="shared" si="275"/>
        <v/>
      </c>
      <c r="X741" s="91" t="str">
        <f t="shared" si="276"/>
        <v/>
      </c>
      <c r="Y741" s="51"/>
      <c r="Z741" s="51"/>
      <c r="AA741" s="51"/>
      <c r="AB741" s="51"/>
      <c r="AC741" s="51"/>
      <c r="AD741" s="51"/>
      <c r="AE741" s="51"/>
      <c r="AF741" s="51"/>
      <c r="AG741" s="51"/>
      <c r="AH741" s="51"/>
      <c r="AI741" s="51"/>
      <c r="AJ741" s="51"/>
      <c r="AK741" s="51"/>
      <c r="AL741" s="51"/>
      <c r="AM741" s="51"/>
      <c r="AN741" s="51"/>
      <c r="AO741" s="51"/>
      <c r="AP741" s="51"/>
      <c r="AQ741" s="51"/>
      <c r="AR741" s="51"/>
      <c r="AS741" s="51"/>
      <c r="AT741" s="51"/>
      <c r="AU741" s="51"/>
      <c r="AV741" s="51"/>
      <c r="AW741" s="51"/>
      <c r="AX741" s="149">
        <f t="shared" si="277"/>
        <v>0</v>
      </c>
      <c r="AY741" s="52"/>
      <c r="AZ741" s="90" t="e">
        <f>VLOOKUP(AY741,Termination!C:D,2,FALSE)</f>
        <v>#N/A</v>
      </c>
      <c r="BA741" s="92" t="str">
        <f t="shared" si="278"/>
        <v/>
      </c>
      <c r="BB741" s="89"/>
      <c r="BC741" s="89"/>
      <c r="BD741" s="150" t="str">
        <f t="shared" si="279"/>
        <v/>
      </c>
      <c r="BE741" s="151">
        <f>VLOOKUP(A741,Basisgegevens!$B:$L,5,0)</f>
        <v>3.8773148148148148E-3</v>
      </c>
      <c r="BF741" s="151">
        <f>VLOOKUP($A741,Basisgegevens!$B:$L,7,0)</f>
        <v>3.6458333333333334E-3</v>
      </c>
      <c r="BG741" s="151">
        <f>VLOOKUP($A741,Basisgegevens!$B:$L,8,0)</f>
        <v>8.9467592592592585E-3</v>
      </c>
      <c r="BH741" s="152">
        <f>VLOOKUP($A741,Basisgegevens!$B:$L,9,0)</f>
        <v>220</v>
      </c>
      <c r="BI741" s="152">
        <f>VLOOKUP($A741,Basisgegevens!$B:$L,10,0)</f>
        <v>99</v>
      </c>
      <c r="BJ741" s="152">
        <f>VLOOKUP($A741,Basisgegevens!$B:$L,11,0)</f>
        <v>19</v>
      </c>
      <c r="BK741" s="152" t="str">
        <f t="shared" si="280"/>
        <v/>
      </c>
      <c r="BL741" s="153" t="str">
        <f t="shared" si="281"/>
        <v>Uit</v>
      </c>
      <c r="BM741" s="154" t="str">
        <f t="shared" si="266"/>
        <v/>
      </c>
      <c r="BN741" s="154">
        <f t="shared" si="282"/>
        <v>0</v>
      </c>
      <c r="BO741" s="154" t="str">
        <f t="shared" si="283"/>
        <v/>
      </c>
      <c r="BP741" s="61"/>
      <c r="BQ741" s="61"/>
      <c r="BR741" s="59" t="str">
        <f t="shared" si="284"/>
        <v/>
      </c>
      <c r="BS741" s="59" t="str">
        <f t="shared" si="285"/>
        <v/>
      </c>
      <c r="BT741" s="155" t="str">
        <f t="shared" si="286"/>
        <v/>
      </c>
      <c r="BU741" s="156" t="str">
        <f t="shared" si="287"/>
        <v/>
      </c>
      <c r="BV741" s="68"/>
      <c r="BW741" s="68"/>
      <c r="BX741" s="68"/>
      <c r="BY741" s="68"/>
      <c r="BZ741" s="68"/>
      <c r="CA741" s="68"/>
      <c r="CB741" s="68"/>
      <c r="CC741" s="68"/>
    </row>
    <row r="742" spans="1:81" x14ac:dyDescent="0.2">
      <c r="A742" s="161" t="s">
        <v>57</v>
      </c>
      <c r="B742" s="32"/>
      <c r="C742" s="164" t="str">
        <f t="shared" si="267"/>
        <v>Z</v>
      </c>
      <c r="D742" s="147"/>
      <c r="E742" s="40"/>
      <c r="F742" s="35"/>
      <c r="G742" s="32"/>
      <c r="H742" s="32"/>
      <c r="I742" s="32"/>
      <c r="J742" s="32"/>
      <c r="K742" s="41"/>
      <c r="L742" s="42"/>
      <c r="M742" s="42"/>
      <c r="N742" s="167" t="str">
        <f t="shared" si="268"/>
        <v>Uit</v>
      </c>
      <c r="O742" s="46"/>
      <c r="P742" s="47"/>
      <c r="Q742" s="48">
        <f t="shared" si="269"/>
        <v>0</v>
      </c>
      <c r="R742" s="49" t="str">
        <f t="shared" si="270"/>
        <v/>
      </c>
      <c r="S742" s="50" t="str">
        <f t="shared" si="271"/>
        <v>Uit</v>
      </c>
      <c r="T742" s="171">
        <f t="shared" si="272"/>
        <v>0</v>
      </c>
      <c r="U742" s="169">
        <f t="shared" si="273"/>
        <v>0</v>
      </c>
      <c r="V742" s="169" t="str">
        <f t="shared" si="274"/>
        <v>Uit</v>
      </c>
      <c r="W742" s="170" t="str">
        <f t="shared" si="275"/>
        <v/>
      </c>
      <c r="X742" s="91" t="str">
        <f t="shared" si="276"/>
        <v/>
      </c>
      <c r="Y742" s="51"/>
      <c r="Z742" s="51"/>
      <c r="AA742" s="51"/>
      <c r="AB742" s="51"/>
      <c r="AC742" s="51"/>
      <c r="AD742" s="51"/>
      <c r="AE742" s="51"/>
      <c r="AF742" s="51"/>
      <c r="AG742" s="51"/>
      <c r="AH742" s="51"/>
      <c r="AI742" s="51"/>
      <c r="AJ742" s="51"/>
      <c r="AK742" s="51"/>
      <c r="AL742" s="51"/>
      <c r="AM742" s="51"/>
      <c r="AN742" s="51"/>
      <c r="AO742" s="51"/>
      <c r="AP742" s="51"/>
      <c r="AQ742" s="51"/>
      <c r="AR742" s="51"/>
      <c r="AS742" s="51"/>
      <c r="AT742" s="51"/>
      <c r="AU742" s="51"/>
      <c r="AV742" s="51"/>
      <c r="AW742" s="51"/>
      <c r="AX742" s="149">
        <f t="shared" si="277"/>
        <v>0</v>
      </c>
      <c r="AY742" s="52"/>
      <c r="AZ742" s="90" t="e">
        <f>VLOOKUP(AY742,Termination!C:D,2,FALSE)</f>
        <v>#N/A</v>
      </c>
      <c r="BA742" s="92" t="str">
        <f t="shared" si="278"/>
        <v/>
      </c>
      <c r="BB742" s="89"/>
      <c r="BC742" s="89"/>
      <c r="BD742" s="150" t="str">
        <f t="shared" si="279"/>
        <v/>
      </c>
      <c r="BE742" s="151">
        <f>VLOOKUP(A742,Basisgegevens!$B:$L,5,0)</f>
        <v>3.8773148148148148E-3</v>
      </c>
      <c r="BF742" s="151">
        <f>VLOOKUP($A742,Basisgegevens!$B:$L,7,0)</f>
        <v>3.6458333333333334E-3</v>
      </c>
      <c r="BG742" s="151">
        <f>VLOOKUP($A742,Basisgegevens!$B:$L,8,0)</f>
        <v>8.9467592592592585E-3</v>
      </c>
      <c r="BH742" s="152">
        <f>VLOOKUP($A742,Basisgegevens!$B:$L,9,0)</f>
        <v>220</v>
      </c>
      <c r="BI742" s="152">
        <f>VLOOKUP($A742,Basisgegevens!$B:$L,10,0)</f>
        <v>99</v>
      </c>
      <c r="BJ742" s="152">
        <f>VLOOKUP($A742,Basisgegevens!$B:$L,11,0)</f>
        <v>19</v>
      </c>
      <c r="BK742" s="152" t="str">
        <f t="shared" si="280"/>
        <v/>
      </c>
      <c r="BL742" s="153" t="str">
        <f t="shared" si="281"/>
        <v>Uit</v>
      </c>
      <c r="BM742" s="154" t="str">
        <f t="shared" si="266"/>
        <v/>
      </c>
      <c r="BN742" s="154">
        <f t="shared" si="282"/>
        <v>0</v>
      </c>
      <c r="BO742" s="154" t="str">
        <f t="shared" si="283"/>
        <v/>
      </c>
      <c r="BP742" s="61"/>
      <c r="BQ742" s="61"/>
      <c r="BR742" s="59" t="str">
        <f t="shared" si="284"/>
        <v/>
      </c>
      <c r="BS742" s="59" t="str">
        <f t="shared" si="285"/>
        <v/>
      </c>
      <c r="BT742" s="155" t="str">
        <f t="shared" si="286"/>
        <v/>
      </c>
      <c r="BU742" s="156" t="str">
        <f t="shared" si="287"/>
        <v/>
      </c>
      <c r="BV742" s="68"/>
      <c r="BW742" s="68"/>
      <c r="BX742" s="68"/>
      <c r="BY742" s="68"/>
      <c r="BZ742" s="68"/>
      <c r="CA742" s="68"/>
      <c r="CB742" s="68"/>
      <c r="CC742" s="68"/>
    </row>
    <row r="743" spans="1:81" x14ac:dyDescent="0.2">
      <c r="A743" s="161" t="s">
        <v>57</v>
      </c>
      <c r="B743" s="32"/>
      <c r="C743" s="164" t="str">
        <f t="shared" si="267"/>
        <v>Z</v>
      </c>
      <c r="D743" s="147"/>
      <c r="E743" s="40"/>
      <c r="F743" s="35"/>
      <c r="G743" s="32"/>
      <c r="H743" s="32"/>
      <c r="I743" s="32"/>
      <c r="J743" s="32"/>
      <c r="K743" s="41"/>
      <c r="L743" s="42"/>
      <c r="M743" s="42"/>
      <c r="N743" s="167" t="str">
        <f t="shared" si="268"/>
        <v>Uit</v>
      </c>
      <c r="O743" s="46"/>
      <c r="P743" s="47"/>
      <c r="Q743" s="48">
        <f t="shared" si="269"/>
        <v>0</v>
      </c>
      <c r="R743" s="49" t="str">
        <f t="shared" si="270"/>
        <v/>
      </c>
      <c r="S743" s="50" t="str">
        <f t="shared" si="271"/>
        <v>Uit</v>
      </c>
      <c r="T743" s="171">
        <f t="shared" si="272"/>
        <v>0</v>
      </c>
      <c r="U743" s="169">
        <f t="shared" si="273"/>
        <v>0</v>
      </c>
      <c r="V743" s="169" t="str">
        <f t="shared" si="274"/>
        <v>Uit</v>
      </c>
      <c r="W743" s="170" t="str">
        <f t="shared" si="275"/>
        <v/>
      </c>
      <c r="X743" s="91" t="str">
        <f t="shared" si="276"/>
        <v/>
      </c>
      <c r="Y743" s="51"/>
      <c r="Z743" s="51"/>
      <c r="AA743" s="51"/>
      <c r="AB743" s="51"/>
      <c r="AC743" s="51"/>
      <c r="AD743" s="51"/>
      <c r="AE743" s="51"/>
      <c r="AF743" s="51"/>
      <c r="AG743" s="51"/>
      <c r="AH743" s="51"/>
      <c r="AI743" s="51"/>
      <c r="AJ743" s="51"/>
      <c r="AK743" s="51"/>
      <c r="AL743" s="51"/>
      <c r="AM743" s="51"/>
      <c r="AN743" s="51"/>
      <c r="AO743" s="51"/>
      <c r="AP743" s="51"/>
      <c r="AQ743" s="51"/>
      <c r="AR743" s="51"/>
      <c r="AS743" s="51"/>
      <c r="AT743" s="51"/>
      <c r="AU743" s="51"/>
      <c r="AV743" s="51"/>
      <c r="AW743" s="51"/>
      <c r="AX743" s="149">
        <f t="shared" si="277"/>
        <v>0</v>
      </c>
      <c r="AY743" s="52"/>
      <c r="AZ743" s="90" t="e">
        <f>VLOOKUP(AY743,Termination!C:D,2,FALSE)</f>
        <v>#N/A</v>
      </c>
      <c r="BA743" s="92" t="str">
        <f t="shared" si="278"/>
        <v/>
      </c>
      <c r="BB743" s="89"/>
      <c r="BC743" s="89"/>
      <c r="BD743" s="150" t="str">
        <f t="shared" si="279"/>
        <v/>
      </c>
      <c r="BE743" s="151">
        <f>VLOOKUP(A743,Basisgegevens!$B:$L,5,0)</f>
        <v>3.8773148148148148E-3</v>
      </c>
      <c r="BF743" s="151">
        <f>VLOOKUP($A743,Basisgegevens!$B:$L,7,0)</f>
        <v>3.6458333333333334E-3</v>
      </c>
      <c r="BG743" s="151">
        <f>VLOOKUP($A743,Basisgegevens!$B:$L,8,0)</f>
        <v>8.9467592592592585E-3</v>
      </c>
      <c r="BH743" s="152">
        <f>VLOOKUP($A743,Basisgegevens!$B:$L,9,0)</f>
        <v>220</v>
      </c>
      <c r="BI743" s="152">
        <f>VLOOKUP($A743,Basisgegevens!$B:$L,10,0)</f>
        <v>99</v>
      </c>
      <c r="BJ743" s="152">
        <f>VLOOKUP($A743,Basisgegevens!$B:$L,11,0)</f>
        <v>19</v>
      </c>
      <c r="BK743" s="152" t="str">
        <f t="shared" si="280"/>
        <v/>
      </c>
      <c r="BL743" s="153" t="str">
        <f t="shared" si="281"/>
        <v>Uit</v>
      </c>
      <c r="BM743" s="154" t="str">
        <f t="shared" si="266"/>
        <v/>
      </c>
      <c r="BN743" s="154">
        <f t="shared" si="282"/>
        <v>0</v>
      </c>
      <c r="BO743" s="154" t="str">
        <f t="shared" si="283"/>
        <v/>
      </c>
      <c r="BP743" s="61"/>
      <c r="BQ743" s="61"/>
      <c r="BR743" s="59" t="str">
        <f t="shared" si="284"/>
        <v/>
      </c>
      <c r="BS743" s="59" t="str">
        <f t="shared" si="285"/>
        <v/>
      </c>
      <c r="BT743" s="155" t="str">
        <f t="shared" si="286"/>
        <v/>
      </c>
      <c r="BU743" s="156" t="str">
        <f t="shared" si="287"/>
        <v/>
      </c>
      <c r="BV743" s="68"/>
      <c r="BW743" s="68"/>
      <c r="BX743" s="68"/>
      <c r="BY743" s="68"/>
      <c r="BZ743" s="68"/>
      <c r="CA743" s="68"/>
      <c r="CB743" s="68"/>
      <c r="CC743" s="68"/>
    </row>
    <row r="744" spans="1:81" x14ac:dyDescent="0.2">
      <c r="A744" s="161" t="s">
        <v>57</v>
      </c>
      <c r="B744" s="32"/>
      <c r="C744" s="164" t="str">
        <f t="shared" si="267"/>
        <v>Z</v>
      </c>
      <c r="D744" s="147"/>
      <c r="E744" s="40"/>
      <c r="F744" s="35"/>
      <c r="G744" s="32"/>
      <c r="H744" s="32"/>
      <c r="I744" s="32"/>
      <c r="J744" s="32"/>
      <c r="K744" s="41"/>
      <c r="L744" s="42"/>
      <c r="M744" s="42"/>
      <c r="N744" s="167" t="str">
        <f t="shared" si="268"/>
        <v>Uit</v>
      </c>
      <c r="O744" s="46"/>
      <c r="P744" s="47"/>
      <c r="Q744" s="48">
        <f t="shared" si="269"/>
        <v>0</v>
      </c>
      <c r="R744" s="49" t="str">
        <f t="shared" si="270"/>
        <v/>
      </c>
      <c r="S744" s="50" t="str">
        <f t="shared" si="271"/>
        <v>Uit</v>
      </c>
      <c r="T744" s="171">
        <f t="shared" si="272"/>
        <v>0</v>
      </c>
      <c r="U744" s="169">
        <f t="shared" si="273"/>
        <v>0</v>
      </c>
      <c r="V744" s="169" t="str">
        <f t="shared" si="274"/>
        <v>Uit</v>
      </c>
      <c r="W744" s="170" t="str">
        <f t="shared" si="275"/>
        <v/>
      </c>
      <c r="X744" s="91" t="str">
        <f t="shared" si="276"/>
        <v/>
      </c>
      <c r="Y744" s="51"/>
      <c r="Z744" s="51"/>
      <c r="AA744" s="51"/>
      <c r="AB744" s="51"/>
      <c r="AC744" s="51"/>
      <c r="AD744" s="51"/>
      <c r="AE744" s="51"/>
      <c r="AF744" s="51"/>
      <c r="AG744" s="51"/>
      <c r="AH744" s="51"/>
      <c r="AI744" s="51"/>
      <c r="AJ744" s="51"/>
      <c r="AK744" s="51"/>
      <c r="AL744" s="51"/>
      <c r="AM744" s="51"/>
      <c r="AN744" s="51"/>
      <c r="AO744" s="51"/>
      <c r="AP744" s="51"/>
      <c r="AQ744" s="51"/>
      <c r="AR744" s="51"/>
      <c r="AS744" s="51"/>
      <c r="AT744" s="51"/>
      <c r="AU744" s="51"/>
      <c r="AV744" s="51"/>
      <c r="AW744" s="51"/>
      <c r="AX744" s="149">
        <f t="shared" si="277"/>
        <v>0</v>
      </c>
      <c r="AY744" s="52"/>
      <c r="AZ744" s="90" t="e">
        <f>VLOOKUP(AY744,Termination!C:D,2,FALSE)</f>
        <v>#N/A</v>
      </c>
      <c r="BA744" s="92" t="str">
        <f t="shared" si="278"/>
        <v/>
      </c>
      <c r="BB744" s="89"/>
      <c r="BC744" s="89"/>
      <c r="BD744" s="150" t="str">
        <f t="shared" si="279"/>
        <v/>
      </c>
      <c r="BE744" s="151">
        <f>VLOOKUP(A744,Basisgegevens!$B:$L,5,0)</f>
        <v>3.8773148148148148E-3</v>
      </c>
      <c r="BF744" s="151">
        <f>VLOOKUP($A744,Basisgegevens!$B:$L,7,0)</f>
        <v>3.6458333333333334E-3</v>
      </c>
      <c r="BG744" s="151">
        <f>VLOOKUP($A744,Basisgegevens!$B:$L,8,0)</f>
        <v>8.9467592592592585E-3</v>
      </c>
      <c r="BH744" s="152">
        <f>VLOOKUP($A744,Basisgegevens!$B:$L,9,0)</f>
        <v>220</v>
      </c>
      <c r="BI744" s="152">
        <f>VLOOKUP($A744,Basisgegevens!$B:$L,10,0)</f>
        <v>99</v>
      </c>
      <c r="BJ744" s="152">
        <f>VLOOKUP($A744,Basisgegevens!$B:$L,11,0)</f>
        <v>19</v>
      </c>
      <c r="BK744" s="152" t="str">
        <f t="shared" si="280"/>
        <v/>
      </c>
      <c r="BL744" s="153" t="str">
        <f t="shared" si="281"/>
        <v>Uit</v>
      </c>
      <c r="BM744" s="154" t="str">
        <f t="shared" si="266"/>
        <v/>
      </c>
      <c r="BN744" s="154">
        <f t="shared" si="282"/>
        <v>0</v>
      </c>
      <c r="BO744" s="154" t="str">
        <f t="shared" si="283"/>
        <v/>
      </c>
      <c r="BP744" s="61"/>
      <c r="BQ744" s="61"/>
      <c r="BR744" s="59" t="str">
        <f t="shared" si="284"/>
        <v/>
      </c>
      <c r="BS744" s="59" t="str">
        <f t="shared" si="285"/>
        <v/>
      </c>
      <c r="BT744" s="155" t="str">
        <f t="shared" si="286"/>
        <v/>
      </c>
      <c r="BU744" s="156" t="str">
        <f t="shared" si="287"/>
        <v/>
      </c>
      <c r="BV744" s="68"/>
      <c r="BW744" s="68"/>
      <c r="BX744" s="68"/>
      <c r="BY744" s="68"/>
      <c r="BZ744" s="68"/>
      <c r="CA744" s="68"/>
      <c r="CB744" s="68"/>
      <c r="CC744" s="68"/>
    </row>
    <row r="745" spans="1:81" x14ac:dyDescent="0.2">
      <c r="A745" s="161" t="s">
        <v>57</v>
      </c>
      <c r="B745" s="32"/>
      <c r="C745" s="164" t="str">
        <f t="shared" si="267"/>
        <v>Z</v>
      </c>
      <c r="D745" s="147"/>
      <c r="E745" s="40"/>
      <c r="F745" s="35"/>
      <c r="G745" s="32"/>
      <c r="H745" s="32"/>
      <c r="I745" s="32"/>
      <c r="J745" s="32"/>
      <c r="K745" s="41"/>
      <c r="L745" s="42"/>
      <c r="M745" s="42"/>
      <c r="N745" s="167" t="str">
        <f t="shared" si="268"/>
        <v>Uit</v>
      </c>
      <c r="O745" s="46"/>
      <c r="P745" s="47"/>
      <c r="Q745" s="48">
        <f t="shared" si="269"/>
        <v>0</v>
      </c>
      <c r="R745" s="49" t="str">
        <f t="shared" si="270"/>
        <v/>
      </c>
      <c r="S745" s="50" t="str">
        <f t="shared" si="271"/>
        <v>Uit</v>
      </c>
      <c r="T745" s="171">
        <f t="shared" si="272"/>
        <v>0</v>
      </c>
      <c r="U745" s="169">
        <f t="shared" si="273"/>
        <v>0</v>
      </c>
      <c r="V745" s="169" t="str">
        <f t="shared" si="274"/>
        <v>Uit</v>
      </c>
      <c r="W745" s="170" t="str">
        <f t="shared" si="275"/>
        <v/>
      </c>
      <c r="X745" s="91" t="str">
        <f t="shared" si="276"/>
        <v/>
      </c>
      <c r="Y745" s="51"/>
      <c r="Z745" s="51"/>
      <c r="AA745" s="51"/>
      <c r="AB745" s="51"/>
      <c r="AC745" s="51"/>
      <c r="AD745" s="51"/>
      <c r="AE745" s="51"/>
      <c r="AF745" s="51"/>
      <c r="AG745" s="51"/>
      <c r="AH745" s="51"/>
      <c r="AI745" s="51"/>
      <c r="AJ745" s="51"/>
      <c r="AK745" s="51"/>
      <c r="AL745" s="51"/>
      <c r="AM745" s="51"/>
      <c r="AN745" s="51"/>
      <c r="AO745" s="51"/>
      <c r="AP745" s="51"/>
      <c r="AQ745" s="51"/>
      <c r="AR745" s="51"/>
      <c r="AS745" s="51"/>
      <c r="AT745" s="51"/>
      <c r="AU745" s="51"/>
      <c r="AV745" s="51"/>
      <c r="AW745" s="51"/>
      <c r="AX745" s="149">
        <f t="shared" si="277"/>
        <v>0</v>
      </c>
      <c r="AY745" s="52"/>
      <c r="AZ745" s="90" t="e">
        <f>VLOOKUP(AY745,Termination!C:D,2,FALSE)</f>
        <v>#N/A</v>
      </c>
      <c r="BA745" s="92" t="str">
        <f t="shared" si="278"/>
        <v/>
      </c>
      <c r="BB745" s="89"/>
      <c r="BC745" s="89"/>
      <c r="BD745" s="150" t="str">
        <f t="shared" si="279"/>
        <v/>
      </c>
      <c r="BE745" s="151">
        <f>VLOOKUP(A745,Basisgegevens!$B:$L,5,0)</f>
        <v>3.8773148148148148E-3</v>
      </c>
      <c r="BF745" s="151">
        <f>VLOOKUP($A745,Basisgegevens!$B:$L,7,0)</f>
        <v>3.6458333333333334E-3</v>
      </c>
      <c r="BG745" s="151">
        <f>VLOOKUP($A745,Basisgegevens!$B:$L,8,0)</f>
        <v>8.9467592592592585E-3</v>
      </c>
      <c r="BH745" s="152">
        <f>VLOOKUP($A745,Basisgegevens!$B:$L,9,0)</f>
        <v>220</v>
      </c>
      <c r="BI745" s="152">
        <f>VLOOKUP($A745,Basisgegevens!$B:$L,10,0)</f>
        <v>99</v>
      </c>
      <c r="BJ745" s="152">
        <f>VLOOKUP($A745,Basisgegevens!$B:$L,11,0)</f>
        <v>19</v>
      </c>
      <c r="BK745" s="152" t="str">
        <f t="shared" si="280"/>
        <v/>
      </c>
      <c r="BL745" s="153" t="str">
        <f t="shared" si="281"/>
        <v>Uit</v>
      </c>
      <c r="BM745" s="154" t="str">
        <f t="shared" si="266"/>
        <v/>
      </c>
      <c r="BN745" s="154">
        <f t="shared" si="282"/>
        <v>0</v>
      </c>
      <c r="BO745" s="154" t="str">
        <f t="shared" si="283"/>
        <v/>
      </c>
      <c r="BP745" s="61"/>
      <c r="BQ745" s="61"/>
      <c r="BR745" s="59" t="str">
        <f t="shared" si="284"/>
        <v/>
      </c>
      <c r="BS745" s="59" t="str">
        <f t="shared" si="285"/>
        <v/>
      </c>
      <c r="BT745" s="155" t="str">
        <f t="shared" si="286"/>
        <v/>
      </c>
      <c r="BU745" s="156" t="str">
        <f t="shared" si="287"/>
        <v/>
      </c>
      <c r="BV745" s="68"/>
      <c r="BW745" s="68"/>
      <c r="BX745" s="68"/>
      <c r="BY745" s="68"/>
      <c r="BZ745" s="68"/>
      <c r="CA745" s="68"/>
      <c r="CB745" s="68"/>
      <c r="CC745" s="68"/>
    </row>
    <row r="746" spans="1:81" x14ac:dyDescent="0.2">
      <c r="A746" s="161" t="s">
        <v>57</v>
      </c>
      <c r="B746" s="32"/>
      <c r="C746" s="164" t="str">
        <f t="shared" si="267"/>
        <v>Z</v>
      </c>
      <c r="D746" s="147"/>
      <c r="E746" s="40"/>
      <c r="F746" s="35"/>
      <c r="G746" s="32"/>
      <c r="H746" s="32"/>
      <c r="I746" s="32"/>
      <c r="J746" s="32"/>
      <c r="K746" s="41"/>
      <c r="L746" s="42"/>
      <c r="M746" s="42"/>
      <c r="N746" s="167" t="str">
        <f t="shared" si="268"/>
        <v>Uit</v>
      </c>
      <c r="O746" s="46"/>
      <c r="P746" s="47"/>
      <c r="Q746" s="48">
        <f t="shared" si="269"/>
        <v>0</v>
      </c>
      <c r="R746" s="49" t="str">
        <f t="shared" si="270"/>
        <v/>
      </c>
      <c r="S746" s="50" t="str">
        <f t="shared" si="271"/>
        <v>Uit</v>
      </c>
      <c r="T746" s="171">
        <f t="shared" si="272"/>
        <v>0</v>
      </c>
      <c r="U746" s="169">
        <f t="shared" si="273"/>
        <v>0</v>
      </c>
      <c r="V746" s="169" t="str">
        <f t="shared" si="274"/>
        <v>Uit</v>
      </c>
      <c r="W746" s="170" t="str">
        <f t="shared" si="275"/>
        <v/>
      </c>
      <c r="X746" s="91" t="str">
        <f t="shared" si="276"/>
        <v/>
      </c>
      <c r="Y746" s="51"/>
      <c r="Z746" s="51"/>
      <c r="AA746" s="51"/>
      <c r="AB746" s="51"/>
      <c r="AC746" s="51"/>
      <c r="AD746" s="51"/>
      <c r="AE746" s="51"/>
      <c r="AF746" s="51"/>
      <c r="AG746" s="51"/>
      <c r="AH746" s="51"/>
      <c r="AI746" s="51"/>
      <c r="AJ746" s="51"/>
      <c r="AK746" s="51"/>
      <c r="AL746" s="51"/>
      <c r="AM746" s="51"/>
      <c r="AN746" s="51"/>
      <c r="AO746" s="51"/>
      <c r="AP746" s="51"/>
      <c r="AQ746" s="51"/>
      <c r="AR746" s="51"/>
      <c r="AS746" s="51"/>
      <c r="AT746" s="51"/>
      <c r="AU746" s="51"/>
      <c r="AV746" s="51"/>
      <c r="AW746" s="51"/>
      <c r="AX746" s="149">
        <f t="shared" si="277"/>
        <v>0</v>
      </c>
      <c r="AY746" s="52"/>
      <c r="AZ746" s="90" t="e">
        <f>VLOOKUP(AY746,Termination!C:D,2,FALSE)</f>
        <v>#N/A</v>
      </c>
      <c r="BA746" s="92" t="str">
        <f t="shared" si="278"/>
        <v/>
      </c>
      <c r="BB746" s="89"/>
      <c r="BC746" s="89"/>
      <c r="BD746" s="150" t="str">
        <f t="shared" si="279"/>
        <v/>
      </c>
      <c r="BE746" s="151">
        <f>VLOOKUP(A746,Basisgegevens!$B:$L,5,0)</f>
        <v>3.8773148148148148E-3</v>
      </c>
      <c r="BF746" s="151">
        <f>VLOOKUP($A746,Basisgegevens!$B:$L,7,0)</f>
        <v>3.6458333333333334E-3</v>
      </c>
      <c r="BG746" s="151">
        <f>VLOOKUP($A746,Basisgegevens!$B:$L,8,0)</f>
        <v>8.9467592592592585E-3</v>
      </c>
      <c r="BH746" s="152">
        <f>VLOOKUP($A746,Basisgegevens!$B:$L,9,0)</f>
        <v>220</v>
      </c>
      <c r="BI746" s="152">
        <f>VLOOKUP($A746,Basisgegevens!$B:$L,10,0)</f>
        <v>99</v>
      </c>
      <c r="BJ746" s="152">
        <f>VLOOKUP($A746,Basisgegevens!$B:$L,11,0)</f>
        <v>19</v>
      </c>
      <c r="BK746" s="152" t="str">
        <f t="shared" si="280"/>
        <v/>
      </c>
      <c r="BL746" s="153" t="str">
        <f t="shared" si="281"/>
        <v>Uit</v>
      </c>
      <c r="BM746" s="154" t="str">
        <f t="shared" si="266"/>
        <v/>
      </c>
      <c r="BN746" s="154">
        <f t="shared" si="282"/>
        <v>0</v>
      </c>
      <c r="BO746" s="154" t="str">
        <f t="shared" si="283"/>
        <v/>
      </c>
      <c r="BP746" s="61"/>
      <c r="BQ746" s="61"/>
      <c r="BR746" s="59" t="str">
        <f t="shared" si="284"/>
        <v/>
      </c>
      <c r="BS746" s="59" t="str">
        <f t="shared" si="285"/>
        <v/>
      </c>
      <c r="BT746" s="155" t="str">
        <f t="shared" si="286"/>
        <v/>
      </c>
      <c r="BU746" s="156" t="str">
        <f t="shared" si="287"/>
        <v/>
      </c>
      <c r="BV746" s="68"/>
      <c r="BW746" s="68"/>
      <c r="BX746" s="68"/>
      <c r="BY746" s="68"/>
      <c r="BZ746" s="68"/>
      <c r="CA746" s="68"/>
      <c r="CB746" s="68"/>
      <c r="CC746" s="68"/>
    </row>
    <row r="747" spans="1:81" x14ac:dyDescent="0.2">
      <c r="A747" s="161" t="s">
        <v>57</v>
      </c>
      <c r="B747" s="32"/>
      <c r="C747" s="164" t="str">
        <f t="shared" si="267"/>
        <v>Z</v>
      </c>
      <c r="D747" s="147"/>
      <c r="E747" s="40"/>
      <c r="F747" s="35"/>
      <c r="G747" s="32"/>
      <c r="H747" s="32"/>
      <c r="I747" s="32"/>
      <c r="J747" s="32"/>
      <c r="K747" s="41"/>
      <c r="L747" s="42"/>
      <c r="M747" s="42"/>
      <c r="N747" s="167" t="str">
        <f t="shared" si="268"/>
        <v>Uit</v>
      </c>
      <c r="O747" s="46"/>
      <c r="P747" s="47"/>
      <c r="Q747" s="48">
        <f t="shared" si="269"/>
        <v>0</v>
      </c>
      <c r="R747" s="49" t="str">
        <f t="shared" si="270"/>
        <v/>
      </c>
      <c r="S747" s="50" t="str">
        <f t="shared" si="271"/>
        <v>Uit</v>
      </c>
      <c r="T747" s="171">
        <f t="shared" si="272"/>
        <v>0</v>
      </c>
      <c r="U747" s="169">
        <f t="shared" si="273"/>
        <v>0</v>
      </c>
      <c r="V747" s="169" t="str">
        <f t="shared" si="274"/>
        <v>Uit</v>
      </c>
      <c r="W747" s="170" t="str">
        <f t="shared" si="275"/>
        <v/>
      </c>
      <c r="X747" s="91" t="str">
        <f t="shared" si="276"/>
        <v/>
      </c>
      <c r="Y747" s="51"/>
      <c r="Z747" s="51"/>
      <c r="AA747" s="51"/>
      <c r="AB747" s="51"/>
      <c r="AC747" s="51"/>
      <c r="AD747" s="51"/>
      <c r="AE747" s="51"/>
      <c r="AF747" s="51"/>
      <c r="AG747" s="51"/>
      <c r="AH747" s="51"/>
      <c r="AI747" s="51"/>
      <c r="AJ747" s="51"/>
      <c r="AK747" s="51"/>
      <c r="AL747" s="51"/>
      <c r="AM747" s="51"/>
      <c r="AN747" s="51"/>
      <c r="AO747" s="51"/>
      <c r="AP747" s="51"/>
      <c r="AQ747" s="51"/>
      <c r="AR747" s="51"/>
      <c r="AS747" s="51"/>
      <c r="AT747" s="51"/>
      <c r="AU747" s="51"/>
      <c r="AV747" s="51"/>
      <c r="AW747" s="51"/>
      <c r="AX747" s="149">
        <f t="shared" si="277"/>
        <v>0</v>
      </c>
      <c r="AY747" s="52"/>
      <c r="AZ747" s="90" t="e">
        <f>VLOOKUP(AY747,Termination!C:D,2,FALSE)</f>
        <v>#N/A</v>
      </c>
      <c r="BA747" s="92" t="str">
        <f t="shared" si="278"/>
        <v/>
      </c>
      <c r="BB747" s="89"/>
      <c r="BC747" s="89"/>
      <c r="BD747" s="150" t="str">
        <f t="shared" si="279"/>
        <v/>
      </c>
      <c r="BE747" s="151">
        <f>VLOOKUP(A747,Basisgegevens!$B:$L,5,0)</f>
        <v>3.8773148148148148E-3</v>
      </c>
      <c r="BF747" s="151">
        <f>VLOOKUP($A747,Basisgegevens!$B:$L,7,0)</f>
        <v>3.6458333333333334E-3</v>
      </c>
      <c r="BG747" s="151">
        <f>VLOOKUP($A747,Basisgegevens!$B:$L,8,0)</f>
        <v>8.9467592592592585E-3</v>
      </c>
      <c r="BH747" s="152">
        <f>VLOOKUP($A747,Basisgegevens!$B:$L,9,0)</f>
        <v>220</v>
      </c>
      <c r="BI747" s="152">
        <f>VLOOKUP($A747,Basisgegevens!$B:$L,10,0)</f>
        <v>99</v>
      </c>
      <c r="BJ747" s="152">
        <f>VLOOKUP($A747,Basisgegevens!$B:$L,11,0)</f>
        <v>19</v>
      </c>
      <c r="BK747" s="152" t="str">
        <f t="shared" si="280"/>
        <v/>
      </c>
      <c r="BL747" s="153" t="str">
        <f t="shared" si="281"/>
        <v>Uit</v>
      </c>
      <c r="BM747" s="154" t="str">
        <f t="shared" si="266"/>
        <v/>
      </c>
      <c r="BN747" s="154">
        <f t="shared" si="282"/>
        <v>0</v>
      </c>
      <c r="BO747" s="154" t="str">
        <f t="shared" si="283"/>
        <v/>
      </c>
      <c r="BP747" s="61"/>
      <c r="BQ747" s="61"/>
      <c r="BR747" s="59" t="str">
        <f t="shared" si="284"/>
        <v/>
      </c>
      <c r="BS747" s="59" t="str">
        <f t="shared" si="285"/>
        <v/>
      </c>
      <c r="BT747" s="155" t="str">
        <f t="shared" si="286"/>
        <v/>
      </c>
      <c r="BU747" s="156" t="str">
        <f t="shared" si="287"/>
        <v/>
      </c>
      <c r="BV747" s="68"/>
      <c r="BW747" s="68"/>
      <c r="BX747" s="68"/>
      <c r="BY747" s="68"/>
      <c r="BZ747" s="68"/>
      <c r="CA747" s="68"/>
      <c r="CB747" s="68"/>
      <c r="CC747" s="68"/>
    </row>
    <row r="748" spans="1:81" x14ac:dyDescent="0.2">
      <c r="A748" s="161" t="s">
        <v>57</v>
      </c>
      <c r="B748" s="32"/>
      <c r="C748" s="164" t="str">
        <f t="shared" si="267"/>
        <v>Z</v>
      </c>
      <c r="D748" s="147"/>
      <c r="E748" s="40"/>
      <c r="F748" s="35"/>
      <c r="G748" s="32"/>
      <c r="H748" s="32"/>
      <c r="I748" s="32"/>
      <c r="J748" s="32"/>
      <c r="K748" s="41"/>
      <c r="L748" s="42"/>
      <c r="M748" s="42"/>
      <c r="N748" s="167" t="str">
        <f t="shared" si="268"/>
        <v>Uit</v>
      </c>
      <c r="O748" s="46"/>
      <c r="P748" s="47"/>
      <c r="Q748" s="48">
        <f t="shared" si="269"/>
        <v>0</v>
      </c>
      <c r="R748" s="49" t="str">
        <f t="shared" si="270"/>
        <v/>
      </c>
      <c r="S748" s="50" t="str">
        <f t="shared" si="271"/>
        <v>Uit</v>
      </c>
      <c r="T748" s="171">
        <f t="shared" si="272"/>
        <v>0</v>
      </c>
      <c r="U748" s="169">
        <f t="shared" si="273"/>
        <v>0</v>
      </c>
      <c r="V748" s="169" t="str">
        <f t="shared" si="274"/>
        <v>Uit</v>
      </c>
      <c r="W748" s="170" t="str">
        <f t="shared" si="275"/>
        <v/>
      </c>
      <c r="X748" s="91" t="str">
        <f t="shared" si="276"/>
        <v/>
      </c>
      <c r="Y748" s="51"/>
      <c r="Z748" s="51"/>
      <c r="AA748" s="51"/>
      <c r="AB748" s="51"/>
      <c r="AC748" s="51"/>
      <c r="AD748" s="51"/>
      <c r="AE748" s="51"/>
      <c r="AF748" s="51"/>
      <c r="AG748" s="51"/>
      <c r="AH748" s="51"/>
      <c r="AI748" s="51"/>
      <c r="AJ748" s="51"/>
      <c r="AK748" s="51"/>
      <c r="AL748" s="51"/>
      <c r="AM748" s="51"/>
      <c r="AN748" s="51"/>
      <c r="AO748" s="51"/>
      <c r="AP748" s="51"/>
      <c r="AQ748" s="51"/>
      <c r="AR748" s="51"/>
      <c r="AS748" s="51"/>
      <c r="AT748" s="51"/>
      <c r="AU748" s="51"/>
      <c r="AV748" s="51"/>
      <c r="AW748" s="51"/>
      <c r="AX748" s="149">
        <f t="shared" si="277"/>
        <v>0</v>
      </c>
      <c r="AY748" s="52"/>
      <c r="AZ748" s="90" t="e">
        <f>VLOOKUP(AY748,Termination!C:D,2,FALSE)</f>
        <v>#N/A</v>
      </c>
      <c r="BA748" s="92" t="str">
        <f t="shared" si="278"/>
        <v/>
      </c>
      <c r="BB748" s="89"/>
      <c r="BC748" s="89"/>
      <c r="BD748" s="150" t="str">
        <f t="shared" si="279"/>
        <v/>
      </c>
      <c r="BE748" s="151">
        <f>VLOOKUP(A748,Basisgegevens!$B:$L,5,0)</f>
        <v>3.8773148148148148E-3</v>
      </c>
      <c r="BF748" s="151">
        <f>VLOOKUP($A748,Basisgegevens!$B:$L,7,0)</f>
        <v>3.6458333333333334E-3</v>
      </c>
      <c r="BG748" s="151">
        <f>VLOOKUP($A748,Basisgegevens!$B:$L,8,0)</f>
        <v>8.9467592592592585E-3</v>
      </c>
      <c r="BH748" s="152">
        <f>VLOOKUP($A748,Basisgegevens!$B:$L,9,0)</f>
        <v>220</v>
      </c>
      <c r="BI748" s="152">
        <f>VLOOKUP($A748,Basisgegevens!$B:$L,10,0)</f>
        <v>99</v>
      </c>
      <c r="BJ748" s="152">
        <f>VLOOKUP($A748,Basisgegevens!$B:$L,11,0)</f>
        <v>19</v>
      </c>
      <c r="BK748" s="152" t="str">
        <f t="shared" si="280"/>
        <v/>
      </c>
      <c r="BL748" s="153" t="str">
        <f t="shared" si="281"/>
        <v>Uit</v>
      </c>
      <c r="BM748" s="154" t="str">
        <f t="shared" si="266"/>
        <v/>
      </c>
      <c r="BN748" s="154">
        <f t="shared" si="282"/>
        <v>0</v>
      </c>
      <c r="BO748" s="154" t="str">
        <f t="shared" si="283"/>
        <v/>
      </c>
      <c r="BP748" s="61"/>
      <c r="BQ748" s="61"/>
      <c r="BR748" s="59" t="str">
        <f t="shared" si="284"/>
        <v/>
      </c>
      <c r="BS748" s="59" t="str">
        <f t="shared" si="285"/>
        <v/>
      </c>
      <c r="BT748" s="155" t="str">
        <f t="shared" si="286"/>
        <v/>
      </c>
      <c r="BU748" s="156" t="str">
        <f t="shared" si="287"/>
        <v/>
      </c>
      <c r="BV748" s="68"/>
      <c r="BW748" s="68"/>
      <c r="BX748" s="68"/>
      <c r="BY748" s="68"/>
      <c r="BZ748" s="68"/>
      <c r="CA748" s="68"/>
      <c r="CB748" s="68"/>
      <c r="CC748" s="68"/>
    </row>
    <row r="749" spans="1:81" x14ac:dyDescent="0.2">
      <c r="A749" s="161" t="s">
        <v>57</v>
      </c>
      <c r="B749" s="32"/>
      <c r="C749" s="164" t="str">
        <f t="shared" si="267"/>
        <v>Z</v>
      </c>
      <c r="D749" s="147"/>
      <c r="E749" s="40"/>
      <c r="F749" s="35"/>
      <c r="G749" s="32"/>
      <c r="H749" s="32"/>
      <c r="I749" s="32"/>
      <c r="J749" s="32"/>
      <c r="K749" s="41"/>
      <c r="L749" s="42"/>
      <c r="M749" s="42"/>
      <c r="N749" s="167" t="str">
        <f t="shared" si="268"/>
        <v>Uit</v>
      </c>
      <c r="O749" s="46"/>
      <c r="P749" s="47"/>
      <c r="Q749" s="48">
        <f t="shared" si="269"/>
        <v>0</v>
      </c>
      <c r="R749" s="49" t="str">
        <f t="shared" si="270"/>
        <v/>
      </c>
      <c r="S749" s="50" t="str">
        <f t="shared" si="271"/>
        <v>Uit</v>
      </c>
      <c r="T749" s="171">
        <f t="shared" si="272"/>
        <v>0</v>
      </c>
      <c r="U749" s="169">
        <f t="shared" si="273"/>
        <v>0</v>
      </c>
      <c r="V749" s="169" t="str">
        <f t="shared" si="274"/>
        <v>Uit</v>
      </c>
      <c r="W749" s="170" t="str">
        <f t="shared" si="275"/>
        <v/>
      </c>
      <c r="X749" s="91" t="str">
        <f t="shared" si="276"/>
        <v/>
      </c>
      <c r="Y749" s="51"/>
      <c r="Z749" s="51"/>
      <c r="AA749" s="51"/>
      <c r="AB749" s="51"/>
      <c r="AC749" s="51"/>
      <c r="AD749" s="51"/>
      <c r="AE749" s="51"/>
      <c r="AF749" s="51"/>
      <c r="AG749" s="51"/>
      <c r="AH749" s="51"/>
      <c r="AI749" s="51"/>
      <c r="AJ749" s="51"/>
      <c r="AK749" s="51"/>
      <c r="AL749" s="51"/>
      <c r="AM749" s="51"/>
      <c r="AN749" s="51"/>
      <c r="AO749" s="51"/>
      <c r="AP749" s="51"/>
      <c r="AQ749" s="51"/>
      <c r="AR749" s="51"/>
      <c r="AS749" s="51"/>
      <c r="AT749" s="51"/>
      <c r="AU749" s="51"/>
      <c r="AV749" s="51"/>
      <c r="AW749" s="51"/>
      <c r="AX749" s="149">
        <f t="shared" si="277"/>
        <v>0</v>
      </c>
      <c r="AY749" s="52"/>
      <c r="AZ749" s="90" t="e">
        <f>VLOOKUP(AY749,Termination!C:D,2,FALSE)</f>
        <v>#N/A</v>
      </c>
      <c r="BA749" s="92" t="str">
        <f t="shared" si="278"/>
        <v/>
      </c>
      <c r="BB749" s="89"/>
      <c r="BC749" s="89"/>
      <c r="BD749" s="150" t="str">
        <f t="shared" si="279"/>
        <v/>
      </c>
      <c r="BE749" s="151">
        <f>VLOOKUP(A749,Basisgegevens!$B:$L,5,0)</f>
        <v>3.8773148148148148E-3</v>
      </c>
      <c r="BF749" s="151">
        <f>VLOOKUP($A749,Basisgegevens!$B:$L,7,0)</f>
        <v>3.6458333333333334E-3</v>
      </c>
      <c r="BG749" s="151">
        <f>VLOOKUP($A749,Basisgegevens!$B:$L,8,0)</f>
        <v>8.9467592592592585E-3</v>
      </c>
      <c r="BH749" s="152">
        <f>VLOOKUP($A749,Basisgegevens!$B:$L,9,0)</f>
        <v>220</v>
      </c>
      <c r="BI749" s="152">
        <f>VLOOKUP($A749,Basisgegevens!$B:$L,10,0)</f>
        <v>99</v>
      </c>
      <c r="BJ749" s="152">
        <f>VLOOKUP($A749,Basisgegevens!$B:$L,11,0)</f>
        <v>19</v>
      </c>
      <c r="BK749" s="152" t="str">
        <f t="shared" si="280"/>
        <v/>
      </c>
      <c r="BL749" s="153" t="str">
        <f t="shared" si="281"/>
        <v>Uit</v>
      </c>
      <c r="BM749" s="154" t="str">
        <f t="shared" si="266"/>
        <v/>
      </c>
      <c r="BN749" s="154">
        <f t="shared" si="282"/>
        <v>0</v>
      </c>
      <c r="BO749" s="154" t="str">
        <f t="shared" si="283"/>
        <v/>
      </c>
      <c r="BP749" s="61"/>
      <c r="BQ749" s="61"/>
      <c r="BR749" s="59" t="str">
        <f t="shared" si="284"/>
        <v/>
      </c>
      <c r="BS749" s="59" t="str">
        <f t="shared" si="285"/>
        <v/>
      </c>
      <c r="BT749" s="155" t="str">
        <f t="shared" si="286"/>
        <v/>
      </c>
      <c r="BU749" s="156" t="str">
        <f t="shared" si="287"/>
        <v/>
      </c>
      <c r="BV749" s="68"/>
      <c r="BW749" s="68"/>
      <c r="BX749" s="68"/>
      <c r="BY749" s="68"/>
      <c r="BZ749" s="68"/>
      <c r="CA749" s="68"/>
      <c r="CB749" s="68"/>
      <c r="CC749" s="68"/>
    </row>
    <row r="750" spans="1:81" x14ac:dyDescent="0.2">
      <c r="A750" s="161" t="s">
        <v>57</v>
      </c>
      <c r="B750" s="32"/>
      <c r="C750" s="164" t="str">
        <f t="shared" si="267"/>
        <v>Z</v>
      </c>
      <c r="D750" s="147"/>
      <c r="E750" s="40"/>
      <c r="F750" s="35"/>
      <c r="G750" s="32"/>
      <c r="H750" s="32"/>
      <c r="I750" s="32"/>
      <c r="J750" s="32"/>
      <c r="K750" s="41"/>
      <c r="L750" s="42"/>
      <c r="M750" s="42"/>
      <c r="N750" s="167" t="str">
        <f t="shared" si="268"/>
        <v>Uit</v>
      </c>
      <c r="O750" s="46"/>
      <c r="P750" s="47"/>
      <c r="Q750" s="48">
        <f t="shared" si="269"/>
        <v>0</v>
      </c>
      <c r="R750" s="49" t="str">
        <f t="shared" si="270"/>
        <v/>
      </c>
      <c r="S750" s="50" t="str">
        <f t="shared" si="271"/>
        <v>Uit</v>
      </c>
      <c r="T750" s="171">
        <f t="shared" si="272"/>
        <v>0</v>
      </c>
      <c r="U750" s="169">
        <f t="shared" si="273"/>
        <v>0</v>
      </c>
      <c r="V750" s="169" t="str">
        <f t="shared" si="274"/>
        <v>Uit</v>
      </c>
      <c r="W750" s="170" t="str">
        <f t="shared" si="275"/>
        <v/>
      </c>
      <c r="X750" s="91" t="str">
        <f t="shared" si="276"/>
        <v/>
      </c>
      <c r="Y750" s="51"/>
      <c r="Z750" s="51"/>
      <c r="AA750" s="51"/>
      <c r="AB750" s="51"/>
      <c r="AC750" s="51"/>
      <c r="AD750" s="51"/>
      <c r="AE750" s="51"/>
      <c r="AF750" s="51"/>
      <c r="AG750" s="51"/>
      <c r="AH750" s="51"/>
      <c r="AI750" s="51"/>
      <c r="AJ750" s="51"/>
      <c r="AK750" s="51"/>
      <c r="AL750" s="51"/>
      <c r="AM750" s="51"/>
      <c r="AN750" s="51"/>
      <c r="AO750" s="51"/>
      <c r="AP750" s="51"/>
      <c r="AQ750" s="51"/>
      <c r="AR750" s="51"/>
      <c r="AS750" s="51"/>
      <c r="AT750" s="51"/>
      <c r="AU750" s="51"/>
      <c r="AV750" s="51"/>
      <c r="AW750" s="51"/>
      <c r="AX750" s="149">
        <f t="shared" si="277"/>
        <v>0</v>
      </c>
      <c r="AY750" s="52"/>
      <c r="AZ750" s="90" t="e">
        <f>VLOOKUP(AY750,Termination!C:D,2,FALSE)</f>
        <v>#N/A</v>
      </c>
      <c r="BA750" s="92" t="str">
        <f t="shared" si="278"/>
        <v/>
      </c>
      <c r="BB750" s="89"/>
      <c r="BC750" s="89"/>
      <c r="BD750" s="150" t="str">
        <f t="shared" si="279"/>
        <v/>
      </c>
      <c r="BE750" s="151">
        <f>VLOOKUP(A750,Basisgegevens!$B:$L,5,0)</f>
        <v>3.8773148148148148E-3</v>
      </c>
      <c r="BF750" s="151">
        <f>VLOOKUP($A750,Basisgegevens!$B:$L,7,0)</f>
        <v>3.6458333333333334E-3</v>
      </c>
      <c r="BG750" s="151">
        <f>VLOOKUP($A750,Basisgegevens!$B:$L,8,0)</f>
        <v>8.9467592592592585E-3</v>
      </c>
      <c r="BH750" s="152">
        <f>VLOOKUP($A750,Basisgegevens!$B:$L,9,0)</f>
        <v>220</v>
      </c>
      <c r="BI750" s="152">
        <f>VLOOKUP($A750,Basisgegevens!$B:$L,10,0)</f>
        <v>99</v>
      </c>
      <c r="BJ750" s="152">
        <f>VLOOKUP($A750,Basisgegevens!$B:$L,11,0)</f>
        <v>19</v>
      </c>
      <c r="BK750" s="152" t="str">
        <f t="shared" si="280"/>
        <v/>
      </c>
      <c r="BL750" s="153" t="str">
        <f t="shared" si="281"/>
        <v>Uit</v>
      </c>
      <c r="BM750" s="154" t="str">
        <f t="shared" si="266"/>
        <v/>
      </c>
      <c r="BN750" s="154">
        <f t="shared" si="282"/>
        <v>0</v>
      </c>
      <c r="BO750" s="154" t="str">
        <f t="shared" si="283"/>
        <v/>
      </c>
      <c r="BP750" s="61"/>
      <c r="BQ750" s="61"/>
      <c r="BR750" s="59" t="str">
        <f t="shared" si="284"/>
        <v/>
      </c>
      <c r="BS750" s="59" t="str">
        <f t="shared" si="285"/>
        <v/>
      </c>
      <c r="BT750" s="155" t="str">
        <f t="shared" si="286"/>
        <v/>
      </c>
      <c r="BU750" s="156" t="str">
        <f t="shared" si="287"/>
        <v/>
      </c>
      <c r="BV750" s="68"/>
      <c r="BW750" s="68"/>
      <c r="BX750" s="68"/>
      <c r="BY750" s="68"/>
      <c r="BZ750" s="68"/>
      <c r="CA750" s="68"/>
      <c r="CB750" s="68"/>
      <c r="CC750" s="68"/>
    </row>
    <row r="751" spans="1:81" x14ac:dyDescent="0.2">
      <c r="A751" s="161" t="s">
        <v>57</v>
      </c>
      <c r="B751" s="32"/>
      <c r="C751" s="164" t="str">
        <f t="shared" si="267"/>
        <v>Z</v>
      </c>
      <c r="D751" s="147"/>
      <c r="E751" s="40"/>
      <c r="F751" s="35"/>
      <c r="G751" s="32"/>
      <c r="H751" s="32"/>
      <c r="I751" s="32"/>
      <c r="J751" s="32"/>
      <c r="K751" s="41"/>
      <c r="L751" s="42"/>
      <c r="M751" s="42"/>
      <c r="N751" s="167" t="str">
        <f t="shared" si="268"/>
        <v>Uit</v>
      </c>
      <c r="O751" s="46"/>
      <c r="P751" s="47"/>
      <c r="Q751" s="48">
        <f t="shared" si="269"/>
        <v>0</v>
      </c>
      <c r="R751" s="49" t="str">
        <f t="shared" si="270"/>
        <v/>
      </c>
      <c r="S751" s="50" t="str">
        <f t="shared" si="271"/>
        <v>Uit</v>
      </c>
      <c r="T751" s="171">
        <f t="shared" si="272"/>
        <v>0</v>
      </c>
      <c r="U751" s="169">
        <f t="shared" si="273"/>
        <v>0</v>
      </c>
      <c r="V751" s="169" t="str">
        <f t="shared" si="274"/>
        <v>Uit</v>
      </c>
      <c r="W751" s="170" t="str">
        <f t="shared" si="275"/>
        <v/>
      </c>
      <c r="X751" s="91" t="str">
        <f t="shared" si="276"/>
        <v/>
      </c>
      <c r="Y751" s="51"/>
      <c r="Z751" s="51"/>
      <c r="AA751" s="51"/>
      <c r="AB751" s="51"/>
      <c r="AC751" s="51"/>
      <c r="AD751" s="51"/>
      <c r="AE751" s="51"/>
      <c r="AF751" s="51"/>
      <c r="AG751" s="51"/>
      <c r="AH751" s="51"/>
      <c r="AI751" s="51"/>
      <c r="AJ751" s="51"/>
      <c r="AK751" s="51"/>
      <c r="AL751" s="51"/>
      <c r="AM751" s="51"/>
      <c r="AN751" s="51"/>
      <c r="AO751" s="51"/>
      <c r="AP751" s="51"/>
      <c r="AQ751" s="51"/>
      <c r="AR751" s="51"/>
      <c r="AS751" s="51"/>
      <c r="AT751" s="51"/>
      <c r="AU751" s="51"/>
      <c r="AV751" s="51"/>
      <c r="AW751" s="51"/>
      <c r="AX751" s="149">
        <f t="shared" si="277"/>
        <v>0</v>
      </c>
      <c r="AY751" s="52"/>
      <c r="AZ751" s="90" t="e">
        <f>VLOOKUP(AY751,Termination!C:D,2,FALSE)</f>
        <v>#N/A</v>
      </c>
      <c r="BA751" s="92" t="str">
        <f t="shared" si="278"/>
        <v/>
      </c>
      <c r="BB751" s="89"/>
      <c r="BC751" s="89"/>
      <c r="BD751" s="150" t="str">
        <f t="shared" si="279"/>
        <v/>
      </c>
      <c r="BE751" s="151">
        <f>VLOOKUP(A751,Basisgegevens!$B:$L,5,0)</f>
        <v>3.8773148148148148E-3</v>
      </c>
      <c r="BF751" s="151">
        <f>VLOOKUP($A751,Basisgegevens!$B:$L,7,0)</f>
        <v>3.6458333333333334E-3</v>
      </c>
      <c r="BG751" s="151">
        <f>VLOOKUP($A751,Basisgegevens!$B:$L,8,0)</f>
        <v>8.9467592592592585E-3</v>
      </c>
      <c r="BH751" s="152">
        <f>VLOOKUP($A751,Basisgegevens!$B:$L,9,0)</f>
        <v>220</v>
      </c>
      <c r="BI751" s="152">
        <f>VLOOKUP($A751,Basisgegevens!$B:$L,10,0)</f>
        <v>99</v>
      </c>
      <c r="BJ751" s="152">
        <f>VLOOKUP($A751,Basisgegevens!$B:$L,11,0)</f>
        <v>19</v>
      </c>
      <c r="BK751" s="152" t="str">
        <f t="shared" si="280"/>
        <v/>
      </c>
      <c r="BL751" s="153" t="str">
        <f t="shared" si="281"/>
        <v>Uit</v>
      </c>
      <c r="BM751" s="154" t="str">
        <f t="shared" si="266"/>
        <v/>
      </c>
      <c r="BN751" s="154">
        <f t="shared" si="282"/>
        <v>0</v>
      </c>
      <c r="BO751" s="154" t="str">
        <f t="shared" si="283"/>
        <v/>
      </c>
      <c r="BP751" s="61"/>
      <c r="BQ751" s="61"/>
      <c r="BR751" s="59" t="str">
        <f t="shared" si="284"/>
        <v/>
      </c>
      <c r="BS751" s="59" t="str">
        <f t="shared" si="285"/>
        <v/>
      </c>
      <c r="BT751" s="155" t="str">
        <f t="shared" si="286"/>
        <v/>
      </c>
      <c r="BU751" s="156" t="str">
        <f t="shared" si="287"/>
        <v/>
      </c>
      <c r="BV751" s="68"/>
      <c r="BW751" s="68"/>
      <c r="BX751" s="68"/>
      <c r="BY751" s="68"/>
      <c r="BZ751" s="68"/>
      <c r="CA751" s="68"/>
      <c r="CB751" s="68"/>
      <c r="CC751" s="68"/>
    </row>
    <row r="752" spans="1:81" x14ac:dyDescent="0.2">
      <c r="A752" s="161" t="s">
        <v>57</v>
      </c>
      <c r="B752" s="32"/>
      <c r="C752" s="164" t="str">
        <f t="shared" si="267"/>
        <v>Z</v>
      </c>
      <c r="D752" s="147"/>
      <c r="E752" s="40"/>
      <c r="F752" s="35"/>
      <c r="G752" s="32"/>
      <c r="H752" s="32"/>
      <c r="I752" s="32"/>
      <c r="J752" s="32"/>
      <c r="K752" s="41"/>
      <c r="L752" s="42"/>
      <c r="M752" s="42"/>
      <c r="N752" s="167" t="str">
        <f t="shared" si="268"/>
        <v>Uit</v>
      </c>
      <c r="O752" s="46"/>
      <c r="P752" s="47"/>
      <c r="Q752" s="48">
        <f t="shared" si="269"/>
        <v>0</v>
      </c>
      <c r="R752" s="49" t="str">
        <f t="shared" si="270"/>
        <v/>
      </c>
      <c r="S752" s="50" t="str">
        <f t="shared" si="271"/>
        <v>Uit</v>
      </c>
      <c r="T752" s="171">
        <f t="shared" si="272"/>
        <v>0</v>
      </c>
      <c r="U752" s="169">
        <f t="shared" si="273"/>
        <v>0</v>
      </c>
      <c r="V752" s="169" t="str">
        <f t="shared" si="274"/>
        <v>Uit</v>
      </c>
      <c r="W752" s="170" t="str">
        <f t="shared" si="275"/>
        <v/>
      </c>
      <c r="X752" s="91" t="str">
        <f t="shared" si="276"/>
        <v/>
      </c>
      <c r="Y752" s="51"/>
      <c r="Z752" s="51"/>
      <c r="AA752" s="51"/>
      <c r="AB752" s="51"/>
      <c r="AC752" s="51"/>
      <c r="AD752" s="51"/>
      <c r="AE752" s="51"/>
      <c r="AF752" s="51"/>
      <c r="AG752" s="51"/>
      <c r="AH752" s="51"/>
      <c r="AI752" s="51"/>
      <c r="AJ752" s="51"/>
      <c r="AK752" s="51"/>
      <c r="AL752" s="51"/>
      <c r="AM752" s="51"/>
      <c r="AN752" s="51"/>
      <c r="AO752" s="51"/>
      <c r="AP752" s="51"/>
      <c r="AQ752" s="51"/>
      <c r="AR752" s="51"/>
      <c r="AS752" s="51"/>
      <c r="AT752" s="51"/>
      <c r="AU752" s="51"/>
      <c r="AV752" s="51"/>
      <c r="AW752" s="51"/>
      <c r="AX752" s="149">
        <f t="shared" si="277"/>
        <v>0</v>
      </c>
      <c r="AY752" s="52"/>
      <c r="AZ752" s="90" t="e">
        <f>VLOOKUP(AY752,Termination!C:D,2,FALSE)</f>
        <v>#N/A</v>
      </c>
      <c r="BA752" s="92" t="str">
        <f t="shared" si="278"/>
        <v/>
      </c>
      <c r="BB752" s="89"/>
      <c r="BC752" s="89"/>
      <c r="BD752" s="150" t="str">
        <f t="shared" si="279"/>
        <v/>
      </c>
      <c r="BE752" s="151">
        <f>VLOOKUP(A752,Basisgegevens!$B:$L,5,0)</f>
        <v>3.8773148148148148E-3</v>
      </c>
      <c r="BF752" s="151">
        <f>VLOOKUP($A752,Basisgegevens!$B:$L,7,0)</f>
        <v>3.6458333333333334E-3</v>
      </c>
      <c r="BG752" s="151">
        <f>VLOOKUP($A752,Basisgegevens!$B:$L,8,0)</f>
        <v>8.9467592592592585E-3</v>
      </c>
      <c r="BH752" s="152">
        <f>VLOOKUP($A752,Basisgegevens!$B:$L,9,0)</f>
        <v>220</v>
      </c>
      <c r="BI752" s="152">
        <f>VLOOKUP($A752,Basisgegevens!$B:$L,10,0)</f>
        <v>99</v>
      </c>
      <c r="BJ752" s="152">
        <f>VLOOKUP($A752,Basisgegevens!$B:$L,11,0)</f>
        <v>19</v>
      </c>
      <c r="BK752" s="152" t="str">
        <f t="shared" si="280"/>
        <v/>
      </c>
      <c r="BL752" s="153" t="str">
        <f t="shared" si="281"/>
        <v>Uit</v>
      </c>
      <c r="BM752" s="154" t="str">
        <f t="shared" si="266"/>
        <v/>
      </c>
      <c r="BN752" s="154">
        <f t="shared" si="282"/>
        <v>0</v>
      </c>
      <c r="BO752" s="154" t="str">
        <f t="shared" si="283"/>
        <v/>
      </c>
      <c r="BP752" s="61"/>
      <c r="BQ752" s="61"/>
      <c r="BR752" s="59" t="str">
        <f t="shared" si="284"/>
        <v/>
      </c>
      <c r="BS752" s="59" t="str">
        <f t="shared" si="285"/>
        <v/>
      </c>
      <c r="BT752" s="155" t="str">
        <f t="shared" si="286"/>
        <v/>
      </c>
      <c r="BU752" s="156" t="str">
        <f t="shared" si="287"/>
        <v/>
      </c>
      <c r="BV752" s="68"/>
      <c r="BW752" s="68"/>
      <c r="BX752" s="68"/>
      <c r="BY752" s="68"/>
      <c r="BZ752" s="68"/>
      <c r="CA752" s="68"/>
      <c r="CB752" s="68"/>
      <c r="CC752" s="68"/>
    </row>
    <row r="753" spans="1:81" x14ac:dyDescent="0.2">
      <c r="A753" s="138" t="s">
        <v>246</v>
      </c>
      <c r="B753" s="32"/>
      <c r="C753" s="164" t="s">
        <v>198</v>
      </c>
      <c r="D753" s="68"/>
      <c r="E753" s="40"/>
      <c r="F753" s="35"/>
      <c r="G753" s="32"/>
      <c r="H753" s="32"/>
      <c r="I753" s="32"/>
      <c r="J753" s="32"/>
      <c r="K753" s="41"/>
      <c r="L753" s="42"/>
      <c r="M753" s="42"/>
      <c r="N753" s="167" t="str">
        <f t="shared" ref="N753:N784" si="288">IFERROR(IF(ISTEXT(M753),M753,(IF(AVERAGE(L753:M753)&lt;=BI753,"Uit",100-(AVERAGE(L753:M753)/BH753*100)))),"Uit")</f>
        <v>Uit</v>
      </c>
      <c r="O753" s="46"/>
      <c r="P753" s="47"/>
      <c r="Q753" s="48">
        <f t="shared" ref="Q753:Q784" si="289">IF(AX753="","",AX753)</f>
        <v>0</v>
      </c>
      <c r="R753" s="49" t="str">
        <f t="shared" ref="R753:R784" si="290">IF(BD753="","",IF(BD753&gt;BG753,"Uit",BM753+BN753))</f>
        <v/>
      </c>
      <c r="S753" s="50" t="str">
        <f t="shared" ref="S753:S784" si="291">IF(ISTEXT(BL753),BL753,IF(OR(ISBLANK(Q753),Q753="",ISBLANK(Y753)),BL753,IF(ISTEXT(BO753),BO753,BL753+BO753)))</f>
        <v>Uit</v>
      </c>
      <c r="T753" s="171">
        <f t="shared" ref="T753:T784" si="292">IF(BP753="",0,BR753)</f>
        <v>0</v>
      </c>
      <c r="U753" s="169">
        <f t="shared" si="273"/>
        <v>0</v>
      </c>
      <c r="V753" s="169" t="str">
        <f t="shared" ref="V753:V784" si="293">IF(S753="","",IF(ISTEXT(S753),S753,S753-T753-U753))</f>
        <v>Uit</v>
      </c>
      <c r="W753" s="170" t="str">
        <f t="shared" ref="W753:W784" si="294">IF(AY753="","",AZ753)</f>
        <v/>
      </c>
      <c r="X753" s="91" t="str">
        <f t="shared" ref="X753:X784" si="295">IF($G753="","",$G753)</f>
        <v/>
      </c>
      <c r="Y753" s="51"/>
      <c r="Z753" s="51"/>
      <c r="AA753" s="51"/>
      <c r="AB753" s="51"/>
      <c r="AC753" s="51"/>
      <c r="AD753" s="51"/>
      <c r="AE753" s="51"/>
      <c r="AF753" s="51"/>
      <c r="AG753" s="51"/>
      <c r="AH753" s="51"/>
      <c r="AI753" s="51"/>
      <c r="AJ753" s="51"/>
      <c r="AK753" s="51"/>
      <c r="AL753" s="51"/>
      <c r="AM753" s="51"/>
      <c r="AN753" s="51"/>
      <c r="AO753" s="51"/>
      <c r="AP753" s="51"/>
      <c r="AQ753" s="51"/>
      <c r="AR753" s="51"/>
      <c r="AS753" s="51"/>
      <c r="AT753" s="51"/>
      <c r="AU753" s="51"/>
      <c r="AV753" s="51"/>
      <c r="AW753" s="51"/>
      <c r="AX753" s="149">
        <f t="shared" ref="AX753:AX784" si="296">IF(AY753="",SUM(Y753:AW753),"Uit")</f>
        <v>0</v>
      </c>
      <c r="AY753" s="52"/>
      <c r="AZ753" s="90" t="e">
        <f>VLOOKUP(AY753,Termination!C:D,2,FALSE)</f>
        <v>#N/A</v>
      </c>
      <c r="BA753" s="92" t="str">
        <f t="shared" ref="BA753:BA784" si="297">IF($G753="","",$G753)</f>
        <v/>
      </c>
      <c r="BB753" s="89"/>
      <c r="BC753" s="89"/>
      <c r="BD753" s="150" t="str">
        <f t="shared" ref="BD753:BD784" si="298">IF(ISBLANK(BC753),"",BC753-BB753)</f>
        <v/>
      </c>
      <c r="BE753" s="151">
        <f>VLOOKUP(A753,Basisgegevens!$B:$L,5,0)</f>
        <v>1.25E-3</v>
      </c>
      <c r="BF753" s="151">
        <f>VLOOKUP($A753,Basisgegevens!$B:$L,7,0)</f>
        <v>1.0185185185185186E-3</v>
      </c>
      <c r="BG753" s="151">
        <f>VLOOKUP($A753,Basisgegevens!$B:$L,8,0)</f>
        <v>2.1759259259259258E-3</v>
      </c>
      <c r="BH753" s="152">
        <f>VLOOKUP($A753,Basisgegevens!$B:$L,9,0)</f>
        <v>300</v>
      </c>
      <c r="BI753" s="152">
        <f>VLOOKUP($A753,Basisgegevens!$B:$L,10,0)</f>
        <v>135</v>
      </c>
      <c r="BJ753" s="152">
        <f>VLOOKUP($A753,Basisgegevens!$B:$L,11,0)</f>
        <v>19</v>
      </c>
      <c r="BK753" s="152" t="str">
        <f t="shared" ref="BK753:BK784" si="299">IF(O753="","",IF(ISTEXT(O753),O753,IF(O753&gt;BJ753,"Uit",IF(ISBLANK(P753),O753,O753+P753))))</f>
        <v/>
      </c>
      <c r="BL753" s="153" t="str">
        <f t="shared" ref="BL753:BL784" si="300">IF(OR(ISTEXT(N753),BK753=""),N753,IF(ISTEXT(BK753),BK753,N753+BK753))</f>
        <v>Uit</v>
      </c>
      <c r="BM753" s="154" t="str">
        <f t="shared" ref="BM753:BM761" si="301">IFERROR(IF(BD753&gt;BE753,(BD753-BE753)*24*3600*0.4,0),"")</f>
        <v/>
      </c>
      <c r="BN753" s="154">
        <f t="shared" ref="BN753:BN784" si="302">IF(BD753&gt;BF753,0,(BF753-BD753)*24*3600*0.4)</f>
        <v>0</v>
      </c>
      <c r="BO753" s="154" t="str">
        <f t="shared" ref="BO753:BO784" si="303">IF(Q753="","",IF(ISTEXT(Q753),Q753,IF(ISTEXT(R753),R753,Q753+R753)))</f>
        <v/>
      </c>
      <c r="BP753" s="61"/>
      <c r="BQ753" s="61"/>
      <c r="BR753" s="59" t="str">
        <f t="shared" ref="BR753:BR784" si="304">IF(BP753="","",BP753)</f>
        <v/>
      </c>
      <c r="BS753" s="59" t="str">
        <f t="shared" si="285"/>
        <v/>
      </c>
      <c r="BT753" s="155" t="str">
        <f t="shared" ref="BT753:BT784" si="305">IFERROR(AVERAGE(BR753:BS753),"")</f>
        <v/>
      </c>
      <c r="BU753" s="156" t="str">
        <f t="shared" ref="BU753:BU784" si="306">IF(BT753&gt;0,IF(BT753&lt;6,"onvoldoende",""),"")</f>
        <v/>
      </c>
      <c r="BV753" s="68"/>
      <c r="BW753" s="68"/>
      <c r="BX753" s="68"/>
      <c r="BY753" s="68"/>
      <c r="BZ753" s="68"/>
      <c r="CA753" s="68"/>
      <c r="CB753" s="68"/>
      <c r="CC753" s="68"/>
    </row>
    <row r="754" spans="1:81" x14ac:dyDescent="0.2">
      <c r="A754" s="138" t="s">
        <v>246</v>
      </c>
      <c r="B754" s="32"/>
      <c r="C754" s="164" t="s">
        <v>198</v>
      </c>
      <c r="D754" s="68"/>
      <c r="E754" s="40"/>
      <c r="F754" s="35"/>
      <c r="G754" s="32"/>
      <c r="H754" s="32"/>
      <c r="I754" s="32"/>
      <c r="J754" s="32"/>
      <c r="K754" s="41"/>
      <c r="L754" s="42"/>
      <c r="M754" s="42"/>
      <c r="N754" s="167" t="str">
        <f t="shared" si="288"/>
        <v>Uit</v>
      </c>
      <c r="O754" s="46"/>
      <c r="P754" s="47"/>
      <c r="Q754" s="48">
        <f t="shared" si="289"/>
        <v>0</v>
      </c>
      <c r="R754" s="49" t="str">
        <f t="shared" si="290"/>
        <v/>
      </c>
      <c r="S754" s="50" t="str">
        <f t="shared" si="291"/>
        <v>Uit</v>
      </c>
      <c r="T754" s="171">
        <f t="shared" si="292"/>
        <v>0</v>
      </c>
      <c r="U754" s="169">
        <f t="shared" si="273"/>
        <v>0</v>
      </c>
      <c r="V754" s="169" t="str">
        <f t="shared" si="293"/>
        <v>Uit</v>
      </c>
      <c r="W754" s="170" t="str">
        <f t="shared" si="294"/>
        <v/>
      </c>
      <c r="X754" s="91" t="str">
        <f t="shared" si="295"/>
        <v/>
      </c>
      <c r="Y754" s="51"/>
      <c r="Z754" s="51"/>
      <c r="AA754" s="51"/>
      <c r="AB754" s="51"/>
      <c r="AC754" s="51"/>
      <c r="AD754" s="51"/>
      <c r="AE754" s="51"/>
      <c r="AF754" s="51"/>
      <c r="AG754" s="51"/>
      <c r="AH754" s="51"/>
      <c r="AI754" s="51"/>
      <c r="AJ754" s="51"/>
      <c r="AK754" s="51"/>
      <c r="AL754" s="51"/>
      <c r="AM754" s="51"/>
      <c r="AN754" s="51"/>
      <c r="AO754" s="51"/>
      <c r="AP754" s="51"/>
      <c r="AQ754" s="51"/>
      <c r="AR754" s="51"/>
      <c r="AS754" s="51"/>
      <c r="AT754" s="51"/>
      <c r="AU754" s="51"/>
      <c r="AV754" s="51"/>
      <c r="AW754" s="51"/>
      <c r="AX754" s="149">
        <f t="shared" si="296"/>
        <v>0</v>
      </c>
      <c r="AY754" s="52"/>
      <c r="AZ754" s="90" t="e">
        <f>VLOOKUP(AY754,Termination!C:D,2,FALSE)</f>
        <v>#N/A</v>
      </c>
      <c r="BA754" s="92" t="str">
        <f t="shared" si="297"/>
        <v/>
      </c>
      <c r="BB754" s="89"/>
      <c r="BC754" s="89"/>
      <c r="BD754" s="150" t="str">
        <f t="shared" si="298"/>
        <v/>
      </c>
      <c r="BE754" s="151">
        <f>VLOOKUP(A754,Basisgegevens!$B:$L,5,0)</f>
        <v>1.25E-3</v>
      </c>
      <c r="BF754" s="151">
        <f>VLOOKUP($A754,Basisgegevens!$B:$L,7,0)</f>
        <v>1.0185185185185186E-3</v>
      </c>
      <c r="BG754" s="151">
        <f>VLOOKUP($A754,Basisgegevens!$B:$L,8,0)</f>
        <v>2.1759259259259258E-3</v>
      </c>
      <c r="BH754" s="152">
        <f>VLOOKUP($A754,Basisgegevens!$B:$L,9,0)</f>
        <v>300</v>
      </c>
      <c r="BI754" s="152">
        <f>VLOOKUP($A754,Basisgegevens!$B:$L,10,0)</f>
        <v>135</v>
      </c>
      <c r="BJ754" s="152">
        <f>VLOOKUP($A754,Basisgegevens!$B:$L,11,0)</f>
        <v>19</v>
      </c>
      <c r="BK754" s="152" t="str">
        <f t="shared" si="299"/>
        <v/>
      </c>
      <c r="BL754" s="153" t="str">
        <f t="shared" si="300"/>
        <v>Uit</v>
      </c>
      <c r="BM754" s="154" t="str">
        <f t="shared" si="301"/>
        <v/>
      </c>
      <c r="BN754" s="154">
        <f t="shared" si="302"/>
        <v>0</v>
      </c>
      <c r="BO754" s="154" t="str">
        <f t="shared" si="303"/>
        <v/>
      </c>
      <c r="BP754" s="61"/>
      <c r="BQ754" s="61"/>
      <c r="BR754" s="59" t="str">
        <f t="shared" si="304"/>
        <v/>
      </c>
      <c r="BS754" s="59" t="str">
        <f t="shared" si="285"/>
        <v/>
      </c>
      <c r="BT754" s="155" t="str">
        <f t="shared" si="305"/>
        <v/>
      </c>
      <c r="BU754" s="156" t="str">
        <f t="shared" si="306"/>
        <v/>
      </c>
      <c r="BV754" s="68"/>
      <c r="BW754" s="68"/>
      <c r="BX754" s="68"/>
      <c r="BY754" s="68"/>
      <c r="BZ754" s="68"/>
      <c r="CA754" s="68"/>
      <c r="CB754" s="68"/>
      <c r="CC754" s="68"/>
    </row>
    <row r="755" spans="1:81" x14ac:dyDescent="0.2">
      <c r="A755" s="138" t="s">
        <v>246</v>
      </c>
      <c r="B755" s="32"/>
      <c r="C755" s="164" t="s">
        <v>198</v>
      </c>
      <c r="D755" s="68"/>
      <c r="E755" s="40"/>
      <c r="F755" s="35"/>
      <c r="G755" s="32"/>
      <c r="H755" s="32"/>
      <c r="I755" s="32"/>
      <c r="J755" s="32"/>
      <c r="K755" s="41"/>
      <c r="L755" s="42"/>
      <c r="M755" s="42"/>
      <c r="N755" s="167" t="str">
        <f t="shared" si="288"/>
        <v>Uit</v>
      </c>
      <c r="O755" s="46"/>
      <c r="P755" s="47"/>
      <c r="Q755" s="48">
        <f t="shared" si="289"/>
        <v>0</v>
      </c>
      <c r="R755" s="49" t="str">
        <f t="shared" si="290"/>
        <v/>
      </c>
      <c r="S755" s="50" t="str">
        <f t="shared" si="291"/>
        <v>Uit</v>
      </c>
      <c r="T755" s="171">
        <f t="shared" si="292"/>
        <v>0</v>
      </c>
      <c r="U755" s="169">
        <f t="shared" si="273"/>
        <v>0</v>
      </c>
      <c r="V755" s="169" t="str">
        <f t="shared" si="293"/>
        <v>Uit</v>
      </c>
      <c r="W755" s="170" t="str">
        <f t="shared" si="294"/>
        <v/>
      </c>
      <c r="X755" s="91" t="str">
        <f t="shared" si="295"/>
        <v/>
      </c>
      <c r="Y755" s="51"/>
      <c r="Z755" s="51"/>
      <c r="AA755" s="51"/>
      <c r="AB755" s="51"/>
      <c r="AC755" s="51"/>
      <c r="AD755" s="51"/>
      <c r="AE755" s="51"/>
      <c r="AF755" s="51"/>
      <c r="AG755" s="51"/>
      <c r="AH755" s="51"/>
      <c r="AI755" s="51"/>
      <c r="AJ755" s="51"/>
      <c r="AK755" s="51"/>
      <c r="AL755" s="51"/>
      <c r="AM755" s="51"/>
      <c r="AN755" s="51"/>
      <c r="AO755" s="51"/>
      <c r="AP755" s="51"/>
      <c r="AQ755" s="51"/>
      <c r="AR755" s="51"/>
      <c r="AS755" s="51"/>
      <c r="AT755" s="51"/>
      <c r="AU755" s="51"/>
      <c r="AV755" s="51"/>
      <c r="AW755" s="51"/>
      <c r="AX755" s="149">
        <f t="shared" si="296"/>
        <v>0</v>
      </c>
      <c r="AY755" s="52"/>
      <c r="AZ755" s="90" t="e">
        <f>VLOOKUP(AY755,Termination!C:D,2,FALSE)</f>
        <v>#N/A</v>
      </c>
      <c r="BA755" s="92" t="str">
        <f t="shared" si="297"/>
        <v/>
      </c>
      <c r="BB755" s="89"/>
      <c r="BC755" s="89"/>
      <c r="BD755" s="150" t="str">
        <f t="shared" si="298"/>
        <v/>
      </c>
      <c r="BE755" s="151">
        <f>VLOOKUP(A755,Basisgegevens!$B:$L,5,0)</f>
        <v>1.25E-3</v>
      </c>
      <c r="BF755" s="151">
        <f>VLOOKUP($A755,Basisgegevens!$B:$L,7,0)</f>
        <v>1.0185185185185186E-3</v>
      </c>
      <c r="BG755" s="151">
        <f>VLOOKUP($A755,Basisgegevens!$B:$L,8,0)</f>
        <v>2.1759259259259258E-3</v>
      </c>
      <c r="BH755" s="152">
        <f>VLOOKUP($A755,Basisgegevens!$B:$L,9,0)</f>
        <v>300</v>
      </c>
      <c r="BI755" s="152">
        <f>VLOOKUP($A755,Basisgegevens!$B:$L,10,0)</f>
        <v>135</v>
      </c>
      <c r="BJ755" s="152">
        <f>VLOOKUP($A755,Basisgegevens!$B:$L,11,0)</f>
        <v>19</v>
      </c>
      <c r="BK755" s="152" t="str">
        <f t="shared" si="299"/>
        <v/>
      </c>
      <c r="BL755" s="153" t="str">
        <f t="shared" si="300"/>
        <v>Uit</v>
      </c>
      <c r="BM755" s="154" t="str">
        <f t="shared" si="301"/>
        <v/>
      </c>
      <c r="BN755" s="154">
        <f t="shared" si="302"/>
        <v>0</v>
      </c>
      <c r="BO755" s="154" t="str">
        <f t="shared" si="303"/>
        <v/>
      </c>
      <c r="BP755" s="61"/>
      <c r="BQ755" s="61"/>
      <c r="BR755" s="59" t="str">
        <f t="shared" si="304"/>
        <v/>
      </c>
      <c r="BS755" s="59" t="str">
        <f t="shared" si="285"/>
        <v/>
      </c>
      <c r="BT755" s="155" t="str">
        <f t="shared" si="305"/>
        <v/>
      </c>
      <c r="BU755" s="156" t="str">
        <f t="shared" si="306"/>
        <v/>
      </c>
      <c r="BV755" s="68"/>
      <c r="BW755" s="68"/>
      <c r="BX755" s="68"/>
      <c r="BY755" s="68"/>
      <c r="BZ755" s="68"/>
      <c r="CA755" s="68"/>
      <c r="CB755" s="68"/>
      <c r="CC755" s="68"/>
    </row>
    <row r="756" spans="1:81" x14ac:dyDescent="0.2">
      <c r="A756" s="138" t="s">
        <v>246</v>
      </c>
      <c r="B756" s="32"/>
      <c r="C756" s="164" t="s">
        <v>198</v>
      </c>
      <c r="D756" s="68"/>
      <c r="E756" s="40"/>
      <c r="F756" s="35"/>
      <c r="G756" s="32"/>
      <c r="H756" s="32"/>
      <c r="I756" s="32"/>
      <c r="J756" s="32"/>
      <c r="K756" s="41"/>
      <c r="L756" s="42"/>
      <c r="M756" s="42"/>
      <c r="N756" s="167" t="str">
        <f t="shared" si="288"/>
        <v>Uit</v>
      </c>
      <c r="O756" s="46"/>
      <c r="P756" s="47"/>
      <c r="Q756" s="48">
        <f t="shared" si="289"/>
        <v>0</v>
      </c>
      <c r="R756" s="49" t="str">
        <f t="shared" si="290"/>
        <v/>
      </c>
      <c r="S756" s="50" t="str">
        <f t="shared" si="291"/>
        <v>Uit</v>
      </c>
      <c r="T756" s="171">
        <f t="shared" si="292"/>
        <v>0</v>
      </c>
      <c r="U756" s="169">
        <f t="shared" si="273"/>
        <v>0</v>
      </c>
      <c r="V756" s="169" t="str">
        <f t="shared" si="293"/>
        <v>Uit</v>
      </c>
      <c r="W756" s="170" t="str">
        <f t="shared" si="294"/>
        <v/>
      </c>
      <c r="X756" s="91" t="str">
        <f t="shared" si="295"/>
        <v/>
      </c>
      <c r="Y756" s="51"/>
      <c r="Z756" s="51"/>
      <c r="AA756" s="51"/>
      <c r="AB756" s="51"/>
      <c r="AC756" s="51"/>
      <c r="AD756" s="51"/>
      <c r="AE756" s="51"/>
      <c r="AF756" s="51"/>
      <c r="AG756" s="51"/>
      <c r="AH756" s="51"/>
      <c r="AI756" s="51"/>
      <c r="AJ756" s="51"/>
      <c r="AK756" s="51"/>
      <c r="AL756" s="51"/>
      <c r="AM756" s="51"/>
      <c r="AN756" s="51"/>
      <c r="AO756" s="51"/>
      <c r="AP756" s="51"/>
      <c r="AQ756" s="51"/>
      <c r="AR756" s="51"/>
      <c r="AS756" s="51"/>
      <c r="AT756" s="51"/>
      <c r="AU756" s="51"/>
      <c r="AV756" s="51"/>
      <c r="AW756" s="51"/>
      <c r="AX756" s="149">
        <f t="shared" si="296"/>
        <v>0</v>
      </c>
      <c r="AY756" s="52"/>
      <c r="AZ756" s="90" t="e">
        <f>VLOOKUP(AY756,Termination!C:D,2,FALSE)</f>
        <v>#N/A</v>
      </c>
      <c r="BA756" s="92" t="str">
        <f t="shared" si="297"/>
        <v/>
      </c>
      <c r="BB756" s="89"/>
      <c r="BC756" s="89"/>
      <c r="BD756" s="150" t="str">
        <f t="shared" si="298"/>
        <v/>
      </c>
      <c r="BE756" s="151">
        <f>VLOOKUP(A756,Basisgegevens!$B:$L,5,0)</f>
        <v>1.25E-3</v>
      </c>
      <c r="BF756" s="151">
        <f>VLOOKUP($A756,Basisgegevens!$B:$L,7,0)</f>
        <v>1.0185185185185186E-3</v>
      </c>
      <c r="BG756" s="151">
        <f>VLOOKUP($A756,Basisgegevens!$B:$L,8,0)</f>
        <v>2.1759259259259258E-3</v>
      </c>
      <c r="BH756" s="152">
        <f>VLOOKUP($A756,Basisgegevens!$B:$L,9,0)</f>
        <v>300</v>
      </c>
      <c r="BI756" s="152">
        <f>VLOOKUP($A756,Basisgegevens!$B:$L,10,0)</f>
        <v>135</v>
      </c>
      <c r="BJ756" s="152">
        <f>VLOOKUP($A756,Basisgegevens!$B:$L,11,0)</f>
        <v>19</v>
      </c>
      <c r="BK756" s="152" t="str">
        <f t="shared" si="299"/>
        <v/>
      </c>
      <c r="BL756" s="153" t="str">
        <f t="shared" si="300"/>
        <v>Uit</v>
      </c>
      <c r="BM756" s="154" t="str">
        <f t="shared" si="301"/>
        <v/>
      </c>
      <c r="BN756" s="154">
        <f t="shared" si="302"/>
        <v>0</v>
      </c>
      <c r="BO756" s="154" t="str">
        <f t="shared" si="303"/>
        <v/>
      </c>
      <c r="BP756" s="61"/>
      <c r="BQ756" s="61"/>
      <c r="BR756" s="59" t="str">
        <f t="shared" si="304"/>
        <v/>
      </c>
      <c r="BS756" s="59" t="str">
        <f t="shared" si="285"/>
        <v/>
      </c>
      <c r="BT756" s="155" t="str">
        <f t="shared" si="305"/>
        <v/>
      </c>
      <c r="BU756" s="156" t="str">
        <f t="shared" si="306"/>
        <v/>
      </c>
      <c r="BV756" s="68"/>
      <c r="BW756" s="68"/>
      <c r="BX756" s="68"/>
      <c r="BY756" s="68"/>
      <c r="BZ756" s="68"/>
      <c r="CA756" s="68"/>
      <c r="CB756" s="68"/>
      <c r="CC756" s="68"/>
    </row>
    <row r="757" spans="1:81" x14ac:dyDescent="0.2">
      <c r="A757" s="138" t="s">
        <v>246</v>
      </c>
      <c r="B757" s="32"/>
      <c r="C757" s="164" t="s">
        <v>198</v>
      </c>
      <c r="D757" s="68"/>
      <c r="E757" s="40"/>
      <c r="F757" s="35"/>
      <c r="G757" s="32"/>
      <c r="H757" s="32"/>
      <c r="I757" s="32"/>
      <c r="J757" s="32"/>
      <c r="K757" s="41"/>
      <c r="L757" s="42"/>
      <c r="M757" s="42"/>
      <c r="N757" s="167" t="str">
        <f t="shared" si="288"/>
        <v>Uit</v>
      </c>
      <c r="O757" s="46"/>
      <c r="P757" s="47"/>
      <c r="Q757" s="48">
        <f t="shared" si="289"/>
        <v>0</v>
      </c>
      <c r="R757" s="49" t="str">
        <f t="shared" si="290"/>
        <v/>
      </c>
      <c r="S757" s="50" t="str">
        <f t="shared" si="291"/>
        <v>Uit</v>
      </c>
      <c r="T757" s="171">
        <f t="shared" si="292"/>
        <v>0</v>
      </c>
      <c r="U757" s="169">
        <f t="shared" si="273"/>
        <v>0</v>
      </c>
      <c r="V757" s="169" t="str">
        <f t="shared" si="293"/>
        <v>Uit</v>
      </c>
      <c r="W757" s="170" t="str">
        <f t="shared" si="294"/>
        <v/>
      </c>
      <c r="X757" s="91" t="str">
        <f t="shared" si="295"/>
        <v/>
      </c>
      <c r="Y757" s="51"/>
      <c r="Z757" s="51"/>
      <c r="AA757" s="51"/>
      <c r="AB757" s="51"/>
      <c r="AC757" s="51"/>
      <c r="AD757" s="51"/>
      <c r="AE757" s="51"/>
      <c r="AF757" s="51"/>
      <c r="AG757" s="51"/>
      <c r="AH757" s="51"/>
      <c r="AI757" s="51"/>
      <c r="AJ757" s="51"/>
      <c r="AK757" s="51"/>
      <c r="AL757" s="51"/>
      <c r="AM757" s="51"/>
      <c r="AN757" s="51"/>
      <c r="AO757" s="51"/>
      <c r="AP757" s="51"/>
      <c r="AQ757" s="51"/>
      <c r="AR757" s="51"/>
      <c r="AS757" s="51"/>
      <c r="AT757" s="51"/>
      <c r="AU757" s="51"/>
      <c r="AV757" s="51"/>
      <c r="AW757" s="51"/>
      <c r="AX757" s="149">
        <f t="shared" si="296"/>
        <v>0</v>
      </c>
      <c r="AY757" s="52"/>
      <c r="AZ757" s="90" t="e">
        <f>VLOOKUP(AY757,Termination!C:D,2,FALSE)</f>
        <v>#N/A</v>
      </c>
      <c r="BA757" s="92" t="str">
        <f t="shared" si="297"/>
        <v/>
      </c>
      <c r="BB757" s="89"/>
      <c r="BC757" s="89"/>
      <c r="BD757" s="150" t="str">
        <f t="shared" si="298"/>
        <v/>
      </c>
      <c r="BE757" s="151">
        <f>VLOOKUP(A757,Basisgegevens!$B:$L,5,0)</f>
        <v>1.25E-3</v>
      </c>
      <c r="BF757" s="151">
        <f>VLOOKUP($A757,Basisgegevens!$B:$L,7,0)</f>
        <v>1.0185185185185186E-3</v>
      </c>
      <c r="BG757" s="151">
        <f>VLOOKUP($A757,Basisgegevens!$B:$L,8,0)</f>
        <v>2.1759259259259258E-3</v>
      </c>
      <c r="BH757" s="152">
        <f>VLOOKUP($A757,Basisgegevens!$B:$L,9,0)</f>
        <v>300</v>
      </c>
      <c r="BI757" s="152">
        <f>VLOOKUP($A757,Basisgegevens!$B:$L,10,0)</f>
        <v>135</v>
      </c>
      <c r="BJ757" s="152">
        <f>VLOOKUP($A757,Basisgegevens!$B:$L,11,0)</f>
        <v>19</v>
      </c>
      <c r="BK757" s="152" t="str">
        <f t="shared" si="299"/>
        <v/>
      </c>
      <c r="BL757" s="153" t="str">
        <f t="shared" si="300"/>
        <v>Uit</v>
      </c>
      <c r="BM757" s="154" t="str">
        <f t="shared" si="301"/>
        <v/>
      </c>
      <c r="BN757" s="154">
        <f t="shared" si="302"/>
        <v>0</v>
      </c>
      <c r="BO757" s="154" t="str">
        <f t="shared" si="303"/>
        <v/>
      </c>
      <c r="BP757" s="61"/>
      <c r="BQ757" s="61"/>
      <c r="BR757" s="59" t="str">
        <f t="shared" si="304"/>
        <v/>
      </c>
      <c r="BS757" s="59" t="str">
        <f t="shared" si="285"/>
        <v/>
      </c>
      <c r="BT757" s="155" t="str">
        <f t="shared" si="305"/>
        <v/>
      </c>
      <c r="BU757" s="156" t="str">
        <f t="shared" si="306"/>
        <v/>
      </c>
      <c r="BV757" s="68"/>
      <c r="BW757" s="68"/>
      <c r="BX757" s="68"/>
      <c r="BY757" s="68"/>
      <c r="BZ757" s="68"/>
      <c r="CA757" s="68"/>
      <c r="CB757" s="68"/>
      <c r="CC757" s="68"/>
    </row>
    <row r="758" spans="1:81" x14ac:dyDescent="0.2">
      <c r="A758" s="138" t="s">
        <v>246</v>
      </c>
      <c r="B758" s="32"/>
      <c r="C758" s="164" t="s">
        <v>198</v>
      </c>
      <c r="D758" s="68"/>
      <c r="E758" s="40"/>
      <c r="F758" s="35"/>
      <c r="G758" s="32"/>
      <c r="H758" s="32"/>
      <c r="I758" s="32"/>
      <c r="J758" s="32"/>
      <c r="K758" s="41"/>
      <c r="L758" s="42"/>
      <c r="M758" s="42"/>
      <c r="N758" s="167" t="str">
        <f t="shared" si="288"/>
        <v>Uit</v>
      </c>
      <c r="O758" s="46"/>
      <c r="P758" s="47"/>
      <c r="Q758" s="48">
        <f t="shared" si="289"/>
        <v>0</v>
      </c>
      <c r="R758" s="49" t="str">
        <f t="shared" si="290"/>
        <v/>
      </c>
      <c r="S758" s="50" t="str">
        <f t="shared" si="291"/>
        <v>Uit</v>
      </c>
      <c r="T758" s="171">
        <f t="shared" si="292"/>
        <v>0</v>
      </c>
      <c r="U758" s="169">
        <f t="shared" si="273"/>
        <v>0</v>
      </c>
      <c r="V758" s="169" t="str">
        <f t="shared" si="293"/>
        <v>Uit</v>
      </c>
      <c r="W758" s="170" t="str">
        <f t="shared" si="294"/>
        <v/>
      </c>
      <c r="X758" s="91" t="str">
        <f t="shared" si="295"/>
        <v/>
      </c>
      <c r="Y758" s="51"/>
      <c r="Z758" s="51"/>
      <c r="AA758" s="51"/>
      <c r="AB758" s="51"/>
      <c r="AC758" s="51"/>
      <c r="AD758" s="51"/>
      <c r="AE758" s="51"/>
      <c r="AF758" s="51"/>
      <c r="AG758" s="51"/>
      <c r="AH758" s="51"/>
      <c r="AI758" s="51"/>
      <c r="AJ758" s="51"/>
      <c r="AK758" s="51"/>
      <c r="AL758" s="51"/>
      <c r="AM758" s="51"/>
      <c r="AN758" s="51"/>
      <c r="AO758" s="51"/>
      <c r="AP758" s="51"/>
      <c r="AQ758" s="51"/>
      <c r="AR758" s="51"/>
      <c r="AS758" s="51"/>
      <c r="AT758" s="51"/>
      <c r="AU758" s="51"/>
      <c r="AV758" s="51"/>
      <c r="AW758" s="51"/>
      <c r="AX758" s="149">
        <f t="shared" si="296"/>
        <v>0</v>
      </c>
      <c r="AY758" s="52"/>
      <c r="AZ758" s="90" t="e">
        <f>VLOOKUP(AY758,Termination!C:D,2,FALSE)</f>
        <v>#N/A</v>
      </c>
      <c r="BA758" s="92" t="str">
        <f t="shared" si="297"/>
        <v/>
      </c>
      <c r="BB758" s="89"/>
      <c r="BC758" s="89"/>
      <c r="BD758" s="150" t="str">
        <f t="shared" si="298"/>
        <v/>
      </c>
      <c r="BE758" s="151">
        <f>VLOOKUP(A758,Basisgegevens!$B:$L,5,0)</f>
        <v>1.25E-3</v>
      </c>
      <c r="BF758" s="151">
        <f>VLOOKUP($A758,Basisgegevens!$B:$L,7,0)</f>
        <v>1.0185185185185186E-3</v>
      </c>
      <c r="BG758" s="151">
        <f>VLOOKUP($A758,Basisgegevens!$B:$L,8,0)</f>
        <v>2.1759259259259258E-3</v>
      </c>
      <c r="BH758" s="152">
        <f>VLOOKUP($A758,Basisgegevens!$B:$L,9,0)</f>
        <v>300</v>
      </c>
      <c r="BI758" s="152">
        <f>VLOOKUP($A758,Basisgegevens!$B:$L,10,0)</f>
        <v>135</v>
      </c>
      <c r="BJ758" s="152">
        <f>VLOOKUP($A758,Basisgegevens!$B:$L,11,0)</f>
        <v>19</v>
      </c>
      <c r="BK758" s="152" t="str">
        <f t="shared" si="299"/>
        <v/>
      </c>
      <c r="BL758" s="153" t="str">
        <f t="shared" si="300"/>
        <v>Uit</v>
      </c>
      <c r="BM758" s="154" t="str">
        <f t="shared" si="301"/>
        <v/>
      </c>
      <c r="BN758" s="154">
        <f t="shared" si="302"/>
        <v>0</v>
      </c>
      <c r="BO758" s="154" t="str">
        <f t="shared" si="303"/>
        <v/>
      </c>
      <c r="BP758" s="61"/>
      <c r="BQ758" s="61"/>
      <c r="BR758" s="59" t="str">
        <f t="shared" si="304"/>
        <v/>
      </c>
      <c r="BS758" s="59" t="str">
        <f t="shared" si="285"/>
        <v/>
      </c>
      <c r="BT758" s="155" t="str">
        <f t="shared" si="305"/>
        <v/>
      </c>
      <c r="BU758" s="156" t="str">
        <f t="shared" si="306"/>
        <v/>
      </c>
      <c r="BV758" s="68"/>
      <c r="BW758" s="68"/>
      <c r="BX758" s="68"/>
      <c r="BY758" s="68"/>
      <c r="BZ758" s="68"/>
      <c r="CA758" s="68"/>
      <c r="CB758" s="68"/>
      <c r="CC758" s="68"/>
    </row>
    <row r="759" spans="1:81" x14ac:dyDescent="0.2">
      <c r="A759" s="138" t="s">
        <v>246</v>
      </c>
      <c r="B759" s="32"/>
      <c r="C759" s="164" t="s">
        <v>198</v>
      </c>
      <c r="D759" s="68"/>
      <c r="E759" s="40"/>
      <c r="F759" s="35"/>
      <c r="G759" s="32"/>
      <c r="H759" s="32"/>
      <c r="I759" s="32"/>
      <c r="J759" s="32"/>
      <c r="K759" s="41"/>
      <c r="L759" s="42"/>
      <c r="M759" s="42"/>
      <c r="N759" s="167" t="str">
        <f t="shared" si="288"/>
        <v>Uit</v>
      </c>
      <c r="O759" s="46"/>
      <c r="P759" s="47"/>
      <c r="Q759" s="48">
        <f t="shared" si="289"/>
        <v>0</v>
      </c>
      <c r="R759" s="49" t="str">
        <f t="shared" si="290"/>
        <v/>
      </c>
      <c r="S759" s="50" t="str">
        <f t="shared" si="291"/>
        <v>Uit</v>
      </c>
      <c r="T759" s="171">
        <f t="shared" si="292"/>
        <v>0</v>
      </c>
      <c r="U759" s="169">
        <f t="shared" si="273"/>
        <v>0</v>
      </c>
      <c r="V759" s="169" t="str">
        <f t="shared" si="293"/>
        <v>Uit</v>
      </c>
      <c r="W759" s="170" t="str">
        <f t="shared" si="294"/>
        <v/>
      </c>
      <c r="X759" s="91" t="str">
        <f t="shared" si="295"/>
        <v/>
      </c>
      <c r="Y759" s="51"/>
      <c r="Z759" s="51"/>
      <c r="AA759" s="51"/>
      <c r="AB759" s="51"/>
      <c r="AC759" s="51"/>
      <c r="AD759" s="51"/>
      <c r="AE759" s="51"/>
      <c r="AF759" s="51"/>
      <c r="AG759" s="51"/>
      <c r="AH759" s="51"/>
      <c r="AI759" s="51"/>
      <c r="AJ759" s="51"/>
      <c r="AK759" s="51"/>
      <c r="AL759" s="51"/>
      <c r="AM759" s="51"/>
      <c r="AN759" s="51"/>
      <c r="AO759" s="51"/>
      <c r="AP759" s="51"/>
      <c r="AQ759" s="51"/>
      <c r="AR759" s="51"/>
      <c r="AS759" s="51"/>
      <c r="AT759" s="51"/>
      <c r="AU759" s="51"/>
      <c r="AV759" s="51"/>
      <c r="AW759" s="51"/>
      <c r="AX759" s="149">
        <f t="shared" si="296"/>
        <v>0</v>
      </c>
      <c r="AY759" s="52"/>
      <c r="AZ759" s="90" t="e">
        <f>VLOOKUP(AY759,Termination!C:D,2,FALSE)</f>
        <v>#N/A</v>
      </c>
      <c r="BA759" s="92" t="str">
        <f t="shared" si="297"/>
        <v/>
      </c>
      <c r="BB759" s="89"/>
      <c r="BC759" s="89"/>
      <c r="BD759" s="150" t="str">
        <f t="shared" si="298"/>
        <v/>
      </c>
      <c r="BE759" s="151">
        <f>VLOOKUP(A759,Basisgegevens!$B:$L,5,0)</f>
        <v>1.25E-3</v>
      </c>
      <c r="BF759" s="151">
        <f>VLOOKUP($A759,Basisgegevens!$B:$L,7,0)</f>
        <v>1.0185185185185186E-3</v>
      </c>
      <c r="BG759" s="151">
        <f>VLOOKUP($A759,Basisgegevens!$B:$L,8,0)</f>
        <v>2.1759259259259258E-3</v>
      </c>
      <c r="BH759" s="152">
        <f>VLOOKUP($A759,Basisgegevens!$B:$L,9,0)</f>
        <v>300</v>
      </c>
      <c r="BI759" s="152">
        <f>VLOOKUP($A759,Basisgegevens!$B:$L,10,0)</f>
        <v>135</v>
      </c>
      <c r="BJ759" s="152">
        <f>VLOOKUP($A759,Basisgegevens!$B:$L,11,0)</f>
        <v>19</v>
      </c>
      <c r="BK759" s="152" t="str">
        <f t="shared" si="299"/>
        <v/>
      </c>
      <c r="BL759" s="153" t="str">
        <f t="shared" si="300"/>
        <v>Uit</v>
      </c>
      <c r="BM759" s="154" t="str">
        <f t="shared" si="301"/>
        <v/>
      </c>
      <c r="BN759" s="154">
        <f t="shared" si="302"/>
        <v>0</v>
      </c>
      <c r="BO759" s="154" t="str">
        <f t="shared" si="303"/>
        <v/>
      </c>
      <c r="BP759" s="61"/>
      <c r="BQ759" s="61"/>
      <c r="BR759" s="59" t="str">
        <f t="shared" si="304"/>
        <v/>
      </c>
      <c r="BS759" s="59" t="str">
        <f t="shared" si="285"/>
        <v/>
      </c>
      <c r="BT759" s="155" t="str">
        <f t="shared" si="305"/>
        <v/>
      </c>
      <c r="BU759" s="156" t="str">
        <f t="shared" si="306"/>
        <v/>
      </c>
      <c r="BV759" s="68"/>
      <c r="BW759" s="68"/>
      <c r="BX759" s="68"/>
      <c r="BY759" s="68"/>
      <c r="BZ759" s="68"/>
      <c r="CA759" s="68"/>
      <c r="CB759" s="68"/>
      <c r="CC759" s="68"/>
    </row>
    <row r="760" spans="1:81" x14ac:dyDescent="0.2">
      <c r="A760" s="138" t="s">
        <v>246</v>
      </c>
      <c r="B760" s="32"/>
      <c r="C760" s="164" t="s">
        <v>198</v>
      </c>
      <c r="D760" s="68"/>
      <c r="E760" s="40"/>
      <c r="F760" s="35"/>
      <c r="G760" s="32"/>
      <c r="H760" s="32"/>
      <c r="I760" s="32"/>
      <c r="J760" s="32"/>
      <c r="K760" s="41"/>
      <c r="L760" s="42"/>
      <c r="M760" s="42"/>
      <c r="N760" s="167" t="str">
        <f t="shared" si="288"/>
        <v>Uit</v>
      </c>
      <c r="O760" s="46"/>
      <c r="P760" s="47"/>
      <c r="Q760" s="48">
        <f t="shared" si="289"/>
        <v>0</v>
      </c>
      <c r="R760" s="49" t="str">
        <f t="shared" si="290"/>
        <v/>
      </c>
      <c r="S760" s="50" t="str">
        <f t="shared" si="291"/>
        <v>Uit</v>
      </c>
      <c r="T760" s="171">
        <f t="shared" si="292"/>
        <v>0</v>
      </c>
      <c r="U760" s="169">
        <f t="shared" si="273"/>
        <v>0</v>
      </c>
      <c r="V760" s="169" t="str">
        <f t="shared" si="293"/>
        <v>Uit</v>
      </c>
      <c r="W760" s="170" t="str">
        <f t="shared" si="294"/>
        <v/>
      </c>
      <c r="X760" s="91" t="str">
        <f t="shared" si="295"/>
        <v/>
      </c>
      <c r="Y760" s="51"/>
      <c r="Z760" s="51"/>
      <c r="AA760" s="51"/>
      <c r="AB760" s="51"/>
      <c r="AC760" s="51"/>
      <c r="AD760" s="51"/>
      <c r="AE760" s="51"/>
      <c r="AF760" s="51"/>
      <c r="AG760" s="51"/>
      <c r="AH760" s="51"/>
      <c r="AI760" s="51"/>
      <c r="AJ760" s="51"/>
      <c r="AK760" s="51"/>
      <c r="AL760" s="51"/>
      <c r="AM760" s="51"/>
      <c r="AN760" s="51"/>
      <c r="AO760" s="51"/>
      <c r="AP760" s="51"/>
      <c r="AQ760" s="51"/>
      <c r="AR760" s="51"/>
      <c r="AS760" s="51"/>
      <c r="AT760" s="51"/>
      <c r="AU760" s="51"/>
      <c r="AV760" s="51"/>
      <c r="AW760" s="51"/>
      <c r="AX760" s="149">
        <f t="shared" si="296"/>
        <v>0</v>
      </c>
      <c r="AY760" s="52"/>
      <c r="AZ760" s="90" t="e">
        <f>VLOOKUP(AY760,Termination!C:D,2,FALSE)</f>
        <v>#N/A</v>
      </c>
      <c r="BA760" s="92" t="str">
        <f t="shared" si="297"/>
        <v/>
      </c>
      <c r="BB760" s="89"/>
      <c r="BC760" s="89"/>
      <c r="BD760" s="150" t="str">
        <f t="shared" si="298"/>
        <v/>
      </c>
      <c r="BE760" s="151">
        <f>VLOOKUP(A760,Basisgegevens!$B:$L,5,0)</f>
        <v>1.25E-3</v>
      </c>
      <c r="BF760" s="151">
        <f>VLOOKUP($A760,Basisgegevens!$B:$L,7,0)</f>
        <v>1.0185185185185186E-3</v>
      </c>
      <c r="BG760" s="151">
        <f>VLOOKUP($A760,Basisgegevens!$B:$L,8,0)</f>
        <v>2.1759259259259258E-3</v>
      </c>
      <c r="BH760" s="152">
        <f>VLOOKUP($A760,Basisgegevens!$B:$L,9,0)</f>
        <v>300</v>
      </c>
      <c r="BI760" s="152">
        <f>VLOOKUP($A760,Basisgegevens!$B:$L,10,0)</f>
        <v>135</v>
      </c>
      <c r="BJ760" s="152">
        <f>VLOOKUP($A760,Basisgegevens!$B:$L,11,0)</f>
        <v>19</v>
      </c>
      <c r="BK760" s="152" t="str">
        <f t="shared" si="299"/>
        <v/>
      </c>
      <c r="BL760" s="153" t="str">
        <f t="shared" si="300"/>
        <v>Uit</v>
      </c>
      <c r="BM760" s="154" t="str">
        <f t="shared" si="301"/>
        <v/>
      </c>
      <c r="BN760" s="154">
        <f t="shared" si="302"/>
        <v>0</v>
      </c>
      <c r="BO760" s="154" t="str">
        <f t="shared" si="303"/>
        <v/>
      </c>
      <c r="BP760" s="61"/>
      <c r="BQ760" s="61"/>
      <c r="BR760" s="59" t="str">
        <f t="shared" si="304"/>
        <v/>
      </c>
      <c r="BS760" s="59" t="str">
        <f t="shared" si="285"/>
        <v/>
      </c>
      <c r="BT760" s="155" t="str">
        <f t="shared" si="305"/>
        <v/>
      </c>
      <c r="BU760" s="156" t="str">
        <f t="shared" si="306"/>
        <v/>
      </c>
      <c r="BV760" s="68"/>
      <c r="BW760" s="68"/>
      <c r="BX760" s="68"/>
      <c r="BY760" s="68"/>
      <c r="BZ760" s="68"/>
      <c r="CA760" s="68"/>
      <c r="CB760" s="68"/>
      <c r="CC760" s="68"/>
    </row>
    <row r="761" spans="1:81" x14ac:dyDescent="0.2">
      <c r="A761" s="138" t="s">
        <v>246</v>
      </c>
      <c r="B761" s="32"/>
      <c r="C761" s="164" t="s">
        <v>198</v>
      </c>
      <c r="D761" s="68"/>
      <c r="E761" s="40"/>
      <c r="F761" s="35"/>
      <c r="G761" s="32"/>
      <c r="H761" s="32"/>
      <c r="I761" s="32"/>
      <c r="J761" s="32"/>
      <c r="K761" s="41"/>
      <c r="L761" s="42"/>
      <c r="M761" s="42"/>
      <c r="N761" s="167" t="str">
        <f t="shared" si="288"/>
        <v>Uit</v>
      </c>
      <c r="O761" s="46"/>
      <c r="P761" s="47"/>
      <c r="Q761" s="48">
        <f t="shared" si="289"/>
        <v>0</v>
      </c>
      <c r="R761" s="49" t="str">
        <f t="shared" si="290"/>
        <v/>
      </c>
      <c r="S761" s="50" t="str">
        <f t="shared" si="291"/>
        <v>Uit</v>
      </c>
      <c r="T761" s="171">
        <f t="shared" si="292"/>
        <v>0</v>
      </c>
      <c r="U761" s="169">
        <f t="shared" si="273"/>
        <v>0</v>
      </c>
      <c r="V761" s="169" t="str">
        <f t="shared" si="293"/>
        <v>Uit</v>
      </c>
      <c r="W761" s="170" t="str">
        <f t="shared" si="294"/>
        <v/>
      </c>
      <c r="X761" s="91" t="str">
        <f t="shared" si="295"/>
        <v/>
      </c>
      <c r="Y761" s="51"/>
      <c r="Z761" s="51"/>
      <c r="AA761" s="51"/>
      <c r="AB761" s="51"/>
      <c r="AC761" s="51"/>
      <c r="AD761" s="51"/>
      <c r="AE761" s="51"/>
      <c r="AF761" s="51"/>
      <c r="AG761" s="51"/>
      <c r="AH761" s="51"/>
      <c r="AI761" s="51"/>
      <c r="AJ761" s="51"/>
      <c r="AK761" s="51"/>
      <c r="AL761" s="51"/>
      <c r="AM761" s="51"/>
      <c r="AN761" s="51"/>
      <c r="AO761" s="51"/>
      <c r="AP761" s="51"/>
      <c r="AQ761" s="51"/>
      <c r="AR761" s="51"/>
      <c r="AS761" s="51"/>
      <c r="AT761" s="51"/>
      <c r="AU761" s="51"/>
      <c r="AV761" s="51"/>
      <c r="AW761" s="51"/>
      <c r="AX761" s="149">
        <f t="shared" si="296"/>
        <v>0</v>
      </c>
      <c r="AY761" s="52"/>
      <c r="AZ761" s="90" t="e">
        <f>VLOOKUP(AY761,Termination!C:D,2,FALSE)</f>
        <v>#N/A</v>
      </c>
      <c r="BA761" s="92" t="str">
        <f t="shared" si="297"/>
        <v/>
      </c>
      <c r="BB761" s="89"/>
      <c r="BC761" s="89"/>
      <c r="BD761" s="150" t="str">
        <f t="shared" si="298"/>
        <v/>
      </c>
      <c r="BE761" s="151">
        <f>VLOOKUP(A761,Basisgegevens!$B:$L,5,0)</f>
        <v>1.25E-3</v>
      </c>
      <c r="BF761" s="151">
        <f>VLOOKUP($A761,Basisgegevens!$B:$L,7,0)</f>
        <v>1.0185185185185186E-3</v>
      </c>
      <c r="BG761" s="151">
        <f>VLOOKUP($A761,Basisgegevens!$B:$L,8,0)</f>
        <v>2.1759259259259258E-3</v>
      </c>
      <c r="BH761" s="152">
        <f>VLOOKUP($A761,Basisgegevens!$B:$L,9,0)</f>
        <v>300</v>
      </c>
      <c r="BI761" s="152">
        <f>VLOOKUP($A761,Basisgegevens!$B:$L,10,0)</f>
        <v>135</v>
      </c>
      <c r="BJ761" s="152">
        <f>VLOOKUP($A761,Basisgegevens!$B:$L,11,0)</f>
        <v>19</v>
      </c>
      <c r="BK761" s="152" t="str">
        <f t="shared" si="299"/>
        <v/>
      </c>
      <c r="BL761" s="153" t="str">
        <f t="shared" si="300"/>
        <v>Uit</v>
      </c>
      <c r="BM761" s="154" t="str">
        <f t="shared" si="301"/>
        <v/>
      </c>
      <c r="BN761" s="154">
        <f t="shared" si="302"/>
        <v>0</v>
      </c>
      <c r="BO761" s="154" t="str">
        <f t="shared" si="303"/>
        <v/>
      </c>
      <c r="BP761" s="61"/>
      <c r="BQ761" s="61"/>
      <c r="BR761" s="59" t="str">
        <f t="shared" si="304"/>
        <v/>
      </c>
      <c r="BS761" s="59" t="str">
        <f t="shared" si="285"/>
        <v/>
      </c>
      <c r="BT761" s="155" t="str">
        <f t="shared" si="305"/>
        <v/>
      </c>
      <c r="BU761" s="156" t="str">
        <f t="shared" si="306"/>
        <v/>
      </c>
      <c r="BV761" s="68"/>
      <c r="BW761" s="68"/>
      <c r="BX761" s="68"/>
      <c r="BY761" s="68"/>
      <c r="BZ761" s="68"/>
      <c r="CA761" s="68"/>
      <c r="CB761" s="68"/>
      <c r="CC761" s="68"/>
    </row>
    <row r="762" spans="1:81" x14ac:dyDescent="0.2">
      <c r="A762" s="138" t="s">
        <v>246</v>
      </c>
      <c r="B762" s="32"/>
      <c r="C762" s="164" t="s">
        <v>198</v>
      </c>
      <c r="D762" s="68"/>
      <c r="E762" s="40"/>
      <c r="F762" s="35"/>
      <c r="G762" s="32"/>
      <c r="H762" s="32"/>
      <c r="I762" s="32"/>
      <c r="J762" s="32"/>
      <c r="K762" s="41"/>
      <c r="L762" s="42"/>
      <c r="M762" s="42"/>
      <c r="N762" s="167" t="str">
        <f t="shared" si="288"/>
        <v>Uit</v>
      </c>
      <c r="O762" s="46"/>
      <c r="P762" s="47"/>
      <c r="Q762" s="48">
        <f t="shared" si="289"/>
        <v>0</v>
      </c>
      <c r="R762" s="49" t="str">
        <f t="shared" si="290"/>
        <v/>
      </c>
      <c r="S762" s="50" t="str">
        <f t="shared" si="291"/>
        <v>Uit</v>
      </c>
      <c r="T762" s="171">
        <f t="shared" si="292"/>
        <v>0</v>
      </c>
      <c r="U762" s="169">
        <f t="shared" si="273"/>
        <v>0</v>
      </c>
      <c r="V762" s="169" t="str">
        <f t="shared" si="293"/>
        <v>Uit</v>
      </c>
      <c r="W762" s="170" t="str">
        <f t="shared" si="294"/>
        <v/>
      </c>
      <c r="X762" s="91" t="str">
        <f t="shared" si="295"/>
        <v/>
      </c>
      <c r="Y762" s="51"/>
      <c r="Z762" s="51"/>
      <c r="AA762" s="51"/>
      <c r="AB762" s="51"/>
      <c r="AC762" s="51"/>
      <c r="AD762" s="51"/>
      <c r="AE762" s="51"/>
      <c r="AF762" s="51"/>
      <c r="AG762" s="51"/>
      <c r="AH762" s="51"/>
      <c r="AI762" s="51"/>
      <c r="AJ762" s="51"/>
      <c r="AK762" s="51"/>
      <c r="AL762" s="51"/>
      <c r="AM762" s="51"/>
      <c r="AN762" s="51"/>
      <c r="AO762" s="51"/>
      <c r="AP762" s="51"/>
      <c r="AQ762" s="51"/>
      <c r="AR762" s="51"/>
      <c r="AS762" s="51"/>
      <c r="AT762" s="51"/>
      <c r="AU762" s="51"/>
      <c r="AV762" s="51"/>
      <c r="AW762" s="51"/>
      <c r="AX762" s="149">
        <f t="shared" si="296"/>
        <v>0</v>
      </c>
      <c r="AY762" s="52"/>
      <c r="AZ762" s="90" t="e">
        <f>VLOOKUP(AY762,Termination!C:D,2,FALSE)</f>
        <v>#N/A</v>
      </c>
      <c r="BA762" s="92" t="str">
        <f t="shared" si="297"/>
        <v/>
      </c>
      <c r="BB762" s="89"/>
      <c r="BC762" s="89"/>
      <c r="BD762" s="150" t="str">
        <f t="shared" si="298"/>
        <v/>
      </c>
      <c r="BE762" s="151">
        <f>VLOOKUP(A762,Basisgegevens!$B:$L,5,0)</f>
        <v>1.25E-3</v>
      </c>
      <c r="BF762" s="151">
        <f>VLOOKUP($A762,Basisgegevens!$B:$L,7,0)</f>
        <v>1.0185185185185186E-3</v>
      </c>
      <c r="BG762" s="151">
        <f>VLOOKUP($A762,Basisgegevens!$B:$L,8,0)</f>
        <v>2.1759259259259258E-3</v>
      </c>
      <c r="BH762" s="152">
        <f>VLOOKUP($A762,Basisgegevens!$B:$L,9,0)</f>
        <v>300</v>
      </c>
      <c r="BI762" s="152">
        <f>VLOOKUP($A762,Basisgegevens!$B:$L,10,0)</f>
        <v>135</v>
      </c>
      <c r="BJ762" s="152">
        <f>VLOOKUP($A762,Basisgegevens!$B:$L,11,0)</f>
        <v>19</v>
      </c>
      <c r="BK762" s="152" t="str">
        <f t="shared" si="299"/>
        <v/>
      </c>
      <c r="BL762" s="153" t="str">
        <f t="shared" si="300"/>
        <v>Uit</v>
      </c>
      <c r="BM762" s="154" t="str">
        <f t="shared" ref="BM762:BM825" si="307">IFERROR(IF(BD762&gt;BE762,(BD762-BE762)*24*3600*0.4,0),"")</f>
        <v/>
      </c>
      <c r="BN762" s="154">
        <f t="shared" si="302"/>
        <v>0</v>
      </c>
      <c r="BO762" s="154" t="str">
        <f t="shared" si="303"/>
        <v/>
      </c>
      <c r="BP762" s="61"/>
      <c r="BQ762" s="61"/>
      <c r="BR762" s="59" t="str">
        <f t="shared" si="304"/>
        <v/>
      </c>
      <c r="BS762" s="59" t="str">
        <f t="shared" si="285"/>
        <v/>
      </c>
      <c r="BT762" s="155" t="str">
        <f t="shared" si="305"/>
        <v/>
      </c>
      <c r="BU762" s="156" t="str">
        <f t="shared" si="306"/>
        <v/>
      </c>
      <c r="BV762" s="68"/>
      <c r="BW762" s="68"/>
      <c r="BX762" s="68"/>
      <c r="BY762" s="68"/>
      <c r="BZ762" s="68"/>
      <c r="CA762" s="68"/>
      <c r="CB762" s="68"/>
      <c r="CC762" s="68"/>
    </row>
    <row r="763" spans="1:81" x14ac:dyDescent="0.2">
      <c r="A763" s="138" t="s">
        <v>246</v>
      </c>
      <c r="B763" s="32"/>
      <c r="C763" s="164" t="s">
        <v>198</v>
      </c>
      <c r="D763" s="68"/>
      <c r="E763" s="40"/>
      <c r="F763" s="35"/>
      <c r="G763" s="32"/>
      <c r="H763" s="32"/>
      <c r="I763" s="32"/>
      <c r="J763" s="32"/>
      <c r="K763" s="41"/>
      <c r="L763" s="42"/>
      <c r="M763" s="42"/>
      <c r="N763" s="167" t="str">
        <f t="shared" si="288"/>
        <v>Uit</v>
      </c>
      <c r="O763" s="46"/>
      <c r="P763" s="47"/>
      <c r="Q763" s="48">
        <f t="shared" si="289"/>
        <v>0</v>
      </c>
      <c r="R763" s="49" t="str">
        <f t="shared" si="290"/>
        <v/>
      </c>
      <c r="S763" s="50" t="str">
        <f t="shared" si="291"/>
        <v>Uit</v>
      </c>
      <c r="T763" s="171">
        <f t="shared" si="292"/>
        <v>0</v>
      </c>
      <c r="U763" s="169">
        <f t="shared" si="273"/>
        <v>0</v>
      </c>
      <c r="V763" s="169" t="str">
        <f t="shared" si="293"/>
        <v>Uit</v>
      </c>
      <c r="W763" s="170" t="str">
        <f t="shared" si="294"/>
        <v/>
      </c>
      <c r="X763" s="91" t="str">
        <f t="shared" si="295"/>
        <v/>
      </c>
      <c r="Y763" s="51"/>
      <c r="Z763" s="51"/>
      <c r="AA763" s="51"/>
      <c r="AB763" s="51"/>
      <c r="AC763" s="51"/>
      <c r="AD763" s="51"/>
      <c r="AE763" s="51"/>
      <c r="AF763" s="51"/>
      <c r="AG763" s="51"/>
      <c r="AH763" s="51"/>
      <c r="AI763" s="51"/>
      <c r="AJ763" s="51"/>
      <c r="AK763" s="51"/>
      <c r="AL763" s="51"/>
      <c r="AM763" s="51"/>
      <c r="AN763" s="51"/>
      <c r="AO763" s="51"/>
      <c r="AP763" s="51"/>
      <c r="AQ763" s="51"/>
      <c r="AR763" s="51"/>
      <c r="AS763" s="51"/>
      <c r="AT763" s="51"/>
      <c r="AU763" s="51"/>
      <c r="AV763" s="51"/>
      <c r="AW763" s="51"/>
      <c r="AX763" s="149">
        <f t="shared" si="296"/>
        <v>0</v>
      </c>
      <c r="AY763" s="52"/>
      <c r="AZ763" s="90" t="e">
        <f>VLOOKUP(AY763,Termination!C:D,2,FALSE)</f>
        <v>#N/A</v>
      </c>
      <c r="BA763" s="92" t="str">
        <f t="shared" si="297"/>
        <v/>
      </c>
      <c r="BB763" s="89"/>
      <c r="BC763" s="89"/>
      <c r="BD763" s="150" t="str">
        <f t="shared" si="298"/>
        <v/>
      </c>
      <c r="BE763" s="151">
        <f>VLOOKUP(A763,Basisgegevens!$B:$L,5,0)</f>
        <v>1.25E-3</v>
      </c>
      <c r="BF763" s="151">
        <f>VLOOKUP($A763,Basisgegevens!$B:$L,7,0)</f>
        <v>1.0185185185185186E-3</v>
      </c>
      <c r="BG763" s="151">
        <f>VLOOKUP($A763,Basisgegevens!$B:$L,8,0)</f>
        <v>2.1759259259259258E-3</v>
      </c>
      <c r="BH763" s="152">
        <f>VLOOKUP($A763,Basisgegevens!$B:$L,9,0)</f>
        <v>300</v>
      </c>
      <c r="BI763" s="152">
        <f>VLOOKUP($A763,Basisgegevens!$B:$L,10,0)</f>
        <v>135</v>
      </c>
      <c r="BJ763" s="152">
        <f>VLOOKUP($A763,Basisgegevens!$B:$L,11,0)</f>
        <v>19</v>
      </c>
      <c r="BK763" s="152" t="str">
        <f t="shared" si="299"/>
        <v/>
      </c>
      <c r="BL763" s="153" t="str">
        <f t="shared" si="300"/>
        <v>Uit</v>
      </c>
      <c r="BM763" s="154" t="str">
        <f t="shared" si="307"/>
        <v/>
      </c>
      <c r="BN763" s="154">
        <f t="shared" si="302"/>
        <v>0</v>
      </c>
      <c r="BO763" s="154" t="str">
        <f t="shared" si="303"/>
        <v/>
      </c>
      <c r="BP763" s="61"/>
      <c r="BQ763" s="61"/>
      <c r="BR763" s="59" t="str">
        <f t="shared" si="304"/>
        <v/>
      </c>
      <c r="BS763" s="59" t="str">
        <f t="shared" si="285"/>
        <v/>
      </c>
      <c r="BT763" s="155" t="str">
        <f t="shared" si="305"/>
        <v/>
      </c>
      <c r="BU763" s="156" t="str">
        <f t="shared" si="306"/>
        <v/>
      </c>
      <c r="BV763" s="68"/>
      <c r="BW763" s="68"/>
      <c r="BX763" s="68"/>
      <c r="BY763" s="68"/>
      <c r="BZ763" s="68"/>
      <c r="CA763" s="68"/>
      <c r="CB763" s="68"/>
      <c r="CC763" s="68"/>
    </row>
    <row r="764" spans="1:81" x14ac:dyDescent="0.2">
      <c r="A764" s="138" t="s">
        <v>246</v>
      </c>
      <c r="B764" s="32"/>
      <c r="C764" s="164" t="s">
        <v>198</v>
      </c>
      <c r="D764" s="68"/>
      <c r="E764" s="40"/>
      <c r="F764" s="35"/>
      <c r="G764" s="32"/>
      <c r="H764" s="32"/>
      <c r="I764" s="32"/>
      <c r="J764" s="32"/>
      <c r="K764" s="41"/>
      <c r="L764" s="42"/>
      <c r="M764" s="42"/>
      <c r="N764" s="167" t="str">
        <f t="shared" si="288"/>
        <v>Uit</v>
      </c>
      <c r="O764" s="46"/>
      <c r="P764" s="47"/>
      <c r="Q764" s="48">
        <f t="shared" si="289"/>
        <v>0</v>
      </c>
      <c r="R764" s="49" t="str">
        <f t="shared" si="290"/>
        <v/>
      </c>
      <c r="S764" s="50" t="str">
        <f t="shared" si="291"/>
        <v>Uit</v>
      </c>
      <c r="T764" s="171">
        <f t="shared" si="292"/>
        <v>0</v>
      </c>
      <c r="U764" s="169">
        <f t="shared" si="273"/>
        <v>0</v>
      </c>
      <c r="V764" s="169" t="str">
        <f t="shared" si="293"/>
        <v>Uit</v>
      </c>
      <c r="W764" s="170" t="str">
        <f t="shared" si="294"/>
        <v/>
      </c>
      <c r="X764" s="91" t="str">
        <f t="shared" si="295"/>
        <v/>
      </c>
      <c r="Y764" s="51"/>
      <c r="Z764" s="51"/>
      <c r="AA764" s="51"/>
      <c r="AB764" s="51"/>
      <c r="AC764" s="51"/>
      <c r="AD764" s="51"/>
      <c r="AE764" s="51"/>
      <c r="AF764" s="51"/>
      <c r="AG764" s="51"/>
      <c r="AH764" s="51"/>
      <c r="AI764" s="51"/>
      <c r="AJ764" s="51"/>
      <c r="AK764" s="51"/>
      <c r="AL764" s="51"/>
      <c r="AM764" s="51"/>
      <c r="AN764" s="51"/>
      <c r="AO764" s="51"/>
      <c r="AP764" s="51"/>
      <c r="AQ764" s="51"/>
      <c r="AR764" s="51"/>
      <c r="AS764" s="51"/>
      <c r="AT764" s="51"/>
      <c r="AU764" s="51"/>
      <c r="AV764" s="51"/>
      <c r="AW764" s="51"/>
      <c r="AX764" s="149">
        <f t="shared" si="296"/>
        <v>0</v>
      </c>
      <c r="AY764" s="52"/>
      <c r="AZ764" s="90" t="e">
        <f>VLOOKUP(AY764,Termination!C:D,2,FALSE)</f>
        <v>#N/A</v>
      </c>
      <c r="BA764" s="92" t="str">
        <f t="shared" si="297"/>
        <v/>
      </c>
      <c r="BB764" s="89"/>
      <c r="BC764" s="89"/>
      <c r="BD764" s="150" t="str">
        <f t="shared" si="298"/>
        <v/>
      </c>
      <c r="BE764" s="151">
        <f>VLOOKUP(A764,Basisgegevens!$B:$L,5,0)</f>
        <v>1.25E-3</v>
      </c>
      <c r="BF764" s="151">
        <f>VLOOKUP($A764,Basisgegevens!$B:$L,7,0)</f>
        <v>1.0185185185185186E-3</v>
      </c>
      <c r="BG764" s="151">
        <f>VLOOKUP($A764,Basisgegevens!$B:$L,8,0)</f>
        <v>2.1759259259259258E-3</v>
      </c>
      <c r="BH764" s="152">
        <f>VLOOKUP($A764,Basisgegevens!$B:$L,9,0)</f>
        <v>300</v>
      </c>
      <c r="BI764" s="152">
        <f>VLOOKUP($A764,Basisgegevens!$B:$L,10,0)</f>
        <v>135</v>
      </c>
      <c r="BJ764" s="152">
        <f>VLOOKUP($A764,Basisgegevens!$B:$L,11,0)</f>
        <v>19</v>
      </c>
      <c r="BK764" s="152" t="str">
        <f t="shared" si="299"/>
        <v/>
      </c>
      <c r="BL764" s="153" t="str">
        <f t="shared" si="300"/>
        <v>Uit</v>
      </c>
      <c r="BM764" s="154" t="str">
        <f t="shared" si="307"/>
        <v/>
      </c>
      <c r="BN764" s="154">
        <f t="shared" si="302"/>
        <v>0</v>
      </c>
      <c r="BO764" s="154" t="str">
        <f t="shared" si="303"/>
        <v/>
      </c>
      <c r="BP764" s="61"/>
      <c r="BQ764" s="61"/>
      <c r="BR764" s="59" t="str">
        <f t="shared" si="304"/>
        <v/>
      </c>
      <c r="BS764" s="59" t="str">
        <f t="shared" si="285"/>
        <v/>
      </c>
      <c r="BT764" s="155" t="str">
        <f t="shared" si="305"/>
        <v/>
      </c>
      <c r="BU764" s="156" t="str">
        <f t="shared" si="306"/>
        <v/>
      </c>
      <c r="BV764" s="68"/>
      <c r="BW764" s="68"/>
      <c r="BX764" s="68"/>
      <c r="BY764" s="68"/>
      <c r="BZ764" s="68"/>
      <c r="CA764" s="68"/>
      <c r="CB764" s="68"/>
      <c r="CC764" s="68"/>
    </row>
    <row r="765" spans="1:81" x14ac:dyDescent="0.2">
      <c r="A765" s="138" t="s">
        <v>246</v>
      </c>
      <c r="B765" s="32"/>
      <c r="C765" s="164" t="s">
        <v>198</v>
      </c>
      <c r="D765" s="68"/>
      <c r="E765" s="40"/>
      <c r="F765" s="35"/>
      <c r="G765" s="32"/>
      <c r="H765" s="32"/>
      <c r="I765" s="32"/>
      <c r="J765" s="32"/>
      <c r="K765" s="41"/>
      <c r="L765" s="42"/>
      <c r="M765" s="42"/>
      <c r="N765" s="167" t="str">
        <f t="shared" si="288"/>
        <v>Uit</v>
      </c>
      <c r="O765" s="46"/>
      <c r="P765" s="47"/>
      <c r="Q765" s="48">
        <f t="shared" si="289"/>
        <v>0</v>
      </c>
      <c r="R765" s="49" t="str">
        <f t="shared" si="290"/>
        <v/>
      </c>
      <c r="S765" s="50" t="str">
        <f t="shared" si="291"/>
        <v>Uit</v>
      </c>
      <c r="T765" s="171">
        <f t="shared" si="292"/>
        <v>0</v>
      </c>
      <c r="U765" s="169">
        <f t="shared" si="273"/>
        <v>0</v>
      </c>
      <c r="V765" s="169" t="str">
        <f t="shared" si="293"/>
        <v>Uit</v>
      </c>
      <c r="W765" s="170" t="str">
        <f t="shared" si="294"/>
        <v/>
      </c>
      <c r="X765" s="91" t="str">
        <f t="shared" si="295"/>
        <v/>
      </c>
      <c r="Y765" s="51"/>
      <c r="Z765" s="51"/>
      <c r="AA765" s="51"/>
      <c r="AB765" s="51"/>
      <c r="AC765" s="51"/>
      <c r="AD765" s="51"/>
      <c r="AE765" s="51"/>
      <c r="AF765" s="51"/>
      <c r="AG765" s="51"/>
      <c r="AH765" s="51"/>
      <c r="AI765" s="51"/>
      <c r="AJ765" s="51"/>
      <c r="AK765" s="51"/>
      <c r="AL765" s="51"/>
      <c r="AM765" s="51"/>
      <c r="AN765" s="51"/>
      <c r="AO765" s="51"/>
      <c r="AP765" s="51"/>
      <c r="AQ765" s="51"/>
      <c r="AR765" s="51"/>
      <c r="AS765" s="51"/>
      <c r="AT765" s="51"/>
      <c r="AU765" s="51"/>
      <c r="AV765" s="51"/>
      <c r="AW765" s="51"/>
      <c r="AX765" s="149">
        <f t="shared" si="296"/>
        <v>0</v>
      </c>
      <c r="AY765" s="52"/>
      <c r="AZ765" s="90" t="e">
        <f>VLOOKUP(AY765,Termination!C:D,2,FALSE)</f>
        <v>#N/A</v>
      </c>
      <c r="BA765" s="92" t="str">
        <f t="shared" si="297"/>
        <v/>
      </c>
      <c r="BB765" s="89"/>
      <c r="BC765" s="89"/>
      <c r="BD765" s="150" t="str">
        <f t="shared" si="298"/>
        <v/>
      </c>
      <c r="BE765" s="151">
        <f>VLOOKUP(A765,Basisgegevens!$B:$L,5,0)</f>
        <v>1.25E-3</v>
      </c>
      <c r="BF765" s="151">
        <f>VLOOKUP($A765,Basisgegevens!$B:$L,7,0)</f>
        <v>1.0185185185185186E-3</v>
      </c>
      <c r="BG765" s="151">
        <f>VLOOKUP($A765,Basisgegevens!$B:$L,8,0)</f>
        <v>2.1759259259259258E-3</v>
      </c>
      <c r="BH765" s="152">
        <f>VLOOKUP($A765,Basisgegevens!$B:$L,9,0)</f>
        <v>300</v>
      </c>
      <c r="BI765" s="152">
        <f>VLOOKUP($A765,Basisgegevens!$B:$L,10,0)</f>
        <v>135</v>
      </c>
      <c r="BJ765" s="152">
        <f>VLOOKUP($A765,Basisgegevens!$B:$L,11,0)</f>
        <v>19</v>
      </c>
      <c r="BK765" s="152" t="str">
        <f t="shared" si="299"/>
        <v/>
      </c>
      <c r="BL765" s="153" t="str">
        <f t="shared" si="300"/>
        <v>Uit</v>
      </c>
      <c r="BM765" s="154" t="str">
        <f t="shared" si="307"/>
        <v/>
      </c>
      <c r="BN765" s="154">
        <f t="shared" si="302"/>
        <v>0</v>
      </c>
      <c r="BO765" s="154" t="str">
        <f t="shared" si="303"/>
        <v/>
      </c>
      <c r="BP765" s="61"/>
      <c r="BQ765" s="61"/>
      <c r="BR765" s="59" t="str">
        <f t="shared" si="304"/>
        <v/>
      </c>
      <c r="BS765" s="59" t="str">
        <f t="shared" si="285"/>
        <v/>
      </c>
      <c r="BT765" s="155" t="str">
        <f t="shared" si="305"/>
        <v/>
      </c>
      <c r="BU765" s="156" t="str">
        <f t="shared" si="306"/>
        <v/>
      </c>
      <c r="BV765" s="68"/>
      <c r="BW765" s="68"/>
      <c r="BX765" s="68"/>
      <c r="BY765" s="68"/>
      <c r="BZ765" s="68"/>
      <c r="CA765" s="68"/>
      <c r="CB765" s="68"/>
      <c r="CC765" s="68"/>
    </row>
    <row r="766" spans="1:81" x14ac:dyDescent="0.2">
      <c r="A766" s="138" t="s">
        <v>246</v>
      </c>
      <c r="B766" s="32"/>
      <c r="C766" s="164" t="s">
        <v>198</v>
      </c>
      <c r="D766" s="68"/>
      <c r="E766" s="40"/>
      <c r="F766" s="35"/>
      <c r="G766" s="32"/>
      <c r="H766" s="32"/>
      <c r="I766" s="32"/>
      <c r="J766" s="32"/>
      <c r="K766" s="41"/>
      <c r="L766" s="42"/>
      <c r="M766" s="42"/>
      <c r="N766" s="167" t="str">
        <f t="shared" si="288"/>
        <v>Uit</v>
      </c>
      <c r="O766" s="46"/>
      <c r="P766" s="47"/>
      <c r="Q766" s="48">
        <f t="shared" si="289"/>
        <v>0</v>
      </c>
      <c r="R766" s="49" t="str">
        <f t="shared" si="290"/>
        <v/>
      </c>
      <c r="S766" s="50" t="str">
        <f t="shared" si="291"/>
        <v>Uit</v>
      </c>
      <c r="T766" s="171">
        <f t="shared" si="292"/>
        <v>0</v>
      </c>
      <c r="U766" s="169">
        <f t="shared" si="273"/>
        <v>0</v>
      </c>
      <c r="V766" s="169" t="str">
        <f t="shared" si="293"/>
        <v>Uit</v>
      </c>
      <c r="W766" s="170" t="str">
        <f t="shared" si="294"/>
        <v/>
      </c>
      <c r="X766" s="91" t="str">
        <f t="shared" si="295"/>
        <v/>
      </c>
      <c r="Y766" s="51"/>
      <c r="Z766" s="51"/>
      <c r="AA766" s="51"/>
      <c r="AB766" s="51"/>
      <c r="AC766" s="51"/>
      <c r="AD766" s="51"/>
      <c r="AE766" s="51"/>
      <c r="AF766" s="51"/>
      <c r="AG766" s="51"/>
      <c r="AH766" s="51"/>
      <c r="AI766" s="51"/>
      <c r="AJ766" s="51"/>
      <c r="AK766" s="51"/>
      <c r="AL766" s="51"/>
      <c r="AM766" s="51"/>
      <c r="AN766" s="51"/>
      <c r="AO766" s="51"/>
      <c r="AP766" s="51"/>
      <c r="AQ766" s="51"/>
      <c r="AR766" s="51"/>
      <c r="AS766" s="51"/>
      <c r="AT766" s="51"/>
      <c r="AU766" s="51"/>
      <c r="AV766" s="51"/>
      <c r="AW766" s="51"/>
      <c r="AX766" s="149">
        <f t="shared" si="296"/>
        <v>0</v>
      </c>
      <c r="AY766" s="52"/>
      <c r="AZ766" s="90" t="e">
        <f>VLOOKUP(AY766,Termination!C:D,2,FALSE)</f>
        <v>#N/A</v>
      </c>
      <c r="BA766" s="92" t="str">
        <f t="shared" si="297"/>
        <v/>
      </c>
      <c r="BB766" s="89"/>
      <c r="BC766" s="89"/>
      <c r="BD766" s="150" t="str">
        <f t="shared" si="298"/>
        <v/>
      </c>
      <c r="BE766" s="151">
        <f>VLOOKUP(A766,Basisgegevens!$B:$L,5,0)</f>
        <v>1.25E-3</v>
      </c>
      <c r="BF766" s="151">
        <f>VLOOKUP($A766,Basisgegevens!$B:$L,7,0)</f>
        <v>1.0185185185185186E-3</v>
      </c>
      <c r="BG766" s="151">
        <f>VLOOKUP($A766,Basisgegevens!$B:$L,8,0)</f>
        <v>2.1759259259259258E-3</v>
      </c>
      <c r="BH766" s="152">
        <f>VLOOKUP($A766,Basisgegevens!$B:$L,9,0)</f>
        <v>300</v>
      </c>
      <c r="BI766" s="152">
        <f>VLOOKUP($A766,Basisgegevens!$B:$L,10,0)</f>
        <v>135</v>
      </c>
      <c r="BJ766" s="152">
        <f>VLOOKUP($A766,Basisgegevens!$B:$L,11,0)</f>
        <v>19</v>
      </c>
      <c r="BK766" s="152" t="str">
        <f t="shared" si="299"/>
        <v/>
      </c>
      <c r="BL766" s="153" t="str">
        <f t="shared" si="300"/>
        <v>Uit</v>
      </c>
      <c r="BM766" s="154" t="str">
        <f t="shared" si="307"/>
        <v/>
      </c>
      <c r="BN766" s="154">
        <f t="shared" si="302"/>
        <v>0</v>
      </c>
      <c r="BO766" s="154" t="str">
        <f t="shared" si="303"/>
        <v/>
      </c>
      <c r="BP766" s="61"/>
      <c r="BQ766" s="61"/>
      <c r="BR766" s="59" t="str">
        <f t="shared" si="304"/>
        <v/>
      </c>
      <c r="BS766" s="59" t="str">
        <f t="shared" si="285"/>
        <v/>
      </c>
      <c r="BT766" s="155" t="str">
        <f t="shared" si="305"/>
        <v/>
      </c>
      <c r="BU766" s="156" t="str">
        <f t="shared" si="306"/>
        <v/>
      </c>
      <c r="BV766" s="68"/>
      <c r="BW766" s="68"/>
      <c r="BX766" s="68"/>
      <c r="BY766" s="68"/>
      <c r="BZ766" s="68"/>
      <c r="CA766" s="68"/>
      <c r="CB766" s="68"/>
      <c r="CC766" s="68"/>
    </row>
    <row r="767" spans="1:81" x14ac:dyDescent="0.2">
      <c r="A767" s="138" t="s">
        <v>246</v>
      </c>
      <c r="B767" s="32"/>
      <c r="C767" s="164" t="s">
        <v>198</v>
      </c>
      <c r="D767" s="68"/>
      <c r="E767" s="40"/>
      <c r="F767" s="35"/>
      <c r="G767" s="32"/>
      <c r="H767" s="32"/>
      <c r="I767" s="32"/>
      <c r="J767" s="32"/>
      <c r="K767" s="41"/>
      <c r="L767" s="42"/>
      <c r="M767" s="42"/>
      <c r="N767" s="167" t="str">
        <f t="shared" si="288"/>
        <v>Uit</v>
      </c>
      <c r="O767" s="46"/>
      <c r="P767" s="47"/>
      <c r="Q767" s="48">
        <f t="shared" si="289"/>
        <v>0</v>
      </c>
      <c r="R767" s="49" t="str">
        <f t="shared" si="290"/>
        <v/>
      </c>
      <c r="S767" s="50" t="str">
        <f t="shared" si="291"/>
        <v>Uit</v>
      </c>
      <c r="T767" s="171">
        <f t="shared" si="292"/>
        <v>0</v>
      </c>
      <c r="U767" s="169">
        <f t="shared" si="273"/>
        <v>0</v>
      </c>
      <c r="V767" s="169" t="str">
        <f t="shared" si="293"/>
        <v>Uit</v>
      </c>
      <c r="W767" s="170" t="str">
        <f t="shared" si="294"/>
        <v/>
      </c>
      <c r="X767" s="91" t="str">
        <f t="shared" si="295"/>
        <v/>
      </c>
      <c r="Y767" s="51"/>
      <c r="Z767" s="51"/>
      <c r="AA767" s="51"/>
      <c r="AB767" s="51"/>
      <c r="AC767" s="51"/>
      <c r="AD767" s="51"/>
      <c r="AE767" s="51"/>
      <c r="AF767" s="51"/>
      <c r="AG767" s="51"/>
      <c r="AH767" s="51"/>
      <c r="AI767" s="51"/>
      <c r="AJ767" s="51"/>
      <c r="AK767" s="51"/>
      <c r="AL767" s="51"/>
      <c r="AM767" s="51"/>
      <c r="AN767" s="51"/>
      <c r="AO767" s="51"/>
      <c r="AP767" s="51"/>
      <c r="AQ767" s="51"/>
      <c r="AR767" s="51"/>
      <c r="AS767" s="51"/>
      <c r="AT767" s="51"/>
      <c r="AU767" s="51"/>
      <c r="AV767" s="51"/>
      <c r="AW767" s="51"/>
      <c r="AX767" s="149">
        <f t="shared" si="296"/>
        <v>0</v>
      </c>
      <c r="AY767" s="52"/>
      <c r="AZ767" s="90" t="e">
        <f>VLOOKUP(AY767,Termination!C:D,2,FALSE)</f>
        <v>#N/A</v>
      </c>
      <c r="BA767" s="92" t="str">
        <f t="shared" si="297"/>
        <v/>
      </c>
      <c r="BB767" s="89"/>
      <c r="BC767" s="89"/>
      <c r="BD767" s="150" t="str">
        <f t="shared" si="298"/>
        <v/>
      </c>
      <c r="BE767" s="151">
        <f>VLOOKUP(A767,Basisgegevens!$B:$L,5,0)</f>
        <v>1.25E-3</v>
      </c>
      <c r="BF767" s="151">
        <f>VLOOKUP($A767,Basisgegevens!$B:$L,7,0)</f>
        <v>1.0185185185185186E-3</v>
      </c>
      <c r="BG767" s="151">
        <f>VLOOKUP($A767,Basisgegevens!$B:$L,8,0)</f>
        <v>2.1759259259259258E-3</v>
      </c>
      <c r="BH767" s="152">
        <f>VLOOKUP($A767,Basisgegevens!$B:$L,9,0)</f>
        <v>300</v>
      </c>
      <c r="BI767" s="152">
        <f>VLOOKUP($A767,Basisgegevens!$B:$L,10,0)</f>
        <v>135</v>
      </c>
      <c r="BJ767" s="152">
        <f>VLOOKUP($A767,Basisgegevens!$B:$L,11,0)</f>
        <v>19</v>
      </c>
      <c r="BK767" s="152" t="str">
        <f t="shared" si="299"/>
        <v/>
      </c>
      <c r="BL767" s="153" t="str">
        <f t="shared" si="300"/>
        <v>Uit</v>
      </c>
      <c r="BM767" s="154" t="str">
        <f t="shared" si="307"/>
        <v/>
      </c>
      <c r="BN767" s="154">
        <f t="shared" si="302"/>
        <v>0</v>
      </c>
      <c r="BO767" s="154" t="str">
        <f t="shared" si="303"/>
        <v/>
      </c>
      <c r="BP767" s="61"/>
      <c r="BQ767" s="61"/>
      <c r="BR767" s="59" t="str">
        <f t="shared" si="304"/>
        <v/>
      </c>
      <c r="BS767" s="59" t="str">
        <f t="shared" si="285"/>
        <v/>
      </c>
      <c r="BT767" s="155" t="str">
        <f t="shared" si="305"/>
        <v/>
      </c>
      <c r="BU767" s="156" t="str">
        <f t="shared" si="306"/>
        <v/>
      </c>
      <c r="BV767" s="68"/>
      <c r="BW767" s="68"/>
      <c r="BX767" s="68"/>
      <c r="BY767" s="68"/>
      <c r="BZ767" s="68"/>
      <c r="CA767" s="68"/>
      <c r="CB767" s="68"/>
      <c r="CC767" s="68"/>
    </row>
    <row r="768" spans="1:81" x14ac:dyDescent="0.2">
      <c r="A768" s="138" t="s">
        <v>246</v>
      </c>
      <c r="B768" s="32"/>
      <c r="C768" s="164" t="s">
        <v>198</v>
      </c>
      <c r="D768" s="68"/>
      <c r="E768" s="40"/>
      <c r="F768" s="35"/>
      <c r="G768" s="32"/>
      <c r="H768" s="32"/>
      <c r="I768" s="32"/>
      <c r="J768" s="32"/>
      <c r="K768" s="41"/>
      <c r="L768" s="42"/>
      <c r="M768" s="42"/>
      <c r="N768" s="167" t="str">
        <f t="shared" si="288"/>
        <v>Uit</v>
      </c>
      <c r="O768" s="46"/>
      <c r="P768" s="47"/>
      <c r="Q768" s="48">
        <f t="shared" si="289"/>
        <v>0</v>
      </c>
      <c r="R768" s="49" t="str">
        <f t="shared" si="290"/>
        <v/>
      </c>
      <c r="S768" s="50" t="str">
        <f t="shared" si="291"/>
        <v>Uit</v>
      </c>
      <c r="T768" s="171">
        <f t="shared" si="292"/>
        <v>0</v>
      </c>
      <c r="U768" s="169">
        <f t="shared" si="273"/>
        <v>0</v>
      </c>
      <c r="V768" s="169" t="str">
        <f t="shared" si="293"/>
        <v>Uit</v>
      </c>
      <c r="W768" s="170" t="str">
        <f t="shared" si="294"/>
        <v/>
      </c>
      <c r="X768" s="91" t="str">
        <f t="shared" si="295"/>
        <v/>
      </c>
      <c r="Y768" s="51"/>
      <c r="Z768" s="51"/>
      <c r="AA768" s="51"/>
      <c r="AB768" s="51"/>
      <c r="AC768" s="51"/>
      <c r="AD768" s="51"/>
      <c r="AE768" s="51"/>
      <c r="AF768" s="51"/>
      <c r="AG768" s="51"/>
      <c r="AH768" s="51"/>
      <c r="AI768" s="51"/>
      <c r="AJ768" s="51"/>
      <c r="AK768" s="51"/>
      <c r="AL768" s="51"/>
      <c r="AM768" s="51"/>
      <c r="AN768" s="51"/>
      <c r="AO768" s="51"/>
      <c r="AP768" s="51"/>
      <c r="AQ768" s="51"/>
      <c r="AR768" s="51"/>
      <c r="AS768" s="51"/>
      <c r="AT768" s="51"/>
      <c r="AU768" s="51"/>
      <c r="AV768" s="51"/>
      <c r="AW768" s="51"/>
      <c r="AX768" s="149">
        <f t="shared" si="296"/>
        <v>0</v>
      </c>
      <c r="AY768" s="52"/>
      <c r="AZ768" s="90" t="e">
        <f>VLOOKUP(AY768,Termination!C:D,2,FALSE)</f>
        <v>#N/A</v>
      </c>
      <c r="BA768" s="92" t="str">
        <f t="shared" si="297"/>
        <v/>
      </c>
      <c r="BB768" s="89"/>
      <c r="BC768" s="89"/>
      <c r="BD768" s="150" t="str">
        <f t="shared" si="298"/>
        <v/>
      </c>
      <c r="BE768" s="151">
        <f>VLOOKUP(A768,Basisgegevens!$B:$L,5,0)</f>
        <v>1.25E-3</v>
      </c>
      <c r="BF768" s="151">
        <f>VLOOKUP($A768,Basisgegevens!$B:$L,7,0)</f>
        <v>1.0185185185185186E-3</v>
      </c>
      <c r="BG768" s="151">
        <f>VLOOKUP($A768,Basisgegevens!$B:$L,8,0)</f>
        <v>2.1759259259259258E-3</v>
      </c>
      <c r="BH768" s="152">
        <f>VLOOKUP($A768,Basisgegevens!$B:$L,9,0)</f>
        <v>300</v>
      </c>
      <c r="BI768" s="152">
        <f>VLOOKUP($A768,Basisgegevens!$B:$L,10,0)</f>
        <v>135</v>
      </c>
      <c r="BJ768" s="152">
        <f>VLOOKUP($A768,Basisgegevens!$B:$L,11,0)</f>
        <v>19</v>
      </c>
      <c r="BK768" s="152" t="str">
        <f t="shared" si="299"/>
        <v/>
      </c>
      <c r="BL768" s="153" t="str">
        <f t="shared" si="300"/>
        <v>Uit</v>
      </c>
      <c r="BM768" s="154" t="str">
        <f t="shared" si="307"/>
        <v/>
      </c>
      <c r="BN768" s="154">
        <f t="shared" si="302"/>
        <v>0</v>
      </c>
      <c r="BO768" s="154" t="str">
        <f t="shared" si="303"/>
        <v/>
      </c>
      <c r="BP768" s="61"/>
      <c r="BQ768" s="61"/>
      <c r="BR768" s="59" t="str">
        <f t="shared" si="304"/>
        <v/>
      </c>
      <c r="BS768" s="59" t="str">
        <f t="shared" si="285"/>
        <v/>
      </c>
      <c r="BT768" s="155" t="str">
        <f t="shared" si="305"/>
        <v/>
      </c>
      <c r="BU768" s="156" t="str">
        <f t="shared" si="306"/>
        <v/>
      </c>
      <c r="BV768" s="68"/>
      <c r="BW768" s="68"/>
      <c r="BX768" s="68"/>
      <c r="BY768" s="68"/>
      <c r="BZ768" s="68"/>
      <c r="CA768" s="68"/>
      <c r="CB768" s="68"/>
      <c r="CC768" s="68"/>
    </row>
    <row r="769" spans="1:81" x14ac:dyDescent="0.2">
      <c r="A769" s="138" t="s">
        <v>246</v>
      </c>
      <c r="B769" s="32"/>
      <c r="C769" s="164" t="s">
        <v>198</v>
      </c>
      <c r="D769" s="68"/>
      <c r="E769" s="40"/>
      <c r="F769" s="35"/>
      <c r="G769" s="32"/>
      <c r="H769" s="32"/>
      <c r="I769" s="32"/>
      <c r="J769" s="32"/>
      <c r="K769" s="41"/>
      <c r="L769" s="42"/>
      <c r="M769" s="42"/>
      <c r="N769" s="167" t="str">
        <f t="shared" si="288"/>
        <v>Uit</v>
      </c>
      <c r="O769" s="46"/>
      <c r="P769" s="47"/>
      <c r="Q769" s="48">
        <f t="shared" si="289"/>
        <v>0</v>
      </c>
      <c r="R769" s="49" t="str">
        <f t="shared" si="290"/>
        <v/>
      </c>
      <c r="S769" s="50" t="str">
        <f t="shared" si="291"/>
        <v>Uit</v>
      </c>
      <c r="T769" s="171">
        <f t="shared" si="292"/>
        <v>0</v>
      </c>
      <c r="U769" s="169">
        <f t="shared" si="273"/>
        <v>0</v>
      </c>
      <c r="V769" s="169" t="str">
        <f t="shared" si="293"/>
        <v>Uit</v>
      </c>
      <c r="W769" s="170" t="str">
        <f t="shared" si="294"/>
        <v/>
      </c>
      <c r="X769" s="91" t="str">
        <f t="shared" si="295"/>
        <v/>
      </c>
      <c r="Y769" s="51"/>
      <c r="Z769" s="51"/>
      <c r="AA769" s="51"/>
      <c r="AB769" s="51"/>
      <c r="AC769" s="51"/>
      <c r="AD769" s="51"/>
      <c r="AE769" s="51"/>
      <c r="AF769" s="51"/>
      <c r="AG769" s="51"/>
      <c r="AH769" s="51"/>
      <c r="AI769" s="51"/>
      <c r="AJ769" s="51"/>
      <c r="AK769" s="51"/>
      <c r="AL769" s="51"/>
      <c r="AM769" s="51"/>
      <c r="AN769" s="51"/>
      <c r="AO769" s="51"/>
      <c r="AP769" s="51"/>
      <c r="AQ769" s="51"/>
      <c r="AR769" s="51"/>
      <c r="AS769" s="51"/>
      <c r="AT769" s="51"/>
      <c r="AU769" s="51"/>
      <c r="AV769" s="51"/>
      <c r="AW769" s="51"/>
      <c r="AX769" s="149">
        <f t="shared" si="296"/>
        <v>0</v>
      </c>
      <c r="AY769" s="52"/>
      <c r="AZ769" s="90" t="e">
        <f>VLOOKUP(AY769,Termination!C:D,2,FALSE)</f>
        <v>#N/A</v>
      </c>
      <c r="BA769" s="92" t="str">
        <f t="shared" si="297"/>
        <v/>
      </c>
      <c r="BB769" s="89"/>
      <c r="BC769" s="89"/>
      <c r="BD769" s="150" t="str">
        <f t="shared" si="298"/>
        <v/>
      </c>
      <c r="BE769" s="151">
        <f>VLOOKUP(A769,Basisgegevens!$B:$L,5,0)</f>
        <v>1.25E-3</v>
      </c>
      <c r="BF769" s="151">
        <f>VLOOKUP($A769,Basisgegevens!$B:$L,7,0)</f>
        <v>1.0185185185185186E-3</v>
      </c>
      <c r="BG769" s="151">
        <f>VLOOKUP($A769,Basisgegevens!$B:$L,8,0)</f>
        <v>2.1759259259259258E-3</v>
      </c>
      <c r="BH769" s="152">
        <f>VLOOKUP($A769,Basisgegevens!$B:$L,9,0)</f>
        <v>300</v>
      </c>
      <c r="BI769" s="152">
        <f>VLOOKUP($A769,Basisgegevens!$B:$L,10,0)</f>
        <v>135</v>
      </c>
      <c r="BJ769" s="152">
        <f>VLOOKUP($A769,Basisgegevens!$B:$L,11,0)</f>
        <v>19</v>
      </c>
      <c r="BK769" s="152" t="str">
        <f t="shared" si="299"/>
        <v/>
      </c>
      <c r="BL769" s="153" t="str">
        <f t="shared" si="300"/>
        <v>Uit</v>
      </c>
      <c r="BM769" s="154" t="str">
        <f t="shared" si="307"/>
        <v/>
      </c>
      <c r="BN769" s="154">
        <f t="shared" si="302"/>
        <v>0</v>
      </c>
      <c r="BO769" s="154" t="str">
        <f t="shared" si="303"/>
        <v/>
      </c>
      <c r="BP769" s="61"/>
      <c r="BQ769" s="61"/>
      <c r="BR769" s="59" t="str">
        <f t="shared" si="304"/>
        <v/>
      </c>
      <c r="BS769" s="59" t="str">
        <f t="shared" si="285"/>
        <v/>
      </c>
      <c r="BT769" s="155" t="str">
        <f t="shared" si="305"/>
        <v/>
      </c>
      <c r="BU769" s="156" t="str">
        <f t="shared" si="306"/>
        <v/>
      </c>
      <c r="BV769" s="68"/>
      <c r="BW769" s="68"/>
      <c r="BX769" s="68"/>
      <c r="BY769" s="68"/>
      <c r="BZ769" s="68"/>
      <c r="CA769" s="68"/>
      <c r="CB769" s="68"/>
      <c r="CC769" s="68"/>
    </row>
    <row r="770" spans="1:81" x14ac:dyDescent="0.2">
      <c r="A770" s="138" t="s">
        <v>246</v>
      </c>
      <c r="B770" s="32"/>
      <c r="C770" s="164" t="s">
        <v>198</v>
      </c>
      <c r="D770" s="68"/>
      <c r="E770" s="40"/>
      <c r="F770" s="35"/>
      <c r="G770" s="32"/>
      <c r="H770" s="32"/>
      <c r="I770" s="32"/>
      <c r="J770" s="32"/>
      <c r="K770" s="41"/>
      <c r="L770" s="42"/>
      <c r="M770" s="42"/>
      <c r="N770" s="167" t="str">
        <f t="shared" si="288"/>
        <v>Uit</v>
      </c>
      <c r="O770" s="46"/>
      <c r="P770" s="47"/>
      <c r="Q770" s="48">
        <f t="shared" si="289"/>
        <v>0</v>
      </c>
      <c r="R770" s="49" t="str">
        <f t="shared" si="290"/>
        <v/>
      </c>
      <c r="S770" s="50" t="str">
        <f t="shared" si="291"/>
        <v>Uit</v>
      </c>
      <c r="T770" s="171">
        <f t="shared" si="292"/>
        <v>0</v>
      </c>
      <c r="U770" s="169">
        <f t="shared" si="273"/>
        <v>0</v>
      </c>
      <c r="V770" s="169" t="str">
        <f t="shared" si="293"/>
        <v>Uit</v>
      </c>
      <c r="W770" s="170" t="str">
        <f t="shared" si="294"/>
        <v/>
      </c>
      <c r="X770" s="91" t="str">
        <f t="shared" si="295"/>
        <v/>
      </c>
      <c r="Y770" s="51"/>
      <c r="Z770" s="51"/>
      <c r="AA770" s="51"/>
      <c r="AB770" s="51"/>
      <c r="AC770" s="51"/>
      <c r="AD770" s="51"/>
      <c r="AE770" s="51"/>
      <c r="AF770" s="51"/>
      <c r="AG770" s="51"/>
      <c r="AH770" s="51"/>
      <c r="AI770" s="51"/>
      <c r="AJ770" s="51"/>
      <c r="AK770" s="51"/>
      <c r="AL770" s="51"/>
      <c r="AM770" s="51"/>
      <c r="AN770" s="51"/>
      <c r="AO770" s="51"/>
      <c r="AP770" s="51"/>
      <c r="AQ770" s="51"/>
      <c r="AR770" s="51"/>
      <c r="AS770" s="51"/>
      <c r="AT770" s="51"/>
      <c r="AU770" s="51"/>
      <c r="AV770" s="51"/>
      <c r="AW770" s="51"/>
      <c r="AX770" s="149">
        <f t="shared" si="296"/>
        <v>0</v>
      </c>
      <c r="AY770" s="52"/>
      <c r="AZ770" s="90" t="e">
        <f>VLOOKUP(AY770,Termination!C:D,2,FALSE)</f>
        <v>#N/A</v>
      </c>
      <c r="BA770" s="92" t="str">
        <f t="shared" si="297"/>
        <v/>
      </c>
      <c r="BB770" s="89"/>
      <c r="BC770" s="89"/>
      <c r="BD770" s="150" t="str">
        <f t="shared" si="298"/>
        <v/>
      </c>
      <c r="BE770" s="151">
        <f>VLOOKUP(A770,Basisgegevens!$B:$L,5,0)</f>
        <v>1.25E-3</v>
      </c>
      <c r="BF770" s="151">
        <f>VLOOKUP($A770,Basisgegevens!$B:$L,7,0)</f>
        <v>1.0185185185185186E-3</v>
      </c>
      <c r="BG770" s="151">
        <f>VLOOKUP($A770,Basisgegevens!$B:$L,8,0)</f>
        <v>2.1759259259259258E-3</v>
      </c>
      <c r="BH770" s="152">
        <f>VLOOKUP($A770,Basisgegevens!$B:$L,9,0)</f>
        <v>300</v>
      </c>
      <c r="BI770" s="152">
        <f>VLOOKUP($A770,Basisgegevens!$B:$L,10,0)</f>
        <v>135</v>
      </c>
      <c r="BJ770" s="152">
        <f>VLOOKUP($A770,Basisgegevens!$B:$L,11,0)</f>
        <v>19</v>
      </c>
      <c r="BK770" s="152" t="str">
        <f t="shared" si="299"/>
        <v/>
      </c>
      <c r="BL770" s="153" t="str">
        <f t="shared" si="300"/>
        <v>Uit</v>
      </c>
      <c r="BM770" s="154" t="str">
        <f t="shared" si="307"/>
        <v/>
      </c>
      <c r="BN770" s="154">
        <f t="shared" si="302"/>
        <v>0</v>
      </c>
      <c r="BO770" s="154" t="str">
        <f t="shared" si="303"/>
        <v/>
      </c>
      <c r="BP770" s="61"/>
      <c r="BQ770" s="61"/>
      <c r="BR770" s="59" t="str">
        <f t="shared" si="304"/>
        <v/>
      </c>
      <c r="BS770" s="59" t="str">
        <f t="shared" si="285"/>
        <v/>
      </c>
      <c r="BT770" s="155" t="str">
        <f t="shared" si="305"/>
        <v/>
      </c>
      <c r="BU770" s="156" t="str">
        <f t="shared" si="306"/>
        <v/>
      </c>
      <c r="BV770" s="68"/>
      <c r="BW770" s="68"/>
      <c r="BX770" s="68"/>
      <c r="BY770" s="68"/>
      <c r="BZ770" s="68"/>
      <c r="CA770" s="68"/>
      <c r="CB770" s="68"/>
      <c r="CC770" s="68"/>
    </row>
    <row r="771" spans="1:81" x14ac:dyDescent="0.2">
      <c r="A771" s="138" t="s">
        <v>246</v>
      </c>
      <c r="B771" s="32"/>
      <c r="C771" s="164" t="s">
        <v>198</v>
      </c>
      <c r="D771" s="68"/>
      <c r="E771" s="40"/>
      <c r="F771" s="35"/>
      <c r="G771" s="32"/>
      <c r="H771" s="32"/>
      <c r="I771" s="32"/>
      <c r="J771" s="32"/>
      <c r="K771" s="41"/>
      <c r="L771" s="42"/>
      <c r="M771" s="42"/>
      <c r="N771" s="167" t="str">
        <f t="shared" si="288"/>
        <v>Uit</v>
      </c>
      <c r="O771" s="46"/>
      <c r="P771" s="47"/>
      <c r="Q771" s="48">
        <f t="shared" si="289"/>
        <v>0</v>
      </c>
      <c r="R771" s="49" t="str">
        <f t="shared" si="290"/>
        <v/>
      </c>
      <c r="S771" s="50" t="str">
        <f t="shared" si="291"/>
        <v>Uit</v>
      </c>
      <c r="T771" s="171">
        <f t="shared" si="292"/>
        <v>0</v>
      </c>
      <c r="U771" s="169">
        <f t="shared" si="273"/>
        <v>0</v>
      </c>
      <c r="V771" s="169" t="str">
        <f t="shared" si="293"/>
        <v>Uit</v>
      </c>
      <c r="W771" s="170" t="str">
        <f t="shared" si="294"/>
        <v/>
      </c>
      <c r="X771" s="91" t="str">
        <f t="shared" si="295"/>
        <v/>
      </c>
      <c r="Y771" s="51"/>
      <c r="Z771" s="51"/>
      <c r="AA771" s="51"/>
      <c r="AB771" s="51"/>
      <c r="AC771" s="51"/>
      <c r="AD771" s="51"/>
      <c r="AE771" s="51"/>
      <c r="AF771" s="51"/>
      <c r="AG771" s="51"/>
      <c r="AH771" s="51"/>
      <c r="AI771" s="51"/>
      <c r="AJ771" s="51"/>
      <c r="AK771" s="51"/>
      <c r="AL771" s="51"/>
      <c r="AM771" s="51"/>
      <c r="AN771" s="51"/>
      <c r="AO771" s="51"/>
      <c r="AP771" s="51"/>
      <c r="AQ771" s="51"/>
      <c r="AR771" s="51"/>
      <c r="AS771" s="51"/>
      <c r="AT771" s="51"/>
      <c r="AU771" s="51"/>
      <c r="AV771" s="51"/>
      <c r="AW771" s="51"/>
      <c r="AX771" s="149">
        <f t="shared" si="296"/>
        <v>0</v>
      </c>
      <c r="AY771" s="52"/>
      <c r="AZ771" s="90" t="e">
        <f>VLOOKUP(AY771,Termination!C:D,2,FALSE)</f>
        <v>#N/A</v>
      </c>
      <c r="BA771" s="92" t="str">
        <f t="shared" si="297"/>
        <v/>
      </c>
      <c r="BB771" s="89"/>
      <c r="BC771" s="89"/>
      <c r="BD771" s="150" t="str">
        <f t="shared" si="298"/>
        <v/>
      </c>
      <c r="BE771" s="151">
        <f>VLOOKUP(A771,Basisgegevens!$B:$L,5,0)</f>
        <v>1.25E-3</v>
      </c>
      <c r="BF771" s="151">
        <f>VLOOKUP($A771,Basisgegevens!$B:$L,7,0)</f>
        <v>1.0185185185185186E-3</v>
      </c>
      <c r="BG771" s="151">
        <f>VLOOKUP($A771,Basisgegevens!$B:$L,8,0)</f>
        <v>2.1759259259259258E-3</v>
      </c>
      <c r="BH771" s="152">
        <f>VLOOKUP($A771,Basisgegevens!$B:$L,9,0)</f>
        <v>300</v>
      </c>
      <c r="BI771" s="152">
        <f>VLOOKUP($A771,Basisgegevens!$B:$L,10,0)</f>
        <v>135</v>
      </c>
      <c r="BJ771" s="152">
        <f>VLOOKUP($A771,Basisgegevens!$B:$L,11,0)</f>
        <v>19</v>
      </c>
      <c r="BK771" s="152" t="str">
        <f t="shared" si="299"/>
        <v/>
      </c>
      <c r="BL771" s="153" t="str">
        <f t="shared" si="300"/>
        <v>Uit</v>
      </c>
      <c r="BM771" s="154" t="str">
        <f t="shared" si="307"/>
        <v/>
      </c>
      <c r="BN771" s="154">
        <f t="shared" si="302"/>
        <v>0</v>
      </c>
      <c r="BO771" s="154" t="str">
        <f t="shared" si="303"/>
        <v/>
      </c>
      <c r="BP771" s="61"/>
      <c r="BQ771" s="61"/>
      <c r="BR771" s="59" t="str">
        <f t="shared" si="304"/>
        <v/>
      </c>
      <c r="BS771" s="59" t="str">
        <f t="shared" si="285"/>
        <v/>
      </c>
      <c r="BT771" s="155" t="str">
        <f t="shared" si="305"/>
        <v/>
      </c>
      <c r="BU771" s="156" t="str">
        <f t="shared" si="306"/>
        <v/>
      </c>
      <c r="BV771" s="68"/>
      <c r="BW771" s="68"/>
      <c r="BX771" s="68"/>
      <c r="BY771" s="68"/>
      <c r="BZ771" s="68"/>
      <c r="CA771" s="68"/>
      <c r="CB771" s="68"/>
      <c r="CC771" s="68"/>
    </row>
    <row r="772" spans="1:81" x14ac:dyDescent="0.2">
      <c r="A772" s="138" t="s">
        <v>246</v>
      </c>
      <c r="B772" s="32"/>
      <c r="C772" s="164" t="s">
        <v>198</v>
      </c>
      <c r="D772" s="68"/>
      <c r="E772" s="40"/>
      <c r="F772" s="35"/>
      <c r="G772" s="32"/>
      <c r="H772" s="32"/>
      <c r="I772" s="32"/>
      <c r="J772" s="32"/>
      <c r="K772" s="41"/>
      <c r="L772" s="42"/>
      <c r="M772" s="42"/>
      <c r="N772" s="167" t="str">
        <f t="shared" si="288"/>
        <v>Uit</v>
      </c>
      <c r="O772" s="46"/>
      <c r="P772" s="47"/>
      <c r="Q772" s="48">
        <f t="shared" si="289"/>
        <v>0</v>
      </c>
      <c r="R772" s="49" t="str">
        <f t="shared" si="290"/>
        <v/>
      </c>
      <c r="S772" s="50" t="str">
        <f t="shared" si="291"/>
        <v>Uit</v>
      </c>
      <c r="T772" s="171">
        <f t="shared" si="292"/>
        <v>0</v>
      </c>
      <c r="U772" s="169">
        <f t="shared" si="273"/>
        <v>0</v>
      </c>
      <c r="V772" s="169" t="str">
        <f t="shared" si="293"/>
        <v>Uit</v>
      </c>
      <c r="W772" s="170" t="str">
        <f t="shared" si="294"/>
        <v/>
      </c>
      <c r="X772" s="91" t="str">
        <f t="shared" si="295"/>
        <v/>
      </c>
      <c r="Y772" s="51"/>
      <c r="Z772" s="51"/>
      <c r="AA772" s="51"/>
      <c r="AB772" s="51"/>
      <c r="AC772" s="51"/>
      <c r="AD772" s="51"/>
      <c r="AE772" s="51"/>
      <c r="AF772" s="51"/>
      <c r="AG772" s="51"/>
      <c r="AH772" s="51"/>
      <c r="AI772" s="51"/>
      <c r="AJ772" s="51"/>
      <c r="AK772" s="51"/>
      <c r="AL772" s="51"/>
      <c r="AM772" s="51"/>
      <c r="AN772" s="51"/>
      <c r="AO772" s="51"/>
      <c r="AP772" s="51"/>
      <c r="AQ772" s="51"/>
      <c r="AR772" s="51"/>
      <c r="AS772" s="51"/>
      <c r="AT772" s="51"/>
      <c r="AU772" s="51"/>
      <c r="AV772" s="51"/>
      <c r="AW772" s="51"/>
      <c r="AX772" s="149">
        <f t="shared" si="296"/>
        <v>0</v>
      </c>
      <c r="AY772" s="52"/>
      <c r="AZ772" s="90" t="e">
        <f>VLOOKUP(AY772,Termination!C:D,2,FALSE)</f>
        <v>#N/A</v>
      </c>
      <c r="BA772" s="92" t="str">
        <f t="shared" si="297"/>
        <v/>
      </c>
      <c r="BB772" s="89"/>
      <c r="BC772" s="89"/>
      <c r="BD772" s="150" t="str">
        <f t="shared" si="298"/>
        <v/>
      </c>
      <c r="BE772" s="151">
        <f>VLOOKUP(A772,Basisgegevens!$B:$L,5,0)</f>
        <v>1.25E-3</v>
      </c>
      <c r="BF772" s="151">
        <f>VLOOKUP($A772,Basisgegevens!$B:$L,7,0)</f>
        <v>1.0185185185185186E-3</v>
      </c>
      <c r="BG772" s="151">
        <f>VLOOKUP($A772,Basisgegevens!$B:$L,8,0)</f>
        <v>2.1759259259259258E-3</v>
      </c>
      <c r="BH772" s="152">
        <f>VLOOKUP($A772,Basisgegevens!$B:$L,9,0)</f>
        <v>300</v>
      </c>
      <c r="BI772" s="152">
        <f>VLOOKUP($A772,Basisgegevens!$B:$L,10,0)</f>
        <v>135</v>
      </c>
      <c r="BJ772" s="152">
        <f>VLOOKUP($A772,Basisgegevens!$B:$L,11,0)</f>
        <v>19</v>
      </c>
      <c r="BK772" s="152" t="str">
        <f t="shared" si="299"/>
        <v/>
      </c>
      <c r="BL772" s="153" t="str">
        <f t="shared" si="300"/>
        <v>Uit</v>
      </c>
      <c r="BM772" s="154" t="str">
        <f t="shared" si="307"/>
        <v/>
      </c>
      <c r="BN772" s="154">
        <f t="shared" si="302"/>
        <v>0</v>
      </c>
      <c r="BO772" s="154" t="str">
        <f t="shared" si="303"/>
        <v/>
      </c>
      <c r="BP772" s="61"/>
      <c r="BQ772" s="61"/>
      <c r="BR772" s="59" t="str">
        <f t="shared" si="304"/>
        <v/>
      </c>
      <c r="BS772" s="59" t="str">
        <f t="shared" si="285"/>
        <v/>
      </c>
      <c r="BT772" s="155" t="str">
        <f t="shared" si="305"/>
        <v/>
      </c>
      <c r="BU772" s="156" t="str">
        <f t="shared" si="306"/>
        <v/>
      </c>
      <c r="BV772" s="68"/>
      <c r="BW772" s="68"/>
      <c r="BX772" s="68"/>
      <c r="BY772" s="68"/>
      <c r="BZ772" s="68"/>
      <c r="CA772" s="68"/>
      <c r="CB772" s="68"/>
      <c r="CC772" s="68"/>
    </row>
    <row r="773" spans="1:81" x14ac:dyDescent="0.2">
      <c r="A773" s="138" t="s">
        <v>246</v>
      </c>
      <c r="B773" s="32"/>
      <c r="C773" s="164" t="s">
        <v>198</v>
      </c>
      <c r="D773" s="68"/>
      <c r="E773" s="40"/>
      <c r="F773" s="35"/>
      <c r="G773" s="32"/>
      <c r="H773" s="32"/>
      <c r="I773" s="32"/>
      <c r="J773" s="32"/>
      <c r="K773" s="41"/>
      <c r="L773" s="42"/>
      <c r="M773" s="42"/>
      <c r="N773" s="167" t="str">
        <f t="shared" si="288"/>
        <v>Uit</v>
      </c>
      <c r="O773" s="46"/>
      <c r="P773" s="47"/>
      <c r="Q773" s="48">
        <f t="shared" si="289"/>
        <v>0</v>
      </c>
      <c r="R773" s="49" t="str">
        <f t="shared" si="290"/>
        <v/>
      </c>
      <c r="S773" s="50" t="str">
        <f t="shared" si="291"/>
        <v>Uit</v>
      </c>
      <c r="T773" s="171">
        <f t="shared" si="292"/>
        <v>0</v>
      </c>
      <c r="U773" s="169">
        <f t="shared" si="273"/>
        <v>0</v>
      </c>
      <c r="V773" s="169" t="str">
        <f t="shared" si="293"/>
        <v>Uit</v>
      </c>
      <c r="W773" s="170" t="str">
        <f t="shared" si="294"/>
        <v/>
      </c>
      <c r="X773" s="91" t="str">
        <f t="shared" si="295"/>
        <v/>
      </c>
      <c r="Y773" s="51"/>
      <c r="Z773" s="51"/>
      <c r="AA773" s="51"/>
      <c r="AB773" s="51"/>
      <c r="AC773" s="51"/>
      <c r="AD773" s="51"/>
      <c r="AE773" s="51"/>
      <c r="AF773" s="51"/>
      <c r="AG773" s="51"/>
      <c r="AH773" s="51"/>
      <c r="AI773" s="51"/>
      <c r="AJ773" s="51"/>
      <c r="AK773" s="51"/>
      <c r="AL773" s="51"/>
      <c r="AM773" s="51"/>
      <c r="AN773" s="51"/>
      <c r="AO773" s="51"/>
      <c r="AP773" s="51"/>
      <c r="AQ773" s="51"/>
      <c r="AR773" s="51"/>
      <c r="AS773" s="51"/>
      <c r="AT773" s="51"/>
      <c r="AU773" s="51"/>
      <c r="AV773" s="51"/>
      <c r="AW773" s="51"/>
      <c r="AX773" s="149">
        <f t="shared" si="296"/>
        <v>0</v>
      </c>
      <c r="AY773" s="52"/>
      <c r="AZ773" s="90" t="e">
        <f>VLOOKUP(AY773,Termination!C:D,2,FALSE)</f>
        <v>#N/A</v>
      </c>
      <c r="BA773" s="92" t="str">
        <f t="shared" si="297"/>
        <v/>
      </c>
      <c r="BB773" s="89"/>
      <c r="BC773" s="89"/>
      <c r="BD773" s="150" t="str">
        <f t="shared" si="298"/>
        <v/>
      </c>
      <c r="BE773" s="151">
        <f>VLOOKUP(A773,Basisgegevens!$B:$L,5,0)</f>
        <v>1.25E-3</v>
      </c>
      <c r="BF773" s="151">
        <f>VLOOKUP($A773,Basisgegevens!$B:$L,7,0)</f>
        <v>1.0185185185185186E-3</v>
      </c>
      <c r="BG773" s="151">
        <f>VLOOKUP($A773,Basisgegevens!$B:$L,8,0)</f>
        <v>2.1759259259259258E-3</v>
      </c>
      <c r="BH773" s="152">
        <f>VLOOKUP($A773,Basisgegevens!$B:$L,9,0)</f>
        <v>300</v>
      </c>
      <c r="BI773" s="152">
        <f>VLOOKUP($A773,Basisgegevens!$B:$L,10,0)</f>
        <v>135</v>
      </c>
      <c r="BJ773" s="152">
        <f>VLOOKUP($A773,Basisgegevens!$B:$L,11,0)</f>
        <v>19</v>
      </c>
      <c r="BK773" s="152" t="str">
        <f t="shared" si="299"/>
        <v/>
      </c>
      <c r="BL773" s="153" t="str">
        <f t="shared" si="300"/>
        <v>Uit</v>
      </c>
      <c r="BM773" s="154" t="str">
        <f t="shared" si="307"/>
        <v/>
      </c>
      <c r="BN773" s="154">
        <f t="shared" si="302"/>
        <v>0</v>
      </c>
      <c r="BO773" s="154" t="str">
        <f t="shared" si="303"/>
        <v/>
      </c>
      <c r="BP773" s="61"/>
      <c r="BQ773" s="61"/>
      <c r="BR773" s="59" t="str">
        <f t="shared" si="304"/>
        <v/>
      </c>
      <c r="BS773" s="59" t="str">
        <f t="shared" si="285"/>
        <v/>
      </c>
      <c r="BT773" s="155" t="str">
        <f t="shared" si="305"/>
        <v/>
      </c>
      <c r="BU773" s="156" t="str">
        <f t="shared" si="306"/>
        <v/>
      </c>
      <c r="BV773" s="68"/>
      <c r="BW773" s="68"/>
      <c r="BX773" s="68"/>
      <c r="BY773" s="68"/>
      <c r="BZ773" s="68"/>
      <c r="CA773" s="68"/>
      <c r="CB773" s="68"/>
      <c r="CC773" s="68"/>
    </row>
    <row r="774" spans="1:81" x14ac:dyDescent="0.2">
      <c r="A774" s="138" t="s">
        <v>246</v>
      </c>
      <c r="B774" s="32"/>
      <c r="C774" s="164" t="s">
        <v>198</v>
      </c>
      <c r="D774" s="68"/>
      <c r="E774" s="40"/>
      <c r="F774" s="35"/>
      <c r="G774" s="32"/>
      <c r="H774" s="32"/>
      <c r="I774" s="32"/>
      <c r="J774" s="32"/>
      <c r="K774" s="41"/>
      <c r="L774" s="42"/>
      <c r="M774" s="42"/>
      <c r="N774" s="167" t="str">
        <f t="shared" si="288"/>
        <v>Uit</v>
      </c>
      <c r="O774" s="46"/>
      <c r="P774" s="47"/>
      <c r="Q774" s="48">
        <f t="shared" si="289"/>
        <v>0</v>
      </c>
      <c r="R774" s="49" t="str">
        <f t="shared" si="290"/>
        <v/>
      </c>
      <c r="S774" s="50" t="str">
        <f t="shared" si="291"/>
        <v>Uit</v>
      </c>
      <c r="T774" s="171">
        <f t="shared" si="292"/>
        <v>0</v>
      </c>
      <c r="U774" s="169">
        <f t="shared" si="273"/>
        <v>0</v>
      </c>
      <c r="V774" s="169" t="str">
        <f t="shared" si="293"/>
        <v>Uit</v>
      </c>
      <c r="W774" s="170" t="str">
        <f t="shared" si="294"/>
        <v/>
      </c>
      <c r="X774" s="91" t="str">
        <f t="shared" si="295"/>
        <v/>
      </c>
      <c r="Y774" s="51"/>
      <c r="Z774" s="51"/>
      <c r="AA774" s="51"/>
      <c r="AB774" s="51"/>
      <c r="AC774" s="51"/>
      <c r="AD774" s="51"/>
      <c r="AE774" s="51"/>
      <c r="AF774" s="51"/>
      <c r="AG774" s="51"/>
      <c r="AH774" s="51"/>
      <c r="AI774" s="51"/>
      <c r="AJ774" s="51"/>
      <c r="AK774" s="51"/>
      <c r="AL774" s="51"/>
      <c r="AM774" s="51"/>
      <c r="AN774" s="51"/>
      <c r="AO774" s="51"/>
      <c r="AP774" s="51"/>
      <c r="AQ774" s="51"/>
      <c r="AR774" s="51"/>
      <c r="AS774" s="51"/>
      <c r="AT774" s="51"/>
      <c r="AU774" s="51"/>
      <c r="AV774" s="51"/>
      <c r="AW774" s="51"/>
      <c r="AX774" s="149">
        <f t="shared" si="296"/>
        <v>0</v>
      </c>
      <c r="AY774" s="52"/>
      <c r="AZ774" s="90" t="e">
        <f>VLOOKUP(AY774,Termination!C:D,2,FALSE)</f>
        <v>#N/A</v>
      </c>
      <c r="BA774" s="92" t="str">
        <f t="shared" si="297"/>
        <v/>
      </c>
      <c r="BB774" s="89"/>
      <c r="BC774" s="89"/>
      <c r="BD774" s="150" t="str">
        <f t="shared" si="298"/>
        <v/>
      </c>
      <c r="BE774" s="151">
        <f>VLOOKUP(A774,Basisgegevens!$B:$L,5,0)</f>
        <v>1.25E-3</v>
      </c>
      <c r="BF774" s="151">
        <f>VLOOKUP($A774,Basisgegevens!$B:$L,7,0)</f>
        <v>1.0185185185185186E-3</v>
      </c>
      <c r="BG774" s="151">
        <f>VLOOKUP($A774,Basisgegevens!$B:$L,8,0)</f>
        <v>2.1759259259259258E-3</v>
      </c>
      <c r="BH774" s="152">
        <f>VLOOKUP($A774,Basisgegevens!$B:$L,9,0)</f>
        <v>300</v>
      </c>
      <c r="BI774" s="152">
        <f>VLOOKUP($A774,Basisgegevens!$B:$L,10,0)</f>
        <v>135</v>
      </c>
      <c r="BJ774" s="152">
        <f>VLOOKUP($A774,Basisgegevens!$B:$L,11,0)</f>
        <v>19</v>
      </c>
      <c r="BK774" s="152" t="str">
        <f t="shared" si="299"/>
        <v/>
      </c>
      <c r="BL774" s="153" t="str">
        <f t="shared" si="300"/>
        <v>Uit</v>
      </c>
      <c r="BM774" s="154" t="str">
        <f t="shared" si="307"/>
        <v/>
      </c>
      <c r="BN774" s="154">
        <f t="shared" si="302"/>
        <v>0</v>
      </c>
      <c r="BO774" s="154" t="str">
        <f t="shared" si="303"/>
        <v/>
      </c>
      <c r="BP774" s="61"/>
      <c r="BQ774" s="61"/>
      <c r="BR774" s="59" t="str">
        <f t="shared" si="304"/>
        <v/>
      </c>
      <c r="BS774" s="59" t="str">
        <f t="shared" si="285"/>
        <v/>
      </c>
      <c r="BT774" s="155" t="str">
        <f t="shared" si="305"/>
        <v/>
      </c>
      <c r="BU774" s="156" t="str">
        <f t="shared" si="306"/>
        <v/>
      </c>
      <c r="BV774" s="68"/>
      <c r="BW774" s="68"/>
      <c r="BX774" s="68"/>
      <c r="BY774" s="68"/>
      <c r="BZ774" s="68"/>
      <c r="CA774" s="68"/>
      <c r="CB774" s="68"/>
      <c r="CC774" s="68"/>
    </row>
    <row r="775" spans="1:81" x14ac:dyDescent="0.2">
      <c r="A775" s="138" t="s">
        <v>246</v>
      </c>
      <c r="B775" s="32"/>
      <c r="C775" s="164" t="s">
        <v>198</v>
      </c>
      <c r="D775" s="68"/>
      <c r="E775" s="40"/>
      <c r="F775" s="35"/>
      <c r="G775" s="32"/>
      <c r="H775" s="32"/>
      <c r="I775" s="32"/>
      <c r="J775" s="32"/>
      <c r="K775" s="41"/>
      <c r="L775" s="42"/>
      <c r="M775" s="42"/>
      <c r="N775" s="167" t="str">
        <f t="shared" si="288"/>
        <v>Uit</v>
      </c>
      <c r="O775" s="46"/>
      <c r="P775" s="47"/>
      <c r="Q775" s="48">
        <f t="shared" si="289"/>
        <v>0</v>
      </c>
      <c r="R775" s="49" t="str">
        <f t="shared" si="290"/>
        <v/>
      </c>
      <c r="S775" s="50" t="str">
        <f t="shared" si="291"/>
        <v>Uit</v>
      </c>
      <c r="T775" s="171">
        <f t="shared" si="292"/>
        <v>0</v>
      </c>
      <c r="U775" s="169">
        <f t="shared" si="273"/>
        <v>0</v>
      </c>
      <c r="V775" s="169" t="str">
        <f t="shared" si="293"/>
        <v>Uit</v>
      </c>
      <c r="W775" s="170" t="str">
        <f t="shared" si="294"/>
        <v/>
      </c>
      <c r="X775" s="91" t="str">
        <f t="shared" si="295"/>
        <v/>
      </c>
      <c r="Y775" s="51"/>
      <c r="Z775" s="51"/>
      <c r="AA775" s="51"/>
      <c r="AB775" s="51"/>
      <c r="AC775" s="51"/>
      <c r="AD775" s="51"/>
      <c r="AE775" s="51"/>
      <c r="AF775" s="51"/>
      <c r="AG775" s="51"/>
      <c r="AH775" s="51"/>
      <c r="AI775" s="51"/>
      <c r="AJ775" s="51"/>
      <c r="AK775" s="51"/>
      <c r="AL775" s="51"/>
      <c r="AM775" s="51"/>
      <c r="AN775" s="51"/>
      <c r="AO775" s="51"/>
      <c r="AP775" s="51"/>
      <c r="AQ775" s="51"/>
      <c r="AR775" s="51"/>
      <c r="AS775" s="51"/>
      <c r="AT775" s="51"/>
      <c r="AU775" s="51"/>
      <c r="AV775" s="51"/>
      <c r="AW775" s="51"/>
      <c r="AX775" s="149">
        <f t="shared" si="296"/>
        <v>0</v>
      </c>
      <c r="AY775" s="52"/>
      <c r="AZ775" s="90" t="e">
        <f>VLOOKUP(AY775,Termination!C:D,2,FALSE)</f>
        <v>#N/A</v>
      </c>
      <c r="BA775" s="92" t="str">
        <f t="shared" si="297"/>
        <v/>
      </c>
      <c r="BB775" s="89"/>
      <c r="BC775" s="89"/>
      <c r="BD775" s="150" t="str">
        <f t="shared" si="298"/>
        <v/>
      </c>
      <c r="BE775" s="151">
        <f>VLOOKUP(A775,Basisgegevens!$B:$L,5,0)</f>
        <v>1.25E-3</v>
      </c>
      <c r="BF775" s="151">
        <f>VLOOKUP($A775,Basisgegevens!$B:$L,7,0)</f>
        <v>1.0185185185185186E-3</v>
      </c>
      <c r="BG775" s="151">
        <f>VLOOKUP($A775,Basisgegevens!$B:$L,8,0)</f>
        <v>2.1759259259259258E-3</v>
      </c>
      <c r="BH775" s="152">
        <f>VLOOKUP($A775,Basisgegevens!$B:$L,9,0)</f>
        <v>300</v>
      </c>
      <c r="BI775" s="152">
        <f>VLOOKUP($A775,Basisgegevens!$B:$L,10,0)</f>
        <v>135</v>
      </c>
      <c r="BJ775" s="152">
        <f>VLOOKUP($A775,Basisgegevens!$B:$L,11,0)</f>
        <v>19</v>
      </c>
      <c r="BK775" s="152" t="str">
        <f t="shared" si="299"/>
        <v/>
      </c>
      <c r="BL775" s="153" t="str">
        <f t="shared" si="300"/>
        <v>Uit</v>
      </c>
      <c r="BM775" s="154" t="str">
        <f t="shared" si="307"/>
        <v/>
      </c>
      <c r="BN775" s="154">
        <f t="shared" si="302"/>
        <v>0</v>
      </c>
      <c r="BO775" s="154" t="str">
        <f t="shared" si="303"/>
        <v/>
      </c>
      <c r="BP775" s="61"/>
      <c r="BQ775" s="61"/>
      <c r="BR775" s="59" t="str">
        <f t="shared" si="304"/>
        <v/>
      </c>
      <c r="BS775" s="59" t="str">
        <f t="shared" si="285"/>
        <v/>
      </c>
      <c r="BT775" s="155" t="str">
        <f t="shared" si="305"/>
        <v/>
      </c>
      <c r="BU775" s="156" t="str">
        <f t="shared" si="306"/>
        <v/>
      </c>
      <c r="BV775" s="68"/>
      <c r="BW775" s="68"/>
      <c r="BX775" s="68"/>
      <c r="BY775" s="68"/>
      <c r="BZ775" s="68"/>
      <c r="CA775" s="68"/>
      <c r="CB775" s="68"/>
      <c r="CC775" s="68"/>
    </row>
    <row r="776" spans="1:81" x14ac:dyDescent="0.2">
      <c r="A776" s="138" t="s">
        <v>246</v>
      </c>
      <c r="B776" s="32"/>
      <c r="C776" s="164" t="s">
        <v>198</v>
      </c>
      <c r="D776" s="68"/>
      <c r="E776" s="40"/>
      <c r="F776" s="35"/>
      <c r="G776" s="32"/>
      <c r="H776" s="32"/>
      <c r="I776" s="32"/>
      <c r="J776" s="32"/>
      <c r="K776" s="41"/>
      <c r="L776" s="42"/>
      <c r="M776" s="42"/>
      <c r="N776" s="167" t="str">
        <f t="shared" si="288"/>
        <v>Uit</v>
      </c>
      <c r="O776" s="46"/>
      <c r="P776" s="47"/>
      <c r="Q776" s="48">
        <f t="shared" si="289"/>
        <v>0</v>
      </c>
      <c r="R776" s="49" t="str">
        <f t="shared" si="290"/>
        <v/>
      </c>
      <c r="S776" s="50" t="str">
        <f t="shared" si="291"/>
        <v>Uit</v>
      </c>
      <c r="T776" s="171">
        <f t="shared" si="292"/>
        <v>0</v>
      </c>
      <c r="U776" s="169">
        <f t="shared" si="273"/>
        <v>0</v>
      </c>
      <c r="V776" s="169" t="str">
        <f t="shared" si="293"/>
        <v>Uit</v>
      </c>
      <c r="W776" s="170" t="str">
        <f t="shared" si="294"/>
        <v/>
      </c>
      <c r="X776" s="91" t="str">
        <f t="shared" si="295"/>
        <v/>
      </c>
      <c r="Y776" s="51"/>
      <c r="Z776" s="51"/>
      <c r="AA776" s="51"/>
      <c r="AB776" s="51"/>
      <c r="AC776" s="51"/>
      <c r="AD776" s="51"/>
      <c r="AE776" s="51"/>
      <c r="AF776" s="51"/>
      <c r="AG776" s="51"/>
      <c r="AH776" s="51"/>
      <c r="AI776" s="51"/>
      <c r="AJ776" s="51"/>
      <c r="AK776" s="51"/>
      <c r="AL776" s="51"/>
      <c r="AM776" s="51"/>
      <c r="AN776" s="51"/>
      <c r="AO776" s="51"/>
      <c r="AP776" s="51"/>
      <c r="AQ776" s="51"/>
      <c r="AR776" s="51"/>
      <c r="AS776" s="51"/>
      <c r="AT776" s="51"/>
      <c r="AU776" s="51"/>
      <c r="AV776" s="51"/>
      <c r="AW776" s="51"/>
      <c r="AX776" s="149">
        <f t="shared" si="296"/>
        <v>0</v>
      </c>
      <c r="AY776" s="52"/>
      <c r="AZ776" s="90" t="e">
        <f>VLOOKUP(AY776,Termination!C:D,2,FALSE)</f>
        <v>#N/A</v>
      </c>
      <c r="BA776" s="92" t="str">
        <f t="shared" si="297"/>
        <v/>
      </c>
      <c r="BB776" s="89"/>
      <c r="BC776" s="89"/>
      <c r="BD776" s="150" t="str">
        <f t="shared" si="298"/>
        <v/>
      </c>
      <c r="BE776" s="151">
        <f>VLOOKUP(A776,Basisgegevens!$B:$L,5,0)</f>
        <v>1.25E-3</v>
      </c>
      <c r="BF776" s="151">
        <f>VLOOKUP($A776,Basisgegevens!$B:$L,7,0)</f>
        <v>1.0185185185185186E-3</v>
      </c>
      <c r="BG776" s="151">
        <f>VLOOKUP($A776,Basisgegevens!$B:$L,8,0)</f>
        <v>2.1759259259259258E-3</v>
      </c>
      <c r="BH776" s="152">
        <f>VLOOKUP($A776,Basisgegevens!$B:$L,9,0)</f>
        <v>300</v>
      </c>
      <c r="BI776" s="152">
        <f>VLOOKUP($A776,Basisgegevens!$B:$L,10,0)</f>
        <v>135</v>
      </c>
      <c r="BJ776" s="152">
        <f>VLOOKUP($A776,Basisgegevens!$B:$L,11,0)</f>
        <v>19</v>
      </c>
      <c r="BK776" s="152" t="str">
        <f t="shared" si="299"/>
        <v/>
      </c>
      <c r="BL776" s="153" t="str">
        <f t="shared" si="300"/>
        <v>Uit</v>
      </c>
      <c r="BM776" s="154" t="str">
        <f t="shared" si="307"/>
        <v/>
      </c>
      <c r="BN776" s="154">
        <f t="shared" si="302"/>
        <v>0</v>
      </c>
      <c r="BO776" s="154" t="str">
        <f t="shared" si="303"/>
        <v/>
      </c>
      <c r="BP776" s="61"/>
      <c r="BQ776" s="61"/>
      <c r="BR776" s="59" t="str">
        <f t="shared" si="304"/>
        <v/>
      </c>
      <c r="BS776" s="59" t="str">
        <f t="shared" si="285"/>
        <v/>
      </c>
      <c r="BT776" s="155" t="str">
        <f t="shared" si="305"/>
        <v/>
      </c>
      <c r="BU776" s="156" t="str">
        <f t="shared" si="306"/>
        <v/>
      </c>
      <c r="BV776" s="68"/>
      <c r="BW776" s="68"/>
      <c r="BX776" s="68"/>
      <c r="BY776" s="68"/>
      <c r="BZ776" s="68"/>
      <c r="CA776" s="68"/>
      <c r="CB776" s="68"/>
      <c r="CC776" s="68"/>
    </row>
    <row r="777" spans="1:81" x14ac:dyDescent="0.2">
      <c r="A777" s="138" t="s">
        <v>246</v>
      </c>
      <c r="B777" s="32"/>
      <c r="C777" s="164" t="s">
        <v>198</v>
      </c>
      <c r="D777" s="68"/>
      <c r="E777" s="40"/>
      <c r="F777" s="35"/>
      <c r="G777" s="32"/>
      <c r="H777" s="32"/>
      <c r="I777" s="32"/>
      <c r="J777" s="32"/>
      <c r="K777" s="41"/>
      <c r="L777" s="42"/>
      <c r="M777" s="42"/>
      <c r="N777" s="167" t="str">
        <f t="shared" si="288"/>
        <v>Uit</v>
      </c>
      <c r="O777" s="46"/>
      <c r="P777" s="47"/>
      <c r="Q777" s="48">
        <f t="shared" si="289"/>
        <v>0</v>
      </c>
      <c r="R777" s="49" t="str">
        <f t="shared" si="290"/>
        <v/>
      </c>
      <c r="S777" s="50" t="str">
        <f t="shared" si="291"/>
        <v>Uit</v>
      </c>
      <c r="T777" s="171">
        <f t="shared" si="292"/>
        <v>0</v>
      </c>
      <c r="U777" s="169">
        <f t="shared" si="273"/>
        <v>0</v>
      </c>
      <c r="V777" s="169" t="str">
        <f t="shared" si="293"/>
        <v>Uit</v>
      </c>
      <c r="W777" s="170" t="str">
        <f t="shared" si="294"/>
        <v/>
      </c>
      <c r="X777" s="91" t="str">
        <f t="shared" si="295"/>
        <v/>
      </c>
      <c r="Y777" s="51"/>
      <c r="Z777" s="51"/>
      <c r="AA777" s="51"/>
      <c r="AB777" s="51"/>
      <c r="AC777" s="51"/>
      <c r="AD777" s="51"/>
      <c r="AE777" s="51"/>
      <c r="AF777" s="51"/>
      <c r="AG777" s="51"/>
      <c r="AH777" s="51"/>
      <c r="AI777" s="51"/>
      <c r="AJ777" s="51"/>
      <c r="AK777" s="51"/>
      <c r="AL777" s="51"/>
      <c r="AM777" s="51"/>
      <c r="AN777" s="51"/>
      <c r="AO777" s="51"/>
      <c r="AP777" s="51"/>
      <c r="AQ777" s="51"/>
      <c r="AR777" s="51"/>
      <c r="AS777" s="51"/>
      <c r="AT777" s="51"/>
      <c r="AU777" s="51"/>
      <c r="AV777" s="51"/>
      <c r="AW777" s="51"/>
      <c r="AX777" s="149">
        <f t="shared" si="296"/>
        <v>0</v>
      </c>
      <c r="AY777" s="52"/>
      <c r="AZ777" s="90" t="e">
        <f>VLOOKUP(AY777,Termination!C:D,2,FALSE)</f>
        <v>#N/A</v>
      </c>
      <c r="BA777" s="92" t="str">
        <f t="shared" si="297"/>
        <v/>
      </c>
      <c r="BB777" s="89"/>
      <c r="BC777" s="89"/>
      <c r="BD777" s="150" t="str">
        <f t="shared" si="298"/>
        <v/>
      </c>
      <c r="BE777" s="151">
        <f>VLOOKUP(A777,Basisgegevens!$B:$L,5,0)</f>
        <v>1.25E-3</v>
      </c>
      <c r="BF777" s="151">
        <f>VLOOKUP($A777,Basisgegevens!$B:$L,7,0)</f>
        <v>1.0185185185185186E-3</v>
      </c>
      <c r="BG777" s="151">
        <f>VLOOKUP($A777,Basisgegevens!$B:$L,8,0)</f>
        <v>2.1759259259259258E-3</v>
      </c>
      <c r="BH777" s="152">
        <f>VLOOKUP($A777,Basisgegevens!$B:$L,9,0)</f>
        <v>300</v>
      </c>
      <c r="BI777" s="152">
        <f>VLOOKUP($A777,Basisgegevens!$B:$L,10,0)</f>
        <v>135</v>
      </c>
      <c r="BJ777" s="152">
        <f>VLOOKUP($A777,Basisgegevens!$B:$L,11,0)</f>
        <v>19</v>
      </c>
      <c r="BK777" s="152" t="str">
        <f t="shared" si="299"/>
        <v/>
      </c>
      <c r="BL777" s="153" t="str">
        <f t="shared" si="300"/>
        <v>Uit</v>
      </c>
      <c r="BM777" s="154" t="str">
        <f t="shared" si="307"/>
        <v/>
      </c>
      <c r="BN777" s="154">
        <f t="shared" si="302"/>
        <v>0</v>
      </c>
      <c r="BO777" s="154" t="str">
        <f t="shared" si="303"/>
        <v/>
      </c>
      <c r="BP777" s="61"/>
      <c r="BQ777" s="61"/>
      <c r="BR777" s="59" t="str">
        <f t="shared" si="304"/>
        <v/>
      </c>
      <c r="BS777" s="59" t="str">
        <f t="shared" si="285"/>
        <v/>
      </c>
      <c r="BT777" s="155" t="str">
        <f t="shared" si="305"/>
        <v/>
      </c>
      <c r="BU777" s="156" t="str">
        <f t="shared" si="306"/>
        <v/>
      </c>
      <c r="BV777" s="68"/>
      <c r="BW777" s="68"/>
      <c r="BX777" s="68"/>
      <c r="BY777" s="68"/>
      <c r="BZ777" s="68"/>
      <c r="CA777" s="68"/>
      <c r="CB777" s="68"/>
      <c r="CC777" s="68"/>
    </row>
    <row r="778" spans="1:81" x14ac:dyDescent="0.2">
      <c r="A778" s="138" t="s">
        <v>246</v>
      </c>
      <c r="B778" s="32"/>
      <c r="C778" s="164" t="s">
        <v>198</v>
      </c>
      <c r="D778" s="68"/>
      <c r="E778" s="40"/>
      <c r="F778" s="35"/>
      <c r="G778" s="32"/>
      <c r="H778" s="32"/>
      <c r="I778" s="32"/>
      <c r="J778" s="32"/>
      <c r="K778" s="41"/>
      <c r="L778" s="42"/>
      <c r="M778" s="42"/>
      <c r="N778" s="167" t="str">
        <f t="shared" si="288"/>
        <v>Uit</v>
      </c>
      <c r="O778" s="46"/>
      <c r="P778" s="47"/>
      <c r="Q778" s="48">
        <f t="shared" si="289"/>
        <v>0</v>
      </c>
      <c r="R778" s="49" t="str">
        <f t="shared" si="290"/>
        <v/>
      </c>
      <c r="S778" s="50" t="str">
        <f t="shared" si="291"/>
        <v>Uit</v>
      </c>
      <c r="T778" s="171">
        <f t="shared" si="292"/>
        <v>0</v>
      </c>
      <c r="U778" s="169">
        <f t="shared" si="273"/>
        <v>0</v>
      </c>
      <c r="V778" s="169" t="str">
        <f t="shared" si="293"/>
        <v>Uit</v>
      </c>
      <c r="W778" s="170" t="str">
        <f t="shared" si="294"/>
        <v/>
      </c>
      <c r="X778" s="91" t="str">
        <f t="shared" si="295"/>
        <v/>
      </c>
      <c r="Y778" s="51"/>
      <c r="Z778" s="51"/>
      <c r="AA778" s="51"/>
      <c r="AB778" s="51"/>
      <c r="AC778" s="51"/>
      <c r="AD778" s="51"/>
      <c r="AE778" s="51"/>
      <c r="AF778" s="51"/>
      <c r="AG778" s="51"/>
      <c r="AH778" s="51"/>
      <c r="AI778" s="51"/>
      <c r="AJ778" s="51"/>
      <c r="AK778" s="51"/>
      <c r="AL778" s="51"/>
      <c r="AM778" s="51"/>
      <c r="AN778" s="51"/>
      <c r="AO778" s="51"/>
      <c r="AP778" s="51"/>
      <c r="AQ778" s="51"/>
      <c r="AR778" s="51"/>
      <c r="AS778" s="51"/>
      <c r="AT778" s="51"/>
      <c r="AU778" s="51"/>
      <c r="AV778" s="51"/>
      <c r="AW778" s="51"/>
      <c r="AX778" s="149">
        <f t="shared" si="296"/>
        <v>0</v>
      </c>
      <c r="AY778" s="52"/>
      <c r="AZ778" s="90" t="e">
        <f>VLOOKUP(AY778,Termination!C:D,2,FALSE)</f>
        <v>#N/A</v>
      </c>
      <c r="BA778" s="92" t="str">
        <f t="shared" si="297"/>
        <v/>
      </c>
      <c r="BB778" s="89"/>
      <c r="BC778" s="89"/>
      <c r="BD778" s="150" t="str">
        <f t="shared" si="298"/>
        <v/>
      </c>
      <c r="BE778" s="151">
        <f>VLOOKUP(A778,Basisgegevens!$B:$L,5,0)</f>
        <v>1.25E-3</v>
      </c>
      <c r="BF778" s="151">
        <f>VLOOKUP($A778,Basisgegevens!$B:$L,7,0)</f>
        <v>1.0185185185185186E-3</v>
      </c>
      <c r="BG778" s="151">
        <f>VLOOKUP($A778,Basisgegevens!$B:$L,8,0)</f>
        <v>2.1759259259259258E-3</v>
      </c>
      <c r="BH778" s="152">
        <f>VLOOKUP($A778,Basisgegevens!$B:$L,9,0)</f>
        <v>300</v>
      </c>
      <c r="BI778" s="152">
        <f>VLOOKUP($A778,Basisgegevens!$B:$L,10,0)</f>
        <v>135</v>
      </c>
      <c r="BJ778" s="152">
        <f>VLOOKUP($A778,Basisgegevens!$B:$L,11,0)</f>
        <v>19</v>
      </c>
      <c r="BK778" s="152" t="str">
        <f t="shared" si="299"/>
        <v/>
      </c>
      <c r="BL778" s="153" t="str">
        <f t="shared" si="300"/>
        <v>Uit</v>
      </c>
      <c r="BM778" s="154" t="str">
        <f t="shared" si="307"/>
        <v/>
      </c>
      <c r="BN778" s="154">
        <f t="shared" si="302"/>
        <v>0</v>
      </c>
      <c r="BO778" s="154" t="str">
        <f t="shared" si="303"/>
        <v/>
      </c>
      <c r="BP778" s="61"/>
      <c r="BQ778" s="61"/>
      <c r="BR778" s="59" t="str">
        <f t="shared" si="304"/>
        <v/>
      </c>
      <c r="BS778" s="59" t="str">
        <f t="shared" si="285"/>
        <v/>
      </c>
      <c r="BT778" s="155" t="str">
        <f t="shared" si="305"/>
        <v/>
      </c>
      <c r="BU778" s="156" t="str">
        <f t="shared" si="306"/>
        <v/>
      </c>
      <c r="BV778" s="68"/>
      <c r="BW778" s="68"/>
      <c r="BX778" s="68"/>
      <c r="BY778" s="68"/>
      <c r="BZ778" s="68"/>
      <c r="CA778" s="68"/>
      <c r="CB778" s="68"/>
      <c r="CC778" s="68"/>
    </row>
    <row r="779" spans="1:81" x14ac:dyDescent="0.2">
      <c r="A779" s="138" t="s">
        <v>246</v>
      </c>
      <c r="B779" s="32"/>
      <c r="C779" s="164" t="s">
        <v>198</v>
      </c>
      <c r="D779" s="68"/>
      <c r="E779" s="40"/>
      <c r="F779" s="35"/>
      <c r="G779" s="32"/>
      <c r="H779" s="32"/>
      <c r="I779" s="32"/>
      <c r="J779" s="32"/>
      <c r="K779" s="41"/>
      <c r="L779" s="42"/>
      <c r="M779" s="42"/>
      <c r="N779" s="167" t="str">
        <f t="shared" si="288"/>
        <v>Uit</v>
      </c>
      <c r="O779" s="46"/>
      <c r="P779" s="47"/>
      <c r="Q779" s="48">
        <f t="shared" si="289"/>
        <v>0</v>
      </c>
      <c r="R779" s="49" t="str">
        <f t="shared" si="290"/>
        <v/>
      </c>
      <c r="S779" s="50" t="str">
        <f t="shared" si="291"/>
        <v>Uit</v>
      </c>
      <c r="T779" s="171">
        <f t="shared" si="292"/>
        <v>0</v>
      </c>
      <c r="U779" s="169">
        <f t="shared" si="273"/>
        <v>0</v>
      </c>
      <c r="V779" s="169" t="str">
        <f t="shared" si="293"/>
        <v>Uit</v>
      </c>
      <c r="W779" s="170" t="str">
        <f t="shared" si="294"/>
        <v/>
      </c>
      <c r="X779" s="91" t="str">
        <f t="shared" si="295"/>
        <v/>
      </c>
      <c r="Y779" s="51"/>
      <c r="Z779" s="51"/>
      <c r="AA779" s="51"/>
      <c r="AB779" s="51"/>
      <c r="AC779" s="51"/>
      <c r="AD779" s="51"/>
      <c r="AE779" s="51"/>
      <c r="AF779" s="51"/>
      <c r="AG779" s="51"/>
      <c r="AH779" s="51"/>
      <c r="AI779" s="51"/>
      <c r="AJ779" s="51"/>
      <c r="AK779" s="51"/>
      <c r="AL779" s="51"/>
      <c r="AM779" s="51"/>
      <c r="AN779" s="51"/>
      <c r="AO779" s="51"/>
      <c r="AP779" s="51"/>
      <c r="AQ779" s="51"/>
      <c r="AR779" s="51"/>
      <c r="AS779" s="51"/>
      <c r="AT779" s="51"/>
      <c r="AU779" s="51"/>
      <c r="AV779" s="51"/>
      <c r="AW779" s="51"/>
      <c r="AX779" s="149">
        <f t="shared" si="296"/>
        <v>0</v>
      </c>
      <c r="AY779" s="52"/>
      <c r="AZ779" s="90" t="e">
        <f>VLOOKUP(AY779,Termination!C:D,2,FALSE)</f>
        <v>#N/A</v>
      </c>
      <c r="BA779" s="92" t="str">
        <f t="shared" si="297"/>
        <v/>
      </c>
      <c r="BB779" s="89"/>
      <c r="BC779" s="89"/>
      <c r="BD779" s="150" t="str">
        <f t="shared" si="298"/>
        <v/>
      </c>
      <c r="BE779" s="151">
        <f>VLOOKUP(A779,Basisgegevens!$B:$L,5,0)</f>
        <v>1.25E-3</v>
      </c>
      <c r="BF779" s="151">
        <f>VLOOKUP($A779,Basisgegevens!$B:$L,7,0)</f>
        <v>1.0185185185185186E-3</v>
      </c>
      <c r="BG779" s="151">
        <f>VLOOKUP($A779,Basisgegevens!$B:$L,8,0)</f>
        <v>2.1759259259259258E-3</v>
      </c>
      <c r="BH779" s="152">
        <f>VLOOKUP($A779,Basisgegevens!$B:$L,9,0)</f>
        <v>300</v>
      </c>
      <c r="BI779" s="152">
        <f>VLOOKUP($A779,Basisgegevens!$B:$L,10,0)</f>
        <v>135</v>
      </c>
      <c r="BJ779" s="152">
        <f>VLOOKUP($A779,Basisgegevens!$B:$L,11,0)</f>
        <v>19</v>
      </c>
      <c r="BK779" s="152" t="str">
        <f t="shared" si="299"/>
        <v/>
      </c>
      <c r="BL779" s="153" t="str">
        <f t="shared" si="300"/>
        <v>Uit</v>
      </c>
      <c r="BM779" s="154" t="str">
        <f t="shared" si="307"/>
        <v/>
      </c>
      <c r="BN779" s="154">
        <f t="shared" si="302"/>
        <v>0</v>
      </c>
      <c r="BO779" s="154" t="str">
        <f t="shared" si="303"/>
        <v/>
      </c>
      <c r="BP779" s="61"/>
      <c r="BQ779" s="61"/>
      <c r="BR779" s="59" t="str">
        <f t="shared" si="304"/>
        <v/>
      </c>
      <c r="BS779" s="59" t="str">
        <f t="shared" si="285"/>
        <v/>
      </c>
      <c r="BT779" s="155" t="str">
        <f t="shared" si="305"/>
        <v/>
      </c>
      <c r="BU779" s="156" t="str">
        <f t="shared" si="306"/>
        <v/>
      </c>
      <c r="BV779" s="68"/>
      <c r="BW779" s="68"/>
      <c r="BX779" s="68"/>
      <c r="BY779" s="68"/>
      <c r="BZ779" s="68"/>
      <c r="CA779" s="68"/>
      <c r="CB779" s="68"/>
      <c r="CC779" s="68"/>
    </row>
    <row r="780" spans="1:81" x14ac:dyDescent="0.2">
      <c r="A780" s="138" t="s">
        <v>246</v>
      </c>
      <c r="B780" s="32"/>
      <c r="C780" s="164" t="s">
        <v>198</v>
      </c>
      <c r="D780" s="68"/>
      <c r="E780" s="40"/>
      <c r="F780" s="35"/>
      <c r="G780" s="32"/>
      <c r="H780" s="32"/>
      <c r="I780" s="32"/>
      <c r="J780" s="32"/>
      <c r="K780" s="41"/>
      <c r="L780" s="42"/>
      <c r="M780" s="42"/>
      <c r="N780" s="167" t="str">
        <f t="shared" si="288"/>
        <v>Uit</v>
      </c>
      <c r="O780" s="46"/>
      <c r="P780" s="47"/>
      <c r="Q780" s="48">
        <f t="shared" si="289"/>
        <v>0</v>
      </c>
      <c r="R780" s="49" t="str">
        <f t="shared" si="290"/>
        <v/>
      </c>
      <c r="S780" s="50" t="str">
        <f t="shared" si="291"/>
        <v>Uit</v>
      </c>
      <c r="T780" s="171">
        <f t="shared" si="292"/>
        <v>0</v>
      </c>
      <c r="U780" s="169">
        <f t="shared" si="273"/>
        <v>0</v>
      </c>
      <c r="V780" s="169" t="str">
        <f t="shared" si="293"/>
        <v>Uit</v>
      </c>
      <c r="W780" s="170" t="str">
        <f t="shared" si="294"/>
        <v/>
      </c>
      <c r="X780" s="91" t="str">
        <f t="shared" si="295"/>
        <v/>
      </c>
      <c r="Y780" s="51"/>
      <c r="Z780" s="51"/>
      <c r="AA780" s="51"/>
      <c r="AB780" s="51"/>
      <c r="AC780" s="51"/>
      <c r="AD780" s="51"/>
      <c r="AE780" s="51"/>
      <c r="AF780" s="51"/>
      <c r="AG780" s="51"/>
      <c r="AH780" s="51"/>
      <c r="AI780" s="51"/>
      <c r="AJ780" s="51"/>
      <c r="AK780" s="51"/>
      <c r="AL780" s="51"/>
      <c r="AM780" s="51"/>
      <c r="AN780" s="51"/>
      <c r="AO780" s="51"/>
      <c r="AP780" s="51"/>
      <c r="AQ780" s="51"/>
      <c r="AR780" s="51"/>
      <c r="AS780" s="51"/>
      <c r="AT780" s="51"/>
      <c r="AU780" s="51"/>
      <c r="AV780" s="51"/>
      <c r="AW780" s="51"/>
      <c r="AX780" s="149">
        <f t="shared" si="296"/>
        <v>0</v>
      </c>
      <c r="AY780" s="52"/>
      <c r="AZ780" s="90" t="e">
        <f>VLOOKUP(AY780,Termination!C:D,2,FALSE)</f>
        <v>#N/A</v>
      </c>
      <c r="BA780" s="92" t="str">
        <f t="shared" si="297"/>
        <v/>
      </c>
      <c r="BB780" s="89"/>
      <c r="BC780" s="89"/>
      <c r="BD780" s="150" t="str">
        <f t="shared" si="298"/>
        <v/>
      </c>
      <c r="BE780" s="151">
        <f>VLOOKUP(A780,Basisgegevens!$B:$L,5,0)</f>
        <v>1.25E-3</v>
      </c>
      <c r="BF780" s="151">
        <f>VLOOKUP($A780,Basisgegevens!$B:$L,7,0)</f>
        <v>1.0185185185185186E-3</v>
      </c>
      <c r="BG780" s="151">
        <f>VLOOKUP($A780,Basisgegevens!$B:$L,8,0)</f>
        <v>2.1759259259259258E-3</v>
      </c>
      <c r="BH780" s="152">
        <f>VLOOKUP($A780,Basisgegevens!$B:$L,9,0)</f>
        <v>300</v>
      </c>
      <c r="BI780" s="152">
        <f>VLOOKUP($A780,Basisgegevens!$B:$L,10,0)</f>
        <v>135</v>
      </c>
      <c r="BJ780" s="152">
        <f>VLOOKUP($A780,Basisgegevens!$B:$L,11,0)</f>
        <v>19</v>
      </c>
      <c r="BK780" s="152" t="str">
        <f t="shared" si="299"/>
        <v/>
      </c>
      <c r="BL780" s="153" t="str">
        <f t="shared" si="300"/>
        <v>Uit</v>
      </c>
      <c r="BM780" s="154" t="str">
        <f t="shared" si="307"/>
        <v/>
      </c>
      <c r="BN780" s="154">
        <f t="shared" si="302"/>
        <v>0</v>
      </c>
      <c r="BO780" s="154" t="str">
        <f t="shared" si="303"/>
        <v/>
      </c>
      <c r="BP780" s="61"/>
      <c r="BQ780" s="61"/>
      <c r="BR780" s="59" t="str">
        <f t="shared" si="304"/>
        <v/>
      </c>
      <c r="BS780" s="59" t="str">
        <f t="shared" si="285"/>
        <v/>
      </c>
      <c r="BT780" s="155" t="str">
        <f t="shared" si="305"/>
        <v/>
      </c>
      <c r="BU780" s="156" t="str">
        <f t="shared" si="306"/>
        <v/>
      </c>
      <c r="BV780" s="68"/>
      <c r="BW780" s="68"/>
      <c r="BX780" s="68"/>
      <c r="BY780" s="68"/>
      <c r="BZ780" s="68"/>
      <c r="CA780" s="68"/>
      <c r="CB780" s="68"/>
      <c r="CC780" s="68"/>
    </row>
    <row r="781" spans="1:81" x14ac:dyDescent="0.2">
      <c r="A781" s="138" t="s">
        <v>246</v>
      </c>
      <c r="B781" s="32"/>
      <c r="C781" s="164" t="s">
        <v>198</v>
      </c>
      <c r="D781" s="68"/>
      <c r="E781" s="40"/>
      <c r="F781" s="35"/>
      <c r="G781" s="32"/>
      <c r="H781" s="32"/>
      <c r="I781" s="32"/>
      <c r="J781" s="32"/>
      <c r="K781" s="41"/>
      <c r="L781" s="42"/>
      <c r="M781" s="42"/>
      <c r="N781" s="167" t="str">
        <f t="shared" si="288"/>
        <v>Uit</v>
      </c>
      <c r="O781" s="46"/>
      <c r="P781" s="47"/>
      <c r="Q781" s="48">
        <f t="shared" si="289"/>
        <v>0</v>
      </c>
      <c r="R781" s="49" t="str">
        <f t="shared" si="290"/>
        <v/>
      </c>
      <c r="S781" s="50" t="str">
        <f t="shared" si="291"/>
        <v>Uit</v>
      </c>
      <c r="T781" s="171">
        <f t="shared" si="292"/>
        <v>0</v>
      </c>
      <c r="U781" s="169">
        <f t="shared" si="273"/>
        <v>0</v>
      </c>
      <c r="V781" s="169" t="str">
        <f t="shared" si="293"/>
        <v>Uit</v>
      </c>
      <c r="W781" s="170" t="str">
        <f t="shared" si="294"/>
        <v/>
      </c>
      <c r="X781" s="91" t="str">
        <f t="shared" si="295"/>
        <v/>
      </c>
      <c r="Y781" s="51"/>
      <c r="Z781" s="51"/>
      <c r="AA781" s="51"/>
      <c r="AB781" s="51"/>
      <c r="AC781" s="51"/>
      <c r="AD781" s="51"/>
      <c r="AE781" s="51"/>
      <c r="AF781" s="51"/>
      <c r="AG781" s="51"/>
      <c r="AH781" s="51"/>
      <c r="AI781" s="51"/>
      <c r="AJ781" s="51"/>
      <c r="AK781" s="51"/>
      <c r="AL781" s="51"/>
      <c r="AM781" s="51"/>
      <c r="AN781" s="51"/>
      <c r="AO781" s="51"/>
      <c r="AP781" s="51"/>
      <c r="AQ781" s="51"/>
      <c r="AR781" s="51"/>
      <c r="AS781" s="51"/>
      <c r="AT781" s="51"/>
      <c r="AU781" s="51"/>
      <c r="AV781" s="51"/>
      <c r="AW781" s="51"/>
      <c r="AX781" s="149">
        <f t="shared" si="296"/>
        <v>0</v>
      </c>
      <c r="AY781" s="52"/>
      <c r="AZ781" s="90" t="e">
        <f>VLOOKUP(AY781,Termination!C:D,2,FALSE)</f>
        <v>#N/A</v>
      </c>
      <c r="BA781" s="92" t="str">
        <f t="shared" si="297"/>
        <v/>
      </c>
      <c r="BB781" s="89"/>
      <c r="BC781" s="89"/>
      <c r="BD781" s="150" t="str">
        <f t="shared" si="298"/>
        <v/>
      </c>
      <c r="BE781" s="151">
        <f>VLOOKUP(A781,Basisgegevens!$B:$L,5,0)</f>
        <v>1.25E-3</v>
      </c>
      <c r="BF781" s="151">
        <f>VLOOKUP($A781,Basisgegevens!$B:$L,7,0)</f>
        <v>1.0185185185185186E-3</v>
      </c>
      <c r="BG781" s="151">
        <f>VLOOKUP($A781,Basisgegevens!$B:$L,8,0)</f>
        <v>2.1759259259259258E-3</v>
      </c>
      <c r="BH781" s="152">
        <f>VLOOKUP($A781,Basisgegevens!$B:$L,9,0)</f>
        <v>300</v>
      </c>
      <c r="BI781" s="152">
        <f>VLOOKUP($A781,Basisgegevens!$B:$L,10,0)</f>
        <v>135</v>
      </c>
      <c r="BJ781" s="152">
        <f>VLOOKUP($A781,Basisgegevens!$B:$L,11,0)</f>
        <v>19</v>
      </c>
      <c r="BK781" s="152" t="str">
        <f t="shared" si="299"/>
        <v/>
      </c>
      <c r="BL781" s="153" t="str">
        <f t="shared" si="300"/>
        <v>Uit</v>
      </c>
      <c r="BM781" s="154" t="str">
        <f t="shared" si="307"/>
        <v/>
      </c>
      <c r="BN781" s="154">
        <f t="shared" si="302"/>
        <v>0</v>
      </c>
      <c r="BO781" s="154" t="str">
        <f t="shared" si="303"/>
        <v/>
      </c>
      <c r="BP781" s="61"/>
      <c r="BQ781" s="61"/>
      <c r="BR781" s="59" t="str">
        <f t="shared" si="304"/>
        <v/>
      </c>
      <c r="BS781" s="59" t="str">
        <f t="shared" si="285"/>
        <v/>
      </c>
      <c r="BT781" s="155" t="str">
        <f t="shared" si="305"/>
        <v/>
      </c>
      <c r="BU781" s="156" t="str">
        <f t="shared" si="306"/>
        <v/>
      </c>
      <c r="BV781" s="68"/>
      <c r="BW781" s="68"/>
      <c r="BX781" s="68"/>
      <c r="BY781" s="68"/>
      <c r="BZ781" s="68"/>
      <c r="CA781" s="68"/>
      <c r="CB781" s="68"/>
      <c r="CC781" s="68"/>
    </row>
    <row r="782" spans="1:81" x14ac:dyDescent="0.2">
      <c r="A782" s="138" t="s">
        <v>246</v>
      </c>
      <c r="B782" s="32"/>
      <c r="C782" s="164" t="s">
        <v>198</v>
      </c>
      <c r="D782" s="68"/>
      <c r="E782" s="40"/>
      <c r="F782" s="35"/>
      <c r="G782" s="32"/>
      <c r="H782" s="32"/>
      <c r="I782" s="32"/>
      <c r="J782" s="32"/>
      <c r="K782" s="41"/>
      <c r="L782" s="42"/>
      <c r="M782" s="42"/>
      <c r="N782" s="167" t="str">
        <f t="shared" si="288"/>
        <v>Uit</v>
      </c>
      <c r="O782" s="46"/>
      <c r="P782" s="47"/>
      <c r="Q782" s="48">
        <f t="shared" si="289"/>
        <v>0</v>
      </c>
      <c r="R782" s="49" t="str">
        <f t="shared" si="290"/>
        <v/>
      </c>
      <c r="S782" s="50" t="str">
        <f t="shared" si="291"/>
        <v>Uit</v>
      </c>
      <c r="T782" s="171">
        <f t="shared" si="292"/>
        <v>0</v>
      </c>
      <c r="U782" s="169">
        <f t="shared" si="273"/>
        <v>0</v>
      </c>
      <c r="V782" s="169" t="str">
        <f t="shared" si="293"/>
        <v>Uit</v>
      </c>
      <c r="W782" s="170" t="str">
        <f t="shared" si="294"/>
        <v/>
      </c>
      <c r="X782" s="91" t="str">
        <f t="shared" si="295"/>
        <v/>
      </c>
      <c r="Y782" s="51"/>
      <c r="Z782" s="51"/>
      <c r="AA782" s="51"/>
      <c r="AB782" s="51"/>
      <c r="AC782" s="51"/>
      <c r="AD782" s="51"/>
      <c r="AE782" s="51"/>
      <c r="AF782" s="51"/>
      <c r="AG782" s="51"/>
      <c r="AH782" s="51"/>
      <c r="AI782" s="51"/>
      <c r="AJ782" s="51"/>
      <c r="AK782" s="51"/>
      <c r="AL782" s="51"/>
      <c r="AM782" s="51"/>
      <c r="AN782" s="51"/>
      <c r="AO782" s="51"/>
      <c r="AP782" s="51"/>
      <c r="AQ782" s="51"/>
      <c r="AR782" s="51"/>
      <c r="AS782" s="51"/>
      <c r="AT782" s="51"/>
      <c r="AU782" s="51"/>
      <c r="AV782" s="51"/>
      <c r="AW782" s="51"/>
      <c r="AX782" s="149">
        <f t="shared" si="296"/>
        <v>0</v>
      </c>
      <c r="AY782" s="52"/>
      <c r="AZ782" s="90" t="e">
        <f>VLOOKUP(AY782,Termination!C:D,2,FALSE)</f>
        <v>#N/A</v>
      </c>
      <c r="BA782" s="92" t="str">
        <f t="shared" si="297"/>
        <v/>
      </c>
      <c r="BB782" s="89"/>
      <c r="BC782" s="89"/>
      <c r="BD782" s="150" t="str">
        <f t="shared" si="298"/>
        <v/>
      </c>
      <c r="BE782" s="151">
        <f>VLOOKUP(A782,Basisgegevens!$B:$L,5,0)</f>
        <v>1.25E-3</v>
      </c>
      <c r="BF782" s="151">
        <f>VLOOKUP($A782,Basisgegevens!$B:$L,7,0)</f>
        <v>1.0185185185185186E-3</v>
      </c>
      <c r="BG782" s="151">
        <f>VLOOKUP($A782,Basisgegevens!$B:$L,8,0)</f>
        <v>2.1759259259259258E-3</v>
      </c>
      <c r="BH782" s="152">
        <f>VLOOKUP($A782,Basisgegevens!$B:$L,9,0)</f>
        <v>300</v>
      </c>
      <c r="BI782" s="152">
        <f>VLOOKUP($A782,Basisgegevens!$B:$L,10,0)</f>
        <v>135</v>
      </c>
      <c r="BJ782" s="152">
        <f>VLOOKUP($A782,Basisgegevens!$B:$L,11,0)</f>
        <v>19</v>
      </c>
      <c r="BK782" s="152" t="str">
        <f t="shared" si="299"/>
        <v/>
      </c>
      <c r="BL782" s="153" t="str">
        <f t="shared" si="300"/>
        <v>Uit</v>
      </c>
      <c r="BM782" s="154" t="str">
        <f t="shared" si="307"/>
        <v/>
      </c>
      <c r="BN782" s="154">
        <f t="shared" si="302"/>
        <v>0</v>
      </c>
      <c r="BO782" s="154" t="str">
        <f t="shared" si="303"/>
        <v/>
      </c>
      <c r="BP782" s="61"/>
      <c r="BQ782" s="61"/>
      <c r="BR782" s="59" t="str">
        <f t="shared" si="304"/>
        <v/>
      </c>
      <c r="BS782" s="59" t="str">
        <f t="shared" si="285"/>
        <v/>
      </c>
      <c r="BT782" s="155" t="str">
        <f t="shared" si="305"/>
        <v/>
      </c>
      <c r="BU782" s="156" t="str">
        <f t="shared" si="306"/>
        <v/>
      </c>
      <c r="BV782" s="68"/>
      <c r="BW782" s="68"/>
      <c r="BX782" s="68"/>
      <c r="BY782" s="68"/>
      <c r="BZ782" s="68"/>
      <c r="CA782" s="68"/>
      <c r="CB782" s="68"/>
      <c r="CC782" s="68"/>
    </row>
    <row r="783" spans="1:81" x14ac:dyDescent="0.2">
      <c r="A783" s="138" t="s">
        <v>246</v>
      </c>
      <c r="B783" s="32"/>
      <c r="C783" s="164" t="s">
        <v>198</v>
      </c>
      <c r="D783" s="68"/>
      <c r="E783" s="40"/>
      <c r="F783" s="35"/>
      <c r="G783" s="32"/>
      <c r="H783" s="32"/>
      <c r="I783" s="32"/>
      <c r="J783" s="32"/>
      <c r="K783" s="41"/>
      <c r="L783" s="42"/>
      <c r="M783" s="42"/>
      <c r="N783" s="167" t="str">
        <f t="shared" si="288"/>
        <v>Uit</v>
      </c>
      <c r="O783" s="46"/>
      <c r="P783" s="47"/>
      <c r="Q783" s="48">
        <f t="shared" si="289"/>
        <v>0</v>
      </c>
      <c r="R783" s="49" t="str">
        <f t="shared" si="290"/>
        <v/>
      </c>
      <c r="S783" s="50" t="str">
        <f t="shared" si="291"/>
        <v>Uit</v>
      </c>
      <c r="T783" s="171">
        <f t="shared" si="292"/>
        <v>0</v>
      </c>
      <c r="U783" s="169">
        <f t="shared" si="273"/>
        <v>0</v>
      </c>
      <c r="V783" s="169" t="str">
        <f t="shared" si="293"/>
        <v>Uit</v>
      </c>
      <c r="W783" s="170" t="str">
        <f t="shared" si="294"/>
        <v/>
      </c>
      <c r="X783" s="91" t="str">
        <f t="shared" si="295"/>
        <v/>
      </c>
      <c r="Y783" s="51"/>
      <c r="Z783" s="51"/>
      <c r="AA783" s="51"/>
      <c r="AB783" s="51"/>
      <c r="AC783" s="51"/>
      <c r="AD783" s="51"/>
      <c r="AE783" s="51"/>
      <c r="AF783" s="51"/>
      <c r="AG783" s="51"/>
      <c r="AH783" s="51"/>
      <c r="AI783" s="51"/>
      <c r="AJ783" s="51"/>
      <c r="AK783" s="51"/>
      <c r="AL783" s="51"/>
      <c r="AM783" s="51"/>
      <c r="AN783" s="51"/>
      <c r="AO783" s="51"/>
      <c r="AP783" s="51"/>
      <c r="AQ783" s="51"/>
      <c r="AR783" s="51"/>
      <c r="AS783" s="51"/>
      <c r="AT783" s="51"/>
      <c r="AU783" s="51"/>
      <c r="AV783" s="51"/>
      <c r="AW783" s="51"/>
      <c r="AX783" s="149">
        <f t="shared" si="296"/>
        <v>0</v>
      </c>
      <c r="AY783" s="52"/>
      <c r="AZ783" s="90" t="e">
        <f>VLOOKUP(AY783,Termination!C:D,2,FALSE)</f>
        <v>#N/A</v>
      </c>
      <c r="BA783" s="92" t="str">
        <f t="shared" si="297"/>
        <v/>
      </c>
      <c r="BB783" s="89"/>
      <c r="BC783" s="89"/>
      <c r="BD783" s="150" t="str">
        <f t="shared" si="298"/>
        <v/>
      </c>
      <c r="BE783" s="151">
        <f>VLOOKUP(A783,Basisgegevens!$B:$L,5,0)</f>
        <v>1.25E-3</v>
      </c>
      <c r="BF783" s="151">
        <f>VLOOKUP($A783,Basisgegevens!$B:$L,7,0)</f>
        <v>1.0185185185185186E-3</v>
      </c>
      <c r="BG783" s="151">
        <f>VLOOKUP($A783,Basisgegevens!$B:$L,8,0)</f>
        <v>2.1759259259259258E-3</v>
      </c>
      <c r="BH783" s="152">
        <f>VLOOKUP($A783,Basisgegevens!$B:$L,9,0)</f>
        <v>300</v>
      </c>
      <c r="BI783" s="152">
        <f>VLOOKUP($A783,Basisgegevens!$B:$L,10,0)</f>
        <v>135</v>
      </c>
      <c r="BJ783" s="152">
        <f>VLOOKUP($A783,Basisgegevens!$B:$L,11,0)</f>
        <v>19</v>
      </c>
      <c r="BK783" s="152" t="str">
        <f t="shared" si="299"/>
        <v/>
      </c>
      <c r="BL783" s="153" t="str">
        <f t="shared" si="300"/>
        <v>Uit</v>
      </c>
      <c r="BM783" s="154" t="str">
        <f t="shared" si="307"/>
        <v/>
      </c>
      <c r="BN783" s="154">
        <f t="shared" si="302"/>
        <v>0</v>
      </c>
      <c r="BO783" s="154" t="str">
        <f t="shared" si="303"/>
        <v/>
      </c>
      <c r="BP783" s="61"/>
      <c r="BQ783" s="61"/>
      <c r="BR783" s="59" t="str">
        <f t="shared" si="304"/>
        <v/>
      </c>
      <c r="BS783" s="59" t="str">
        <f t="shared" si="285"/>
        <v/>
      </c>
      <c r="BT783" s="155" t="str">
        <f t="shared" si="305"/>
        <v/>
      </c>
      <c r="BU783" s="156" t="str">
        <f t="shared" si="306"/>
        <v/>
      </c>
      <c r="BV783" s="68"/>
      <c r="BW783" s="68"/>
      <c r="BX783" s="68"/>
      <c r="BY783" s="68"/>
      <c r="BZ783" s="68"/>
      <c r="CA783" s="68"/>
      <c r="CB783" s="68"/>
      <c r="CC783" s="68"/>
    </row>
    <row r="784" spans="1:81" x14ac:dyDescent="0.2">
      <c r="A784" s="138" t="s">
        <v>246</v>
      </c>
      <c r="B784" s="32"/>
      <c r="C784" s="164" t="s">
        <v>198</v>
      </c>
      <c r="D784" s="68"/>
      <c r="E784" s="40"/>
      <c r="F784" s="35"/>
      <c r="G784" s="32"/>
      <c r="H784" s="32"/>
      <c r="I784" s="32"/>
      <c r="J784" s="32"/>
      <c r="K784" s="41"/>
      <c r="L784" s="42"/>
      <c r="M784" s="42"/>
      <c r="N784" s="167" t="str">
        <f t="shared" si="288"/>
        <v>Uit</v>
      </c>
      <c r="O784" s="46"/>
      <c r="P784" s="47"/>
      <c r="Q784" s="48">
        <f t="shared" si="289"/>
        <v>0</v>
      </c>
      <c r="R784" s="49" t="str">
        <f t="shared" si="290"/>
        <v/>
      </c>
      <c r="S784" s="50" t="str">
        <f t="shared" si="291"/>
        <v>Uit</v>
      </c>
      <c r="T784" s="171">
        <f t="shared" si="292"/>
        <v>0</v>
      </c>
      <c r="U784" s="169">
        <f t="shared" si="273"/>
        <v>0</v>
      </c>
      <c r="V784" s="169" t="str">
        <f t="shared" si="293"/>
        <v>Uit</v>
      </c>
      <c r="W784" s="170" t="str">
        <f t="shared" si="294"/>
        <v/>
      </c>
      <c r="X784" s="91" t="str">
        <f t="shared" si="295"/>
        <v/>
      </c>
      <c r="Y784" s="51"/>
      <c r="Z784" s="51"/>
      <c r="AA784" s="51"/>
      <c r="AB784" s="51"/>
      <c r="AC784" s="51"/>
      <c r="AD784" s="51"/>
      <c r="AE784" s="51"/>
      <c r="AF784" s="51"/>
      <c r="AG784" s="51"/>
      <c r="AH784" s="51"/>
      <c r="AI784" s="51"/>
      <c r="AJ784" s="51"/>
      <c r="AK784" s="51"/>
      <c r="AL784" s="51"/>
      <c r="AM784" s="51"/>
      <c r="AN784" s="51"/>
      <c r="AO784" s="51"/>
      <c r="AP784" s="51"/>
      <c r="AQ784" s="51"/>
      <c r="AR784" s="51"/>
      <c r="AS784" s="51"/>
      <c r="AT784" s="51"/>
      <c r="AU784" s="51"/>
      <c r="AV784" s="51"/>
      <c r="AW784" s="51"/>
      <c r="AX784" s="149">
        <f t="shared" si="296"/>
        <v>0</v>
      </c>
      <c r="AY784" s="52"/>
      <c r="AZ784" s="90" t="e">
        <f>VLOOKUP(AY784,Termination!C:D,2,FALSE)</f>
        <v>#N/A</v>
      </c>
      <c r="BA784" s="92" t="str">
        <f t="shared" si="297"/>
        <v/>
      </c>
      <c r="BB784" s="89"/>
      <c r="BC784" s="89"/>
      <c r="BD784" s="150" t="str">
        <f t="shared" si="298"/>
        <v/>
      </c>
      <c r="BE784" s="151">
        <f>VLOOKUP(A784,Basisgegevens!$B:$L,5,0)</f>
        <v>1.25E-3</v>
      </c>
      <c r="BF784" s="151">
        <f>VLOOKUP($A784,Basisgegevens!$B:$L,7,0)</f>
        <v>1.0185185185185186E-3</v>
      </c>
      <c r="BG784" s="151">
        <f>VLOOKUP($A784,Basisgegevens!$B:$L,8,0)</f>
        <v>2.1759259259259258E-3</v>
      </c>
      <c r="BH784" s="152">
        <f>VLOOKUP($A784,Basisgegevens!$B:$L,9,0)</f>
        <v>300</v>
      </c>
      <c r="BI784" s="152">
        <f>VLOOKUP($A784,Basisgegevens!$B:$L,10,0)</f>
        <v>135</v>
      </c>
      <c r="BJ784" s="152">
        <f>VLOOKUP($A784,Basisgegevens!$B:$L,11,0)</f>
        <v>19</v>
      </c>
      <c r="BK784" s="152" t="str">
        <f t="shared" si="299"/>
        <v/>
      </c>
      <c r="BL784" s="153" t="str">
        <f t="shared" si="300"/>
        <v>Uit</v>
      </c>
      <c r="BM784" s="154" t="str">
        <f t="shared" si="307"/>
        <v/>
      </c>
      <c r="BN784" s="154">
        <f t="shared" si="302"/>
        <v>0</v>
      </c>
      <c r="BO784" s="154" t="str">
        <f t="shared" si="303"/>
        <v/>
      </c>
      <c r="BP784" s="61"/>
      <c r="BQ784" s="61"/>
      <c r="BR784" s="59" t="str">
        <f t="shared" si="304"/>
        <v/>
      </c>
      <c r="BS784" s="59" t="str">
        <f t="shared" si="285"/>
        <v/>
      </c>
      <c r="BT784" s="155" t="str">
        <f t="shared" si="305"/>
        <v/>
      </c>
      <c r="BU784" s="156" t="str">
        <f t="shared" si="306"/>
        <v/>
      </c>
      <c r="BV784" s="68"/>
      <c r="BW784" s="68"/>
      <c r="BX784" s="68"/>
      <c r="BY784" s="68"/>
      <c r="BZ784" s="68"/>
      <c r="CA784" s="68"/>
      <c r="CB784" s="68"/>
      <c r="CC784" s="68"/>
    </row>
    <row r="785" spans="1:81" x14ac:dyDescent="0.2">
      <c r="A785" s="138" t="s">
        <v>246</v>
      </c>
      <c r="B785" s="32"/>
      <c r="C785" s="164" t="s">
        <v>198</v>
      </c>
      <c r="D785" s="68"/>
      <c r="E785" s="40"/>
      <c r="F785" s="35"/>
      <c r="G785" s="32"/>
      <c r="H785" s="32"/>
      <c r="I785" s="32"/>
      <c r="J785" s="32"/>
      <c r="K785" s="41"/>
      <c r="L785" s="42"/>
      <c r="M785" s="42"/>
      <c r="N785" s="167" t="str">
        <f t="shared" ref="N785:N816" si="308">IFERROR(IF(ISTEXT(M785),M785,(IF(AVERAGE(L785:M785)&lt;=BI785,"Uit",100-(AVERAGE(L785:M785)/BH785*100)))),"Uit")</f>
        <v>Uit</v>
      </c>
      <c r="O785" s="46"/>
      <c r="P785" s="47"/>
      <c r="Q785" s="48">
        <f t="shared" ref="Q785:Q816" si="309">IF(AX785="","",AX785)</f>
        <v>0</v>
      </c>
      <c r="R785" s="49" t="str">
        <f t="shared" ref="R785:R816" si="310">IF(BD785="","",IF(BD785&gt;BG785,"Uit",BM785+BN785))</f>
        <v/>
      </c>
      <c r="S785" s="50" t="str">
        <f t="shared" ref="S785:S816" si="311">IF(ISTEXT(BL785),BL785,IF(OR(ISBLANK(Q785),Q785="",ISBLANK(Y785)),BL785,IF(ISTEXT(BO785),BO785,BL785+BO785)))</f>
        <v>Uit</v>
      </c>
      <c r="T785" s="171">
        <f t="shared" ref="T785:T816" si="312">IF(BP785="",0,BR785)</f>
        <v>0</v>
      </c>
      <c r="U785" s="169">
        <f t="shared" si="273"/>
        <v>0</v>
      </c>
      <c r="V785" s="169" t="str">
        <f t="shared" ref="V785:V816" si="313">IF(S785="","",IF(ISTEXT(S785),S785,S785-T785-U785))</f>
        <v>Uit</v>
      </c>
      <c r="W785" s="170" t="str">
        <f t="shared" ref="W785:W816" si="314">IF(AY785="","",AZ785)</f>
        <v/>
      </c>
      <c r="X785" s="91" t="str">
        <f t="shared" ref="X785:X816" si="315">IF($G785="","",$G785)</f>
        <v/>
      </c>
      <c r="Y785" s="51"/>
      <c r="Z785" s="51"/>
      <c r="AA785" s="51"/>
      <c r="AB785" s="51"/>
      <c r="AC785" s="51"/>
      <c r="AD785" s="51"/>
      <c r="AE785" s="51"/>
      <c r="AF785" s="51"/>
      <c r="AG785" s="51"/>
      <c r="AH785" s="51"/>
      <c r="AI785" s="51"/>
      <c r="AJ785" s="51"/>
      <c r="AK785" s="51"/>
      <c r="AL785" s="51"/>
      <c r="AM785" s="51"/>
      <c r="AN785" s="51"/>
      <c r="AO785" s="51"/>
      <c r="AP785" s="51"/>
      <c r="AQ785" s="51"/>
      <c r="AR785" s="51"/>
      <c r="AS785" s="51"/>
      <c r="AT785" s="51"/>
      <c r="AU785" s="51"/>
      <c r="AV785" s="51"/>
      <c r="AW785" s="51"/>
      <c r="AX785" s="149">
        <f t="shared" ref="AX785:AX816" si="316">IF(AY785="",SUM(Y785:AW785),"Uit")</f>
        <v>0</v>
      </c>
      <c r="AY785" s="52"/>
      <c r="AZ785" s="90" t="e">
        <f>VLOOKUP(AY785,Termination!C:D,2,FALSE)</f>
        <v>#N/A</v>
      </c>
      <c r="BA785" s="92" t="str">
        <f t="shared" ref="BA785:BA816" si="317">IF($G785="","",$G785)</f>
        <v/>
      </c>
      <c r="BB785" s="89"/>
      <c r="BC785" s="89"/>
      <c r="BD785" s="150" t="str">
        <f t="shared" ref="BD785:BD816" si="318">IF(ISBLANK(BC785),"",BC785-BB785)</f>
        <v/>
      </c>
      <c r="BE785" s="151">
        <f>VLOOKUP(A785,Basisgegevens!$B:$L,5,0)</f>
        <v>1.25E-3</v>
      </c>
      <c r="BF785" s="151">
        <f>VLOOKUP($A785,Basisgegevens!$B:$L,7,0)</f>
        <v>1.0185185185185186E-3</v>
      </c>
      <c r="BG785" s="151">
        <f>VLOOKUP($A785,Basisgegevens!$B:$L,8,0)</f>
        <v>2.1759259259259258E-3</v>
      </c>
      <c r="BH785" s="152">
        <f>VLOOKUP($A785,Basisgegevens!$B:$L,9,0)</f>
        <v>300</v>
      </c>
      <c r="BI785" s="152">
        <f>VLOOKUP($A785,Basisgegevens!$B:$L,10,0)</f>
        <v>135</v>
      </c>
      <c r="BJ785" s="152">
        <f>VLOOKUP($A785,Basisgegevens!$B:$L,11,0)</f>
        <v>19</v>
      </c>
      <c r="BK785" s="152" t="str">
        <f t="shared" ref="BK785:BK816" si="319">IF(O785="","",IF(ISTEXT(O785),O785,IF(O785&gt;BJ785,"Uit",IF(ISBLANK(P785),O785,O785+P785))))</f>
        <v/>
      </c>
      <c r="BL785" s="153" t="str">
        <f t="shared" ref="BL785:BL816" si="320">IF(OR(ISTEXT(N785),BK785=""),N785,IF(ISTEXT(BK785),BK785,N785+BK785))</f>
        <v>Uit</v>
      </c>
      <c r="BM785" s="154" t="str">
        <f t="shared" si="307"/>
        <v/>
      </c>
      <c r="BN785" s="154">
        <f t="shared" ref="BN785:BN816" si="321">IF(BD785&gt;BF785,0,(BF785-BD785)*24*3600*0.4)</f>
        <v>0</v>
      </c>
      <c r="BO785" s="154" t="str">
        <f t="shared" ref="BO785:BO816" si="322">IF(Q785="","",IF(ISTEXT(Q785),Q785,IF(ISTEXT(R785),R785,Q785+R785)))</f>
        <v/>
      </c>
      <c r="BP785" s="61"/>
      <c r="BQ785" s="61"/>
      <c r="BR785" s="59" t="str">
        <f t="shared" ref="BR785:BR816" si="323">IF(BP785="","",BP785)</f>
        <v/>
      </c>
      <c r="BS785" s="59" t="str">
        <f t="shared" si="285"/>
        <v/>
      </c>
      <c r="BT785" s="155" t="str">
        <f t="shared" ref="BT785:BT816" si="324">IFERROR(AVERAGE(BR785:BS785),"")</f>
        <v/>
      </c>
      <c r="BU785" s="156" t="str">
        <f t="shared" ref="BU785:BU816" si="325">IF(BT785&gt;0,IF(BT785&lt;6,"onvoldoende",""),"")</f>
        <v/>
      </c>
      <c r="BV785" s="68"/>
      <c r="BW785" s="68"/>
      <c r="BX785" s="68"/>
      <c r="BY785" s="68"/>
      <c r="BZ785" s="68"/>
      <c r="CA785" s="68"/>
      <c r="CB785" s="68"/>
      <c r="CC785" s="68"/>
    </row>
    <row r="786" spans="1:81" x14ac:dyDescent="0.2">
      <c r="A786" s="138" t="s">
        <v>246</v>
      </c>
      <c r="B786" s="32"/>
      <c r="C786" s="164" t="s">
        <v>198</v>
      </c>
      <c r="D786" s="68"/>
      <c r="E786" s="40"/>
      <c r="F786" s="35"/>
      <c r="G786" s="32"/>
      <c r="H786" s="32"/>
      <c r="I786" s="32"/>
      <c r="J786" s="32"/>
      <c r="K786" s="41"/>
      <c r="L786" s="42"/>
      <c r="M786" s="42"/>
      <c r="N786" s="167" t="str">
        <f t="shared" si="308"/>
        <v>Uit</v>
      </c>
      <c r="O786" s="46"/>
      <c r="P786" s="47"/>
      <c r="Q786" s="48">
        <f t="shared" si="309"/>
        <v>0</v>
      </c>
      <c r="R786" s="49" t="str">
        <f t="shared" si="310"/>
        <v/>
      </c>
      <c r="S786" s="50" t="str">
        <f t="shared" si="311"/>
        <v>Uit</v>
      </c>
      <c r="T786" s="171">
        <f t="shared" si="312"/>
        <v>0</v>
      </c>
      <c r="U786" s="169">
        <f t="shared" si="273"/>
        <v>0</v>
      </c>
      <c r="V786" s="169" t="str">
        <f t="shared" si="313"/>
        <v>Uit</v>
      </c>
      <c r="W786" s="170" t="str">
        <f t="shared" si="314"/>
        <v/>
      </c>
      <c r="X786" s="91" t="str">
        <f t="shared" si="315"/>
        <v/>
      </c>
      <c r="Y786" s="51"/>
      <c r="Z786" s="51"/>
      <c r="AA786" s="51"/>
      <c r="AB786" s="51"/>
      <c r="AC786" s="51"/>
      <c r="AD786" s="51"/>
      <c r="AE786" s="51"/>
      <c r="AF786" s="51"/>
      <c r="AG786" s="51"/>
      <c r="AH786" s="51"/>
      <c r="AI786" s="51"/>
      <c r="AJ786" s="51"/>
      <c r="AK786" s="51"/>
      <c r="AL786" s="51"/>
      <c r="AM786" s="51"/>
      <c r="AN786" s="51"/>
      <c r="AO786" s="51"/>
      <c r="AP786" s="51"/>
      <c r="AQ786" s="51"/>
      <c r="AR786" s="51"/>
      <c r="AS786" s="51"/>
      <c r="AT786" s="51"/>
      <c r="AU786" s="51"/>
      <c r="AV786" s="51"/>
      <c r="AW786" s="51"/>
      <c r="AX786" s="149">
        <f t="shared" si="316"/>
        <v>0</v>
      </c>
      <c r="AY786" s="52"/>
      <c r="AZ786" s="90" t="e">
        <f>VLOOKUP(AY786,Termination!C:D,2,FALSE)</f>
        <v>#N/A</v>
      </c>
      <c r="BA786" s="92" t="str">
        <f t="shared" si="317"/>
        <v/>
      </c>
      <c r="BB786" s="89"/>
      <c r="BC786" s="89"/>
      <c r="BD786" s="150" t="str">
        <f t="shared" si="318"/>
        <v/>
      </c>
      <c r="BE786" s="151">
        <f>VLOOKUP(A786,Basisgegevens!$B:$L,5,0)</f>
        <v>1.25E-3</v>
      </c>
      <c r="BF786" s="151">
        <f>VLOOKUP($A786,Basisgegevens!$B:$L,7,0)</f>
        <v>1.0185185185185186E-3</v>
      </c>
      <c r="BG786" s="151">
        <f>VLOOKUP($A786,Basisgegevens!$B:$L,8,0)</f>
        <v>2.1759259259259258E-3</v>
      </c>
      <c r="BH786" s="152">
        <f>VLOOKUP($A786,Basisgegevens!$B:$L,9,0)</f>
        <v>300</v>
      </c>
      <c r="BI786" s="152">
        <f>VLOOKUP($A786,Basisgegevens!$B:$L,10,0)</f>
        <v>135</v>
      </c>
      <c r="BJ786" s="152">
        <f>VLOOKUP($A786,Basisgegevens!$B:$L,11,0)</f>
        <v>19</v>
      </c>
      <c r="BK786" s="152" t="str">
        <f t="shared" si="319"/>
        <v/>
      </c>
      <c r="BL786" s="153" t="str">
        <f t="shared" si="320"/>
        <v>Uit</v>
      </c>
      <c r="BM786" s="154" t="str">
        <f t="shared" si="307"/>
        <v/>
      </c>
      <c r="BN786" s="154">
        <f t="shared" si="321"/>
        <v>0</v>
      </c>
      <c r="BO786" s="154" t="str">
        <f t="shared" si="322"/>
        <v/>
      </c>
      <c r="BP786" s="61"/>
      <c r="BQ786" s="61"/>
      <c r="BR786" s="59" t="str">
        <f t="shared" si="323"/>
        <v/>
      </c>
      <c r="BS786" s="59" t="str">
        <f t="shared" si="285"/>
        <v/>
      </c>
      <c r="BT786" s="155" t="str">
        <f t="shared" si="324"/>
        <v/>
      </c>
      <c r="BU786" s="156" t="str">
        <f t="shared" si="325"/>
        <v/>
      </c>
      <c r="BV786" s="68"/>
      <c r="BW786" s="68"/>
      <c r="BX786" s="68"/>
      <c r="BY786" s="68"/>
      <c r="BZ786" s="68"/>
      <c r="CA786" s="68"/>
      <c r="CB786" s="68"/>
      <c r="CC786" s="68"/>
    </row>
    <row r="787" spans="1:81" x14ac:dyDescent="0.2">
      <c r="A787" s="138" t="s">
        <v>246</v>
      </c>
      <c r="B787" s="32"/>
      <c r="C787" s="164" t="s">
        <v>198</v>
      </c>
      <c r="D787" s="68"/>
      <c r="E787" s="40"/>
      <c r="F787" s="35"/>
      <c r="G787" s="32"/>
      <c r="H787" s="32"/>
      <c r="I787" s="32"/>
      <c r="J787" s="32"/>
      <c r="K787" s="41"/>
      <c r="L787" s="42"/>
      <c r="M787" s="42"/>
      <c r="N787" s="167" t="str">
        <f t="shared" si="308"/>
        <v>Uit</v>
      </c>
      <c r="O787" s="46"/>
      <c r="P787" s="47"/>
      <c r="Q787" s="48">
        <f t="shared" si="309"/>
        <v>0</v>
      </c>
      <c r="R787" s="49" t="str">
        <f t="shared" si="310"/>
        <v/>
      </c>
      <c r="S787" s="50" t="str">
        <f t="shared" si="311"/>
        <v>Uit</v>
      </c>
      <c r="T787" s="171">
        <f t="shared" si="312"/>
        <v>0</v>
      </c>
      <c r="U787" s="169">
        <f t="shared" si="273"/>
        <v>0</v>
      </c>
      <c r="V787" s="169" t="str">
        <f t="shared" si="313"/>
        <v>Uit</v>
      </c>
      <c r="W787" s="170" t="str">
        <f t="shared" si="314"/>
        <v/>
      </c>
      <c r="X787" s="91" t="str">
        <f t="shared" si="315"/>
        <v/>
      </c>
      <c r="Y787" s="51"/>
      <c r="Z787" s="51"/>
      <c r="AA787" s="51"/>
      <c r="AB787" s="51"/>
      <c r="AC787" s="51"/>
      <c r="AD787" s="51"/>
      <c r="AE787" s="51"/>
      <c r="AF787" s="51"/>
      <c r="AG787" s="51"/>
      <c r="AH787" s="51"/>
      <c r="AI787" s="51"/>
      <c r="AJ787" s="51"/>
      <c r="AK787" s="51"/>
      <c r="AL787" s="51"/>
      <c r="AM787" s="51"/>
      <c r="AN787" s="51"/>
      <c r="AO787" s="51"/>
      <c r="AP787" s="51"/>
      <c r="AQ787" s="51"/>
      <c r="AR787" s="51"/>
      <c r="AS787" s="51"/>
      <c r="AT787" s="51"/>
      <c r="AU787" s="51"/>
      <c r="AV787" s="51"/>
      <c r="AW787" s="51"/>
      <c r="AX787" s="149">
        <f t="shared" si="316"/>
        <v>0</v>
      </c>
      <c r="AY787" s="52"/>
      <c r="AZ787" s="90" t="e">
        <f>VLOOKUP(AY787,Termination!C:D,2,FALSE)</f>
        <v>#N/A</v>
      </c>
      <c r="BA787" s="92" t="str">
        <f t="shared" si="317"/>
        <v/>
      </c>
      <c r="BB787" s="89"/>
      <c r="BC787" s="89"/>
      <c r="BD787" s="150" t="str">
        <f t="shared" si="318"/>
        <v/>
      </c>
      <c r="BE787" s="151">
        <f>VLOOKUP(A787,Basisgegevens!$B:$L,5,0)</f>
        <v>1.25E-3</v>
      </c>
      <c r="BF787" s="151">
        <f>VLOOKUP($A787,Basisgegevens!$B:$L,7,0)</f>
        <v>1.0185185185185186E-3</v>
      </c>
      <c r="BG787" s="151">
        <f>VLOOKUP($A787,Basisgegevens!$B:$L,8,0)</f>
        <v>2.1759259259259258E-3</v>
      </c>
      <c r="BH787" s="152">
        <f>VLOOKUP($A787,Basisgegevens!$B:$L,9,0)</f>
        <v>300</v>
      </c>
      <c r="BI787" s="152">
        <f>VLOOKUP($A787,Basisgegevens!$B:$L,10,0)</f>
        <v>135</v>
      </c>
      <c r="BJ787" s="152">
        <f>VLOOKUP($A787,Basisgegevens!$B:$L,11,0)</f>
        <v>19</v>
      </c>
      <c r="BK787" s="152" t="str">
        <f t="shared" si="319"/>
        <v/>
      </c>
      <c r="BL787" s="153" t="str">
        <f t="shared" si="320"/>
        <v>Uit</v>
      </c>
      <c r="BM787" s="154" t="str">
        <f t="shared" si="307"/>
        <v/>
      </c>
      <c r="BN787" s="154">
        <f t="shared" si="321"/>
        <v>0</v>
      </c>
      <c r="BO787" s="154" t="str">
        <f t="shared" si="322"/>
        <v/>
      </c>
      <c r="BP787" s="61"/>
      <c r="BQ787" s="61"/>
      <c r="BR787" s="59" t="str">
        <f t="shared" si="323"/>
        <v/>
      </c>
      <c r="BS787" s="59" t="str">
        <f t="shared" si="285"/>
        <v/>
      </c>
      <c r="BT787" s="155" t="str">
        <f t="shared" si="324"/>
        <v/>
      </c>
      <c r="BU787" s="156" t="str">
        <f t="shared" si="325"/>
        <v/>
      </c>
      <c r="BV787" s="68"/>
      <c r="BW787" s="68"/>
      <c r="BX787" s="68"/>
      <c r="BY787" s="68"/>
      <c r="BZ787" s="68"/>
      <c r="CA787" s="68"/>
      <c r="CB787" s="68"/>
      <c r="CC787" s="68"/>
    </row>
    <row r="788" spans="1:81" x14ac:dyDescent="0.2">
      <c r="A788" s="138" t="s">
        <v>246</v>
      </c>
      <c r="B788" s="32"/>
      <c r="C788" s="164" t="s">
        <v>198</v>
      </c>
      <c r="D788" s="68"/>
      <c r="E788" s="40"/>
      <c r="F788" s="35"/>
      <c r="G788" s="32"/>
      <c r="H788" s="32"/>
      <c r="I788" s="32"/>
      <c r="J788" s="32"/>
      <c r="K788" s="41"/>
      <c r="L788" s="42"/>
      <c r="M788" s="42"/>
      <c r="N788" s="167" t="str">
        <f t="shared" si="308"/>
        <v>Uit</v>
      </c>
      <c r="O788" s="46"/>
      <c r="P788" s="47"/>
      <c r="Q788" s="48">
        <f t="shared" si="309"/>
        <v>0</v>
      </c>
      <c r="R788" s="49" t="str">
        <f t="shared" si="310"/>
        <v/>
      </c>
      <c r="S788" s="50" t="str">
        <f t="shared" si="311"/>
        <v>Uit</v>
      </c>
      <c r="T788" s="171">
        <f t="shared" si="312"/>
        <v>0</v>
      </c>
      <c r="U788" s="169">
        <f t="shared" si="273"/>
        <v>0</v>
      </c>
      <c r="V788" s="169" t="str">
        <f t="shared" si="313"/>
        <v>Uit</v>
      </c>
      <c r="W788" s="170" t="str">
        <f t="shared" si="314"/>
        <v/>
      </c>
      <c r="X788" s="91" t="str">
        <f t="shared" si="315"/>
        <v/>
      </c>
      <c r="Y788" s="51"/>
      <c r="Z788" s="51"/>
      <c r="AA788" s="51"/>
      <c r="AB788" s="51"/>
      <c r="AC788" s="51"/>
      <c r="AD788" s="51"/>
      <c r="AE788" s="51"/>
      <c r="AF788" s="51"/>
      <c r="AG788" s="51"/>
      <c r="AH788" s="51"/>
      <c r="AI788" s="51"/>
      <c r="AJ788" s="51"/>
      <c r="AK788" s="51"/>
      <c r="AL788" s="51"/>
      <c r="AM788" s="51"/>
      <c r="AN788" s="51"/>
      <c r="AO788" s="51"/>
      <c r="AP788" s="51"/>
      <c r="AQ788" s="51"/>
      <c r="AR788" s="51"/>
      <c r="AS788" s="51"/>
      <c r="AT788" s="51"/>
      <c r="AU788" s="51"/>
      <c r="AV788" s="51"/>
      <c r="AW788" s="51"/>
      <c r="AX788" s="149">
        <f t="shared" si="316"/>
        <v>0</v>
      </c>
      <c r="AY788" s="52"/>
      <c r="AZ788" s="90" t="e">
        <f>VLOOKUP(AY788,Termination!C:D,2,FALSE)</f>
        <v>#N/A</v>
      </c>
      <c r="BA788" s="92" t="str">
        <f t="shared" si="317"/>
        <v/>
      </c>
      <c r="BB788" s="89"/>
      <c r="BC788" s="89"/>
      <c r="BD788" s="150" t="str">
        <f t="shared" si="318"/>
        <v/>
      </c>
      <c r="BE788" s="151">
        <f>VLOOKUP(A788,Basisgegevens!$B:$L,5,0)</f>
        <v>1.25E-3</v>
      </c>
      <c r="BF788" s="151">
        <f>VLOOKUP($A788,Basisgegevens!$B:$L,7,0)</f>
        <v>1.0185185185185186E-3</v>
      </c>
      <c r="BG788" s="151">
        <f>VLOOKUP($A788,Basisgegevens!$B:$L,8,0)</f>
        <v>2.1759259259259258E-3</v>
      </c>
      <c r="BH788" s="152">
        <f>VLOOKUP($A788,Basisgegevens!$B:$L,9,0)</f>
        <v>300</v>
      </c>
      <c r="BI788" s="152">
        <f>VLOOKUP($A788,Basisgegevens!$B:$L,10,0)</f>
        <v>135</v>
      </c>
      <c r="BJ788" s="152">
        <f>VLOOKUP($A788,Basisgegevens!$B:$L,11,0)</f>
        <v>19</v>
      </c>
      <c r="BK788" s="152" t="str">
        <f t="shared" si="319"/>
        <v/>
      </c>
      <c r="BL788" s="153" t="str">
        <f t="shared" si="320"/>
        <v>Uit</v>
      </c>
      <c r="BM788" s="154" t="str">
        <f t="shared" si="307"/>
        <v/>
      </c>
      <c r="BN788" s="154">
        <f t="shared" si="321"/>
        <v>0</v>
      </c>
      <c r="BO788" s="154" t="str">
        <f t="shared" si="322"/>
        <v/>
      </c>
      <c r="BP788" s="61"/>
      <c r="BQ788" s="61"/>
      <c r="BR788" s="59" t="str">
        <f t="shared" si="323"/>
        <v/>
      </c>
      <c r="BS788" s="59" t="str">
        <f t="shared" si="285"/>
        <v/>
      </c>
      <c r="BT788" s="155" t="str">
        <f t="shared" si="324"/>
        <v/>
      </c>
      <c r="BU788" s="156" t="str">
        <f t="shared" si="325"/>
        <v/>
      </c>
      <c r="BV788" s="68"/>
      <c r="BW788" s="68"/>
      <c r="BX788" s="68"/>
      <c r="BY788" s="68"/>
      <c r="BZ788" s="68"/>
      <c r="CA788" s="68"/>
      <c r="CB788" s="68"/>
      <c r="CC788" s="68"/>
    </row>
    <row r="789" spans="1:81" x14ac:dyDescent="0.2">
      <c r="A789" s="138" t="s">
        <v>246</v>
      </c>
      <c r="B789" s="32"/>
      <c r="C789" s="164" t="s">
        <v>198</v>
      </c>
      <c r="D789" s="68"/>
      <c r="E789" s="40"/>
      <c r="F789" s="35"/>
      <c r="G789" s="32"/>
      <c r="H789" s="32"/>
      <c r="I789" s="32"/>
      <c r="J789" s="32"/>
      <c r="K789" s="41"/>
      <c r="L789" s="42"/>
      <c r="M789" s="42"/>
      <c r="N789" s="167" t="str">
        <f t="shared" si="308"/>
        <v>Uit</v>
      </c>
      <c r="O789" s="46"/>
      <c r="P789" s="47"/>
      <c r="Q789" s="48">
        <f t="shared" si="309"/>
        <v>0</v>
      </c>
      <c r="R789" s="49" t="str">
        <f t="shared" si="310"/>
        <v/>
      </c>
      <c r="S789" s="50" t="str">
        <f t="shared" si="311"/>
        <v>Uit</v>
      </c>
      <c r="T789" s="171">
        <f t="shared" si="312"/>
        <v>0</v>
      </c>
      <c r="U789" s="169">
        <f t="shared" si="273"/>
        <v>0</v>
      </c>
      <c r="V789" s="169" t="str">
        <f t="shared" si="313"/>
        <v>Uit</v>
      </c>
      <c r="W789" s="170" t="str">
        <f t="shared" si="314"/>
        <v/>
      </c>
      <c r="X789" s="91" t="str">
        <f t="shared" si="315"/>
        <v/>
      </c>
      <c r="Y789" s="51"/>
      <c r="Z789" s="51"/>
      <c r="AA789" s="51"/>
      <c r="AB789" s="51"/>
      <c r="AC789" s="51"/>
      <c r="AD789" s="51"/>
      <c r="AE789" s="51"/>
      <c r="AF789" s="51"/>
      <c r="AG789" s="51"/>
      <c r="AH789" s="51"/>
      <c r="AI789" s="51"/>
      <c r="AJ789" s="51"/>
      <c r="AK789" s="51"/>
      <c r="AL789" s="51"/>
      <c r="AM789" s="51"/>
      <c r="AN789" s="51"/>
      <c r="AO789" s="51"/>
      <c r="AP789" s="51"/>
      <c r="AQ789" s="51"/>
      <c r="AR789" s="51"/>
      <c r="AS789" s="51"/>
      <c r="AT789" s="51"/>
      <c r="AU789" s="51"/>
      <c r="AV789" s="51"/>
      <c r="AW789" s="51"/>
      <c r="AX789" s="149">
        <f t="shared" si="316"/>
        <v>0</v>
      </c>
      <c r="AY789" s="52"/>
      <c r="AZ789" s="90" t="e">
        <f>VLOOKUP(AY789,Termination!C:D,2,FALSE)</f>
        <v>#N/A</v>
      </c>
      <c r="BA789" s="92" t="str">
        <f t="shared" si="317"/>
        <v/>
      </c>
      <c r="BB789" s="89"/>
      <c r="BC789" s="89"/>
      <c r="BD789" s="150" t="str">
        <f t="shared" si="318"/>
        <v/>
      </c>
      <c r="BE789" s="151">
        <f>VLOOKUP(A789,Basisgegevens!$B:$L,5,0)</f>
        <v>1.25E-3</v>
      </c>
      <c r="BF789" s="151">
        <f>VLOOKUP($A789,Basisgegevens!$B:$L,7,0)</f>
        <v>1.0185185185185186E-3</v>
      </c>
      <c r="BG789" s="151">
        <f>VLOOKUP($A789,Basisgegevens!$B:$L,8,0)</f>
        <v>2.1759259259259258E-3</v>
      </c>
      <c r="BH789" s="152">
        <f>VLOOKUP($A789,Basisgegevens!$B:$L,9,0)</f>
        <v>300</v>
      </c>
      <c r="BI789" s="152">
        <f>VLOOKUP($A789,Basisgegevens!$B:$L,10,0)</f>
        <v>135</v>
      </c>
      <c r="BJ789" s="152">
        <f>VLOOKUP($A789,Basisgegevens!$B:$L,11,0)</f>
        <v>19</v>
      </c>
      <c r="BK789" s="152" t="str">
        <f t="shared" si="319"/>
        <v/>
      </c>
      <c r="BL789" s="153" t="str">
        <f t="shared" si="320"/>
        <v>Uit</v>
      </c>
      <c r="BM789" s="154" t="str">
        <f t="shared" si="307"/>
        <v/>
      </c>
      <c r="BN789" s="154">
        <f t="shared" si="321"/>
        <v>0</v>
      </c>
      <c r="BO789" s="154" t="str">
        <f t="shared" si="322"/>
        <v/>
      </c>
      <c r="BP789" s="61"/>
      <c r="BQ789" s="61"/>
      <c r="BR789" s="59" t="str">
        <f t="shared" si="323"/>
        <v/>
      </c>
      <c r="BS789" s="59" t="str">
        <f t="shared" si="285"/>
        <v/>
      </c>
      <c r="BT789" s="155" t="str">
        <f t="shared" si="324"/>
        <v/>
      </c>
      <c r="BU789" s="156" t="str">
        <f t="shared" si="325"/>
        <v/>
      </c>
      <c r="BV789" s="68"/>
      <c r="BW789" s="68"/>
      <c r="BX789" s="68"/>
      <c r="BY789" s="68"/>
      <c r="BZ789" s="68"/>
      <c r="CA789" s="68"/>
      <c r="CB789" s="68"/>
      <c r="CC789" s="68"/>
    </row>
    <row r="790" spans="1:81" x14ac:dyDescent="0.2">
      <c r="A790" s="138" t="s">
        <v>246</v>
      </c>
      <c r="B790" s="32"/>
      <c r="C790" s="164" t="s">
        <v>198</v>
      </c>
      <c r="D790" s="68"/>
      <c r="E790" s="40"/>
      <c r="F790" s="35"/>
      <c r="G790" s="32"/>
      <c r="H790" s="32"/>
      <c r="I790" s="32"/>
      <c r="J790" s="32"/>
      <c r="K790" s="41"/>
      <c r="L790" s="42"/>
      <c r="M790" s="42"/>
      <c r="N790" s="167" t="str">
        <f t="shared" si="308"/>
        <v>Uit</v>
      </c>
      <c r="O790" s="46"/>
      <c r="P790" s="47"/>
      <c r="Q790" s="48">
        <f t="shared" si="309"/>
        <v>0</v>
      </c>
      <c r="R790" s="49" t="str">
        <f t="shared" si="310"/>
        <v/>
      </c>
      <c r="S790" s="50" t="str">
        <f t="shared" si="311"/>
        <v>Uit</v>
      </c>
      <c r="T790" s="171">
        <f t="shared" si="312"/>
        <v>0</v>
      </c>
      <c r="U790" s="169">
        <f t="shared" si="273"/>
        <v>0</v>
      </c>
      <c r="V790" s="169" t="str">
        <f t="shared" si="313"/>
        <v>Uit</v>
      </c>
      <c r="W790" s="170" t="str">
        <f t="shared" si="314"/>
        <v/>
      </c>
      <c r="X790" s="91" t="str">
        <f t="shared" si="315"/>
        <v/>
      </c>
      <c r="Y790" s="51"/>
      <c r="Z790" s="51"/>
      <c r="AA790" s="51"/>
      <c r="AB790" s="51"/>
      <c r="AC790" s="51"/>
      <c r="AD790" s="51"/>
      <c r="AE790" s="51"/>
      <c r="AF790" s="51"/>
      <c r="AG790" s="51"/>
      <c r="AH790" s="51"/>
      <c r="AI790" s="51"/>
      <c r="AJ790" s="51"/>
      <c r="AK790" s="51"/>
      <c r="AL790" s="51"/>
      <c r="AM790" s="51"/>
      <c r="AN790" s="51"/>
      <c r="AO790" s="51"/>
      <c r="AP790" s="51"/>
      <c r="AQ790" s="51"/>
      <c r="AR790" s="51"/>
      <c r="AS790" s="51"/>
      <c r="AT790" s="51"/>
      <c r="AU790" s="51"/>
      <c r="AV790" s="51"/>
      <c r="AW790" s="51"/>
      <c r="AX790" s="149">
        <f t="shared" si="316"/>
        <v>0</v>
      </c>
      <c r="AY790" s="52"/>
      <c r="AZ790" s="90" t="e">
        <f>VLOOKUP(AY790,Termination!C:D,2,FALSE)</f>
        <v>#N/A</v>
      </c>
      <c r="BA790" s="92" t="str">
        <f t="shared" si="317"/>
        <v/>
      </c>
      <c r="BB790" s="89"/>
      <c r="BC790" s="89"/>
      <c r="BD790" s="150" t="str">
        <f t="shared" si="318"/>
        <v/>
      </c>
      <c r="BE790" s="151">
        <f>VLOOKUP(A790,Basisgegevens!$B:$L,5,0)</f>
        <v>1.25E-3</v>
      </c>
      <c r="BF790" s="151">
        <f>VLOOKUP($A790,Basisgegevens!$B:$L,7,0)</f>
        <v>1.0185185185185186E-3</v>
      </c>
      <c r="BG790" s="151">
        <f>VLOOKUP($A790,Basisgegevens!$B:$L,8,0)</f>
        <v>2.1759259259259258E-3</v>
      </c>
      <c r="BH790" s="152">
        <f>VLOOKUP($A790,Basisgegevens!$B:$L,9,0)</f>
        <v>300</v>
      </c>
      <c r="BI790" s="152">
        <f>VLOOKUP($A790,Basisgegevens!$B:$L,10,0)</f>
        <v>135</v>
      </c>
      <c r="BJ790" s="152">
        <f>VLOOKUP($A790,Basisgegevens!$B:$L,11,0)</f>
        <v>19</v>
      </c>
      <c r="BK790" s="152" t="str">
        <f t="shared" si="319"/>
        <v/>
      </c>
      <c r="BL790" s="153" t="str">
        <f t="shared" si="320"/>
        <v>Uit</v>
      </c>
      <c r="BM790" s="154" t="str">
        <f t="shared" si="307"/>
        <v/>
      </c>
      <c r="BN790" s="154">
        <f t="shared" si="321"/>
        <v>0</v>
      </c>
      <c r="BO790" s="154" t="str">
        <f t="shared" si="322"/>
        <v/>
      </c>
      <c r="BP790" s="61"/>
      <c r="BQ790" s="61"/>
      <c r="BR790" s="59" t="str">
        <f t="shared" si="323"/>
        <v/>
      </c>
      <c r="BS790" s="59" t="str">
        <f t="shared" si="285"/>
        <v/>
      </c>
      <c r="BT790" s="155" t="str">
        <f t="shared" si="324"/>
        <v/>
      </c>
      <c r="BU790" s="156" t="str">
        <f t="shared" si="325"/>
        <v/>
      </c>
      <c r="BV790" s="68"/>
      <c r="BW790" s="68"/>
      <c r="BX790" s="68"/>
      <c r="BY790" s="68"/>
      <c r="BZ790" s="68"/>
      <c r="CA790" s="68"/>
      <c r="CB790" s="68"/>
      <c r="CC790" s="68"/>
    </row>
    <row r="791" spans="1:81" x14ac:dyDescent="0.2">
      <c r="A791" s="138" t="s">
        <v>246</v>
      </c>
      <c r="B791" s="32"/>
      <c r="C791" s="164" t="s">
        <v>198</v>
      </c>
      <c r="D791" s="68"/>
      <c r="E791" s="40"/>
      <c r="F791" s="35"/>
      <c r="G791" s="32"/>
      <c r="H791" s="32"/>
      <c r="I791" s="32"/>
      <c r="J791" s="32"/>
      <c r="K791" s="41"/>
      <c r="L791" s="42"/>
      <c r="M791" s="42"/>
      <c r="N791" s="167" t="str">
        <f t="shared" si="308"/>
        <v>Uit</v>
      </c>
      <c r="O791" s="46"/>
      <c r="P791" s="47"/>
      <c r="Q791" s="48">
        <f t="shared" si="309"/>
        <v>0</v>
      </c>
      <c r="R791" s="49" t="str">
        <f t="shared" si="310"/>
        <v/>
      </c>
      <c r="S791" s="50" t="str">
        <f t="shared" si="311"/>
        <v>Uit</v>
      </c>
      <c r="T791" s="171">
        <f t="shared" si="312"/>
        <v>0</v>
      </c>
      <c r="U791" s="169">
        <f t="shared" si="273"/>
        <v>0</v>
      </c>
      <c r="V791" s="169" t="str">
        <f t="shared" si="313"/>
        <v>Uit</v>
      </c>
      <c r="W791" s="170" t="str">
        <f t="shared" si="314"/>
        <v/>
      </c>
      <c r="X791" s="91" t="str">
        <f t="shared" si="315"/>
        <v/>
      </c>
      <c r="Y791" s="51"/>
      <c r="Z791" s="51"/>
      <c r="AA791" s="51"/>
      <c r="AB791" s="51"/>
      <c r="AC791" s="51"/>
      <c r="AD791" s="51"/>
      <c r="AE791" s="51"/>
      <c r="AF791" s="51"/>
      <c r="AG791" s="51"/>
      <c r="AH791" s="51"/>
      <c r="AI791" s="51"/>
      <c r="AJ791" s="51"/>
      <c r="AK791" s="51"/>
      <c r="AL791" s="51"/>
      <c r="AM791" s="51"/>
      <c r="AN791" s="51"/>
      <c r="AO791" s="51"/>
      <c r="AP791" s="51"/>
      <c r="AQ791" s="51"/>
      <c r="AR791" s="51"/>
      <c r="AS791" s="51"/>
      <c r="AT791" s="51"/>
      <c r="AU791" s="51"/>
      <c r="AV791" s="51"/>
      <c r="AW791" s="51"/>
      <c r="AX791" s="149">
        <f t="shared" si="316"/>
        <v>0</v>
      </c>
      <c r="AY791" s="52"/>
      <c r="AZ791" s="90" t="e">
        <f>VLOOKUP(AY791,Termination!C:D,2,FALSE)</f>
        <v>#N/A</v>
      </c>
      <c r="BA791" s="92" t="str">
        <f t="shared" si="317"/>
        <v/>
      </c>
      <c r="BB791" s="89"/>
      <c r="BC791" s="89"/>
      <c r="BD791" s="150" t="str">
        <f t="shared" si="318"/>
        <v/>
      </c>
      <c r="BE791" s="151">
        <f>VLOOKUP(A791,Basisgegevens!$B:$L,5,0)</f>
        <v>1.25E-3</v>
      </c>
      <c r="BF791" s="151">
        <f>VLOOKUP($A791,Basisgegevens!$B:$L,7,0)</f>
        <v>1.0185185185185186E-3</v>
      </c>
      <c r="BG791" s="151">
        <f>VLOOKUP($A791,Basisgegevens!$B:$L,8,0)</f>
        <v>2.1759259259259258E-3</v>
      </c>
      <c r="BH791" s="152">
        <f>VLOOKUP($A791,Basisgegevens!$B:$L,9,0)</f>
        <v>300</v>
      </c>
      <c r="BI791" s="152">
        <f>VLOOKUP($A791,Basisgegevens!$B:$L,10,0)</f>
        <v>135</v>
      </c>
      <c r="BJ791" s="152">
        <f>VLOOKUP($A791,Basisgegevens!$B:$L,11,0)</f>
        <v>19</v>
      </c>
      <c r="BK791" s="152" t="str">
        <f t="shared" si="319"/>
        <v/>
      </c>
      <c r="BL791" s="153" t="str">
        <f t="shared" si="320"/>
        <v>Uit</v>
      </c>
      <c r="BM791" s="154" t="str">
        <f t="shared" si="307"/>
        <v/>
      </c>
      <c r="BN791" s="154">
        <f t="shared" si="321"/>
        <v>0</v>
      </c>
      <c r="BO791" s="154" t="str">
        <f t="shared" si="322"/>
        <v/>
      </c>
      <c r="BP791" s="61"/>
      <c r="BQ791" s="61"/>
      <c r="BR791" s="59" t="str">
        <f t="shared" si="323"/>
        <v/>
      </c>
      <c r="BS791" s="59" t="str">
        <f t="shared" si="285"/>
        <v/>
      </c>
      <c r="BT791" s="155" t="str">
        <f t="shared" si="324"/>
        <v/>
      </c>
      <c r="BU791" s="156" t="str">
        <f t="shared" si="325"/>
        <v/>
      </c>
      <c r="BV791" s="68"/>
      <c r="BW791" s="68"/>
      <c r="BX791" s="68"/>
      <c r="BY791" s="68"/>
      <c r="BZ791" s="68"/>
      <c r="CA791" s="68"/>
      <c r="CB791" s="68"/>
      <c r="CC791" s="68"/>
    </row>
    <row r="792" spans="1:81" x14ac:dyDescent="0.2">
      <c r="A792" s="138" t="s">
        <v>246</v>
      </c>
      <c r="B792" s="32"/>
      <c r="C792" s="164" t="s">
        <v>198</v>
      </c>
      <c r="D792" s="68"/>
      <c r="E792" s="40"/>
      <c r="F792" s="35"/>
      <c r="G792" s="32"/>
      <c r="H792" s="32"/>
      <c r="I792" s="32"/>
      <c r="J792" s="32"/>
      <c r="K792" s="41"/>
      <c r="L792" s="42"/>
      <c r="M792" s="42"/>
      <c r="N792" s="167" t="str">
        <f t="shared" si="308"/>
        <v>Uit</v>
      </c>
      <c r="O792" s="46"/>
      <c r="P792" s="47"/>
      <c r="Q792" s="48">
        <f t="shared" si="309"/>
        <v>0</v>
      </c>
      <c r="R792" s="49" t="str">
        <f t="shared" si="310"/>
        <v/>
      </c>
      <c r="S792" s="50" t="str">
        <f t="shared" si="311"/>
        <v>Uit</v>
      </c>
      <c r="T792" s="171">
        <f t="shared" si="312"/>
        <v>0</v>
      </c>
      <c r="U792" s="169">
        <f t="shared" si="273"/>
        <v>0</v>
      </c>
      <c r="V792" s="169" t="str">
        <f t="shared" si="313"/>
        <v>Uit</v>
      </c>
      <c r="W792" s="170" t="str">
        <f t="shared" si="314"/>
        <v/>
      </c>
      <c r="X792" s="91" t="str">
        <f t="shared" si="315"/>
        <v/>
      </c>
      <c r="Y792" s="51"/>
      <c r="Z792" s="51"/>
      <c r="AA792" s="51"/>
      <c r="AB792" s="51"/>
      <c r="AC792" s="51"/>
      <c r="AD792" s="51"/>
      <c r="AE792" s="51"/>
      <c r="AF792" s="51"/>
      <c r="AG792" s="51"/>
      <c r="AH792" s="51"/>
      <c r="AI792" s="51"/>
      <c r="AJ792" s="51"/>
      <c r="AK792" s="51"/>
      <c r="AL792" s="51"/>
      <c r="AM792" s="51"/>
      <c r="AN792" s="51"/>
      <c r="AO792" s="51"/>
      <c r="AP792" s="51"/>
      <c r="AQ792" s="51"/>
      <c r="AR792" s="51"/>
      <c r="AS792" s="51"/>
      <c r="AT792" s="51"/>
      <c r="AU792" s="51"/>
      <c r="AV792" s="51"/>
      <c r="AW792" s="51"/>
      <c r="AX792" s="149">
        <f t="shared" si="316"/>
        <v>0</v>
      </c>
      <c r="AY792" s="52"/>
      <c r="AZ792" s="90" t="e">
        <f>VLOOKUP(AY792,Termination!C:D,2,FALSE)</f>
        <v>#N/A</v>
      </c>
      <c r="BA792" s="92" t="str">
        <f t="shared" si="317"/>
        <v/>
      </c>
      <c r="BB792" s="89"/>
      <c r="BC792" s="89"/>
      <c r="BD792" s="150" t="str">
        <f t="shared" si="318"/>
        <v/>
      </c>
      <c r="BE792" s="151">
        <f>VLOOKUP(A792,Basisgegevens!$B:$L,5,0)</f>
        <v>1.25E-3</v>
      </c>
      <c r="BF792" s="151">
        <f>VLOOKUP($A792,Basisgegevens!$B:$L,7,0)</f>
        <v>1.0185185185185186E-3</v>
      </c>
      <c r="BG792" s="151">
        <f>VLOOKUP($A792,Basisgegevens!$B:$L,8,0)</f>
        <v>2.1759259259259258E-3</v>
      </c>
      <c r="BH792" s="152">
        <f>VLOOKUP($A792,Basisgegevens!$B:$L,9,0)</f>
        <v>300</v>
      </c>
      <c r="BI792" s="152">
        <f>VLOOKUP($A792,Basisgegevens!$B:$L,10,0)</f>
        <v>135</v>
      </c>
      <c r="BJ792" s="152">
        <f>VLOOKUP($A792,Basisgegevens!$B:$L,11,0)</f>
        <v>19</v>
      </c>
      <c r="BK792" s="152" t="str">
        <f t="shared" si="319"/>
        <v/>
      </c>
      <c r="BL792" s="153" t="str">
        <f t="shared" si="320"/>
        <v>Uit</v>
      </c>
      <c r="BM792" s="154" t="str">
        <f t="shared" si="307"/>
        <v/>
      </c>
      <c r="BN792" s="154">
        <f t="shared" si="321"/>
        <v>0</v>
      </c>
      <c r="BO792" s="154" t="str">
        <f t="shared" si="322"/>
        <v/>
      </c>
      <c r="BP792" s="61"/>
      <c r="BQ792" s="61"/>
      <c r="BR792" s="59" t="str">
        <f t="shared" si="323"/>
        <v/>
      </c>
      <c r="BS792" s="59" t="str">
        <f t="shared" si="285"/>
        <v/>
      </c>
      <c r="BT792" s="155" t="str">
        <f t="shared" si="324"/>
        <v/>
      </c>
      <c r="BU792" s="156" t="str">
        <f t="shared" si="325"/>
        <v/>
      </c>
      <c r="BV792" s="68"/>
      <c r="BW792" s="68"/>
      <c r="BX792" s="68"/>
      <c r="BY792" s="68"/>
      <c r="BZ792" s="68"/>
      <c r="CA792" s="68"/>
      <c r="CB792" s="68"/>
      <c r="CC792" s="68"/>
    </row>
    <row r="793" spans="1:81" x14ac:dyDescent="0.2">
      <c r="A793" s="138" t="s">
        <v>246</v>
      </c>
      <c r="B793" s="32"/>
      <c r="C793" s="164" t="s">
        <v>198</v>
      </c>
      <c r="D793" s="68"/>
      <c r="E793" s="40"/>
      <c r="F793" s="35"/>
      <c r="G793" s="32"/>
      <c r="H793" s="32"/>
      <c r="I793" s="32"/>
      <c r="J793" s="32"/>
      <c r="K793" s="41"/>
      <c r="L793" s="42"/>
      <c r="M793" s="42"/>
      <c r="N793" s="167" t="str">
        <f t="shared" si="308"/>
        <v>Uit</v>
      </c>
      <c r="O793" s="46"/>
      <c r="P793" s="47"/>
      <c r="Q793" s="48">
        <f t="shared" si="309"/>
        <v>0</v>
      </c>
      <c r="R793" s="49" t="str">
        <f t="shared" si="310"/>
        <v/>
      </c>
      <c r="S793" s="50" t="str">
        <f t="shared" si="311"/>
        <v>Uit</v>
      </c>
      <c r="T793" s="171">
        <f t="shared" si="312"/>
        <v>0</v>
      </c>
      <c r="U793" s="169">
        <f t="shared" si="273"/>
        <v>0</v>
      </c>
      <c r="V793" s="169" t="str">
        <f t="shared" si="313"/>
        <v>Uit</v>
      </c>
      <c r="W793" s="170" t="str">
        <f t="shared" si="314"/>
        <v/>
      </c>
      <c r="X793" s="91" t="str">
        <f t="shared" si="315"/>
        <v/>
      </c>
      <c r="Y793" s="51"/>
      <c r="Z793" s="51"/>
      <c r="AA793" s="51"/>
      <c r="AB793" s="51"/>
      <c r="AC793" s="51"/>
      <c r="AD793" s="51"/>
      <c r="AE793" s="51"/>
      <c r="AF793" s="51"/>
      <c r="AG793" s="51"/>
      <c r="AH793" s="51"/>
      <c r="AI793" s="51"/>
      <c r="AJ793" s="51"/>
      <c r="AK793" s="51"/>
      <c r="AL793" s="51"/>
      <c r="AM793" s="51"/>
      <c r="AN793" s="51"/>
      <c r="AO793" s="51"/>
      <c r="AP793" s="51"/>
      <c r="AQ793" s="51"/>
      <c r="AR793" s="51"/>
      <c r="AS793" s="51"/>
      <c r="AT793" s="51"/>
      <c r="AU793" s="51"/>
      <c r="AV793" s="51"/>
      <c r="AW793" s="51"/>
      <c r="AX793" s="149">
        <f t="shared" si="316"/>
        <v>0</v>
      </c>
      <c r="AY793" s="52"/>
      <c r="AZ793" s="90" t="e">
        <f>VLOOKUP(AY793,Termination!C:D,2,FALSE)</f>
        <v>#N/A</v>
      </c>
      <c r="BA793" s="92" t="str">
        <f t="shared" si="317"/>
        <v/>
      </c>
      <c r="BB793" s="89"/>
      <c r="BC793" s="89"/>
      <c r="BD793" s="150" t="str">
        <f t="shared" si="318"/>
        <v/>
      </c>
      <c r="BE793" s="151">
        <f>VLOOKUP(A793,Basisgegevens!$B:$L,5,0)</f>
        <v>1.25E-3</v>
      </c>
      <c r="BF793" s="151">
        <f>VLOOKUP($A793,Basisgegevens!$B:$L,7,0)</f>
        <v>1.0185185185185186E-3</v>
      </c>
      <c r="BG793" s="151">
        <f>VLOOKUP($A793,Basisgegevens!$B:$L,8,0)</f>
        <v>2.1759259259259258E-3</v>
      </c>
      <c r="BH793" s="152">
        <f>VLOOKUP($A793,Basisgegevens!$B:$L,9,0)</f>
        <v>300</v>
      </c>
      <c r="BI793" s="152">
        <f>VLOOKUP($A793,Basisgegevens!$B:$L,10,0)</f>
        <v>135</v>
      </c>
      <c r="BJ793" s="152">
        <f>VLOOKUP($A793,Basisgegevens!$B:$L,11,0)</f>
        <v>19</v>
      </c>
      <c r="BK793" s="152" t="str">
        <f t="shared" si="319"/>
        <v/>
      </c>
      <c r="BL793" s="153" t="str">
        <f t="shared" si="320"/>
        <v>Uit</v>
      </c>
      <c r="BM793" s="154" t="str">
        <f t="shared" si="307"/>
        <v/>
      </c>
      <c r="BN793" s="154">
        <f t="shared" si="321"/>
        <v>0</v>
      </c>
      <c r="BO793" s="154" t="str">
        <f t="shared" si="322"/>
        <v/>
      </c>
      <c r="BP793" s="61"/>
      <c r="BQ793" s="61"/>
      <c r="BR793" s="59" t="str">
        <f t="shared" si="323"/>
        <v/>
      </c>
      <c r="BS793" s="59" t="str">
        <f t="shared" si="285"/>
        <v/>
      </c>
      <c r="BT793" s="155" t="str">
        <f t="shared" si="324"/>
        <v/>
      </c>
      <c r="BU793" s="156" t="str">
        <f t="shared" si="325"/>
        <v/>
      </c>
      <c r="BV793" s="68"/>
      <c r="BW793" s="68"/>
      <c r="BX793" s="68"/>
      <c r="BY793" s="68"/>
      <c r="BZ793" s="68"/>
      <c r="CA793" s="68"/>
      <c r="CB793" s="68"/>
      <c r="CC793" s="68"/>
    </row>
    <row r="794" spans="1:81" x14ac:dyDescent="0.2">
      <c r="A794" s="138" t="s">
        <v>246</v>
      </c>
      <c r="B794" s="32"/>
      <c r="C794" s="164" t="s">
        <v>198</v>
      </c>
      <c r="D794" s="68"/>
      <c r="E794" s="40"/>
      <c r="F794" s="35"/>
      <c r="G794" s="32"/>
      <c r="H794" s="32"/>
      <c r="I794" s="32"/>
      <c r="J794" s="32"/>
      <c r="K794" s="41"/>
      <c r="L794" s="42"/>
      <c r="M794" s="42"/>
      <c r="N794" s="167" t="str">
        <f t="shared" si="308"/>
        <v>Uit</v>
      </c>
      <c r="O794" s="46"/>
      <c r="P794" s="47"/>
      <c r="Q794" s="48">
        <f t="shared" si="309"/>
        <v>0</v>
      </c>
      <c r="R794" s="49" t="str">
        <f t="shared" si="310"/>
        <v/>
      </c>
      <c r="S794" s="50" t="str">
        <f t="shared" si="311"/>
        <v>Uit</v>
      </c>
      <c r="T794" s="171">
        <f t="shared" si="312"/>
        <v>0</v>
      </c>
      <c r="U794" s="169">
        <f t="shared" si="273"/>
        <v>0</v>
      </c>
      <c r="V794" s="169" t="str">
        <f t="shared" si="313"/>
        <v>Uit</v>
      </c>
      <c r="W794" s="170" t="str">
        <f t="shared" si="314"/>
        <v/>
      </c>
      <c r="X794" s="91" t="str">
        <f t="shared" si="315"/>
        <v/>
      </c>
      <c r="Y794" s="51"/>
      <c r="Z794" s="51"/>
      <c r="AA794" s="51"/>
      <c r="AB794" s="51"/>
      <c r="AC794" s="51"/>
      <c r="AD794" s="51"/>
      <c r="AE794" s="51"/>
      <c r="AF794" s="51"/>
      <c r="AG794" s="51"/>
      <c r="AH794" s="51"/>
      <c r="AI794" s="51"/>
      <c r="AJ794" s="51"/>
      <c r="AK794" s="51"/>
      <c r="AL794" s="51"/>
      <c r="AM794" s="51"/>
      <c r="AN794" s="51"/>
      <c r="AO794" s="51"/>
      <c r="AP794" s="51"/>
      <c r="AQ794" s="51"/>
      <c r="AR794" s="51"/>
      <c r="AS794" s="51"/>
      <c r="AT794" s="51"/>
      <c r="AU794" s="51"/>
      <c r="AV794" s="51"/>
      <c r="AW794" s="51"/>
      <c r="AX794" s="149">
        <f t="shared" si="316"/>
        <v>0</v>
      </c>
      <c r="AY794" s="52"/>
      <c r="AZ794" s="90" t="e">
        <f>VLOOKUP(AY794,Termination!C:D,2,FALSE)</f>
        <v>#N/A</v>
      </c>
      <c r="BA794" s="92" t="str">
        <f t="shared" si="317"/>
        <v/>
      </c>
      <c r="BB794" s="89"/>
      <c r="BC794" s="89"/>
      <c r="BD794" s="150" t="str">
        <f t="shared" si="318"/>
        <v/>
      </c>
      <c r="BE794" s="151">
        <f>VLOOKUP(A794,Basisgegevens!$B:$L,5,0)</f>
        <v>1.25E-3</v>
      </c>
      <c r="BF794" s="151">
        <f>VLOOKUP($A794,Basisgegevens!$B:$L,7,0)</f>
        <v>1.0185185185185186E-3</v>
      </c>
      <c r="BG794" s="151">
        <f>VLOOKUP($A794,Basisgegevens!$B:$L,8,0)</f>
        <v>2.1759259259259258E-3</v>
      </c>
      <c r="BH794" s="152">
        <f>VLOOKUP($A794,Basisgegevens!$B:$L,9,0)</f>
        <v>300</v>
      </c>
      <c r="BI794" s="152">
        <f>VLOOKUP($A794,Basisgegevens!$B:$L,10,0)</f>
        <v>135</v>
      </c>
      <c r="BJ794" s="152">
        <f>VLOOKUP($A794,Basisgegevens!$B:$L,11,0)</f>
        <v>19</v>
      </c>
      <c r="BK794" s="152" t="str">
        <f t="shared" si="319"/>
        <v/>
      </c>
      <c r="BL794" s="153" t="str">
        <f t="shared" si="320"/>
        <v>Uit</v>
      </c>
      <c r="BM794" s="154" t="str">
        <f t="shared" si="307"/>
        <v/>
      </c>
      <c r="BN794" s="154">
        <f t="shared" si="321"/>
        <v>0</v>
      </c>
      <c r="BO794" s="154" t="str">
        <f t="shared" si="322"/>
        <v/>
      </c>
      <c r="BP794" s="61"/>
      <c r="BQ794" s="61"/>
      <c r="BR794" s="59" t="str">
        <f t="shared" si="323"/>
        <v/>
      </c>
      <c r="BS794" s="59" t="str">
        <f t="shared" si="285"/>
        <v/>
      </c>
      <c r="BT794" s="155" t="str">
        <f t="shared" si="324"/>
        <v/>
      </c>
      <c r="BU794" s="156" t="str">
        <f t="shared" si="325"/>
        <v/>
      </c>
      <c r="BV794" s="68"/>
      <c r="BW794" s="68"/>
      <c r="BX794" s="68"/>
      <c r="BY794" s="68"/>
      <c r="BZ794" s="68"/>
      <c r="CA794" s="68"/>
      <c r="CB794" s="68"/>
      <c r="CC794" s="68"/>
    </row>
    <row r="795" spans="1:81" x14ac:dyDescent="0.2">
      <c r="A795" s="138" t="s">
        <v>246</v>
      </c>
      <c r="B795" s="32"/>
      <c r="C795" s="164" t="s">
        <v>198</v>
      </c>
      <c r="D795" s="68"/>
      <c r="E795" s="40"/>
      <c r="F795" s="35"/>
      <c r="G795" s="32"/>
      <c r="H795" s="32"/>
      <c r="I795" s="32"/>
      <c r="J795" s="32"/>
      <c r="K795" s="41"/>
      <c r="L795" s="42"/>
      <c r="M795" s="42"/>
      <c r="N795" s="167" t="str">
        <f t="shared" si="308"/>
        <v>Uit</v>
      </c>
      <c r="O795" s="46"/>
      <c r="P795" s="47"/>
      <c r="Q795" s="48">
        <f t="shared" si="309"/>
        <v>0</v>
      </c>
      <c r="R795" s="49" t="str">
        <f t="shared" si="310"/>
        <v/>
      </c>
      <c r="S795" s="50" t="str">
        <f t="shared" si="311"/>
        <v>Uit</v>
      </c>
      <c r="T795" s="171">
        <f t="shared" si="312"/>
        <v>0</v>
      </c>
      <c r="U795" s="169">
        <f t="shared" si="273"/>
        <v>0</v>
      </c>
      <c r="V795" s="169" t="str">
        <f t="shared" si="313"/>
        <v>Uit</v>
      </c>
      <c r="W795" s="170" t="str">
        <f t="shared" si="314"/>
        <v/>
      </c>
      <c r="X795" s="91" t="str">
        <f t="shared" si="315"/>
        <v/>
      </c>
      <c r="Y795" s="51"/>
      <c r="Z795" s="51"/>
      <c r="AA795" s="51"/>
      <c r="AB795" s="51"/>
      <c r="AC795" s="51"/>
      <c r="AD795" s="51"/>
      <c r="AE795" s="51"/>
      <c r="AF795" s="51"/>
      <c r="AG795" s="51"/>
      <c r="AH795" s="51"/>
      <c r="AI795" s="51"/>
      <c r="AJ795" s="51"/>
      <c r="AK795" s="51"/>
      <c r="AL795" s="51"/>
      <c r="AM795" s="51"/>
      <c r="AN795" s="51"/>
      <c r="AO795" s="51"/>
      <c r="AP795" s="51"/>
      <c r="AQ795" s="51"/>
      <c r="AR795" s="51"/>
      <c r="AS795" s="51"/>
      <c r="AT795" s="51"/>
      <c r="AU795" s="51"/>
      <c r="AV795" s="51"/>
      <c r="AW795" s="51"/>
      <c r="AX795" s="149">
        <f t="shared" si="316"/>
        <v>0</v>
      </c>
      <c r="AY795" s="52"/>
      <c r="AZ795" s="90" t="e">
        <f>VLOOKUP(AY795,Termination!C:D,2,FALSE)</f>
        <v>#N/A</v>
      </c>
      <c r="BA795" s="92" t="str">
        <f t="shared" si="317"/>
        <v/>
      </c>
      <c r="BB795" s="89"/>
      <c r="BC795" s="89"/>
      <c r="BD795" s="150" t="str">
        <f t="shared" si="318"/>
        <v/>
      </c>
      <c r="BE795" s="151">
        <f>VLOOKUP(A795,Basisgegevens!$B:$L,5,0)</f>
        <v>1.25E-3</v>
      </c>
      <c r="BF795" s="151">
        <f>VLOOKUP($A795,Basisgegevens!$B:$L,7,0)</f>
        <v>1.0185185185185186E-3</v>
      </c>
      <c r="BG795" s="151">
        <f>VLOOKUP($A795,Basisgegevens!$B:$L,8,0)</f>
        <v>2.1759259259259258E-3</v>
      </c>
      <c r="BH795" s="152">
        <f>VLOOKUP($A795,Basisgegevens!$B:$L,9,0)</f>
        <v>300</v>
      </c>
      <c r="BI795" s="152">
        <f>VLOOKUP($A795,Basisgegevens!$B:$L,10,0)</f>
        <v>135</v>
      </c>
      <c r="BJ795" s="152">
        <f>VLOOKUP($A795,Basisgegevens!$B:$L,11,0)</f>
        <v>19</v>
      </c>
      <c r="BK795" s="152" t="str">
        <f t="shared" si="319"/>
        <v/>
      </c>
      <c r="BL795" s="153" t="str">
        <f t="shared" si="320"/>
        <v>Uit</v>
      </c>
      <c r="BM795" s="154" t="str">
        <f t="shared" si="307"/>
        <v/>
      </c>
      <c r="BN795" s="154">
        <f t="shared" si="321"/>
        <v>0</v>
      </c>
      <c r="BO795" s="154" t="str">
        <f t="shared" si="322"/>
        <v/>
      </c>
      <c r="BP795" s="61"/>
      <c r="BQ795" s="61"/>
      <c r="BR795" s="59" t="str">
        <f t="shared" si="323"/>
        <v/>
      </c>
      <c r="BS795" s="59" t="str">
        <f t="shared" si="285"/>
        <v/>
      </c>
      <c r="BT795" s="155" t="str">
        <f t="shared" si="324"/>
        <v/>
      </c>
      <c r="BU795" s="156" t="str">
        <f t="shared" si="325"/>
        <v/>
      </c>
      <c r="BV795" s="68"/>
      <c r="BW795" s="68"/>
      <c r="BX795" s="68"/>
      <c r="BY795" s="68"/>
      <c r="BZ795" s="68"/>
      <c r="CA795" s="68"/>
      <c r="CB795" s="68"/>
      <c r="CC795" s="68"/>
    </row>
    <row r="796" spans="1:81" x14ac:dyDescent="0.2">
      <c r="A796" s="138" t="s">
        <v>246</v>
      </c>
      <c r="B796" s="32"/>
      <c r="C796" s="164" t="s">
        <v>198</v>
      </c>
      <c r="D796" s="68"/>
      <c r="E796" s="40"/>
      <c r="F796" s="35"/>
      <c r="G796" s="32"/>
      <c r="H796" s="32"/>
      <c r="I796" s="32"/>
      <c r="J796" s="32"/>
      <c r="K796" s="41"/>
      <c r="L796" s="42"/>
      <c r="M796" s="42"/>
      <c r="N796" s="167" t="str">
        <f t="shared" si="308"/>
        <v>Uit</v>
      </c>
      <c r="O796" s="46"/>
      <c r="P796" s="47"/>
      <c r="Q796" s="48">
        <f t="shared" si="309"/>
        <v>0</v>
      </c>
      <c r="R796" s="49" t="str">
        <f t="shared" si="310"/>
        <v/>
      </c>
      <c r="S796" s="50" t="str">
        <f t="shared" si="311"/>
        <v>Uit</v>
      </c>
      <c r="T796" s="171">
        <f t="shared" si="312"/>
        <v>0</v>
      </c>
      <c r="U796" s="169">
        <f t="shared" si="273"/>
        <v>0</v>
      </c>
      <c r="V796" s="169" t="str">
        <f t="shared" si="313"/>
        <v>Uit</v>
      </c>
      <c r="W796" s="170" t="str">
        <f t="shared" si="314"/>
        <v/>
      </c>
      <c r="X796" s="91" t="str">
        <f t="shared" si="315"/>
        <v/>
      </c>
      <c r="Y796" s="51"/>
      <c r="Z796" s="51"/>
      <c r="AA796" s="51"/>
      <c r="AB796" s="51"/>
      <c r="AC796" s="51"/>
      <c r="AD796" s="51"/>
      <c r="AE796" s="51"/>
      <c r="AF796" s="51"/>
      <c r="AG796" s="51"/>
      <c r="AH796" s="51"/>
      <c r="AI796" s="51"/>
      <c r="AJ796" s="51"/>
      <c r="AK796" s="51"/>
      <c r="AL796" s="51"/>
      <c r="AM796" s="51"/>
      <c r="AN796" s="51"/>
      <c r="AO796" s="51"/>
      <c r="AP796" s="51"/>
      <c r="AQ796" s="51"/>
      <c r="AR796" s="51"/>
      <c r="AS796" s="51"/>
      <c r="AT796" s="51"/>
      <c r="AU796" s="51"/>
      <c r="AV796" s="51"/>
      <c r="AW796" s="51"/>
      <c r="AX796" s="149">
        <f t="shared" si="316"/>
        <v>0</v>
      </c>
      <c r="AY796" s="52"/>
      <c r="AZ796" s="90" t="e">
        <f>VLOOKUP(AY796,Termination!C:D,2,FALSE)</f>
        <v>#N/A</v>
      </c>
      <c r="BA796" s="92" t="str">
        <f t="shared" si="317"/>
        <v/>
      </c>
      <c r="BB796" s="89"/>
      <c r="BC796" s="89"/>
      <c r="BD796" s="150" t="str">
        <f t="shared" si="318"/>
        <v/>
      </c>
      <c r="BE796" s="151">
        <f>VLOOKUP(A796,Basisgegevens!$B:$L,5,0)</f>
        <v>1.25E-3</v>
      </c>
      <c r="BF796" s="151">
        <f>VLOOKUP($A796,Basisgegevens!$B:$L,7,0)</f>
        <v>1.0185185185185186E-3</v>
      </c>
      <c r="BG796" s="151">
        <f>VLOOKUP($A796,Basisgegevens!$B:$L,8,0)</f>
        <v>2.1759259259259258E-3</v>
      </c>
      <c r="BH796" s="152">
        <f>VLOOKUP($A796,Basisgegevens!$B:$L,9,0)</f>
        <v>300</v>
      </c>
      <c r="BI796" s="152">
        <f>VLOOKUP($A796,Basisgegevens!$B:$L,10,0)</f>
        <v>135</v>
      </c>
      <c r="BJ796" s="152">
        <f>VLOOKUP($A796,Basisgegevens!$B:$L,11,0)</f>
        <v>19</v>
      </c>
      <c r="BK796" s="152" t="str">
        <f t="shared" si="319"/>
        <v/>
      </c>
      <c r="BL796" s="153" t="str">
        <f t="shared" si="320"/>
        <v>Uit</v>
      </c>
      <c r="BM796" s="154" t="str">
        <f t="shared" si="307"/>
        <v/>
      </c>
      <c r="BN796" s="154">
        <f t="shared" si="321"/>
        <v>0</v>
      </c>
      <c r="BO796" s="154" t="str">
        <f t="shared" si="322"/>
        <v/>
      </c>
      <c r="BP796" s="61"/>
      <c r="BQ796" s="61"/>
      <c r="BR796" s="59" t="str">
        <f t="shared" si="323"/>
        <v/>
      </c>
      <c r="BS796" s="59" t="str">
        <f t="shared" si="285"/>
        <v/>
      </c>
      <c r="BT796" s="155" t="str">
        <f t="shared" si="324"/>
        <v/>
      </c>
      <c r="BU796" s="156" t="str">
        <f t="shared" si="325"/>
        <v/>
      </c>
      <c r="BV796" s="68"/>
      <c r="BW796" s="68"/>
      <c r="BX796" s="68"/>
      <c r="BY796" s="68"/>
      <c r="BZ796" s="68"/>
      <c r="CA796" s="68"/>
      <c r="CB796" s="68"/>
      <c r="CC796" s="68"/>
    </row>
    <row r="797" spans="1:81" x14ac:dyDescent="0.2">
      <c r="A797" s="138" t="s">
        <v>246</v>
      </c>
      <c r="B797" s="32"/>
      <c r="C797" s="164" t="s">
        <v>198</v>
      </c>
      <c r="D797" s="68"/>
      <c r="E797" s="40"/>
      <c r="F797" s="35"/>
      <c r="G797" s="32"/>
      <c r="H797" s="32"/>
      <c r="I797" s="32"/>
      <c r="J797" s="32"/>
      <c r="K797" s="41"/>
      <c r="L797" s="42"/>
      <c r="M797" s="42"/>
      <c r="N797" s="167" t="str">
        <f t="shared" si="308"/>
        <v>Uit</v>
      </c>
      <c r="O797" s="46"/>
      <c r="P797" s="47"/>
      <c r="Q797" s="48">
        <f t="shared" si="309"/>
        <v>0</v>
      </c>
      <c r="R797" s="49" t="str">
        <f t="shared" si="310"/>
        <v/>
      </c>
      <c r="S797" s="50" t="str">
        <f t="shared" si="311"/>
        <v>Uit</v>
      </c>
      <c r="T797" s="171">
        <f t="shared" si="312"/>
        <v>0</v>
      </c>
      <c r="U797" s="169">
        <f t="shared" si="273"/>
        <v>0</v>
      </c>
      <c r="V797" s="169" t="str">
        <f t="shared" si="313"/>
        <v>Uit</v>
      </c>
      <c r="W797" s="170" t="str">
        <f t="shared" si="314"/>
        <v/>
      </c>
      <c r="X797" s="91" t="str">
        <f t="shared" si="315"/>
        <v/>
      </c>
      <c r="Y797" s="51"/>
      <c r="Z797" s="51"/>
      <c r="AA797" s="51"/>
      <c r="AB797" s="51"/>
      <c r="AC797" s="51"/>
      <c r="AD797" s="51"/>
      <c r="AE797" s="51"/>
      <c r="AF797" s="51"/>
      <c r="AG797" s="51"/>
      <c r="AH797" s="51"/>
      <c r="AI797" s="51"/>
      <c r="AJ797" s="51"/>
      <c r="AK797" s="51"/>
      <c r="AL797" s="51"/>
      <c r="AM797" s="51"/>
      <c r="AN797" s="51"/>
      <c r="AO797" s="51"/>
      <c r="AP797" s="51"/>
      <c r="AQ797" s="51"/>
      <c r="AR797" s="51"/>
      <c r="AS797" s="51"/>
      <c r="AT797" s="51"/>
      <c r="AU797" s="51"/>
      <c r="AV797" s="51"/>
      <c r="AW797" s="51"/>
      <c r="AX797" s="149">
        <f t="shared" si="316"/>
        <v>0</v>
      </c>
      <c r="AY797" s="52"/>
      <c r="AZ797" s="90" t="e">
        <f>VLOOKUP(AY797,Termination!C:D,2,FALSE)</f>
        <v>#N/A</v>
      </c>
      <c r="BA797" s="92" t="str">
        <f t="shared" si="317"/>
        <v/>
      </c>
      <c r="BB797" s="89"/>
      <c r="BC797" s="89"/>
      <c r="BD797" s="150" t="str">
        <f t="shared" si="318"/>
        <v/>
      </c>
      <c r="BE797" s="151">
        <f>VLOOKUP(A797,Basisgegevens!$B:$L,5,0)</f>
        <v>1.25E-3</v>
      </c>
      <c r="BF797" s="151">
        <f>VLOOKUP($A797,Basisgegevens!$B:$L,7,0)</f>
        <v>1.0185185185185186E-3</v>
      </c>
      <c r="BG797" s="151">
        <f>VLOOKUP($A797,Basisgegevens!$B:$L,8,0)</f>
        <v>2.1759259259259258E-3</v>
      </c>
      <c r="BH797" s="152">
        <f>VLOOKUP($A797,Basisgegevens!$B:$L,9,0)</f>
        <v>300</v>
      </c>
      <c r="BI797" s="152">
        <f>VLOOKUP($A797,Basisgegevens!$B:$L,10,0)</f>
        <v>135</v>
      </c>
      <c r="BJ797" s="152">
        <f>VLOOKUP($A797,Basisgegevens!$B:$L,11,0)</f>
        <v>19</v>
      </c>
      <c r="BK797" s="152" t="str">
        <f t="shared" si="319"/>
        <v/>
      </c>
      <c r="BL797" s="153" t="str">
        <f t="shared" si="320"/>
        <v>Uit</v>
      </c>
      <c r="BM797" s="154" t="str">
        <f t="shared" si="307"/>
        <v/>
      </c>
      <c r="BN797" s="154">
        <f t="shared" si="321"/>
        <v>0</v>
      </c>
      <c r="BO797" s="154" t="str">
        <f t="shared" si="322"/>
        <v/>
      </c>
      <c r="BP797" s="61"/>
      <c r="BQ797" s="61"/>
      <c r="BR797" s="59" t="str">
        <f t="shared" si="323"/>
        <v/>
      </c>
      <c r="BS797" s="59" t="str">
        <f t="shared" si="285"/>
        <v/>
      </c>
      <c r="BT797" s="155" t="str">
        <f t="shared" si="324"/>
        <v/>
      </c>
      <c r="BU797" s="156" t="str">
        <f t="shared" si="325"/>
        <v/>
      </c>
      <c r="BV797" s="68"/>
      <c r="BW797" s="68"/>
      <c r="BX797" s="68"/>
      <c r="BY797" s="68"/>
      <c r="BZ797" s="68"/>
      <c r="CA797" s="68"/>
      <c r="CB797" s="68"/>
      <c r="CC797" s="68"/>
    </row>
    <row r="798" spans="1:81" x14ac:dyDescent="0.2">
      <c r="A798" s="138" t="s">
        <v>246</v>
      </c>
      <c r="B798" s="32"/>
      <c r="C798" s="164" t="s">
        <v>198</v>
      </c>
      <c r="D798" s="68"/>
      <c r="E798" s="40"/>
      <c r="F798" s="35"/>
      <c r="G798" s="32"/>
      <c r="H798" s="32"/>
      <c r="I798" s="32"/>
      <c r="J798" s="32"/>
      <c r="K798" s="41"/>
      <c r="L798" s="42"/>
      <c r="M798" s="42"/>
      <c r="N798" s="167" t="str">
        <f t="shared" si="308"/>
        <v>Uit</v>
      </c>
      <c r="O798" s="46"/>
      <c r="P798" s="47"/>
      <c r="Q798" s="48">
        <f t="shared" si="309"/>
        <v>0</v>
      </c>
      <c r="R798" s="49" t="str">
        <f t="shared" si="310"/>
        <v/>
      </c>
      <c r="S798" s="50" t="str">
        <f t="shared" si="311"/>
        <v>Uit</v>
      </c>
      <c r="T798" s="171">
        <f t="shared" si="312"/>
        <v>0</v>
      </c>
      <c r="U798" s="169">
        <f t="shared" si="273"/>
        <v>0</v>
      </c>
      <c r="V798" s="169" t="str">
        <f t="shared" si="313"/>
        <v>Uit</v>
      </c>
      <c r="W798" s="170" t="str">
        <f t="shared" si="314"/>
        <v/>
      </c>
      <c r="X798" s="91" t="str">
        <f t="shared" si="315"/>
        <v/>
      </c>
      <c r="Y798" s="51"/>
      <c r="Z798" s="51"/>
      <c r="AA798" s="51"/>
      <c r="AB798" s="51"/>
      <c r="AC798" s="51"/>
      <c r="AD798" s="51"/>
      <c r="AE798" s="51"/>
      <c r="AF798" s="51"/>
      <c r="AG798" s="51"/>
      <c r="AH798" s="51"/>
      <c r="AI798" s="51"/>
      <c r="AJ798" s="51"/>
      <c r="AK798" s="51"/>
      <c r="AL798" s="51"/>
      <c r="AM798" s="51"/>
      <c r="AN798" s="51"/>
      <c r="AO798" s="51"/>
      <c r="AP798" s="51"/>
      <c r="AQ798" s="51"/>
      <c r="AR798" s="51"/>
      <c r="AS798" s="51"/>
      <c r="AT798" s="51"/>
      <c r="AU798" s="51"/>
      <c r="AV798" s="51"/>
      <c r="AW798" s="51"/>
      <c r="AX798" s="149">
        <f t="shared" si="316"/>
        <v>0</v>
      </c>
      <c r="AY798" s="52"/>
      <c r="AZ798" s="90" t="e">
        <f>VLOOKUP(AY798,Termination!C:D,2,FALSE)</f>
        <v>#N/A</v>
      </c>
      <c r="BA798" s="92" t="str">
        <f t="shared" si="317"/>
        <v/>
      </c>
      <c r="BB798" s="89"/>
      <c r="BC798" s="89"/>
      <c r="BD798" s="150" t="str">
        <f t="shared" si="318"/>
        <v/>
      </c>
      <c r="BE798" s="151">
        <f>VLOOKUP(A798,Basisgegevens!$B:$L,5,0)</f>
        <v>1.25E-3</v>
      </c>
      <c r="BF798" s="151">
        <f>VLOOKUP($A798,Basisgegevens!$B:$L,7,0)</f>
        <v>1.0185185185185186E-3</v>
      </c>
      <c r="BG798" s="151">
        <f>VLOOKUP($A798,Basisgegevens!$B:$L,8,0)</f>
        <v>2.1759259259259258E-3</v>
      </c>
      <c r="BH798" s="152">
        <f>VLOOKUP($A798,Basisgegevens!$B:$L,9,0)</f>
        <v>300</v>
      </c>
      <c r="BI798" s="152">
        <f>VLOOKUP($A798,Basisgegevens!$B:$L,10,0)</f>
        <v>135</v>
      </c>
      <c r="BJ798" s="152">
        <f>VLOOKUP($A798,Basisgegevens!$B:$L,11,0)</f>
        <v>19</v>
      </c>
      <c r="BK798" s="152" t="str">
        <f t="shared" si="319"/>
        <v/>
      </c>
      <c r="BL798" s="153" t="str">
        <f t="shared" si="320"/>
        <v>Uit</v>
      </c>
      <c r="BM798" s="154" t="str">
        <f t="shared" si="307"/>
        <v/>
      </c>
      <c r="BN798" s="154">
        <f t="shared" si="321"/>
        <v>0</v>
      </c>
      <c r="BO798" s="154" t="str">
        <f t="shared" si="322"/>
        <v/>
      </c>
      <c r="BP798" s="61"/>
      <c r="BQ798" s="61"/>
      <c r="BR798" s="59" t="str">
        <f t="shared" si="323"/>
        <v/>
      </c>
      <c r="BS798" s="59" t="str">
        <f t="shared" si="285"/>
        <v/>
      </c>
      <c r="BT798" s="155" t="str">
        <f t="shared" si="324"/>
        <v/>
      </c>
      <c r="BU798" s="156" t="str">
        <f t="shared" si="325"/>
        <v/>
      </c>
      <c r="BV798" s="68"/>
      <c r="BW798" s="68"/>
      <c r="BX798" s="68"/>
      <c r="BY798" s="68"/>
      <c r="BZ798" s="68"/>
      <c r="CA798" s="68"/>
      <c r="CB798" s="68"/>
      <c r="CC798" s="68"/>
    </row>
    <row r="799" spans="1:81" x14ac:dyDescent="0.2">
      <c r="A799" s="138" t="s">
        <v>246</v>
      </c>
      <c r="B799" s="32"/>
      <c r="C799" s="164" t="s">
        <v>198</v>
      </c>
      <c r="D799" s="68"/>
      <c r="E799" s="40"/>
      <c r="F799" s="35"/>
      <c r="G799" s="32"/>
      <c r="H799" s="32"/>
      <c r="I799" s="32"/>
      <c r="J799" s="32"/>
      <c r="K799" s="41"/>
      <c r="L799" s="42"/>
      <c r="M799" s="42"/>
      <c r="N799" s="167" t="str">
        <f t="shared" si="308"/>
        <v>Uit</v>
      </c>
      <c r="O799" s="46"/>
      <c r="P799" s="47"/>
      <c r="Q799" s="48">
        <f t="shared" si="309"/>
        <v>0</v>
      </c>
      <c r="R799" s="49" t="str">
        <f t="shared" si="310"/>
        <v/>
      </c>
      <c r="S799" s="50" t="str">
        <f t="shared" si="311"/>
        <v>Uit</v>
      </c>
      <c r="T799" s="171">
        <f t="shared" si="312"/>
        <v>0</v>
      </c>
      <c r="U799" s="169">
        <f t="shared" si="273"/>
        <v>0</v>
      </c>
      <c r="V799" s="169" t="str">
        <f t="shared" si="313"/>
        <v>Uit</v>
      </c>
      <c r="W799" s="170" t="str">
        <f t="shared" si="314"/>
        <v/>
      </c>
      <c r="X799" s="91" t="str">
        <f t="shared" si="315"/>
        <v/>
      </c>
      <c r="Y799" s="51"/>
      <c r="Z799" s="51"/>
      <c r="AA799" s="51"/>
      <c r="AB799" s="51"/>
      <c r="AC799" s="51"/>
      <c r="AD799" s="51"/>
      <c r="AE799" s="51"/>
      <c r="AF799" s="51"/>
      <c r="AG799" s="51"/>
      <c r="AH799" s="51"/>
      <c r="AI799" s="51"/>
      <c r="AJ799" s="51"/>
      <c r="AK799" s="51"/>
      <c r="AL799" s="51"/>
      <c r="AM799" s="51"/>
      <c r="AN799" s="51"/>
      <c r="AO799" s="51"/>
      <c r="AP799" s="51"/>
      <c r="AQ799" s="51"/>
      <c r="AR799" s="51"/>
      <c r="AS799" s="51"/>
      <c r="AT799" s="51"/>
      <c r="AU799" s="51"/>
      <c r="AV799" s="51"/>
      <c r="AW799" s="51"/>
      <c r="AX799" s="149">
        <f t="shared" si="316"/>
        <v>0</v>
      </c>
      <c r="AY799" s="52"/>
      <c r="AZ799" s="90" t="e">
        <f>VLOOKUP(AY799,Termination!C:D,2,FALSE)</f>
        <v>#N/A</v>
      </c>
      <c r="BA799" s="92" t="str">
        <f t="shared" si="317"/>
        <v/>
      </c>
      <c r="BB799" s="89"/>
      <c r="BC799" s="89"/>
      <c r="BD799" s="150" t="str">
        <f t="shared" si="318"/>
        <v/>
      </c>
      <c r="BE799" s="151">
        <f>VLOOKUP(A799,Basisgegevens!$B:$L,5,0)</f>
        <v>1.25E-3</v>
      </c>
      <c r="BF799" s="151">
        <f>VLOOKUP($A799,Basisgegevens!$B:$L,7,0)</f>
        <v>1.0185185185185186E-3</v>
      </c>
      <c r="BG799" s="151">
        <f>VLOOKUP($A799,Basisgegevens!$B:$L,8,0)</f>
        <v>2.1759259259259258E-3</v>
      </c>
      <c r="BH799" s="152">
        <f>VLOOKUP($A799,Basisgegevens!$B:$L,9,0)</f>
        <v>300</v>
      </c>
      <c r="BI799" s="152">
        <f>VLOOKUP($A799,Basisgegevens!$B:$L,10,0)</f>
        <v>135</v>
      </c>
      <c r="BJ799" s="152">
        <f>VLOOKUP($A799,Basisgegevens!$B:$L,11,0)</f>
        <v>19</v>
      </c>
      <c r="BK799" s="152" t="str">
        <f t="shared" si="319"/>
        <v/>
      </c>
      <c r="BL799" s="153" t="str">
        <f t="shared" si="320"/>
        <v>Uit</v>
      </c>
      <c r="BM799" s="154" t="str">
        <f t="shared" si="307"/>
        <v/>
      </c>
      <c r="BN799" s="154">
        <f t="shared" si="321"/>
        <v>0</v>
      </c>
      <c r="BO799" s="154" t="str">
        <f t="shared" si="322"/>
        <v/>
      </c>
      <c r="BP799" s="61"/>
      <c r="BQ799" s="61"/>
      <c r="BR799" s="59" t="str">
        <f t="shared" si="323"/>
        <v/>
      </c>
      <c r="BS799" s="59" t="str">
        <f t="shared" si="285"/>
        <v/>
      </c>
      <c r="BT799" s="155" t="str">
        <f t="shared" si="324"/>
        <v/>
      </c>
      <c r="BU799" s="156" t="str">
        <f t="shared" si="325"/>
        <v/>
      </c>
      <c r="BV799" s="68"/>
      <c r="BW799" s="68"/>
      <c r="BX799" s="68"/>
      <c r="BY799" s="68"/>
      <c r="BZ799" s="68"/>
      <c r="CA799" s="68"/>
      <c r="CB799" s="68"/>
      <c r="CC799" s="68"/>
    </row>
    <row r="800" spans="1:81" x14ac:dyDescent="0.2">
      <c r="A800" s="138" t="s">
        <v>246</v>
      </c>
      <c r="B800" s="32"/>
      <c r="C800" s="164" t="s">
        <v>198</v>
      </c>
      <c r="D800" s="68"/>
      <c r="E800" s="40"/>
      <c r="F800" s="35"/>
      <c r="G800" s="32"/>
      <c r="H800" s="32"/>
      <c r="I800" s="32"/>
      <c r="J800" s="32"/>
      <c r="K800" s="41"/>
      <c r="L800" s="42"/>
      <c r="M800" s="42"/>
      <c r="N800" s="167" t="str">
        <f t="shared" si="308"/>
        <v>Uit</v>
      </c>
      <c r="O800" s="46"/>
      <c r="P800" s="47"/>
      <c r="Q800" s="48">
        <f t="shared" si="309"/>
        <v>0</v>
      </c>
      <c r="R800" s="49" t="str">
        <f t="shared" si="310"/>
        <v/>
      </c>
      <c r="S800" s="50" t="str">
        <f t="shared" si="311"/>
        <v>Uit</v>
      </c>
      <c r="T800" s="171">
        <f t="shared" si="312"/>
        <v>0</v>
      </c>
      <c r="U800" s="169">
        <f t="shared" si="273"/>
        <v>0</v>
      </c>
      <c r="V800" s="169" t="str">
        <f t="shared" si="313"/>
        <v>Uit</v>
      </c>
      <c r="W800" s="170" t="str">
        <f t="shared" si="314"/>
        <v/>
      </c>
      <c r="X800" s="91" t="str">
        <f t="shared" si="315"/>
        <v/>
      </c>
      <c r="Y800" s="51"/>
      <c r="Z800" s="51"/>
      <c r="AA800" s="51"/>
      <c r="AB800" s="51"/>
      <c r="AC800" s="51"/>
      <c r="AD800" s="51"/>
      <c r="AE800" s="51"/>
      <c r="AF800" s="51"/>
      <c r="AG800" s="51"/>
      <c r="AH800" s="51"/>
      <c r="AI800" s="51"/>
      <c r="AJ800" s="51"/>
      <c r="AK800" s="51"/>
      <c r="AL800" s="51"/>
      <c r="AM800" s="51"/>
      <c r="AN800" s="51"/>
      <c r="AO800" s="51"/>
      <c r="AP800" s="51"/>
      <c r="AQ800" s="51"/>
      <c r="AR800" s="51"/>
      <c r="AS800" s="51"/>
      <c r="AT800" s="51"/>
      <c r="AU800" s="51"/>
      <c r="AV800" s="51"/>
      <c r="AW800" s="51"/>
      <c r="AX800" s="149">
        <f t="shared" si="316"/>
        <v>0</v>
      </c>
      <c r="AY800" s="52"/>
      <c r="AZ800" s="90" t="e">
        <f>VLOOKUP(AY800,Termination!C:D,2,FALSE)</f>
        <v>#N/A</v>
      </c>
      <c r="BA800" s="92" t="str">
        <f t="shared" si="317"/>
        <v/>
      </c>
      <c r="BB800" s="89"/>
      <c r="BC800" s="89"/>
      <c r="BD800" s="150" t="str">
        <f t="shared" si="318"/>
        <v/>
      </c>
      <c r="BE800" s="151">
        <f>VLOOKUP(A800,Basisgegevens!$B:$L,5,0)</f>
        <v>1.25E-3</v>
      </c>
      <c r="BF800" s="151">
        <f>VLOOKUP($A800,Basisgegevens!$B:$L,7,0)</f>
        <v>1.0185185185185186E-3</v>
      </c>
      <c r="BG800" s="151">
        <f>VLOOKUP($A800,Basisgegevens!$B:$L,8,0)</f>
        <v>2.1759259259259258E-3</v>
      </c>
      <c r="BH800" s="152">
        <f>VLOOKUP($A800,Basisgegevens!$B:$L,9,0)</f>
        <v>300</v>
      </c>
      <c r="BI800" s="152">
        <f>VLOOKUP($A800,Basisgegevens!$B:$L,10,0)</f>
        <v>135</v>
      </c>
      <c r="BJ800" s="152">
        <f>VLOOKUP($A800,Basisgegevens!$B:$L,11,0)</f>
        <v>19</v>
      </c>
      <c r="BK800" s="152" t="str">
        <f t="shared" si="319"/>
        <v/>
      </c>
      <c r="BL800" s="153" t="str">
        <f t="shared" si="320"/>
        <v>Uit</v>
      </c>
      <c r="BM800" s="154" t="str">
        <f t="shared" si="307"/>
        <v/>
      </c>
      <c r="BN800" s="154">
        <f t="shared" si="321"/>
        <v>0</v>
      </c>
      <c r="BO800" s="154" t="str">
        <f t="shared" si="322"/>
        <v/>
      </c>
      <c r="BP800" s="61"/>
      <c r="BQ800" s="61"/>
      <c r="BR800" s="59" t="str">
        <f t="shared" si="323"/>
        <v/>
      </c>
      <c r="BS800" s="59" t="str">
        <f t="shared" si="285"/>
        <v/>
      </c>
      <c r="BT800" s="155" t="str">
        <f t="shared" si="324"/>
        <v/>
      </c>
      <c r="BU800" s="156" t="str">
        <f t="shared" si="325"/>
        <v/>
      </c>
      <c r="BV800" s="68"/>
      <c r="BW800" s="68"/>
      <c r="BX800" s="68"/>
      <c r="BY800" s="68"/>
      <c r="BZ800" s="68"/>
      <c r="CA800" s="68"/>
      <c r="CB800" s="68"/>
      <c r="CC800" s="68"/>
    </row>
    <row r="801" spans="1:81" x14ac:dyDescent="0.2">
      <c r="A801" s="138" t="s">
        <v>246</v>
      </c>
      <c r="B801" s="32"/>
      <c r="C801" s="164" t="s">
        <v>198</v>
      </c>
      <c r="D801" s="68"/>
      <c r="E801" s="40"/>
      <c r="F801" s="35"/>
      <c r="G801" s="32"/>
      <c r="H801" s="32"/>
      <c r="I801" s="32"/>
      <c r="J801" s="32"/>
      <c r="K801" s="41"/>
      <c r="L801" s="42"/>
      <c r="M801" s="42"/>
      <c r="N801" s="167" t="str">
        <f t="shared" si="308"/>
        <v>Uit</v>
      </c>
      <c r="O801" s="46"/>
      <c r="P801" s="47"/>
      <c r="Q801" s="48">
        <f t="shared" si="309"/>
        <v>0</v>
      </c>
      <c r="R801" s="49" t="str">
        <f t="shared" si="310"/>
        <v/>
      </c>
      <c r="S801" s="50" t="str">
        <f t="shared" si="311"/>
        <v>Uit</v>
      </c>
      <c r="T801" s="171">
        <f t="shared" si="312"/>
        <v>0</v>
      </c>
      <c r="U801" s="169">
        <f t="shared" si="273"/>
        <v>0</v>
      </c>
      <c r="V801" s="169" t="str">
        <f t="shared" si="313"/>
        <v>Uit</v>
      </c>
      <c r="W801" s="170" t="str">
        <f t="shared" si="314"/>
        <v/>
      </c>
      <c r="X801" s="91" t="str">
        <f t="shared" si="315"/>
        <v/>
      </c>
      <c r="Y801" s="51"/>
      <c r="Z801" s="51"/>
      <c r="AA801" s="51"/>
      <c r="AB801" s="51"/>
      <c r="AC801" s="51"/>
      <c r="AD801" s="51"/>
      <c r="AE801" s="51"/>
      <c r="AF801" s="51"/>
      <c r="AG801" s="51"/>
      <c r="AH801" s="51"/>
      <c r="AI801" s="51"/>
      <c r="AJ801" s="51"/>
      <c r="AK801" s="51"/>
      <c r="AL801" s="51"/>
      <c r="AM801" s="51"/>
      <c r="AN801" s="51"/>
      <c r="AO801" s="51"/>
      <c r="AP801" s="51"/>
      <c r="AQ801" s="51"/>
      <c r="AR801" s="51"/>
      <c r="AS801" s="51"/>
      <c r="AT801" s="51"/>
      <c r="AU801" s="51"/>
      <c r="AV801" s="51"/>
      <c r="AW801" s="51"/>
      <c r="AX801" s="149">
        <f t="shared" si="316"/>
        <v>0</v>
      </c>
      <c r="AY801" s="52"/>
      <c r="AZ801" s="90" t="e">
        <f>VLOOKUP(AY801,Termination!C:D,2,FALSE)</f>
        <v>#N/A</v>
      </c>
      <c r="BA801" s="92" t="str">
        <f t="shared" si="317"/>
        <v/>
      </c>
      <c r="BB801" s="89"/>
      <c r="BC801" s="89"/>
      <c r="BD801" s="150" t="str">
        <f t="shared" si="318"/>
        <v/>
      </c>
      <c r="BE801" s="151">
        <f>VLOOKUP(A801,Basisgegevens!$B:$L,5,0)</f>
        <v>1.25E-3</v>
      </c>
      <c r="BF801" s="151">
        <f>VLOOKUP($A801,Basisgegevens!$B:$L,7,0)</f>
        <v>1.0185185185185186E-3</v>
      </c>
      <c r="BG801" s="151">
        <f>VLOOKUP($A801,Basisgegevens!$B:$L,8,0)</f>
        <v>2.1759259259259258E-3</v>
      </c>
      <c r="BH801" s="152">
        <f>VLOOKUP($A801,Basisgegevens!$B:$L,9,0)</f>
        <v>300</v>
      </c>
      <c r="BI801" s="152">
        <f>VLOOKUP($A801,Basisgegevens!$B:$L,10,0)</f>
        <v>135</v>
      </c>
      <c r="BJ801" s="152">
        <f>VLOOKUP($A801,Basisgegevens!$B:$L,11,0)</f>
        <v>19</v>
      </c>
      <c r="BK801" s="152" t="str">
        <f t="shared" si="319"/>
        <v/>
      </c>
      <c r="BL801" s="153" t="str">
        <f t="shared" si="320"/>
        <v>Uit</v>
      </c>
      <c r="BM801" s="154" t="str">
        <f t="shared" si="307"/>
        <v/>
      </c>
      <c r="BN801" s="154">
        <f t="shared" si="321"/>
        <v>0</v>
      </c>
      <c r="BO801" s="154" t="str">
        <f t="shared" si="322"/>
        <v/>
      </c>
      <c r="BP801" s="61"/>
      <c r="BQ801" s="61"/>
      <c r="BR801" s="59" t="str">
        <f t="shared" si="323"/>
        <v/>
      </c>
      <c r="BS801" s="59" t="str">
        <f t="shared" si="285"/>
        <v/>
      </c>
      <c r="BT801" s="155" t="str">
        <f t="shared" si="324"/>
        <v/>
      </c>
      <c r="BU801" s="156" t="str">
        <f t="shared" si="325"/>
        <v/>
      </c>
      <c r="BV801" s="68"/>
      <c r="BW801" s="68"/>
      <c r="BX801" s="68"/>
      <c r="BY801" s="68"/>
      <c r="BZ801" s="68"/>
      <c r="CA801" s="68"/>
      <c r="CB801" s="68"/>
      <c r="CC801" s="68"/>
    </row>
    <row r="802" spans="1:81" x14ac:dyDescent="0.2">
      <c r="A802" s="138" t="s">
        <v>246</v>
      </c>
      <c r="B802" s="32"/>
      <c r="C802" s="164" t="s">
        <v>198</v>
      </c>
      <c r="D802" s="68"/>
      <c r="E802" s="40"/>
      <c r="F802" s="35"/>
      <c r="G802" s="32"/>
      <c r="H802" s="32"/>
      <c r="I802" s="32"/>
      <c r="J802" s="32"/>
      <c r="K802" s="41"/>
      <c r="L802" s="42"/>
      <c r="M802" s="42"/>
      <c r="N802" s="167" t="str">
        <f t="shared" si="308"/>
        <v>Uit</v>
      </c>
      <c r="O802" s="46"/>
      <c r="P802" s="47"/>
      <c r="Q802" s="48">
        <f t="shared" si="309"/>
        <v>0</v>
      </c>
      <c r="R802" s="49" t="str">
        <f t="shared" si="310"/>
        <v/>
      </c>
      <c r="S802" s="50" t="str">
        <f t="shared" si="311"/>
        <v>Uit</v>
      </c>
      <c r="T802" s="171">
        <f t="shared" si="312"/>
        <v>0</v>
      </c>
      <c r="U802" s="169">
        <f t="shared" si="273"/>
        <v>0</v>
      </c>
      <c r="V802" s="169" t="str">
        <f t="shared" si="313"/>
        <v>Uit</v>
      </c>
      <c r="W802" s="170" t="str">
        <f t="shared" si="314"/>
        <v/>
      </c>
      <c r="X802" s="91" t="str">
        <f t="shared" si="315"/>
        <v/>
      </c>
      <c r="Y802" s="51"/>
      <c r="Z802" s="51"/>
      <c r="AA802" s="51"/>
      <c r="AB802" s="51"/>
      <c r="AC802" s="51"/>
      <c r="AD802" s="51"/>
      <c r="AE802" s="51"/>
      <c r="AF802" s="51"/>
      <c r="AG802" s="51"/>
      <c r="AH802" s="51"/>
      <c r="AI802" s="51"/>
      <c r="AJ802" s="51"/>
      <c r="AK802" s="51"/>
      <c r="AL802" s="51"/>
      <c r="AM802" s="51"/>
      <c r="AN802" s="51"/>
      <c r="AO802" s="51"/>
      <c r="AP802" s="51"/>
      <c r="AQ802" s="51"/>
      <c r="AR802" s="51"/>
      <c r="AS802" s="51"/>
      <c r="AT802" s="51"/>
      <c r="AU802" s="51"/>
      <c r="AV802" s="51"/>
      <c r="AW802" s="51"/>
      <c r="AX802" s="149">
        <f t="shared" si="316"/>
        <v>0</v>
      </c>
      <c r="AY802" s="52"/>
      <c r="AZ802" s="90" t="e">
        <f>VLOOKUP(AY802,Termination!C:D,2,FALSE)</f>
        <v>#N/A</v>
      </c>
      <c r="BA802" s="92" t="str">
        <f t="shared" si="317"/>
        <v/>
      </c>
      <c r="BB802" s="89"/>
      <c r="BC802" s="89"/>
      <c r="BD802" s="150" t="str">
        <f t="shared" si="318"/>
        <v/>
      </c>
      <c r="BE802" s="151">
        <f>VLOOKUP(A802,Basisgegevens!$B:$L,5,0)</f>
        <v>1.25E-3</v>
      </c>
      <c r="BF802" s="151">
        <f>VLOOKUP($A802,Basisgegevens!$B:$L,7,0)</f>
        <v>1.0185185185185186E-3</v>
      </c>
      <c r="BG802" s="151">
        <f>VLOOKUP($A802,Basisgegevens!$B:$L,8,0)</f>
        <v>2.1759259259259258E-3</v>
      </c>
      <c r="BH802" s="152">
        <f>VLOOKUP($A802,Basisgegevens!$B:$L,9,0)</f>
        <v>300</v>
      </c>
      <c r="BI802" s="152">
        <f>VLOOKUP($A802,Basisgegevens!$B:$L,10,0)</f>
        <v>135</v>
      </c>
      <c r="BJ802" s="152">
        <f>VLOOKUP($A802,Basisgegevens!$B:$L,11,0)</f>
        <v>19</v>
      </c>
      <c r="BK802" s="152" t="str">
        <f t="shared" si="319"/>
        <v/>
      </c>
      <c r="BL802" s="153" t="str">
        <f t="shared" si="320"/>
        <v>Uit</v>
      </c>
      <c r="BM802" s="154" t="str">
        <f t="shared" si="307"/>
        <v/>
      </c>
      <c r="BN802" s="154">
        <f t="shared" si="321"/>
        <v>0</v>
      </c>
      <c r="BO802" s="154" t="str">
        <f t="shared" si="322"/>
        <v/>
      </c>
      <c r="BP802" s="61"/>
      <c r="BQ802" s="61"/>
      <c r="BR802" s="59" t="str">
        <f t="shared" si="323"/>
        <v/>
      </c>
      <c r="BS802" s="59" t="str">
        <f t="shared" si="285"/>
        <v/>
      </c>
      <c r="BT802" s="155" t="str">
        <f t="shared" si="324"/>
        <v/>
      </c>
      <c r="BU802" s="156" t="str">
        <f t="shared" si="325"/>
        <v/>
      </c>
      <c r="BV802" s="68"/>
      <c r="BW802" s="68"/>
      <c r="BX802" s="68"/>
      <c r="BY802" s="68"/>
      <c r="BZ802" s="68"/>
      <c r="CA802" s="68"/>
      <c r="CB802" s="68"/>
      <c r="CC802" s="68"/>
    </row>
    <row r="803" spans="1:81" x14ac:dyDescent="0.2">
      <c r="A803" s="138" t="s">
        <v>246</v>
      </c>
      <c r="B803" s="32"/>
      <c r="C803" s="164" t="s">
        <v>198</v>
      </c>
      <c r="D803" s="68"/>
      <c r="E803" s="40"/>
      <c r="F803" s="35"/>
      <c r="G803" s="32"/>
      <c r="H803" s="32"/>
      <c r="I803" s="32"/>
      <c r="J803" s="32"/>
      <c r="K803" s="41"/>
      <c r="L803" s="42"/>
      <c r="M803" s="42"/>
      <c r="N803" s="167" t="str">
        <f t="shared" si="308"/>
        <v>Uit</v>
      </c>
      <c r="O803" s="46"/>
      <c r="P803" s="47"/>
      <c r="Q803" s="48">
        <f t="shared" si="309"/>
        <v>0</v>
      </c>
      <c r="R803" s="49" t="str">
        <f t="shared" si="310"/>
        <v/>
      </c>
      <c r="S803" s="50" t="str">
        <f t="shared" si="311"/>
        <v>Uit</v>
      </c>
      <c r="T803" s="171">
        <f t="shared" si="312"/>
        <v>0</v>
      </c>
      <c r="U803" s="169">
        <f t="shared" si="273"/>
        <v>0</v>
      </c>
      <c r="V803" s="169" t="str">
        <f t="shared" si="313"/>
        <v>Uit</v>
      </c>
      <c r="W803" s="170" t="str">
        <f t="shared" si="314"/>
        <v/>
      </c>
      <c r="X803" s="91" t="str">
        <f t="shared" si="315"/>
        <v/>
      </c>
      <c r="Y803" s="51"/>
      <c r="Z803" s="51"/>
      <c r="AA803" s="51"/>
      <c r="AB803" s="51"/>
      <c r="AC803" s="51"/>
      <c r="AD803" s="51"/>
      <c r="AE803" s="51"/>
      <c r="AF803" s="51"/>
      <c r="AG803" s="51"/>
      <c r="AH803" s="51"/>
      <c r="AI803" s="51"/>
      <c r="AJ803" s="51"/>
      <c r="AK803" s="51"/>
      <c r="AL803" s="51"/>
      <c r="AM803" s="51"/>
      <c r="AN803" s="51"/>
      <c r="AO803" s="51"/>
      <c r="AP803" s="51"/>
      <c r="AQ803" s="51"/>
      <c r="AR803" s="51"/>
      <c r="AS803" s="51"/>
      <c r="AT803" s="51"/>
      <c r="AU803" s="51"/>
      <c r="AV803" s="51"/>
      <c r="AW803" s="51"/>
      <c r="AX803" s="149">
        <f t="shared" si="316"/>
        <v>0</v>
      </c>
      <c r="AY803" s="52"/>
      <c r="AZ803" s="90" t="e">
        <f>VLOOKUP(AY803,Termination!C:D,2,FALSE)</f>
        <v>#N/A</v>
      </c>
      <c r="BA803" s="92" t="str">
        <f t="shared" si="317"/>
        <v/>
      </c>
      <c r="BB803" s="89"/>
      <c r="BC803" s="89"/>
      <c r="BD803" s="150" t="str">
        <f t="shared" si="318"/>
        <v/>
      </c>
      <c r="BE803" s="151">
        <f>VLOOKUP(A803,Basisgegevens!$B:$L,5,0)</f>
        <v>1.25E-3</v>
      </c>
      <c r="BF803" s="151">
        <f>VLOOKUP($A803,Basisgegevens!$B:$L,7,0)</f>
        <v>1.0185185185185186E-3</v>
      </c>
      <c r="BG803" s="151">
        <f>VLOOKUP($A803,Basisgegevens!$B:$L,8,0)</f>
        <v>2.1759259259259258E-3</v>
      </c>
      <c r="BH803" s="152">
        <f>VLOOKUP($A803,Basisgegevens!$B:$L,9,0)</f>
        <v>300</v>
      </c>
      <c r="BI803" s="152">
        <f>VLOOKUP($A803,Basisgegevens!$B:$L,10,0)</f>
        <v>135</v>
      </c>
      <c r="BJ803" s="152">
        <f>VLOOKUP($A803,Basisgegevens!$B:$L,11,0)</f>
        <v>19</v>
      </c>
      <c r="BK803" s="152" t="str">
        <f t="shared" si="319"/>
        <v/>
      </c>
      <c r="BL803" s="153" t="str">
        <f t="shared" si="320"/>
        <v>Uit</v>
      </c>
      <c r="BM803" s="154" t="str">
        <f t="shared" si="307"/>
        <v/>
      </c>
      <c r="BN803" s="154">
        <f t="shared" si="321"/>
        <v>0</v>
      </c>
      <c r="BO803" s="154" t="str">
        <f t="shared" si="322"/>
        <v/>
      </c>
      <c r="BP803" s="61"/>
      <c r="BQ803" s="61"/>
      <c r="BR803" s="59" t="str">
        <f t="shared" si="323"/>
        <v/>
      </c>
      <c r="BS803" s="59" t="str">
        <f t="shared" si="285"/>
        <v/>
      </c>
      <c r="BT803" s="155" t="str">
        <f t="shared" si="324"/>
        <v/>
      </c>
      <c r="BU803" s="156" t="str">
        <f t="shared" si="325"/>
        <v/>
      </c>
      <c r="BV803" s="68"/>
      <c r="BW803" s="68"/>
      <c r="BX803" s="68"/>
      <c r="BY803" s="68"/>
      <c r="BZ803" s="68"/>
      <c r="CA803" s="68"/>
      <c r="CB803" s="68"/>
      <c r="CC803" s="68"/>
    </row>
    <row r="804" spans="1:81" x14ac:dyDescent="0.2">
      <c r="A804" s="138" t="s">
        <v>246</v>
      </c>
      <c r="B804" s="32"/>
      <c r="C804" s="164" t="s">
        <v>198</v>
      </c>
      <c r="D804" s="68"/>
      <c r="E804" s="40"/>
      <c r="F804" s="35"/>
      <c r="G804" s="32"/>
      <c r="H804" s="32"/>
      <c r="I804" s="32"/>
      <c r="J804" s="32"/>
      <c r="K804" s="41"/>
      <c r="L804" s="42"/>
      <c r="M804" s="42"/>
      <c r="N804" s="167" t="str">
        <f t="shared" si="308"/>
        <v>Uit</v>
      </c>
      <c r="O804" s="46"/>
      <c r="P804" s="47"/>
      <c r="Q804" s="48">
        <f t="shared" si="309"/>
        <v>0</v>
      </c>
      <c r="R804" s="49" t="str">
        <f t="shared" si="310"/>
        <v/>
      </c>
      <c r="S804" s="50" t="str">
        <f t="shared" si="311"/>
        <v>Uit</v>
      </c>
      <c r="T804" s="171">
        <f t="shared" si="312"/>
        <v>0</v>
      </c>
      <c r="U804" s="169">
        <f t="shared" si="273"/>
        <v>0</v>
      </c>
      <c r="V804" s="169" t="str">
        <f t="shared" si="313"/>
        <v>Uit</v>
      </c>
      <c r="W804" s="170" t="str">
        <f t="shared" si="314"/>
        <v/>
      </c>
      <c r="X804" s="91" t="str">
        <f t="shared" si="315"/>
        <v/>
      </c>
      <c r="Y804" s="51"/>
      <c r="Z804" s="51"/>
      <c r="AA804" s="51"/>
      <c r="AB804" s="51"/>
      <c r="AC804" s="51"/>
      <c r="AD804" s="51"/>
      <c r="AE804" s="51"/>
      <c r="AF804" s="51"/>
      <c r="AG804" s="51"/>
      <c r="AH804" s="51"/>
      <c r="AI804" s="51"/>
      <c r="AJ804" s="51"/>
      <c r="AK804" s="51"/>
      <c r="AL804" s="51"/>
      <c r="AM804" s="51"/>
      <c r="AN804" s="51"/>
      <c r="AO804" s="51"/>
      <c r="AP804" s="51"/>
      <c r="AQ804" s="51"/>
      <c r="AR804" s="51"/>
      <c r="AS804" s="51"/>
      <c r="AT804" s="51"/>
      <c r="AU804" s="51"/>
      <c r="AV804" s="51"/>
      <c r="AW804" s="51"/>
      <c r="AX804" s="149">
        <f t="shared" si="316"/>
        <v>0</v>
      </c>
      <c r="AY804" s="52"/>
      <c r="AZ804" s="90" t="e">
        <f>VLOOKUP(AY804,Termination!C:D,2,FALSE)</f>
        <v>#N/A</v>
      </c>
      <c r="BA804" s="92" t="str">
        <f t="shared" si="317"/>
        <v/>
      </c>
      <c r="BB804" s="89"/>
      <c r="BC804" s="89"/>
      <c r="BD804" s="150" t="str">
        <f t="shared" si="318"/>
        <v/>
      </c>
      <c r="BE804" s="151">
        <f>VLOOKUP(A804,Basisgegevens!$B:$L,5,0)</f>
        <v>1.25E-3</v>
      </c>
      <c r="BF804" s="151">
        <f>VLOOKUP($A804,Basisgegevens!$B:$L,7,0)</f>
        <v>1.0185185185185186E-3</v>
      </c>
      <c r="BG804" s="151">
        <f>VLOOKUP($A804,Basisgegevens!$B:$L,8,0)</f>
        <v>2.1759259259259258E-3</v>
      </c>
      <c r="BH804" s="152">
        <f>VLOOKUP($A804,Basisgegevens!$B:$L,9,0)</f>
        <v>300</v>
      </c>
      <c r="BI804" s="152">
        <f>VLOOKUP($A804,Basisgegevens!$B:$L,10,0)</f>
        <v>135</v>
      </c>
      <c r="BJ804" s="152">
        <f>VLOOKUP($A804,Basisgegevens!$B:$L,11,0)</f>
        <v>19</v>
      </c>
      <c r="BK804" s="152" t="str">
        <f t="shared" si="319"/>
        <v/>
      </c>
      <c r="BL804" s="153" t="str">
        <f t="shared" si="320"/>
        <v>Uit</v>
      </c>
      <c r="BM804" s="154" t="str">
        <f t="shared" si="307"/>
        <v/>
      </c>
      <c r="BN804" s="154">
        <f t="shared" si="321"/>
        <v>0</v>
      </c>
      <c r="BO804" s="154" t="str">
        <f t="shared" si="322"/>
        <v/>
      </c>
      <c r="BP804" s="61"/>
      <c r="BQ804" s="61"/>
      <c r="BR804" s="59" t="str">
        <f t="shared" si="323"/>
        <v/>
      </c>
      <c r="BS804" s="59" t="str">
        <f t="shared" si="285"/>
        <v/>
      </c>
      <c r="BT804" s="155" t="str">
        <f t="shared" si="324"/>
        <v/>
      </c>
      <c r="BU804" s="156" t="str">
        <f t="shared" si="325"/>
        <v/>
      </c>
      <c r="BV804" s="68"/>
      <c r="BW804" s="68"/>
      <c r="BX804" s="68"/>
      <c r="BY804" s="68"/>
      <c r="BZ804" s="68"/>
      <c r="CA804" s="68"/>
      <c r="CB804" s="68"/>
      <c r="CC804" s="68"/>
    </row>
    <row r="805" spans="1:81" x14ac:dyDescent="0.2">
      <c r="A805" s="138" t="s">
        <v>246</v>
      </c>
      <c r="B805" s="32"/>
      <c r="C805" s="164" t="s">
        <v>198</v>
      </c>
      <c r="D805" s="68"/>
      <c r="E805" s="40"/>
      <c r="F805" s="35"/>
      <c r="G805" s="32"/>
      <c r="H805" s="32"/>
      <c r="I805" s="32"/>
      <c r="J805" s="32"/>
      <c r="K805" s="41"/>
      <c r="L805" s="42"/>
      <c r="M805" s="42"/>
      <c r="N805" s="167" t="str">
        <f t="shared" si="308"/>
        <v>Uit</v>
      </c>
      <c r="O805" s="46"/>
      <c r="P805" s="47"/>
      <c r="Q805" s="48">
        <f t="shared" si="309"/>
        <v>0</v>
      </c>
      <c r="R805" s="49" t="str">
        <f t="shared" si="310"/>
        <v/>
      </c>
      <c r="S805" s="50" t="str">
        <f t="shared" si="311"/>
        <v>Uit</v>
      </c>
      <c r="T805" s="171">
        <f t="shared" si="312"/>
        <v>0</v>
      </c>
      <c r="U805" s="169">
        <f t="shared" si="273"/>
        <v>0</v>
      </c>
      <c r="V805" s="169" t="str">
        <f t="shared" si="313"/>
        <v>Uit</v>
      </c>
      <c r="W805" s="170" t="str">
        <f t="shared" si="314"/>
        <v/>
      </c>
      <c r="X805" s="91" t="str">
        <f t="shared" si="315"/>
        <v/>
      </c>
      <c r="Y805" s="51"/>
      <c r="Z805" s="51"/>
      <c r="AA805" s="51"/>
      <c r="AB805" s="51"/>
      <c r="AC805" s="51"/>
      <c r="AD805" s="51"/>
      <c r="AE805" s="51"/>
      <c r="AF805" s="51"/>
      <c r="AG805" s="51"/>
      <c r="AH805" s="51"/>
      <c r="AI805" s="51"/>
      <c r="AJ805" s="51"/>
      <c r="AK805" s="51"/>
      <c r="AL805" s="51"/>
      <c r="AM805" s="51"/>
      <c r="AN805" s="51"/>
      <c r="AO805" s="51"/>
      <c r="AP805" s="51"/>
      <c r="AQ805" s="51"/>
      <c r="AR805" s="51"/>
      <c r="AS805" s="51"/>
      <c r="AT805" s="51"/>
      <c r="AU805" s="51"/>
      <c r="AV805" s="51"/>
      <c r="AW805" s="51"/>
      <c r="AX805" s="149">
        <f t="shared" si="316"/>
        <v>0</v>
      </c>
      <c r="AY805" s="52"/>
      <c r="AZ805" s="90" t="e">
        <f>VLOOKUP(AY805,Termination!C:D,2,FALSE)</f>
        <v>#N/A</v>
      </c>
      <c r="BA805" s="92" t="str">
        <f t="shared" si="317"/>
        <v/>
      </c>
      <c r="BB805" s="89"/>
      <c r="BC805" s="89"/>
      <c r="BD805" s="150" t="str">
        <f t="shared" si="318"/>
        <v/>
      </c>
      <c r="BE805" s="151">
        <f>VLOOKUP(A805,Basisgegevens!$B:$L,5,0)</f>
        <v>1.25E-3</v>
      </c>
      <c r="BF805" s="151">
        <f>VLOOKUP($A805,Basisgegevens!$B:$L,7,0)</f>
        <v>1.0185185185185186E-3</v>
      </c>
      <c r="BG805" s="151">
        <f>VLOOKUP($A805,Basisgegevens!$B:$L,8,0)</f>
        <v>2.1759259259259258E-3</v>
      </c>
      <c r="BH805" s="152">
        <f>VLOOKUP($A805,Basisgegevens!$B:$L,9,0)</f>
        <v>300</v>
      </c>
      <c r="BI805" s="152">
        <f>VLOOKUP($A805,Basisgegevens!$B:$L,10,0)</f>
        <v>135</v>
      </c>
      <c r="BJ805" s="152">
        <f>VLOOKUP($A805,Basisgegevens!$B:$L,11,0)</f>
        <v>19</v>
      </c>
      <c r="BK805" s="152" t="str">
        <f t="shared" si="319"/>
        <v/>
      </c>
      <c r="BL805" s="153" t="str">
        <f t="shared" si="320"/>
        <v>Uit</v>
      </c>
      <c r="BM805" s="154" t="str">
        <f t="shared" si="307"/>
        <v/>
      </c>
      <c r="BN805" s="154">
        <f t="shared" si="321"/>
        <v>0</v>
      </c>
      <c r="BO805" s="154" t="str">
        <f t="shared" si="322"/>
        <v/>
      </c>
      <c r="BP805" s="61"/>
      <c r="BQ805" s="61"/>
      <c r="BR805" s="59" t="str">
        <f t="shared" si="323"/>
        <v/>
      </c>
      <c r="BS805" s="59" t="str">
        <f t="shared" si="285"/>
        <v/>
      </c>
      <c r="BT805" s="155" t="str">
        <f t="shared" si="324"/>
        <v/>
      </c>
      <c r="BU805" s="156" t="str">
        <f t="shared" si="325"/>
        <v/>
      </c>
      <c r="BV805" s="68"/>
      <c r="BW805" s="68"/>
      <c r="BX805" s="68"/>
      <c r="BY805" s="68"/>
      <c r="BZ805" s="68"/>
      <c r="CA805" s="68"/>
      <c r="CB805" s="68"/>
      <c r="CC805" s="68"/>
    </row>
    <row r="806" spans="1:81" x14ac:dyDescent="0.2">
      <c r="A806" s="138" t="s">
        <v>246</v>
      </c>
      <c r="B806" s="32"/>
      <c r="C806" s="164" t="s">
        <v>198</v>
      </c>
      <c r="D806" s="68"/>
      <c r="E806" s="40"/>
      <c r="F806" s="35"/>
      <c r="G806" s="32"/>
      <c r="H806" s="32"/>
      <c r="I806" s="32"/>
      <c r="J806" s="32"/>
      <c r="K806" s="41"/>
      <c r="L806" s="42"/>
      <c r="M806" s="42"/>
      <c r="N806" s="167" t="str">
        <f t="shared" si="308"/>
        <v>Uit</v>
      </c>
      <c r="O806" s="46"/>
      <c r="P806" s="47"/>
      <c r="Q806" s="48">
        <f t="shared" si="309"/>
        <v>0</v>
      </c>
      <c r="R806" s="49" t="str">
        <f t="shared" si="310"/>
        <v/>
      </c>
      <c r="S806" s="50" t="str">
        <f t="shared" si="311"/>
        <v>Uit</v>
      </c>
      <c r="T806" s="171">
        <f t="shared" si="312"/>
        <v>0</v>
      </c>
      <c r="U806" s="169">
        <f t="shared" si="273"/>
        <v>0</v>
      </c>
      <c r="V806" s="169" t="str">
        <f t="shared" si="313"/>
        <v>Uit</v>
      </c>
      <c r="W806" s="170" t="str">
        <f t="shared" si="314"/>
        <v/>
      </c>
      <c r="X806" s="91" t="str">
        <f t="shared" si="315"/>
        <v/>
      </c>
      <c r="Y806" s="51"/>
      <c r="Z806" s="51"/>
      <c r="AA806" s="51"/>
      <c r="AB806" s="51"/>
      <c r="AC806" s="51"/>
      <c r="AD806" s="51"/>
      <c r="AE806" s="51"/>
      <c r="AF806" s="51"/>
      <c r="AG806" s="51"/>
      <c r="AH806" s="51"/>
      <c r="AI806" s="51"/>
      <c r="AJ806" s="51"/>
      <c r="AK806" s="51"/>
      <c r="AL806" s="51"/>
      <c r="AM806" s="51"/>
      <c r="AN806" s="51"/>
      <c r="AO806" s="51"/>
      <c r="AP806" s="51"/>
      <c r="AQ806" s="51"/>
      <c r="AR806" s="51"/>
      <c r="AS806" s="51"/>
      <c r="AT806" s="51"/>
      <c r="AU806" s="51"/>
      <c r="AV806" s="51"/>
      <c r="AW806" s="51"/>
      <c r="AX806" s="149">
        <f t="shared" si="316"/>
        <v>0</v>
      </c>
      <c r="AY806" s="52"/>
      <c r="AZ806" s="90" t="e">
        <f>VLOOKUP(AY806,Termination!C:D,2,FALSE)</f>
        <v>#N/A</v>
      </c>
      <c r="BA806" s="92" t="str">
        <f t="shared" si="317"/>
        <v/>
      </c>
      <c r="BB806" s="89"/>
      <c r="BC806" s="89"/>
      <c r="BD806" s="150" t="str">
        <f t="shared" si="318"/>
        <v/>
      </c>
      <c r="BE806" s="151">
        <f>VLOOKUP(A806,Basisgegevens!$B:$L,5,0)</f>
        <v>1.25E-3</v>
      </c>
      <c r="BF806" s="151">
        <f>VLOOKUP($A806,Basisgegevens!$B:$L,7,0)</f>
        <v>1.0185185185185186E-3</v>
      </c>
      <c r="BG806" s="151">
        <f>VLOOKUP($A806,Basisgegevens!$B:$L,8,0)</f>
        <v>2.1759259259259258E-3</v>
      </c>
      <c r="BH806" s="152">
        <f>VLOOKUP($A806,Basisgegevens!$B:$L,9,0)</f>
        <v>300</v>
      </c>
      <c r="BI806" s="152">
        <f>VLOOKUP($A806,Basisgegevens!$B:$L,10,0)</f>
        <v>135</v>
      </c>
      <c r="BJ806" s="152">
        <f>VLOOKUP($A806,Basisgegevens!$B:$L,11,0)</f>
        <v>19</v>
      </c>
      <c r="BK806" s="152" t="str">
        <f t="shared" si="319"/>
        <v/>
      </c>
      <c r="BL806" s="153" t="str">
        <f t="shared" si="320"/>
        <v>Uit</v>
      </c>
      <c r="BM806" s="154" t="str">
        <f t="shared" si="307"/>
        <v/>
      </c>
      <c r="BN806" s="154">
        <f t="shared" si="321"/>
        <v>0</v>
      </c>
      <c r="BO806" s="154" t="str">
        <f t="shared" si="322"/>
        <v/>
      </c>
      <c r="BP806" s="61"/>
      <c r="BQ806" s="61"/>
      <c r="BR806" s="59" t="str">
        <f t="shared" si="323"/>
        <v/>
      </c>
      <c r="BS806" s="59" t="str">
        <f t="shared" si="285"/>
        <v/>
      </c>
      <c r="BT806" s="155" t="str">
        <f t="shared" si="324"/>
        <v/>
      </c>
      <c r="BU806" s="156" t="str">
        <f t="shared" si="325"/>
        <v/>
      </c>
      <c r="BV806" s="68"/>
      <c r="BW806" s="68"/>
      <c r="BX806" s="68"/>
      <c r="BY806" s="68"/>
      <c r="BZ806" s="68"/>
      <c r="CA806" s="68"/>
      <c r="CB806" s="68"/>
      <c r="CC806" s="68"/>
    </row>
    <row r="807" spans="1:81" x14ac:dyDescent="0.2">
      <c r="A807" s="138" t="s">
        <v>246</v>
      </c>
      <c r="B807" s="32"/>
      <c r="C807" s="164" t="s">
        <v>198</v>
      </c>
      <c r="D807" s="68"/>
      <c r="E807" s="40"/>
      <c r="F807" s="35"/>
      <c r="G807" s="32"/>
      <c r="H807" s="32"/>
      <c r="I807" s="32"/>
      <c r="J807" s="32"/>
      <c r="K807" s="41"/>
      <c r="L807" s="42"/>
      <c r="M807" s="42"/>
      <c r="N807" s="167" t="str">
        <f t="shared" si="308"/>
        <v>Uit</v>
      </c>
      <c r="O807" s="46"/>
      <c r="P807" s="47"/>
      <c r="Q807" s="48">
        <f t="shared" si="309"/>
        <v>0</v>
      </c>
      <c r="R807" s="49" t="str">
        <f t="shared" si="310"/>
        <v/>
      </c>
      <c r="S807" s="50" t="str">
        <f t="shared" si="311"/>
        <v>Uit</v>
      </c>
      <c r="T807" s="171">
        <f t="shared" si="312"/>
        <v>0</v>
      </c>
      <c r="U807" s="169">
        <f t="shared" si="273"/>
        <v>0</v>
      </c>
      <c r="V807" s="169" t="str">
        <f t="shared" si="313"/>
        <v>Uit</v>
      </c>
      <c r="W807" s="170" t="str">
        <f t="shared" si="314"/>
        <v/>
      </c>
      <c r="X807" s="91" t="str">
        <f t="shared" si="315"/>
        <v/>
      </c>
      <c r="Y807" s="51"/>
      <c r="Z807" s="51"/>
      <c r="AA807" s="51"/>
      <c r="AB807" s="51"/>
      <c r="AC807" s="51"/>
      <c r="AD807" s="51"/>
      <c r="AE807" s="51"/>
      <c r="AF807" s="51"/>
      <c r="AG807" s="51"/>
      <c r="AH807" s="51"/>
      <c r="AI807" s="51"/>
      <c r="AJ807" s="51"/>
      <c r="AK807" s="51"/>
      <c r="AL807" s="51"/>
      <c r="AM807" s="51"/>
      <c r="AN807" s="51"/>
      <c r="AO807" s="51"/>
      <c r="AP807" s="51"/>
      <c r="AQ807" s="51"/>
      <c r="AR807" s="51"/>
      <c r="AS807" s="51"/>
      <c r="AT807" s="51"/>
      <c r="AU807" s="51"/>
      <c r="AV807" s="51"/>
      <c r="AW807" s="51"/>
      <c r="AX807" s="149">
        <f t="shared" si="316"/>
        <v>0</v>
      </c>
      <c r="AY807" s="52"/>
      <c r="AZ807" s="90" t="e">
        <f>VLOOKUP(AY807,Termination!C:D,2,FALSE)</f>
        <v>#N/A</v>
      </c>
      <c r="BA807" s="92" t="str">
        <f t="shared" si="317"/>
        <v/>
      </c>
      <c r="BB807" s="89"/>
      <c r="BC807" s="89"/>
      <c r="BD807" s="150" t="str">
        <f t="shared" si="318"/>
        <v/>
      </c>
      <c r="BE807" s="151">
        <f>VLOOKUP(A807,Basisgegevens!$B:$L,5,0)</f>
        <v>1.25E-3</v>
      </c>
      <c r="BF807" s="151">
        <f>VLOOKUP($A807,Basisgegevens!$B:$L,7,0)</f>
        <v>1.0185185185185186E-3</v>
      </c>
      <c r="BG807" s="151">
        <f>VLOOKUP($A807,Basisgegevens!$B:$L,8,0)</f>
        <v>2.1759259259259258E-3</v>
      </c>
      <c r="BH807" s="152">
        <f>VLOOKUP($A807,Basisgegevens!$B:$L,9,0)</f>
        <v>300</v>
      </c>
      <c r="BI807" s="152">
        <f>VLOOKUP($A807,Basisgegevens!$B:$L,10,0)</f>
        <v>135</v>
      </c>
      <c r="BJ807" s="152">
        <f>VLOOKUP($A807,Basisgegevens!$B:$L,11,0)</f>
        <v>19</v>
      </c>
      <c r="BK807" s="152" t="str">
        <f t="shared" si="319"/>
        <v/>
      </c>
      <c r="BL807" s="153" t="str">
        <f t="shared" si="320"/>
        <v>Uit</v>
      </c>
      <c r="BM807" s="154" t="str">
        <f t="shared" si="307"/>
        <v/>
      </c>
      <c r="BN807" s="154">
        <f t="shared" si="321"/>
        <v>0</v>
      </c>
      <c r="BO807" s="154" t="str">
        <f t="shared" si="322"/>
        <v/>
      </c>
      <c r="BP807" s="61"/>
      <c r="BQ807" s="61"/>
      <c r="BR807" s="59" t="str">
        <f t="shared" si="323"/>
        <v/>
      </c>
      <c r="BS807" s="59" t="str">
        <f t="shared" si="285"/>
        <v/>
      </c>
      <c r="BT807" s="155" t="str">
        <f t="shared" si="324"/>
        <v/>
      </c>
      <c r="BU807" s="156" t="str">
        <f t="shared" si="325"/>
        <v/>
      </c>
      <c r="BV807" s="68"/>
      <c r="BW807" s="68"/>
      <c r="BX807" s="68"/>
      <c r="BY807" s="68"/>
      <c r="BZ807" s="68"/>
      <c r="CA807" s="68"/>
      <c r="CB807" s="68"/>
      <c r="CC807" s="68"/>
    </row>
    <row r="808" spans="1:81" x14ac:dyDescent="0.2">
      <c r="A808" s="138" t="s">
        <v>246</v>
      </c>
      <c r="B808" s="32"/>
      <c r="C808" s="164" t="s">
        <v>198</v>
      </c>
      <c r="D808" s="68"/>
      <c r="E808" s="40"/>
      <c r="F808" s="35"/>
      <c r="G808" s="32"/>
      <c r="H808" s="32"/>
      <c r="I808" s="32"/>
      <c r="J808" s="32"/>
      <c r="K808" s="41"/>
      <c r="L808" s="42"/>
      <c r="M808" s="42"/>
      <c r="N808" s="167" t="str">
        <f t="shared" si="308"/>
        <v>Uit</v>
      </c>
      <c r="O808" s="46"/>
      <c r="P808" s="47"/>
      <c r="Q808" s="48">
        <f t="shared" si="309"/>
        <v>0</v>
      </c>
      <c r="R808" s="49" t="str">
        <f t="shared" si="310"/>
        <v/>
      </c>
      <c r="S808" s="50" t="str">
        <f t="shared" si="311"/>
        <v>Uit</v>
      </c>
      <c r="T808" s="171">
        <f t="shared" si="312"/>
        <v>0</v>
      </c>
      <c r="U808" s="169">
        <f t="shared" si="273"/>
        <v>0</v>
      </c>
      <c r="V808" s="169" t="str">
        <f t="shared" si="313"/>
        <v>Uit</v>
      </c>
      <c r="W808" s="170" t="str">
        <f t="shared" si="314"/>
        <v/>
      </c>
      <c r="X808" s="91" t="str">
        <f t="shared" si="315"/>
        <v/>
      </c>
      <c r="Y808" s="51"/>
      <c r="Z808" s="51"/>
      <c r="AA808" s="51"/>
      <c r="AB808" s="51"/>
      <c r="AC808" s="51"/>
      <c r="AD808" s="51"/>
      <c r="AE808" s="51"/>
      <c r="AF808" s="51"/>
      <c r="AG808" s="51"/>
      <c r="AH808" s="51"/>
      <c r="AI808" s="51"/>
      <c r="AJ808" s="51"/>
      <c r="AK808" s="51"/>
      <c r="AL808" s="51"/>
      <c r="AM808" s="51"/>
      <c r="AN808" s="51"/>
      <c r="AO808" s="51"/>
      <c r="AP808" s="51"/>
      <c r="AQ808" s="51"/>
      <c r="AR808" s="51"/>
      <c r="AS808" s="51"/>
      <c r="AT808" s="51"/>
      <c r="AU808" s="51"/>
      <c r="AV808" s="51"/>
      <c r="AW808" s="51"/>
      <c r="AX808" s="149">
        <f t="shared" si="316"/>
        <v>0</v>
      </c>
      <c r="AY808" s="52"/>
      <c r="AZ808" s="90" t="e">
        <f>VLOOKUP(AY808,Termination!C:D,2,FALSE)</f>
        <v>#N/A</v>
      </c>
      <c r="BA808" s="92" t="str">
        <f t="shared" si="317"/>
        <v/>
      </c>
      <c r="BB808" s="89"/>
      <c r="BC808" s="89"/>
      <c r="BD808" s="150" t="str">
        <f t="shared" si="318"/>
        <v/>
      </c>
      <c r="BE808" s="151">
        <f>VLOOKUP(A808,Basisgegevens!$B:$L,5,0)</f>
        <v>1.25E-3</v>
      </c>
      <c r="BF808" s="151">
        <f>VLOOKUP($A808,Basisgegevens!$B:$L,7,0)</f>
        <v>1.0185185185185186E-3</v>
      </c>
      <c r="BG808" s="151">
        <f>VLOOKUP($A808,Basisgegevens!$B:$L,8,0)</f>
        <v>2.1759259259259258E-3</v>
      </c>
      <c r="BH808" s="152">
        <f>VLOOKUP($A808,Basisgegevens!$B:$L,9,0)</f>
        <v>300</v>
      </c>
      <c r="BI808" s="152">
        <f>VLOOKUP($A808,Basisgegevens!$B:$L,10,0)</f>
        <v>135</v>
      </c>
      <c r="BJ808" s="152">
        <f>VLOOKUP($A808,Basisgegevens!$B:$L,11,0)</f>
        <v>19</v>
      </c>
      <c r="BK808" s="152" t="str">
        <f t="shared" si="319"/>
        <v/>
      </c>
      <c r="BL808" s="153" t="str">
        <f t="shared" si="320"/>
        <v>Uit</v>
      </c>
      <c r="BM808" s="154" t="str">
        <f t="shared" si="307"/>
        <v/>
      </c>
      <c r="BN808" s="154">
        <f t="shared" si="321"/>
        <v>0</v>
      </c>
      <c r="BO808" s="154" t="str">
        <f t="shared" si="322"/>
        <v/>
      </c>
      <c r="BP808" s="61"/>
      <c r="BQ808" s="61"/>
      <c r="BR808" s="59" t="str">
        <f t="shared" si="323"/>
        <v/>
      </c>
      <c r="BS808" s="59" t="str">
        <f t="shared" si="285"/>
        <v/>
      </c>
      <c r="BT808" s="155" t="str">
        <f t="shared" si="324"/>
        <v/>
      </c>
      <c r="BU808" s="156" t="str">
        <f t="shared" si="325"/>
        <v/>
      </c>
      <c r="BV808" s="68"/>
      <c r="BW808" s="68"/>
      <c r="BX808" s="68"/>
      <c r="BY808" s="68"/>
      <c r="BZ808" s="68"/>
      <c r="CA808" s="68"/>
      <c r="CB808" s="68"/>
      <c r="CC808" s="68"/>
    </row>
    <row r="809" spans="1:81" x14ac:dyDescent="0.2">
      <c r="A809" s="138" t="s">
        <v>246</v>
      </c>
      <c r="B809" s="32"/>
      <c r="C809" s="164" t="s">
        <v>198</v>
      </c>
      <c r="D809" s="68"/>
      <c r="E809" s="40"/>
      <c r="F809" s="35"/>
      <c r="G809" s="32"/>
      <c r="H809" s="32"/>
      <c r="I809" s="32"/>
      <c r="J809" s="32"/>
      <c r="K809" s="41"/>
      <c r="L809" s="42"/>
      <c r="M809" s="42"/>
      <c r="N809" s="167" t="str">
        <f t="shared" si="308"/>
        <v>Uit</v>
      </c>
      <c r="O809" s="46"/>
      <c r="P809" s="47"/>
      <c r="Q809" s="48">
        <f t="shared" si="309"/>
        <v>0</v>
      </c>
      <c r="R809" s="49" t="str">
        <f t="shared" si="310"/>
        <v/>
      </c>
      <c r="S809" s="50" t="str">
        <f t="shared" si="311"/>
        <v>Uit</v>
      </c>
      <c r="T809" s="171">
        <f t="shared" si="312"/>
        <v>0</v>
      </c>
      <c r="U809" s="169">
        <f t="shared" si="273"/>
        <v>0</v>
      </c>
      <c r="V809" s="169" t="str">
        <f t="shared" si="313"/>
        <v>Uit</v>
      </c>
      <c r="W809" s="170" t="str">
        <f t="shared" si="314"/>
        <v/>
      </c>
      <c r="X809" s="91" t="str">
        <f t="shared" si="315"/>
        <v/>
      </c>
      <c r="Y809" s="51"/>
      <c r="Z809" s="51"/>
      <c r="AA809" s="51"/>
      <c r="AB809" s="51"/>
      <c r="AC809" s="51"/>
      <c r="AD809" s="51"/>
      <c r="AE809" s="51"/>
      <c r="AF809" s="51"/>
      <c r="AG809" s="51"/>
      <c r="AH809" s="51"/>
      <c r="AI809" s="51"/>
      <c r="AJ809" s="51"/>
      <c r="AK809" s="51"/>
      <c r="AL809" s="51"/>
      <c r="AM809" s="51"/>
      <c r="AN809" s="51"/>
      <c r="AO809" s="51"/>
      <c r="AP809" s="51"/>
      <c r="AQ809" s="51"/>
      <c r="AR809" s="51"/>
      <c r="AS809" s="51"/>
      <c r="AT809" s="51"/>
      <c r="AU809" s="51"/>
      <c r="AV809" s="51"/>
      <c r="AW809" s="51"/>
      <c r="AX809" s="149">
        <f t="shared" si="316"/>
        <v>0</v>
      </c>
      <c r="AY809" s="52"/>
      <c r="AZ809" s="90" t="e">
        <f>VLOOKUP(AY809,Termination!C:D,2,FALSE)</f>
        <v>#N/A</v>
      </c>
      <c r="BA809" s="92" t="str">
        <f t="shared" si="317"/>
        <v/>
      </c>
      <c r="BB809" s="89"/>
      <c r="BC809" s="89"/>
      <c r="BD809" s="150" t="str">
        <f t="shared" si="318"/>
        <v/>
      </c>
      <c r="BE809" s="151">
        <f>VLOOKUP(A809,Basisgegevens!$B:$L,5,0)</f>
        <v>1.25E-3</v>
      </c>
      <c r="BF809" s="151">
        <f>VLOOKUP($A809,Basisgegevens!$B:$L,7,0)</f>
        <v>1.0185185185185186E-3</v>
      </c>
      <c r="BG809" s="151">
        <f>VLOOKUP($A809,Basisgegevens!$B:$L,8,0)</f>
        <v>2.1759259259259258E-3</v>
      </c>
      <c r="BH809" s="152">
        <f>VLOOKUP($A809,Basisgegevens!$B:$L,9,0)</f>
        <v>300</v>
      </c>
      <c r="BI809" s="152">
        <f>VLOOKUP($A809,Basisgegevens!$B:$L,10,0)</f>
        <v>135</v>
      </c>
      <c r="BJ809" s="152">
        <f>VLOOKUP($A809,Basisgegevens!$B:$L,11,0)</f>
        <v>19</v>
      </c>
      <c r="BK809" s="152" t="str">
        <f t="shared" si="319"/>
        <v/>
      </c>
      <c r="BL809" s="153" t="str">
        <f t="shared" si="320"/>
        <v>Uit</v>
      </c>
      <c r="BM809" s="154" t="str">
        <f t="shared" si="307"/>
        <v/>
      </c>
      <c r="BN809" s="154">
        <f t="shared" si="321"/>
        <v>0</v>
      </c>
      <c r="BO809" s="154" t="str">
        <f t="shared" si="322"/>
        <v/>
      </c>
      <c r="BP809" s="61"/>
      <c r="BQ809" s="61"/>
      <c r="BR809" s="59" t="str">
        <f t="shared" si="323"/>
        <v/>
      </c>
      <c r="BS809" s="59" t="str">
        <f t="shared" si="285"/>
        <v/>
      </c>
      <c r="BT809" s="155" t="str">
        <f t="shared" si="324"/>
        <v/>
      </c>
      <c r="BU809" s="156" t="str">
        <f t="shared" si="325"/>
        <v/>
      </c>
      <c r="BV809" s="68"/>
      <c r="BW809" s="68"/>
      <c r="BX809" s="68"/>
      <c r="BY809" s="68"/>
      <c r="BZ809" s="68"/>
      <c r="CA809" s="68"/>
      <c r="CB809" s="68"/>
      <c r="CC809" s="68"/>
    </row>
    <row r="810" spans="1:81" x14ac:dyDescent="0.2">
      <c r="A810" s="138" t="s">
        <v>246</v>
      </c>
      <c r="B810" s="32"/>
      <c r="C810" s="164" t="s">
        <v>198</v>
      </c>
      <c r="D810" s="68"/>
      <c r="E810" s="40"/>
      <c r="F810" s="35"/>
      <c r="G810" s="32"/>
      <c r="H810" s="32"/>
      <c r="I810" s="32"/>
      <c r="J810" s="32"/>
      <c r="K810" s="41"/>
      <c r="L810" s="42"/>
      <c r="M810" s="42"/>
      <c r="N810" s="167" t="str">
        <f t="shared" si="308"/>
        <v>Uit</v>
      </c>
      <c r="O810" s="46"/>
      <c r="P810" s="47"/>
      <c r="Q810" s="48">
        <f t="shared" si="309"/>
        <v>0</v>
      </c>
      <c r="R810" s="49" t="str">
        <f t="shared" si="310"/>
        <v/>
      </c>
      <c r="S810" s="50" t="str">
        <f t="shared" si="311"/>
        <v>Uit</v>
      </c>
      <c r="T810" s="171">
        <f t="shared" si="312"/>
        <v>0</v>
      </c>
      <c r="U810" s="169">
        <f t="shared" si="273"/>
        <v>0</v>
      </c>
      <c r="V810" s="169" t="str">
        <f t="shared" si="313"/>
        <v>Uit</v>
      </c>
      <c r="W810" s="170" t="str">
        <f t="shared" si="314"/>
        <v/>
      </c>
      <c r="X810" s="91" t="str">
        <f t="shared" si="315"/>
        <v/>
      </c>
      <c r="Y810" s="51"/>
      <c r="Z810" s="51"/>
      <c r="AA810" s="51"/>
      <c r="AB810" s="51"/>
      <c r="AC810" s="51"/>
      <c r="AD810" s="51"/>
      <c r="AE810" s="51"/>
      <c r="AF810" s="51"/>
      <c r="AG810" s="51"/>
      <c r="AH810" s="51"/>
      <c r="AI810" s="51"/>
      <c r="AJ810" s="51"/>
      <c r="AK810" s="51"/>
      <c r="AL810" s="51"/>
      <c r="AM810" s="51"/>
      <c r="AN810" s="51"/>
      <c r="AO810" s="51"/>
      <c r="AP810" s="51"/>
      <c r="AQ810" s="51"/>
      <c r="AR810" s="51"/>
      <c r="AS810" s="51"/>
      <c r="AT810" s="51"/>
      <c r="AU810" s="51"/>
      <c r="AV810" s="51"/>
      <c r="AW810" s="51"/>
      <c r="AX810" s="149">
        <f t="shared" si="316"/>
        <v>0</v>
      </c>
      <c r="AY810" s="52"/>
      <c r="AZ810" s="90" t="e">
        <f>VLOOKUP(AY810,Termination!C:D,2,FALSE)</f>
        <v>#N/A</v>
      </c>
      <c r="BA810" s="92" t="str">
        <f t="shared" si="317"/>
        <v/>
      </c>
      <c r="BB810" s="89"/>
      <c r="BC810" s="89"/>
      <c r="BD810" s="150" t="str">
        <f t="shared" si="318"/>
        <v/>
      </c>
      <c r="BE810" s="151">
        <f>VLOOKUP(A810,Basisgegevens!$B:$L,5,0)</f>
        <v>1.25E-3</v>
      </c>
      <c r="BF810" s="151">
        <f>VLOOKUP($A810,Basisgegevens!$B:$L,7,0)</f>
        <v>1.0185185185185186E-3</v>
      </c>
      <c r="BG810" s="151">
        <f>VLOOKUP($A810,Basisgegevens!$B:$L,8,0)</f>
        <v>2.1759259259259258E-3</v>
      </c>
      <c r="BH810" s="152">
        <f>VLOOKUP($A810,Basisgegevens!$B:$L,9,0)</f>
        <v>300</v>
      </c>
      <c r="BI810" s="152">
        <f>VLOOKUP($A810,Basisgegevens!$B:$L,10,0)</f>
        <v>135</v>
      </c>
      <c r="BJ810" s="152">
        <f>VLOOKUP($A810,Basisgegevens!$B:$L,11,0)</f>
        <v>19</v>
      </c>
      <c r="BK810" s="152" t="str">
        <f t="shared" si="319"/>
        <v/>
      </c>
      <c r="BL810" s="153" t="str">
        <f t="shared" si="320"/>
        <v>Uit</v>
      </c>
      <c r="BM810" s="154" t="str">
        <f t="shared" si="307"/>
        <v/>
      </c>
      <c r="BN810" s="154">
        <f t="shared" si="321"/>
        <v>0</v>
      </c>
      <c r="BO810" s="154" t="str">
        <f t="shared" si="322"/>
        <v/>
      </c>
      <c r="BP810" s="61"/>
      <c r="BQ810" s="61"/>
      <c r="BR810" s="59" t="str">
        <f t="shared" si="323"/>
        <v/>
      </c>
      <c r="BS810" s="59" t="str">
        <f t="shared" si="285"/>
        <v/>
      </c>
      <c r="BT810" s="155" t="str">
        <f t="shared" si="324"/>
        <v/>
      </c>
      <c r="BU810" s="156" t="str">
        <f t="shared" si="325"/>
        <v/>
      </c>
      <c r="BV810" s="68"/>
      <c r="BW810" s="68"/>
      <c r="BX810" s="68"/>
      <c r="BY810" s="68"/>
      <c r="BZ810" s="68"/>
      <c r="CA810" s="68"/>
      <c r="CB810" s="68"/>
      <c r="CC810" s="68"/>
    </row>
    <row r="811" spans="1:81" x14ac:dyDescent="0.2">
      <c r="A811" s="138" t="s">
        <v>246</v>
      </c>
      <c r="B811" s="32"/>
      <c r="C811" s="164" t="s">
        <v>198</v>
      </c>
      <c r="D811" s="68"/>
      <c r="E811" s="40"/>
      <c r="F811" s="35"/>
      <c r="G811" s="32"/>
      <c r="H811" s="32"/>
      <c r="I811" s="32"/>
      <c r="J811" s="32"/>
      <c r="K811" s="41"/>
      <c r="L811" s="42"/>
      <c r="M811" s="42"/>
      <c r="N811" s="167" t="str">
        <f t="shared" si="308"/>
        <v>Uit</v>
      </c>
      <c r="O811" s="46"/>
      <c r="P811" s="47"/>
      <c r="Q811" s="48">
        <f t="shared" si="309"/>
        <v>0</v>
      </c>
      <c r="R811" s="49" t="str">
        <f t="shared" si="310"/>
        <v/>
      </c>
      <c r="S811" s="50" t="str">
        <f t="shared" si="311"/>
        <v>Uit</v>
      </c>
      <c r="T811" s="171">
        <f t="shared" si="312"/>
        <v>0</v>
      </c>
      <c r="U811" s="169">
        <f t="shared" si="273"/>
        <v>0</v>
      </c>
      <c r="V811" s="169" t="str">
        <f t="shared" si="313"/>
        <v>Uit</v>
      </c>
      <c r="W811" s="170" t="str">
        <f t="shared" si="314"/>
        <v/>
      </c>
      <c r="X811" s="91" t="str">
        <f t="shared" si="315"/>
        <v/>
      </c>
      <c r="Y811" s="51"/>
      <c r="Z811" s="51"/>
      <c r="AA811" s="51"/>
      <c r="AB811" s="51"/>
      <c r="AC811" s="51"/>
      <c r="AD811" s="51"/>
      <c r="AE811" s="51"/>
      <c r="AF811" s="51"/>
      <c r="AG811" s="51"/>
      <c r="AH811" s="51"/>
      <c r="AI811" s="51"/>
      <c r="AJ811" s="51"/>
      <c r="AK811" s="51"/>
      <c r="AL811" s="51"/>
      <c r="AM811" s="51"/>
      <c r="AN811" s="51"/>
      <c r="AO811" s="51"/>
      <c r="AP811" s="51"/>
      <c r="AQ811" s="51"/>
      <c r="AR811" s="51"/>
      <c r="AS811" s="51"/>
      <c r="AT811" s="51"/>
      <c r="AU811" s="51"/>
      <c r="AV811" s="51"/>
      <c r="AW811" s="51"/>
      <c r="AX811" s="149">
        <f t="shared" si="316"/>
        <v>0</v>
      </c>
      <c r="AY811" s="52"/>
      <c r="AZ811" s="90" t="e">
        <f>VLOOKUP(AY811,Termination!C:D,2,FALSE)</f>
        <v>#N/A</v>
      </c>
      <c r="BA811" s="92" t="str">
        <f t="shared" si="317"/>
        <v/>
      </c>
      <c r="BB811" s="89"/>
      <c r="BC811" s="89"/>
      <c r="BD811" s="150" t="str">
        <f t="shared" si="318"/>
        <v/>
      </c>
      <c r="BE811" s="151">
        <f>VLOOKUP(A811,Basisgegevens!$B:$L,5,0)</f>
        <v>1.25E-3</v>
      </c>
      <c r="BF811" s="151">
        <f>VLOOKUP($A811,Basisgegevens!$B:$L,7,0)</f>
        <v>1.0185185185185186E-3</v>
      </c>
      <c r="BG811" s="151">
        <f>VLOOKUP($A811,Basisgegevens!$B:$L,8,0)</f>
        <v>2.1759259259259258E-3</v>
      </c>
      <c r="BH811" s="152">
        <f>VLOOKUP($A811,Basisgegevens!$B:$L,9,0)</f>
        <v>300</v>
      </c>
      <c r="BI811" s="152">
        <f>VLOOKUP($A811,Basisgegevens!$B:$L,10,0)</f>
        <v>135</v>
      </c>
      <c r="BJ811" s="152">
        <f>VLOOKUP($A811,Basisgegevens!$B:$L,11,0)</f>
        <v>19</v>
      </c>
      <c r="BK811" s="152" t="str">
        <f t="shared" si="319"/>
        <v/>
      </c>
      <c r="BL811" s="153" t="str">
        <f t="shared" si="320"/>
        <v>Uit</v>
      </c>
      <c r="BM811" s="154" t="str">
        <f t="shared" si="307"/>
        <v/>
      </c>
      <c r="BN811" s="154">
        <f t="shared" si="321"/>
        <v>0</v>
      </c>
      <c r="BO811" s="154" t="str">
        <f t="shared" si="322"/>
        <v/>
      </c>
      <c r="BP811" s="61"/>
      <c r="BQ811" s="61"/>
      <c r="BR811" s="59" t="str">
        <f t="shared" si="323"/>
        <v/>
      </c>
      <c r="BS811" s="59" t="str">
        <f t="shared" si="285"/>
        <v/>
      </c>
      <c r="BT811" s="155" t="str">
        <f t="shared" si="324"/>
        <v/>
      </c>
      <c r="BU811" s="156" t="str">
        <f t="shared" si="325"/>
        <v/>
      </c>
      <c r="BV811" s="68"/>
      <c r="BW811" s="68"/>
      <c r="BX811" s="68"/>
      <c r="BY811" s="68"/>
      <c r="BZ811" s="68"/>
      <c r="CA811" s="68"/>
      <c r="CB811" s="68"/>
      <c r="CC811" s="68"/>
    </row>
    <row r="812" spans="1:81" x14ac:dyDescent="0.2">
      <c r="A812" s="138" t="s">
        <v>246</v>
      </c>
      <c r="B812" s="32"/>
      <c r="C812" s="164" t="s">
        <v>198</v>
      </c>
      <c r="D812" s="68"/>
      <c r="E812" s="40"/>
      <c r="F812" s="35"/>
      <c r="G812" s="32"/>
      <c r="H812" s="32"/>
      <c r="I812" s="32"/>
      <c r="J812" s="32"/>
      <c r="K812" s="41"/>
      <c r="L812" s="42"/>
      <c r="M812" s="42"/>
      <c r="N812" s="167" t="str">
        <f t="shared" si="308"/>
        <v>Uit</v>
      </c>
      <c r="O812" s="46"/>
      <c r="P812" s="47"/>
      <c r="Q812" s="48">
        <f t="shared" si="309"/>
        <v>0</v>
      </c>
      <c r="R812" s="49" t="str">
        <f t="shared" si="310"/>
        <v/>
      </c>
      <c r="S812" s="50" t="str">
        <f t="shared" si="311"/>
        <v>Uit</v>
      </c>
      <c r="T812" s="171">
        <f t="shared" si="312"/>
        <v>0</v>
      </c>
      <c r="U812" s="169">
        <f t="shared" si="273"/>
        <v>0</v>
      </c>
      <c r="V812" s="169" t="str">
        <f t="shared" si="313"/>
        <v>Uit</v>
      </c>
      <c r="W812" s="170" t="str">
        <f t="shared" si="314"/>
        <v/>
      </c>
      <c r="X812" s="91" t="str">
        <f t="shared" si="315"/>
        <v/>
      </c>
      <c r="Y812" s="51"/>
      <c r="Z812" s="51"/>
      <c r="AA812" s="51"/>
      <c r="AB812" s="51"/>
      <c r="AC812" s="51"/>
      <c r="AD812" s="51"/>
      <c r="AE812" s="51"/>
      <c r="AF812" s="51"/>
      <c r="AG812" s="51"/>
      <c r="AH812" s="51"/>
      <c r="AI812" s="51"/>
      <c r="AJ812" s="51"/>
      <c r="AK812" s="51"/>
      <c r="AL812" s="51"/>
      <c r="AM812" s="51"/>
      <c r="AN812" s="51"/>
      <c r="AO812" s="51"/>
      <c r="AP812" s="51"/>
      <c r="AQ812" s="51"/>
      <c r="AR812" s="51"/>
      <c r="AS812" s="51"/>
      <c r="AT812" s="51"/>
      <c r="AU812" s="51"/>
      <c r="AV812" s="51"/>
      <c r="AW812" s="51"/>
      <c r="AX812" s="149">
        <f t="shared" si="316"/>
        <v>0</v>
      </c>
      <c r="AY812" s="52"/>
      <c r="AZ812" s="90" t="e">
        <f>VLOOKUP(AY812,Termination!C:D,2,FALSE)</f>
        <v>#N/A</v>
      </c>
      <c r="BA812" s="92" t="str">
        <f t="shared" si="317"/>
        <v/>
      </c>
      <c r="BB812" s="89"/>
      <c r="BC812" s="89"/>
      <c r="BD812" s="150" t="str">
        <f t="shared" si="318"/>
        <v/>
      </c>
      <c r="BE812" s="151">
        <f>VLOOKUP(A812,Basisgegevens!$B:$L,5,0)</f>
        <v>1.25E-3</v>
      </c>
      <c r="BF812" s="151">
        <f>VLOOKUP($A812,Basisgegevens!$B:$L,7,0)</f>
        <v>1.0185185185185186E-3</v>
      </c>
      <c r="BG812" s="151">
        <f>VLOOKUP($A812,Basisgegevens!$B:$L,8,0)</f>
        <v>2.1759259259259258E-3</v>
      </c>
      <c r="BH812" s="152">
        <f>VLOOKUP($A812,Basisgegevens!$B:$L,9,0)</f>
        <v>300</v>
      </c>
      <c r="BI812" s="152">
        <f>VLOOKUP($A812,Basisgegevens!$B:$L,10,0)</f>
        <v>135</v>
      </c>
      <c r="BJ812" s="152">
        <f>VLOOKUP($A812,Basisgegevens!$B:$L,11,0)</f>
        <v>19</v>
      </c>
      <c r="BK812" s="152" t="str">
        <f t="shared" si="319"/>
        <v/>
      </c>
      <c r="BL812" s="153" t="str">
        <f t="shared" si="320"/>
        <v>Uit</v>
      </c>
      <c r="BM812" s="154" t="str">
        <f t="shared" si="307"/>
        <v/>
      </c>
      <c r="BN812" s="154">
        <f t="shared" si="321"/>
        <v>0</v>
      </c>
      <c r="BO812" s="154" t="str">
        <f t="shared" si="322"/>
        <v/>
      </c>
      <c r="BP812" s="61"/>
      <c r="BQ812" s="61"/>
      <c r="BR812" s="59" t="str">
        <f t="shared" si="323"/>
        <v/>
      </c>
      <c r="BS812" s="59" t="str">
        <f t="shared" si="285"/>
        <v/>
      </c>
      <c r="BT812" s="155" t="str">
        <f t="shared" si="324"/>
        <v/>
      </c>
      <c r="BU812" s="156" t="str">
        <f t="shared" si="325"/>
        <v/>
      </c>
      <c r="BV812" s="68"/>
      <c r="BW812" s="68"/>
      <c r="BX812" s="68"/>
      <c r="BY812" s="68"/>
      <c r="BZ812" s="68"/>
      <c r="CA812" s="68"/>
      <c r="CB812" s="68"/>
      <c r="CC812" s="68"/>
    </row>
    <row r="813" spans="1:81" x14ac:dyDescent="0.2">
      <c r="A813" s="138" t="s">
        <v>246</v>
      </c>
      <c r="B813" s="32"/>
      <c r="C813" s="164" t="s">
        <v>198</v>
      </c>
      <c r="D813" s="68"/>
      <c r="E813" s="40"/>
      <c r="F813" s="35"/>
      <c r="G813" s="32"/>
      <c r="H813" s="32"/>
      <c r="I813" s="32"/>
      <c r="J813" s="32"/>
      <c r="K813" s="41"/>
      <c r="L813" s="42"/>
      <c r="M813" s="42"/>
      <c r="N813" s="167" t="str">
        <f t="shared" si="308"/>
        <v>Uit</v>
      </c>
      <c r="O813" s="46"/>
      <c r="P813" s="47"/>
      <c r="Q813" s="48">
        <f t="shared" si="309"/>
        <v>0</v>
      </c>
      <c r="R813" s="49" t="str">
        <f t="shared" si="310"/>
        <v/>
      </c>
      <c r="S813" s="50" t="str">
        <f t="shared" si="311"/>
        <v>Uit</v>
      </c>
      <c r="T813" s="171">
        <f t="shared" si="312"/>
        <v>0</v>
      </c>
      <c r="U813" s="169">
        <f t="shared" si="273"/>
        <v>0</v>
      </c>
      <c r="V813" s="169" t="str">
        <f t="shared" si="313"/>
        <v>Uit</v>
      </c>
      <c r="W813" s="170" t="str">
        <f t="shared" si="314"/>
        <v/>
      </c>
      <c r="X813" s="91" t="str">
        <f t="shared" si="315"/>
        <v/>
      </c>
      <c r="Y813" s="51"/>
      <c r="Z813" s="51"/>
      <c r="AA813" s="51"/>
      <c r="AB813" s="51"/>
      <c r="AC813" s="51"/>
      <c r="AD813" s="51"/>
      <c r="AE813" s="51"/>
      <c r="AF813" s="51"/>
      <c r="AG813" s="51"/>
      <c r="AH813" s="51"/>
      <c r="AI813" s="51"/>
      <c r="AJ813" s="51"/>
      <c r="AK813" s="51"/>
      <c r="AL813" s="51"/>
      <c r="AM813" s="51"/>
      <c r="AN813" s="51"/>
      <c r="AO813" s="51"/>
      <c r="AP813" s="51"/>
      <c r="AQ813" s="51"/>
      <c r="AR813" s="51"/>
      <c r="AS813" s="51"/>
      <c r="AT813" s="51"/>
      <c r="AU813" s="51"/>
      <c r="AV813" s="51"/>
      <c r="AW813" s="51"/>
      <c r="AX813" s="149">
        <f t="shared" si="316"/>
        <v>0</v>
      </c>
      <c r="AY813" s="52"/>
      <c r="AZ813" s="90" t="e">
        <f>VLOOKUP(AY813,Termination!C:D,2,FALSE)</f>
        <v>#N/A</v>
      </c>
      <c r="BA813" s="92" t="str">
        <f t="shared" si="317"/>
        <v/>
      </c>
      <c r="BB813" s="89"/>
      <c r="BC813" s="89"/>
      <c r="BD813" s="150" t="str">
        <f t="shared" si="318"/>
        <v/>
      </c>
      <c r="BE813" s="151">
        <f>VLOOKUP(A813,Basisgegevens!$B:$L,5,0)</f>
        <v>1.25E-3</v>
      </c>
      <c r="BF813" s="151">
        <f>VLOOKUP($A813,Basisgegevens!$B:$L,7,0)</f>
        <v>1.0185185185185186E-3</v>
      </c>
      <c r="BG813" s="151">
        <f>VLOOKUP($A813,Basisgegevens!$B:$L,8,0)</f>
        <v>2.1759259259259258E-3</v>
      </c>
      <c r="BH813" s="152">
        <f>VLOOKUP($A813,Basisgegevens!$B:$L,9,0)</f>
        <v>300</v>
      </c>
      <c r="BI813" s="152">
        <f>VLOOKUP($A813,Basisgegevens!$B:$L,10,0)</f>
        <v>135</v>
      </c>
      <c r="BJ813" s="152">
        <f>VLOOKUP($A813,Basisgegevens!$B:$L,11,0)</f>
        <v>19</v>
      </c>
      <c r="BK813" s="152" t="str">
        <f t="shared" si="319"/>
        <v/>
      </c>
      <c r="BL813" s="153" t="str">
        <f t="shared" si="320"/>
        <v>Uit</v>
      </c>
      <c r="BM813" s="154" t="str">
        <f t="shared" si="307"/>
        <v/>
      </c>
      <c r="BN813" s="154">
        <f t="shared" si="321"/>
        <v>0</v>
      </c>
      <c r="BO813" s="154" t="str">
        <f t="shared" si="322"/>
        <v/>
      </c>
      <c r="BP813" s="61"/>
      <c r="BQ813" s="61"/>
      <c r="BR813" s="59" t="str">
        <f t="shared" si="323"/>
        <v/>
      </c>
      <c r="BS813" s="59" t="str">
        <f t="shared" si="285"/>
        <v/>
      </c>
      <c r="BT813" s="155" t="str">
        <f t="shared" si="324"/>
        <v/>
      </c>
      <c r="BU813" s="156" t="str">
        <f t="shared" si="325"/>
        <v/>
      </c>
      <c r="BV813" s="68"/>
      <c r="BW813" s="68"/>
      <c r="BX813" s="68"/>
      <c r="BY813" s="68"/>
      <c r="BZ813" s="68"/>
      <c r="CA813" s="68"/>
      <c r="CB813" s="68"/>
      <c r="CC813" s="68"/>
    </row>
    <row r="814" spans="1:81" x14ac:dyDescent="0.2">
      <c r="A814" s="138" t="s">
        <v>246</v>
      </c>
      <c r="B814" s="32"/>
      <c r="C814" s="164" t="s">
        <v>198</v>
      </c>
      <c r="D814" s="68"/>
      <c r="E814" s="40"/>
      <c r="F814" s="35"/>
      <c r="G814" s="32"/>
      <c r="H814" s="32"/>
      <c r="I814" s="32"/>
      <c r="J814" s="32"/>
      <c r="K814" s="41"/>
      <c r="L814" s="42"/>
      <c r="M814" s="42"/>
      <c r="N814" s="167" t="str">
        <f t="shared" si="308"/>
        <v>Uit</v>
      </c>
      <c r="O814" s="46"/>
      <c r="P814" s="47"/>
      <c r="Q814" s="48">
        <f t="shared" si="309"/>
        <v>0</v>
      </c>
      <c r="R814" s="49" t="str">
        <f t="shared" si="310"/>
        <v/>
      </c>
      <c r="S814" s="50" t="str">
        <f t="shared" si="311"/>
        <v>Uit</v>
      </c>
      <c r="T814" s="171">
        <f t="shared" si="312"/>
        <v>0</v>
      </c>
      <c r="U814" s="169">
        <f t="shared" si="273"/>
        <v>0</v>
      </c>
      <c r="V814" s="169" t="str">
        <f t="shared" si="313"/>
        <v>Uit</v>
      </c>
      <c r="W814" s="170" t="str">
        <f t="shared" si="314"/>
        <v/>
      </c>
      <c r="X814" s="91" t="str">
        <f t="shared" si="315"/>
        <v/>
      </c>
      <c r="Y814" s="51"/>
      <c r="Z814" s="51"/>
      <c r="AA814" s="51"/>
      <c r="AB814" s="51"/>
      <c r="AC814" s="51"/>
      <c r="AD814" s="51"/>
      <c r="AE814" s="51"/>
      <c r="AF814" s="51"/>
      <c r="AG814" s="51"/>
      <c r="AH814" s="51"/>
      <c r="AI814" s="51"/>
      <c r="AJ814" s="51"/>
      <c r="AK814" s="51"/>
      <c r="AL814" s="51"/>
      <c r="AM814" s="51"/>
      <c r="AN814" s="51"/>
      <c r="AO814" s="51"/>
      <c r="AP814" s="51"/>
      <c r="AQ814" s="51"/>
      <c r="AR814" s="51"/>
      <c r="AS814" s="51"/>
      <c r="AT814" s="51"/>
      <c r="AU814" s="51"/>
      <c r="AV814" s="51"/>
      <c r="AW814" s="51"/>
      <c r="AX814" s="149">
        <f t="shared" si="316"/>
        <v>0</v>
      </c>
      <c r="AY814" s="52"/>
      <c r="AZ814" s="90" t="e">
        <f>VLOOKUP(AY814,Termination!C:D,2,FALSE)</f>
        <v>#N/A</v>
      </c>
      <c r="BA814" s="92" t="str">
        <f t="shared" si="317"/>
        <v/>
      </c>
      <c r="BB814" s="89"/>
      <c r="BC814" s="89"/>
      <c r="BD814" s="150" t="str">
        <f t="shared" si="318"/>
        <v/>
      </c>
      <c r="BE814" s="151">
        <f>VLOOKUP(A814,Basisgegevens!$B:$L,5,0)</f>
        <v>1.25E-3</v>
      </c>
      <c r="BF814" s="151">
        <f>VLOOKUP($A814,Basisgegevens!$B:$L,7,0)</f>
        <v>1.0185185185185186E-3</v>
      </c>
      <c r="BG814" s="151">
        <f>VLOOKUP($A814,Basisgegevens!$B:$L,8,0)</f>
        <v>2.1759259259259258E-3</v>
      </c>
      <c r="BH814" s="152">
        <f>VLOOKUP($A814,Basisgegevens!$B:$L,9,0)</f>
        <v>300</v>
      </c>
      <c r="BI814" s="152">
        <f>VLOOKUP($A814,Basisgegevens!$B:$L,10,0)</f>
        <v>135</v>
      </c>
      <c r="BJ814" s="152">
        <f>VLOOKUP($A814,Basisgegevens!$B:$L,11,0)</f>
        <v>19</v>
      </c>
      <c r="BK814" s="152" t="str">
        <f t="shared" si="319"/>
        <v/>
      </c>
      <c r="BL814" s="153" t="str">
        <f t="shared" si="320"/>
        <v>Uit</v>
      </c>
      <c r="BM814" s="154" t="str">
        <f t="shared" si="307"/>
        <v/>
      </c>
      <c r="BN814" s="154">
        <f t="shared" si="321"/>
        <v>0</v>
      </c>
      <c r="BO814" s="154" t="str">
        <f t="shared" si="322"/>
        <v/>
      </c>
      <c r="BP814" s="61"/>
      <c r="BQ814" s="61"/>
      <c r="BR814" s="59" t="str">
        <f t="shared" si="323"/>
        <v/>
      </c>
      <c r="BS814" s="59" t="str">
        <f t="shared" si="285"/>
        <v/>
      </c>
      <c r="BT814" s="155" t="str">
        <f t="shared" si="324"/>
        <v/>
      </c>
      <c r="BU814" s="156" t="str">
        <f t="shared" si="325"/>
        <v/>
      </c>
      <c r="BV814" s="68"/>
      <c r="BW814" s="68"/>
      <c r="BX814" s="68"/>
      <c r="BY814" s="68"/>
      <c r="BZ814" s="68"/>
      <c r="CA814" s="68"/>
      <c r="CB814" s="68"/>
      <c r="CC814" s="68"/>
    </row>
    <row r="815" spans="1:81" x14ac:dyDescent="0.2">
      <c r="A815" s="138" t="s">
        <v>246</v>
      </c>
      <c r="B815" s="32"/>
      <c r="C815" s="164" t="s">
        <v>198</v>
      </c>
      <c r="D815" s="68"/>
      <c r="E815" s="40"/>
      <c r="F815" s="35"/>
      <c r="G815" s="32"/>
      <c r="H815" s="32"/>
      <c r="I815" s="32"/>
      <c r="J815" s="32"/>
      <c r="K815" s="41"/>
      <c r="L815" s="42"/>
      <c r="M815" s="42"/>
      <c r="N815" s="167" t="str">
        <f t="shared" si="308"/>
        <v>Uit</v>
      </c>
      <c r="O815" s="46"/>
      <c r="P815" s="47"/>
      <c r="Q815" s="48">
        <f t="shared" si="309"/>
        <v>0</v>
      </c>
      <c r="R815" s="49" t="str">
        <f t="shared" si="310"/>
        <v/>
      </c>
      <c r="S815" s="50" t="str">
        <f t="shared" si="311"/>
        <v>Uit</v>
      </c>
      <c r="T815" s="171">
        <f t="shared" si="312"/>
        <v>0</v>
      </c>
      <c r="U815" s="169">
        <f t="shared" si="273"/>
        <v>0</v>
      </c>
      <c r="V815" s="169" t="str">
        <f t="shared" si="313"/>
        <v>Uit</v>
      </c>
      <c r="W815" s="170" t="str">
        <f t="shared" si="314"/>
        <v/>
      </c>
      <c r="X815" s="91" t="str">
        <f t="shared" si="315"/>
        <v/>
      </c>
      <c r="Y815" s="51"/>
      <c r="Z815" s="51"/>
      <c r="AA815" s="51"/>
      <c r="AB815" s="51"/>
      <c r="AC815" s="51"/>
      <c r="AD815" s="51"/>
      <c r="AE815" s="51"/>
      <c r="AF815" s="51"/>
      <c r="AG815" s="51"/>
      <c r="AH815" s="51"/>
      <c r="AI815" s="51"/>
      <c r="AJ815" s="51"/>
      <c r="AK815" s="51"/>
      <c r="AL815" s="51"/>
      <c r="AM815" s="51"/>
      <c r="AN815" s="51"/>
      <c r="AO815" s="51"/>
      <c r="AP815" s="51"/>
      <c r="AQ815" s="51"/>
      <c r="AR815" s="51"/>
      <c r="AS815" s="51"/>
      <c r="AT815" s="51"/>
      <c r="AU815" s="51"/>
      <c r="AV815" s="51"/>
      <c r="AW815" s="51"/>
      <c r="AX815" s="149">
        <f t="shared" si="316"/>
        <v>0</v>
      </c>
      <c r="AY815" s="52"/>
      <c r="AZ815" s="90" t="e">
        <f>VLOOKUP(AY815,Termination!C:D,2,FALSE)</f>
        <v>#N/A</v>
      </c>
      <c r="BA815" s="92" t="str">
        <f t="shared" si="317"/>
        <v/>
      </c>
      <c r="BB815" s="89"/>
      <c r="BC815" s="89"/>
      <c r="BD815" s="150" t="str">
        <f t="shared" si="318"/>
        <v/>
      </c>
      <c r="BE815" s="151">
        <f>VLOOKUP(A815,Basisgegevens!$B:$L,5,0)</f>
        <v>1.25E-3</v>
      </c>
      <c r="BF815" s="151">
        <f>VLOOKUP($A815,Basisgegevens!$B:$L,7,0)</f>
        <v>1.0185185185185186E-3</v>
      </c>
      <c r="BG815" s="151">
        <f>VLOOKUP($A815,Basisgegevens!$B:$L,8,0)</f>
        <v>2.1759259259259258E-3</v>
      </c>
      <c r="BH815" s="152">
        <f>VLOOKUP($A815,Basisgegevens!$B:$L,9,0)</f>
        <v>300</v>
      </c>
      <c r="BI815" s="152">
        <f>VLOOKUP($A815,Basisgegevens!$B:$L,10,0)</f>
        <v>135</v>
      </c>
      <c r="BJ815" s="152">
        <f>VLOOKUP($A815,Basisgegevens!$B:$L,11,0)</f>
        <v>19</v>
      </c>
      <c r="BK815" s="152" t="str">
        <f t="shared" si="319"/>
        <v/>
      </c>
      <c r="BL815" s="153" t="str">
        <f t="shared" si="320"/>
        <v>Uit</v>
      </c>
      <c r="BM815" s="154" t="str">
        <f t="shared" si="307"/>
        <v/>
      </c>
      <c r="BN815" s="154">
        <f t="shared" si="321"/>
        <v>0</v>
      </c>
      <c r="BO815" s="154" t="str">
        <f t="shared" si="322"/>
        <v/>
      </c>
      <c r="BP815" s="61"/>
      <c r="BQ815" s="61"/>
      <c r="BR815" s="59" t="str">
        <f t="shared" si="323"/>
        <v/>
      </c>
      <c r="BS815" s="59" t="str">
        <f t="shared" si="285"/>
        <v/>
      </c>
      <c r="BT815" s="155" t="str">
        <f t="shared" si="324"/>
        <v/>
      </c>
      <c r="BU815" s="156" t="str">
        <f t="shared" si="325"/>
        <v/>
      </c>
      <c r="BV815" s="68"/>
      <c r="BW815" s="68"/>
      <c r="BX815" s="68"/>
      <c r="BY815" s="68"/>
      <c r="BZ815" s="68"/>
      <c r="CA815" s="68"/>
      <c r="CB815" s="68"/>
      <c r="CC815" s="68"/>
    </row>
    <row r="816" spans="1:81" x14ac:dyDescent="0.2">
      <c r="A816" s="138" t="s">
        <v>246</v>
      </c>
      <c r="B816" s="32"/>
      <c r="C816" s="164" t="s">
        <v>198</v>
      </c>
      <c r="D816" s="68"/>
      <c r="E816" s="40"/>
      <c r="F816" s="35"/>
      <c r="G816" s="32"/>
      <c r="H816" s="32"/>
      <c r="I816" s="32"/>
      <c r="J816" s="32"/>
      <c r="K816" s="41"/>
      <c r="L816" s="42"/>
      <c r="M816" s="42"/>
      <c r="N816" s="167" t="str">
        <f t="shared" si="308"/>
        <v>Uit</v>
      </c>
      <c r="O816" s="46"/>
      <c r="P816" s="47"/>
      <c r="Q816" s="48">
        <f t="shared" si="309"/>
        <v>0</v>
      </c>
      <c r="R816" s="49" t="str">
        <f t="shared" si="310"/>
        <v/>
      </c>
      <c r="S816" s="50" t="str">
        <f t="shared" si="311"/>
        <v>Uit</v>
      </c>
      <c r="T816" s="171">
        <f t="shared" si="312"/>
        <v>0</v>
      </c>
      <c r="U816" s="169">
        <f t="shared" si="273"/>
        <v>0</v>
      </c>
      <c r="V816" s="169" t="str">
        <f t="shared" si="313"/>
        <v>Uit</v>
      </c>
      <c r="W816" s="170" t="str">
        <f t="shared" si="314"/>
        <v/>
      </c>
      <c r="X816" s="91" t="str">
        <f t="shared" si="315"/>
        <v/>
      </c>
      <c r="Y816" s="51"/>
      <c r="Z816" s="51"/>
      <c r="AA816" s="51"/>
      <c r="AB816" s="51"/>
      <c r="AC816" s="51"/>
      <c r="AD816" s="51"/>
      <c r="AE816" s="51"/>
      <c r="AF816" s="51"/>
      <c r="AG816" s="51"/>
      <c r="AH816" s="51"/>
      <c r="AI816" s="51"/>
      <c r="AJ816" s="51"/>
      <c r="AK816" s="51"/>
      <c r="AL816" s="51"/>
      <c r="AM816" s="51"/>
      <c r="AN816" s="51"/>
      <c r="AO816" s="51"/>
      <c r="AP816" s="51"/>
      <c r="AQ816" s="51"/>
      <c r="AR816" s="51"/>
      <c r="AS816" s="51"/>
      <c r="AT816" s="51"/>
      <c r="AU816" s="51"/>
      <c r="AV816" s="51"/>
      <c r="AW816" s="51"/>
      <c r="AX816" s="149">
        <f t="shared" si="316"/>
        <v>0</v>
      </c>
      <c r="AY816" s="52"/>
      <c r="AZ816" s="90" t="e">
        <f>VLOOKUP(AY816,Termination!C:D,2,FALSE)</f>
        <v>#N/A</v>
      </c>
      <c r="BA816" s="92" t="str">
        <f t="shared" si="317"/>
        <v/>
      </c>
      <c r="BB816" s="89"/>
      <c r="BC816" s="89"/>
      <c r="BD816" s="150" t="str">
        <f t="shared" si="318"/>
        <v/>
      </c>
      <c r="BE816" s="151">
        <f>VLOOKUP(A816,Basisgegevens!$B:$L,5,0)</f>
        <v>1.25E-3</v>
      </c>
      <c r="BF816" s="151">
        <f>VLOOKUP($A816,Basisgegevens!$B:$L,7,0)</f>
        <v>1.0185185185185186E-3</v>
      </c>
      <c r="BG816" s="151">
        <f>VLOOKUP($A816,Basisgegevens!$B:$L,8,0)</f>
        <v>2.1759259259259258E-3</v>
      </c>
      <c r="BH816" s="152">
        <f>VLOOKUP($A816,Basisgegevens!$B:$L,9,0)</f>
        <v>300</v>
      </c>
      <c r="BI816" s="152">
        <f>VLOOKUP($A816,Basisgegevens!$B:$L,10,0)</f>
        <v>135</v>
      </c>
      <c r="BJ816" s="152">
        <f>VLOOKUP($A816,Basisgegevens!$B:$L,11,0)</f>
        <v>19</v>
      </c>
      <c r="BK816" s="152" t="str">
        <f t="shared" si="319"/>
        <v/>
      </c>
      <c r="BL816" s="153" t="str">
        <f t="shared" si="320"/>
        <v>Uit</v>
      </c>
      <c r="BM816" s="154" t="str">
        <f t="shared" si="307"/>
        <v/>
      </c>
      <c r="BN816" s="154">
        <f t="shared" si="321"/>
        <v>0</v>
      </c>
      <c r="BO816" s="154" t="str">
        <f t="shared" si="322"/>
        <v/>
      </c>
      <c r="BP816" s="61"/>
      <c r="BQ816" s="61"/>
      <c r="BR816" s="59" t="str">
        <f t="shared" si="323"/>
        <v/>
      </c>
      <c r="BS816" s="59" t="str">
        <f t="shared" si="285"/>
        <v/>
      </c>
      <c r="BT816" s="155" t="str">
        <f t="shared" si="324"/>
        <v/>
      </c>
      <c r="BU816" s="156" t="str">
        <f t="shared" si="325"/>
        <v/>
      </c>
      <c r="BV816" s="68"/>
      <c r="BW816" s="68"/>
      <c r="BX816" s="68"/>
      <c r="BY816" s="68"/>
      <c r="BZ816" s="68"/>
      <c r="CA816" s="68"/>
      <c r="CB816" s="68"/>
      <c r="CC816" s="68"/>
    </row>
    <row r="817" spans="1:81" x14ac:dyDescent="0.2">
      <c r="A817" s="138" t="s">
        <v>246</v>
      </c>
      <c r="B817" s="32"/>
      <c r="C817" s="164" t="s">
        <v>198</v>
      </c>
      <c r="D817" s="68"/>
      <c r="E817" s="40"/>
      <c r="F817" s="35"/>
      <c r="G817" s="32"/>
      <c r="H817" s="32"/>
      <c r="I817" s="32"/>
      <c r="J817" s="32"/>
      <c r="K817" s="41"/>
      <c r="L817" s="42"/>
      <c r="M817" s="42"/>
      <c r="N817" s="167" t="str">
        <f t="shared" ref="N817:N827" si="326">IFERROR(IF(ISTEXT(M817),M817,(IF(AVERAGE(L817:M817)&lt;=BI817,"Uit",100-(AVERAGE(L817:M817)/BH817*100)))),"Uit")</f>
        <v>Uit</v>
      </c>
      <c r="O817" s="46"/>
      <c r="P817" s="47"/>
      <c r="Q817" s="48">
        <f t="shared" ref="Q817:Q827" si="327">IF(AX817="","",AX817)</f>
        <v>0</v>
      </c>
      <c r="R817" s="49" t="str">
        <f t="shared" ref="R817:R827" si="328">IF(BD817="","",IF(BD817&gt;BG817,"Uit",BM817+BN817))</f>
        <v/>
      </c>
      <c r="S817" s="50" t="str">
        <f t="shared" ref="S817:S827" si="329">IF(ISTEXT(BL817),BL817,IF(OR(ISBLANK(Q817),Q817="",ISBLANK(Y817)),BL817,IF(ISTEXT(BO817),BO817,BL817+BO817)))</f>
        <v>Uit</v>
      </c>
      <c r="T817" s="171">
        <f t="shared" ref="T817:T827" si="330">IF(BP817="",0,BR817)</f>
        <v>0</v>
      </c>
      <c r="U817" s="169">
        <f t="shared" si="273"/>
        <v>0</v>
      </c>
      <c r="V817" s="169" t="str">
        <f t="shared" ref="V817:V827" si="331">IF(S817="","",IF(ISTEXT(S817),S817,S817-T817-U817))</f>
        <v>Uit</v>
      </c>
      <c r="W817" s="170" t="str">
        <f t="shared" ref="W817:W827" si="332">IF(AY817="","",AZ817)</f>
        <v/>
      </c>
      <c r="X817" s="91" t="str">
        <f t="shared" ref="X817:X827" si="333">IF($G817="","",$G817)</f>
        <v/>
      </c>
      <c r="Y817" s="51"/>
      <c r="Z817" s="51"/>
      <c r="AA817" s="51"/>
      <c r="AB817" s="51"/>
      <c r="AC817" s="51"/>
      <c r="AD817" s="51"/>
      <c r="AE817" s="51"/>
      <c r="AF817" s="51"/>
      <c r="AG817" s="51"/>
      <c r="AH817" s="51"/>
      <c r="AI817" s="51"/>
      <c r="AJ817" s="51"/>
      <c r="AK817" s="51"/>
      <c r="AL817" s="51"/>
      <c r="AM817" s="51"/>
      <c r="AN817" s="51"/>
      <c r="AO817" s="51"/>
      <c r="AP817" s="51"/>
      <c r="AQ817" s="51"/>
      <c r="AR817" s="51"/>
      <c r="AS817" s="51"/>
      <c r="AT817" s="51"/>
      <c r="AU817" s="51"/>
      <c r="AV817" s="51"/>
      <c r="AW817" s="51"/>
      <c r="AX817" s="149">
        <f t="shared" ref="AX817:AX827" si="334">IF(AY817="",SUM(Y817:AW817),"Uit")</f>
        <v>0</v>
      </c>
      <c r="AY817" s="52"/>
      <c r="AZ817" s="90" t="e">
        <f>VLOOKUP(AY817,Termination!C:D,2,FALSE)</f>
        <v>#N/A</v>
      </c>
      <c r="BA817" s="92" t="str">
        <f t="shared" ref="BA817:BA827" si="335">IF($G817="","",$G817)</f>
        <v/>
      </c>
      <c r="BB817" s="89"/>
      <c r="BC817" s="89"/>
      <c r="BD817" s="150" t="str">
        <f t="shared" ref="BD817:BD827" si="336">IF(ISBLANK(BC817),"",BC817-BB817)</f>
        <v/>
      </c>
      <c r="BE817" s="151">
        <f>VLOOKUP(A817,Basisgegevens!$B:$L,5,0)</f>
        <v>1.25E-3</v>
      </c>
      <c r="BF817" s="151">
        <f>VLOOKUP($A817,Basisgegevens!$B:$L,7,0)</f>
        <v>1.0185185185185186E-3</v>
      </c>
      <c r="BG817" s="151">
        <f>VLOOKUP($A817,Basisgegevens!$B:$L,8,0)</f>
        <v>2.1759259259259258E-3</v>
      </c>
      <c r="BH817" s="152">
        <f>VLOOKUP($A817,Basisgegevens!$B:$L,9,0)</f>
        <v>300</v>
      </c>
      <c r="BI817" s="152">
        <f>VLOOKUP($A817,Basisgegevens!$B:$L,10,0)</f>
        <v>135</v>
      </c>
      <c r="BJ817" s="152">
        <f>VLOOKUP($A817,Basisgegevens!$B:$L,11,0)</f>
        <v>19</v>
      </c>
      <c r="BK817" s="152" t="str">
        <f t="shared" ref="BK817:BK827" si="337">IF(O817="","",IF(ISTEXT(O817),O817,IF(O817&gt;BJ817,"Uit",IF(ISBLANK(P817),O817,O817+P817))))</f>
        <v/>
      </c>
      <c r="BL817" s="153" t="str">
        <f t="shared" ref="BL817:BL827" si="338">IF(OR(ISTEXT(N817),BK817=""),N817,IF(ISTEXT(BK817),BK817,N817+BK817))</f>
        <v>Uit</v>
      </c>
      <c r="BM817" s="154" t="str">
        <f t="shared" si="307"/>
        <v/>
      </c>
      <c r="BN817" s="154">
        <f t="shared" ref="BN817:BN827" si="339">IF(BD817&gt;BF817,0,(BF817-BD817)*24*3600*0.4)</f>
        <v>0</v>
      </c>
      <c r="BO817" s="154" t="str">
        <f t="shared" ref="BO817:BO827" si="340">IF(Q817="","",IF(ISTEXT(Q817),Q817,IF(ISTEXT(R817),R817,Q817+R817)))</f>
        <v/>
      </c>
      <c r="BP817" s="61"/>
      <c r="BQ817" s="61"/>
      <c r="BR817" s="59" t="str">
        <f t="shared" ref="BR817:BR827" si="341">IF(BP817="","",BP817)</f>
        <v/>
      </c>
      <c r="BS817" s="59" t="str">
        <f t="shared" si="285"/>
        <v/>
      </c>
      <c r="BT817" s="155" t="str">
        <f t="shared" ref="BT817:BT827" si="342">IFERROR(AVERAGE(BR817:BS817),"")</f>
        <v/>
      </c>
      <c r="BU817" s="156" t="str">
        <f t="shared" ref="BU817:BU827" si="343">IF(BT817&gt;0,IF(BT817&lt;6,"onvoldoende",""),"")</f>
        <v/>
      </c>
      <c r="BV817" s="68"/>
      <c r="BW817" s="68"/>
      <c r="BX817" s="68"/>
      <c r="BY817" s="68"/>
      <c r="BZ817" s="68"/>
      <c r="CA817" s="68"/>
      <c r="CB817" s="68"/>
      <c r="CC817" s="68"/>
    </row>
    <row r="818" spans="1:81" x14ac:dyDescent="0.2">
      <c r="A818" s="138" t="s">
        <v>246</v>
      </c>
      <c r="B818" s="32"/>
      <c r="C818" s="164" t="s">
        <v>198</v>
      </c>
      <c r="D818" s="68"/>
      <c r="E818" s="40"/>
      <c r="F818" s="35"/>
      <c r="G818" s="32"/>
      <c r="H818" s="32"/>
      <c r="I818" s="32"/>
      <c r="J818" s="32"/>
      <c r="K818" s="41"/>
      <c r="L818" s="42"/>
      <c r="M818" s="42"/>
      <c r="N818" s="167" t="str">
        <f t="shared" si="326"/>
        <v>Uit</v>
      </c>
      <c r="O818" s="46"/>
      <c r="P818" s="47"/>
      <c r="Q818" s="48">
        <f t="shared" si="327"/>
        <v>0</v>
      </c>
      <c r="R818" s="49" t="str">
        <f t="shared" si="328"/>
        <v/>
      </c>
      <c r="S818" s="50" t="str">
        <f t="shared" si="329"/>
        <v>Uit</v>
      </c>
      <c r="T818" s="171">
        <f t="shared" si="330"/>
        <v>0</v>
      </c>
      <c r="U818" s="169">
        <f t="shared" si="273"/>
        <v>0</v>
      </c>
      <c r="V818" s="169" t="str">
        <f t="shared" si="331"/>
        <v>Uit</v>
      </c>
      <c r="W818" s="170" t="str">
        <f t="shared" si="332"/>
        <v/>
      </c>
      <c r="X818" s="91" t="str">
        <f t="shared" si="333"/>
        <v/>
      </c>
      <c r="Y818" s="51"/>
      <c r="Z818" s="51"/>
      <c r="AA818" s="51"/>
      <c r="AB818" s="51"/>
      <c r="AC818" s="51"/>
      <c r="AD818" s="51"/>
      <c r="AE818" s="51"/>
      <c r="AF818" s="51"/>
      <c r="AG818" s="51"/>
      <c r="AH818" s="51"/>
      <c r="AI818" s="51"/>
      <c r="AJ818" s="51"/>
      <c r="AK818" s="51"/>
      <c r="AL818" s="51"/>
      <c r="AM818" s="51"/>
      <c r="AN818" s="51"/>
      <c r="AO818" s="51"/>
      <c r="AP818" s="51"/>
      <c r="AQ818" s="51"/>
      <c r="AR818" s="51"/>
      <c r="AS818" s="51"/>
      <c r="AT818" s="51"/>
      <c r="AU818" s="51"/>
      <c r="AV818" s="51"/>
      <c r="AW818" s="51"/>
      <c r="AX818" s="149">
        <f t="shared" si="334"/>
        <v>0</v>
      </c>
      <c r="AY818" s="52"/>
      <c r="AZ818" s="90" t="e">
        <f>VLOOKUP(AY818,Termination!C:D,2,FALSE)</f>
        <v>#N/A</v>
      </c>
      <c r="BA818" s="92" t="str">
        <f t="shared" si="335"/>
        <v/>
      </c>
      <c r="BB818" s="89"/>
      <c r="BC818" s="89"/>
      <c r="BD818" s="150" t="str">
        <f t="shared" si="336"/>
        <v/>
      </c>
      <c r="BE818" s="151">
        <f>VLOOKUP(A818,Basisgegevens!$B:$L,5,0)</f>
        <v>1.25E-3</v>
      </c>
      <c r="BF818" s="151">
        <f>VLOOKUP($A818,Basisgegevens!$B:$L,7,0)</f>
        <v>1.0185185185185186E-3</v>
      </c>
      <c r="BG818" s="151">
        <f>VLOOKUP($A818,Basisgegevens!$B:$L,8,0)</f>
        <v>2.1759259259259258E-3</v>
      </c>
      <c r="BH818" s="152">
        <f>VLOOKUP($A818,Basisgegevens!$B:$L,9,0)</f>
        <v>300</v>
      </c>
      <c r="BI818" s="152">
        <f>VLOOKUP($A818,Basisgegevens!$B:$L,10,0)</f>
        <v>135</v>
      </c>
      <c r="BJ818" s="152">
        <f>VLOOKUP($A818,Basisgegevens!$B:$L,11,0)</f>
        <v>19</v>
      </c>
      <c r="BK818" s="152" t="str">
        <f t="shared" si="337"/>
        <v/>
      </c>
      <c r="BL818" s="153" t="str">
        <f t="shared" si="338"/>
        <v>Uit</v>
      </c>
      <c r="BM818" s="154" t="str">
        <f t="shared" si="307"/>
        <v/>
      </c>
      <c r="BN818" s="154">
        <f t="shared" si="339"/>
        <v>0</v>
      </c>
      <c r="BO818" s="154" t="str">
        <f t="shared" si="340"/>
        <v/>
      </c>
      <c r="BP818" s="61"/>
      <c r="BQ818" s="61"/>
      <c r="BR818" s="59" t="str">
        <f t="shared" si="341"/>
        <v/>
      </c>
      <c r="BS818" s="59" t="str">
        <f t="shared" si="285"/>
        <v/>
      </c>
      <c r="BT818" s="155" t="str">
        <f t="shared" si="342"/>
        <v/>
      </c>
      <c r="BU818" s="156" t="str">
        <f t="shared" si="343"/>
        <v/>
      </c>
      <c r="BV818" s="68"/>
      <c r="BW818" s="68"/>
      <c r="BX818" s="68"/>
      <c r="BY818" s="68"/>
      <c r="BZ818" s="68"/>
      <c r="CA818" s="68"/>
      <c r="CB818" s="68"/>
      <c r="CC818" s="68"/>
    </row>
    <row r="819" spans="1:81" x14ac:dyDescent="0.2">
      <c r="A819" s="138" t="s">
        <v>246</v>
      </c>
      <c r="B819" s="32"/>
      <c r="C819" s="164" t="s">
        <v>198</v>
      </c>
      <c r="D819" s="68"/>
      <c r="E819" s="40"/>
      <c r="F819" s="35"/>
      <c r="G819" s="32"/>
      <c r="H819" s="32"/>
      <c r="I819" s="32"/>
      <c r="J819" s="32"/>
      <c r="K819" s="41"/>
      <c r="L819" s="42"/>
      <c r="M819" s="42"/>
      <c r="N819" s="167" t="str">
        <f t="shared" si="326"/>
        <v>Uit</v>
      </c>
      <c r="O819" s="46"/>
      <c r="P819" s="47"/>
      <c r="Q819" s="48">
        <f t="shared" si="327"/>
        <v>0</v>
      </c>
      <c r="R819" s="49" t="str">
        <f t="shared" si="328"/>
        <v/>
      </c>
      <c r="S819" s="50" t="str">
        <f t="shared" si="329"/>
        <v>Uit</v>
      </c>
      <c r="T819" s="171">
        <f t="shared" si="330"/>
        <v>0</v>
      </c>
      <c r="U819" s="169">
        <f t="shared" si="273"/>
        <v>0</v>
      </c>
      <c r="V819" s="169" t="str">
        <f t="shared" si="331"/>
        <v>Uit</v>
      </c>
      <c r="W819" s="170" t="str">
        <f t="shared" si="332"/>
        <v/>
      </c>
      <c r="X819" s="91" t="str">
        <f t="shared" si="333"/>
        <v/>
      </c>
      <c r="Y819" s="51"/>
      <c r="Z819" s="51"/>
      <c r="AA819" s="51"/>
      <c r="AB819" s="51"/>
      <c r="AC819" s="51"/>
      <c r="AD819" s="51"/>
      <c r="AE819" s="51"/>
      <c r="AF819" s="51"/>
      <c r="AG819" s="51"/>
      <c r="AH819" s="51"/>
      <c r="AI819" s="51"/>
      <c r="AJ819" s="51"/>
      <c r="AK819" s="51"/>
      <c r="AL819" s="51"/>
      <c r="AM819" s="51"/>
      <c r="AN819" s="51"/>
      <c r="AO819" s="51"/>
      <c r="AP819" s="51"/>
      <c r="AQ819" s="51"/>
      <c r="AR819" s="51"/>
      <c r="AS819" s="51"/>
      <c r="AT819" s="51"/>
      <c r="AU819" s="51"/>
      <c r="AV819" s="51"/>
      <c r="AW819" s="51"/>
      <c r="AX819" s="149">
        <f t="shared" si="334"/>
        <v>0</v>
      </c>
      <c r="AY819" s="52"/>
      <c r="AZ819" s="90" t="e">
        <f>VLOOKUP(AY819,Termination!C:D,2,FALSE)</f>
        <v>#N/A</v>
      </c>
      <c r="BA819" s="92" t="str">
        <f t="shared" si="335"/>
        <v/>
      </c>
      <c r="BB819" s="89"/>
      <c r="BC819" s="89"/>
      <c r="BD819" s="150" t="str">
        <f t="shared" si="336"/>
        <v/>
      </c>
      <c r="BE819" s="151">
        <f>VLOOKUP(A819,Basisgegevens!$B:$L,5,0)</f>
        <v>1.25E-3</v>
      </c>
      <c r="BF819" s="151">
        <f>VLOOKUP($A819,Basisgegevens!$B:$L,7,0)</f>
        <v>1.0185185185185186E-3</v>
      </c>
      <c r="BG819" s="151">
        <f>VLOOKUP($A819,Basisgegevens!$B:$L,8,0)</f>
        <v>2.1759259259259258E-3</v>
      </c>
      <c r="BH819" s="152">
        <f>VLOOKUP($A819,Basisgegevens!$B:$L,9,0)</f>
        <v>300</v>
      </c>
      <c r="BI819" s="152">
        <f>VLOOKUP($A819,Basisgegevens!$B:$L,10,0)</f>
        <v>135</v>
      </c>
      <c r="BJ819" s="152">
        <f>VLOOKUP($A819,Basisgegevens!$B:$L,11,0)</f>
        <v>19</v>
      </c>
      <c r="BK819" s="152" t="str">
        <f t="shared" si="337"/>
        <v/>
      </c>
      <c r="BL819" s="153" t="str">
        <f t="shared" si="338"/>
        <v>Uit</v>
      </c>
      <c r="BM819" s="154" t="str">
        <f t="shared" si="307"/>
        <v/>
      </c>
      <c r="BN819" s="154">
        <f t="shared" si="339"/>
        <v>0</v>
      </c>
      <c r="BO819" s="154" t="str">
        <f t="shared" si="340"/>
        <v/>
      </c>
      <c r="BP819" s="61"/>
      <c r="BQ819" s="61"/>
      <c r="BR819" s="59" t="str">
        <f t="shared" si="341"/>
        <v/>
      </c>
      <c r="BS819" s="59" t="str">
        <f t="shared" si="285"/>
        <v/>
      </c>
      <c r="BT819" s="155" t="str">
        <f t="shared" si="342"/>
        <v/>
      </c>
      <c r="BU819" s="156" t="str">
        <f t="shared" si="343"/>
        <v/>
      </c>
      <c r="BV819" s="68"/>
      <c r="BW819" s="68"/>
      <c r="BX819" s="68"/>
      <c r="BY819" s="68"/>
      <c r="BZ819" s="68"/>
      <c r="CA819" s="68"/>
      <c r="CB819" s="68"/>
      <c r="CC819" s="68"/>
    </row>
    <row r="820" spans="1:81" x14ac:dyDescent="0.2">
      <c r="A820" s="138" t="s">
        <v>246</v>
      </c>
      <c r="B820" s="32"/>
      <c r="C820" s="164" t="s">
        <v>198</v>
      </c>
      <c r="D820" s="68"/>
      <c r="E820" s="40"/>
      <c r="F820" s="35"/>
      <c r="G820" s="32"/>
      <c r="H820" s="32"/>
      <c r="I820" s="32"/>
      <c r="J820" s="32"/>
      <c r="K820" s="41"/>
      <c r="L820" s="42"/>
      <c r="M820" s="42"/>
      <c r="N820" s="167" t="str">
        <f t="shared" si="326"/>
        <v>Uit</v>
      </c>
      <c r="O820" s="46"/>
      <c r="P820" s="47"/>
      <c r="Q820" s="48">
        <f t="shared" si="327"/>
        <v>0</v>
      </c>
      <c r="R820" s="49" t="str">
        <f t="shared" si="328"/>
        <v/>
      </c>
      <c r="S820" s="50" t="str">
        <f t="shared" si="329"/>
        <v>Uit</v>
      </c>
      <c r="T820" s="171">
        <f t="shared" si="330"/>
        <v>0</v>
      </c>
      <c r="U820" s="169">
        <f t="shared" si="273"/>
        <v>0</v>
      </c>
      <c r="V820" s="169" t="str">
        <f t="shared" si="331"/>
        <v>Uit</v>
      </c>
      <c r="W820" s="170" t="str">
        <f t="shared" si="332"/>
        <v/>
      </c>
      <c r="X820" s="91" t="str">
        <f t="shared" si="333"/>
        <v/>
      </c>
      <c r="Y820" s="51"/>
      <c r="Z820" s="51"/>
      <c r="AA820" s="51"/>
      <c r="AB820" s="51"/>
      <c r="AC820" s="51"/>
      <c r="AD820" s="51"/>
      <c r="AE820" s="51"/>
      <c r="AF820" s="51"/>
      <c r="AG820" s="51"/>
      <c r="AH820" s="51"/>
      <c r="AI820" s="51"/>
      <c r="AJ820" s="51"/>
      <c r="AK820" s="51"/>
      <c r="AL820" s="51"/>
      <c r="AM820" s="51"/>
      <c r="AN820" s="51"/>
      <c r="AO820" s="51"/>
      <c r="AP820" s="51"/>
      <c r="AQ820" s="51"/>
      <c r="AR820" s="51"/>
      <c r="AS820" s="51"/>
      <c r="AT820" s="51"/>
      <c r="AU820" s="51"/>
      <c r="AV820" s="51"/>
      <c r="AW820" s="51"/>
      <c r="AX820" s="149">
        <f t="shared" si="334"/>
        <v>0</v>
      </c>
      <c r="AY820" s="52"/>
      <c r="AZ820" s="90" t="e">
        <f>VLOOKUP(AY820,Termination!C:D,2,FALSE)</f>
        <v>#N/A</v>
      </c>
      <c r="BA820" s="92" t="str">
        <f t="shared" si="335"/>
        <v/>
      </c>
      <c r="BB820" s="89"/>
      <c r="BC820" s="89"/>
      <c r="BD820" s="150" t="str">
        <f t="shared" si="336"/>
        <v/>
      </c>
      <c r="BE820" s="151">
        <f>VLOOKUP(A820,Basisgegevens!$B:$L,5,0)</f>
        <v>1.25E-3</v>
      </c>
      <c r="BF820" s="151">
        <f>VLOOKUP($A820,Basisgegevens!$B:$L,7,0)</f>
        <v>1.0185185185185186E-3</v>
      </c>
      <c r="BG820" s="151">
        <f>VLOOKUP($A820,Basisgegevens!$B:$L,8,0)</f>
        <v>2.1759259259259258E-3</v>
      </c>
      <c r="BH820" s="152">
        <f>VLOOKUP($A820,Basisgegevens!$B:$L,9,0)</f>
        <v>300</v>
      </c>
      <c r="BI820" s="152">
        <f>VLOOKUP($A820,Basisgegevens!$B:$L,10,0)</f>
        <v>135</v>
      </c>
      <c r="BJ820" s="152">
        <f>VLOOKUP($A820,Basisgegevens!$B:$L,11,0)</f>
        <v>19</v>
      </c>
      <c r="BK820" s="152" t="str">
        <f t="shared" si="337"/>
        <v/>
      </c>
      <c r="BL820" s="153" t="str">
        <f t="shared" si="338"/>
        <v>Uit</v>
      </c>
      <c r="BM820" s="154" t="str">
        <f t="shared" si="307"/>
        <v/>
      </c>
      <c r="BN820" s="154">
        <f t="shared" si="339"/>
        <v>0</v>
      </c>
      <c r="BO820" s="154" t="str">
        <f t="shared" si="340"/>
        <v/>
      </c>
      <c r="BP820" s="61"/>
      <c r="BQ820" s="61"/>
      <c r="BR820" s="59" t="str">
        <f t="shared" si="341"/>
        <v/>
      </c>
      <c r="BS820" s="59" t="str">
        <f t="shared" si="285"/>
        <v/>
      </c>
      <c r="BT820" s="155" t="str">
        <f t="shared" si="342"/>
        <v/>
      </c>
      <c r="BU820" s="156" t="str">
        <f t="shared" si="343"/>
        <v/>
      </c>
      <c r="BV820" s="68"/>
      <c r="BW820" s="68"/>
      <c r="BX820" s="68"/>
      <c r="BY820" s="68"/>
      <c r="BZ820" s="68"/>
      <c r="CA820" s="68"/>
      <c r="CB820" s="68"/>
      <c r="CC820" s="68"/>
    </row>
    <row r="821" spans="1:81" x14ac:dyDescent="0.2">
      <c r="A821" s="138" t="s">
        <v>246</v>
      </c>
      <c r="B821" s="32"/>
      <c r="C821" s="164" t="s">
        <v>198</v>
      </c>
      <c r="D821" s="68"/>
      <c r="E821" s="40"/>
      <c r="F821" s="35"/>
      <c r="G821" s="32"/>
      <c r="H821" s="32"/>
      <c r="I821" s="32"/>
      <c r="J821" s="32"/>
      <c r="K821" s="41"/>
      <c r="L821" s="42"/>
      <c r="M821" s="42"/>
      <c r="N821" s="167" t="str">
        <f t="shared" si="326"/>
        <v>Uit</v>
      </c>
      <c r="O821" s="46"/>
      <c r="P821" s="47"/>
      <c r="Q821" s="48">
        <f t="shared" si="327"/>
        <v>0</v>
      </c>
      <c r="R821" s="49" t="str">
        <f t="shared" si="328"/>
        <v/>
      </c>
      <c r="S821" s="50" t="str">
        <f t="shared" si="329"/>
        <v>Uit</v>
      </c>
      <c r="T821" s="171">
        <f t="shared" si="330"/>
        <v>0</v>
      </c>
      <c r="U821" s="169">
        <f t="shared" si="273"/>
        <v>0</v>
      </c>
      <c r="V821" s="169" t="str">
        <f t="shared" si="331"/>
        <v>Uit</v>
      </c>
      <c r="W821" s="170" t="str">
        <f t="shared" si="332"/>
        <v/>
      </c>
      <c r="X821" s="91" t="str">
        <f t="shared" si="333"/>
        <v/>
      </c>
      <c r="Y821" s="51"/>
      <c r="Z821" s="51"/>
      <c r="AA821" s="51"/>
      <c r="AB821" s="51"/>
      <c r="AC821" s="51"/>
      <c r="AD821" s="51"/>
      <c r="AE821" s="51"/>
      <c r="AF821" s="51"/>
      <c r="AG821" s="51"/>
      <c r="AH821" s="51"/>
      <c r="AI821" s="51"/>
      <c r="AJ821" s="51"/>
      <c r="AK821" s="51"/>
      <c r="AL821" s="51"/>
      <c r="AM821" s="51"/>
      <c r="AN821" s="51"/>
      <c r="AO821" s="51"/>
      <c r="AP821" s="51"/>
      <c r="AQ821" s="51"/>
      <c r="AR821" s="51"/>
      <c r="AS821" s="51"/>
      <c r="AT821" s="51"/>
      <c r="AU821" s="51"/>
      <c r="AV821" s="51"/>
      <c r="AW821" s="51"/>
      <c r="AX821" s="149">
        <f t="shared" si="334"/>
        <v>0</v>
      </c>
      <c r="AY821" s="52"/>
      <c r="AZ821" s="90" t="e">
        <f>VLOOKUP(AY821,Termination!C:D,2,FALSE)</f>
        <v>#N/A</v>
      </c>
      <c r="BA821" s="92" t="str">
        <f t="shared" si="335"/>
        <v/>
      </c>
      <c r="BB821" s="89"/>
      <c r="BC821" s="89"/>
      <c r="BD821" s="150" t="str">
        <f t="shared" si="336"/>
        <v/>
      </c>
      <c r="BE821" s="151">
        <f>VLOOKUP(A821,Basisgegevens!$B:$L,5,0)</f>
        <v>1.25E-3</v>
      </c>
      <c r="BF821" s="151">
        <f>VLOOKUP($A821,Basisgegevens!$B:$L,7,0)</f>
        <v>1.0185185185185186E-3</v>
      </c>
      <c r="BG821" s="151">
        <f>VLOOKUP($A821,Basisgegevens!$B:$L,8,0)</f>
        <v>2.1759259259259258E-3</v>
      </c>
      <c r="BH821" s="152">
        <f>VLOOKUP($A821,Basisgegevens!$B:$L,9,0)</f>
        <v>300</v>
      </c>
      <c r="BI821" s="152">
        <f>VLOOKUP($A821,Basisgegevens!$B:$L,10,0)</f>
        <v>135</v>
      </c>
      <c r="BJ821" s="152">
        <f>VLOOKUP($A821,Basisgegevens!$B:$L,11,0)</f>
        <v>19</v>
      </c>
      <c r="BK821" s="152" t="str">
        <f t="shared" si="337"/>
        <v/>
      </c>
      <c r="BL821" s="153" t="str">
        <f t="shared" si="338"/>
        <v>Uit</v>
      </c>
      <c r="BM821" s="154" t="str">
        <f t="shared" si="307"/>
        <v/>
      </c>
      <c r="BN821" s="154">
        <f t="shared" si="339"/>
        <v>0</v>
      </c>
      <c r="BO821" s="154" t="str">
        <f t="shared" si="340"/>
        <v/>
      </c>
      <c r="BP821" s="61"/>
      <c r="BQ821" s="61"/>
      <c r="BR821" s="59" t="str">
        <f t="shared" si="341"/>
        <v/>
      </c>
      <c r="BS821" s="59" t="str">
        <f t="shared" si="285"/>
        <v/>
      </c>
      <c r="BT821" s="155" t="str">
        <f t="shared" si="342"/>
        <v/>
      </c>
      <c r="BU821" s="156" t="str">
        <f t="shared" si="343"/>
        <v/>
      </c>
      <c r="BV821" s="68"/>
      <c r="BW821" s="68"/>
      <c r="BX821" s="68"/>
      <c r="BY821" s="68"/>
      <c r="BZ821" s="68"/>
      <c r="CA821" s="68"/>
      <c r="CB821" s="68"/>
      <c r="CC821" s="68"/>
    </row>
    <row r="822" spans="1:81" x14ac:dyDescent="0.2">
      <c r="A822" s="138" t="s">
        <v>246</v>
      </c>
      <c r="B822" s="32"/>
      <c r="C822" s="164" t="s">
        <v>198</v>
      </c>
      <c r="D822" s="68"/>
      <c r="E822" s="40"/>
      <c r="F822" s="35"/>
      <c r="G822" s="32"/>
      <c r="H822" s="32"/>
      <c r="I822" s="32"/>
      <c r="J822" s="32"/>
      <c r="K822" s="41"/>
      <c r="L822" s="42"/>
      <c r="M822" s="42"/>
      <c r="N822" s="167" t="str">
        <f t="shared" si="326"/>
        <v>Uit</v>
      </c>
      <c r="O822" s="46"/>
      <c r="P822" s="47"/>
      <c r="Q822" s="48">
        <f t="shared" si="327"/>
        <v>0</v>
      </c>
      <c r="R822" s="49" t="str">
        <f t="shared" si="328"/>
        <v/>
      </c>
      <c r="S822" s="50" t="str">
        <f t="shared" si="329"/>
        <v>Uit</v>
      </c>
      <c r="T822" s="171">
        <f t="shared" si="330"/>
        <v>0</v>
      </c>
      <c r="U822" s="169">
        <f t="shared" si="273"/>
        <v>0</v>
      </c>
      <c r="V822" s="169" t="str">
        <f t="shared" si="331"/>
        <v>Uit</v>
      </c>
      <c r="W822" s="170" t="str">
        <f t="shared" si="332"/>
        <v/>
      </c>
      <c r="X822" s="91" t="str">
        <f t="shared" si="333"/>
        <v/>
      </c>
      <c r="Y822" s="51"/>
      <c r="Z822" s="51"/>
      <c r="AA822" s="51"/>
      <c r="AB822" s="51"/>
      <c r="AC822" s="51"/>
      <c r="AD822" s="51"/>
      <c r="AE822" s="51"/>
      <c r="AF822" s="51"/>
      <c r="AG822" s="51"/>
      <c r="AH822" s="51"/>
      <c r="AI822" s="51"/>
      <c r="AJ822" s="51"/>
      <c r="AK822" s="51"/>
      <c r="AL822" s="51"/>
      <c r="AM822" s="51"/>
      <c r="AN822" s="51"/>
      <c r="AO822" s="51"/>
      <c r="AP822" s="51"/>
      <c r="AQ822" s="51"/>
      <c r="AR822" s="51"/>
      <c r="AS822" s="51"/>
      <c r="AT822" s="51"/>
      <c r="AU822" s="51"/>
      <c r="AV822" s="51"/>
      <c r="AW822" s="51"/>
      <c r="AX822" s="149">
        <f t="shared" si="334"/>
        <v>0</v>
      </c>
      <c r="AY822" s="52"/>
      <c r="AZ822" s="90" t="e">
        <f>VLOOKUP(AY822,Termination!C:D,2,FALSE)</f>
        <v>#N/A</v>
      </c>
      <c r="BA822" s="92" t="str">
        <f t="shared" si="335"/>
        <v/>
      </c>
      <c r="BB822" s="89"/>
      <c r="BC822" s="89"/>
      <c r="BD822" s="150" t="str">
        <f t="shared" si="336"/>
        <v/>
      </c>
      <c r="BE822" s="151">
        <f>VLOOKUP(A822,Basisgegevens!$B:$L,5,0)</f>
        <v>1.25E-3</v>
      </c>
      <c r="BF822" s="151">
        <f>VLOOKUP($A822,Basisgegevens!$B:$L,7,0)</f>
        <v>1.0185185185185186E-3</v>
      </c>
      <c r="BG822" s="151">
        <f>VLOOKUP($A822,Basisgegevens!$B:$L,8,0)</f>
        <v>2.1759259259259258E-3</v>
      </c>
      <c r="BH822" s="152">
        <f>VLOOKUP($A822,Basisgegevens!$B:$L,9,0)</f>
        <v>300</v>
      </c>
      <c r="BI822" s="152">
        <f>VLOOKUP($A822,Basisgegevens!$B:$L,10,0)</f>
        <v>135</v>
      </c>
      <c r="BJ822" s="152">
        <f>VLOOKUP($A822,Basisgegevens!$B:$L,11,0)</f>
        <v>19</v>
      </c>
      <c r="BK822" s="152" t="str">
        <f t="shared" si="337"/>
        <v/>
      </c>
      <c r="BL822" s="153" t="str">
        <f t="shared" si="338"/>
        <v>Uit</v>
      </c>
      <c r="BM822" s="154" t="str">
        <f t="shared" si="307"/>
        <v/>
      </c>
      <c r="BN822" s="154">
        <f t="shared" si="339"/>
        <v>0</v>
      </c>
      <c r="BO822" s="154" t="str">
        <f t="shared" si="340"/>
        <v/>
      </c>
      <c r="BP822" s="61"/>
      <c r="BQ822" s="61"/>
      <c r="BR822" s="59" t="str">
        <f t="shared" si="341"/>
        <v/>
      </c>
      <c r="BS822" s="59" t="str">
        <f t="shared" si="285"/>
        <v/>
      </c>
      <c r="BT822" s="155" t="str">
        <f t="shared" si="342"/>
        <v/>
      </c>
      <c r="BU822" s="156" t="str">
        <f t="shared" si="343"/>
        <v/>
      </c>
      <c r="BV822" s="68"/>
      <c r="BW822" s="68"/>
      <c r="BX822" s="68"/>
      <c r="BY822" s="68"/>
      <c r="BZ822" s="68"/>
      <c r="CA822" s="68"/>
      <c r="CB822" s="68"/>
      <c r="CC822" s="68"/>
    </row>
    <row r="823" spans="1:81" x14ac:dyDescent="0.2">
      <c r="A823" s="138" t="s">
        <v>246</v>
      </c>
      <c r="B823" s="32"/>
      <c r="C823" s="164" t="s">
        <v>198</v>
      </c>
      <c r="D823" s="68"/>
      <c r="E823" s="40"/>
      <c r="F823" s="35"/>
      <c r="G823" s="32"/>
      <c r="H823" s="32"/>
      <c r="I823" s="32"/>
      <c r="J823" s="32"/>
      <c r="K823" s="41"/>
      <c r="L823" s="42"/>
      <c r="M823" s="42"/>
      <c r="N823" s="167" t="str">
        <f t="shared" si="326"/>
        <v>Uit</v>
      </c>
      <c r="O823" s="46"/>
      <c r="P823" s="47"/>
      <c r="Q823" s="48">
        <f t="shared" si="327"/>
        <v>0</v>
      </c>
      <c r="R823" s="49" t="str">
        <f t="shared" si="328"/>
        <v/>
      </c>
      <c r="S823" s="50" t="str">
        <f t="shared" si="329"/>
        <v>Uit</v>
      </c>
      <c r="T823" s="171">
        <f t="shared" si="330"/>
        <v>0</v>
      </c>
      <c r="U823" s="169">
        <f t="shared" si="273"/>
        <v>0</v>
      </c>
      <c r="V823" s="169" t="str">
        <f t="shared" si="331"/>
        <v>Uit</v>
      </c>
      <c r="W823" s="170" t="str">
        <f t="shared" si="332"/>
        <v/>
      </c>
      <c r="X823" s="91" t="str">
        <f t="shared" si="333"/>
        <v/>
      </c>
      <c r="Y823" s="51"/>
      <c r="Z823" s="51"/>
      <c r="AA823" s="51"/>
      <c r="AB823" s="51"/>
      <c r="AC823" s="51"/>
      <c r="AD823" s="51"/>
      <c r="AE823" s="51"/>
      <c r="AF823" s="51"/>
      <c r="AG823" s="51"/>
      <c r="AH823" s="51"/>
      <c r="AI823" s="51"/>
      <c r="AJ823" s="51"/>
      <c r="AK823" s="51"/>
      <c r="AL823" s="51"/>
      <c r="AM823" s="51"/>
      <c r="AN823" s="51"/>
      <c r="AO823" s="51"/>
      <c r="AP823" s="51"/>
      <c r="AQ823" s="51"/>
      <c r="AR823" s="51"/>
      <c r="AS823" s="51"/>
      <c r="AT823" s="51"/>
      <c r="AU823" s="51"/>
      <c r="AV823" s="51"/>
      <c r="AW823" s="51"/>
      <c r="AX823" s="149">
        <f t="shared" si="334"/>
        <v>0</v>
      </c>
      <c r="AY823" s="52"/>
      <c r="AZ823" s="90" t="e">
        <f>VLOOKUP(AY823,Termination!C:D,2,FALSE)</f>
        <v>#N/A</v>
      </c>
      <c r="BA823" s="92" t="str">
        <f t="shared" si="335"/>
        <v/>
      </c>
      <c r="BB823" s="89"/>
      <c r="BC823" s="89"/>
      <c r="BD823" s="150" t="str">
        <f t="shared" si="336"/>
        <v/>
      </c>
      <c r="BE823" s="151">
        <f>VLOOKUP(A823,Basisgegevens!$B:$L,5,0)</f>
        <v>1.25E-3</v>
      </c>
      <c r="BF823" s="151">
        <f>VLOOKUP($A823,Basisgegevens!$B:$L,7,0)</f>
        <v>1.0185185185185186E-3</v>
      </c>
      <c r="BG823" s="151">
        <f>VLOOKUP($A823,Basisgegevens!$B:$L,8,0)</f>
        <v>2.1759259259259258E-3</v>
      </c>
      <c r="BH823" s="152">
        <f>VLOOKUP($A823,Basisgegevens!$B:$L,9,0)</f>
        <v>300</v>
      </c>
      <c r="BI823" s="152">
        <f>VLOOKUP($A823,Basisgegevens!$B:$L,10,0)</f>
        <v>135</v>
      </c>
      <c r="BJ823" s="152">
        <f>VLOOKUP($A823,Basisgegevens!$B:$L,11,0)</f>
        <v>19</v>
      </c>
      <c r="BK823" s="152" t="str">
        <f t="shared" si="337"/>
        <v/>
      </c>
      <c r="BL823" s="153" t="str">
        <f t="shared" si="338"/>
        <v>Uit</v>
      </c>
      <c r="BM823" s="154" t="str">
        <f t="shared" si="307"/>
        <v/>
      </c>
      <c r="BN823" s="154">
        <f t="shared" si="339"/>
        <v>0</v>
      </c>
      <c r="BO823" s="154" t="str">
        <f t="shared" si="340"/>
        <v/>
      </c>
      <c r="BP823" s="61"/>
      <c r="BQ823" s="61"/>
      <c r="BR823" s="59" t="str">
        <f t="shared" si="341"/>
        <v/>
      </c>
      <c r="BS823" s="59" t="str">
        <f t="shared" si="285"/>
        <v/>
      </c>
      <c r="BT823" s="155" t="str">
        <f t="shared" si="342"/>
        <v/>
      </c>
      <c r="BU823" s="156" t="str">
        <f t="shared" si="343"/>
        <v/>
      </c>
      <c r="BV823" s="68"/>
      <c r="BW823" s="68"/>
      <c r="BX823" s="68"/>
      <c r="BY823" s="68"/>
      <c r="BZ823" s="68"/>
      <c r="CA823" s="68"/>
      <c r="CB823" s="68"/>
      <c r="CC823" s="68"/>
    </row>
    <row r="824" spans="1:81" x14ac:dyDescent="0.2">
      <c r="A824" s="138" t="s">
        <v>246</v>
      </c>
      <c r="B824" s="32"/>
      <c r="C824" s="164" t="s">
        <v>198</v>
      </c>
      <c r="D824" s="68"/>
      <c r="E824" s="40"/>
      <c r="F824" s="35"/>
      <c r="G824" s="32"/>
      <c r="H824" s="32"/>
      <c r="I824" s="32"/>
      <c r="J824" s="32"/>
      <c r="K824" s="41"/>
      <c r="L824" s="42"/>
      <c r="M824" s="42"/>
      <c r="N824" s="167" t="str">
        <f t="shared" si="326"/>
        <v>Uit</v>
      </c>
      <c r="O824" s="46"/>
      <c r="P824" s="47"/>
      <c r="Q824" s="48">
        <f t="shared" si="327"/>
        <v>0</v>
      </c>
      <c r="R824" s="49" t="str">
        <f t="shared" si="328"/>
        <v/>
      </c>
      <c r="S824" s="50" t="str">
        <f t="shared" si="329"/>
        <v>Uit</v>
      </c>
      <c r="T824" s="171">
        <f t="shared" si="330"/>
        <v>0</v>
      </c>
      <c r="U824" s="169">
        <f t="shared" si="273"/>
        <v>0</v>
      </c>
      <c r="V824" s="169" t="str">
        <f t="shared" si="331"/>
        <v>Uit</v>
      </c>
      <c r="W824" s="170" t="str">
        <f t="shared" si="332"/>
        <v/>
      </c>
      <c r="X824" s="91" t="str">
        <f t="shared" si="333"/>
        <v/>
      </c>
      <c r="Y824" s="51"/>
      <c r="Z824" s="51"/>
      <c r="AA824" s="51"/>
      <c r="AB824" s="51"/>
      <c r="AC824" s="51"/>
      <c r="AD824" s="51"/>
      <c r="AE824" s="51"/>
      <c r="AF824" s="51"/>
      <c r="AG824" s="51"/>
      <c r="AH824" s="51"/>
      <c r="AI824" s="51"/>
      <c r="AJ824" s="51"/>
      <c r="AK824" s="51"/>
      <c r="AL824" s="51"/>
      <c r="AM824" s="51"/>
      <c r="AN824" s="51"/>
      <c r="AO824" s="51"/>
      <c r="AP824" s="51"/>
      <c r="AQ824" s="51"/>
      <c r="AR824" s="51"/>
      <c r="AS824" s="51"/>
      <c r="AT824" s="51"/>
      <c r="AU824" s="51"/>
      <c r="AV824" s="51"/>
      <c r="AW824" s="51"/>
      <c r="AX824" s="149">
        <f t="shared" si="334"/>
        <v>0</v>
      </c>
      <c r="AY824" s="52"/>
      <c r="AZ824" s="90" t="e">
        <f>VLOOKUP(AY824,Termination!C:D,2,FALSE)</f>
        <v>#N/A</v>
      </c>
      <c r="BA824" s="92" t="str">
        <f t="shared" si="335"/>
        <v/>
      </c>
      <c r="BB824" s="89"/>
      <c r="BC824" s="89"/>
      <c r="BD824" s="150" t="str">
        <f t="shared" si="336"/>
        <v/>
      </c>
      <c r="BE824" s="151">
        <f>VLOOKUP(A824,Basisgegevens!$B:$L,5,0)</f>
        <v>1.25E-3</v>
      </c>
      <c r="BF824" s="151">
        <f>VLOOKUP($A824,Basisgegevens!$B:$L,7,0)</f>
        <v>1.0185185185185186E-3</v>
      </c>
      <c r="BG824" s="151">
        <f>VLOOKUP($A824,Basisgegevens!$B:$L,8,0)</f>
        <v>2.1759259259259258E-3</v>
      </c>
      <c r="BH824" s="152">
        <f>VLOOKUP($A824,Basisgegevens!$B:$L,9,0)</f>
        <v>300</v>
      </c>
      <c r="BI824" s="152">
        <f>VLOOKUP($A824,Basisgegevens!$B:$L,10,0)</f>
        <v>135</v>
      </c>
      <c r="BJ824" s="152">
        <f>VLOOKUP($A824,Basisgegevens!$B:$L,11,0)</f>
        <v>19</v>
      </c>
      <c r="BK824" s="152" t="str">
        <f t="shared" si="337"/>
        <v/>
      </c>
      <c r="BL824" s="153" t="str">
        <f t="shared" si="338"/>
        <v>Uit</v>
      </c>
      <c r="BM824" s="154" t="str">
        <f t="shared" si="307"/>
        <v/>
      </c>
      <c r="BN824" s="154">
        <f t="shared" si="339"/>
        <v>0</v>
      </c>
      <c r="BO824" s="154" t="str">
        <f t="shared" si="340"/>
        <v/>
      </c>
      <c r="BP824" s="61"/>
      <c r="BQ824" s="61"/>
      <c r="BR824" s="59" t="str">
        <f t="shared" si="341"/>
        <v/>
      </c>
      <c r="BS824" s="59" t="str">
        <f t="shared" si="285"/>
        <v/>
      </c>
      <c r="BT824" s="155" t="str">
        <f t="shared" si="342"/>
        <v/>
      </c>
      <c r="BU824" s="156" t="str">
        <f t="shared" si="343"/>
        <v/>
      </c>
      <c r="BV824" s="68"/>
      <c r="BW824" s="68"/>
      <c r="BX824" s="68"/>
      <c r="BY824" s="68"/>
      <c r="BZ824" s="68"/>
      <c r="CA824" s="68"/>
      <c r="CB824" s="68"/>
      <c r="CC824" s="68"/>
    </row>
    <row r="825" spans="1:81" x14ac:dyDescent="0.2">
      <c r="A825" s="138" t="s">
        <v>246</v>
      </c>
      <c r="B825" s="32"/>
      <c r="C825" s="164" t="s">
        <v>198</v>
      </c>
      <c r="D825" s="68"/>
      <c r="E825" s="40"/>
      <c r="F825" s="35"/>
      <c r="G825" s="32"/>
      <c r="H825" s="32"/>
      <c r="I825" s="32"/>
      <c r="J825" s="32"/>
      <c r="K825" s="41"/>
      <c r="L825" s="42"/>
      <c r="M825" s="42"/>
      <c r="N825" s="167" t="str">
        <f t="shared" si="326"/>
        <v>Uit</v>
      </c>
      <c r="O825" s="46"/>
      <c r="P825" s="47"/>
      <c r="Q825" s="48">
        <f t="shared" si="327"/>
        <v>0</v>
      </c>
      <c r="R825" s="49" t="str">
        <f t="shared" si="328"/>
        <v/>
      </c>
      <c r="S825" s="50" t="str">
        <f t="shared" si="329"/>
        <v>Uit</v>
      </c>
      <c r="T825" s="171">
        <f t="shared" si="330"/>
        <v>0</v>
      </c>
      <c r="U825" s="169">
        <f t="shared" si="273"/>
        <v>0</v>
      </c>
      <c r="V825" s="169" t="str">
        <f t="shared" si="331"/>
        <v>Uit</v>
      </c>
      <c r="W825" s="170" t="str">
        <f t="shared" si="332"/>
        <v/>
      </c>
      <c r="X825" s="91" t="str">
        <f t="shared" si="333"/>
        <v/>
      </c>
      <c r="Y825" s="51"/>
      <c r="Z825" s="51"/>
      <c r="AA825" s="51"/>
      <c r="AB825" s="51"/>
      <c r="AC825" s="51"/>
      <c r="AD825" s="51"/>
      <c r="AE825" s="51"/>
      <c r="AF825" s="51"/>
      <c r="AG825" s="51"/>
      <c r="AH825" s="51"/>
      <c r="AI825" s="51"/>
      <c r="AJ825" s="51"/>
      <c r="AK825" s="51"/>
      <c r="AL825" s="51"/>
      <c r="AM825" s="51"/>
      <c r="AN825" s="51"/>
      <c r="AO825" s="51"/>
      <c r="AP825" s="51"/>
      <c r="AQ825" s="51"/>
      <c r="AR825" s="51"/>
      <c r="AS825" s="51"/>
      <c r="AT825" s="51"/>
      <c r="AU825" s="51"/>
      <c r="AV825" s="51"/>
      <c r="AW825" s="51"/>
      <c r="AX825" s="149">
        <f t="shared" si="334"/>
        <v>0</v>
      </c>
      <c r="AY825" s="52"/>
      <c r="AZ825" s="90" t="e">
        <f>VLOOKUP(AY825,Termination!C:D,2,FALSE)</f>
        <v>#N/A</v>
      </c>
      <c r="BA825" s="92" t="str">
        <f t="shared" si="335"/>
        <v/>
      </c>
      <c r="BB825" s="89"/>
      <c r="BC825" s="89"/>
      <c r="BD825" s="150" t="str">
        <f t="shared" si="336"/>
        <v/>
      </c>
      <c r="BE825" s="151">
        <f>VLOOKUP(A825,Basisgegevens!$B:$L,5,0)</f>
        <v>1.25E-3</v>
      </c>
      <c r="BF825" s="151">
        <f>VLOOKUP($A825,Basisgegevens!$B:$L,7,0)</f>
        <v>1.0185185185185186E-3</v>
      </c>
      <c r="BG825" s="151">
        <f>VLOOKUP($A825,Basisgegevens!$B:$L,8,0)</f>
        <v>2.1759259259259258E-3</v>
      </c>
      <c r="BH825" s="152">
        <f>VLOOKUP($A825,Basisgegevens!$B:$L,9,0)</f>
        <v>300</v>
      </c>
      <c r="BI825" s="152">
        <f>VLOOKUP($A825,Basisgegevens!$B:$L,10,0)</f>
        <v>135</v>
      </c>
      <c r="BJ825" s="152">
        <f>VLOOKUP($A825,Basisgegevens!$B:$L,11,0)</f>
        <v>19</v>
      </c>
      <c r="BK825" s="152" t="str">
        <f t="shared" si="337"/>
        <v/>
      </c>
      <c r="BL825" s="153" t="str">
        <f t="shared" si="338"/>
        <v>Uit</v>
      </c>
      <c r="BM825" s="154" t="str">
        <f t="shared" si="307"/>
        <v/>
      </c>
      <c r="BN825" s="154">
        <f t="shared" si="339"/>
        <v>0</v>
      </c>
      <c r="BO825" s="154" t="str">
        <f t="shared" si="340"/>
        <v/>
      </c>
      <c r="BP825" s="61"/>
      <c r="BQ825" s="61"/>
      <c r="BR825" s="59" t="str">
        <f t="shared" si="341"/>
        <v/>
      </c>
      <c r="BS825" s="59" t="str">
        <f t="shared" si="285"/>
        <v/>
      </c>
      <c r="BT825" s="155" t="str">
        <f t="shared" si="342"/>
        <v/>
      </c>
      <c r="BU825" s="156" t="str">
        <f t="shared" si="343"/>
        <v/>
      </c>
      <c r="BV825" s="68"/>
      <c r="BW825" s="68"/>
      <c r="BX825" s="68"/>
      <c r="BY825" s="68"/>
      <c r="BZ825" s="68"/>
      <c r="CA825" s="68"/>
      <c r="CB825" s="68"/>
      <c r="CC825" s="68"/>
    </row>
    <row r="826" spans="1:81" x14ac:dyDescent="0.2">
      <c r="A826" s="138" t="s">
        <v>246</v>
      </c>
      <c r="B826" s="32"/>
      <c r="C826" s="164" t="s">
        <v>198</v>
      </c>
      <c r="D826" s="68"/>
      <c r="E826" s="40"/>
      <c r="F826" s="35"/>
      <c r="G826" s="32"/>
      <c r="H826" s="32"/>
      <c r="I826" s="32"/>
      <c r="J826" s="32"/>
      <c r="K826" s="41"/>
      <c r="L826" s="42"/>
      <c r="M826" s="42"/>
      <c r="N826" s="167" t="str">
        <f t="shared" si="326"/>
        <v>Uit</v>
      </c>
      <c r="O826" s="46"/>
      <c r="P826" s="47"/>
      <c r="Q826" s="48">
        <f t="shared" si="327"/>
        <v>0</v>
      </c>
      <c r="R826" s="49" t="str">
        <f t="shared" si="328"/>
        <v/>
      </c>
      <c r="S826" s="50" t="str">
        <f t="shared" si="329"/>
        <v>Uit</v>
      </c>
      <c r="T826" s="171">
        <f t="shared" si="330"/>
        <v>0</v>
      </c>
      <c r="U826" s="169">
        <f t="shared" si="273"/>
        <v>0</v>
      </c>
      <c r="V826" s="169" t="str">
        <f t="shared" si="331"/>
        <v>Uit</v>
      </c>
      <c r="W826" s="170" t="str">
        <f t="shared" si="332"/>
        <v/>
      </c>
      <c r="X826" s="91" t="str">
        <f t="shared" si="333"/>
        <v/>
      </c>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149">
        <f t="shared" si="334"/>
        <v>0</v>
      </c>
      <c r="AY826" s="52"/>
      <c r="AZ826" s="90" t="e">
        <f>VLOOKUP(AY826,Termination!C:D,2,FALSE)</f>
        <v>#N/A</v>
      </c>
      <c r="BA826" s="92" t="str">
        <f t="shared" si="335"/>
        <v/>
      </c>
      <c r="BB826" s="89"/>
      <c r="BC826" s="89"/>
      <c r="BD826" s="150" t="str">
        <f t="shared" si="336"/>
        <v/>
      </c>
      <c r="BE826" s="151">
        <f>VLOOKUP(A826,Basisgegevens!$B:$L,5,0)</f>
        <v>1.25E-3</v>
      </c>
      <c r="BF826" s="151">
        <f>VLOOKUP($A826,Basisgegevens!$B:$L,7,0)</f>
        <v>1.0185185185185186E-3</v>
      </c>
      <c r="BG826" s="151">
        <f>VLOOKUP($A826,Basisgegevens!$B:$L,8,0)</f>
        <v>2.1759259259259258E-3</v>
      </c>
      <c r="BH826" s="152">
        <f>VLOOKUP($A826,Basisgegevens!$B:$L,9,0)</f>
        <v>300</v>
      </c>
      <c r="BI826" s="152">
        <f>VLOOKUP($A826,Basisgegevens!$B:$L,10,0)</f>
        <v>135</v>
      </c>
      <c r="BJ826" s="152">
        <f>VLOOKUP($A826,Basisgegevens!$B:$L,11,0)</f>
        <v>19</v>
      </c>
      <c r="BK826" s="152" t="str">
        <f t="shared" si="337"/>
        <v/>
      </c>
      <c r="BL826" s="153" t="str">
        <f t="shared" si="338"/>
        <v>Uit</v>
      </c>
      <c r="BM826" s="154" t="str">
        <f>IFERROR(IF(BD826&gt;BE826,(BD826-BE826)*24*3600*0.4,0),"")</f>
        <v/>
      </c>
      <c r="BN826" s="154">
        <f t="shared" si="339"/>
        <v>0</v>
      </c>
      <c r="BO826" s="154" t="str">
        <f t="shared" si="340"/>
        <v/>
      </c>
      <c r="BP826" s="61"/>
      <c r="BQ826" s="61"/>
      <c r="BR826" s="59" t="str">
        <f t="shared" si="341"/>
        <v/>
      </c>
      <c r="BS826" s="59" t="str">
        <f t="shared" si="285"/>
        <v/>
      </c>
      <c r="BT826" s="155" t="str">
        <f t="shared" si="342"/>
        <v/>
      </c>
      <c r="BU826" s="156" t="str">
        <f t="shared" si="343"/>
        <v/>
      </c>
      <c r="BV826" s="68"/>
      <c r="BW826" s="68"/>
      <c r="BX826" s="68"/>
      <c r="BY826" s="68"/>
      <c r="BZ826" s="68"/>
      <c r="CA826" s="68"/>
      <c r="CB826" s="68"/>
      <c r="CC826" s="68"/>
    </row>
    <row r="827" spans="1:81" x14ac:dyDescent="0.2">
      <c r="A827" s="138" t="s">
        <v>246</v>
      </c>
      <c r="B827" s="32"/>
      <c r="C827" s="164" t="s">
        <v>198</v>
      </c>
      <c r="D827" s="68"/>
      <c r="E827" s="40"/>
      <c r="F827" s="35"/>
      <c r="G827" s="32"/>
      <c r="H827" s="32"/>
      <c r="I827" s="32"/>
      <c r="J827" s="32"/>
      <c r="K827" s="41"/>
      <c r="L827" s="42"/>
      <c r="M827" s="42"/>
      <c r="N827" s="167" t="str">
        <f t="shared" si="326"/>
        <v>Uit</v>
      </c>
      <c r="O827" s="46"/>
      <c r="P827" s="47"/>
      <c r="Q827" s="48">
        <f t="shared" si="327"/>
        <v>0</v>
      </c>
      <c r="R827" s="49" t="str">
        <f t="shared" si="328"/>
        <v/>
      </c>
      <c r="S827" s="50" t="str">
        <f t="shared" si="329"/>
        <v>Uit</v>
      </c>
      <c r="T827" s="171">
        <f t="shared" si="330"/>
        <v>0</v>
      </c>
      <c r="U827" s="169">
        <f t="shared" si="273"/>
        <v>0</v>
      </c>
      <c r="V827" s="169" t="str">
        <f t="shared" si="331"/>
        <v>Uit</v>
      </c>
      <c r="W827" s="170" t="str">
        <f t="shared" si="332"/>
        <v/>
      </c>
      <c r="X827" s="91" t="str">
        <f t="shared" si="333"/>
        <v/>
      </c>
      <c r="Y827" s="51"/>
      <c r="Z827" s="51"/>
      <c r="AA827" s="51"/>
      <c r="AB827" s="51"/>
      <c r="AC827" s="51"/>
      <c r="AD827" s="51"/>
      <c r="AE827" s="51"/>
      <c r="AF827" s="51"/>
      <c r="AG827" s="51"/>
      <c r="AH827" s="51"/>
      <c r="AI827" s="51"/>
      <c r="AJ827" s="51"/>
      <c r="AK827" s="51"/>
      <c r="AL827" s="51"/>
      <c r="AM827" s="51"/>
      <c r="AN827" s="51"/>
      <c r="AO827" s="51"/>
      <c r="AP827" s="51"/>
      <c r="AQ827" s="51"/>
      <c r="AR827" s="51"/>
      <c r="AS827" s="51"/>
      <c r="AT827" s="51"/>
      <c r="AU827" s="51"/>
      <c r="AV827" s="51"/>
      <c r="AW827" s="51"/>
      <c r="AX827" s="149">
        <f t="shared" si="334"/>
        <v>0</v>
      </c>
      <c r="AY827" s="52"/>
      <c r="AZ827" s="90" t="e">
        <f>VLOOKUP(AY827,Termination!C:D,2,FALSE)</f>
        <v>#N/A</v>
      </c>
      <c r="BA827" s="92" t="str">
        <f t="shared" si="335"/>
        <v/>
      </c>
      <c r="BB827" s="89"/>
      <c r="BC827" s="89"/>
      <c r="BD827" s="150" t="str">
        <f t="shared" si="336"/>
        <v/>
      </c>
      <c r="BE827" s="151">
        <f>VLOOKUP(A827,Basisgegevens!$B:$L,5,0)</f>
        <v>1.25E-3</v>
      </c>
      <c r="BF827" s="151">
        <f>VLOOKUP($A827,Basisgegevens!$B:$L,7,0)</f>
        <v>1.0185185185185186E-3</v>
      </c>
      <c r="BG827" s="151">
        <f>VLOOKUP($A827,Basisgegevens!$B:$L,8,0)</f>
        <v>2.1759259259259258E-3</v>
      </c>
      <c r="BH827" s="152">
        <f>VLOOKUP($A827,Basisgegevens!$B:$L,9,0)</f>
        <v>300</v>
      </c>
      <c r="BI827" s="152">
        <f>VLOOKUP($A827,Basisgegevens!$B:$L,10,0)</f>
        <v>135</v>
      </c>
      <c r="BJ827" s="152">
        <f>VLOOKUP($A827,Basisgegevens!$B:$L,11,0)</f>
        <v>19</v>
      </c>
      <c r="BK827" s="152" t="str">
        <f t="shared" si="337"/>
        <v/>
      </c>
      <c r="BL827" s="153" t="str">
        <f t="shared" si="338"/>
        <v>Uit</v>
      </c>
      <c r="BM827" s="154" t="str">
        <f>IFERROR(IF(BD827&gt;BE827,(BD827-BE827)*24*3600*0.4,0),"")</f>
        <v/>
      </c>
      <c r="BN827" s="154">
        <f t="shared" si="339"/>
        <v>0</v>
      </c>
      <c r="BO827" s="154" t="str">
        <f t="shared" si="340"/>
        <v/>
      </c>
      <c r="BP827" s="61"/>
      <c r="BQ827" s="61"/>
      <c r="BR827" s="59" t="str">
        <f t="shared" si="341"/>
        <v/>
      </c>
      <c r="BS827" s="59" t="str">
        <f t="shared" si="285"/>
        <v/>
      </c>
      <c r="BT827" s="155" t="str">
        <f t="shared" si="342"/>
        <v/>
      </c>
      <c r="BU827" s="156" t="str">
        <f t="shared" si="343"/>
        <v/>
      </c>
      <c r="BV827" s="68"/>
      <c r="BW827" s="68"/>
      <c r="BX827" s="68"/>
      <c r="BY827" s="68"/>
      <c r="BZ827" s="68"/>
      <c r="CA827" s="68"/>
      <c r="CB827" s="68"/>
      <c r="CC827" s="68"/>
    </row>
    <row r="828" spans="1:81" x14ac:dyDescent="0.2">
      <c r="A828" s="161" t="s">
        <v>191</v>
      </c>
      <c r="B828" s="32"/>
      <c r="C828" s="164" t="str">
        <f t="shared" si="267"/>
        <v>B</v>
      </c>
      <c r="D828" s="68"/>
      <c r="E828" s="40"/>
      <c r="F828" s="35"/>
      <c r="G828" s="32"/>
      <c r="H828" s="32"/>
      <c r="I828" s="32"/>
      <c r="J828" s="32"/>
      <c r="K828" s="41"/>
      <c r="L828" s="42"/>
      <c r="M828" s="42"/>
      <c r="N828" s="167" t="str">
        <f t="shared" si="268"/>
        <v>Uit</v>
      </c>
      <c r="O828" s="46"/>
      <c r="P828" s="47"/>
      <c r="Q828" s="48">
        <f t="shared" si="269"/>
        <v>0</v>
      </c>
      <c r="R828" s="49" t="str">
        <f t="shared" si="270"/>
        <v/>
      </c>
      <c r="S828" s="50" t="str">
        <f t="shared" si="271"/>
        <v>Uit</v>
      </c>
      <c r="T828" s="171">
        <f t="shared" si="272"/>
        <v>0</v>
      </c>
      <c r="U828" s="169">
        <f t="shared" si="273"/>
        <v>0</v>
      </c>
      <c r="V828" s="169" t="str">
        <f t="shared" si="274"/>
        <v>Uit</v>
      </c>
      <c r="W828" s="170" t="str">
        <f t="shared" si="275"/>
        <v/>
      </c>
      <c r="X828" s="91" t="str">
        <f t="shared" si="276"/>
        <v/>
      </c>
      <c r="Y828" s="51"/>
      <c r="Z828" s="51"/>
      <c r="AA828" s="51"/>
      <c r="AB828" s="51"/>
      <c r="AC828" s="51"/>
      <c r="AD828" s="51"/>
      <c r="AE828" s="51"/>
      <c r="AF828" s="51"/>
      <c r="AG828" s="51"/>
      <c r="AH828" s="51"/>
      <c r="AI828" s="51"/>
      <c r="AJ828" s="51"/>
      <c r="AK828" s="51"/>
      <c r="AL828" s="51"/>
      <c r="AM828" s="51"/>
      <c r="AN828" s="51"/>
      <c r="AO828" s="51"/>
      <c r="AP828" s="51"/>
      <c r="AQ828" s="51"/>
      <c r="AR828" s="51"/>
      <c r="AS828" s="51"/>
      <c r="AT828" s="51"/>
      <c r="AU828" s="51"/>
      <c r="AV828" s="51"/>
      <c r="AW828" s="51"/>
      <c r="AX828" s="149">
        <f t="shared" si="277"/>
        <v>0</v>
      </c>
      <c r="AY828" s="52"/>
      <c r="AZ828" s="90" t="e">
        <f>VLOOKUP(AY828,Termination!C:D,2,FALSE)</f>
        <v>#N/A</v>
      </c>
      <c r="BA828" s="92" t="str">
        <f t="shared" si="278"/>
        <v/>
      </c>
      <c r="BB828" s="89"/>
      <c r="BC828" s="89"/>
      <c r="BD828" s="150" t="str">
        <f t="shared" si="279"/>
        <v/>
      </c>
      <c r="BE828" s="151">
        <f>VLOOKUP(A828,Basisgegevens!$B:$L,5,0)</f>
        <v>1.25E-3</v>
      </c>
      <c r="BF828" s="151">
        <f>VLOOKUP($A828,Basisgegevens!$B:$L,7,0)</f>
        <v>1.0185185185185186E-3</v>
      </c>
      <c r="BG828" s="151">
        <f>VLOOKUP($A828,Basisgegevens!$B:$L,8,0)</f>
        <v>2.1759259259259258E-3</v>
      </c>
      <c r="BH828" s="152">
        <f>VLOOKUP($A828,Basisgegevens!$B:$L,9,0)</f>
        <v>300</v>
      </c>
      <c r="BI828" s="152">
        <f>VLOOKUP($A828,Basisgegevens!$B:$L,10,0)</f>
        <v>135</v>
      </c>
      <c r="BJ828" s="152">
        <f>VLOOKUP($A828,Basisgegevens!$B:$L,11,0)</f>
        <v>19</v>
      </c>
      <c r="BK828" s="152" t="str">
        <f t="shared" si="280"/>
        <v/>
      </c>
      <c r="BL828" s="153" t="str">
        <f t="shared" si="281"/>
        <v>Uit</v>
      </c>
      <c r="BM828" s="154" t="str">
        <f t="shared" ref="BM828:BM891" si="344">IFERROR(IF(BD828&gt;BE828,(BD828-BE828)*24*3600*0.4,0),"")</f>
        <v/>
      </c>
      <c r="BN828" s="154">
        <f t="shared" si="282"/>
        <v>0</v>
      </c>
      <c r="BO828" s="154" t="str">
        <f t="shared" si="283"/>
        <v/>
      </c>
      <c r="BP828" s="61"/>
      <c r="BQ828" s="61"/>
      <c r="BR828" s="59" t="str">
        <f t="shared" si="284"/>
        <v/>
      </c>
      <c r="BS828" s="59" t="str">
        <f t="shared" si="285"/>
        <v/>
      </c>
      <c r="BT828" s="155" t="str">
        <f t="shared" si="286"/>
        <v/>
      </c>
      <c r="BU828" s="156" t="str">
        <f t="shared" si="287"/>
        <v/>
      </c>
      <c r="BV828" s="68"/>
      <c r="BW828" s="68"/>
      <c r="BX828" s="68"/>
      <c r="BY828" s="68"/>
      <c r="BZ828" s="68"/>
      <c r="CA828" s="68"/>
      <c r="CB828" s="68"/>
      <c r="CC828" s="68"/>
    </row>
    <row r="829" spans="1:81" x14ac:dyDescent="0.2">
      <c r="A829" s="161" t="s">
        <v>191</v>
      </c>
      <c r="B829" s="32"/>
      <c r="C829" s="164" t="str">
        <f t="shared" si="267"/>
        <v>B</v>
      </c>
      <c r="D829" s="68"/>
      <c r="E829" s="40"/>
      <c r="F829" s="35"/>
      <c r="G829" s="32"/>
      <c r="H829" s="32"/>
      <c r="I829" s="32"/>
      <c r="J829" s="32"/>
      <c r="K829" s="41"/>
      <c r="L829" s="42"/>
      <c r="M829" s="42"/>
      <c r="N829" s="167" t="str">
        <f t="shared" si="268"/>
        <v>Uit</v>
      </c>
      <c r="O829" s="46"/>
      <c r="P829" s="47"/>
      <c r="Q829" s="48">
        <f t="shared" si="269"/>
        <v>0</v>
      </c>
      <c r="R829" s="49" t="str">
        <f t="shared" si="270"/>
        <v/>
      </c>
      <c r="S829" s="50" t="str">
        <f t="shared" si="271"/>
        <v>Uit</v>
      </c>
      <c r="T829" s="171">
        <f t="shared" si="272"/>
        <v>0</v>
      </c>
      <c r="U829" s="169">
        <f t="shared" si="273"/>
        <v>0</v>
      </c>
      <c r="V829" s="169" t="str">
        <f t="shared" si="274"/>
        <v>Uit</v>
      </c>
      <c r="W829" s="170" t="str">
        <f t="shared" si="275"/>
        <v/>
      </c>
      <c r="X829" s="91" t="str">
        <f t="shared" si="276"/>
        <v/>
      </c>
      <c r="Y829" s="51"/>
      <c r="Z829" s="51"/>
      <c r="AA829" s="51"/>
      <c r="AB829" s="51"/>
      <c r="AC829" s="51"/>
      <c r="AD829" s="51"/>
      <c r="AE829" s="51"/>
      <c r="AF829" s="51"/>
      <c r="AG829" s="51"/>
      <c r="AH829" s="51"/>
      <c r="AI829" s="51"/>
      <c r="AJ829" s="51"/>
      <c r="AK829" s="51"/>
      <c r="AL829" s="51"/>
      <c r="AM829" s="51"/>
      <c r="AN829" s="51"/>
      <c r="AO829" s="51"/>
      <c r="AP829" s="51"/>
      <c r="AQ829" s="51"/>
      <c r="AR829" s="51"/>
      <c r="AS829" s="51"/>
      <c r="AT829" s="51"/>
      <c r="AU829" s="51"/>
      <c r="AV829" s="51"/>
      <c r="AW829" s="51"/>
      <c r="AX829" s="149">
        <f t="shared" si="277"/>
        <v>0</v>
      </c>
      <c r="AY829" s="52"/>
      <c r="AZ829" s="90" t="e">
        <f>VLOOKUP(AY829,Termination!C:D,2,FALSE)</f>
        <v>#N/A</v>
      </c>
      <c r="BA829" s="92" t="str">
        <f t="shared" si="278"/>
        <v/>
      </c>
      <c r="BB829" s="89"/>
      <c r="BC829" s="89"/>
      <c r="BD829" s="150" t="str">
        <f t="shared" si="279"/>
        <v/>
      </c>
      <c r="BE829" s="151">
        <f>VLOOKUP(A829,Basisgegevens!$B:$L,5,0)</f>
        <v>1.25E-3</v>
      </c>
      <c r="BF829" s="151">
        <f>VLOOKUP($A829,Basisgegevens!$B:$L,7,0)</f>
        <v>1.0185185185185186E-3</v>
      </c>
      <c r="BG829" s="151">
        <f>VLOOKUP($A829,Basisgegevens!$B:$L,8,0)</f>
        <v>2.1759259259259258E-3</v>
      </c>
      <c r="BH829" s="152">
        <f>VLOOKUP($A829,Basisgegevens!$B:$L,9,0)</f>
        <v>300</v>
      </c>
      <c r="BI829" s="152">
        <f>VLOOKUP($A829,Basisgegevens!$B:$L,10,0)</f>
        <v>135</v>
      </c>
      <c r="BJ829" s="152">
        <f>VLOOKUP($A829,Basisgegevens!$B:$L,11,0)</f>
        <v>19</v>
      </c>
      <c r="BK829" s="152" t="str">
        <f t="shared" si="280"/>
        <v/>
      </c>
      <c r="BL829" s="153" t="str">
        <f t="shared" si="281"/>
        <v>Uit</v>
      </c>
      <c r="BM829" s="154" t="str">
        <f t="shared" si="344"/>
        <v/>
      </c>
      <c r="BN829" s="154">
        <f t="shared" si="282"/>
        <v>0</v>
      </c>
      <c r="BO829" s="154" t="str">
        <f t="shared" si="283"/>
        <v/>
      </c>
      <c r="BP829" s="61"/>
      <c r="BQ829" s="61"/>
      <c r="BR829" s="59" t="str">
        <f t="shared" si="284"/>
        <v/>
      </c>
      <c r="BS829" s="59" t="str">
        <f t="shared" si="285"/>
        <v/>
      </c>
      <c r="BT829" s="155" t="str">
        <f t="shared" si="286"/>
        <v/>
      </c>
      <c r="BU829" s="156" t="str">
        <f t="shared" si="287"/>
        <v/>
      </c>
      <c r="BV829" s="68"/>
      <c r="BW829" s="68"/>
      <c r="BX829" s="68"/>
      <c r="BY829" s="68"/>
      <c r="BZ829" s="68"/>
      <c r="CA829" s="68"/>
      <c r="CB829" s="68"/>
      <c r="CC829" s="68"/>
    </row>
    <row r="830" spans="1:81" x14ac:dyDescent="0.2">
      <c r="A830" s="161" t="s">
        <v>191</v>
      </c>
      <c r="B830" s="32"/>
      <c r="C830" s="164" t="str">
        <f t="shared" si="267"/>
        <v>B</v>
      </c>
      <c r="D830" s="68"/>
      <c r="E830" s="40"/>
      <c r="F830" s="35"/>
      <c r="G830" s="32"/>
      <c r="H830" s="32"/>
      <c r="I830" s="32"/>
      <c r="J830" s="32"/>
      <c r="K830" s="41"/>
      <c r="L830" s="42"/>
      <c r="M830" s="42"/>
      <c r="N830" s="167" t="str">
        <f t="shared" si="268"/>
        <v>Uit</v>
      </c>
      <c r="O830" s="46"/>
      <c r="P830" s="47"/>
      <c r="Q830" s="48">
        <f t="shared" si="269"/>
        <v>0</v>
      </c>
      <c r="R830" s="49" t="str">
        <f t="shared" si="270"/>
        <v/>
      </c>
      <c r="S830" s="50" t="str">
        <f t="shared" si="271"/>
        <v>Uit</v>
      </c>
      <c r="T830" s="171">
        <f t="shared" si="272"/>
        <v>0</v>
      </c>
      <c r="U830" s="169">
        <f t="shared" si="273"/>
        <v>0</v>
      </c>
      <c r="V830" s="169" t="str">
        <f t="shared" si="274"/>
        <v>Uit</v>
      </c>
      <c r="W830" s="170" t="str">
        <f t="shared" si="275"/>
        <v/>
      </c>
      <c r="X830" s="91" t="str">
        <f t="shared" si="276"/>
        <v/>
      </c>
      <c r="Y830" s="51"/>
      <c r="Z830" s="51"/>
      <c r="AA830" s="51"/>
      <c r="AB830" s="51"/>
      <c r="AC830" s="51"/>
      <c r="AD830" s="51"/>
      <c r="AE830" s="51"/>
      <c r="AF830" s="51"/>
      <c r="AG830" s="51"/>
      <c r="AH830" s="51"/>
      <c r="AI830" s="51"/>
      <c r="AJ830" s="51"/>
      <c r="AK830" s="51"/>
      <c r="AL830" s="51"/>
      <c r="AM830" s="51"/>
      <c r="AN830" s="51"/>
      <c r="AO830" s="51"/>
      <c r="AP830" s="51"/>
      <c r="AQ830" s="51"/>
      <c r="AR830" s="51"/>
      <c r="AS830" s="51"/>
      <c r="AT830" s="51"/>
      <c r="AU830" s="51"/>
      <c r="AV830" s="51"/>
      <c r="AW830" s="51"/>
      <c r="AX830" s="149">
        <f t="shared" si="277"/>
        <v>0</v>
      </c>
      <c r="AY830" s="52"/>
      <c r="AZ830" s="90" t="e">
        <f>VLOOKUP(AY830,Termination!C:D,2,FALSE)</f>
        <v>#N/A</v>
      </c>
      <c r="BA830" s="92" t="str">
        <f t="shared" si="278"/>
        <v/>
      </c>
      <c r="BB830" s="89"/>
      <c r="BC830" s="89"/>
      <c r="BD830" s="150" t="str">
        <f t="shared" si="279"/>
        <v/>
      </c>
      <c r="BE830" s="151">
        <f>VLOOKUP(A830,Basisgegevens!$B:$L,5,0)</f>
        <v>1.25E-3</v>
      </c>
      <c r="BF830" s="151">
        <f>VLOOKUP($A830,Basisgegevens!$B:$L,7,0)</f>
        <v>1.0185185185185186E-3</v>
      </c>
      <c r="BG830" s="151">
        <f>VLOOKUP($A830,Basisgegevens!$B:$L,8,0)</f>
        <v>2.1759259259259258E-3</v>
      </c>
      <c r="BH830" s="152">
        <f>VLOOKUP($A830,Basisgegevens!$B:$L,9,0)</f>
        <v>300</v>
      </c>
      <c r="BI830" s="152">
        <f>VLOOKUP($A830,Basisgegevens!$B:$L,10,0)</f>
        <v>135</v>
      </c>
      <c r="BJ830" s="152">
        <f>VLOOKUP($A830,Basisgegevens!$B:$L,11,0)</f>
        <v>19</v>
      </c>
      <c r="BK830" s="152" t="str">
        <f t="shared" si="280"/>
        <v/>
      </c>
      <c r="BL830" s="153" t="str">
        <f t="shared" si="281"/>
        <v>Uit</v>
      </c>
      <c r="BM830" s="154" t="str">
        <f t="shared" si="344"/>
        <v/>
      </c>
      <c r="BN830" s="154">
        <f t="shared" si="282"/>
        <v>0</v>
      </c>
      <c r="BO830" s="154" t="str">
        <f t="shared" si="283"/>
        <v/>
      </c>
      <c r="BP830" s="61"/>
      <c r="BQ830" s="61"/>
      <c r="BR830" s="59" t="str">
        <f t="shared" si="284"/>
        <v/>
      </c>
      <c r="BS830" s="59" t="str">
        <f t="shared" si="285"/>
        <v/>
      </c>
      <c r="BT830" s="155" t="str">
        <f t="shared" si="286"/>
        <v/>
      </c>
      <c r="BU830" s="156" t="str">
        <f t="shared" si="287"/>
        <v/>
      </c>
      <c r="BV830" s="68"/>
      <c r="BW830" s="68"/>
      <c r="BX830" s="68"/>
      <c r="BY830" s="68"/>
      <c r="BZ830" s="68"/>
      <c r="CA830" s="68"/>
      <c r="CB830" s="68"/>
      <c r="CC830" s="68"/>
    </row>
    <row r="831" spans="1:81" x14ac:dyDescent="0.2">
      <c r="A831" s="161" t="s">
        <v>191</v>
      </c>
      <c r="B831" s="32"/>
      <c r="C831" s="164" t="str">
        <f t="shared" si="267"/>
        <v>B</v>
      </c>
      <c r="D831" s="68"/>
      <c r="E831" s="40"/>
      <c r="F831" s="35"/>
      <c r="G831" s="32"/>
      <c r="H831" s="32"/>
      <c r="I831" s="32"/>
      <c r="J831" s="32"/>
      <c r="K831" s="41"/>
      <c r="L831" s="42"/>
      <c r="M831" s="42"/>
      <c r="N831" s="167" t="str">
        <f t="shared" si="268"/>
        <v>Uit</v>
      </c>
      <c r="O831" s="46"/>
      <c r="P831" s="47"/>
      <c r="Q831" s="48">
        <f t="shared" si="269"/>
        <v>0</v>
      </c>
      <c r="R831" s="49" t="str">
        <f t="shared" si="270"/>
        <v/>
      </c>
      <c r="S831" s="50" t="str">
        <f t="shared" si="271"/>
        <v>Uit</v>
      </c>
      <c r="T831" s="171">
        <f t="shared" si="272"/>
        <v>0</v>
      </c>
      <c r="U831" s="169">
        <f t="shared" si="273"/>
        <v>0</v>
      </c>
      <c r="V831" s="169" t="str">
        <f t="shared" si="274"/>
        <v>Uit</v>
      </c>
      <c r="W831" s="170" t="str">
        <f t="shared" si="275"/>
        <v/>
      </c>
      <c r="X831" s="91" t="str">
        <f t="shared" si="276"/>
        <v/>
      </c>
      <c r="Y831" s="51"/>
      <c r="Z831" s="51"/>
      <c r="AA831" s="51"/>
      <c r="AB831" s="51"/>
      <c r="AC831" s="51"/>
      <c r="AD831" s="51"/>
      <c r="AE831" s="51"/>
      <c r="AF831" s="51"/>
      <c r="AG831" s="51"/>
      <c r="AH831" s="51"/>
      <c r="AI831" s="51"/>
      <c r="AJ831" s="51"/>
      <c r="AK831" s="51"/>
      <c r="AL831" s="51"/>
      <c r="AM831" s="51"/>
      <c r="AN831" s="51"/>
      <c r="AO831" s="51"/>
      <c r="AP831" s="51"/>
      <c r="AQ831" s="51"/>
      <c r="AR831" s="51"/>
      <c r="AS831" s="51"/>
      <c r="AT831" s="51"/>
      <c r="AU831" s="51"/>
      <c r="AV831" s="51"/>
      <c r="AW831" s="51"/>
      <c r="AX831" s="149">
        <f t="shared" si="277"/>
        <v>0</v>
      </c>
      <c r="AY831" s="52"/>
      <c r="AZ831" s="90" t="e">
        <f>VLOOKUP(AY831,Termination!C:D,2,FALSE)</f>
        <v>#N/A</v>
      </c>
      <c r="BA831" s="92" t="str">
        <f t="shared" si="278"/>
        <v/>
      </c>
      <c r="BB831" s="89"/>
      <c r="BC831" s="89"/>
      <c r="BD831" s="150" t="str">
        <f t="shared" si="279"/>
        <v/>
      </c>
      <c r="BE831" s="151">
        <f>VLOOKUP(A831,Basisgegevens!$B:$L,5,0)</f>
        <v>1.25E-3</v>
      </c>
      <c r="BF831" s="151">
        <f>VLOOKUP($A831,Basisgegevens!$B:$L,7,0)</f>
        <v>1.0185185185185186E-3</v>
      </c>
      <c r="BG831" s="151">
        <f>VLOOKUP($A831,Basisgegevens!$B:$L,8,0)</f>
        <v>2.1759259259259258E-3</v>
      </c>
      <c r="BH831" s="152">
        <f>VLOOKUP($A831,Basisgegevens!$B:$L,9,0)</f>
        <v>300</v>
      </c>
      <c r="BI831" s="152">
        <f>VLOOKUP($A831,Basisgegevens!$B:$L,10,0)</f>
        <v>135</v>
      </c>
      <c r="BJ831" s="152">
        <f>VLOOKUP($A831,Basisgegevens!$B:$L,11,0)</f>
        <v>19</v>
      </c>
      <c r="BK831" s="152" t="str">
        <f t="shared" si="280"/>
        <v/>
      </c>
      <c r="BL831" s="153" t="str">
        <f t="shared" si="281"/>
        <v>Uit</v>
      </c>
      <c r="BM831" s="154" t="str">
        <f t="shared" si="344"/>
        <v/>
      </c>
      <c r="BN831" s="154">
        <f t="shared" si="282"/>
        <v>0</v>
      </c>
      <c r="BO831" s="154" t="str">
        <f t="shared" si="283"/>
        <v/>
      </c>
      <c r="BP831" s="61"/>
      <c r="BQ831" s="61"/>
      <c r="BR831" s="59" t="str">
        <f t="shared" si="284"/>
        <v/>
      </c>
      <c r="BS831" s="59" t="str">
        <f t="shared" si="285"/>
        <v/>
      </c>
      <c r="BT831" s="155" t="str">
        <f t="shared" si="286"/>
        <v/>
      </c>
      <c r="BU831" s="156" t="str">
        <f t="shared" si="287"/>
        <v/>
      </c>
      <c r="BV831" s="68"/>
      <c r="BW831" s="68"/>
      <c r="BX831" s="68"/>
      <c r="BY831" s="68"/>
      <c r="BZ831" s="68"/>
      <c r="CA831" s="68"/>
      <c r="CB831" s="68"/>
      <c r="CC831" s="68"/>
    </row>
    <row r="832" spans="1:81" x14ac:dyDescent="0.2">
      <c r="A832" s="161" t="s">
        <v>191</v>
      </c>
      <c r="B832" s="32"/>
      <c r="C832" s="164" t="str">
        <f t="shared" si="267"/>
        <v>B</v>
      </c>
      <c r="D832" s="68"/>
      <c r="E832" s="40"/>
      <c r="F832" s="35"/>
      <c r="G832" s="32"/>
      <c r="H832" s="32"/>
      <c r="I832" s="32"/>
      <c r="J832" s="32"/>
      <c r="K832" s="41"/>
      <c r="L832" s="42"/>
      <c r="M832" s="42"/>
      <c r="N832" s="167" t="str">
        <f t="shared" si="268"/>
        <v>Uit</v>
      </c>
      <c r="O832" s="46"/>
      <c r="P832" s="47"/>
      <c r="Q832" s="48">
        <f t="shared" si="269"/>
        <v>0</v>
      </c>
      <c r="R832" s="49" t="str">
        <f t="shared" si="270"/>
        <v/>
      </c>
      <c r="S832" s="50" t="str">
        <f t="shared" si="271"/>
        <v>Uit</v>
      </c>
      <c r="T832" s="171">
        <f t="shared" si="272"/>
        <v>0</v>
      </c>
      <c r="U832" s="169">
        <f t="shared" si="273"/>
        <v>0</v>
      </c>
      <c r="V832" s="169" t="str">
        <f t="shared" si="274"/>
        <v>Uit</v>
      </c>
      <c r="W832" s="170" t="str">
        <f t="shared" si="275"/>
        <v/>
      </c>
      <c r="X832" s="91" t="str">
        <f t="shared" si="276"/>
        <v/>
      </c>
      <c r="Y832" s="51"/>
      <c r="Z832" s="51"/>
      <c r="AA832" s="51"/>
      <c r="AB832" s="51"/>
      <c r="AC832" s="51"/>
      <c r="AD832" s="51"/>
      <c r="AE832" s="51"/>
      <c r="AF832" s="51"/>
      <c r="AG832" s="51"/>
      <c r="AH832" s="51"/>
      <c r="AI832" s="51"/>
      <c r="AJ832" s="51"/>
      <c r="AK832" s="51"/>
      <c r="AL832" s="51"/>
      <c r="AM832" s="51"/>
      <c r="AN832" s="51"/>
      <c r="AO832" s="51"/>
      <c r="AP832" s="51"/>
      <c r="AQ832" s="51"/>
      <c r="AR832" s="51"/>
      <c r="AS832" s="51"/>
      <c r="AT832" s="51"/>
      <c r="AU832" s="51"/>
      <c r="AV832" s="51"/>
      <c r="AW832" s="51"/>
      <c r="AX832" s="149">
        <f t="shared" si="277"/>
        <v>0</v>
      </c>
      <c r="AY832" s="52"/>
      <c r="AZ832" s="90" t="e">
        <f>VLOOKUP(AY832,Termination!C:D,2,FALSE)</f>
        <v>#N/A</v>
      </c>
      <c r="BA832" s="92" t="str">
        <f t="shared" si="278"/>
        <v/>
      </c>
      <c r="BB832" s="89"/>
      <c r="BC832" s="89"/>
      <c r="BD832" s="150" t="str">
        <f t="shared" si="279"/>
        <v/>
      </c>
      <c r="BE832" s="151">
        <f>VLOOKUP(A832,Basisgegevens!$B:$L,5,0)</f>
        <v>1.25E-3</v>
      </c>
      <c r="BF832" s="151">
        <f>VLOOKUP($A832,Basisgegevens!$B:$L,7,0)</f>
        <v>1.0185185185185186E-3</v>
      </c>
      <c r="BG832" s="151">
        <f>VLOOKUP($A832,Basisgegevens!$B:$L,8,0)</f>
        <v>2.1759259259259258E-3</v>
      </c>
      <c r="BH832" s="152">
        <f>VLOOKUP($A832,Basisgegevens!$B:$L,9,0)</f>
        <v>300</v>
      </c>
      <c r="BI832" s="152">
        <f>VLOOKUP($A832,Basisgegevens!$B:$L,10,0)</f>
        <v>135</v>
      </c>
      <c r="BJ832" s="152">
        <f>VLOOKUP($A832,Basisgegevens!$B:$L,11,0)</f>
        <v>19</v>
      </c>
      <c r="BK832" s="152" t="str">
        <f t="shared" si="280"/>
        <v/>
      </c>
      <c r="BL832" s="153" t="str">
        <f t="shared" si="281"/>
        <v>Uit</v>
      </c>
      <c r="BM832" s="154" t="str">
        <f t="shared" si="344"/>
        <v/>
      </c>
      <c r="BN832" s="154">
        <f t="shared" si="282"/>
        <v>0</v>
      </c>
      <c r="BO832" s="154" t="str">
        <f t="shared" si="283"/>
        <v/>
      </c>
      <c r="BP832" s="61"/>
      <c r="BQ832" s="61"/>
      <c r="BR832" s="59" t="str">
        <f t="shared" si="284"/>
        <v/>
      </c>
      <c r="BS832" s="59" t="str">
        <f t="shared" si="285"/>
        <v/>
      </c>
      <c r="BT832" s="155" t="str">
        <f t="shared" si="286"/>
        <v/>
      </c>
      <c r="BU832" s="156" t="str">
        <f t="shared" si="287"/>
        <v/>
      </c>
      <c r="BV832" s="68"/>
      <c r="BW832" s="68"/>
      <c r="BX832" s="68"/>
      <c r="BY832" s="68"/>
      <c r="BZ832" s="68"/>
      <c r="CA832" s="68"/>
      <c r="CB832" s="68"/>
      <c r="CC832" s="68"/>
    </row>
    <row r="833" spans="1:81" x14ac:dyDescent="0.2">
      <c r="A833" s="161" t="s">
        <v>191</v>
      </c>
      <c r="B833" s="32"/>
      <c r="C833" s="164" t="str">
        <f t="shared" si="267"/>
        <v>B</v>
      </c>
      <c r="D833" s="68"/>
      <c r="E833" s="40"/>
      <c r="F833" s="35"/>
      <c r="G833" s="32"/>
      <c r="H833" s="32"/>
      <c r="I833" s="32"/>
      <c r="J833" s="32"/>
      <c r="K833" s="41"/>
      <c r="L833" s="42"/>
      <c r="M833" s="42"/>
      <c r="N833" s="167" t="str">
        <f t="shared" si="268"/>
        <v>Uit</v>
      </c>
      <c r="O833" s="46"/>
      <c r="P833" s="47"/>
      <c r="Q833" s="48">
        <f t="shared" si="269"/>
        <v>0</v>
      </c>
      <c r="R833" s="49" t="str">
        <f t="shared" si="270"/>
        <v/>
      </c>
      <c r="S833" s="50" t="str">
        <f t="shared" si="271"/>
        <v>Uit</v>
      </c>
      <c r="T833" s="171">
        <f t="shared" si="272"/>
        <v>0</v>
      </c>
      <c r="U833" s="169">
        <f t="shared" si="273"/>
        <v>0</v>
      </c>
      <c r="V833" s="169" t="str">
        <f t="shared" si="274"/>
        <v>Uit</v>
      </c>
      <c r="W833" s="170" t="str">
        <f t="shared" si="275"/>
        <v/>
      </c>
      <c r="X833" s="91" t="str">
        <f t="shared" si="276"/>
        <v/>
      </c>
      <c r="Y833" s="51"/>
      <c r="Z833" s="51"/>
      <c r="AA833" s="51"/>
      <c r="AB833" s="51"/>
      <c r="AC833" s="51"/>
      <c r="AD833" s="51"/>
      <c r="AE833" s="51"/>
      <c r="AF833" s="51"/>
      <c r="AG833" s="51"/>
      <c r="AH833" s="51"/>
      <c r="AI833" s="51"/>
      <c r="AJ833" s="51"/>
      <c r="AK833" s="51"/>
      <c r="AL833" s="51"/>
      <c r="AM833" s="51"/>
      <c r="AN833" s="51"/>
      <c r="AO833" s="51"/>
      <c r="AP833" s="51"/>
      <c r="AQ833" s="51"/>
      <c r="AR833" s="51"/>
      <c r="AS833" s="51"/>
      <c r="AT833" s="51"/>
      <c r="AU833" s="51"/>
      <c r="AV833" s="51"/>
      <c r="AW833" s="51"/>
      <c r="AX833" s="149">
        <f t="shared" si="277"/>
        <v>0</v>
      </c>
      <c r="AY833" s="52"/>
      <c r="AZ833" s="90" t="e">
        <f>VLOOKUP(AY833,Termination!C:D,2,FALSE)</f>
        <v>#N/A</v>
      </c>
      <c r="BA833" s="92" t="str">
        <f t="shared" si="278"/>
        <v/>
      </c>
      <c r="BB833" s="89"/>
      <c r="BC833" s="89"/>
      <c r="BD833" s="150" t="str">
        <f t="shared" si="279"/>
        <v/>
      </c>
      <c r="BE833" s="151">
        <f>VLOOKUP(A833,Basisgegevens!$B:$L,5,0)</f>
        <v>1.25E-3</v>
      </c>
      <c r="BF833" s="151">
        <f>VLOOKUP($A833,Basisgegevens!$B:$L,7,0)</f>
        <v>1.0185185185185186E-3</v>
      </c>
      <c r="BG833" s="151">
        <f>VLOOKUP($A833,Basisgegevens!$B:$L,8,0)</f>
        <v>2.1759259259259258E-3</v>
      </c>
      <c r="BH833" s="152">
        <f>VLOOKUP($A833,Basisgegevens!$B:$L,9,0)</f>
        <v>300</v>
      </c>
      <c r="BI833" s="152">
        <f>VLOOKUP($A833,Basisgegevens!$B:$L,10,0)</f>
        <v>135</v>
      </c>
      <c r="BJ833" s="152">
        <f>VLOOKUP($A833,Basisgegevens!$B:$L,11,0)</f>
        <v>19</v>
      </c>
      <c r="BK833" s="152" t="str">
        <f t="shared" si="280"/>
        <v/>
      </c>
      <c r="BL833" s="153" t="str">
        <f t="shared" si="281"/>
        <v>Uit</v>
      </c>
      <c r="BM833" s="154" t="str">
        <f t="shared" si="344"/>
        <v/>
      </c>
      <c r="BN833" s="154">
        <f t="shared" si="282"/>
        <v>0</v>
      </c>
      <c r="BO833" s="154" t="str">
        <f t="shared" si="283"/>
        <v/>
      </c>
      <c r="BP833" s="61"/>
      <c r="BQ833" s="61"/>
      <c r="BR833" s="59" t="str">
        <f t="shared" si="284"/>
        <v/>
      </c>
      <c r="BS833" s="59" t="str">
        <f t="shared" si="285"/>
        <v/>
      </c>
      <c r="BT833" s="155" t="str">
        <f t="shared" si="286"/>
        <v/>
      </c>
      <c r="BU833" s="156" t="str">
        <f t="shared" si="287"/>
        <v/>
      </c>
      <c r="BV833" s="68"/>
      <c r="BW833" s="68"/>
      <c r="BX833" s="68"/>
      <c r="BY833" s="68"/>
      <c r="BZ833" s="68"/>
      <c r="CA833" s="68"/>
      <c r="CB833" s="68"/>
      <c r="CC833" s="68"/>
    </row>
    <row r="834" spans="1:81" x14ac:dyDescent="0.2">
      <c r="A834" s="161" t="s">
        <v>191</v>
      </c>
      <c r="B834" s="32"/>
      <c r="C834" s="164" t="str">
        <f t="shared" si="267"/>
        <v>B</v>
      </c>
      <c r="D834" s="68"/>
      <c r="E834" s="40"/>
      <c r="F834" s="35"/>
      <c r="G834" s="32"/>
      <c r="H834" s="32"/>
      <c r="I834" s="32"/>
      <c r="J834" s="32"/>
      <c r="K834" s="41"/>
      <c r="L834" s="42"/>
      <c r="M834" s="42"/>
      <c r="N834" s="167" t="str">
        <f t="shared" si="268"/>
        <v>Uit</v>
      </c>
      <c r="O834" s="46"/>
      <c r="P834" s="47"/>
      <c r="Q834" s="48">
        <f t="shared" si="269"/>
        <v>0</v>
      </c>
      <c r="R834" s="49" t="str">
        <f t="shared" si="270"/>
        <v/>
      </c>
      <c r="S834" s="50" t="str">
        <f t="shared" si="271"/>
        <v>Uit</v>
      </c>
      <c r="T834" s="171">
        <f t="shared" si="272"/>
        <v>0</v>
      </c>
      <c r="U834" s="169">
        <f t="shared" si="273"/>
        <v>0</v>
      </c>
      <c r="V834" s="169" t="str">
        <f t="shared" si="274"/>
        <v>Uit</v>
      </c>
      <c r="W834" s="170" t="str">
        <f t="shared" si="275"/>
        <v/>
      </c>
      <c r="X834" s="91" t="str">
        <f t="shared" si="276"/>
        <v/>
      </c>
      <c r="Y834" s="51"/>
      <c r="Z834" s="51"/>
      <c r="AA834" s="51"/>
      <c r="AB834" s="51"/>
      <c r="AC834" s="51"/>
      <c r="AD834" s="51"/>
      <c r="AE834" s="51"/>
      <c r="AF834" s="51"/>
      <c r="AG834" s="51"/>
      <c r="AH834" s="51"/>
      <c r="AI834" s="51"/>
      <c r="AJ834" s="51"/>
      <c r="AK834" s="51"/>
      <c r="AL834" s="51"/>
      <c r="AM834" s="51"/>
      <c r="AN834" s="51"/>
      <c r="AO834" s="51"/>
      <c r="AP834" s="51"/>
      <c r="AQ834" s="51"/>
      <c r="AR834" s="51"/>
      <c r="AS834" s="51"/>
      <c r="AT834" s="51"/>
      <c r="AU834" s="51"/>
      <c r="AV834" s="51"/>
      <c r="AW834" s="51"/>
      <c r="AX834" s="149">
        <f t="shared" si="277"/>
        <v>0</v>
      </c>
      <c r="AY834" s="52"/>
      <c r="AZ834" s="90" t="e">
        <f>VLOOKUP(AY834,Termination!C:D,2,FALSE)</f>
        <v>#N/A</v>
      </c>
      <c r="BA834" s="92" t="str">
        <f t="shared" si="278"/>
        <v/>
      </c>
      <c r="BB834" s="89"/>
      <c r="BC834" s="89"/>
      <c r="BD834" s="150" t="str">
        <f t="shared" si="279"/>
        <v/>
      </c>
      <c r="BE834" s="151">
        <f>VLOOKUP(A834,Basisgegevens!$B:$L,5,0)</f>
        <v>1.25E-3</v>
      </c>
      <c r="BF834" s="151">
        <f>VLOOKUP($A834,Basisgegevens!$B:$L,7,0)</f>
        <v>1.0185185185185186E-3</v>
      </c>
      <c r="BG834" s="151">
        <f>VLOOKUP($A834,Basisgegevens!$B:$L,8,0)</f>
        <v>2.1759259259259258E-3</v>
      </c>
      <c r="BH834" s="152">
        <f>VLOOKUP($A834,Basisgegevens!$B:$L,9,0)</f>
        <v>300</v>
      </c>
      <c r="BI834" s="152">
        <f>VLOOKUP($A834,Basisgegevens!$B:$L,10,0)</f>
        <v>135</v>
      </c>
      <c r="BJ834" s="152">
        <f>VLOOKUP($A834,Basisgegevens!$B:$L,11,0)</f>
        <v>19</v>
      </c>
      <c r="BK834" s="152" t="str">
        <f t="shared" si="280"/>
        <v/>
      </c>
      <c r="BL834" s="153" t="str">
        <f t="shared" si="281"/>
        <v>Uit</v>
      </c>
      <c r="BM834" s="154" t="str">
        <f t="shared" si="344"/>
        <v/>
      </c>
      <c r="BN834" s="154">
        <f t="shared" si="282"/>
        <v>0</v>
      </c>
      <c r="BO834" s="154" t="str">
        <f t="shared" si="283"/>
        <v/>
      </c>
      <c r="BP834" s="61"/>
      <c r="BQ834" s="61"/>
      <c r="BR834" s="59" t="str">
        <f t="shared" si="284"/>
        <v/>
      </c>
      <c r="BS834" s="59" t="str">
        <f t="shared" si="285"/>
        <v/>
      </c>
      <c r="BT834" s="155" t="str">
        <f t="shared" si="286"/>
        <v/>
      </c>
      <c r="BU834" s="156" t="str">
        <f t="shared" si="287"/>
        <v/>
      </c>
      <c r="BV834" s="68"/>
      <c r="BW834" s="68"/>
      <c r="BX834" s="68"/>
      <c r="BY834" s="68"/>
      <c r="BZ834" s="68"/>
      <c r="CA834" s="68"/>
      <c r="CB834" s="68"/>
      <c r="CC834" s="68"/>
    </row>
    <row r="835" spans="1:81" x14ac:dyDescent="0.2">
      <c r="A835" s="161" t="s">
        <v>191</v>
      </c>
      <c r="B835" s="32"/>
      <c r="C835" s="164" t="str">
        <f t="shared" si="267"/>
        <v>B</v>
      </c>
      <c r="D835" s="68"/>
      <c r="E835" s="40"/>
      <c r="F835" s="35"/>
      <c r="G835" s="32"/>
      <c r="H835" s="32"/>
      <c r="I835" s="32"/>
      <c r="J835" s="32"/>
      <c r="K835" s="41"/>
      <c r="L835" s="42"/>
      <c r="M835" s="42"/>
      <c r="N835" s="167" t="str">
        <f t="shared" si="268"/>
        <v>Uit</v>
      </c>
      <c r="O835" s="46"/>
      <c r="P835" s="47"/>
      <c r="Q835" s="48">
        <f t="shared" si="269"/>
        <v>0</v>
      </c>
      <c r="R835" s="49" t="str">
        <f t="shared" si="270"/>
        <v/>
      </c>
      <c r="S835" s="50" t="str">
        <f t="shared" si="271"/>
        <v>Uit</v>
      </c>
      <c r="T835" s="171">
        <f t="shared" si="272"/>
        <v>0</v>
      </c>
      <c r="U835" s="169">
        <f t="shared" si="273"/>
        <v>0</v>
      </c>
      <c r="V835" s="169" t="str">
        <f t="shared" si="274"/>
        <v>Uit</v>
      </c>
      <c r="W835" s="170" t="str">
        <f t="shared" si="275"/>
        <v/>
      </c>
      <c r="X835" s="91" t="str">
        <f t="shared" si="276"/>
        <v/>
      </c>
      <c r="Y835" s="51"/>
      <c r="Z835" s="51"/>
      <c r="AA835" s="51"/>
      <c r="AB835" s="51"/>
      <c r="AC835" s="51"/>
      <c r="AD835" s="51"/>
      <c r="AE835" s="51"/>
      <c r="AF835" s="51"/>
      <c r="AG835" s="51"/>
      <c r="AH835" s="51"/>
      <c r="AI835" s="51"/>
      <c r="AJ835" s="51"/>
      <c r="AK835" s="51"/>
      <c r="AL835" s="51"/>
      <c r="AM835" s="51"/>
      <c r="AN835" s="51"/>
      <c r="AO835" s="51"/>
      <c r="AP835" s="51"/>
      <c r="AQ835" s="51"/>
      <c r="AR835" s="51"/>
      <c r="AS835" s="51"/>
      <c r="AT835" s="51"/>
      <c r="AU835" s="51"/>
      <c r="AV835" s="51"/>
      <c r="AW835" s="51"/>
      <c r="AX835" s="149">
        <f t="shared" si="277"/>
        <v>0</v>
      </c>
      <c r="AY835" s="52"/>
      <c r="AZ835" s="90" t="e">
        <f>VLOOKUP(AY835,Termination!C:D,2,FALSE)</f>
        <v>#N/A</v>
      </c>
      <c r="BA835" s="92" t="str">
        <f t="shared" si="278"/>
        <v/>
      </c>
      <c r="BB835" s="89"/>
      <c r="BC835" s="89"/>
      <c r="BD835" s="150" t="str">
        <f t="shared" si="279"/>
        <v/>
      </c>
      <c r="BE835" s="151">
        <f>VLOOKUP(A835,Basisgegevens!$B:$L,5,0)</f>
        <v>1.25E-3</v>
      </c>
      <c r="BF835" s="151">
        <f>VLOOKUP($A835,Basisgegevens!$B:$L,7,0)</f>
        <v>1.0185185185185186E-3</v>
      </c>
      <c r="BG835" s="151">
        <f>VLOOKUP($A835,Basisgegevens!$B:$L,8,0)</f>
        <v>2.1759259259259258E-3</v>
      </c>
      <c r="BH835" s="152">
        <f>VLOOKUP($A835,Basisgegevens!$B:$L,9,0)</f>
        <v>300</v>
      </c>
      <c r="BI835" s="152">
        <f>VLOOKUP($A835,Basisgegevens!$B:$L,10,0)</f>
        <v>135</v>
      </c>
      <c r="BJ835" s="152">
        <f>VLOOKUP($A835,Basisgegevens!$B:$L,11,0)</f>
        <v>19</v>
      </c>
      <c r="BK835" s="152" t="str">
        <f t="shared" si="280"/>
        <v/>
      </c>
      <c r="BL835" s="153" t="str">
        <f t="shared" si="281"/>
        <v>Uit</v>
      </c>
      <c r="BM835" s="154" t="str">
        <f t="shared" si="344"/>
        <v/>
      </c>
      <c r="BN835" s="154">
        <f t="shared" si="282"/>
        <v>0</v>
      </c>
      <c r="BO835" s="154" t="str">
        <f t="shared" si="283"/>
        <v/>
      </c>
      <c r="BP835" s="61"/>
      <c r="BQ835" s="61"/>
      <c r="BR835" s="59" t="str">
        <f t="shared" si="284"/>
        <v/>
      </c>
      <c r="BS835" s="59" t="str">
        <f t="shared" si="285"/>
        <v/>
      </c>
      <c r="BT835" s="155" t="str">
        <f t="shared" si="286"/>
        <v/>
      </c>
      <c r="BU835" s="156" t="str">
        <f t="shared" si="287"/>
        <v/>
      </c>
      <c r="BV835" s="68"/>
      <c r="BW835" s="68"/>
      <c r="BX835" s="68"/>
      <c r="BY835" s="68"/>
      <c r="BZ835" s="68"/>
      <c r="CA835" s="68"/>
      <c r="CB835" s="68"/>
      <c r="CC835" s="68"/>
    </row>
    <row r="836" spans="1:81" x14ac:dyDescent="0.2">
      <c r="A836" s="161" t="s">
        <v>191</v>
      </c>
      <c r="B836" s="32"/>
      <c r="C836" s="164" t="str">
        <f t="shared" si="267"/>
        <v>B</v>
      </c>
      <c r="D836" s="68"/>
      <c r="E836" s="40"/>
      <c r="F836" s="35"/>
      <c r="G836" s="32"/>
      <c r="H836" s="32"/>
      <c r="I836" s="32"/>
      <c r="J836" s="32"/>
      <c r="K836" s="41"/>
      <c r="L836" s="42"/>
      <c r="M836" s="42"/>
      <c r="N836" s="167" t="str">
        <f t="shared" si="268"/>
        <v>Uit</v>
      </c>
      <c r="O836" s="46"/>
      <c r="P836" s="47"/>
      <c r="Q836" s="48">
        <f t="shared" si="269"/>
        <v>0</v>
      </c>
      <c r="R836" s="49" t="str">
        <f t="shared" si="270"/>
        <v/>
      </c>
      <c r="S836" s="50" t="str">
        <f t="shared" si="271"/>
        <v>Uit</v>
      </c>
      <c r="T836" s="171">
        <f t="shared" si="272"/>
        <v>0</v>
      </c>
      <c r="U836" s="169">
        <f t="shared" si="273"/>
        <v>0</v>
      </c>
      <c r="V836" s="169" t="str">
        <f t="shared" si="274"/>
        <v>Uit</v>
      </c>
      <c r="W836" s="170" t="str">
        <f t="shared" si="275"/>
        <v/>
      </c>
      <c r="X836" s="91" t="str">
        <f t="shared" si="276"/>
        <v/>
      </c>
      <c r="Y836" s="51"/>
      <c r="Z836" s="51"/>
      <c r="AA836" s="51"/>
      <c r="AB836" s="51"/>
      <c r="AC836" s="51"/>
      <c r="AD836" s="51"/>
      <c r="AE836" s="51"/>
      <c r="AF836" s="51"/>
      <c r="AG836" s="51"/>
      <c r="AH836" s="51"/>
      <c r="AI836" s="51"/>
      <c r="AJ836" s="51"/>
      <c r="AK836" s="51"/>
      <c r="AL836" s="51"/>
      <c r="AM836" s="51"/>
      <c r="AN836" s="51"/>
      <c r="AO836" s="51"/>
      <c r="AP836" s="51"/>
      <c r="AQ836" s="51"/>
      <c r="AR836" s="51"/>
      <c r="AS836" s="51"/>
      <c r="AT836" s="51"/>
      <c r="AU836" s="51"/>
      <c r="AV836" s="51"/>
      <c r="AW836" s="51"/>
      <c r="AX836" s="149">
        <f t="shared" si="277"/>
        <v>0</v>
      </c>
      <c r="AY836" s="52"/>
      <c r="AZ836" s="90" t="e">
        <f>VLOOKUP(AY836,Termination!C:D,2,FALSE)</f>
        <v>#N/A</v>
      </c>
      <c r="BA836" s="92" t="str">
        <f t="shared" si="278"/>
        <v/>
      </c>
      <c r="BB836" s="89"/>
      <c r="BC836" s="89"/>
      <c r="BD836" s="150" t="str">
        <f t="shared" si="279"/>
        <v/>
      </c>
      <c r="BE836" s="151">
        <f>VLOOKUP(A836,Basisgegevens!$B:$L,5,0)</f>
        <v>1.25E-3</v>
      </c>
      <c r="BF836" s="151">
        <f>VLOOKUP($A836,Basisgegevens!$B:$L,7,0)</f>
        <v>1.0185185185185186E-3</v>
      </c>
      <c r="BG836" s="151">
        <f>VLOOKUP($A836,Basisgegevens!$B:$L,8,0)</f>
        <v>2.1759259259259258E-3</v>
      </c>
      <c r="BH836" s="152">
        <f>VLOOKUP($A836,Basisgegevens!$B:$L,9,0)</f>
        <v>300</v>
      </c>
      <c r="BI836" s="152">
        <f>VLOOKUP($A836,Basisgegevens!$B:$L,10,0)</f>
        <v>135</v>
      </c>
      <c r="BJ836" s="152">
        <f>VLOOKUP($A836,Basisgegevens!$B:$L,11,0)</f>
        <v>19</v>
      </c>
      <c r="BK836" s="152" t="str">
        <f t="shared" si="280"/>
        <v/>
      </c>
      <c r="BL836" s="153" t="str">
        <f t="shared" si="281"/>
        <v>Uit</v>
      </c>
      <c r="BM836" s="154" t="str">
        <f t="shared" si="344"/>
        <v/>
      </c>
      <c r="BN836" s="154">
        <f t="shared" si="282"/>
        <v>0</v>
      </c>
      <c r="BO836" s="154" t="str">
        <f t="shared" si="283"/>
        <v/>
      </c>
      <c r="BP836" s="61"/>
      <c r="BQ836" s="61"/>
      <c r="BR836" s="59" t="str">
        <f t="shared" si="284"/>
        <v/>
      </c>
      <c r="BS836" s="59" t="str">
        <f t="shared" si="285"/>
        <v/>
      </c>
      <c r="BT836" s="155" t="str">
        <f t="shared" si="286"/>
        <v/>
      </c>
      <c r="BU836" s="156" t="str">
        <f t="shared" si="287"/>
        <v/>
      </c>
      <c r="BV836" s="68"/>
      <c r="BW836" s="68"/>
      <c r="BX836" s="68"/>
      <c r="BY836" s="68"/>
      <c r="BZ836" s="68"/>
      <c r="CA836" s="68"/>
      <c r="CB836" s="68"/>
      <c r="CC836" s="68"/>
    </row>
    <row r="837" spans="1:81" x14ac:dyDescent="0.2">
      <c r="A837" s="161" t="s">
        <v>191</v>
      </c>
      <c r="B837" s="32"/>
      <c r="C837" s="164" t="str">
        <f t="shared" si="267"/>
        <v>B</v>
      </c>
      <c r="D837" s="68"/>
      <c r="E837" s="40"/>
      <c r="F837" s="35"/>
      <c r="G837" s="32"/>
      <c r="H837" s="32"/>
      <c r="I837" s="32"/>
      <c r="J837" s="32"/>
      <c r="K837" s="41"/>
      <c r="L837" s="42"/>
      <c r="M837" s="42"/>
      <c r="N837" s="167" t="str">
        <f t="shared" si="268"/>
        <v>Uit</v>
      </c>
      <c r="O837" s="46"/>
      <c r="P837" s="47"/>
      <c r="Q837" s="48">
        <f t="shared" si="269"/>
        <v>0</v>
      </c>
      <c r="R837" s="49" t="str">
        <f t="shared" si="270"/>
        <v/>
      </c>
      <c r="S837" s="50" t="str">
        <f t="shared" si="271"/>
        <v>Uit</v>
      </c>
      <c r="T837" s="171">
        <f t="shared" si="272"/>
        <v>0</v>
      </c>
      <c r="U837" s="169">
        <f t="shared" si="273"/>
        <v>0</v>
      </c>
      <c r="V837" s="169" t="str">
        <f t="shared" si="274"/>
        <v>Uit</v>
      </c>
      <c r="W837" s="170" t="str">
        <f t="shared" si="275"/>
        <v/>
      </c>
      <c r="X837" s="91" t="str">
        <f t="shared" si="276"/>
        <v/>
      </c>
      <c r="Y837" s="51"/>
      <c r="Z837" s="51"/>
      <c r="AA837" s="51"/>
      <c r="AB837" s="51"/>
      <c r="AC837" s="51"/>
      <c r="AD837" s="51"/>
      <c r="AE837" s="51"/>
      <c r="AF837" s="51"/>
      <c r="AG837" s="51"/>
      <c r="AH837" s="51"/>
      <c r="AI837" s="51"/>
      <c r="AJ837" s="51"/>
      <c r="AK837" s="51"/>
      <c r="AL837" s="51"/>
      <c r="AM837" s="51"/>
      <c r="AN837" s="51"/>
      <c r="AO837" s="51"/>
      <c r="AP837" s="51"/>
      <c r="AQ837" s="51"/>
      <c r="AR837" s="51"/>
      <c r="AS837" s="51"/>
      <c r="AT837" s="51"/>
      <c r="AU837" s="51"/>
      <c r="AV837" s="51"/>
      <c r="AW837" s="51"/>
      <c r="AX837" s="149">
        <f t="shared" si="277"/>
        <v>0</v>
      </c>
      <c r="AY837" s="52"/>
      <c r="AZ837" s="90" t="e">
        <f>VLOOKUP(AY837,Termination!C:D,2,FALSE)</f>
        <v>#N/A</v>
      </c>
      <c r="BA837" s="92" t="str">
        <f t="shared" si="278"/>
        <v/>
      </c>
      <c r="BB837" s="89"/>
      <c r="BC837" s="89"/>
      <c r="BD837" s="150" t="str">
        <f t="shared" si="279"/>
        <v/>
      </c>
      <c r="BE837" s="151">
        <f>VLOOKUP(A837,Basisgegevens!$B:$L,5,0)</f>
        <v>1.25E-3</v>
      </c>
      <c r="BF837" s="151">
        <f>VLOOKUP($A837,Basisgegevens!$B:$L,7,0)</f>
        <v>1.0185185185185186E-3</v>
      </c>
      <c r="BG837" s="151">
        <f>VLOOKUP($A837,Basisgegevens!$B:$L,8,0)</f>
        <v>2.1759259259259258E-3</v>
      </c>
      <c r="BH837" s="152">
        <f>VLOOKUP($A837,Basisgegevens!$B:$L,9,0)</f>
        <v>300</v>
      </c>
      <c r="BI837" s="152">
        <f>VLOOKUP($A837,Basisgegevens!$B:$L,10,0)</f>
        <v>135</v>
      </c>
      <c r="BJ837" s="152">
        <f>VLOOKUP($A837,Basisgegevens!$B:$L,11,0)</f>
        <v>19</v>
      </c>
      <c r="BK837" s="152" t="str">
        <f t="shared" si="280"/>
        <v/>
      </c>
      <c r="BL837" s="153" t="str">
        <f t="shared" si="281"/>
        <v>Uit</v>
      </c>
      <c r="BM837" s="154" t="str">
        <f t="shared" si="344"/>
        <v/>
      </c>
      <c r="BN837" s="154">
        <f t="shared" si="282"/>
        <v>0</v>
      </c>
      <c r="BO837" s="154" t="str">
        <f t="shared" si="283"/>
        <v/>
      </c>
      <c r="BP837" s="61"/>
      <c r="BQ837" s="61"/>
      <c r="BR837" s="59" t="str">
        <f t="shared" si="284"/>
        <v/>
      </c>
      <c r="BS837" s="59" t="str">
        <f t="shared" si="285"/>
        <v/>
      </c>
      <c r="BT837" s="155" t="str">
        <f t="shared" si="286"/>
        <v/>
      </c>
      <c r="BU837" s="156" t="str">
        <f t="shared" si="287"/>
        <v/>
      </c>
      <c r="BV837" s="68"/>
      <c r="BW837" s="68"/>
      <c r="BX837" s="68"/>
      <c r="BY837" s="68"/>
      <c r="BZ837" s="68"/>
      <c r="CA837" s="68"/>
      <c r="CB837" s="68"/>
      <c r="CC837" s="68"/>
    </row>
    <row r="838" spans="1:81" x14ac:dyDescent="0.2">
      <c r="A838" s="161" t="s">
        <v>191</v>
      </c>
      <c r="B838" s="32"/>
      <c r="C838" s="164" t="str">
        <f t="shared" si="267"/>
        <v>B</v>
      </c>
      <c r="D838" s="68"/>
      <c r="E838" s="40"/>
      <c r="F838" s="35"/>
      <c r="G838" s="32"/>
      <c r="H838" s="32"/>
      <c r="I838" s="32"/>
      <c r="J838" s="32"/>
      <c r="K838" s="41"/>
      <c r="L838" s="42"/>
      <c r="M838" s="42"/>
      <c r="N838" s="167" t="str">
        <f t="shared" si="268"/>
        <v>Uit</v>
      </c>
      <c r="O838" s="46"/>
      <c r="P838" s="47"/>
      <c r="Q838" s="48">
        <f t="shared" si="269"/>
        <v>0</v>
      </c>
      <c r="R838" s="49" t="str">
        <f t="shared" si="270"/>
        <v/>
      </c>
      <c r="S838" s="50" t="str">
        <f t="shared" si="271"/>
        <v>Uit</v>
      </c>
      <c r="T838" s="171">
        <f t="shared" si="272"/>
        <v>0</v>
      </c>
      <c r="U838" s="169">
        <f t="shared" si="273"/>
        <v>0</v>
      </c>
      <c r="V838" s="169" t="str">
        <f t="shared" si="274"/>
        <v>Uit</v>
      </c>
      <c r="W838" s="170" t="str">
        <f t="shared" si="275"/>
        <v/>
      </c>
      <c r="X838" s="91" t="str">
        <f t="shared" si="276"/>
        <v/>
      </c>
      <c r="Y838" s="51"/>
      <c r="Z838" s="51"/>
      <c r="AA838" s="51"/>
      <c r="AB838" s="51"/>
      <c r="AC838" s="51"/>
      <c r="AD838" s="51"/>
      <c r="AE838" s="51"/>
      <c r="AF838" s="51"/>
      <c r="AG838" s="51"/>
      <c r="AH838" s="51"/>
      <c r="AI838" s="51"/>
      <c r="AJ838" s="51"/>
      <c r="AK838" s="51"/>
      <c r="AL838" s="51"/>
      <c r="AM838" s="51"/>
      <c r="AN838" s="51"/>
      <c r="AO838" s="51"/>
      <c r="AP838" s="51"/>
      <c r="AQ838" s="51"/>
      <c r="AR838" s="51"/>
      <c r="AS838" s="51"/>
      <c r="AT838" s="51"/>
      <c r="AU838" s="51"/>
      <c r="AV838" s="51"/>
      <c r="AW838" s="51"/>
      <c r="AX838" s="149">
        <f t="shared" si="277"/>
        <v>0</v>
      </c>
      <c r="AY838" s="52"/>
      <c r="AZ838" s="90" t="e">
        <f>VLOOKUP(AY838,Termination!C:D,2,FALSE)</f>
        <v>#N/A</v>
      </c>
      <c r="BA838" s="92" t="str">
        <f t="shared" si="278"/>
        <v/>
      </c>
      <c r="BB838" s="89"/>
      <c r="BC838" s="89"/>
      <c r="BD838" s="150" t="str">
        <f t="shared" si="279"/>
        <v/>
      </c>
      <c r="BE838" s="151">
        <f>VLOOKUP(A838,Basisgegevens!$B:$L,5,0)</f>
        <v>1.25E-3</v>
      </c>
      <c r="BF838" s="151">
        <f>VLOOKUP($A838,Basisgegevens!$B:$L,7,0)</f>
        <v>1.0185185185185186E-3</v>
      </c>
      <c r="BG838" s="151">
        <f>VLOOKUP($A838,Basisgegevens!$B:$L,8,0)</f>
        <v>2.1759259259259258E-3</v>
      </c>
      <c r="BH838" s="152">
        <f>VLOOKUP($A838,Basisgegevens!$B:$L,9,0)</f>
        <v>300</v>
      </c>
      <c r="BI838" s="152">
        <f>VLOOKUP($A838,Basisgegevens!$B:$L,10,0)</f>
        <v>135</v>
      </c>
      <c r="BJ838" s="152">
        <f>VLOOKUP($A838,Basisgegevens!$B:$L,11,0)</f>
        <v>19</v>
      </c>
      <c r="BK838" s="152" t="str">
        <f t="shared" si="280"/>
        <v/>
      </c>
      <c r="BL838" s="153" t="str">
        <f t="shared" si="281"/>
        <v>Uit</v>
      </c>
      <c r="BM838" s="154" t="str">
        <f t="shared" si="344"/>
        <v/>
      </c>
      <c r="BN838" s="154">
        <f t="shared" si="282"/>
        <v>0</v>
      </c>
      <c r="BO838" s="154" t="str">
        <f t="shared" si="283"/>
        <v/>
      </c>
      <c r="BP838" s="61"/>
      <c r="BQ838" s="61"/>
      <c r="BR838" s="59" t="str">
        <f t="shared" si="284"/>
        <v/>
      </c>
      <c r="BS838" s="59" t="str">
        <f t="shared" si="285"/>
        <v/>
      </c>
      <c r="BT838" s="155" t="str">
        <f t="shared" si="286"/>
        <v/>
      </c>
      <c r="BU838" s="156" t="str">
        <f t="shared" si="287"/>
        <v/>
      </c>
      <c r="BV838" s="68"/>
      <c r="BW838" s="68"/>
      <c r="BX838" s="68"/>
      <c r="BY838" s="68"/>
      <c r="BZ838" s="68"/>
      <c r="CA838" s="68"/>
      <c r="CB838" s="68"/>
      <c r="CC838" s="68"/>
    </row>
    <row r="839" spans="1:81" x14ac:dyDescent="0.2">
      <c r="A839" s="161" t="s">
        <v>191</v>
      </c>
      <c r="B839" s="32"/>
      <c r="C839" s="164" t="str">
        <f t="shared" si="267"/>
        <v>B</v>
      </c>
      <c r="D839" s="68"/>
      <c r="E839" s="40"/>
      <c r="F839" s="35"/>
      <c r="G839" s="32"/>
      <c r="H839" s="32"/>
      <c r="I839" s="32"/>
      <c r="J839" s="32"/>
      <c r="K839" s="41"/>
      <c r="L839" s="42"/>
      <c r="M839" s="42"/>
      <c r="N839" s="167" t="str">
        <f t="shared" si="268"/>
        <v>Uit</v>
      </c>
      <c r="O839" s="46"/>
      <c r="P839" s="47"/>
      <c r="Q839" s="48">
        <f t="shared" si="269"/>
        <v>0</v>
      </c>
      <c r="R839" s="49" t="str">
        <f t="shared" si="270"/>
        <v/>
      </c>
      <c r="S839" s="50" t="str">
        <f t="shared" si="271"/>
        <v>Uit</v>
      </c>
      <c r="T839" s="171">
        <f t="shared" si="272"/>
        <v>0</v>
      </c>
      <c r="U839" s="169">
        <f t="shared" si="273"/>
        <v>0</v>
      </c>
      <c r="V839" s="169" t="str">
        <f t="shared" si="274"/>
        <v>Uit</v>
      </c>
      <c r="W839" s="170" t="str">
        <f t="shared" si="275"/>
        <v/>
      </c>
      <c r="X839" s="91" t="str">
        <f t="shared" si="276"/>
        <v/>
      </c>
      <c r="Y839" s="51"/>
      <c r="Z839" s="51"/>
      <c r="AA839" s="51"/>
      <c r="AB839" s="51"/>
      <c r="AC839" s="51"/>
      <c r="AD839" s="51"/>
      <c r="AE839" s="51"/>
      <c r="AF839" s="51"/>
      <c r="AG839" s="51"/>
      <c r="AH839" s="51"/>
      <c r="AI839" s="51"/>
      <c r="AJ839" s="51"/>
      <c r="AK839" s="51"/>
      <c r="AL839" s="51"/>
      <c r="AM839" s="51"/>
      <c r="AN839" s="51"/>
      <c r="AO839" s="51"/>
      <c r="AP839" s="51"/>
      <c r="AQ839" s="51"/>
      <c r="AR839" s="51"/>
      <c r="AS839" s="51"/>
      <c r="AT839" s="51"/>
      <c r="AU839" s="51"/>
      <c r="AV839" s="51"/>
      <c r="AW839" s="51"/>
      <c r="AX839" s="149">
        <f t="shared" si="277"/>
        <v>0</v>
      </c>
      <c r="AY839" s="52"/>
      <c r="AZ839" s="90" t="e">
        <f>VLOOKUP(AY839,Termination!C:D,2,FALSE)</f>
        <v>#N/A</v>
      </c>
      <c r="BA839" s="92" t="str">
        <f t="shared" si="278"/>
        <v/>
      </c>
      <c r="BB839" s="89"/>
      <c r="BC839" s="89"/>
      <c r="BD839" s="150" t="str">
        <f t="shared" si="279"/>
        <v/>
      </c>
      <c r="BE839" s="151">
        <f>VLOOKUP(A839,Basisgegevens!$B:$L,5,0)</f>
        <v>1.25E-3</v>
      </c>
      <c r="BF839" s="151">
        <f>VLOOKUP($A839,Basisgegevens!$B:$L,7,0)</f>
        <v>1.0185185185185186E-3</v>
      </c>
      <c r="BG839" s="151">
        <f>VLOOKUP($A839,Basisgegevens!$B:$L,8,0)</f>
        <v>2.1759259259259258E-3</v>
      </c>
      <c r="BH839" s="152">
        <f>VLOOKUP($A839,Basisgegevens!$B:$L,9,0)</f>
        <v>300</v>
      </c>
      <c r="BI839" s="152">
        <f>VLOOKUP($A839,Basisgegevens!$B:$L,10,0)</f>
        <v>135</v>
      </c>
      <c r="BJ839" s="152">
        <f>VLOOKUP($A839,Basisgegevens!$B:$L,11,0)</f>
        <v>19</v>
      </c>
      <c r="BK839" s="152" t="str">
        <f t="shared" si="280"/>
        <v/>
      </c>
      <c r="BL839" s="153" t="str">
        <f t="shared" si="281"/>
        <v>Uit</v>
      </c>
      <c r="BM839" s="154" t="str">
        <f t="shared" si="344"/>
        <v/>
      </c>
      <c r="BN839" s="154">
        <f t="shared" si="282"/>
        <v>0</v>
      </c>
      <c r="BO839" s="154" t="str">
        <f t="shared" si="283"/>
        <v/>
      </c>
      <c r="BP839" s="61"/>
      <c r="BQ839" s="61"/>
      <c r="BR839" s="59" t="str">
        <f t="shared" si="284"/>
        <v/>
      </c>
      <c r="BS839" s="59" t="str">
        <f t="shared" si="285"/>
        <v/>
      </c>
      <c r="BT839" s="155" t="str">
        <f t="shared" si="286"/>
        <v/>
      </c>
      <c r="BU839" s="156" t="str">
        <f t="shared" si="287"/>
        <v/>
      </c>
      <c r="BV839" s="68"/>
      <c r="BW839" s="68"/>
      <c r="BX839" s="68"/>
      <c r="BY839" s="68"/>
      <c r="BZ839" s="68"/>
      <c r="CA839" s="68"/>
      <c r="CB839" s="68"/>
      <c r="CC839" s="68"/>
    </row>
    <row r="840" spans="1:81" x14ac:dyDescent="0.2">
      <c r="A840" s="161" t="s">
        <v>191</v>
      </c>
      <c r="B840" s="32"/>
      <c r="C840" s="164" t="str">
        <f t="shared" si="267"/>
        <v>B</v>
      </c>
      <c r="D840" s="68"/>
      <c r="E840" s="40"/>
      <c r="F840" s="35"/>
      <c r="G840" s="32"/>
      <c r="H840" s="32"/>
      <c r="I840" s="32"/>
      <c r="J840" s="32"/>
      <c r="K840" s="41"/>
      <c r="L840" s="42"/>
      <c r="M840" s="42"/>
      <c r="N840" s="167" t="str">
        <f t="shared" si="268"/>
        <v>Uit</v>
      </c>
      <c r="O840" s="46"/>
      <c r="P840" s="47"/>
      <c r="Q840" s="48">
        <f t="shared" si="269"/>
        <v>0</v>
      </c>
      <c r="R840" s="49" t="str">
        <f t="shared" si="270"/>
        <v/>
      </c>
      <c r="S840" s="50" t="str">
        <f t="shared" si="271"/>
        <v>Uit</v>
      </c>
      <c r="T840" s="171">
        <f t="shared" si="272"/>
        <v>0</v>
      </c>
      <c r="U840" s="169">
        <f t="shared" si="273"/>
        <v>0</v>
      </c>
      <c r="V840" s="169" t="str">
        <f t="shared" si="274"/>
        <v>Uit</v>
      </c>
      <c r="W840" s="170" t="str">
        <f t="shared" si="275"/>
        <v/>
      </c>
      <c r="X840" s="91" t="str">
        <f t="shared" si="276"/>
        <v/>
      </c>
      <c r="Y840" s="51"/>
      <c r="Z840" s="51"/>
      <c r="AA840" s="51"/>
      <c r="AB840" s="51"/>
      <c r="AC840" s="51"/>
      <c r="AD840" s="51"/>
      <c r="AE840" s="51"/>
      <c r="AF840" s="51"/>
      <c r="AG840" s="51"/>
      <c r="AH840" s="51"/>
      <c r="AI840" s="51"/>
      <c r="AJ840" s="51"/>
      <c r="AK840" s="51"/>
      <c r="AL840" s="51"/>
      <c r="AM840" s="51"/>
      <c r="AN840" s="51"/>
      <c r="AO840" s="51"/>
      <c r="AP840" s="51"/>
      <c r="AQ840" s="51"/>
      <c r="AR840" s="51"/>
      <c r="AS840" s="51"/>
      <c r="AT840" s="51"/>
      <c r="AU840" s="51"/>
      <c r="AV840" s="51"/>
      <c r="AW840" s="51"/>
      <c r="AX840" s="149">
        <f t="shared" si="277"/>
        <v>0</v>
      </c>
      <c r="AY840" s="52"/>
      <c r="AZ840" s="90" t="e">
        <f>VLOOKUP(AY840,Termination!C:D,2,FALSE)</f>
        <v>#N/A</v>
      </c>
      <c r="BA840" s="92" t="str">
        <f t="shared" si="278"/>
        <v/>
      </c>
      <c r="BB840" s="89"/>
      <c r="BC840" s="89"/>
      <c r="BD840" s="150" t="str">
        <f t="shared" si="279"/>
        <v/>
      </c>
      <c r="BE840" s="151">
        <f>VLOOKUP(A840,Basisgegevens!$B:$L,5,0)</f>
        <v>1.25E-3</v>
      </c>
      <c r="BF840" s="151">
        <f>VLOOKUP($A840,Basisgegevens!$B:$L,7,0)</f>
        <v>1.0185185185185186E-3</v>
      </c>
      <c r="BG840" s="151">
        <f>VLOOKUP($A840,Basisgegevens!$B:$L,8,0)</f>
        <v>2.1759259259259258E-3</v>
      </c>
      <c r="BH840" s="152">
        <f>VLOOKUP($A840,Basisgegevens!$B:$L,9,0)</f>
        <v>300</v>
      </c>
      <c r="BI840" s="152">
        <f>VLOOKUP($A840,Basisgegevens!$B:$L,10,0)</f>
        <v>135</v>
      </c>
      <c r="BJ840" s="152">
        <f>VLOOKUP($A840,Basisgegevens!$B:$L,11,0)</f>
        <v>19</v>
      </c>
      <c r="BK840" s="152" t="str">
        <f t="shared" si="280"/>
        <v/>
      </c>
      <c r="BL840" s="153" t="str">
        <f t="shared" si="281"/>
        <v>Uit</v>
      </c>
      <c r="BM840" s="154" t="str">
        <f t="shared" si="344"/>
        <v/>
      </c>
      <c r="BN840" s="154">
        <f t="shared" si="282"/>
        <v>0</v>
      </c>
      <c r="BO840" s="154" t="str">
        <f t="shared" si="283"/>
        <v/>
      </c>
      <c r="BP840" s="61"/>
      <c r="BQ840" s="61"/>
      <c r="BR840" s="59" t="str">
        <f t="shared" si="284"/>
        <v/>
      </c>
      <c r="BS840" s="59" t="str">
        <f t="shared" si="285"/>
        <v/>
      </c>
      <c r="BT840" s="155" t="str">
        <f t="shared" si="286"/>
        <v/>
      </c>
      <c r="BU840" s="156" t="str">
        <f t="shared" si="287"/>
        <v/>
      </c>
      <c r="BV840" s="68"/>
      <c r="BW840" s="68"/>
      <c r="BX840" s="68"/>
      <c r="BY840" s="68"/>
      <c r="BZ840" s="68"/>
      <c r="CA840" s="68"/>
      <c r="CB840" s="68"/>
      <c r="CC840" s="68"/>
    </row>
    <row r="841" spans="1:81" x14ac:dyDescent="0.2">
      <c r="A841" s="161" t="s">
        <v>191</v>
      </c>
      <c r="B841" s="32"/>
      <c r="C841" s="164" t="str">
        <f t="shared" si="267"/>
        <v>B</v>
      </c>
      <c r="D841" s="68"/>
      <c r="E841" s="40"/>
      <c r="F841" s="35"/>
      <c r="G841" s="32"/>
      <c r="H841" s="32"/>
      <c r="I841" s="32"/>
      <c r="J841" s="32"/>
      <c r="K841" s="41"/>
      <c r="L841" s="42"/>
      <c r="M841" s="42"/>
      <c r="N841" s="167" t="str">
        <f t="shared" si="268"/>
        <v>Uit</v>
      </c>
      <c r="O841" s="46"/>
      <c r="P841" s="47"/>
      <c r="Q841" s="48">
        <f t="shared" si="269"/>
        <v>0</v>
      </c>
      <c r="R841" s="49" t="str">
        <f t="shared" si="270"/>
        <v/>
      </c>
      <c r="S841" s="50" t="str">
        <f t="shared" si="271"/>
        <v>Uit</v>
      </c>
      <c r="T841" s="171">
        <f t="shared" si="272"/>
        <v>0</v>
      </c>
      <c r="U841" s="169">
        <f t="shared" si="273"/>
        <v>0</v>
      </c>
      <c r="V841" s="169" t="str">
        <f t="shared" si="274"/>
        <v>Uit</v>
      </c>
      <c r="W841" s="170" t="str">
        <f t="shared" si="275"/>
        <v/>
      </c>
      <c r="X841" s="91" t="str">
        <f t="shared" si="276"/>
        <v/>
      </c>
      <c r="Y841" s="51"/>
      <c r="Z841" s="51"/>
      <c r="AA841" s="51"/>
      <c r="AB841" s="51"/>
      <c r="AC841" s="51"/>
      <c r="AD841" s="51"/>
      <c r="AE841" s="51"/>
      <c r="AF841" s="51"/>
      <c r="AG841" s="51"/>
      <c r="AH841" s="51"/>
      <c r="AI841" s="51"/>
      <c r="AJ841" s="51"/>
      <c r="AK841" s="51"/>
      <c r="AL841" s="51"/>
      <c r="AM841" s="51"/>
      <c r="AN841" s="51"/>
      <c r="AO841" s="51"/>
      <c r="AP841" s="51"/>
      <c r="AQ841" s="51"/>
      <c r="AR841" s="51"/>
      <c r="AS841" s="51"/>
      <c r="AT841" s="51"/>
      <c r="AU841" s="51"/>
      <c r="AV841" s="51"/>
      <c r="AW841" s="51"/>
      <c r="AX841" s="149">
        <f t="shared" si="277"/>
        <v>0</v>
      </c>
      <c r="AY841" s="52"/>
      <c r="AZ841" s="90" t="e">
        <f>VLOOKUP(AY841,Termination!C:D,2,FALSE)</f>
        <v>#N/A</v>
      </c>
      <c r="BA841" s="92" t="str">
        <f t="shared" si="278"/>
        <v/>
      </c>
      <c r="BB841" s="89"/>
      <c r="BC841" s="89"/>
      <c r="BD841" s="150" t="str">
        <f t="shared" si="279"/>
        <v/>
      </c>
      <c r="BE841" s="151">
        <f>VLOOKUP(A841,Basisgegevens!$B:$L,5,0)</f>
        <v>1.25E-3</v>
      </c>
      <c r="BF841" s="151">
        <f>VLOOKUP($A841,Basisgegevens!$B:$L,7,0)</f>
        <v>1.0185185185185186E-3</v>
      </c>
      <c r="BG841" s="151">
        <f>VLOOKUP($A841,Basisgegevens!$B:$L,8,0)</f>
        <v>2.1759259259259258E-3</v>
      </c>
      <c r="BH841" s="152">
        <f>VLOOKUP($A841,Basisgegevens!$B:$L,9,0)</f>
        <v>300</v>
      </c>
      <c r="BI841" s="152">
        <f>VLOOKUP($A841,Basisgegevens!$B:$L,10,0)</f>
        <v>135</v>
      </c>
      <c r="BJ841" s="152">
        <f>VLOOKUP($A841,Basisgegevens!$B:$L,11,0)</f>
        <v>19</v>
      </c>
      <c r="BK841" s="152" t="str">
        <f t="shared" si="280"/>
        <v/>
      </c>
      <c r="BL841" s="153" t="str">
        <f t="shared" si="281"/>
        <v>Uit</v>
      </c>
      <c r="BM841" s="154" t="str">
        <f t="shared" si="344"/>
        <v/>
      </c>
      <c r="BN841" s="154">
        <f t="shared" si="282"/>
        <v>0</v>
      </c>
      <c r="BO841" s="154" t="str">
        <f t="shared" si="283"/>
        <v/>
      </c>
      <c r="BP841" s="61"/>
      <c r="BQ841" s="61"/>
      <c r="BR841" s="59" t="str">
        <f t="shared" si="284"/>
        <v/>
      </c>
      <c r="BS841" s="59" t="str">
        <f t="shared" si="285"/>
        <v/>
      </c>
      <c r="BT841" s="155" t="str">
        <f t="shared" si="286"/>
        <v/>
      </c>
      <c r="BU841" s="156" t="str">
        <f t="shared" si="287"/>
        <v/>
      </c>
      <c r="BV841" s="68"/>
      <c r="BW841" s="68"/>
      <c r="BX841" s="68"/>
      <c r="BY841" s="68"/>
      <c r="BZ841" s="68"/>
      <c r="CA841" s="68"/>
      <c r="CB841" s="68"/>
      <c r="CC841" s="68"/>
    </row>
    <row r="842" spans="1:81" x14ac:dyDescent="0.2">
      <c r="A842" s="161" t="s">
        <v>191</v>
      </c>
      <c r="B842" s="32"/>
      <c r="C842" s="164" t="str">
        <f t="shared" si="267"/>
        <v>B</v>
      </c>
      <c r="D842" s="68"/>
      <c r="E842" s="40"/>
      <c r="F842" s="35"/>
      <c r="G842" s="32"/>
      <c r="H842" s="32"/>
      <c r="I842" s="32"/>
      <c r="J842" s="32"/>
      <c r="K842" s="41"/>
      <c r="L842" s="42"/>
      <c r="M842" s="42"/>
      <c r="N842" s="167" t="str">
        <f t="shared" si="268"/>
        <v>Uit</v>
      </c>
      <c r="O842" s="46"/>
      <c r="P842" s="47"/>
      <c r="Q842" s="48">
        <f t="shared" si="269"/>
        <v>0</v>
      </c>
      <c r="R842" s="49" t="str">
        <f t="shared" si="270"/>
        <v/>
      </c>
      <c r="S842" s="50" t="str">
        <f t="shared" si="271"/>
        <v>Uit</v>
      </c>
      <c r="T842" s="171">
        <f t="shared" si="272"/>
        <v>0</v>
      </c>
      <c r="U842" s="169">
        <f t="shared" si="273"/>
        <v>0</v>
      </c>
      <c r="V842" s="169" t="str">
        <f t="shared" si="274"/>
        <v>Uit</v>
      </c>
      <c r="W842" s="170" t="str">
        <f t="shared" si="275"/>
        <v/>
      </c>
      <c r="X842" s="91" t="str">
        <f t="shared" si="276"/>
        <v/>
      </c>
      <c r="Y842" s="51"/>
      <c r="Z842" s="51"/>
      <c r="AA842" s="51"/>
      <c r="AB842" s="51"/>
      <c r="AC842" s="51"/>
      <c r="AD842" s="51"/>
      <c r="AE842" s="51"/>
      <c r="AF842" s="51"/>
      <c r="AG842" s="51"/>
      <c r="AH842" s="51"/>
      <c r="AI842" s="51"/>
      <c r="AJ842" s="51"/>
      <c r="AK842" s="51"/>
      <c r="AL842" s="51"/>
      <c r="AM842" s="51"/>
      <c r="AN842" s="51"/>
      <c r="AO842" s="51"/>
      <c r="AP842" s="51"/>
      <c r="AQ842" s="51"/>
      <c r="AR842" s="51"/>
      <c r="AS842" s="51"/>
      <c r="AT842" s="51"/>
      <c r="AU842" s="51"/>
      <c r="AV842" s="51"/>
      <c r="AW842" s="51"/>
      <c r="AX842" s="149">
        <f t="shared" si="277"/>
        <v>0</v>
      </c>
      <c r="AY842" s="52"/>
      <c r="AZ842" s="90" t="e">
        <f>VLOOKUP(AY842,Termination!C:D,2,FALSE)</f>
        <v>#N/A</v>
      </c>
      <c r="BA842" s="92" t="str">
        <f t="shared" si="278"/>
        <v/>
      </c>
      <c r="BB842" s="89"/>
      <c r="BC842" s="89"/>
      <c r="BD842" s="150" t="str">
        <f t="shared" si="279"/>
        <v/>
      </c>
      <c r="BE842" s="151">
        <f>VLOOKUP(A842,Basisgegevens!$B:$L,5,0)</f>
        <v>1.25E-3</v>
      </c>
      <c r="BF842" s="151">
        <f>VLOOKUP($A842,Basisgegevens!$B:$L,7,0)</f>
        <v>1.0185185185185186E-3</v>
      </c>
      <c r="BG842" s="151">
        <f>VLOOKUP($A842,Basisgegevens!$B:$L,8,0)</f>
        <v>2.1759259259259258E-3</v>
      </c>
      <c r="BH842" s="152">
        <f>VLOOKUP($A842,Basisgegevens!$B:$L,9,0)</f>
        <v>300</v>
      </c>
      <c r="BI842" s="152">
        <f>VLOOKUP($A842,Basisgegevens!$B:$L,10,0)</f>
        <v>135</v>
      </c>
      <c r="BJ842" s="152">
        <f>VLOOKUP($A842,Basisgegevens!$B:$L,11,0)</f>
        <v>19</v>
      </c>
      <c r="BK842" s="152" t="str">
        <f t="shared" si="280"/>
        <v/>
      </c>
      <c r="BL842" s="153" t="str">
        <f t="shared" si="281"/>
        <v>Uit</v>
      </c>
      <c r="BM842" s="154" t="str">
        <f t="shared" si="344"/>
        <v/>
      </c>
      <c r="BN842" s="154">
        <f t="shared" si="282"/>
        <v>0</v>
      </c>
      <c r="BO842" s="154" t="str">
        <f t="shared" si="283"/>
        <v/>
      </c>
      <c r="BP842" s="61"/>
      <c r="BQ842" s="61"/>
      <c r="BR842" s="59" t="str">
        <f t="shared" si="284"/>
        <v/>
      </c>
      <c r="BS842" s="59" t="str">
        <f t="shared" si="285"/>
        <v/>
      </c>
      <c r="BT842" s="155" t="str">
        <f t="shared" si="286"/>
        <v/>
      </c>
      <c r="BU842" s="156" t="str">
        <f t="shared" si="287"/>
        <v/>
      </c>
      <c r="BV842" s="68"/>
      <c r="BW842" s="68"/>
      <c r="BX842" s="68"/>
      <c r="BY842" s="68"/>
      <c r="BZ842" s="68"/>
      <c r="CA842" s="68"/>
      <c r="CB842" s="68"/>
      <c r="CC842" s="68"/>
    </row>
    <row r="843" spans="1:81" x14ac:dyDescent="0.2">
      <c r="A843" s="161" t="s">
        <v>191</v>
      </c>
      <c r="B843" s="32"/>
      <c r="C843" s="164" t="str">
        <f t="shared" si="267"/>
        <v>B</v>
      </c>
      <c r="D843" s="68"/>
      <c r="E843" s="40"/>
      <c r="F843" s="35"/>
      <c r="G843" s="32"/>
      <c r="H843" s="32"/>
      <c r="I843" s="32"/>
      <c r="J843" s="32"/>
      <c r="K843" s="41"/>
      <c r="L843" s="42"/>
      <c r="M843" s="42"/>
      <c r="N843" s="167" t="str">
        <f t="shared" si="268"/>
        <v>Uit</v>
      </c>
      <c r="O843" s="46"/>
      <c r="P843" s="47"/>
      <c r="Q843" s="48">
        <f t="shared" si="269"/>
        <v>0</v>
      </c>
      <c r="R843" s="49" t="str">
        <f t="shared" si="270"/>
        <v/>
      </c>
      <c r="S843" s="50" t="str">
        <f t="shared" si="271"/>
        <v>Uit</v>
      </c>
      <c r="T843" s="171">
        <f t="shared" si="272"/>
        <v>0</v>
      </c>
      <c r="U843" s="169">
        <f t="shared" si="273"/>
        <v>0</v>
      </c>
      <c r="V843" s="169" t="str">
        <f t="shared" si="274"/>
        <v>Uit</v>
      </c>
      <c r="W843" s="170" t="str">
        <f t="shared" si="275"/>
        <v/>
      </c>
      <c r="X843" s="91" t="str">
        <f t="shared" si="276"/>
        <v/>
      </c>
      <c r="Y843" s="51"/>
      <c r="Z843" s="51"/>
      <c r="AA843" s="51"/>
      <c r="AB843" s="51"/>
      <c r="AC843" s="51"/>
      <c r="AD843" s="51"/>
      <c r="AE843" s="51"/>
      <c r="AF843" s="51"/>
      <c r="AG843" s="51"/>
      <c r="AH843" s="51"/>
      <c r="AI843" s="51"/>
      <c r="AJ843" s="51"/>
      <c r="AK843" s="51"/>
      <c r="AL843" s="51"/>
      <c r="AM843" s="51"/>
      <c r="AN843" s="51"/>
      <c r="AO843" s="51"/>
      <c r="AP843" s="51"/>
      <c r="AQ843" s="51"/>
      <c r="AR843" s="51"/>
      <c r="AS843" s="51"/>
      <c r="AT843" s="51"/>
      <c r="AU843" s="51"/>
      <c r="AV843" s="51"/>
      <c r="AW843" s="51"/>
      <c r="AX843" s="149">
        <f t="shared" si="277"/>
        <v>0</v>
      </c>
      <c r="AY843" s="52"/>
      <c r="AZ843" s="90" t="e">
        <f>VLOOKUP(AY843,Termination!C:D,2,FALSE)</f>
        <v>#N/A</v>
      </c>
      <c r="BA843" s="92" t="str">
        <f t="shared" si="278"/>
        <v/>
      </c>
      <c r="BB843" s="89"/>
      <c r="BC843" s="89"/>
      <c r="BD843" s="150" t="str">
        <f t="shared" si="279"/>
        <v/>
      </c>
      <c r="BE843" s="151">
        <f>VLOOKUP(A843,Basisgegevens!$B:$L,5,0)</f>
        <v>1.25E-3</v>
      </c>
      <c r="BF843" s="151">
        <f>VLOOKUP($A843,Basisgegevens!$B:$L,7,0)</f>
        <v>1.0185185185185186E-3</v>
      </c>
      <c r="BG843" s="151">
        <f>VLOOKUP($A843,Basisgegevens!$B:$L,8,0)</f>
        <v>2.1759259259259258E-3</v>
      </c>
      <c r="BH843" s="152">
        <f>VLOOKUP($A843,Basisgegevens!$B:$L,9,0)</f>
        <v>300</v>
      </c>
      <c r="BI843" s="152">
        <f>VLOOKUP($A843,Basisgegevens!$B:$L,10,0)</f>
        <v>135</v>
      </c>
      <c r="BJ843" s="152">
        <f>VLOOKUP($A843,Basisgegevens!$B:$L,11,0)</f>
        <v>19</v>
      </c>
      <c r="BK843" s="152" t="str">
        <f t="shared" si="280"/>
        <v/>
      </c>
      <c r="BL843" s="153" t="str">
        <f t="shared" si="281"/>
        <v>Uit</v>
      </c>
      <c r="BM843" s="154" t="str">
        <f t="shared" si="344"/>
        <v/>
      </c>
      <c r="BN843" s="154">
        <f t="shared" si="282"/>
        <v>0</v>
      </c>
      <c r="BO843" s="154" t="str">
        <f t="shared" si="283"/>
        <v/>
      </c>
      <c r="BP843" s="61"/>
      <c r="BQ843" s="61"/>
      <c r="BR843" s="59" t="str">
        <f t="shared" si="284"/>
        <v/>
      </c>
      <c r="BS843" s="59" t="str">
        <f t="shared" si="285"/>
        <v/>
      </c>
      <c r="BT843" s="155" t="str">
        <f t="shared" si="286"/>
        <v/>
      </c>
      <c r="BU843" s="156" t="str">
        <f t="shared" si="287"/>
        <v/>
      </c>
      <c r="BV843" s="68"/>
      <c r="BW843" s="68"/>
      <c r="BX843" s="68"/>
      <c r="BY843" s="68"/>
      <c r="BZ843" s="68"/>
      <c r="CA843" s="68"/>
      <c r="CB843" s="68"/>
      <c r="CC843" s="68"/>
    </row>
    <row r="844" spans="1:81" x14ac:dyDescent="0.2">
      <c r="A844" s="161" t="s">
        <v>191</v>
      </c>
      <c r="B844" s="32"/>
      <c r="C844" s="164" t="str">
        <f t="shared" si="267"/>
        <v>B</v>
      </c>
      <c r="D844" s="68"/>
      <c r="E844" s="40"/>
      <c r="F844" s="35"/>
      <c r="G844" s="32"/>
      <c r="H844" s="32"/>
      <c r="I844" s="32"/>
      <c r="J844" s="32"/>
      <c r="K844" s="41"/>
      <c r="L844" s="42"/>
      <c r="M844" s="42"/>
      <c r="N844" s="167" t="str">
        <f t="shared" si="268"/>
        <v>Uit</v>
      </c>
      <c r="O844" s="46"/>
      <c r="P844" s="47"/>
      <c r="Q844" s="48">
        <f t="shared" si="269"/>
        <v>0</v>
      </c>
      <c r="R844" s="49" t="str">
        <f t="shared" si="270"/>
        <v/>
      </c>
      <c r="S844" s="50" t="str">
        <f t="shared" si="271"/>
        <v>Uit</v>
      </c>
      <c r="T844" s="171">
        <f t="shared" si="272"/>
        <v>0</v>
      </c>
      <c r="U844" s="169">
        <f t="shared" si="273"/>
        <v>0</v>
      </c>
      <c r="V844" s="169" t="str">
        <f t="shared" si="274"/>
        <v>Uit</v>
      </c>
      <c r="W844" s="170" t="str">
        <f t="shared" si="275"/>
        <v/>
      </c>
      <c r="X844" s="91" t="str">
        <f t="shared" si="276"/>
        <v/>
      </c>
      <c r="Y844" s="51"/>
      <c r="Z844" s="51"/>
      <c r="AA844" s="51"/>
      <c r="AB844" s="51"/>
      <c r="AC844" s="51"/>
      <c r="AD844" s="51"/>
      <c r="AE844" s="51"/>
      <c r="AF844" s="51"/>
      <c r="AG844" s="51"/>
      <c r="AH844" s="51"/>
      <c r="AI844" s="51"/>
      <c r="AJ844" s="51"/>
      <c r="AK844" s="51"/>
      <c r="AL844" s="51"/>
      <c r="AM844" s="51"/>
      <c r="AN844" s="51"/>
      <c r="AO844" s="51"/>
      <c r="AP844" s="51"/>
      <c r="AQ844" s="51"/>
      <c r="AR844" s="51"/>
      <c r="AS844" s="51"/>
      <c r="AT844" s="51"/>
      <c r="AU844" s="51"/>
      <c r="AV844" s="51"/>
      <c r="AW844" s="51"/>
      <c r="AX844" s="149">
        <f t="shared" si="277"/>
        <v>0</v>
      </c>
      <c r="AY844" s="52"/>
      <c r="AZ844" s="90" t="e">
        <f>VLOOKUP(AY844,Termination!C:D,2,FALSE)</f>
        <v>#N/A</v>
      </c>
      <c r="BA844" s="92" t="str">
        <f t="shared" si="278"/>
        <v/>
      </c>
      <c r="BB844" s="89"/>
      <c r="BC844" s="89"/>
      <c r="BD844" s="150" t="str">
        <f t="shared" si="279"/>
        <v/>
      </c>
      <c r="BE844" s="151">
        <f>VLOOKUP(A844,Basisgegevens!$B:$L,5,0)</f>
        <v>1.25E-3</v>
      </c>
      <c r="BF844" s="151">
        <f>VLOOKUP($A844,Basisgegevens!$B:$L,7,0)</f>
        <v>1.0185185185185186E-3</v>
      </c>
      <c r="BG844" s="151">
        <f>VLOOKUP($A844,Basisgegevens!$B:$L,8,0)</f>
        <v>2.1759259259259258E-3</v>
      </c>
      <c r="BH844" s="152">
        <f>VLOOKUP($A844,Basisgegevens!$B:$L,9,0)</f>
        <v>300</v>
      </c>
      <c r="BI844" s="152">
        <f>VLOOKUP($A844,Basisgegevens!$B:$L,10,0)</f>
        <v>135</v>
      </c>
      <c r="BJ844" s="152">
        <f>VLOOKUP($A844,Basisgegevens!$B:$L,11,0)</f>
        <v>19</v>
      </c>
      <c r="BK844" s="152" t="str">
        <f t="shared" si="280"/>
        <v/>
      </c>
      <c r="BL844" s="153" t="str">
        <f t="shared" si="281"/>
        <v>Uit</v>
      </c>
      <c r="BM844" s="154" t="str">
        <f t="shared" si="344"/>
        <v/>
      </c>
      <c r="BN844" s="154">
        <f t="shared" si="282"/>
        <v>0</v>
      </c>
      <c r="BO844" s="154" t="str">
        <f t="shared" si="283"/>
        <v/>
      </c>
      <c r="BP844" s="61"/>
      <c r="BQ844" s="61"/>
      <c r="BR844" s="59" t="str">
        <f t="shared" si="284"/>
        <v/>
      </c>
      <c r="BS844" s="59" t="str">
        <f t="shared" si="285"/>
        <v/>
      </c>
      <c r="BT844" s="155" t="str">
        <f t="shared" si="286"/>
        <v/>
      </c>
      <c r="BU844" s="156" t="str">
        <f t="shared" si="287"/>
        <v/>
      </c>
      <c r="BV844" s="68"/>
      <c r="BW844" s="68"/>
      <c r="BX844" s="68"/>
      <c r="BY844" s="68"/>
      <c r="BZ844" s="68"/>
      <c r="CA844" s="68"/>
      <c r="CB844" s="68"/>
      <c r="CC844" s="68"/>
    </row>
    <row r="845" spans="1:81" x14ac:dyDescent="0.2">
      <c r="A845" s="161" t="s">
        <v>191</v>
      </c>
      <c r="B845" s="32"/>
      <c r="C845" s="164" t="str">
        <f t="shared" si="267"/>
        <v>B</v>
      </c>
      <c r="D845" s="68"/>
      <c r="E845" s="40"/>
      <c r="F845" s="35"/>
      <c r="G845" s="32"/>
      <c r="H845" s="32"/>
      <c r="I845" s="32"/>
      <c r="J845" s="32"/>
      <c r="K845" s="41"/>
      <c r="L845" s="42"/>
      <c r="M845" s="42"/>
      <c r="N845" s="167" t="str">
        <f t="shared" si="268"/>
        <v>Uit</v>
      </c>
      <c r="O845" s="46"/>
      <c r="P845" s="47"/>
      <c r="Q845" s="48">
        <f t="shared" si="269"/>
        <v>0</v>
      </c>
      <c r="R845" s="49" t="str">
        <f t="shared" si="270"/>
        <v/>
      </c>
      <c r="S845" s="50" t="str">
        <f t="shared" si="271"/>
        <v>Uit</v>
      </c>
      <c r="T845" s="171">
        <f t="shared" si="272"/>
        <v>0</v>
      </c>
      <c r="U845" s="169">
        <f t="shared" si="273"/>
        <v>0</v>
      </c>
      <c r="V845" s="169" t="str">
        <f t="shared" si="274"/>
        <v>Uit</v>
      </c>
      <c r="W845" s="170" t="str">
        <f t="shared" si="275"/>
        <v/>
      </c>
      <c r="X845" s="91" t="str">
        <f t="shared" si="276"/>
        <v/>
      </c>
      <c r="Y845" s="51"/>
      <c r="Z845" s="51"/>
      <c r="AA845" s="51"/>
      <c r="AB845" s="51"/>
      <c r="AC845" s="51"/>
      <c r="AD845" s="51"/>
      <c r="AE845" s="51"/>
      <c r="AF845" s="51"/>
      <c r="AG845" s="51"/>
      <c r="AH845" s="51"/>
      <c r="AI845" s="51"/>
      <c r="AJ845" s="51"/>
      <c r="AK845" s="51"/>
      <c r="AL845" s="51"/>
      <c r="AM845" s="51"/>
      <c r="AN845" s="51"/>
      <c r="AO845" s="51"/>
      <c r="AP845" s="51"/>
      <c r="AQ845" s="51"/>
      <c r="AR845" s="51"/>
      <c r="AS845" s="51"/>
      <c r="AT845" s="51"/>
      <c r="AU845" s="51"/>
      <c r="AV845" s="51"/>
      <c r="AW845" s="51"/>
      <c r="AX845" s="149">
        <f t="shared" si="277"/>
        <v>0</v>
      </c>
      <c r="AY845" s="52"/>
      <c r="AZ845" s="90" t="e">
        <f>VLOOKUP(AY845,Termination!C:D,2,FALSE)</f>
        <v>#N/A</v>
      </c>
      <c r="BA845" s="92" t="str">
        <f t="shared" si="278"/>
        <v/>
      </c>
      <c r="BB845" s="89"/>
      <c r="BC845" s="89"/>
      <c r="BD845" s="150" t="str">
        <f t="shared" si="279"/>
        <v/>
      </c>
      <c r="BE845" s="151">
        <f>VLOOKUP(A845,Basisgegevens!$B:$L,5,0)</f>
        <v>1.25E-3</v>
      </c>
      <c r="BF845" s="151">
        <f>VLOOKUP($A845,Basisgegevens!$B:$L,7,0)</f>
        <v>1.0185185185185186E-3</v>
      </c>
      <c r="BG845" s="151">
        <f>VLOOKUP($A845,Basisgegevens!$B:$L,8,0)</f>
        <v>2.1759259259259258E-3</v>
      </c>
      <c r="BH845" s="152">
        <f>VLOOKUP($A845,Basisgegevens!$B:$L,9,0)</f>
        <v>300</v>
      </c>
      <c r="BI845" s="152">
        <f>VLOOKUP($A845,Basisgegevens!$B:$L,10,0)</f>
        <v>135</v>
      </c>
      <c r="BJ845" s="152">
        <f>VLOOKUP($A845,Basisgegevens!$B:$L,11,0)</f>
        <v>19</v>
      </c>
      <c r="BK845" s="152" t="str">
        <f t="shared" si="280"/>
        <v/>
      </c>
      <c r="BL845" s="153" t="str">
        <f t="shared" si="281"/>
        <v>Uit</v>
      </c>
      <c r="BM845" s="154" t="str">
        <f t="shared" si="344"/>
        <v/>
      </c>
      <c r="BN845" s="154">
        <f t="shared" si="282"/>
        <v>0</v>
      </c>
      <c r="BO845" s="154" t="str">
        <f t="shared" si="283"/>
        <v/>
      </c>
      <c r="BP845" s="61"/>
      <c r="BQ845" s="61"/>
      <c r="BR845" s="59" t="str">
        <f t="shared" si="284"/>
        <v/>
      </c>
      <c r="BS845" s="59" t="str">
        <f t="shared" si="285"/>
        <v/>
      </c>
      <c r="BT845" s="155" t="str">
        <f t="shared" si="286"/>
        <v/>
      </c>
      <c r="BU845" s="156" t="str">
        <f t="shared" si="287"/>
        <v/>
      </c>
      <c r="BV845" s="68"/>
      <c r="BW845" s="68"/>
      <c r="BX845" s="68"/>
      <c r="BY845" s="68"/>
      <c r="BZ845" s="68"/>
      <c r="CA845" s="68"/>
      <c r="CB845" s="68"/>
      <c r="CC845" s="68"/>
    </row>
    <row r="846" spans="1:81" x14ac:dyDescent="0.2">
      <c r="A846" s="161" t="s">
        <v>191</v>
      </c>
      <c r="B846" s="32"/>
      <c r="C846" s="164" t="str">
        <f t="shared" si="267"/>
        <v>B</v>
      </c>
      <c r="D846" s="68"/>
      <c r="E846" s="40"/>
      <c r="F846" s="35"/>
      <c r="G846" s="32"/>
      <c r="H846" s="32"/>
      <c r="I846" s="32"/>
      <c r="J846" s="32"/>
      <c r="K846" s="41"/>
      <c r="L846" s="42"/>
      <c r="M846" s="42"/>
      <c r="N846" s="167" t="str">
        <f t="shared" si="268"/>
        <v>Uit</v>
      </c>
      <c r="O846" s="46"/>
      <c r="P846" s="47"/>
      <c r="Q846" s="48">
        <f t="shared" si="269"/>
        <v>0</v>
      </c>
      <c r="R846" s="49" t="str">
        <f t="shared" si="270"/>
        <v/>
      </c>
      <c r="S846" s="50" t="str">
        <f t="shared" si="271"/>
        <v>Uit</v>
      </c>
      <c r="T846" s="171">
        <f t="shared" si="272"/>
        <v>0</v>
      </c>
      <c r="U846" s="169">
        <f t="shared" si="273"/>
        <v>0</v>
      </c>
      <c r="V846" s="169" t="str">
        <f t="shared" si="274"/>
        <v>Uit</v>
      </c>
      <c r="W846" s="170" t="str">
        <f t="shared" si="275"/>
        <v/>
      </c>
      <c r="X846" s="91" t="str">
        <f t="shared" si="276"/>
        <v/>
      </c>
      <c r="Y846" s="51"/>
      <c r="Z846" s="51"/>
      <c r="AA846" s="51"/>
      <c r="AB846" s="51"/>
      <c r="AC846" s="51"/>
      <c r="AD846" s="51"/>
      <c r="AE846" s="51"/>
      <c r="AF846" s="51"/>
      <c r="AG846" s="51"/>
      <c r="AH846" s="51"/>
      <c r="AI846" s="51"/>
      <c r="AJ846" s="51"/>
      <c r="AK846" s="51"/>
      <c r="AL846" s="51"/>
      <c r="AM846" s="51"/>
      <c r="AN846" s="51"/>
      <c r="AO846" s="51"/>
      <c r="AP846" s="51"/>
      <c r="AQ846" s="51"/>
      <c r="AR846" s="51"/>
      <c r="AS846" s="51"/>
      <c r="AT846" s="51"/>
      <c r="AU846" s="51"/>
      <c r="AV846" s="51"/>
      <c r="AW846" s="51"/>
      <c r="AX846" s="149">
        <f t="shared" si="277"/>
        <v>0</v>
      </c>
      <c r="AY846" s="52"/>
      <c r="AZ846" s="90" t="e">
        <f>VLOOKUP(AY846,Termination!C:D,2,FALSE)</f>
        <v>#N/A</v>
      </c>
      <c r="BA846" s="92" t="str">
        <f t="shared" si="278"/>
        <v/>
      </c>
      <c r="BB846" s="89"/>
      <c r="BC846" s="89"/>
      <c r="BD846" s="150" t="str">
        <f t="shared" si="279"/>
        <v/>
      </c>
      <c r="BE846" s="151">
        <f>VLOOKUP(A846,Basisgegevens!$B:$L,5,0)</f>
        <v>1.25E-3</v>
      </c>
      <c r="BF846" s="151">
        <f>VLOOKUP($A846,Basisgegevens!$B:$L,7,0)</f>
        <v>1.0185185185185186E-3</v>
      </c>
      <c r="BG846" s="151">
        <f>VLOOKUP($A846,Basisgegevens!$B:$L,8,0)</f>
        <v>2.1759259259259258E-3</v>
      </c>
      <c r="BH846" s="152">
        <f>VLOOKUP($A846,Basisgegevens!$B:$L,9,0)</f>
        <v>300</v>
      </c>
      <c r="BI846" s="152">
        <f>VLOOKUP($A846,Basisgegevens!$B:$L,10,0)</f>
        <v>135</v>
      </c>
      <c r="BJ846" s="152">
        <f>VLOOKUP($A846,Basisgegevens!$B:$L,11,0)</f>
        <v>19</v>
      </c>
      <c r="BK846" s="152" t="str">
        <f t="shared" si="280"/>
        <v/>
      </c>
      <c r="BL846" s="153" t="str">
        <f t="shared" si="281"/>
        <v>Uit</v>
      </c>
      <c r="BM846" s="154" t="str">
        <f t="shared" si="344"/>
        <v/>
      </c>
      <c r="BN846" s="154">
        <f t="shared" si="282"/>
        <v>0</v>
      </c>
      <c r="BO846" s="154" t="str">
        <f t="shared" si="283"/>
        <v/>
      </c>
      <c r="BP846" s="61"/>
      <c r="BQ846" s="61"/>
      <c r="BR846" s="59" t="str">
        <f t="shared" si="284"/>
        <v/>
      </c>
      <c r="BS846" s="59" t="str">
        <f t="shared" si="285"/>
        <v/>
      </c>
      <c r="BT846" s="155" t="str">
        <f t="shared" si="286"/>
        <v/>
      </c>
      <c r="BU846" s="156" t="str">
        <f t="shared" si="287"/>
        <v/>
      </c>
      <c r="BV846" s="68"/>
      <c r="BW846" s="68"/>
      <c r="BX846" s="68"/>
      <c r="BY846" s="68"/>
      <c r="BZ846" s="68"/>
      <c r="CA846" s="68"/>
      <c r="CB846" s="68"/>
      <c r="CC846" s="68"/>
    </row>
    <row r="847" spans="1:81" x14ac:dyDescent="0.2">
      <c r="A847" s="161" t="s">
        <v>191</v>
      </c>
      <c r="B847" s="32"/>
      <c r="C847" s="164" t="str">
        <f t="shared" si="267"/>
        <v>B</v>
      </c>
      <c r="D847" s="68"/>
      <c r="E847" s="40"/>
      <c r="F847" s="35"/>
      <c r="G847" s="32"/>
      <c r="H847" s="32"/>
      <c r="I847" s="32"/>
      <c r="J847" s="32"/>
      <c r="K847" s="41"/>
      <c r="L847" s="42"/>
      <c r="M847" s="42"/>
      <c r="N847" s="167" t="str">
        <f t="shared" si="268"/>
        <v>Uit</v>
      </c>
      <c r="O847" s="46"/>
      <c r="P847" s="47"/>
      <c r="Q847" s="48">
        <f t="shared" si="269"/>
        <v>0</v>
      </c>
      <c r="R847" s="49" t="str">
        <f t="shared" si="270"/>
        <v/>
      </c>
      <c r="S847" s="50" t="str">
        <f t="shared" si="271"/>
        <v>Uit</v>
      </c>
      <c r="T847" s="171">
        <f t="shared" si="272"/>
        <v>0</v>
      </c>
      <c r="U847" s="169">
        <f t="shared" si="273"/>
        <v>0</v>
      </c>
      <c r="V847" s="169" t="str">
        <f t="shared" si="274"/>
        <v>Uit</v>
      </c>
      <c r="W847" s="170" t="str">
        <f t="shared" si="275"/>
        <v/>
      </c>
      <c r="X847" s="91" t="str">
        <f t="shared" si="276"/>
        <v/>
      </c>
      <c r="Y847" s="51"/>
      <c r="Z847" s="51"/>
      <c r="AA847" s="51"/>
      <c r="AB847" s="51"/>
      <c r="AC847" s="51"/>
      <c r="AD847" s="51"/>
      <c r="AE847" s="51"/>
      <c r="AF847" s="51"/>
      <c r="AG847" s="51"/>
      <c r="AH847" s="51"/>
      <c r="AI847" s="51"/>
      <c r="AJ847" s="51"/>
      <c r="AK847" s="51"/>
      <c r="AL847" s="51"/>
      <c r="AM847" s="51"/>
      <c r="AN847" s="51"/>
      <c r="AO847" s="51"/>
      <c r="AP847" s="51"/>
      <c r="AQ847" s="51"/>
      <c r="AR847" s="51"/>
      <c r="AS847" s="51"/>
      <c r="AT847" s="51"/>
      <c r="AU847" s="51"/>
      <c r="AV847" s="51"/>
      <c r="AW847" s="51"/>
      <c r="AX847" s="149">
        <f t="shared" si="277"/>
        <v>0</v>
      </c>
      <c r="AY847" s="52"/>
      <c r="AZ847" s="90" t="e">
        <f>VLOOKUP(AY847,Termination!C:D,2,FALSE)</f>
        <v>#N/A</v>
      </c>
      <c r="BA847" s="92" t="str">
        <f t="shared" si="278"/>
        <v/>
      </c>
      <c r="BB847" s="89"/>
      <c r="BC847" s="89"/>
      <c r="BD847" s="150" t="str">
        <f t="shared" si="279"/>
        <v/>
      </c>
      <c r="BE847" s="151">
        <f>VLOOKUP(A847,Basisgegevens!$B:$L,5,0)</f>
        <v>1.25E-3</v>
      </c>
      <c r="BF847" s="151">
        <f>VLOOKUP($A847,Basisgegevens!$B:$L,7,0)</f>
        <v>1.0185185185185186E-3</v>
      </c>
      <c r="BG847" s="151">
        <f>VLOOKUP($A847,Basisgegevens!$B:$L,8,0)</f>
        <v>2.1759259259259258E-3</v>
      </c>
      <c r="BH847" s="152">
        <f>VLOOKUP($A847,Basisgegevens!$B:$L,9,0)</f>
        <v>300</v>
      </c>
      <c r="BI847" s="152">
        <f>VLOOKUP($A847,Basisgegevens!$B:$L,10,0)</f>
        <v>135</v>
      </c>
      <c r="BJ847" s="152">
        <f>VLOOKUP($A847,Basisgegevens!$B:$L,11,0)</f>
        <v>19</v>
      </c>
      <c r="BK847" s="152" t="str">
        <f t="shared" si="280"/>
        <v/>
      </c>
      <c r="BL847" s="153" t="str">
        <f t="shared" si="281"/>
        <v>Uit</v>
      </c>
      <c r="BM847" s="154" t="str">
        <f t="shared" si="344"/>
        <v/>
      </c>
      <c r="BN847" s="154">
        <f t="shared" si="282"/>
        <v>0</v>
      </c>
      <c r="BO847" s="154" t="str">
        <f t="shared" si="283"/>
        <v/>
      </c>
      <c r="BP847" s="61"/>
      <c r="BQ847" s="61"/>
      <c r="BR847" s="59" t="str">
        <f t="shared" si="284"/>
        <v/>
      </c>
      <c r="BS847" s="59" t="str">
        <f t="shared" si="285"/>
        <v/>
      </c>
      <c r="BT847" s="155" t="str">
        <f t="shared" si="286"/>
        <v/>
      </c>
      <c r="BU847" s="156" t="str">
        <f t="shared" si="287"/>
        <v/>
      </c>
      <c r="BV847" s="68"/>
      <c r="BW847" s="68"/>
      <c r="BX847" s="68"/>
      <c r="BY847" s="68"/>
      <c r="BZ847" s="68"/>
      <c r="CA847" s="68"/>
      <c r="CB847" s="68"/>
      <c r="CC847" s="68"/>
    </row>
    <row r="848" spans="1:81" x14ac:dyDescent="0.2">
      <c r="A848" s="161" t="s">
        <v>191</v>
      </c>
      <c r="B848" s="32"/>
      <c r="C848" s="164" t="str">
        <f t="shared" si="267"/>
        <v>B</v>
      </c>
      <c r="D848" s="68"/>
      <c r="E848" s="40"/>
      <c r="F848" s="35"/>
      <c r="G848" s="32"/>
      <c r="H848" s="32"/>
      <c r="I848" s="32"/>
      <c r="J848" s="32"/>
      <c r="K848" s="41"/>
      <c r="L848" s="42"/>
      <c r="M848" s="42"/>
      <c r="N848" s="167" t="str">
        <f t="shared" si="268"/>
        <v>Uit</v>
      </c>
      <c r="O848" s="46"/>
      <c r="P848" s="47"/>
      <c r="Q848" s="48">
        <f t="shared" si="269"/>
        <v>0</v>
      </c>
      <c r="R848" s="49" t="str">
        <f t="shared" si="270"/>
        <v/>
      </c>
      <c r="S848" s="50" t="str">
        <f t="shared" si="271"/>
        <v>Uit</v>
      </c>
      <c r="T848" s="171">
        <f t="shared" si="272"/>
        <v>0</v>
      </c>
      <c r="U848" s="169">
        <f t="shared" si="273"/>
        <v>0</v>
      </c>
      <c r="V848" s="169" t="str">
        <f t="shared" si="274"/>
        <v>Uit</v>
      </c>
      <c r="W848" s="170" t="str">
        <f t="shared" si="275"/>
        <v/>
      </c>
      <c r="X848" s="91" t="str">
        <f t="shared" si="276"/>
        <v/>
      </c>
      <c r="Y848" s="51"/>
      <c r="Z848" s="51"/>
      <c r="AA848" s="51"/>
      <c r="AB848" s="51"/>
      <c r="AC848" s="51"/>
      <c r="AD848" s="51"/>
      <c r="AE848" s="51"/>
      <c r="AF848" s="51"/>
      <c r="AG848" s="51"/>
      <c r="AH848" s="51"/>
      <c r="AI848" s="51"/>
      <c r="AJ848" s="51"/>
      <c r="AK848" s="51"/>
      <c r="AL848" s="51"/>
      <c r="AM848" s="51"/>
      <c r="AN848" s="51"/>
      <c r="AO848" s="51"/>
      <c r="AP848" s="51"/>
      <c r="AQ848" s="51"/>
      <c r="AR848" s="51"/>
      <c r="AS848" s="51"/>
      <c r="AT848" s="51"/>
      <c r="AU848" s="51"/>
      <c r="AV848" s="51"/>
      <c r="AW848" s="51"/>
      <c r="AX848" s="149">
        <f t="shared" si="277"/>
        <v>0</v>
      </c>
      <c r="AY848" s="52"/>
      <c r="AZ848" s="90" t="e">
        <f>VLOOKUP(AY848,Termination!C:D,2,FALSE)</f>
        <v>#N/A</v>
      </c>
      <c r="BA848" s="92" t="str">
        <f t="shared" si="278"/>
        <v/>
      </c>
      <c r="BB848" s="89"/>
      <c r="BC848" s="89"/>
      <c r="BD848" s="150" t="str">
        <f t="shared" si="279"/>
        <v/>
      </c>
      <c r="BE848" s="151">
        <f>VLOOKUP(A848,Basisgegevens!$B:$L,5,0)</f>
        <v>1.25E-3</v>
      </c>
      <c r="BF848" s="151">
        <f>VLOOKUP($A848,Basisgegevens!$B:$L,7,0)</f>
        <v>1.0185185185185186E-3</v>
      </c>
      <c r="BG848" s="151">
        <f>VLOOKUP($A848,Basisgegevens!$B:$L,8,0)</f>
        <v>2.1759259259259258E-3</v>
      </c>
      <c r="BH848" s="152">
        <f>VLOOKUP($A848,Basisgegevens!$B:$L,9,0)</f>
        <v>300</v>
      </c>
      <c r="BI848" s="152">
        <f>VLOOKUP($A848,Basisgegevens!$B:$L,10,0)</f>
        <v>135</v>
      </c>
      <c r="BJ848" s="152">
        <f>VLOOKUP($A848,Basisgegevens!$B:$L,11,0)</f>
        <v>19</v>
      </c>
      <c r="BK848" s="152" t="str">
        <f t="shared" si="280"/>
        <v/>
      </c>
      <c r="BL848" s="153" t="str">
        <f t="shared" si="281"/>
        <v>Uit</v>
      </c>
      <c r="BM848" s="154" t="str">
        <f t="shared" si="344"/>
        <v/>
      </c>
      <c r="BN848" s="154">
        <f t="shared" si="282"/>
        <v>0</v>
      </c>
      <c r="BO848" s="154" t="str">
        <f t="shared" si="283"/>
        <v/>
      </c>
      <c r="BP848" s="61"/>
      <c r="BQ848" s="61"/>
      <c r="BR848" s="59" t="str">
        <f t="shared" si="284"/>
        <v/>
      </c>
      <c r="BS848" s="59" t="str">
        <f t="shared" si="285"/>
        <v/>
      </c>
      <c r="BT848" s="155" t="str">
        <f t="shared" si="286"/>
        <v/>
      </c>
      <c r="BU848" s="156" t="str">
        <f t="shared" si="287"/>
        <v/>
      </c>
      <c r="BV848" s="68"/>
      <c r="BW848" s="68"/>
      <c r="BX848" s="68"/>
      <c r="BY848" s="68"/>
      <c r="BZ848" s="68"/>
      <c r="CA848" s="68"/>
      <c r="CB848" s="68"/>
      <c r="CC848" s="68"/>
    </row>
    <row r="849" spans="1:81" x14ac:dyDescent="0.2">
      <c r="A849" s="161" t="s">
        <v>191</v>
      </c>
      <c r="B849" s="32"/>
      <c r="C849" s="164" t="str">
        <f t="shared" si="267"/>
        <v>B</v>
      </c>
      <c r="D849" s="68"/>
      <c r="E849" s="40"/>
      <c r="F849" s="35"/>
      <c r="G849" s="32"/>
      <c r="H849" s="32"/>
      <c r="I849" s="32"/>
      <c r="J849" s="32"/>
      <c r="K849" s="41"/>
      <c r="L849" s="42"/>
      <c r="M849" s="42"/>
      <c r="N849" s="167" t="str">
        <f t="shared" si="268"/>
        <v>Uit</v>
      </c>
      <c r="O849" s="46"/>
      <c r="P849" s="47"/>
      <c r="Q849" s="48">
        <f t="shared" si="269"/>
        <v>0</v>
      </c>
      <c r="R849" s="49" t="str">
        <f t="shared" si="270"/>
        <v/>
      </c>
      <c r="S849" s="50" t="str">
        <f t="shared" si="271"/>
        <v>Uit</v>
      </c>
      <c r="T849" s="171">
        <f t="shared" si="272"/>
        <v>0</v>
      </c>
      <c r="U849" s="169">
        <f t="shared" si="273"/>
        <v>0</v>
      </c>
      <c r="V849" s="169" t="str">
        <f t="shared" si="274"/>
        <v>Uit</v>
      </c>
      <c r="W849" s="170" t="str">
        <f t="shared" si="275"/>
        <v/>
      </c>
      <c r="X849" s="91" t="str">
        <f t="shared" si="276"/>
        <v/>
      </c>
      <c r="Y849" s="51"/>
      <c r="Z849" s="51"/>
      <c r="AA849" s="51"/>
      <c r="AB849" s="51"/>
      <c r="AC849" s="51"/>
      <c r="AD849" s="51"/>
      <c r="AE849" s="51"/>
      <c r="AF849" s="51"/>
      <c r="AG849" s="51"/>
      <c r="AH849" s="51"/>
      <c r="AI849" s="51"/>
      <c r="AJ849" s="51"/>
      <c r="AK849" s="51"/>
      <c r="AL849" s="51"/>
      <c r="AM849" s="51"/>
      <c r="AN849" s="51"/>
      <c r="AO849" s="51"/>
      <c r="AP849" s="51"/>
      <c r="AQ849" s="51"/>
      <c r="AR849" s="51"/>
      <c r="AS849" s="51"/>
      <c r="AT849" s="51"/>
      <c r="AU849" s="51"/>
      <c r="AV849" s="51"/>
      <c r="AW849" s="51"/>
      <c r="AX849" s="149">
        <f t="shared" si="277"/>
        <v>0</v>
      </c>
      <c r="AY849" s="52"/>
      <c r="AZ849" s="90" t="e">
        <f>VLOOKUP(AY849,Termination!C:D,2,FALSE)</f>
        <v>#N/A</v>
      </c>
      <c r="BA849" s="92" t="str">
        <f t="shared" si="278"/>
        <v/>
      </c>
      <c r="BB849" s="89"/>
      <c r="BC849" s="89"/>
      <c r="BD849" s="150" t="str">
        <f t="shared" si="279"/>
        <v/>
      </c>
      <c r="BE849" s="151">
        <f>VLOOKUP(A849,Basisgegevens!$B:$L,5,0)</f>
        <v>1.25E-3</v>
      </c>
      <c r="BF849" s="151">
        <f>VLOOKUP($A849,Basisgegevens!$B:$L,7,0)</f>
        <v>1.0185185185185186E-3</v>
      </c>
      <c r="BG849" s="151">
        <f>VLOOKUP($A849,Basisgegevens!$B:$L,8,0)</f>
        <v>2.1759259259259258E-3</v>
      </c>
      <c r="BH849" s="152">
        <f>VLOOKUP($A849,Basisgegevens!$B:$L,9,0)</f>
        <v>300</v>
      </c>
      <c r="BI849" s="152">
        <f>VLOOKUP($A849,Basisgegevens!$B:$L,10,0)</f>
        <v>135</v>
      </c>
      <c r="BJ849" s="152">
        <f>VLOOKUP($A849,Basisgegevens!$B:$L,11,0)</f>
        <v>19</v>
      </c>
      <c r="BK849" s="152" t="str">
        <f t="shared" si="280"/>
        <v/>
      </c>
      <c r="BL849" s="153" t="str">
        <f t="shared" si="281"/>
        <v>Uit</v>
      </c>
      <c r="BM849" s="154" t="str">
        <f t="shared" si="344"/>
        <v/>
      </c>
      <c r="BN849" s="154">
        <f t="shared" si="282"/>
        <v>0</v>
      </c>
      <c r="BO849" s="154" t="str">
        <f t="shared" si="283"/>
        <v/>
      </c>
      <c r="BP849" s="61"/>
      <c r="BQ849" s="61"/>
      <c r="BR849" s="59" t="str">
        <f t="shared" si="284"/>
        <v/>
      </c>
      <c r="BS849" s="59" t="str">
        <f t="shared" si="285"/>
        <v/>
      </c>
      <c r="BT849" s="155" t="str">
        <f t="shared" si="286"/>
        <v/>
      </c>
      <c r="BU849" s="156" t="str">
        <f t="shared" si="287"/>
        <v/>
      </c>
      <c r="BV849" s="68"/>
      <c r="BW849" s="68"/>
      <c r="BX849" s="68"/>
      <c r="BY849" s="68"/>
      <c r="BZ849" s="68"/>
      <c r="CA849" s="68"/>
      <c r="CB849" s="68"/>
      <c r="CC849" s="68"/>
    </row>
    <row r="850" spans="1:81" x14ac:dyDescent="0.2">
      <c r="A850" s="161" t="s">
        <v>191</v>
      </c>
      <c r="B850" s="32"/>
      <c r="C850" s="164" t="str">
        <f t="shared" si="267"/>
        <v>B</v>
      </c>
      <c r="D850" s="68"/>
      <c r="E850" s="40"/>
      <c r="F850" s="35"/>
      <c r="G850" s="32"/>
      <c r="H850" s="32"/>
      <c r="I850" s="32"/>
      <c r="J850" s="32"/>
      <c r="K850" s="41"/>
      <c r="L850" s="42"/>
      <c r="M850" s="42"/>
      <c r="N850" s="167" t="str">
        <f t="shared" si="268"/>
        <v>Uit</v>
      </c>
      <c r="O850" s="46"/>
      <c r="P850" s="47"/>
      <c r="Q850" s="48">
        <f t="shared" si="269"/>
        <v>0</v>
      </c>
      <c r="R850" s="49" t="str">
        <f t="shared" si="270"/>
        <v/>
      </c>
      <c r="S850" s="50" t="str">
        <f t="shared" si="271"/>
        <v>Uit</v>
      </c>
      <c r="T850" s="171">
        <f t="shared" si="272"/>
        <v>0</v>
      </c>
      <c r="U850" s="169">
        <f t="shared" si="273"/>
        <v>0</v>
      </c>
      <c r="V850" s="169" t="str">
        <f t="shared" si="274"/>
        <v>Uit</v>
      </c>
      <c r="W850" s="170" t="str">
        <f t="shared" si="275"/>
        <v/>
      </c>
      <c r="X850" s="91" t="str">
        <f t="shared" si="276"/>
        <v/>
      </c>
      <c r="Y850" s="51"/>
      <c r="Z850" s="51"/>
      <c r="AA850" s="51"/>
      <c r="AB850" s="51"/>
      <c r="AC850" s="51"/>
      <c r="AD850" s="51"/>
      <c r="AE850" s="51"/>
      <c r="AF850" s="51"/>
      <c r="AG850" s="51"/>
      <c r="AH850" s="51"/>
      <c r="AI850" s="51"/>
      <c r="AJ850" s="51"/>
      <c r="AK850" s="51"/>
      <c r="AL850" s="51"/>
      <c r="AM850" s="51"/>
      <c r="AN850" s="51"/>
      <c r="AO850" s="51"/>
      <c r="AP850" s="51"/>
      <c r="AQ850" s="51"/>
      <c r="AR850" s="51"/>
      <c r="AS850" s="51"/>
      <c r="AT850" s="51"/>
      <c r="AU850" s="51"/>
      <c r="AV850" s="51"/>
      <c r="AW850" s="51"/>
      <c r="AX850" s="149">
        <f t="shared" si="277"/>
        <v>0</v>
      </c>
      <c r="AY850" s="52"/>
      <c r="AZ850" s="90" t="e">
        <f>VLOOKUP(AY850,Termination!C:D,2,FALSE)</f>
        <v>#N/A</v>
      </c>
      <c r="BA850" s="92" t="str">
        <f t="shared" si="278"/>
        <v/>
      </c>
      <c r="BB850" s="89"/>
      <c r="BC850" s="89"/>
      <c r="BD850" s="150" t="str">
        <f t="shared" si="279"/>
        <v/>
      </c>
      <c r="BE850" s="151">
        <f>VLOOKUP(A850,Basisgegevens!$B:$L,5,0)</f>
        <v>1.25E-3</v>
      </c>
      <c r="BF850" s="151">
        <f>VLOOKUP($A850,Basisgegevens!$B:$L,7,0)</f>
        <v>1.0185185185185186E-3</v>
      </c>
      <c r="BG850" s="151">
        <f>VLOOKUP($A850,Basisgegevens!$B:$L,8,0)</f>
        <v>2.1759259259259258E-3</v>
      </c>
      <c r="BH850" s="152">
        <f>VLOOKUP($A850,Basisgegevens!$B:$L,9,0)</f>
        <v>300</v>
      </c>
      <c r="BI850" s="152">
        <f>VLOOKUP($A850,Basisgegevens!$B:$L,10,0)</f>
        <v>135</v>
      </c>
      <c r="BJ850" s="152">
        <f>VLOOKUP($A850,Basisgegevens!$B:$L,11,0)</f>
        <v>19</v>
      </c>
      <c r="BK850" s="152" t="str">
        <f t="shared" si="280"/>
        <v/>
      </c>
      <c r="BL850" s="153" t="str">
        <f t="shared" si="281"/>
        <v>Uit</v>
      </c>
      <c r="BM850" s="154" t="str">
        <f t="shared" si="344"/>
        <v/>
      </c>
      <c r="BN850" s="154">
        <f t="shared" si="282"/>
        <v>0</v>
      </c>
      <c r="BO850" s="154" t="str">
        <f t="shared" si="283"/>
        <v/>
      </c>
      <c r="BP850" s="61"/>
      <c r="BQ850" s="61"/>
      <c r="BR850" s="59" t="str">
        <f t="shared" si="284"/>
        <v/>
      </c>
      <c r="BS850" s="59" t="str">
        <f t="shared" si="285"/>
        <v/>
      </c>
      <c r="BT850" s="155" t="str">
        <f t="shared" si="286"/>
        <v/>
      </c>
      <c r="BU850" s="156" t="str">
        <f t="shared" si="287"/>
        <v/>
      </c>
      <c r="BV850" s="68"/>
      <c r="BW850" s="68"/>
      <c r="BX850" s="68"/>
      <c r="BY850" s="68"/>
      <c r="BZ850" s="68"/>
      <c r="CA850" s="68"/>
      <c r="CB850" s="68"/>
      <c r="CC850" s="68"/>
    </row>
    <row r="851" spans="1:81" x14ac:dyDescent="0.2">
      <c r="A851" s="161" t="s">
        <v>191</v>
      </c>
      <c r="B851" s="32"/>
      <c r="C851" s="164" t="str">
        <f t="shared" si="267"/>
        <v>B</v>
      </c>
      <c r="D851" s="68"/>
      <c r="E851" s="40"/>
      <c r="F851" s="35"/>
      <c r="G851" s="32"/>
      <c r="H851" s="32"/>
      <c r="I851" s="32"/>
      <c r="J851" s="32"/>
      <c r="K851" s="41"/>
      <c r="L851" s="42"/>
      <c r="M851" s="42"/>
      <c r="N851" s="167" t="str">
        <f t="shared" si="268"/>
        <v>Uit</v>
      </c>
      <c r="O851" s="46"/>
      <c r="P851" s="47"/>
      <c r="Q851" s="48">
        <f t="shared" si="269"/>
        <v>0</v>
      </c>
      <c r="R851" s="49" t="str">
        <f t="shared" si="270"/>
        <v/>
      </c>
      <c r="S851" s="50" t="str">
        <f t="shared" si="271"/>
        <v>Uit</v>
      </c>
      <c r="T851" s="171">
        <f t="shared" si="272"/>
        <v>0</v>
      </c>
      <c r="U851" s="169">
        <f t="shared" si="273"/>
        <v>0</v>
      </c>
      <c r="V851" s="169" t="str">
        <f t="shared" si="274"/>
        <v>Uit</v>
      </c>
      <c r="W851" s="170" t="str">
        <f t="shared" si="275"/>
        <v/>
      </c>
      <c r="X851" s="91" t="str">
        <f t="shared" si="276"/>
        <v/>
      </c>
      <c r="Y851" s="51"/>
      <c r="Z851" s="51"/>
      <c r="AA851" s="51"/>
      <c r="AB851" s="51"/>
      <c r="AC851" s="51"/>
      <c r="AD851" s="51"/>
      <c r="AE851" s="51"/>
      <c r="AF851" s="51"/>
      <c r="AG851" s="51"/>
      <c r="AH851" s="51"/>
      <c r="AI851" s="51"/>
      <c r="AJ851" s="51"/>
      <c r="AK851" s="51"/>
      <c r="AL851" s="51"/>
      <c r="AM851" s="51"/>
      <c r="AN851" s="51"/>
      <c r="AO851" s="51"/>
      <c r="AP851" s="51"/>
      <c r="AQ851" s="51"/>
      <c r="AR851" s="51"/>
      <c r="AS851" s="51"/>
      <c r="AT851" s="51"/>
      <c r="AU851" s="51"/>
      <c r="AV851" s="51"/>
      <c r="AW851" s="51"/>
      <c r="AX851" s="149">
        <f t="shared" si="277"/>
        <v>0</v>
      </c>
      <c r="AY851" s="52"/>
      <c r="AZ851" s="90" t="e">
        <f>VLOOKUP(AY851,Termination!C:D,2,FALSE)</f>
        <v>#N/A</v>
      </c>
      <c r="BA851" s="92" t="str">
        <f t="shared" si="278"/>
        <v/>
      </c>
      <c r="BB851" s="89"/>
      <c r="BC851" s="89"/>
      <c r="BD851" s="150" t="str">
        <f t="shared" si="279"/>
        <v/>
      </c>
      <c r="BE851" s="151">
        <f>VLOOKUP(A851,Basisgegevens!$B:$L,5,0)</f>
        <v>1.25E-3</v>
      </c>
      <c r="BF851" s="151">
        <f>VLOOKUP($A851,Basisgegevens!$B:$L,7,0)</f>
        <v>1.0185185185185186E-3</v>
      </c>
      <c r="BG851" s="151">
        <f>VLOOKUP($A851,Basisgegevens!$B:$L,8,0)</f>
        <v>2.1759259259259258E-3</v>
      </c>
      <c r="BH851" s="152">
        <f>VLOOKUP($A851,Basisgegevens!$B:$L,9,0)</f>
        <v>300</v>
      </c>
      <c r="BI851" s="152">
        <f>VLOOKUP($A851,Basisgegevens!$B:$L,10,0)</f>
        <v>135</v>
      </c>
      <c r="BJ851" s="152">
        <f>VLOOKUP($A851,Basisgegevens!$B:$L,11,0)</f>
        <v>19</v>
      </c>
      <c r="BK851" s="152" t="str">
        <f t="shared" si="280"/>
        <v/>
      </c>
      <c r="BL851" s="153" t="str">
        <f t="shared" si="281"/>
        <v>Uit</v>
      </c>
      <c r="BM851" s="154" t="str">
        <f t="shared" si="344"/>
        <v/>
      </c>
      <c r="BN851" s="154">
        <f t="shared" si="282"/>
        <v>0</v>
      </c>
      <c r="BO851" s="154" t="str">
        <f t="shared" si="283"/>
        <v/>
      </c>
      <c r="BP851" s="61"/>
      <c r="BQ851" s="61"/>
      <c r="BR851" s="59" t="str">
        <f t="shared" si="284"/>
        <v/>
      </c>
      <c r="BS851" s="59" t="str">
        <f t="shared" si="285"/>
        <v/>
      </c>
      <c r="BT851" s="155" t="str">
        <f t="shared" si="286"/>
        <v/>
      </c>
      <c r="BU851" s="156" t="str">
        <f t="shared" si="287"/>
        <v/>
      </c>
      <c r="BV851" s="68"/>
      <c r="BW851" s="68"/>
      <c r="BX851" s="68"/>
      <c r="BY851" s="68"/>
      <c r="BZ851" s="68"/>
      <c r="CA851" s="68"/>
      <c r="CB851" s="68"/>
      <c r="CC851" s="68"/>
    </row>
    <row r="852" spans="1:81" x14ac:dyDescent="0.2">
      <c r="A852" s="161" t="s">
        <v>191</v>
      </c>
      <c r="B852" s="32"/>
      <c r="C852" s="164" t="str">
        <f t="shared" si="267"/>
        <v>B</v>
      </c>
      <c r="D852" s="68"/>
      <c r="E852" s="40"/>
      <c r="F852" s="35"/>
      <c r="G852" s="32"/>
      <c r="H852" s="32"/>
      <c r="I852" s="32"/>
      <c r="J852" s="32"/>
      <c r="K852" s="41"/>
      <c r="L852" s="42"/>
      <c r="M852" s="42"/>
      <c r="N852" s="167" t="str">
        <f t="shared" si="268"/>
        <v>Uit</v>
      </c>
      <c r="O852" s="46"/>
      <c r="P852" s="47"/>
      <c r="Q852" s="48">
        <f t="shared" si="269"/>
        <v>0</v>
      </c>
      <c r="R852" s="49" t="str">
        <f t="shared" si="270"/>
        <v/>
      </c>
      <c r="S852" s="50" t="str">
        <f t="shared" si="271"/>
        <v>Uit</v>
      </c>
      <c r="T852" s="171">
        <f t="shared" si="272"/>
        <v>0</v>
      </c>
      <c r="U852" s="169">
        <f t="shared" si="273"/>
        <v>0</v>
      </c>
      <c r="V852" s="169" t="str">
        <f t="shared" si="274"/>
        <v>Uit</v>
      </c>
      <c r="W852" s="170" t="str">
        <f t="shared" si="275"/>
        <v/>
      </c>
      <c r="X852" s="91" t="str">
        <f t="shared" si="276"/>
        <v/>
      </c>
      <c r="Y852" s="51"/>
      <c r="Z852" s="51"/>
      <c r="AA852" s="51"/>
      <c r="AB852" s="51"/>
      <c r="AC852" s="51"/>
      <c r="AD852" s="51"/>
      <c r="AE852" s="51"/>
      <c r="AF852" s="51"/>
      <c r="AG852" s="51"/>
      <c r="AH852" s="51"/>
      <c r="AI852" s="51"/>
      <c r="AJ852" s="51"/>
      <c r="AK852" s="51"/>
      <c r="AL852" s="51"/>
      <c r="AM852" s="51"/>
      <c r="AN852" s="51"/>
      <c r="AO852" s="51"/>
      <c r="AP852" s="51"/>
      <c r="AQ852" s="51"/>
      <c r="AR852" s="51"/>
      <c r="AS852" s="51"/>
      <c r="AT852" s="51"/>
      <c r="AU852" s="51"/>
      <c r="AV852" s="51"/>
      <c r="AW852" s="51"/>
      <c r="AX852" s="149">
        <f t="shared" si="277"/>
        <v>0</v>
      </c>
      <c r="AY852" s="52"/>
      <c r="AZ852" s="90" t="e">
        <f>VLOOKUP(AY852,Termination!C:D,2,FALSE)</f>
        <v>#N/A</v>
      </c>
      <c r="BA852" s="92" t="str">
        <f t="shared" si="278"/>
        <v/>
      </c>
      <c r="BB852" s="89"/>
      <c r="BC852" s="89"/>
      <c r="BD852" s="150" t="str">
        <f t="shared" si="279"/>
        <v/>
      </c>
      <c r="BE852" s="151">
        <f>VLOOKUP(A852,Basisgegevens!$B:$L,5,0)</f>
        <v>1.25E-3</v>
      </c>
      <c r="BF852" s="151">
        <f>VLOOKUP($A852,Basisgegevens!$B:$L,7,0)</f>
        <v>1.0185185185185186E-3</v>
      </c>
      <c r="BG852" s="151">
        <f>VLOOKUP($A852,Basisgegevens!$B:$L,8,0)</f>
        <v>2.1759259259259258E-3</v>
      </c>
      <c r="BH852" s="152">
        <f>VLOOKUP($A852,Basisgegevens!$B:$L,9,0)</f>
        <v>300</v>
      </c>
      <c r="BI852" s="152">
        <f>VLOOKUP($A852,Basisgegevens!$B:$L,10,0)</f>
        <v>135</v>
      </c>
      <c r="BJ852" s="152">
        <f>VLOOKUP($A852,Basisgegevens!$B:$L,11,0)</f>
        <v>19</v>
      </c>
      <c r="BK852" s="152" t="str">
        <f t="shared" si="280"/>
        <v/>
      </c>
      <c r="BL852" s="153" t="str">
        <f t="shared" si="281"/>
        <v>Uit</v>
      </c>
      <c r="BM852" s="154" t="str">
        <f t="shared" si="344"/>
        <v/>
      </c>
      <c r="BN852" s="154">
        <f t="shared" si="282"/>
        <v>0</v>
      </c>
      <c r="BO852" s="154" t="str">
        <f t="shared" si="283"/>
        <v/>
      </c>
      <c r="BP852" s="61"/>
      <c r="BQ852" s="61"/>
      <c r="BR852" s="59" t="str">
        <f t="shared" si="284"/>
        <v/>
      </c>
      <c r="BS852" s="59" t="str">
        <f t="shared" si="285"/>
        <v/>
      </c>
      <c r="BT852" s="155" t="str">
        <f t="shared" si="286"/>
        <v/>
      </c>
      <c r="BU852" s="156" t="str">
        <f t="shared" si="287"/>
        <v/>
      </c>
      <c r="BV852" s="68"/>
      <c r="BW852" s="68"/>
      <c r="BX852" s="68"/>
      <c r="BY852" s="68"/>
      <c r="BZ852" s="68"/>
      <c r="CA852" s="68"/>
      <c r="CB852" s="68"/>
      <c r="CC852" s="68"/>
    </row>
    <row r="853" spans="1:81" x14ac:dyDescent="0.2">
      <c r="A853" s="161" t="s">
        <v>191</v>
      </c>
      <c r="B853" s="32"/>
      <c r="C853" s="164" t="str">
        <f t="shared" si="267"/>
        <v>B</v>
      </c>
      <c r="D853" s="68"/>
      <c r="E853" s="40"/>
      <c r="F853" s="35"/>
      <c r="G853" s="32"/>
      <c r="H853" s="32"/>
      <c r="I853" s="32"/>
      <c r="J853" s="32"/>
      <c r="K853" s="41"/>
      <c r="L853" s="42"/>
      <c r="M853" s="42"/>
      <c r="N853" s="167" t="str">
        <f t="shared" si="268"/>
        <v>Uit</v>
      </c>
      <c r="O853" s="46"/>
      <c r="P853" s="47"/>
      <c r="Q853" s="48">
        <f t="shared" si="269"/>
        <v>0</v>
      </c>
      <c r="R853" s="49" t="str">
        <f t="shared" si="270"/>
        <v/>
      </c>
      <c r="S853" s="50" t="str">
        <f t="shared" si="271"/>
        <v>Uit</v>
      </c>
      <c r="T853" s="171">
        <f t="shared" si="272"/>
        <v>0</v>
      </c>
      <c r="U853" s="169">
        <f t="shared" si="273"/>
        <v>0</v>
      </c>
      <c r="V853" s="169" t="str">
        <f t="shared" si="274"/>
        <v>Uit</v>
      </c>
      <c r="W853" s="170" t="str">
        <f t="shared" si="275"/>
        <v/>
      </c>
      <c r="X853" s="91" t="str">
        <f t="shared" si="276"/>
        <v/>
      </c>
      <c r="Y853" s="51"/>
      <c r="Z853" s="51"/>
      <c r="AA853" s="51"/>
      <c r="AB853" s="51"/>
      <c r="AC853" s="51"/>
      <c r="AD853" s="51"/>
      <c r="AE853" s="51"/>
      <c r="AF853" s="51"/>
      <c r="AG853" s="51"/>
      <c r="AH853" s="51"/>
      <c r="AI853" s="51"/>
      <c r="AJ853" s="51"/>
      <c r="AK853" s="51"/>
      <c r="AL853" s="51"/>
      <c r="AM853" s="51"/>
      <c r="AN853" s="51"/>
      <c r="AO853" s="51"/>
      <c r="AP853" s="51"/>
      <c r="AQ853" s="51"/>
      <c r="AR853" s="51"/>
      <c r="AS853" s="51"/>
      <c r="AT853" s="51"/>
      <c r="AU853" s="51"/>
      <c r="AV853" s="51"/>
      <c r="AW853" s="51"/>
      <c r="AX853" s="149">
        <f t="shared" si="277"/>
        <v>0</v>
      </c>
      <c r="AY853" s="52"/>
      <c r="AZ853" s="90" t="e">
        <f>VLOOKUP(AY853,Termination!C:D,2,FALSE)</f>
        <v>#N/A</v>
      </c>
      <c r="BA853" s="92" t="str">
        <f t="shared" si="278"/>
        <v/>
      </c>
      <c r="BB853" s="89"/>
      <c r="BC853" s="89"/>
      <c r="BD853" s="150" t="str">
        <f t="shared" si="279"/>
        <v/>
      </c>
      <c r="BE853" s="151">
        <f>VLOOKUP(A853,Basisgegevens!$B:$L,5,0)</f>
        <v>1.25E-3</v>
      </c>
      <c r="BF853" s="151">
        <f>VLOOKUP($A853,Basisgegevens!$B:$L,7,0)</f>
        <v>1.0185185185185186E-3</v>
      </c>
      <c r="BG853" s="151">
        <f>VLOOKUP($A853,Basisgegevens!$B:$L,8,0)</f>
        <v>2.1759259259259258E-3</v>
      </c>
      <c r="BH853" s="152">
        <f>VLOOKUP($A853,Basisgegevens!$B:$L,9,0)</f>
        <v>300</v>
      </c>
      <c r="BI853" s="152">
        <f>VLOOKUP($A853,Basisgegevens!$B:$L,10,0)</f>
        <v>135</v>
      </c>
      <c r="BJ853" s="152">
        <f>VLOOKUP($A853,Basisgegevens!$B:$L,11,0)</f>
        <v>19</v>
      </c>
      <c r="BK853" s="152" t="str">
        <f t="shared" si="280"/>
        <v/>
      </c>
      <c r="BL853" s="153" t="str">
        <f t="shared" si="281"/>
        <v>Uit</v>
      </c>
      <c r="BM853" s="154" t="str">
        <f t="shared" si="344"/>
        <v/>
      </c>
      <c r="BN853" s="154">
        <f t="shared" si="282"/>
        <v>0</v>
      </c>
      <c r="BO853" s="154" t="str">
        <f t="shared" si="283"/>
        <v/>
      </c>
      <c r="BP853" s="61"/>
      <c r="BQ853" s="61"/>
      <c r="BR853" s="59" t="str">
        <f t="shared" si="284"/>
        <v/>
      </c>
      <c r="BS853" s="59" t="str">
        <f t="shared" si="285"/>
        <v/>
      </c>
      <c r="BT853" s="155" t="str">
        <f t="shared" si="286"/>
        <v/>
      </c>
      <c r="BU853" s="156" t="str">
        <f t="shared" si="287"/>
        <v/>
      </c>
      <c r="BV853" s="68"/>
      <c r="BW853" s="68"/>
      <c r="BX853" s="68"/>
      <c r="BY853" s="68"/>
      <c r="BZ853" s="68"/>
      <c r="CA853" s="68"/>
      <c r="CB853" s="68"/>
      <c r="CC853" s="68"/>
    </row>
    <row r="854" spans="1:81" x14ac:dyDescent="0.2">
      <c r="A854" s="161" t="s">
        <v>191</v>
      </c>
      <c r="B854" s="32"/>
      <c r="C854" s="164" t="str">
        <f t="shared" si="267"/>
        <v>B</v>
      </c>
      <c r="D854" s="68"/>
      <c r="E854" s="40"/>
      <c r="F854" s="35"/>
      <c r="G854" s="32"/>
      <c r="H854" s="32"/>
      <c r="I854" s="32"/>
      <c r="J854" s="32"/>
      <c r="K854" s="41"/>
      <c r="L854" s="42"/>
      <c r="M854" s="42"/>
      <c r="N854" s="167" t="str">
        <f t="shared" si="268"/>
        <v>Uit</v>
      </c>
      <c r="O854" s="46"/>
      <c r="P854" s="47"/>
      <c r="Q854" s="48">
        <f t="shared" si="269"/>
        <v>0</v>
      </c>
      <c r="R854" s="49" t="str">
        <f t="shared" si="270"/>
        <v/>
      </c>
      <c r="S854" s="50" t="str">
        <f t="shared" si="271"/>
        <v>Uit</v>
      </c>
      <c r="T854" s="171">
        <f t="shared" si="272"/>
        <v>0</v>
      </c>
      <c r="U854" s="169">
        <f t="shared" si="273"/>
        <v>0</v>
      </c>
      <c r="V854" s="169" t="str">
        <f t="shared" si="274"/>
        <v>Uit</v>
      </c>
      <c r="W854" s="170" t="str">
        <f t="shared" si="275"/>
        <v/>
      </c>
      <c r="X854" s="91" t="str">
        <f t="shared" si="276"/>
        <v/>
      </c>
      <c r="Y854" s="51"/>
      <c r="Z854" s="51"/>
      <c r="AA854" s="51"/>
      <c r="AB854" s="51"/>
      <c r="AC854" s="51"/>
      <c r="AD854" s="51"/>
      <c r="AE854" s="51"/>
      <c r="AF854" s="51"/>
      <c r="AG854" s="51"/>
      <c r="AH854" s="51"/>
      <c r="AI854" s="51"/>
      <c r="AJ854" s="51"/>
      <c r="AK854" s="51"/>
      <c r="AL854" s="51"/>
      <c r="AM854" s="51"/>
      <c r="AN854" s="51"/>
      <c r="AO854" s="51"/>
      <c r="AP854" s="51"/>
      <c r="AQ854" s="51"/>
      <c r="AR854" s="51"/>
      <c r="AS854" s="51"/>
      <c r="AT854" s="51"/>
      <c r="AU854" s="51"/>
      <c r="AV854" s="51"/>
      <c r="AW854" s="51"/>
      <c r="AX854" s="149">
        <f t="shared" si="277"/>
        <v>0</v>
      </c>
      <c r="AY854" s="52"/>
      <c r="AZ854" s="90" t="e">
        <f>VLOOKUP(AY854,Termination!C:D,2,FALSE)</f>
        <v>#N/A</v>
      </c>
      <c r="BA854" s="92" t="str">
        <f t="shared" si="278"/>
        <v/>
      </c>
      <c r="BB854" s="89"/>
      <c r="BC854" s="89"/>
      <c r="BD854" s="150" t="str">
        <f t="shared" si="279"/>
        <v/>
      </c>
      <c r="BE854" s="151">
        <f>VLOOKUP(A854,Basisgegevens!$B:$L,5,0)</f>
        <v>1.25E-3</v>
      </c>
      <c r="BF854" s="151">
        <f>VLOOKUP($A854,Basisgegevens!$B:$L,7,0)</f>
        <v>1.0185185185185186E-3</v>
      </c>
      <c r="BG854" s="151">
        <f>VLOOKUP($A854,Basisgegevens!$B:$L,8,0)</f>
        <v>2.1759259259259258E-3</v>
      </c>
      <c r="BH854" s="152">
        <f>VLOOKUP($A854,Basisgegevens!$B:$L,9,0)</f>
        <v>300</v>
      </c>
      <c r="BI854" s="152">
        <f>VLOOKUP($A854,Basisgegevens!$B:$L,10,0)</f>
        <v>135</v>
      </c>
      <c r="BJ854" s="152">
        <f>VLOOKUP($A854,Basisgegevens!$B:$L,11,0)</f>
        <v>19</v>
      </c>
      <c r="BK854" s="152" t="str">
        <f t="shared" si="280"/>
        <v/>
      </c>
      <c r="BL854" s="153" t="str">
        <f t="shared" si="281"/>
        <v>Uit</v>
      </c>
      <c r="BM854" s="154" t="str">
        <f t="shared" si="344"/>
        <v/>
      </c>
      <c r="BN854" s="154">
        <f t="shared" si="282"/>
        <v>0</v>
      </c>
      <c r="BO854" s="154" t="str">
        <f t="shared" si="283"/>
        <v/>
      </c>
      <c r="BP854" s="61"/>
      <c r="BQ854" s="61"/>
      <c r="BR854" s="59" t="str">
        <f t="shared" si="284"/>
        <v/>
      </c>
      <c r="BS854" s="59" t="str">
        <f t="shared" si="285"/>
        <v/>
      </c>
      <c r="BT854" s="155" t="str">
        <f t="shared" si="286"/>
        <v/>
      </c>
      <c r="BU854" s="156" t="str">
        <f t="shared" si="287"/>
        <v/>
      </c>
      <c r="BV854" s="68"/>
      <c r="BW854" s="68"/>
      <c r="BX854" s="68"/>
      <c r="BY854" s="68"/>
      <c r="BZ854" s="68"/>
      <c r="CA854" s="68"/>
      <c r="CB854" s="68"/>
      <c r="CC854" s="68"/>
    </row>
    <row r="855" spans="1:81" x14ac:dyDescent="0.2">
      <c r="A855" s="161" t="s">
        <v>191</v>
      </c>
      <c r="B855" s="32"/>
      <c r="C855" s="164" t="str">
        <f t="shared" si="267"/>
        <v>B</v>
      </c>
      <c r="D855" s="68"/>
      <c r="E855" s="40"/>
      <c r="F855" s="35"/>
      <c r="G855" s="32"/>
      <c r="H855" s="32"/>
      <c r="I855" s="32"/>
      <c r="J855" s="32"/>
      <c r="K855" s="41"/>
      <c r="L855" s="42"/>
      <c r="M855" s="42"/>
      <c r="N855" s="167" t="str">
        <f t="shared" si="268"/>
        <v>Uit</v>
      </c>
      <c r="O855" s="46"/>
      <c r="P855" s="47"/>
      <c r="Q855" s="48">
        <f t="shared" si="269"/>
        <v>0</v>
      </c>
      <c r="R855" s="49" t="str">
        <f t="shared" si="270"/>
        <v/>
      </c>
      <c r="S855" s="50" t="str">
        <f t="shared" si="271"/>
        <v>Uit</v>
      </c>
      <c r="T855" s="171">
        <f t="shared" si="272"/>
        <v>0</v>
      </c>
      <c r="U855" s="169">
        <f t="shared" si="273"/>
        <v>0</v>
      </c>
      <c r="V855" s="169" t="str">
        <f t="shared" si="274"/>
        <v>Uit</v>
      </c>
      <c r="W855" s="170" t="str">
        <f t="shared" si="275"/>
        <v/>
      </c>
      <c r="X855" s="91" t="str">
        <f t="shared" si="276"/>
        <v/>
      </c>
      <c r="Y855" s="51"/>
      <c r="Z855" s="51"/>
      <c r="AA855" s="51"/>
      <c r="AB855" s="51"/>
      <c r="AC855" s="51"/>
      <c r="AD855" s="51"/>
      <c r="AE855" s="51"/>
      <c r="AF855" s="51"/>
      <c r="AG855" s="51"/>
      <c r="AH855" s="51"/>
      <c r="AI855" s="51"/>
      <c r="AJ855" s="51"/>
      <c r="AK855" s="51"/>
      <c r="AL855" s="51"/>
      <c r="AM855" s="51"/>
      <c r="AN855" s="51"/>
      <c r="AO855" s="51"/>
      <c r="AP855" s="51"/>
      <c r="AQ855" s="51"/>
      <c r="AR855" s="51"/>
      <c r="AS855" s="51"/>
      <c r="AT855" s="51"/>
      <c r="AU855" s="51"/>
      <c r="AV855" s="51"/>
      <c r="AW855" s="51"/>
      <c r="AX855" s="149">
        <f t="shared" si="277"/>
        <v>0</v>
      </c>
      <c r="AY855" s="52"/>
      <c r="AZ855" s="90" t="e">
        <f>VLOOKUP(AY855,Termination!C:D,2,FALSE)</f>
        <v>#N/A</v>
      </c>
      <c r="BA855" s="92" t="str">
        <f t="shared" si="278"/>
        <v/>
      </c>
      <c r="BB855" s="89"/>
      <c r="BC855" s="89"/>
      <c r="BD855" s="150" t="str">
        <f t="shared" si="279"/>
        <v/>
      </c>
      <c r="BE855" s="151">
        <f>VLOOKUP(A855,Basisgegevens!$B:$L,5,0)</f>
        <v>1.25E-3</v>
      </c>
      <c r="BF855" s="151">
        <f>VLOOKUP($A855,Basisgegevens!$B:$L,7,0)</f>
        <v>1.0185185185185186E-3</v>
      </c>
      <c r="BG855" s="151">
        <f>VLOOKUP($A855,Basisgegevens!$B:$L,8,0)</f>
        <v>2.1759259259259258E-3</v>
      </c>
      <c r="BH855" s="152">
        <f>VLOOKUP($A855,Basisgegevens!$B:$L,9,0)</f>
        <v>300</v>
      </c>
      <c r="BI855" s="152">
        <f>VLOOKUP($A855,Basisgegevens!$B:$L,10,0)</f>
        <v>135</v>
      </c>
      <c r="BJ855" s="152">
        <f>VLOOKUP($A855,Basisgegevens!$B:$L,11,0)</f>
        <v>19</v>
      </c>
      <c r="BK855" s="152" t="str">
        <f t="shared" si="280"/>
        <v/>
      </c>
      <c r="BL855" s="153" t="str">
        <f t="shared" si="281"/>
        <v>Uit</v>
      </c>
      <c r="BM855" s="154" t="str">
        <f t="shared" si="344"/>
        <v/>
      </c>
      <c r="BN855" s="154">
        <f t="shared" si="282"/>
        <v>0</v>
      </c>
      <c r="BO855" s="154" t="str">
        <f t="shared" si="283"/>
        <v/>
      </c>
      <c r="BP855" s="61"/>
      <c r="BQ855" s="61"/>
      <c r="BR855" s="59" t="str">
        <f t="shared" si="284"/>
        <v/>
      </c>
      <c r="BS855" s="59" t="str">
        <f t="shared" si="285"/>
        <v/>
      </c>
      <c r="BT855" s="155" t="str">
        <f t="shared" si="286"/>
        <v/>
      </c>
      <c r="BU855" s="156" t="str">
        <f t="shared" si="287"/>
        <v/>
      </c>
      <c r="BV855" s="68"/>
      <c r="BW855" s="68"/>
      <c r="BX855" s="68"/>
      <c r="BY855" s="68"/>
      <c r="BZ855" s="68"/>
      <c r="CA855" s="68"/>
      <c r="CB855" s="68"/>
      <c r="CC855" s="68"/>
    </row>
    <row r="856" spans="1:81" x14ac:dyDescent="0.2">
      <c r="A856" s="161" t="s">
        <v>191</v>
      </c>
      <c r="B856" s="32"/>
      <c r="C856" s="164" t="str">
        <f t="shared" si="267"/>
        <v>B</v>
      </c>
      <c r="D856" s="68"/>
      <c r="E856" s="40"/>
      <c r="F856" s="35"/>
      <c r="G856" s="32"/>
      <c r="H856" s="32"/>
      <c r="I856" s="32"/>
      <c r="J856" s="32"/>
      <c r="K856" s="41"/>
      <c r="L856" s="42"/>
      <c r="M856" s="42"/>
      <c r="N856" s="167" t="str">
        <f t="shared" si="268"/>
        <v>Uit</v>
      </c>
      <c r="O856" s="46"/>
      <c r="P856" s="47"/>
      <c r="Q856" s="48">
        <f t="shared" si="269"/>
        <v>0</v>
      </c>
      <c r="R856" s="49" t="str">
        <f t="shared" si="270"/>
        <v/>
      </c>
      <c r="S856" s="50" t="str">
        <f t="shared" si="271"/>
        <v>Uit</v>
      </c>
      <c r="T856" s="171">
        <f t="shared" si="272"/>
        <v>0</v>
      </c>
      <c r="U856" s="169">
        <f t="shared" si="273"/>
        <v>0</v>
      </c>
      <c r="V856" s="169" t="str">
        <f t="shared" si="274"/>
        <v>Uit</v>
      </c>
      <c r="W856" s="170" t="str">
        <f t="shared" si="275"/>
        <v/>
      </c>
      <c r="X856" s="91" t="str">
        <f t="shared" si="276"/>
        <v/>
      </c>
      <c r="Y856" s="51"/>
      <c r="Z856" s="51"/>
      <c r="AA856" s="51"/>
      <c r="AB856" s="51"/>
      <c r="AC856" s="51"/>
      <c r="AD856" s="51"/>
      <c r="AE856" s="51"/>
      <c r="AF856" s="51"/>
      <c r="AG856" s="51"/>
      <c r="AH856" s="51"/>
      <c r="AI856" s="51"/>
      <c r="AJ856" s="51"/>
      <c r="AK856" s="51"/>
      <c r="AL856" s="51"/>
      <c r="AM856" s="51"/>
      <c r="AN856" s="51"/>
      <c r="AO856" s="51"/>
      <c r="AP856" s="51"/>
      <c r="AQ856" s="51"/>
      <c r="AR856" s="51"/>
      <c r="AS856" s="51"/>
      <c r="AT856" s="51"/>
      <c r="AU856" s="51"/>
      <c r="AV856" s="51"/>
      <c r="AW856" s="51"/>
      <c r="AX856" s="149">
        <f t="shared" si="277"/>
        <v>0</v>
      </c>
      <c r="AY856" s="52"/>
      <c r="AZ856" s="90" t="e">
        <f>VLOOKUP(AY856,Termination!C:D,2,FALSE)</f>
        <v>#N/A</v>
      </c>
      <c r="BA856" s="92" t="str">
        <f t="shared" si="278"/>
        <v/>
      </c>
      <c r="BB856" s="89"/>
      <c r="BC856" s="89"/>
      <c r="BD856" s="150" t="str">
        <f t="shared" si="279"/>
        <v/>
      </c>
      <c r="BE856" s="151">
        <f>VLOOKUP(A856,Basisgegevens!$B:$L,5,0)</f>
        <v>1.25E-3</v>
      </c>
      <c r="BF856" s="151">
        <f>VLOOKUP($A856,Basisgegevens!$B:$L,7,0)</f>
        <v>1.0185185185185186E-3</v>
      </c>
      <c r="BG856" s="151">
        <f>VLOOKUP($A856,Basisgegevens!$B:$L,8,0)</f>
        <v>2.1759259259259258E-3</v>
      </c>
      <c r="BH856" s="152">
        <f>VLOOKUP($A856,Basisgegevens!$B:$L,9,0)</f>
        <v>300</v>
      </c>
      <c r="BI856" s="152">
        <f>VLOOKUP($A856,Basisgegevens!$B:$L,10,0)</f>
        <v>135</v>
      </c>
      <c r="BJ856" s="152">
        <f>VLOOKUP($A856,Basisgegevens!$B:$L,11,0)</f>
        <v>19</v>
      </c>
      <c r="BK856" s="152" t="str">
        <f t="shared" si="280"/>
        <v/>
      </c>
      <c r="BL856" s="153" t="str">
        <f t="shared" si="281"/>
        <v>Uit</v>
      </c>
      <c r="BM856" s="154" t="str">
        <f t="shared" si="344"/>
        <v/>
      </c>
      <c r="BN856" s="154">
        <f t="shared" si="282"/>
        <v>0</v>
      </c>
      <c r="BO856" s="154" t="str">
        <f t="shared" si="283"/>
        <v/>
      </c>
      <c r="BP856" s="61"/>
      <c r="BQ856" s="61"/>
      <c r="BR856" s="59" t="str">
        <f t="shared" si="284"/>
        <v/>
      </c>
      <c r="BS856" s="59" t="str">
        <f t="shared" si="285"/>
        <v/>
      </c>
      <c r="BT856" s="155" t="str">
        <f t="shared" si="286"/>
        <v/>
      </c>
      <c r="BU856" s="156" t="str">
        <f t="shared" si="287"/>
        <v/>
      </c>
      <c r="BV856" s="68"/>
      <c r="BW856" s="68"/>
      <c r="BX856" s="68"/>
      <c r="BY856" s="68"/>
      <c r="BZ856" s="68"/>
      <c r="CA856" s="68"/>
      <c r="CB856" s="68"/>
      <c r="CC856" s="68"/>
    </row>
    <row r="857" spans="1:81" x14ac:dyDescent="0.2">
      <c r="A857" s="161" t="s">
        <v>191</v>
      </c>
      <c r="B857" s="32"/>
      <c r="C857" s="164" t="str">
        <f t="shared" si="267"/>
        <v>B</v>
      </c>
      <c r="D857" s="68"/>
      <c r="E857" s="40"/>
      <c r="F857" s="35"/>
      <c r="G857" s="32"/>
      <c r="H857" s="32"/>
      <c r="I857" s="32"/>
      <c r="J857" s="32"/>
      <c r="K857" s="41"/>
      <c r="L857" s="42"/>
      <c r="M857" s="42"/>
      <c r="N857" s="167" t="str">
        <f t="shared" si="268"/>
        <v>Uit</v>
      </c>
      <c r="O857" s="46"/>
      <c r="P857" s="47"/>
      <c r="Q857" s="48">
        <f t="shared" si="269"/>
        <v>0</v>
      </c>
      <c r="R857" s="49" t="str">
        <f t="shared" si="270"/>
        <v/>
      </c>
      <c r="S857" s="50" t="str">
        <f t="shared" si="271"/>
        <v>Uit</v>
      </c>
      <c r="T857" s="171">
        <f t="shared" si="272"/>
        <v>0</v>
      </c>
      <c r="U857" s="169">
        <f t="shared" si="273"/>
        <v>0</v>
      </c>
      <c r="V857" s="169" t="str">
        <f t="shared" si="274"/>
        <v>Uit</v>
      </c>
      <c r="W857" s="170" t="str">
        <f t="shared" si="275"/>
        <v/>
      </c>
      <c r="X857" s="91" t="str">
        <f t="shared" si="276"/>
        <v/>
      </c>
      <c r="Y857" s="51"/>
      <c r="Z857" s="51"/>
      <c r="AA857" s="51"/>
      <c r="AB857" s="51"/>
      <c r="AC857" s="51"/>
      <c r="AD857" s="51"/>
      <c r="AE857" s="51"/>
      <c r="AF857" s="51"/>
      <c r="AG857" s="51"/>
      <c r="AH857" s="51"/>
      <c r="AI857" s="51"/>
      <c r="AJ857" s="51"/>
      <c r="AK857" s="51"/>
      <c r="AL857" s="51"/>
      <c r="AM857" s="51"/>
      <c r="AN857" s="51"/>
      <c r="AO857" s="51"/>
      <c r="AP857" s="51"/>
      <c r="AQ857" s="51"/>
      <c r="AR857" s="51"/>
      <c r="AS857" s="51"/>
      <c r="AT857" s="51"/>
      <c r="AU857" s="51"/>
      <c r="AV857" s="51"/>
      <c r="AW857" s="51"/>
      <c r="AX857" s="149">
        <f t="shared" si="277"/>
        <v>0</v>
      </c>
      <c r="AY857" s="52"/>
      <c r="AZ857" s="90" t="e">
        <f>VLOOKUP(AY857,Termination!C:D,2,FALSE)</f>
        <v>#N/A</v>
      </c>
      <c r="BA857" s="92" t="str">
        <f t="shared" si="278"/>
        <v/>
      </c>
      <c r="BB857" s="89"/>
      <c r="BC857" s="89"/>
      <c r="BD857" s="150" t="str">
        <f t="shared" si="279"/>
        <v/>
      </c>
      <c r="BE857" s="151">
        <f>VLOOKUP(A857,Basisgegevens!$B:$L,5,0)</f>
        <v>1.25E-3</v>
      </c>
      <c r="BF857" s="151">
        <f>VLOOKUP($A857,Basisgegevens!$B:$L,7,0)</f>
        <v>1.0185185185185186E-3</v>
      </c>
      <c r="BG857" s="151">
        <f>VLOOKUP($A857,Basisgegevens!$B:$L,8,0)</f>
        <v>2.1759259259259258E-3</v>
      </c>
      <c r="BH857" s="152">
        <f>VLOOKUP($A857,Basisgegevens!$B:$L,9,0)</f>
        <v>300</v>
      </c>
      <c r="BI857" s="152">
        <f>VLOOKUP($A857,Basisgegevens!$B:$L,10,0)</f>
        <v>135</v>
      </c>
      <c r="BJ857" s="152">
        <f>VLOOKUP($A857,Basisgegevens!$B:$L,11,0)</f>
        <v>19</v>
      </c>
      <c r="BK857" s="152" t="str">
        <f t="shared" si="280"/>
        <v/>
      </c>
      <c r="BL857" s="153" t="str">
        <f t="shared" si="281"/>
        <v>Uit</v>
      </c>
      <c r="BM857" s="154" t="str">
        <f t="shared" si="344"/>
        <v/>
      </c>
      <c r="BN857" s="154">
        <f t="shared" si="282"/>
        <v>0</v>
      </c>
      <c r="BO857" s="154" t="str">
        <f t="shared" si="283"/>
        <v/>
      </c>
      <c r="BP857" s="61"/>
      <c r="BQ857" s="61"/>
      <c r="BR857" s="59" t="str">
        <f t="shared" si="284"/>
        <v/>
      </c>
      <c r="BS857" s="59" t="str">
        <f t="shared" si="285"/>
        <v/>
      </c>
      <c r="BT857" s="155" t="str">
        <f t="shared" si="286"/>
        <v/>
      </c>
      <c r="BU857" s="156" t="str">
        <f t="shared" si="287"/>
        <v/>
      </c>
      <c r="BV857" s="68"/>
      <c r="BW857" s="68"/>
      <c r="BX857" s="68"/>
      <c r="BY857" s="68"/>
      <c r="BZ857" s="68"/>
      <c r="CA857" s="68"/>
      <c r="CB857" s="68"/>
      <c r="CC857" s="68"/>
    </row>
    <row r="858" spans="1:81" x14ac:dyDescent="0.2">
      <c r="A858" s="161" t="s">
        <v>191</v>
      </c>
      <c r="B858" s="32"/>
      <c r="C858" s="164" t="str">
        <f t="shared" si="267"/>
        <v>B</v>
      </c>
      <c r="D858" s="68"/>
      <c r="E858" s="40"/>
      <c r="F858" s="35"/>
      <c r="G858" s="32"/>
      <c r="H858" s="32"/>
      <c r="I858" s="32"/>
      <c r="J858" s="32"/>
      <c r="K858" s="41"/>
      <c r="L858" s="42"/>
      <c r="M858" s="42"/>
      <c r="N858" s="167" t="str">
        <f t="shared" si="268"/>
        <v>Uit</v>
      </c>
      <c r="O858" s="46"/>
      <c r="P858" s="47"/>
      <c r="Q858" s="48">
        <f t="shared" si="269"/>
        <v>0</v>
      </c>
      <c r="R858" s="49" t="str">
        <f t="shared" si="270"/>
        <v/>
      </c>
      <c r="S858" s="50" t="str">
        <f t="shared" si="271"/>
        <v>Uit</v>
      </c>
      <c r="T858" s="171">
        <f t="shared" si="272"/>
        <v>0</v>
      </c>
      <c r="U858" s="169">
        <f t="shared" si="273"/>
        <v>0</v>
      </c>
      <c r="V858" s="169" t="str">
        <f t="shared" si="274"/>
        <v>Uit</v>
      </c>
      <c r="W858" s="170" t="str">
        <f t="shared" si="275"/>
        <v/>
      </c>
      <c r="X858" s="91" t="str">
        <f t="shared" si="276"/>
        <v/>
      </c>
      <c r="Y858" s="51"/>
      <c r="Z858" s="51"/>
      <c r="AA858" s="51"/>
      <c r="AB858" s="51"/>
      <c r="AC858" s="51"/>
      <c r="AD858" s="51"/>
      <c r="AE858" s="51"/>
      <c r="AF858" s="51"/>
      <c r="AG858" s="51"/>
      <c r="AH858" s="51"/>
      <c r="AI858" s="51"/>
      <c r="AJ858" s="51"/>
      <c r="AK858" s="51"/>
      <c r="AL858" s="51"/>
      <c r="AM858" s="51"/>
      <c r="AN858" s="51"/>
      <c r="AO858" s="51"/>
      <c r="AP858" s="51"/>
      <c r="AQ858" s="51"/>
      <c r="AR858" s="51"/>
      <c r="AS858" s="51"/>
      <c r="AT858" s="51"/>
      <c r="AU858" s="51"/>
      <c r="AV858" s="51"/>
      <c r="AW858" s="51"/>
      <c r="AX858" s="149">
        <f t="shared" si="277"/>
        <v>0</v>
      </c>
      <c r="AY858" s="52"/>
      <c r="AZ858" s="90" t="e">
        <f>VLOOKUP(AY858,Termination!C:D,2,FALSE)</f>
        <v>#N/A</v>
      </c>
      <c r="BA858" s="92" t="str">
        <f t="shared" si="278"/>
        <v/>
      </c>
      <c r="BB858" s="89"/>
      <c r="BC858" s="89"/>
      <c r="BD858" s="150" t="str">
        <f t="shared" si="279"/>
        <v/>
      </c>
      <c r="BE858" s="151">
        <f>VLOOKUP(A858,Basisgegevens!$B:$L,5,0)</f>
        <v>1.25E-3</v>
      </c>
      <c r="BF858" s="151">
        <f>VLOOKUP($A858,Basisgegevens!$B:$L,7,0)</f>
        <v>1.0185185185185186E-3</v>
      </c>
      <c r="BG858" s="151">
        <f>VLOOKUP($A858,Basisgegevens!$B:$L,8,0)</f>
        <v>2.1759259259259258E-3</v>
      </c>
      <c r="BH858" s="152">
        <f>VLOOKUP($A858,Basisgegevens!$B:$L,9,0)</f>
        <v>300</v>
      </c>
      <c r="BI858" s="152">
        <f>VLOOKUP($A858,Basisgegevens!$B:$L,10,0)</f>
        <v>135</v>
      </c>
      <c r="BJ858" s="152">
        <f>VLOOKUP($A858,Basisgegevens!$B:$L,11,0)</f>
        <v>19</v>
      </c>
      <c r="BK858" s="152" t="str">
        <f t="shared" si="280"/>
        <v/>
      </c>
      <c r="BL858" s="153" t="str">
        <f t="shared" si="281"/>
        <v>Uit</v>
      </c>
      <c r="BM858" s="154" t="str">
        <f t="shared" si="344"/>
        <v/>
      </c>
      <c r="BN858" s="154">
        <f t="shared" si="282"/>
        <v>0</v>
      </c>
      <c r="BO858" s="154" t="str">
        <f t="shared" si="283"/>
        <v/>
      </c>
      <c r="BP858" s="61"/>
      <c r="BQ858" s="61"/>
      <c r="BR858" s="59" t="str">
        <f t="shared" si="284"/>
        <v/>
      </c>
      <c r="BS858" s="59" t="str">
        <f t="shared" si="285"/>
        <v/>
      </c>
      <c r="BT858" s="155" t="str">
        <f t="shared" si="286"/>
        <v/>
      </c>
      <c r="BU858" s="156" t="str">
        <f t="shared" si="287"/>
        <v/>
      </c>
      <c r="BV858" s="68"/>
      <c r="BW858" s="68"/>
      <c r="BX858" s="68"/>
      <c r="BY858" s="68"/>
      <c r="BZ858" s="68"/>
      <c r="CA858" s="68"/>
      <c r="CB858" s="68"/>
      <c r="CC858" s="68"/>
    </row>
    <row r="859" spans="1:81" x14ac:dyDescent="0.2">
      <c r="A859" s="161" t="s">
        <v>191</v>
      </c>
      <c r="B859" s="32"/>
      <c r="C859" s="164" t="str">
        <f t="shared" si="267"/>
        <v>B</v>
      </c>
      <c r="D859" s="68"/>
      <c r="E859" s="40"/>
      <c r="F859" s="35"/>
      <c r="G859" s="32"/>
      <c r="H859" s="32"/>
      <c r="I859" s="32"/>
      <c r="J859" s="32"/>
      <c r="K859" s="41"/>
      <c r="L859" s="42"/>
      <c r="M859" s="42"/>
      <c r="N859" s="167" t="str">
        <f t="shared" si="268"/>
        <v>Uit</v>
      </c>
      <c r="O859" s="46"/>
      <c r="P859" s="47"/>
      <c r="Q859" s="48">
        <f t="shared" si="269"/>
        <v>0</v>
      </c>
      <c r="R859" s="49" t="str">
        <f t="shared" si="270"/>
        <v/>
      </c>
      <c r="S859" s="50" t="str">
        <f t="shared" si="271"/>
        <v>Uit</v>
      </c>
      <c r="T859" s="171">
        <f t="shared" si="272"/>
        <v>0</v>
      </c>
      <c r="U859" s="169">
        <f t="shared" si="273"/>
        <v>0</v>
      </c>
      <c r="V859" s="169" t="str">
        <f t="shared" si="274"/>
        <v>Uit</v>
      </c>
      <c r="W859" s="170" t="str">
        <f t="shared" si="275"/>
        <v/>
      </c>
      <c r="X859" s="91" t="str">
        <f t="shared" si="276"/>
        <v/>
      </c>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149">
        <f t="shared" si="277"/>
        <v>0</v>
      </c>
      <c r="AY859" s="52"/>
      <c r="AZ859" s="90" t="e">
        <f>VLOOKUP(AY859,Termination!C:D,2,FALSE)</f>
        <v>#N/A</v>
      </c>
      <c r="BA859" s="92" t="str">
        <f t="shared" si="278"/>
        <v/>
      </c>
      <c r="BB859" s="89"/>
      <c r="BC859" s="89"/>
      <c r="BD859" s="150" t="str">
        <f t="shared" si="279"/>
        <v/>
      </c>
      <c r="BE859" s="151">
        <f>VLOOKUP(A859,Basisgegevens!$B:$L,5,0)</f>
        <v>1.25E-3</v>
      </c>
      <c r="BF859" s="151">
        <f>VLOOKUP($A859,Basisgegevens!$B:$L,7,0)</f>
        <v>1.0185185185185186E-3</v>
      </c>
      <c r="BG859" s="151">
        <f>VLOOKUP($A859,Basisgegevens!$B:$L,8,0)</f>
        <v>2.1759259259259258E-3</v>
      </c>
      <c r="BH859" s="152">
        <f>VLOOKUP($A859,Basisgegevens!$B:$L,9,0)</f>
        <v>300</v>
      </c>
      <c r="BI859" s="152">
        <f>VLOOKUP($A859,Basisgegevens!$B:$L,10,0)</f>
        <v>135</v>
      </c>
      <c r="BJ859" s="152">
        <f>VLOOKUP($A859,Basisgegevens!$B:$L,11,0)</f>
        <v>19</v>
      </c>
      <c r="BK859" s="152" t="str">
        <f t="shared" si="280"/>
        <v/>
      </c>
      <c r="BL859" s="153" t="str">
        <f t="shared" si="281"/>
        <v>Uit</v>
      </c>
      <c r="BM859" s="154" t="str">
        <f t="shared" si="344"/>
        <v/>
      </c>
      <c r="BN859" s="154">
        <f t="shared" si="282"/>
        <v>0</v>
      </c>
      <c r="BO859" s="154" t="str">
        <f t="shared" si="283"/>
        <v/>
      </c>
      <c r="BP859" s="61"/>
      <c r="BQ859" s="61"/>
      <c r="BR859" s="59" t="str">
        <f t="shared" si="284"/>
        <v/>
      </c>
      <c r="BS859" s="59" t="str">
        <f t="shared" si="285"/>
        <v/>
      </c>
      <c r="BT859" s="155" t="str">
        <f t="shared" si="286"/>
        <v/>
      </c>
      <c r="BU859" s="156" t="str">
        <f t="shared" si="287"/>
        <v/>
      </c>
      <c r="BV859" s="68"/>
      <c r="BW859" s="68"/>
      <c r="BX859" s="68"/>
      <c r="BY859" s="68"/>
      <c r="BZ859" s="68"/>
      <c r="CA859" s="68"/>
      <c r="CB859" s="68"/>
      <c r="CC859" s="68"/>
    </row>
    <row r="860" spans="1:81" x14ac:dyDescent="0.2">
      <c r="A860" s="161" t="s">
        <v>191</v>
      </c>
      <c r="B860" s="32"/>
      <c r="C860" s="164" t="str">
        <f t="shared" si="267"/>
        <v>B</v>
      </c>
      <c r="D860" s="68"/>
      <c r="E860" s="40"/>
      <c r="F860" s="35"/>
      <c r="G860" s="32"/>
      <c r="H860" s="32"/>
      <c r="I860" s="32"/>
      <c r="J860" s="32"/>
      <c r="K860" s="41"/>
      <c r="L860" s="42"/>
      <c r="M860" s="42"/>
      <c r="N860" s="167" t="str">
        <f t="shared" si="268"/>
        <v>Uit</v>
      </c>
      <c r="O860" s="46"/>
      <c r="P860" s="47"/>
      <c r="Q860" s="48">
        <f t="shared" si="269"/>
        <v>0</v>
      </c>
      <c r="R860" s="49" t="str">
        <f t="shared" si="270"/>
        <v/>
      </c>
      <c r="S860" s="50" t="str">
        <f t="shared" si="271"/>
        <v>Uit</v>
      </c>
      <c r="T860" s="171">
        <f t="shared" si="272"/>
        <v>0</v>
      </c>
      <c r="U860" s="169">
        <f t="shared" si="273"/>
        <v>0</v>
      </c>
      <c r="V860" s="169" t="str">
        <f t="shared" si="274"/>
        <v>Uit</v>
      </c>
      <c r="W860" s="170" t="str">
        <f t="shared" si="275"/>
        <v/>
      </c>
      <c r="X860" s="91" t="str">
        <f t="shared" si="276"/>
        <v/>
      </c>
      <c r="Y860" s="51"/>
      <c r="Z860" s="51"/>
      <c r="AA860" s="51"/>
      <c r="AB860" s="51"/>
      <c r="AC860" s="51"/>
      <c r="AD860" s="51"/>
      <c r="AE860" s="51"/>
      <c r="AF860" s="51"/>
      <c r="AG860" s="51"/>
      <c r="AH860" s="51"/>
      <c r="AI860" s="51"/>
      <c r="AJ860" s="51"/>
      <c r="AK860" s="51"/>
      <c r="AL860" s="51"/>
      <c r="AM860" s="51"/>
      <c r="AN860" s="51"/>
      <c r="AO860" s="51"/>
      <c r="AP860" s="51"/>
      <c r="AQ860" s="51"/>
      <c r="AR860" s="51"/>
      <c r="AS860" s="51"/>
      <c r="AT860" s="51"/>
      <c r="AU860" s="51"/>
      <c r="AV860" s="51"/>
      <c r="AW860" s="51"/>
      <c r="AX860" s="149">
        <f t="shared" si="277"/>
        <v>0</v>
      </c>
      <c r="AY860" s="52"/>
      <c r="AZ860" s="90" t="e">
        <f>VLOOKUP(AY860,Termination!C:D,2,FALSE)</f>
        <v>#N/A</v>
      </c>
      <c r="BA860" s="92" t="str">
        <f t="shared" si="278"/>
        <v/>
      </c>
      <c r="BB860" s="89"/>
      <c r="BC860" s="89"/>
      <c r="BD860" s="150" t="str">
        <f t="shared" si="279"/>
        <v/>
      </c>
      <c r="BE860" s="151">
        <f>VLOOKUP(A860,Basisgegevens!$B:$L,5,0)</f>
        <v>1.25E-3</v>
      </c>
      <c r="BF860" s="151">
        <f>VLOOKUP($A860,Basisgegevens!$B:$L,7,0)</f>
        <v>1.0185185185185186E-3</v>
      </c>
      <c r="BG860" s="151">
        <f>VLOOKUP($A860,Basisgegevens!$B:$L,8,0)</f>
        <v>2.1759259259259258E-3</v>
      </c>
      <c r="BH860" s="152">
        <f>VLOOKUP($A860,Basisgegevens!$B:$L,9,0)</f>
        <v>300</v>
      </c>
      <c r="BI860" s="152">
        <f>VLOOKUP($A860,Basisgegevens!$B:$L,10,0)</f>
        <v>135</v>
      </c>
      <c r="BJ860" s="152">
        <f>VLOOKUP($A860,Basisgegevens!$B:$L,11,0)</f>
        <v>19</v>
      </c>
      <c r="BK860" s="152" t="str">
        <f t="shared" si="280"/>
        <v/>
      </c>
      <c r="BL860" s="153" t="str">
        <f t="shared" si="281"/>
        <v>Uit</v>
      </c>
      <c r="BM860" s="154" t="str">
        <f t="shared" si="344"/>
        <v/>
      </c>
      <c r="BN860" s="154">
        <f t="shared" si="282"/>
        <v>0</v>
      </c>
      <c r="BO860" s="154" t="str">
        <f t="shared" si="283"/>
        <v/>
      </c>
      <c r="BP860" s="61"/>
      <c r="BQ860" s="61"/>
      <c r="BR860" s="59" t="str">
        <f t="shared" si="284"/>
        <v/>
      </c>
      <c r="BS860" s="59" t="str">
        <f t="shared" si="285"/>
        <v/>
      </c>
      <c r="BT860" s="155" t="str">
        <f t="shared" si="286"/>
        <v/>
      </c>
      <c r="BU860" s="156" t="str">
        <f t="shared" si="287"/>
        <v/>
      </c>
      <c r="BV860" s="68"/>
      <c r="BW860" s="68"/>
      <c r="BX860" s="68"/>
      <c r="BY860" s="68"/>
      <c r="BZ860" s="68"/>
      <c r="CA860" s="68"/>
      <c r="CB860" s="68"/>
      <c r="CC860" s="68"/>
    </row>
    <row r="861" spans="1:81" x14ac:dyDescent="0.2">
      <c r="A861" s="161" t="s">
        <v>191</v>
      </c>
      <c r="B861" s="32"/>
      <c r="C861" s="164" t="str">
        <f t="shared" si="267"/>
        <v>B</v>
      </c>
      <c r="D861" s="68"/>
      <c r="E861" s="40"/>
      <c r="F861" s="35"/>
      <c r="G861" s="32"/>
      <c r="H861" s="32"/>
      <c r="I861" s="32"/>
      <c r="J861" s="32"/>
      <c r="K861" s="41"/>
      <c r="L861" s="42"/>
      <c r="M861" s="42"/>
      <c r="N861" s="167" t="str">
        <f t="shared" si="268"/>
        <v>Uit</v>
      </c>
      <c r="O861" s="46"/>
      <c r="P861" s="47"/>
      <c r="Q861" s="48">
        <f t="shared" si="269"/>
        <v>0</v>
      </c>
      <c r="R861" s="49" t="str">
        <f t="shared" si="270"/>
        <v/>
      </c>
      <c r="S861" s="50" t="str">
        <f t="shared" si="271"/>
        <v>Uit</v>
      </c>
      <c r="T861" s="171">
        <f t="shared" si="272"/>
        <v>0</v>
      </c>
      <c r="U861" s="169">
        <f t="shared" si="273"/>
        <v>0</v>
      </c>
      <c r="V861" s="169" t="str">
        <f t="shared" si="274"/>
        <v>Uit</v>
      </c>
      <c r="W861" s="170" t="str">
        <f t="shared" si="275"/>
        <v/>
      </c>
      <c r="X861" s="91" t="str">
        <f t="shared" si="276"/>
        <v/>
      </c>
      <c r="Y861" s="51"/>
      <c r="Z861" s="51"/>
      <c r="AA861" s="51"/>
      <c r="AB861" s="51"/>
      <c r="AC861" s="51"/>
      <c r="AD861" s="51"/>
      <c r="AE861" s="51"/>
      <c r="AF861" s="51"/>
      <c r="AG861" s="51"/>
      <c r="AH861" s="51"/>
      <c r="AI861" s="51"/>
      <c r="AJ861" s="51"/>
      <c r="AK861" s="51"/>
      <c r="AL861" s="51"/>
      <c r="AM861" s="51"/>
      <c r="AN861" s="51"/>
      <c r="AO861" s="51"/>
      <c r="AP861" s="51"/>
      <c r="AQ861" s="51"/>
      <c r="AR861" s="51"/>
      <c r="AS861" s="51"/>
      <c r="AT861" s="51"/>
      <c r="AU861" s="51"/>
      <c r="AV861" s="51"/>
      <c r="AW861" s="51"/>
      <c r="AX861" s="149">
        <f t="shared" si="277"/>
        <v>0</v>
      </c>
      <c r="AY861" s="52"/>
      <c r="AZ861" s="90" t="e">
        <f>VLOOKUP(AY861,Termination!C:D,2,FALSE)</f>
        <v>#N/A</v>
      </c>
      <c r="BA861" s="92" t="str">
        <f t="shared" si="278"/>
        <v/>
      </c>
      <c r="BB861" s="89"/>
      <c r="BC861" s="89"/>
      <c r="BD861" s="150" t="str">
        <f t="shared" si="279"/>
        <v/>
      </c>
      <c r="BE861" s="151">
        <f>VLOOKUP(A861,Basisgegevens!$B:$L,5,0)</f>
        <v>1.25E-3</v>
      </c>
      <c r="BF861" s="151">
        <f>VLOOKUP($A861,Basisgegevens!$B:$L,7,0)</f>
        <v>1.0185185185185186E-3</v>
      </c>
      <c r="BG861" s="151">
        <f>VLOOKUP($A861,Basisgegevens!$B:$L,8,0)</f>
        <v>2.1759259259259258E-3</v>
      </c>
      <c r="BH861" s="152">
        <f>VLOOKUP($A861,Basisgegevens!$B:$L,9,0)</f>
        <v>300</v>
      </c>
      <c r="BI861" s="152">
        <f>VLOOKUP($A861,Basisgegevens!$B:$L,10,0)</f>
        <v>135</v>
      </c>
      <c r="BJ861" s="152">
        <f>VLOOKUP($A861,Basisgegevens!$B:$L,11,0)</f>
        <v>19</v>
      </c>
      <c r="BK861" s="152" t="str">
        <f t="shared" si="280"/>
        <v/>
      </c>
      <c r="BL861" s="153" t="str">
        <f t="shared" si="281"/>
        <v>Uit</v>
      </c>
      <c r="BM861" s="154" t="str">
        <f t="shared" si="344"/>
        <v/>
      </c>
      <c r="BN861" s="154">
        <f t="shared" si="282"/>
        <v>0</v>
      </c>
      <c r="BO861" s="154" t="str">
        <f t="shared" si="283"/>
        <v/>
      </c>
      <c r="BP861" s="61"/>
      <c r="BQ861" s="61"/>
      <c r="BR861" s="59" t="str">
        <f t="shared" si="284"/>
        <v/>
      </c>
      <c r="BS861" s="59" t="str">
        <f t="shared" si="285"/>
        <v/>
      </c>
      <c r="BT861" s="155" t="str">
        <f t="shared" si="286"/>
        <v/>
      </c>
      <c r="BU861" s="156" t="str">
        <f t="shared" si="287"/>
        <v/>
      </c>
      <c r="BV861" s="68"/>
      <c r="BW861" s="68"/>
      <c r="BX861" s="68"/>
      <c r="BY861" s="68"/>
      <c r="BZ861" s="68"/>
      <c r="CA861" s="68"/>
      <c r="CB861" s="68"/>
      <c r="CC861" s="68"/>
    </row>
    <row r="862" spans="1:81" x14ac:dyDescent="0.2">
      <c r="A862" s="161" t="s">
        <v>191</v>
      </c>
      <c r="B862" s="32"/>
      <c r="C862" s="164" t="str">
        <f t="shared" si="267"/>
        <v>B</v>
      </c>
      <c r="D862" s="68"/>
      <c r="E862" s="40"/>
      <c r="F862" s="35"/>
      <c r="G862" s="32"/>
      <c r="H862" s="32"/>
      <c r="I862" s="32"/>
      <c r="J862" s="32"/>
      <c r="K862" s="41"/>
      <c r="L862" s="42"/>
      <c r="M862" s="42"/>
      <c r="N862" s="167" t="str">
        <f t="shared" si="268"/>
        <v>Uit</v>
      </c>
      <c r="O862" s="46"/>
      <c r="P862" s="47"/>
      <c r="Q862" s="48">
        <f t="shared" si="269"/>
        <v>0</v>
      </c>
      <c r="R862" s="49" t="str">
        <f t="shared" si="270"/>
        <v/>
      </c>
      <c r="S862" s="50" t="str">
        <f t="shared" si="271"/>
        <v>Uit</v>
      </c>
      <c r="T862" s="171">
        <f t="shared" si="272"/>
        <v>0</v>
      </c>
      <c r="U862" s="169">
        <f t="shared" si="273"/>
        <v>0</v>
      </c>
      <c r="V862" s="169" t="str">
        <f t="shared" si="274"/>
        <v>Uit</v>
      </c>
      <c r="W862" s="170" t="str">
        <f t="shared" si="275"/>
        <v/>
      </c>
      <c r="X862" s="91" t="str">
        <f t="shared" si="276"/>
        <v/>
      </c>
      <c r="Y862" s="51"/>
      <c r="Z862" s="51"/>
      <c r="AA862" s="51"/>
      <c r="AB862" s="51"/>
      <c r="AC862" s="51"/>
      <c r="AD862" s="51"/>
      <c r="AE862" s="51"/>
      <c r="AF862" s="51"/>
      <c r="AG862" s="51"/>
      <c r="AH862" s="51"/>
      <c r="AI862" s="51"/>
      <c r="AJ862" s="51"/>
      <c r="AK862" s="51"/>
      <c r="AL862" s="51"/>
      <c r="AM862" s="51"/>
      <c r="AN862" s="51"/>
      <c r="AO862" s="51"/>
      <c r="AP862" s="51"/>
      <c r="AQ862" s="51"/>
      <c r="AR862" s="51"/>
      <c r="AS862" s="51"/>
      <c r="AT862" s="51"/>
      <c r="AU862" s="51"/>
      <c r="AV862" s="51"/>
      <c r="AW862" s="51"/>
      <c r="AX862" s="149">
        <f t="shared" si="277"/>
        <v>0</v>
      </c>
      <c r="AY862" s="52"/>
      <c r="AZ862" s="90" t="e">
        <f>VLOOKUP(AY862,Termination!C:D,2,FALSE)</f>
        <v>#N/A</v>
      </c>
      <c r="BA862" s="92" t="str">
        <f t="shared" si="278"/>
        <v/>
      </c>
      <c r="BB862" s="89"/>
      <c r="BC862" s="89"/>
      <c r="BD862" s="150" t="str">
        <f t="shared" si="279"/>
        <v/>
      </c>
      <c r="BE862" s="151">
        <f>VLOOKUP(A862,Basisgegevens!$B:$L,5,0)</f>
        <v>1.25E-3</v>
      </c>
      <c r="BF862" s="151">
        <f>VLOOKUP($A862,Basisgegevens!$B:$L,7,0)</f>
        <v>1.0185185185185186E-3</v>
      </c>
      <c r="BG862" s="151">
        <f>VLOOKUP($A862,Basisgegevens!$B:$L,8,0)</f>
        <v>2.1759259259259258E-3</v>
      </c>
      <c r="BH862" s="152">
        <f>VLOOKUP($A862,Basisgegevens!$B:$L,9,0)</f>
        <v>300</v>
      </c>
      <c r="BI862" s="152">
        <f>VLOOKUP($A862,Basisgegevens!$B:$L,10,0)</f>
        <v>135</v>
      </c>
      <c r="BJ862" s="152">
        <f>VLOOKUP($A862,Basisgegevens!$B:$L,11,0)</f>
        <v>19</v>
      </c>
      <c r="BK862" s="152" t="str">
        <f t="shared" si="280"/>
        <v/>
      </c>
      <c r="BL862" s="153" t="str">
        <f t="shared" si="281"/>
        <v>Uit</v>
      </c>
      <c r="BM862" s="154" t="str">
        <f t="shared" si="344"/>
        <v/>
      </c>
      <c r="BN862" s="154">
        <f t="shared" si="282"/>
        <v>0</v>
      </c>
      <c r="BO862" s="154" t="str">
        <f t="shared" si="283"/>
        <v/>
      </c>
      <c r="BP862" s="61"/>
      <c r="BQ862" s="61"/>
      <c r="BR862" s="59" t="str">
        <f t="shared" si="284"/>
        <v/>
      </c>
      <c r="BS862" s="59" t="str">
        <f t="shared" si="285"/>
        <v/>
      </c>
      <c r="BT862" s="155" t="str">
        <f t="shared" si="286"/>
        <v/>
      </c>
      <c r="BU862" s="156" t="str">
        <f t="shared" si="287"/>
        <v/>
      </c>
      <c r="BV862" s="68"/>
      <c r="BW862" s="68"/>
      <c r="BX862" s="68"/>
      <c r="BY862" s="68"/>
      <c r="BZ862" s="68"/>
      <c r="CA862" s="68"/>
      <c r="CB862" s="68"/>
      <c r="CC862" s="68"/>
    </row>
    <row r="863" spans="1:81" x14ac:dyDescent="0.2">
      <c r="A863" s="161" t="s">
        <v>191</v>
      </c>
      <c r="B863" s="32"/>
      <c r="C863" s="164" t="str">
        <f t="shared" si="267"/>
        <v>B</v>
      </c>
      <c r="D863" s="68"/>
      <c r="E863" s="40"/>
      <c r="F863" s="35"/>
      <c r="G863" s="32"/>
      <c r="H863" s="32"/>
      <c r="I863" s="32"/>
      <c r="J863" s="32"/>
      <c r="K863" s="41"/>
      <c r="L863" s="42"/>
      <c r="M863" s="42"/>
      <c r="N863" s="167" t="str">
        <f t="shared" si="268"/>
        <v>Uit</v>
      </c>
      <c r="O863" s="46"/>
      <c r="P863" s="47"/>
      <c r="Q863" s="48">
        <f t="shared" si="269"/>
        <v>0</v>
      </c>
      <c r="R863" s="49" t="str">
        <f t="shared" si="270"/>
        <v/>
      </c>
      <c r="S863" s="50" t="str">
        <f t="shared" si="271"/>
        <v>Uit</v>
      </c>
      <c r="T863" s="171">
        <f t="shared" si="272"/>
        <v>0</v>
      </c>
      <c r="U863" s="169">
        <f t="shared" si="273"/>
        <v>0</v>
      </c>
      <c r="V863" s="169" t="str">
        <f t="shared" si="274"/>
        <v>Uit</v>
      </c>
      <c r="W863" s="170" t="str">
        <f t="shared" si="275"/>
        <v/>
      </c>
      <c r="X863" s="91" t="str">
        <f t="shared" si="276"/>
        <v/>
      </c>
      <c r="Y863" s="51"/>
      <c r="Z863" s="51"/>
      <c r="AA863" s="51"/>
      <c r="AB863" s="51"/>
      <c r="AC863" s="51"/>
      <c r="AD863" s="51"/>
      <c r="AE863" s="51"/>
      <c r="AF863" s="51"/>
      <c r="AG863" s="51"/>
      <c r="AH863" s="51"/>
      <c r="AI863" s="51"/>
      <c r="AJ863" s="51"/>
      <c r="AK863" s="51"/>
      <c r="AL863" s="51"/>
      <c r="AM863" s="51"/>
      <c r="AN863" s="51"/>
      <c r="AO863" s="51"/>
      <c r="AP863" s="51"/>
      <c r="AQ863" s="51"/>
      <c r="AR863" s="51"/>
      <c r="AS863" s="51"/>
      <c r="AT863" s="51"/>
      <c r="AU863" s="51"/>
      <c r="AV863" s="51"/>
      <c r="AW863" s="51"/>
      <c r="AX863" s="149">
        <f t="shared" si="277"/>
        <v>0</v>
      </c>
      <c r="AY863" s="52"/>
      <c r="AZ863" s="90" t="e">
        <f>VLOOKUP(AY863,Termination!C:D,2,FALSE)</f>
        <v>#N/A</v>
      </c>
      <c r="BA863" s="92" t="str">
        <f t="shared" si="278"/>
        <v/>
      </c>
      <c r="BB863" s="89"/>
      <c r="BC863" s="89"/>
      <c r="BD863" s="150" t="str">
        <f t="shared" si="279"/>
        <v/>
      </c>
      <c r="BE863" s="151">
        <f>VLOOKUP(A863,Basisgegevens!$B:$L,5,0)</f>
        <v>1.25E-3</v>
      </c>
      <c r="BF863" s="151">
        <f>VLOOKUP($A863,Basisgegevens!$B:$L,7,0)</f>
        <v>1.0185185185185186E-3</v>
      </c>
      <c r="BG863" s="151">
        <f>VLOOKUP($A863,Basisgegevens!$B:$L,8,0)</f>
        <v>2.1759259259259258E-3</v>
      </c>
      <c r="BH863" s="152">
        <f>VLOOKUP($A863,Basisgegevens!$B:$L,9,0)</f>
        <v>300</v>
      </c>
      <c r="BI863" s="152">
        <f>VLOOKUP($A863,Basisgegevens!$B:$L,10,0)</f>
        <v>135</v>
      </c>
      <c r="BJ863" s="152">
        <f>VLOOKUP($A863,Basisgegevens!$B:$L,11,0)</f>
        <v>19</v>
      </c>
      <c r="BK863" s="152" t="str">
        <f t="shared" si="280"/>
        <v/>
      </c>
      <c r="BL863" s="153" t="str">
        <f t="shared" si="281"/>
        <v>Uit</v>
      </c>
      <c r="BM863" s="154" t="str">
        <f t="shared" si="344"/>
        <v/>
      </c>
      <c r="BN863" s="154">
        <f t="shared" si="282"/>
        <v>0</v>
      </c>
      <c r="BO863" s="154" t="str">
        <f t="shared" si="283"/>
        <v/>
      </c>
      <c r="BP863" s="61"/>
      <c r="BQ863" s="61"/>
      <c r="BR863" s="59" t="str">
        <f t="shared" si="284"/>
        <v/>
      </c>
      <c r="BS863" s="59" t="str">
        <f t="shared" si="285"/>
        <v/>
      </c>
      <c r="BT863" s="155" t="str">
        <f t="shared" si="286"/>
        <v/>
      </c>
      <c r="BU863" s="156" t="str">
        <f t="shared" si="287"/>
        <v/>
      </c>
      <c r="BV863" s="68"/>
      <c r="BW863" s="68"/>
      <c r="BX863" s="68"/>
      <c r="BY863" s="68"/>
      <c r="BZ863" s="68"/>
      <c r="CA863" s="68"/>
      <c r="CB863" s="68"/>
      <c r="CC863" s="68"/>
    </row>
    <row r="864" spans="1:81" x14ac:dyDescent="0.2">
      <c r="A864" s="161" t="s">
        <v>191</v>
      </c>
      <c r="B864" s="32"/>
      <c r="C864" s="164" t="str">
        <f t="shared" si="267"/>
        <v>B</v>
      </c>
      <c r="D864" s="68"/>
      <c r="E864" s="40"/>
      <c r="F864" s="35"/>
      <c r="G864" s="32"/>
      <c r="H864" s="32"/>
      <c r="I864" s="32"/>
      <c r="J864" s="32"/>
      <c r="K864" s="41"/>
      <c r="L864" s="42"/>
      <c r="M864" s="42"/>
      <c r="N864" s="167" t="str">
        <f t="shared" si="268"/>
        <v>Uit</v>
      </c>
      <c r="O864" s="46"/>
      <c r="P864" s="47"/>
      <c r="Q864" s="48">
        <f t="shared" si="269"/>
        <v>0</v>
      </c>
      <c r="R864" s="49" t="str">
        <f t="shared" si="270"/>
        <v/>
      </c>
      <c r="S864" s="50" t="str">
        <f t="shared" si="271"/>
        <v>Uit</v>
      </c>
      <c r="T864" s="171">
        <f t="shared" si="272"/>
        <v>0</v>
      </c>
      <c r="U864" s="169">
        <f t="shared" si="273"/>
        <v>0</v>
      </c>
      <c r="V864" s="169" t="str">
        <f t="shared" si="274"/>
        <v>Uit</v>
      </c>
      <c r="W864" s="170" t="str">
        <f t="shared" si="275"/>
        <v/>
      </c>
      <c r="X864" s="91" t="str">
        <f t="shared" si="276"/>
        <v/>
      </c>
      <c r="Y864" s="51"/>
      <c r="Z864" s="51"/>
      <c r="AA864" s="51"/>
      <c r="AB864" s="51"/>
      <c r="AC864" s="51"/>
      <c r="AD864" s="51"/>
      <c r="AE864" s="51"/>
      <c r="AF864" s="51"/>
      <c r="AG864" s="51"/>
      <c r="AH864" s="51"/>
      <c r="AI864" s="51"/>
      <c r="AJ864" s="51"/>
      <c r="AK864" s="51"/>
      <c r="AL864" s="51"/>
      <c r="AM864" s="51"/>
      <c r="AN864" s="51"/>
      <c r="AO864" s="51"/>
      <c r="AP864" s="51"/>
      <c r="AQ864" s="51"/>
      <c r="AR864" s="51"/>
      <c r="AS864" s="51"/>
      <c r="AT864" s="51"/>
      <c r="AU864" s="51"/>
      <c r="AV864" s="51"/>
      <c r="AW864" s="51"/>
      <c r="AX864" s="149">
        <f t="shared" si="277"/>
        <v>0</v>
      </c>
      <c r="AY864" s="52"/>
      <c r="AZ864" s="90" t="e">
        <f>VLOOKUP(AY864,Termination!C:D,2,FALSE)</f>
        <v>#N/A</v>
      </c>
      <c r="BA864" s="92" t="str">
        <f t="shared" si="278"/>
        <v/>
      </c>
      <c r="BB864" s="89"/>
      <c r="BC864" s="89"/>
      <c r="BD864" s="150" t="str">
        <f t="shared" si="279"/>
        <v/>
      </c>
      <c r="BE864" s="151">
        <f>VLOOKUP(A864,Basisgegevens!$B:$L,5,0)</f>
        <v>1.25E-3</v>
      </c>
      <c r="BF864" s="151">
        <f>VLOOKUP($A864,Basisgegevens!$B:$L,7,0)</f>
        <v>1.0185185185185186E-3</v>
      </c>
      <c r="BG864" s="151">
        <f>VLOOKUP($A864,Basisgegevens!$B:$L,8,0)</f>
        <v>2.1759259259259258E-3</v>
      </c>
      <c r="BH864" s="152">
        <f>VLOOKUP($A864,Basisgegevens!$B:$L,9,0)</f>
        <v>300</v>
      </c>
      <c r="BI864" s="152">
        <f>VLOOKUP($A864,Basisgegevens!$B:$L,10,0)</f>
        <v>135</v>
      </c>
      <c r="BJ864" s="152">
        <f>VLOOKUP($A864,Basisgegevens!$B:$L,11,0)</f>
        <v>19</v>
      </c>
      <c r="BK864" s="152" t="str">
        <f t="shared" si="280"/>
        <v/>
      </c>
      <c r="BL864" s="153" t="str">
        <f t="shared" si="281"/>
        <v>Uit</v>
      </c>
      <c r="BM864" s="154" t="str">
        <f t="shared" si="344"/>
        <v/>
      </c>
      <c r="BN864" s="154">
        <f t="shared" si="282"/>
        <v>0</v>
      </c>
      <c r="BO864" s="154" t="str">
        <f t="shared" si="283"/>
        <v/>
      </c>
      <c r="BP864" s="61"/>
      <c r="BQ864" s="61"/>
      <c r="BR864" s="59" t="str">
        <f t="shared" si="284"/>
        <v/>
      </c>
      <c r="BS864" s="59" t="str">
        <f t="shared" si="285"/>
        <v/>
      </c>
      <c r="BT864" s="155" t="str">
        <f t="shared" si="286"/>
        <v/>
      </c>
      <c r="BU864" s="156" t="str">
        <f t="shared" si="287"/>
        <v/>
      </c>
      <c r="BV864" s="68"/>
      <c r="BW864" s="68"/>
      <c r="BX864" s="68"/>
      <c r="BY864" s="68"/>
      <c r="BZ864" s="68"/>
      <c r="CA864" s="68"/>
      <c r="CB864" s="68"/>
      <c r="CC864" s="68"/>
    </row>
    <row r="865" spans="1:81" x14ac:dyDescent="0.2">
      <c r="A865" s="161" t="s">
        <v>191</v>
      </c>
      <c r="B865" s="32"/>
      <c r="C865" s="164" t="str">
        <f t="shared" si="267"/>
        <v>B</v>
      </c>
      <c r="D865" s="68"/>
      <c r="E865" s="40"/>
      <c r="F865" s="35"/>
      <c r="G865" s="32"/>
      <c r="H865" s="32"/>
      <c r="I865" s="32"/>
      <c r="J865" s="32"/>
      <c r="K865" s="41"/>
      <c r="L865" s="42"/>
      <c r="M865" s="42"/>
      <c r="N865" s="167" t="str">
        <f t="shared" si="268"/>
        <v>Uit</v>
      </c>
      <c r="O865" s="46"/>
      <c r="P865" s="47"/>
      <c r="Q865" s="48">
        <f t="shared" si="269"/>
        <v>0</v>
      </c>
      <c r="R865" s="49" t="str">
        <f t="shared" si="270"/>
        <v/>
      </c>
      <c r="S865" s="50" t="str">
        <f t="shared" si="271"/>
        <v>Uit</v>
      </c>
      <c r="T865" s="171">
        <f t="shared" si="272"/>
        <v>0</v>
      </c>
      <c r="U865" s="169">
        <f t="shared" si="273"/>
        <v>0</v>
      </c>
      <c r="V865" s="169" t="str">
        <f t="shared" si="274"/>
        <v>Uit</v>
      </c>
      <c r="W865" s="170" t="str">
        <f t="shared" si="275"/>
        <v/>
      </c>
      <c r="X865" s="91" t="str">
        <f t="shared" si="276"/>
        <v/>
      </c>
      <c r="Y865" s="51"/>
      <c r="Z865" s="51"/>
      <c r="AA865" s="51"/>
      <c r="AB865" s="51"/>
      <c r="AC865" s="51"/>
      <c r="AD865" s="51"/>
      <c r="AE865" s="51"/>
      <c r="AF865" s="51"/>
      <c r="AG865" s="51"/>
      <c r="AH865" s="51"/>
      <c r="AI865" s="51"/>
      <c r="AJ865" s="51"/>
      <c r="AK865" s="51"/>
      <c r="AL865" s="51"/>
      <c r="AM865" s="51"/>
      <c r="AN865" s="51"/>
      <c r="AO865" s="51"/>
      <c r="AP865" s="51"/>
      <c r="AQ865" s="51"/>
      <c r="AR865" s="51"/>
      <c r="AS865" s="51"/>
      <c r="AT865" s="51"/>
      <c r="AU865" s="51"/>
      <c r="AV865" s="51"/>
      <c r="AW865" s="51"/>
      <c r="AX865" s="149">
        <f t="shared" si="277"/>
        <v>0</v>
      </c>
      <c r="AY865" s="52"/>
      <c r="AZ865" s="90" t="e">
        <f>VLOOKUP(AY865,Termination!C:D,2,FALSE)</f>
        <v>#N/A</v>
      </c>
      <c r="BA865" s="92" t="str">
        <f t="shared" si="278"/>
        <v/>
      </c>
      <c r="BB865" s="89"/>
      <c r="BC865" s="89"/>
      <c r="BD865" s="150" t="str">
        <f t="shared" si="279"/>
        <v/>
      </c>
      <c r="BE865" s="151">
        <f>VLOOKUP(A865,Basisgegevens!$B:$L,5,0)</f>
        <v>1.25E-3</v>
      </c>
      <c r="BF865" s="151">
        <f>VLOOKUP($A865,Basisgegevens!$B:$L,7,0)</f>
        <v>1.0185185185185186E-3</v>
      </c>
      <c r="BG865" s="151">
        <f>VLOOKUP($A865,Basisgegevens!$B:$L,8,0)</f>
        <v>2.1759259259259258E-3</v>
      </c>
      <c r="BH865" s="152">
        <f>VLOOKUP($A865,Basisgegevens!$B:$L,9,0)</f>
        <v>300</v>
      </c>
      <c r="BI865" s="152">
        <f>VLOOKUP($A865,Basisgegevens!$B:$L,10,0)</f>
        <v>135</v>
      </c>
      <c r="BJ865" s="152">
        <f>VLOOKUP($A865,Basisgegevens!$B:$L,11,0)</f>
        <v>19</v>
      </c>
      <c r="BK865" s="152" t="str">
        <f t="shared" si="280"/>
        <v/>
      </c>
      <c r="BL865" s="153" t="str">
        <f t="shared" si="281"/>
        <v>Uit</v>
      </c>
      <c r="BM865" s="154" t="str">
        <f t="shared" si="344"/>
        <v/>
      </c>
      <c r="BN865" s="154">
        <f t="shared" si="282"/>
        <v>0</v>
      </c>
      <c r="BO865" s="154" t="str">
        <f t="shared" si="283"/>
        <v/>
      </c>
      <c r="BP865" s="61"/>
      <c r="BQ865" s="61"/>
      <c r="BR865" s="59" t="str">
        <f t="shared" si="284"/>
        <v/>
      </c>
      <c r="BS865" s="59" t="str">
        <f t="shared" si="285"/>
        <v/>
      </c>
      <c r="BT865" s="155" t="str">
        <f t="shared" si="286"/>
        <v/>
      </c>
      <c r="BU865" s="156" t="str">
        <f t="shared" si="287"/>
        <v/>
      </c>
      <c r="BV865" s="68"/>
      <c r="BW865" s="68"/>
      <c r="BX865" s="68"/>
      <c r="BY865" s="68"/>
      <c r="BZ865" s="68"/>
      <c r="CA865" s="68"/>
      <c r="CB865" s="68"/>
      <c r="CC865" s="68"/>
    </row>
    <row r="866" spans="1:81" x14ac:dyDescent="0.2">
      <c r="A866" s="161" t="s">
        <v>191</v>
      </c>
      <c r="B866" s="32"/>
      <c r="C866" s="164" t="str">
        <f t="shared" si="267"/>
        <v>B</v>
      </c>
      <c r="D866" s="68"/>
      <c r="E866" s="40"/>
      <c r="F866" s="35"/>
      <c r="G866" s="32"/>
      <c r="H866" s="32"/>
      <c r="I866" s="32"/>
      <c r="J866" s="32"/>
      <c r="K866" s="41"/>
      <c r="L866" s="42"/>
      <c r="M866" s="42"/>
      <c r="N866" s="167" t="str">
        <f t="shared" si="268"/>
        <v>Uit</v>
      </c>
      <c r="O866" s="46"/>
      <c r="P866" s="47"/>
      <c r="Q866" s="48">
        <f t="shared" si="269"/>
        <v>0</v>
      </c>
      <c r="R866" s="49" t="str">
        <f t="shared" si="270"/>
        <v/>
      </c>
      <c r="S866" s="50" t="str">
        <f t="shared" si="271"/>
        <v>Uit</v>
      </c>
      <c r="T866" s="171">
        <f t="shared" si="272"/>
        <v>0</v>
      </c>
      <c r="U866" s="169">
        <f t="shared" si="273"/>
        <v>0</v>
      </c>
      <c r="V866" s="169" t="str">
        <f t="shared" si="274"/>
        <v>Uit</v>
      </c>
      <c r="W866" s="170" t="str">
        <f t="shared" si="275"/>
        <v/>
      </c>
      <c r="X866" s="91" t="str">
        <f t="shared" si="276"/>
        <v/>
      </c>
      <c r="Y866" s="51"/>
      <c r="Z866" s="51"/>
      <c r="AA866" s="51"/>
      <c r="AB866" s="51"/>
      <c r="AC866" s="51"/>
      <c r="AD866" s="51"/>
      <c r="AE866" s="51"/>
      <c r="AF866" s="51"/>
      <c r="AG866" s="51"/>
      <c r="AH866" s="51"/>
      <c r="AI866" s="51"/>
      <c r="AJ866" s="51"/>
      <c r="AK866" s="51"/>
      <c r="AL866" s="51"/>
      <c r="AM866" s="51"/>
      <c r="AN866" s="51"/>
      <c r="AO866" s="51"/>
      <c r="AP866" s="51"/>
      <c r="AQ866" s="51"/>
      <c r="AR866" s="51"/>
      <c r="AS866" s="51"/>
      <c r="AT866" s="51"/>
      <c r="AU866" s="51"/>
      <c r="AV866" s="51"/>
      <c r="AW866" s="51"/>
      <c r="AX866" s="149">
        <f t="shared" si="277"/>
        <v>0</v>
      </c>
      <c r="AY866" s="52"/>
      <c r="AZ866" s="90" t="e">
        <f>VLOOKUP(AY866,Termination!C:D,2,FALSE)</f>
        <v>#N/A</v>
      </c>
      <c r="BA866" s="92" t="str">
        <f t="shared" si="278"/>
        <v/>
      </c>
      <c r="BB866" s="89"/>
      <c r="BC866" s="89"/>
      <c r="BD866" s="150" t="str">
        <f t="shared" si="279"/>
        <v/>
      </c>
      <c r="BE866" s="151">
        <f>VLOOKUP(A866,Basisgegevens!$B:$L,5,0)</f>
        <v>1.25E-3</v>
      </c>
      <c r="BF866" s="151">
        <f>VLOOKUP($A866,Basisgegevens!$B:$L,7,0)</f>
        <v>1.0185185185185186E-3</v>
      </c>
      <c r="BG866" s="151">
        <f>VLOOKUP($A866,Basisgegevens!$B:$L,8,0)</f>
        <v>2.1759259259259258E-3</v>
      </c>
      <c r="BH866" s="152">
        <f>VLOOKUP($A866,Basisgegevens!$B:$L,9,0)</f>
        <v>300</v>
      </c>
      <c r="BI866" s="152">
        <f>VLOOKUP($A866,Basisgegevens!$B:$L,10,0)</f>
        <v>135</v>
      </c>
      <c r="BJ866" s="152">
        <f>VLOOKUP($A866,Basisgegevens!$B:$L,11,0)</f>
        <v>19</v>
      </c>
      <c r="BK866" s="152" t="str">
        <f t="shared" si="280"/>
        <v/>
      </c>
      <c r="BL866" s="153" t="str">
        <f t="shared" si="281"/>
        <v>Uit</v>
      </c>
      <c r="BM866" s="154" t="str">
        <f t="shared" si="344"/>
        <v/>
      </c>
      <c r="BN866" s="154">
        <f t="shared" si="282"/>
        <v>0</v>
      </c>
      <c r="BO866" s="154" t="str">
        <f t="shared" si="283"/>
        <v/>
      </c>
      <c r="BP866" s="61"/>
      <c r="BQ866" s="61"/>
      <c r="BR866" s="59" t="str">
        <f t="shared" si="284"/>
        <v/>
      </c>
      <c r="BS866" s="59" t="str">
        <f t="shared" si="285"/>
        <v/>
      </c>
      <c r="BT866" s="155" t="str">
        <f t="shared" si="286"/>
        <v/>
      </c>
      <c r="BU866" s="156" t="str">
        <f t="shared" si="287"/>
        <v/>
      </c>
      <c r="BV866" s="68"/>
      <c r="BW866" s="68"/>
      <c r="BX866" s="68"/>
      <c r="BY866" s="68"/>
      <c r="BZ866" s="68"/>
      <c r="CA866" s="68"/>
      <c r="CB866" s="68"/>
      <c r="CC866" s="68"/>
    </row>
    <row r="867" spans="1:81" x14ac:dyDescent="0.2">
      <c r="A867" s="161" t="s">
        <v>191</v>
      </c>
      <c r="B867" s="32"/>
      <c r="C867" s="164" t="str">
        <f t="shared" si="267"/>
        <v>B</v>
      </c>
      <c r="D867" s="68"/>
      <c r="E867" s="40"/>
      <c r="F867" s="35"/>
      <c r="G867" s="32"/>
      <c r="H867" s="32"/>
      <c r="I867" s="32"/>
      <c r="J867" s="32"/>
      <c r="K867" s="41"/>
      <c r="L867" s="42"/>
      <c r="M867" s="42"/>
      <c r="N867" s="167" t="str">
        <f t="shared" si="268"/>
        <v>Uit</v>
      </c>
      <c r="O867" s="46"/>
      <c r="P867" s="47"/>
      <c r="Q867" s="48">
        <f t="shared" si="269"/>
        <v>0</v>
      </c>
      <c r="R867" s="49" t="str">
        <f t="shared" si="270"/>
        <v/>
      </c>
      <c r="S867" s="50" t="str">
        <f t="shared" si="271"/>
        <v>Uit</v>
      </c>
      <c r="T867" s="171">
        <f t="shared" si="272"/>
        <v>0</v>
      </c>
      <c r="U867" s="169">
        <f t="shared" si="273"/>
        <v>0</v>
      </c>
      <c r="V867" s="169" t="str">
        <f t="shared" si="274"/>
        <v>Uit</v>
      </c>
      <c r="W867" s="170" t="str">
        <f t="shared" si="275"/>
        <v/>
      </c>
      <c r="X867" s="91" t="str">
        <f t="shared" si="276"/>
        <v/>
      </c>
      <c r="Y867" s="51"/>
      <c r="Z867" s="51"/>
      <c r="AA867" s="51"/>
      <c r="AB867" s="51"/>
      <c r="AC867" s="51"/>
      <c r="AD867" s="51"/>
      <c r="AE867" s="51"/>
      <c r="AF867" s="51"/>
      <c r="AG867" s="51"/>
      <c r="AH867" s="51"/>
      <c r="AI867" s="51"/>
      <c r="AJ867" s="51"/>
      <c r="AK867" s="51"/>
      <c r="AL867" s="51"/>
      <c r="AM867" s="51"/>
      <c r="AN867" s="51"/>
      <c r="AO867" s="51"/>
      <c r="AP867" s="51"/>
      <c r="AQ867" s="51"/>
      <c r="AR867" s="51"/>
      <c r="AS867" s="51"/>
      <c r="AT867" s="51"/>
      <c r="AU867" s="51"/>
      <c r="AV867" s="51"/>
      <c r="AW867" s="51"/>
      <c r="AX867" s="149">
        <f t="shared" si="277"/>
        <v>0</v>
      </c>
      <c r="AY867" s="52"/>
      <c r="AZ867" s="90" t="e">
        <f>VLOOKUP(AY867,Termination!C:D,2,FALSE)</f>
        <v>#N/A</v>
      </c>
      <c r="BA867" s="92" t="str">
        <f t="shared" si="278"/>
        <v/>
      </c>
      <c r="BB867" s="89"/>
      <c r="BC867" s="89"/>
      <c r="BD867" s="150" t="str">
        <f t="shared" si="279"/>
        <v/>
      </c>
      <c r="BE867" s="151">
        <f>VLOOKUP(A867,Basisgegevens!$B:$L,5,0)</f>
        <v>1.25E-3</v>
      </c>
      <c r="BF867" s="151">
        <f>VLOOKUP($A867,Basisgegevens!$B:$L,7,0)</f>
        <v>1.0185185185185186E-3</v>
      </c>
      <c r="BG867" s="151">
        <f>VLOOKUP($A867,Basisgegevens!$B:$L,8,0)</f>
        <v>2.1759259259259258E-3</v>
      </c>
      <c r="BH867" s="152">
        <f>VLOOKUP($A867,Basisgegevens!$B:$L,9,0)</f>
        <v>300</v>
      </c>
      <c r="BI867" s="152">
        <f>VLOOKUP($A867,Basisgegevens!$B:$L,10,0)</f>
        <v>135</v>
      </c>
      <c r="BJ867" s="152">
        <f>VLOOKUP($A867,Basisgegevens!$B:$L,11,0)</f>
        <v>19</v>
      </c>
      <c r="BK867" s="152" t="str">
        <f t="shared" si="280"/>
        <v/>
      </c>
      <c r="BL867" s="153" t="str">
        <f t="shared" si="281"/>
        <v>Uit</v>
      </c>
      <c r="BM867" s="154" t="str">
        <f t="shared" si="344"/>
        <v/>
      </c>
      <c r="BN867" s="154">
        <f t="shared" si="282"/>
        <v>0</v>
      </c>
      <c r="BO867" s="154" t="str">
        <f t="shared" si="283"/>
        <v/>
      </c>
      <c r="BP867" s="61"/>
      <c r="BQ867" s="61"/>
      <c r="BR867" s="59" t="str">
        <f t="shared" si="284"/>
        <v/>
      </c>
      <c r="BS867" s="59" t="str">
        <f t="shared" si="285"/>
        <v/>
      </c>
      <c r="BT867" s="155" t="str">
        <f t="shared" si="286"/>
        <v/>
      </c>
      <c r="BU867" s="156" t="str">
        <f t="shared" si="287"/>
        <v/>
      </c>
      <c r="BV867" s="68"/>
      <c r="BW867" s="68"/>
      <c r="BX867" s="68"/>
      <c r="BY867" s="68"/>
      <c r="BZ867" s="68"/>
      <c r="CA867" s="68"/>
      <c r="CB867" s="68"/>
      <c r="CC867" s="68"/>
    </row>
    <row r="868" spans="1:81" x14ac:dyDescent="0.2">
      <c r="A868" s="161" t="s">
        <v>191</v>
      </c>
      <c r="B868" s="32"/>
      <c r="C868" s="164" t="str">
        <f t="shared" ref="C868:C931" si="345">MID(A868,4,1)</f>
        <v>B</v>
      </c>
      <c r="D868" s="68"/>
      <c r="E868" s="40"/>
      <c r="F868" s="35"/>
      <c r="G868" s="32"/>
      <c r="H868" s="32"/>
      <c r="I868" s="32"/>
      <c r="J868" s="32"/>
      <c r="K868" s="41"/>
      <c r="L868" s="42"/>
      <c r="M868" s="42"/>
      <c r="N868" s="167" t="str">
        <f t="shared" ref="N868:N931" si="346">IFERROR(IF(ISTEXT(M868),M868,(IF(AVERAGE(L868:M868)&lt;=BI868,"Uit",100-(AVERAGE(L868:M868)/BH868*100)))),"Uit")</f>
        <v>Uit</v>
      </c>
      <c r="O868" s="46"/>
      <c r="P868" s="47"/>
      <c r="Q868" s="48">
        <f t="shared" ref="Q868:Q931" si="347">IF(AX868="","",AX868)</f>
        <v>0</v>
      </c>
      <c r="R868" s="49" t="str">
        <f t="shared" ref="R868:R931" si="348">IF(BD868="","",IF(BD868&gt;BG868,"Uit",BM868+BN868))</f>
        <v/>
      </c>
      <c r="S868" s="50" t="str">
        <f t="shared" ref="S868:S931" si="349">IF(ISTEXT(BL868),BL868,IF(OR(ISBLANK(Q868),Q868="",ISBLANK(Y868)),BL868,IF(ISTEXT(BO868),BO868,BL868+BO868)))</f>
        <v>Uit</v>
      </c>
      <c r="T868" s="171">
        <f t="shared" ref="T868:T931" si="350">IF(BP868="",0,BR868)</f>
        <v>0</v>
      </c>
      <c r="U868" s="169">
        <f t="shared" ref="U868:U931" si="351">IF(BQ868="",0,BS868)</f>
        <v>0</v>
      </c>
      <c r="V868" s="169" t="str">
        <f t="shared" ref="V868:V931" si="352">IF(S868="","",IF(ISTEXT(S868),S868,S868-T868-U868))</f>
        <v>Uit</v>
      </c>
      <c r="W868" s="170" t="str">
        <f t="shared" ref="W868:W931" si="353">IF(AY868="","",AZ868)</f>
        <v/>
      </c>
      <c r="X868" s="91" t="str">
        <f t="shared" ref="X868:X931" si="354">IF($G868="","",$G868)</f>
        <v/>
      </c>
      <c r="Y868" s="51"/>
      <c r="Z868" s="51"/>
      <c r="AA868" s="51"/>
      <c r="AB868" s="51"/>
      <c r="AC868" s="51"/>
      <c r="AD868" s="51"/>
      <c r="AE868" s="51"/>
      <c r="AF868" s="51"/>
      <c r="AG868" s="51"/>
      <c r="AH868" s="51"/>
      <c r="AI868" s="51"/>
      <c r="AJ868" s="51"/>
      <c r="AK868" s="51"/>
      <c r="AL868" s="51"/>
      <c r="AM868" s="51"/>
      <c r="AN868" s="51"/>
      <c r="AO868" s="51"/>
      <c r="AP868" s="51"/>
      <c r="AQ868" s="51"/>
      <c r="AR868" s="51"/>
      <c r="AS868" s="51"/>
      <c r="AT868" s="51"/>
      <c r="AU868" s="51"/>
      <c r="AV868" s="51"/>
      <c r="AW868" s="51"/>
      <c r="AX868" s="149">
        <f t="shared" ref="AX868:AX931" si="355">IF(AY868="",SUM(Y868:AW868),"Uit")</f>
        <v>0</v>
      </c>
      <c r="AY868" s="52"/>
      <c r="AZ868" s="90" t="e">
        <f>VLOOKUP(AY868,Termination!C:D,2,FALSE)</f>
        <v>#N/A</v>
      </c>
      <c r="BA868" s="92" t="str">
        <f t="shared" ref="BA868:BA931" si="356">IF($G868="","",$G868)</f>
        <v/>
      </c>
      <c r="BB868" s="89"/>
      <c r="BC868" s="89"/>
      <c r="BD868" s="150" t="str">
        <f t="shared" ref="BD868:BD931" si="357">IF(ISBLANK(BC868),"",BC868-BB868)</f>
        <v/>
      </c>
      <c r="BE868" s="151">
        <f>VLOOKUP(A868,Basisgegevens!$B:$L,5,0)</f>
        <v>1.25E-3</v>
      </c>
      <c r="BF868" s="151">
        <f>VLOOKUP($A868,Basisgegevens!$B:$L,7,0)</f>
        <v>1.0185185185185186E-3</v>
      </c>
      <c r="BG868" s="151">
        <f>VLOOKUP($A868,Basisgegevens!$B:$L,8,0)</f>
        <v>2.1759259259259258E-3</v>
      </c>
      <c r="BH868" s="152">
        <f>VLOOKUP($A868,Basisgegevens!$B:$L,9,0)</f>
        <v>300</v>
      </c>
      <c r="BI868" s="152">
        <f>VLOOKUP($A868,Basisgegevens!$B:$L,10,0)</f>
        <v>135</v>
      </c>
      <c r="BJ868" s="152">
        <f>VLOOKUP($A868,Basisgegevens!$B:$L,11,0)</f>
        <v>19</v>
      </c>
      <c r="BK868" s="152" t="str">
        <f t="shared" ref="BK868:BK931" si="358">IF(O868="","",IF(ISTEXT(O868),O868,IF(O868&gt;BJ868,"Uit",IF(ISBLANK(P868),O868,O868+P868))))</f>
        <v/>
      </c>
      <c r="BL868" s="153" t="str">
        <f t="shared" ref="BL868:BL931" si="359">IF(OR(ISTEXT(N868),BK868=""),N868,IF(ISTEXT(BK868),BK868,N868+BK868))</f>
        <v>Uit</v>
      </c>
      <c r="BM868" s="154" t="str">
        <f t="shared" si="344"/>
        <v/>
      </c>
      <c r="BN868" s="154">
        <f t="shared" ref="BN868:BN931" si="360">IF(BD868&gt;BF868,0,(BF868-BD868)*24*3600*0.4)</f>
        <v>0</v>
      </c>
      <c r="BO868" s="154" t="str">
        <f t="shared" ref="BO868:BO931" si="361">IF(Q868="","",IF(ISTEXT(Q868),Q868,IF(ISTEXT(R868),R868,Q868+R868)))</f>
        <v/>
      </c>
      <c r="BP868" s="61"/>
      <c r="BQ868" s="61"/>
      <c r="BR868" s="59" t="str">
        <f t="shared" ref="BR868:BR931" si="362">IF(BP868="","",BP868)</f>
        <v/>
      </c>
      <c r="BS868" s="59" t="str">
        <f t="shared" ref="BS868:BS931" si="363">IF(BQ868="","",BQ868)</f>
        <v/>
      </c>
      <c r="BT868" s="155" t="str">
        <f t="shared" ref="BT868:BT931" si="364">IFERROR(AVERAGE(BR868:BS868),"")</f>
        <v/>
      </c>
      <c r="BU868" s="156" t="str">
        <f t="shared" ref="BU868:BU931" si="365">IF(BT868&gt;0,IF(BT868&lt;6,"onvoldoende",""),"")</f>
        <v/>
      </c>
      <c r="BV868" s="68"/>
      <c r="BW868" s="68"/>
      <c r="BX868" s="68"/>
      <c r="BY868" s="68"/>
      <c r="BZ868" s="68"/>
      <c r="CA868" s="68"/>
      <c r="CB868" s="68"/>
      <c r="CC868" s="68"/>
    </row>
    <row r="869" spans="1:81" x14ac:dyDescent="0.2">
      <c r="A869" s="161" t="s">
        <v>191</v>
      </c>
      <c r="B869" s="32"/>
      <c r="C869" s="164" t="str">
        <f t="shared" si="345"/>
        <v>B</v>
      </c>
      <c r="D869" s="68"/>
      <c r="E869" s="40"/>
      <c r="F869" s="35"/>
      <c r="G869" s="32"/>
      <c r="H869" s="32"/>
      <c r="I869" s="32"/>
      <c r="J869" s="32"/>
      <c r="K869" s="41"/>
      <c r="L869" s="42"/>
      <c r="M869" s="42"/>
      <c r="N869" s="167" t="str">
        <f t="shared" si="346"/>
        <v>Uit</v>
      </c>
      <c r="O869" s="46"/>
      <c r="P869" s="47"/>
      <c r="Q869" s="48">
        <f t="shared" si="347"/>
        <v>0</v>
      </c>
      <c r="R869" s="49" t="str">
        <f t="shared" si="348"/>
        <v/>
      </c>
      <c r="S869" s="50" t="str">
        <f t="shared" si="349"/>
        <v>Uit</v>
      </c>
      <c r="T869" s="171">
        <f t="shared" si="350"/>
        <v>0</v>
      </c>
      <c r="U869" s="169">
        <f t="shared" si="351"/>
        <v>0</v>
      </c>
      <c r="V869" s="169" t="str">
        <f t="shared" si="352"/>
        <v>Uit</v>
      </c>
      <c r="W869" s="170" t="str">
        <f t="shared" si="353"/>
        <v/>
      </c>
      <c r="X869" s="91" t="str">
        <f t="shared" si="354"/>
        <v/>
      </c>
      <c r="Y869" s="51"/>
      <c r="Z869" s="51"/>
      <c r="AA869" s="51"/>
      <c r="AB869" s="51"/>
      <c r="AC869" s="51"/>
      <c r="AD869" s="51"/>
      <c r="AE869" s="51"/>
      <c r="AF869" s="51"/>
      <c r="AG869" s="51"/>
      <c r="AH869" s="51"/>
      <c r="AI869" s="51"/>
      <c r="AJ869" s="51"/>
      <c r="AK869" s="51"/>
      <c r="AL869" s="51"/>
      <c r="AM869" s="51"/>
      <c r="AN869" s="51"/>
      <c r="AO869" s="51"/>
      <c r="AP869" s="51"/>
      <c r="AQ869" s="51"/>
      <c r="AR869" s="51"/>
      <c r="AS869" s="51"/>
      <c r="AT869" s="51"/>
      <c r="AU869" s="51"/>
      <c r="AV869" s="51"/>
      <c r="AW869" s="51"/>
      <c r="AX869" s="149">
        <f t="shared" si="355"/>
        <v>0</v>
      </c>
      <c r="AY869" s="52"/>
      <c r="AZ869" s="90" t="e">
        <f>VLOOKUP(AY869,Termination!C:D,2,FALSE)</f>
        <v>#N/A</v>
      </c>
      <c r="BA869" s="92" t="str">
        <f t="shared" si="356"/>
        <v/>
      </c>
      <c r="BB869" s="89"/>
      <c r="BC869" s="89"/>
      <c r="BD869" s="150" t="str">
        <f t="shared" si="357"/>
        <v/>
      </c>
      <c r="BE869" s="151">
        <f>VLOOKUP(A869,Basisgegevens!$B:$L,5,0)</f>
        <v>1.25E-3</v>
      </c>
      <c r="BF869" s="151">
        <f>VLOOKUP($A869,Basisgegevens!$B:$L,7,0)</f>
        <v>1.0185185185185186E-3</v>
      </c>
      <c r="BG869" s="151">
        <f>VLOOKUP($A869,Basisgegevens!$B:$L,8,0)</f>
        <v>2.1759259259259258E-3</v>
      </c>
      <c r="BH869" s="152">
        <f>VLOOKUP($A869,Basisgegevens!$B:$L,9,0)</f>
        <v>300</v>
      </c>
      <c r="BI869" s="152">
        <f>VLOOKUP($A869,Basisgegevens!$B:$L,10,0)</f>
        <v>135</v>
      </c>
      <c r="BJ869" s="152">
        <f>VLOOKUP($A869,Basisgegevens!$B:$L,11,0)</f>
        <v>19</v>
      </c>
      <c r="BK869" s="152" t="str">
        <f t="shared" si="358"/>
        <v/>
      </c>
      <c r="BL869" s="153" t="str">
        <f t="shared" si="359"/>
        <v>Uit</v>
      </c>
      <c r="BM869" s="154" t="str">
        <f t="shared" si="344"/>
        <v/>
      </c>
      <c r="BN869" s="154">
        <f t="shared" si="360"/>
        <v>0</v>
      </c>
      <c r="BO869" s="154" t="str">
        <f t="shared" si="361"/>
        <v/>
      </c>
      <c r="BP869" s="61"/>
      <c r="BQ869" s="61"/>
      <c r="BR869" s="59" t="str">
        <f t="shared" si="362"/>
        <v/>
      </c>
      <c r="BS869" s="59" t="str">
        <f t="shared" si="363"/>
        <v/>
      </c>
      <c r="BT869" s="155" t="str">
        <f t="shared" si="364"/>
        <v/>
      </c>
      <c r="BU869" s="156" t="str">
        <f t="shared" si="365"/>
        <v/>
      </c>
      <c r="BV869" s="68"/>
      <c r="BW869" s="68"/>
      <c r="BX869" s="68"/>
      <c r="BY869" s="68"/>
      <c r="BZ869" s="68"/>
      <c r="CA869" s="68"/>
      <c r="CB869" s="68"/>
      <c r="CC869" s="68"/>
    </row>
    <row r="870" spans="1:81" x14ac:dyDescent="0.2">
      <c r="A870" s="161" t="s">
        <v>191</v>
      </c>
      <c r="B870" s="32"/>
      <c r="C870" s="164" t="str">
        <f t="shared" si="345"/>
        <v>B</v>
      </c>
      <c r="D870" s="68"/>
      <c r="E870" s="40"/>
      <c r="F870" s="35"/>
      <c r="G870" s="32"/>
      <c r="H870" s="32"/>
      <c r="I870" s="32"/>
      <c r="J870" s="32"/>
      <c r="K870" s="41"/>
      <c r="L870" s="42"/>
      <c r="M870" s="42"/>
      <c r="N870" s="167" t="str">
        <f t="shared" si="346"/>
        <v>Uit</v>
      </c>
      <c r="O870" s="46"/>
      <c r="P870" s="47"/>
      <c r="Q870" s="48">
        <f t="shared" si="347"/>
        <v>0</v>
      </c>
      <c r="R870" s="49" t="str">
        <f t="shared" si="348"/>
        <v/>
      </c>
      <c r="S870" s="50" t="str">
        <f t="shared" si="349"/>
        <v>Uit</v>
      </c>
      <c r="T870" s="171">
        <f t="shared" si="350"/>
        <v>0</v>
      </c>
      <c r="U870" s="169">
        <f t="shared" si="351"/>
        <v>0</v>
      </c>
      <c r="V870" s="169" t="str">
        <f t="shared" si="352"/>
        <v>Uit</v>
      </c>
      <c r="W870" s="170" t="str">
        <f t="shared" si="353"/>
        <v/>
      </c>
      <c r="X870" s="91" t="str">
        <f t="shared" si="354"/>
        <v/>
      </c>
      <c r="Y870" s="51"/>
      <c r="Z870" s="51"/>
      <c r="AA870" s="51"/>
      <c r="AB870" s="51"/>
      <c r="AC870" s="51"/>
      <c r="AD870" s="51"/>
      <c r="AE870" s="51"/>
      <c r="AF870" s="51"/>
      <c r="AG870" s="51"/>
      <c r="AH870" s="51"/>
      <c r="AI870" s="51"/>
      <c r="AJ870" s="51"/>
      <c r="AK870" s="51"/>
      <c r="AL870" s="51"/>
      <c r="AM870" s="51"/>
      <c r="AN870" s="51"/>
      <c r="AO870" s="51"/>
      <c r="AP870" s="51"/>
      <c r="AQ870" s="51"/>
      <c r="AR870" s="51"/>
      <c r="AS870" s="51"/>
      <c r="AT870" s="51"/>
      <c r="AU870" s="51"/>
      <c r="AV870" s="51"/>
      <c r="AW870" s="51"/>
      <c r="AX870" s="149">
        <f t="shared" si="355"/>
        <v>0</v>
      </c>
      <c r="AY870" s="52"/>
      <c r="AZ870" s="90" t="e">
        <f>VLOOKUP(AY870,Termination!C:D,2,FALSE)</f>
        <v>#N/A</v>
      </c>
      <c r="BA870" s="92" t="str">
        <f t="shared" si="356"/>
        <v/>
      </c>
      <c r="BB870" s="89"/>
      <c r="BC870" s="89"/>
      <c r="BD870" s="150" t="str">
        <f t="shared" si="357"/>
        <v/>
      </c>
      <c r="BE870" s="151">
        <f>VLOOKUP(A870,Basisgegevens!$B:$L,5,0)</f>
        <v>1.25E-3</v>
      </c>
      <c r="BF870" s="151">
        <f>VLOOKUP($A870,Basisgegevens!$B:$L,7,0)</f>
        <v>1.0185185185185186E-3</v>
      </c>
      <c r="BG870" s="151">
        <f>VLOOKUP($A870,Basisgegevens!$B:$L,8,0)</f>
        <v>2.1759259259259258E-3</v>
      </c>
      <c r="BH870" s="152">
        <f>VLOOKUP($A870,Basisgegevens!$B:$L,9,0)</f>
        <v>300</v>
      </c>
      <c r="BI870" s="152">
        <f>VLOOKUP($A870,Basisgegevens!$B:$L,10,0)</f>
        <v>135</v>
      </c>
      <c r="BJ870" s="152">
        <f>VLOOKUP($A870,Basisgegevens!$B:$L,11,0)</f>
        <v>19</v>
      </c>
      <c r="BK870" s="152" t="str">
        <f t="shared" si="358"/>
        <v/>
      </c>
      <c r="BL870" s="153" t="str">
        <f t="shared" si="359"/>
        <v>Uit</v>
      </c>
      <c r="BM870" s="154" t="str">
        <f t="shared" si="344"/>
        <v/>
      </c>
      <c r="BN870" s="154">
        <f t="shared" si="360"/>
        <v>0</v>
      </c>
      <c r="BO870" s="154" t="str">
        <f t="shared" si="361"/>
        <v/>
      </c>
      <c r="BP870" s="61"/>
      <c r="BQ870" s="61"/>
      <c r="BR870" s="59" t="str">
        <f t="shared" si="362"/>
        <v/>
      </c>
      <c r="BS870" s="59" t="str">
        <f t="shared" si="363"/>
        <v/>
      </c>
      <c r="BT870" s="155" t="str">
        <f t="shared" si="364"/>
        <v/>
      </c>
      <c r="BU870" s="156" t="str">
        <f t="shared" si="365"/>
        <v/>
      </c>
      <c r="BV870" s="68"/>
      <c r="BW870" s="68"/>
      <c r="BX870" s="68"/>
      <c r="BY870" s="68"/>
      <c r="BZ870" s="68"/>
      <c r="CA870" s="68"/>
      <c r="CB870" s="68"/>
      <c r="CC870" s="68"/>
    </row>
    <row r="871" spans="1:81" x14ac:dyDescent="0.2">
      <c r="A871" s="161" t="s">
        <v>191</v>
      </c>
      <c r="B871" s="32"/>
      <c r="C871" s="164" t="str">
        <f t="shared" si="345"/>
        <v>B</v>
      </c>
      <c r="D871" s="68"/>
      <c r="E871" s="40"/>
      <c r="F871" s="35"/>
      <c r="G871" s="32"/>
      <c r="H871" s="32"/>
      <c r="I871" s="32"/>
      <c r="J871" s="32"/>
      <c r="K871" s="41"/>
      <c r="L871" s="42"/>
      <c r="M871" s="42"/>
      <c r="N871" s="167" t="str">
        <f t="shared" si="346"/>
        <v>Uit</v>
      </c>
      <c r="O871" s="46"/>
      <c r="P871" s="47"/>
      <c r="Q871" s="48">
        <f t="shared" si="347"/>
        <v>0</v>
      </c>
      <c r="R871" s="49" t="str">
        <f t="shared" si="348"/>
        <v/>
      </c>
      <c r="S871" s="50" t="str">
        <f t="shared" si="349"/>
        <v>Uit</v>
      </c>
      <c r="T871" s="171">
        <f t="shared" si="350"/>
        <v>0</v>
      </c>
      <c r="U871" s="169">
        <f t="shared" si="351"/>
        <v>0</v>
      </c>
      <c r="V871" s="169" t="str">
        <f t="shared" si="352"/>
        <v>Uit</v>
      </c>
      <c r="W871" s="170" t="str">
        <f t="shared" si="353"/>
        <v/>
      </c>
      <c r="X871" s="91" t="str">
        <f t="shared" si="354"/>
        <v/>
      </c>
      <c r="Y871" s="51"/>
      <c r="Z871" s="51"/>
      <c r="AA871" s="51"/>
      <c r="AB871" s="51"/>
      <c r="AC871" s="51"/>
      <c r="AD871" s="51"/>
      <c r="AE871" s="51"/>
      <c r="AF871" s="51"/>
      <c r="AG871" s="51"/>
      <c r="AH871" s="51"/>
      <c r="AI871" s="51"/>
      <c r="AJ871" s="51"/>
      <c r="AK871" s="51"/>
      <c r="AL871" s="51"/>
      <c r="AM871" s="51"/>
      <c r="AN871" s="51"/>
      <c r="AO871" s="51"/>
      <c r="AP871" s="51"/>
      <c r="AQ871" s="51"/>
      <c r="AR871" s="51"/>
      <c r="AS871" s="51"/>
      <c r="AT871" s="51"/>
      <c r="AU871" s="51"/>
      <c r="AV871" s="51"/>
      <c r="AW871" s="51"/>
      <c r="AX871" s="149">
        <f t="shared" si="355"/>
        <v>0</v>
      </c>
      <c r="AY871" s="52"/>
      <c r="AZ871" s="90" t="e">
        <f>VLOOKUP(AY871,Termination!C:D,2,FALSE)</f>
        <v>#N/A</v>
      </c>
      <c r="BA871" s="92" t="str">
        <f t="shared" si="356"/>
        <v/>
      </c>
      <c r="BB871" s="89"/>
      <c r="BC871" s="89"/>
      <c r="BD871" s="150" t="str">
        <f t="shared" si="357"/>
        <v/>
      </c>
      <c r="BE871" s="151">
        <f>VLOOKUP(A871,Basisgegevens!$B:$L,5,0)</f>
        <v>1.25E-3</v>
      </c>
      <c r="BF871" s="151">
        <f>VLOOKUP($A871,Basisgegevens!$B:$L,7,0)</f>
        <v>1.0185185185185186E-3</v>
      </c>
      <c r="BG871" s="151">
        <f>VLOOKUP($A871,Basisgegevens!$B:$L,8,0)</f>
        <v>2.1759259259259258E-3</v>
      </c>
      <c r="BH871" s="152">
        <f>VLOOKUP($A871,Basisgegevens!$B:$L,9,0)</f>
        <v>300</v>
      </c>
      <c r="BI871" s="152">
        <f>VLOOKUP($A871,Basisgegevens!$B:$L,10,0)</f>
        <v>135</v>
      </c>
      <c r="BJ871" s="152">
        <f>VLOOKUP($A871,Basisgegevens!$B:$L,11,0)</f>
        <v>19</v>
      </c>
      <c r="BK871" s="152" t="str">
        <f t="shared" si="358"/>
        <v/>
      </c>
      <c r="BL871" s="153" t="str">
        <f t="shared" si="359"/>
        <v>Uit</v>
      </c>
      <c r="BM871" s="154" t="str">
        <f t="shared" si="344"/>
        <v/>
      </c>
      <c r="BN871" s="154">
        <f t="shared" si="360"/>
        <v>0</v>
      </c>
      <c r="BO871" s="154" t="str">
        <f t="shared" si="361"/>
        <v/>
      </c>
      <c r="BP871" s="61"/>
      <c r="BQ871" s="61"/>
      <c r="BR871" s="59" t="str">
        <f t="shared" si="362"/>
        <v/>
      </c>
      <c r="BS871" s="59" t="str">
        <f t="shared" si="363"/>
        <v/>
      </c>
      <c r="BT871" s="155" t="str">
        <f t="shared" si="364"/>
        <v/>
      </c>
      <c r="BU871" s="156" t="str">
        <f t="shared" si="365"/>
        <v/>
      </c>
      <c r="BV871" s="68"/>
      <c r="BW871" s="68"/>
      <c r="BX871" s="68"/>
      <c r="BY871" s="68"/>
      <c r="BZ871" s="68"/>
      <c r="CA871" s="68"/>
      <c r="CB871" s="68"/>
      <c r="CC871" s="68"/>
    </row>
    <row r="872" spans="1:81" x14ac:dyDescent="0.2">
      <c r="A872" s="161" t="s">
        <v>191</v>
      </c>
      <c r="B872" s="32"/>
      <c r="C872" s="164" t="str">
        <f t="shared" si="345"/>
        <v>B</v>
      </c>
      <c r="D872" s="68"/>
      <c r="E872" s="40"/>
      <c r="F872" s="35"/>
      <c r="G872" s="32"/>
      <c r="H872" s="32"/>
      <c r="I872" s="32"/>
      <c r="J872" s="32"/>
      <c r="K872" s="41"/>
      <c r="L872" s="42"/>
      <c r="M872" s="42"/>
      <c r="N872" s="167" t="str">
        <f t="shared" si="346"/>
        <v>Uit</v>
      </c>
      <c r="O872" s="46"/>
      <c r="P872" s="47"/>
      <c r="Q872" s="48">
        <f t="shared" si="347"/>
        <v>0</v>
      </c>
      <c r="R872" s="49" t="str">
        <f t="shared" si="348"/>
        <v/>
      </c>
      <c r="S872" s="50" t="str">
        <f t="shared" si="349"/>
        <v>Uit</v>
      </c>
      <c r="T872" s="171">
        <f t="shared" si="350"/>
        <v>0</v>
      </c>
      <c r="U872" s="169">
        <f t="shared" si="351"/>
        <v>0</v>
      </c>
      <c r="V872" s="169" t="str">
        <f t="shared" si="352"/>
        <v>Uit</v>
      </c>
      <c r="W872" s="170" t="str">
        <f t="shared" si="353"/>
        <v/>
      </c>
      <c r="X872" s="91" t="str">
        <f t="shared" si="354"/>
        <v/>
      </c>
      <c r="Y872" s="51"/>
      <c r="Z872" s="51"/>
      <c r="AA872" s="51"/>
      <c r="AB872" s="51"/>
      <c r="AC872" s="51"/>
      <c r="AD872" s="51"/>
      <c r="AE872" s="51"/>
      <c r="AF872" s="51"/>
      <c r="AG872" s="51"/>
      <c r="AH872" s="51"/>
      <c r="AI872" s="51"/>
      <c r="AJ872" s="51"/>
      <c r="AK872" s="51"/>
      <c r="AL872" s="51"/>
      <c r="AM872" s="51"/>
      <c r="AN872" s="51"/>
      <c r="AO872" s="51"/>
      <c r="AP872" s="51"/>
      <c r="AQ872" s="51"/>
      <c r="AR872" s="51"/>
      <c r="AS872" s="51"/>
      <c r="AT872" s="51"/>
      <c r="AU872" s="51"/>
      <c r="AV872" s="51"/>
      <c r="AW872" s="51"/>
      <c r="AX872" s="149">
        <f t="shared" si="355"/>
        <v>0</v>
      </c>
      <c r="AY872" s="52"/>
      <c r="AZ872" s="90" t="e">
        <f>VLOOKUP(AY872,Termination!C:D,2,FALSE)</f>
        <v>#N/A</v>
      </c>
      <c r="BA872" s="92" t="str">
        <f t="shared" si="356"/>
        <v/>
      </c>
      <c r="BB872" s="89"/>
      <c r="BC872" s="89"/>
      <c r="BD872" s="150" t="str">
        <f t="shared" si="357"/>
        <v/>
      </c>
      <c r="BE872" s="151">
        <f>VLOOKUP(A872,Basisgegevens!$B:$L,5,0)</f>
        <v>1.25E-3</v>
      </c>
      <c r="BF872" s="151">
        <f>VLOOKUP($A872,Basisgegevens!$B:$L,7,0)</f>
        <v>1.0185185185185186E-3</v>
      </c>
      <c r="BG872" s="151">
        <f>VLOOKUP($A872,Basisgegevens!$B:$L,8,0)</f>
        <v>2.1759259259259258E-3</v>
      </c>
      <c r="BH872" s="152">
        <f>VLOOKUP($A872,Basisgegevens!$B:$L,9,0)</f>
        <v>300</v>
      </c>
      <c r="BI872" s="152">
        <f>VLOOKUP($A872,Basisgegevens!$B:$L,10,0)</f>
        <v>135</v>
      </c>
      <c r="BJ872" s="152">
        <f>VLOOKUP($A872,Basisgegevens!$B:$L,11,0)</f>
        <v>19</v>
      </c>
      <c r="BK872" s="152" t="str">
        <f t="shared" si="358"/>
        <v/>
      </c>
      <c r="BL872" s="153" t="str">
        <f t="shared" si="359"/>
        <v>Uit</v>
      </c>
      <c r="BM872" s="154" t="str">
        <f t="shared" si="344"/>
        <v/>
      </c>
      <c r="BN872" s="154">
        <f t="shared" si="360"/>
        <v>0</v>
      </c>
      <c r="BO872" s="154" t="str">
        <f t="shared" si="361"/>
        <v/>
      </c>
      <c r="BP872" s="61"/>
      <c r="BQ872" s="61"/>
      <c r="BR872" s="59" t="str">
        <f t="shared" si="362"/>
        <v/>
      </c>
      <c r="BS872" s="59" t="str">
        <f t="shared" si="363"/>
        <v/>
      </c>
      <c r="BT872" s="155" t="str">
        <f t="shared" si="364"/>
        <v/>
      </c>
      <c r="BU872" s="156" t="str">
        <f t="shared" si="365"/>
        <v/>
      </c>
      <c r="BV872" s="68"/>
      <c r="BW872" s="68"/>
      <c r="BX872" s="68"/>
      <c r="BY872" s="68"/>
      <c r="BZ872" s="68"/>
      <c r="CA872" s="68"/>
      <c r="CB872" s="68"/>
      <c r="CC872" s="68"/>
    </row>
    <row r="873" spans="1:81" x14ac:dyDescent="0.2">
      <c r="A873" s="161" t="s">
        <v>191</v>
      </c>
      <c r="B873" s="32"/>
      <c r="C873" s="164" t="str">
        <f t="shared" si="345"/>
        <v>B</v>
      </c>
      <c r="D873" s="68"/>
      <c r="E873" s="40"/>
      <c r="F873" s="35"/>
      <c r="G873" s="32"/>
      <c r="H873" s="32"/>
      <c r="I873" s="32"/>
      <c r="J873" s="32"/>
      <c r="K873" s="41"/>
      <c r="L873" s="42"/>
      <c r="M873" s="42"/>
      <c r="N873" s="167" t="str">
        <f t="shared" si="346"/>
        <v>Uit</v>
      </c>
      <c r="O873" s="46"/>
      <c r="P873" s="47"/>
      <c r="Q873" s="48">
        <f t="shared" si="347"/>
        <v>0</v>
      </c>
      <c r="R873" s="49" t="str">
        <f t="shared" si="348"/>
        <v/>
      </c>
      <c r="S873" s="50" t="str">
        <f t="shared" si="349"/>
        <v>Uit</v>
      </c>
      <c r="T873" s="171">
        <f t="shared" si="350"/>
        <v>0</v>
      </c>
      <c r="U873" s="169">
        <f t="shared" si="351"/>
        <v>0</v>
      </c>
      <c r="V873" s="169" t="str">
        <f t="shared" si="352"/>
        <v>Uit</v>
      </c>
      <c r="W873" s="170" t="str">
        <f t="shared" si="353"/>
        <v/>
      </c>
      <c r="X873" s="91" t="str">
        <f t="shared" si="354"/>
        <v/>
      </c>
      <c r="Y873" s="51"/>
      <c r="Z873" s="51"/>
      <c r="AA873" s="51"/>
      <c r="AB873" s="51"/>
      <c r="AC873" s="51"/>
      <c r="AD873" s="51"/>
      <c r="AE873" s="51"/>
      <c r="AF873" s="51"/>
      <c r="AG873" s="51"/>
      <c r="AH873" s="51"/>
      <c r="AI873" s="51"/>
      <c r="AJ873" s="51"/>
      <c r="AK873" s="51"/>
      <c r="AL873" s="51"/>
      <c r="AM873" s="51"/>
      <c r="AN873" s="51"/>
      <c r="AO873" s="51"/>
      <c r="AP873" s="51"/>
      <c r="AQ873" s="51"/>
      <c r="AR873" s="51"/>
      <c r="AS873" s="51"/>
      <c r="AT873" s="51"/>
      <c r="AU873" s="51"/>
      <c r="AV873" s="51"/>
      <c r="AW873" s="51"/>
      <c r="AX873" s="149">
        <f t="shared" si="355"/>
        <v>0</v>
      </c>
      <c r="AY873" s="52"/>
      <c r="AZ873" s="90" t="e">
        <f>VLOOKUP(AY873,Termination!C:D,2,FALSE)</f>
        <v>#N/A</v>
      </c>
      <c r="BA873" s="92" t="str">
        <f t="shared" si="356"/>
        <v/>
      </c>
      <c r="BB873" s="89"/>
      <c r="BC873" s="89"/>
      <c r="BD873" s="150" t="str">
        <f t="shared" si="357"/>
        <v/>
      </c>
      <c r="BE873" s="151">
        <f>VLOOKUP(A873,Basisgegevens!$B:$L,5,0)</f>
        <v>1.25E-3</v>
      </c>
      <c r="BF873" s="151">
        <f>VLOOKUP($A873,Basisgegevens!$B:$L,7,0)</f>
        <v>1.0185185185185186E-3</v>
      </c>
      <c r="BG873" s="151">
        <f>VLOOKUP($A873,Basisgegevens!$B:$L,8,0)</f>
        <v>2.1759259259259258E-3</v>
      </c>
      <c r="BH873" s="152">
        <f>VLOOKUP($A873,Basisgegevens!$B:$L,9,0)</f>
        <v>300</v>
      </c>
      <c r="BI873" s="152">
        <f>VLOOKUP($A873,Basisgegevens!$B:$L,10,0)</f>
        <v>135</v>
      </c>
      <c r="BJ873" s="152">
        <f>VLOOKUP($A873,Basisgegevens!$B:$L,11,0)</f>
        <v>19</v>
      </c>
      <c r="BK873" s="152" t="str">
        <f t="shared" si="358"/>
        <v/>
      </c>
      <c r="BL873" s="153" t="str">
        <f t="shared" si="359"/>
        <v>Uit</v>
      </c>
      <c r="BM873" s="154" t="str">
        <f t="shared" si="344"/>
        <v/>
      </c>
      <c r="BN873" s="154">
        <f t="shared" si="360"/>
        <v>0</v>
      </c>
      <c r="BO873" s="154" t="str">
        <f t="shared" si="361"/>
        <v/>
      </c>
      <c r="BP873" s="61"/>
      <c r="BQ873" s="61"/>
      <c r="BR873" s="59" t="str">
        <f t="shared" si="362"/>
        <v/>
      </c>
      <c r="BS873" s="59" t="str">
        <f t="shared" si="363"/>
        <v/>
      </c>
      <c r="BT873" s="155" t="str">
        <f t="shared" si="364"/>
        <v/>
      </c>
      <c r="BU873" s="156" t="str">
        <f t="shared" si="365"/>
        <v/>
      </c>
      <c r="BV873" s="68"/>
      <c r="BW873" s="68"/>
      <c r="BX873" s="68"/>
      <c r="BY873" s="68"/>
      <c r="BZ873" s="68"/>
      <c r="CA873" s="68"/>
      <c r="CB873" s="68"/>
      <c r="CC873" s="68"/>
    </row>
    <row r="874" spans="1:81" x14ac:dyDescent="0.2">
      <c r="A874" s="161" t="s">
        <v>191</v>
      </c>
      <c r="B874" s="32"/>
      <c r="C874" s="164" t="str">
        <f t="shared" si="345"/>
        <v>B</v>
      </c>
      <c r="D874" s="68"/>
      <c r="E874" s="40"/>
      <c r="F874" s="35"/>
      <c r="G874" s="32"/>
      <c r="H874" s="32"/>
      <c r="I874" s="32"/>
      <c r="J874" s="32"/>
      <c r="K874" s="41"/>
      <c r="L874" s="42"/>
      <c r="M874" s="42"/>
      <c r="N874" s="167" t="str">
        <f t="shared" si="346"/>
        <v>Uit</v>
      </c>
      <c r="O874" s="46"/>
      <c r="P874" s="47"/>
      <c r="Q874" s="48">
        <f t="shared" si="347"/>
        <v>0</v>
      </c>
      <c r="R874" s="49" t="str">
        <f t="shared" si="348"/>
        <v/>
      </c>
      <c r="S874" s="50" t="str">
        <f t="shared" si="349"/>
        <v>Uit</v>
      </c>
      <c r="T874" s="171">
        <f t="shared" si="350"/>
        <v>0</v>
      </c>
      <c r="U874" s="169">
        <f t="shared" si="351"/>
        <v>0</v>
      </c>
      <c r="V874" s="169" t="str">
        <f t="shared" si="352"/>
        <v>Uit</v>
      </c>
      <c r="W874" s="170" t="str">
        <f t="shared" si="353"/>
        <v/>
      </c>
      <c r="X874" s="91" t="str">
        <f t="shared" si="354"/>
        <v/>
      </c>
      <c r="Y874" s="51"/>
      <c r="Z874" s="51"/>
      <c r="AA874" s="51"/>
      <c r="AB874" s="51"/>
      <c r="AC874" s="51"/>
      <c r="AD874" s="51"/>
      <c r="AE874" s="51"/>
      <c r="AF874" s="51"/>
      <c r="AG874" s="51"/>
      <c r="AH874" s="51"/>
      <c r="AI874" s="51"/>
      <c r="AJ874" s="51"/>
      <c r="AK874" s="51"/>
      <c r="AL874" s="51"/>
      <c r="AM874" s="51"/>
      <c r="AN874" s="51"/>
      <c r="AO874" s="51"/>
      <c r="AP874" s="51"/>
      <c r="AQ874" s="51"/>
      <c r="AR874" s="51"/>
      <c r="AS874" s="51"/>
      <c r="AT874" s="51"/>
      <c r="AU874" s="51"/>
      <c r="AV874" s="51"/>
      <c r="AW874" s="51"/>
      <c r="AX874" s="149">
        <f t="shared" si="355"/>
        <v>0</v>
      </c>
      <c r="AY874" s="52"/>
      <c r="AZ874" s="90" t="e">
        <f>VLOOKUP(AY874,Termination!C:D,2,FALSE)</f>
        <v>#N/A</v>
      </c>
      <c r="BA874" s="92" t="str">
        <f t="shared" si="356"/>
        <v/>
      </c>
      <c r="BB874" s="89"/>
      <c r="BC874" s="89"/>
      <c r="BD874" s="150" t="str">
        <f t="shared" si="357"/>
        <v/>
      </c>
      <c r="BE874" s="151">
        <f>VLOOKUP(A874,Basisgegevens!$B:$L,5,0)</f>
        <v>1.25E-3</v>
      </c>
      <c r="BF874" s="151">
        <f>VLOOKUP($A874,Basisgegevens!$B:$L,7,0)</f>
        <v>1.0185185185185186E-3</v>
      </c>
      <c r="BG874" s="151">
        <f>VLOOKUP($A874,Basisgegevens!$B:$L,8,0)</f>
        <v>2.1759259259259258E-3</v>
      </c>
      <c r="BH874" s="152">
        <f>VLOOKUP($A874,Basisgegevens!$B:$L,9,0)</f>
        <v>300</v>
      </c>
      <c r="BI874" s="152">
        <f>VLOOKUP($A874,Basisgegevens!$B:$L,10,0)</f>
        <v>135</v>
      </c>
      <c r="BJ874" s="152">
        <f>VLOOKUP($A874,Basisgegevens!$B:$L,11,0)</f>
        <v>19</v>
      </c>
      <c r="BK874" s="152" t="str">
        <f t="shared" si="358"/>
        <v/>
      </c>
      <c r="BL874" s="153" t="str">
        <f t="shared" si="359"/>
        <v>Uit</v>
      </c>
      <c r="BM874" s="154" t="str">
        <f t="shared" si="344"/>
        <v/>
      </c>
      <c r="BN874" s="154">
        <f t="shared" si="360"/>
        <v>0</v>
      </c>
      <c r="BO874" s="154" t="str">
        <f t="shared" si="361"/>
        <v/>
      </c>
      <c r="BP874" s="61"/>
      <c r="BQ874" s="61"/>
      <c r="BR874" s="59" t="str">
        <f t="shared" si="362"/>
        <v/>
      </c>
      <c r="BS874" s="59" t="str">
        <f t="shared" si="363"/>
        <v/>
      </c>
      <c r="BT874" s="155" t="str">
        <f t="shared" si="364"/>
        <v/>
      </c>
      <c r="BU874" s="156" t="str">
        <f t="shared" si="365"/>
        <v/>
      </c>
      <c r="BV874" s="68"/>
      <c r="BW874" s="68"/>
      <c r="BX874" s="68"/>
      <c r="BY874" s="68"/>
      <c r="BZ874" s="68"/>
      <c r="CA874" s="68"/>
      <c r="CB874" s="68"/>
      <c r="CC874" s="68"/>
    </row>
    <row r="875" spans="1:81" x14ac:dyDescent="0.2">
      <c r="A875" s="161" t="s">
        <v>191</v>
      </c>
      <c r="B875" s="32"/>
      <c r="C875" s="164" t="str">
        <f t="shared" si="345"/>
        <v>B</v>
      </c>
      <c r="D875" s="68"/>
      <c r="E875" s="40"/>
      <c r="F875" s="35"/>
      <c r="G875" s="32"/>
      <c r="H875" s="32"/>
      <c r="I875" s="32"/>
      <c r="J875" s="32"/>
      <c r="K875" s="41"/>
      <c r="L875" s="42"/>
      <c r="M875" s="42"/>
      <c r="N875" s="167" t="str">
        <f t="shared" si="346"/>
        <v>Uit</v>
      </c>
      <c r="O875" s="46"/>
      <c r="P875" s="47"/>
      <c r="Q875" s="48">
        <f t="shared" si="347"/>
        <v>0</v>
      </c>
      <c r="R875" s="49" t="str">
        <f t="shared" si="348"/>
        <v/>
      </c>
      <c r="S875" s="50" t="str">
        <f t="shared" si="349"/>
        <v>Uit</v>
      </c>
      <c r="T875" s="171">
        <f t="shared" si="350"/>
        <v>0</v>
      </c>
      <c r="U875" s="169">
        <f t="shared" si="351"/>
        <v>0</v>
      </c>
      <c r="V875" s="169" t="str">
        <f t="shared" si="352"/>
        <v>Uit</v>
      </c>
      <c r="W875" s="170" t="str">
        <f t="shared" si="353"/>
        <v/>
      </c>
      <c r="X875" s="91" t="str">
        <f t="shared" si="354"/>
        <v/>
      </c>
      <c r="Y875" s="51"/>
      <c r="Z875" s="51"/>
      <c r="AA875" s="51"/>
      <c r="AB875" s="51"/>
      <c r="AC875" s="51"/>
      <c r="AD875" s="51"/>
      <c r="AE875" s="51"/>
      <c r="AF875" s="51"/>
      <c r="AG875" s="51"/>
      <c r="AH875" s="51"/>
      <c r="AI875" s="51"/>
      <c r="AJ875" s="51"/>
      <c r="AK875" s="51"/>
      <c r="AL875" s="51"/>
      <c r="AM875" s="51"/>
      <c r="AN875" s="51"/>
      <c r="AO875" s="51"/>
      <c r="AP875" s="51"/>
      <c r="AQ875" s="51"/>
      <c r="AR875" s="51"/>
      <c r="AS875" s="51"/>
      <c r="AT875" s="51"/>
      <c r="AU875" s="51"/>
      <c r="AV875" s="51"/>
      <c r="AW875" s="51"/>
      <c r="AX875" s="149">
        <f t="shared" si="355"/>
        <v>0</v>
      </c>
      <c r="AY875" s="52"/>
      <c r="AZ875" s="90" t="e">
        <f>VLOOKUP(AY875,Termination!C:D,2,FALSE)</f>
        <v>#N/A</v>
      </c>
      <c r="BA875" s="92" t="str">
        <f t="shared" si="356"/>
        <v/>
      </c>
      <c r="BB875" s="89"/>
      <c r="BC875" s="89"/>
      <c r="BD875" s="150" t="str">
        <f t="shared" si="357"/>
        <v/>
      </c>
      <c r="BE875" s="151">
        <f>VLOOKUP(A875,Basisgegevens!$B:$L,5,0)</f>
        <v>1.25E-3</v>
      </c>
      <c r="BF875" s="151">
        <f>VLOOKUP($A875,Basisgegevens!$B:$L,7,0)</f>
        <v>1.0185185185185186E-3</v>
      </c>
      <c r="BG875" s="151">
        <f>VLOOKUP($A875,Basisgegevens!$B:$L,8,0)</f>
        <v>2.1759259259259258E-3</v>
      </c>
      <c r="BH875" s="152">
        <f>VLOOKUP($A875,Basisgegevens!$B:$L,9,0)</f>
        <v>300</v>
      </c>
      <c r="BI875" s="152">
        <f>VLOOKUP($A875,Basisgegevens!$B:$L,10,0)</f>
        <v>135</v>
      </c>
      <c r="BJ875" s="152">
        <f>VLOOKUP($A875,Basisgegevens!$B:$L,11,0)</f>
        <v>19</v>
      </c>
      <c r="BK875" s="152" t="str">
        <f t="shared" si="358"/>
        <v/>
      </c>
      <c r="BL875" s="153" t="str">
        <f t="shared" si="359"/>
        <v>Uit</v>
      </c>
      <c r="BM875" s="154" t="str">
        <f t="shared" si="344"/>
        <v/>
      </c>
      <c r="BN875" s="154">
        <f t="shared" si="360"/>
        <v>0</v>
      </c>
      <c r="BO875" s="154" t="str">
        <f t="shared" si="361"/>
        <v/>
      </c>
      <c r="BP875" s="61"/>
      <c r="BQ875" s="61"/>
      <c r="BR875" s="59" t="str">
        <f t="shared" si="362"/>
        <v/>
      </c>
      <c r="BS875" s="59" t="str">
        <f t="shared" si="363"/>
        <v/>
      </c>
      <c r="BT875" s="155" t="str">
        <f t="shared" si="364"/>
        <v/>
      </c>
      <c r="BU875" s="156" t="str">
        <f t="shared" si="365"/>
        <v/>
      </c>
      <c r="BV875" s="68"/>
      <c r="BW875" s="68"/>
      <c r="BX875" s="68"/>
      <c r="BY875" s="68"/>
      <c r="BZ875" s="68"/>
      <c r="CA875" s="68"/>
      <c r="CB875" s="68"/>
      <c r="CC875" s="68"/>
    </row>
    <row r="876" spans="1:81" x14ac:dyDescent="0.2">
      <c r="A876" s="161" t="s">
        <v>191</v>
      </c>
      <c r="B876" s="32"/>
      <c r="C876" s="164" t="str">
        <f t="shared" si="345"/>
        <v>B</v>
      </c>
      <c r="D876" s="68"/>
      <c r="E876" s="40"/>
      <c r="F876" s="35"/>
      <c r="G876" s="32"/>
      <c r="H876" s="32"/>
      <c r="I876" s="32"/>
      <c r="J876" s="32"/>
      <c r="K876" s="41"/>
      <c r="L876" s="42"/>
      <c r="M876" s="42"/>
      <c r="N876" s="167" t="str">
        <f t="shared" si="346"/>
        <v>Uit</v>
      </c>
      <c r="O876" s="46"/>
      <c r="P876" s="47"/>
      <c r="Q876" s="48">
        <f t="shared" si="347"/>
        <v>0</v>
      </c>
      <c r="R876" s="49" t="str">
        <f t="shared" si="348"/>
        <v/>
      </c>
      <c r="S876" s="50" t="str">
        <f t="shared" si="349"/>
        <v>Uit</v>
      </c>
      <c r="T876" s="171">
        <f t="shared" si="350"/>
        <v>0</v>
      </c>
      <c r="U876" s="169">
        <f t="shared" si="351"/>
        <v>0</v>
      </c>
      <c r="V876" s="169" t="str">
        <f t="shared" si="352"/>
        <v>Uit</v>
      </c>
      <c r="W876" s="170" t="str">
        <f t="shared" si="353"/>
        <v/>
      </c>
      <c r="X876" s="91" t="str">
        <f t="shared" si="354"/>
        <v/>
      </c>
      <c r="Y876" s="51"/>
      <c r="Z876" s="51"/>
      <c r="AA876" s="51"/>
      <c r="AB876" s="51"/>
      <c r="AC876" s="51"/>
      <c r="AD876" s="51"/>
      <c r="AE876" s="51"/>
      <c r="AF876" s="51"/>
      <c r="AG876" s="51"/>
      <c r="AH876" s="51"/>
      <c r="AI876" s="51"/>
      <c r="AJ876" s="51"/>
      <c r="AK876" s="51"/>
      <c r="AL876" s="51"/>
      <c r="AM876" s="51"/>
      <c r="AN876" s="51"/>
      <c r="AO876" s="51"/>
      <c r="AP876" s="51"/>
      <c r="AQ876" s="51"/>
      <c r="AR876" s="51"/>
      <c r="AS876" s="51"/>
      <c r="AT876" s="51"/>
      <c r="AU876" s="51"/>
      <c r="AV876" s="51"/>
      <c r="AW876" s="51"/>
      <c r="AX876" s="149">
        <f t="shared" si="355"/>
        <v>0</v>
      </c>
      <c r="AY876" s="52"/>
      <c r="AZ876" s="90" t="e">
        <f>VLOOKUP(AY876,Termination!C:D,2,FALSE)</f>
        <v>#N/A</v>
      </c>
      <c r="BA876" s="92" t="str">
        <f t="shared" si="356"/>
        <v/>
      </c>
      <c r="BB876" s="89"/>
      <c r="BC876" s="89"/>
      <c r="BD876" s="150" t="str">
        <f t="shared" si="357"/>
        <v/>
      </c>
      <c r="BE876" s="151">
        <f>VLOOKUP(A876,Basisgegevens!$B:$L,5,0)</f>
        <v>1.25E-3</v>
      </c>
      <c r="BF876" s="151">
        <f>VLOOKUP($A876,Basisgegevens!$B:$L,7,0)</f>
        <v>1.0185185185185186E-3</v>
      </c>
      <c r="BG876" s="151">
        <f>VLOOKUP($A876,Basisgegevens!$B:$L,8,0)</f>
        <v>2.1759259259259258E-3</v>
      </c>
      <c r="BH876" s="152">
        <f>VLOOKUP($A876,Basisgegevens!$B:$L,9,0)</f>
        <v>300</v>
      </c>
      <c r="BI876" s="152">
        <f>VLOOKUP($A876,Basisgegevens!$B:$L,10,0)</f>
        <v>135</v>
      </c>
      <c r="BJ876" s="152">
        <f>VLOOKUP($A876,Basisgegevens!$B:$L,11,0)</f>
        <v>19</v>
      </c>
      <c r="BK876" s="152" t="str">
        <f t="shared" si="358"/>
        <v/>
      </c>
      <c r="BL876" s="153" t="str">
        <f t="shared" si="359"/>
        <v>Uit</v>
      </c>
      <c r="BM876" s="154" t="str">
        <f t="shared" si="344"/>
        <v/>
      </c>
      <c r="BN876" s="154">
        <f t="shared" si="360"/>
        <v>0</v>
      </c>
      <c r="BO876" s="154" t="str">
        <f t="shared" si="361"/>
        <v/>
      </c>
      <c r="BP876" s="61"/>
      <c r="BQ876" s="61"/>
      <c r="BR876" s="59" t="str">
        <f t="shared" si="362"/>
        <v/>
      </c>
      <c r="BS876" s="59" t="str">
        <f t="shared" si="363"/>
        <v/>
      </c>
      <c r="BT876" s="155" t="str">
        <f t="shared" si="364"/>
        <v/>
      </c>
      <c r="BU876" s="156" t="str">
        <f t="shared" si="365"/>
        <v/>
      </c>
      <c r="BV876" s="68"/>
      <c r="BW876" s="68"/>
      <c r="BX876" s="68"/>
      <c r="BY876" s="68"/>
      <c r="BZ876" s="68"/>
      <c r="CA876" s="68"/>
      <c r="CB876" s="68"/>
      <c r="CC876" s="68"/>
    </row>
    <row r="877" spans="1:81" x14ac:dyDescent="0.2">
      <c r="A877" s="161" t="s">
        <v>191</v>
      </c>
      <c r="B877" s="32"/>
      <c r="C877" s="164" t="str">
        <f t="shared" si="345"/>
        <v>B</v>
      </c>
      <c r="D877" s="68"/>
      <c r="E877" s="40"/>
      <c r="F877" s="35"/>
      <c r="G877" s="32"/>
      <c r="H877" s="32"/>
      <c r="I877" s="32"/>
      <c r="J877" s="32"/>
      <c r="K877" s="41"/>
      <c r="L877" s="42"/>
      <c r="M877" s="42"/>
      <c r="N877" s="167" t="str">
        <f t="shared" si="346"/>
        <v>Uit</v>
      </c>
      <c r="O877" s="46"/>
      <c r="P877" s="47"/>
      <c r="Q877" s="48">
        <f t="shared" si="347"/>
        <v>0</v>
      </c>
      <c r="R877" s="49" t="str">
        <f t="shared" si="348"/>
        <v/>
      </c>
      <c r="S877" s="50" t="str">
        <f t="shared" si="349"/>
        <v>Uit</v>
      </c>
      <c r="T877" s="171">
        <f t="shared" si="350"/>
        <v>0</v>
      </c>
      <c r="U877" s="169">
        <f t="shared" si="351"/>
        <v>0</v>
      </c>
      <c r="V877" s="169" t="str">
        <f t="shared" si="352"/>
        <v>Uit</v>
      </c>
      <c r="W877" s="170" t="str">
        <f t="shared" si="353"/>
        <v/>
      </c>
      <c r="X877" s="91" t="str">
        <f t="shared" si="354"/>
        <v/>
      </c>
      <c r="Y877" s="51"/>
      <c r="Z877" s="51"/>
      <c r="AA877" s="51"/>
      <c r="AB877" s="51"/>
      <c r="AC877" s="51"/>
      <c r="AD877" s="51"/>
      <c r="AE877" s="51"/>
      <c r="AF877" s="51"/>
      <c r="AG877" s="51"/>
      <c r="AH877" s="51"/>
      <c r="AI877" s="51"/>
      <c r="AJ877" s="51"/>
      <c r="AK877" s="51"/>
      <c r="AL877" s="51"/>
      <c r="AM877" s="51"/>
      <c r="AN877" s="51"/>
      <c r="AO877" s="51"/>
      <c r="AP877" s="51"/>
      <c r="AQ877" s="51"/>
      <c r="AR877" s="51"/>
      <c r="AS877" s="51"/>
      <c r="AT877" s="51"/>
      <c r="AU877" s="51"/>
      <c r="AV877" s="51"/>
      <c r="AW877" s="51"/>
      <c r="AX877" s="149">
        <f t="shared" si="355"/>
        <v>0</v>
      </c>
      <c r="AY877" s="52"/>
      <c r="AZ877" s="90" t="e">
        <f>VLOOKUP(AY877,Termination!C:D,2,FALSE)</f>
        <v>#N/A</v>
      </c>
      <c r="BA877" s="92" t="str">
        <f t="shared" si="356"/>
        <v/>
      </c>
      <c r="BB877" s="89"/>
      <c r="BC877" s="89"/>
      <c r="BD877" s="150" t="str">
        <f t="shared" si="357"/>
        <v/>
      </c>
      <c r="BE877" s="151">
        <f>VLOOKUP(A877,Basisgegevens!$B:$L,5,0)</f>
        <v>1.25E-3</v>
      </c>
      <c r="BF877" s="151">
        <f>VLOOKUP($A877,Basisgegevens!$B:$L,7,0)</f>
        <v>1.0185185185185186E-3</v>
      </c>
      <c r="BG877" s="151">
        <f>VLOOKUP($A877,Basisgegevens!$B:$L,8,0)</f>
        <v>2.1759259259259258E-3</v>
      </c>
      <c r="BH877" s="152">
        <f>VLOOKUP($A877,Basisgegevens!$B:$L,9,0)</f>
        <v>300</v>
      </c>
      <c r="BI877" s="152">
        <f>VLOOKUP($A877,Basisgegevens!$B:$L,10,0)</f>
        <v>135</v>
      </c>
      <c r="BJ877" s="152">
        <f>VLOOKUP($A877,Basisgegevens!$B:$L,11,0)</f>
        <v>19</v>
      </c>
      <c r="BK877" s="152" t="str">
        <f t="shared" si="358"/>
        <v/>
      </c>
      <c r="BL877" s="153" t="str">
        <f t="shared" si="359"/>
        <v>Uit</v>
      </c>
      <c r="BM877" s="154" t="str">
        <f t="shared" si="344"/>
        <v/>
      </c>
      <c r="BN877" s="154">
        <f t="shared" si="360"/>
        <v>0</v>
      </c>
      <c r="BO877" s="154" t="str">
        <f t="shared" si="361"/>
        <v/>
      </c>
      <c r="BP877" s="61"/>
      <c r="BQ877" s="61"/>
      <c r="BR877" s="59" t="str">
        <f t="shared" si="362"/>
        <v/>
      </c>
      <c r="BS877" s="59" t="str">
        <f t="shared" si="363"/>
        <v/>
      </c>
      <c r="BT877" s="155" t="str">
        <f t="shared" si="364"/>
        <v/>
      </c>
      <c r="BU877" s="156" t="str">
        <f t="shared" si="365"/>
        <v/>
      </c>
      <c r="BV877" s="68"/>
      <c r="BW877" s="68"/>
      <c r="BX877" s="68"/>
      <c r="BY877" s="68"/>
      <c r="BZ877" s="68"/>
      <c r="CA877" s="68"/>
      <c r="CB877" s="68"/>
      <c r="CC877" s="68"/>
    </row>
    <row r="878" spans="1:81" x14ac:dyDescent="0.2">
      <c r="A878" s="161" t="s">
        <v>191</v>
      </c>
      <c r="B878" s="32"/>
      <c r="C878" s="164" t="str">
        <f t="shared" si="345"/>
        <v>B</v>
      </c>
      <c r="D878" s="68"/>
      <c r="E878" s="40"/>
      <c r="F878" s="35"/>
      <c r="G878" s="32"/>
      <c r="H878" s="32"/>
      <c r="I878" s="32"/>
      <c r="J878" s="32"/>
      <c r="K878" s="41"/>
      <c r="L878" s="42"/>
      <c r="M878" s="42"/>
      <c r="N878" s="167" t="str">
        <f t="shared" si="346"/>
        <v>Uit</v>
      </c>
      <c r="O878" s="46"/>
      <c r="P878" s="47"/>
      <c r="Q878" s="48">
        <f t="shared" si="347"/>
        <v>0</v>
      </c>
      <c r="R878" s="49" t="str">
        <f t="shared" si="348"/>
        <v/>
      </c>
      <c r="S878" s="50" t="str">
        <f t="shared" si="349"/>
        <v>Uit</v>
      </c>
      <c r="T878" s="171">
        <f t="shared" si="350"/>
        <v>0</v>
      </c>
      <c r="U878" s="169">
        <f t="shared" si="351"/>
        <v>0</v>
      </c>
      <c r="V878" s="169" t="str">
        <f t="shared" si="352"/>
        <v>Uit</v>
      </c>
      <c r="W878" s="170" t="str">
        <f t="shared" si="353"/>
        <v/>
      </c>
      <c r="X878" s="91" t="str">
        <f t="shared" si="354"/>
        <v/>
      </c>
      <c r="Y878" s="51"/>
      <c r="Z878" s="51"/>
      <c r="AA878" s="51"/>
      <c r="AB878" s="51"/>
      <c r="AC878" s="51"/>
      <c r="AD878" s="51"/>
      <c r="AE878" s="51"/>
      <c r="AF878" s="51"/>
      <c r="AG878" s="51"/>
      <c r="AH878" s="51"/>
      <c r="AI878" s="51"/>
      <c r="AJ878" s="51"/>
      <c r="AK878" s="51"/>
      <c r="AL878" s="51"/>
      <c r="AM878" s="51"/>
      <c r="AN878" s="51"/>
      <c r="AO878" s="51"/>
      <c r="AP878" s="51"/>
      <c r="AQ878" s="51"/>
      <c r="AR878" s="51"/>
      <c r="AS878" s="51"/>
      <c r="AT878" s="51"/>
      <c r="AU878" s="51"/>
      <c r="AV878" s="51"/>
      <c r="AW878" s="51"/>
      <c r="AX878" s="149">
        <f t="shared" si="355"/>
        <v>0</v>
      </c>
      <c r="AY878" s="52"/>
      <c r="AZ878" s="90" t="e">
        <f>VLOOKUP(AY878,Termination!C:D,2,FALSE)</f>
        <v>#N/A</v>
      </c>
      <c r="BA878" s="92" t="str">
        <f t="shared" si="356"/>
        <v/>
      </c>
      <c r="BB878" s="89"/>
      <c r="BC878" s="89"/>
      <c r="BD878" s="150" t="str">
        <f t="shared" si="357"/>
        <v/>
      </c>
      <c r="BE878" s="151">
        <f>VLOOKUP(A878,Basisgegevens!$B:$L,5,0)</f>
        <v>1.25E-3</v>
      </c>
      <c r="BF878" s="151">
        <f>VLOOKUP($A878,Basisgegevens!$B:$L,7,0)</f>
        <v>1.0185185185185186E-3</v>
      </c>
      <c r="BG878" s="151">
        <f>VLOOKUP($A878,Basisgegevens!$B:$L,8,0)</f>
        <v>2.1759259259259258E-3</v>
      </c>
      <c r="BH878" s="152">
        <f>VLOOKUP($A878,Basisgegevens!$B:$L,9,0)</f>
        <v>300</v>
      </c>
      <c r="BI878" s="152">
        <f>VLOOKUP($A878,Basisgegevens!$B:$L,10,0)</f>
        <v>135</v>
      </c>
      <c r="BJ878" s="152">
        <f>VLOOKUP($A878,Basisgegevens!$B:$L,11,0)</f>
        <v>19</v>
      </c>
      <c r="BK878" s="152" t="str">
        <f t="shared" si="358"/>
        <v/>
      </c>
      <c r="BL878" s="153" t="str">
        <f t="shared" si="359"/>
        <v>Uit</v>
      </c>
      <c r="BM878" s="154" t="str">
        <f t="shared" si="344"/>
        <v/>
      </c>
      <c r="BN878" s="154">
        <f t="shared" si="360"/>
        <v>0</v>
      </c>
      <c r="BO878" s="154" t="str">
        <f t="shared" si="361"/>
        <v/>
      </c>
      <c r="BP878" s="61"/>
      <c r="BQ878" s="61"/>
      <c r="BR878" s="59" t="str">
        <f t="shared" si="362"/>
        <v/>
      </c>
      <c r="BS878" s="59" t="str">
        <f t="shared" si="363"/>
        <v/>
      </c>
      <c r="BT878" s="155" t="str">
        <f t="shared" si="364"/>
        <v/>
      </c>
      <c r="BU878" s="156" t="str">
        <f t="shared" si="365"/>
        <v/>
      </c>
      <c r="BV878" s="68"/>
      <c r="BW878" s="68"/>
      <c r="BX878" s="68"/>
      <c r="BY878" s="68"/>
      <c r="BZ878" s="68"/>
      <c r="CA878" s="68"/>
      <c r="CB878" s="68"/>
      <c r="CC878" s="68"/>
    </row>
    <row r="879" spans="1:81" x14ac:dyDescent="0.2">
      <c r="A879" s="161" t="s">
        <v>191</v>
      </c>
      <c r="B879" s="32"/>
      <c r="C879" s="164" t="str">
        <f t="shared" si="345"/>
        <v>B</v>
      </c>
      <c r="D879" s="68"/>
      <c r="E879" s="40"/>
      <c r="F879" s="35"/>
      <c r="G879" s="32"/>
      <c r="H879" s="32"/>
      <c r="I879" s="32"/>
      <c r="J879" s="32"/>
      <c r="K879" s="41"/>
      <c r="L879" s="42"/>
      <c r="M879" s="42"/>
      <c r="N879" s="167" t="str">
        <f t="shared" si="346"/>
        <v>Uit</v>
      </c>
      <c r="O879" s="46"/>
      <c r="P879" s="47"/>
      <c r="Q879" s="48">
        <f t="shared" si="347"/>
        <v>0</v>
      </c>
      <c r="R879" s="49" t="str">
        <f t="shared" si="348"/>
        <v/>
      </c>
      <c r="S879" s="50" t="str">
        <f t="shared" si="349"/>
        <v>Uit</v>
      </c>
      <c r="T879" s="171">
        <f t="shared" si="350"/>
        <v>0</v>
      </c>
      <c r="U879" s="169">
        <f t="shared" si="351"/>
        <v>0</v>
      </c>
      <c r="V879" s="169" t="str">
        <f t="shared" si="352"/>
        <v>Uit</v>
      </c>
      <c r="W879" s="170" t="str">
        <f t="shared" si="353"/>
        <v/>
      </c>
      <c r="X879" s="91" t="str">
        <f t="shared" si="354"/>
        <v/>
      </c>
      <c r="Y879" s="51"/>
      <c r="Z879" s="51"/>
      <c r="AA879" s="51"/>
      <c r="AB879" s="51"/>
      <c r="AC879" s="51"/>
      <c r="AD879" s="51"/>
      <c r="AE879" s="51"/>
      <c r="AF879" s="51"/>
      <c r="AG879" s="51"/>
      <c r="AH879" s="51"/>
      <c r="AI879" s="51"/>
      <c r="AJ879" s="51"/>
      <c r="AK879" s="51"/>
      <c r="AL879" s="51"/>
      <c r="AM879" s="51"/>
      <c r="AN879" s="51"/>
      <c r="AO879" s="51"/>
      <c r="AP879" s="51"/>
      <c r="AQ879" s="51"/>
      <c r="AR879" s="51"/>
      <c r="AS879" s="51"/>
      <c r="AT879" s="51"/>
      <c r="AU879" s="51"/>
      <c r="AV879" s="51"/>
      <c r="AW879" s="51"/>
      <c r="AX879" s="149">
        <f t="shared" si="355"/>
        <v>0</v>
      </c>
      <c r="AY879" s="52"/>
      <c r="AZ879" s="90" t="e">
        <f>VLOOKUP(AY879,Termination!C:D,2,FALSE)</f>
        <v>#N/A</v>
      </c>
      <c r="BA879" s="92" t="str">
        <f t="shared" si="356"/>
        <v/>
      </c>
      <c r="BB879" s="89"/>
      <c r="BC879" s="89"/>
      <c r="BD879" s="150" t="str">
        <f t="shared" si="357"/>
        <v/>
      </c>
      <c r="BE879" s="151">
        <f>VLOOKUP(A879,Basisgegevens!$B:$L,5,0)</f>
        <v>1.25E-3</v>
      </c>
      <c r="BF879" s="151">
        <f>VLOOKUP($A879,Basisgegevens!$B:$L,7,0)</f>
        <v>1.0185185185185186E-3</v>
      </c>
      <c r="BG879" s="151">
        <f>VLOOKUP($A879,Basisgegevens!$B:$L,8,0)</f>
        <v>2.1759259259259258E-3</v>
      </c>
      <c r="BH879" s="152">
        <f>VLOOKUP($A879,Basisgegevens!$B:$L,9,0)</f>
        <v>300</v>
      </c>
      <c r="BI879" s="152">
        <f>VLOOKUP($A879,Basisgegevens!$B:$L,10,0)</f>
        <v>135</v>
      </c>
      <c r="BJ879" s="152">
        <f>VLOOKUP($A879,Basisgegevens!$B:$L,11,0)</f>
        <v>19</v>
      </c>
      <c r="BK879" s="152" t="str">
        <f t="shared" si="358"/>
        <v/>
      </c>
      <c r="BL879" s="153" t="str">
        <f t="shared" si="359"/>
        <v>Uit</v>
      </c>
      <c r="BM879" s="154" t="str">
        <f t="shared" si="344"/>
        <v/>
      </c>
      <c r="BN879" s="154">
        <f t="shared" si="360"/>
        <v>0</v>
      </c>
      <c r="BO879" s="154" t="str">
        <f t="shared" si="361"/>
        <v/>
      </c>
      <c r="BP879" s="61"/>
      <c r="BQ879" s="61"/>
      <c r="BR879" s="59" t="str">
        <f t="shared" si="362"/>
        <v/>
      </c>
      <c r="BS879" s="59" t="str">
        <f t="shared" si="363"/>
        <v/>
      </c>
      <c r="BT879" s="155" t="str">
        <f t="shared" si="364"/>
        <v/>
      </c>
      <c r="BU879" s="156" t="str">
        <f t="shared" si="365"/>
        <v/>
      </c>
      <c r="BV879" s="68"/>
      <c r="BW879" s="68"/>
      <c r="BX879" s="68"/>
      <c r="BY879" s="68"/>
      <c r="BZ879" s="68"/>
      <c r="CA879" s="68"/>
      <c r="CB879" s="68"/>
      <c r="CC879" s="68"/>
    </row>
    <row r="880" spans="1:81" x14ac:dyDescent="0.2">
      <c r="A880" s="161" t="s">
        <v>191</v>
      </c>
      <c r="B880" s="32"/>
      <c r="C880" s="164" t="str">
        <f t="shared" si="345"/>
        <v>B</v>
      </c>
      <c r="D880" s="68"/>
      <c r="E880" s="40"/>
      <c r="F880" s="35"/>
      <c r="G880" s="32"/>
      <c r="H880" s="32"/>
      <c r="I880" s="32"/>
      <c r="J880" s="32"/>
      <c r="K880" s="41"/>
      <c r="L880" s="42"/>
      <c r="M880" s="42"/>
      <c r="N880" s="167" t="str">
        <f t="shared" si="346"/>
        <v>Uit</v>
      </c>
      <c r="O880" s="46"/>
      <c r="P880" s="47"/>
      <c r="Q880" s="48">
        <f t="shared" si="347"/>
        <v>0</v>
      </c>
      <c r="R880" s="49" t="str">
        <f t="shared" si="348"/>
        <v/>
      </c>
      <c r="S880" s="50" t="str">
        <f t="shared" si="349"/>
        <v>Uit</v>
      </c>
      <c r="T880" s="171">
        <f t="shared" si="350"/>
        <v>0</v>
      </c>
      <c r="U880" s="169">
        <f t="shared" si="351"/>
        <v>0</v>
      </c>
      <c r="V880" s="169" t="str">
        <f t="shared" si="352"/>
        <v>Uit</v>
      </c>
      <c r="W880" s="170" t="str">
        <f t="shared" si="353"/>
        <v/>
      </c>
      <c r="X880" s="91" t="str">
        <f t="shared" si="354"/>
        <v/>
      </c>
      <c r="Y880" s="51"/>
      <c r="Z880" s="51"/>
      <c r="AA880" s="51"/>
      <c r="AB880" s="51"/>
      <c r="AC880" s="51"/>
      <c r="AD880" s="51"/>
      <c r="AE880" s="51"/>
      <c r="AF880" s="51"/>
      <c r="AG880" s="51"/>
      <c r="AH880" s="51"/>
      <c r="AI880" s="51"/>
      <c r="AJ880" s="51"/>
      <c r="AK880" s="51"/>
      <c r="AL880" s="51"/>
      <c r="AM880" s="51"/>
      <c r="AN880" s="51"/>
      <c r="AO880" s="51"/>
      <c r="AP880" s="51"/>
      <c r="AQ880" s="51"/>
      <c r="AR880" s="51"/>
      <c r="AS880" s="51"/>
      <c r="AT880" s="51"/>
      <c r="AU880" s="51"/>
      <c r="AV880" s="51"/>
      <c r="AW880" s="51"/>
      <c r="AX880" s="149">
        <f t="shared" si="355"/>
        <v>0</v>
      </c>
      <c r="AY880" s="52"/>
      <c r="AZ880" s="90" t="e">
        <f>VLOOKUP(AY880,Termination!C:D,2,FALSE)</f>
        <v>#N/A</v>
      </c>
      <c r="BA880" s="92" t="str">
        <f t="shared" si="356"/>
        <v/>
      </c>
      <c r="BB880" s="89"/>
      <c r="BC880" s="89"/>
      <c r="BD880" s="150" t="str">
        <f t="shared" si="357"/>
        <v/>
      </c>
      <c r="BE880" s="151">
        <f>VLOOKUP(A880,Basisgegevens!$B:$L,5,0)</f>
        <v>1.25E-3</v>
      </c>
      <c r="BF880" s="151">
        <f>VLOOKUP($A880,Basisgegevens!$B:$L,7,0)</f>
        <v>1.0185185185185186E-3</v>
      </c>
      <c r="BG880" s="151">
        <f>VLOOKUP($A880,Basisgegevens!$B:$L,8,0)</f>
        <v>2.1759259259259258E-3</v>
      </c>
      <c r="BH880" s="152">
        <f>VLOOKUP($A880,Basisgegevens!$B:$L,9,0)</f>
        <v>300</v>
      </c>
      <c r="BI880" s="152">
        <f>VLOOKUP($A880,Basisgegevens!$B:$L,10,0)</f>
        <v>135</v>
      </c>
      <c r="BJ880" s="152">
        <f>VLOOKUP($A880,Basisgegevens!$B:$L,11,0)</f>
        <v>19</v>
      </c>
      <c r="BK880" s="152" t="str">
        <f t="shared" si="358"/>
        <v/>
      </c>
      <c r="BL880" s="153" t="str">
        <f t="shared" si="359"/>
        <v>Uit</v>
      </c>
      <c r="BM880" s="154" t="str">
        <f t="shared" si="344"/>
        <v/>
      </c>
      <c r="BN880" s="154">
        <f t="shared" si="360"/>
        <v>0</v>
      </c>
      <c r="BO880" s="154" t="str">
        <f t="shared" si="361"/>
        <v/>
      </c>
      <c r="BP880" s="61"/>
      <c r="BQ880" s="61"/>
      <c r="BR880" s="59" t="str">
        <f t="shared" si="362"/>
        <v/>
      </c>
      <c r="BS880" s="59" t="str">
        <f t="shared" si="363"/>
        <v/>
      </c>
      <c r="BT880" s="155" t="str">
        <f t="shared" si="364"/>
        <v/>
      </c>
      <c r="BU880" s="156" t="str">
        <f t="shared" si="365"/>
        <v/>
      </c>
      <c r="BV880" s="68"/>
      <c r="BW880" s="68"/>
      <c r="BX880" s="68"/>
      <c r="BY880" s="68"/>
      <c r="BZ880" s="68"/>
      <c r="CA880" s="68"/>
      <c r="CB880" s="68"/>
      <c r="CC880" s="68"/>
    </row>
    <row r="881" spans="1:81" x14ac:dyDescent="0.2">
      <c r="A881" s="161" t="s">
        <v>191</v>
      </c>
      <c r="B881" s="32"/>
      <c r="C881" s="164" t="str">
        <f t="shared" si="345"/>
        <v>B</v>
      </c>
      <c r="D881" s="68"/>
      <c r="E881" s="40"/>
      <c r="F881" s="35"/>
      <c r="G881" s="32"/>
      <c r="H881" s="32"/>
      <c r="I881" s="32"/>
      <c r="J881" s="32"/>
      <c r="K881" s="41"/>
      <c r="L881" s="42"/>
      <c r="M881" s="42"/>
      <c r="N881" s="167" t="str">
        <f t="shared" si="346"/>
        <v>Uit</v>
      </c>
      <c r="O881" s="46"/>
      <c r="P881" s="47"/>
      <c r="Q881" s="48">
        <f t="shared" si="347"/>
        <v>0</v>
      </c>
      <c r="R881" s="49" t="str">
        <f t="shared" si="348"/>
        <v/>
      </c>
      <c r="S881" s="50" t="str">
        <f t="shared" si="349"/>
        <v>Uit</v>
      </c>
      <c r="T881" s="171">
        <f t="shared" si="350"/>
        <v>0</v>
      </c>
      <c r="U881" s="169">
        <f t="shared" si="351"/>
        <v>0</v>
      </c>
      <c r="V881" s="169" t="str">
        <f t="shared" si="352"/>
        <v>Uit</v>
      </c>
      <c r="W881" s="170" t="str">
        <f t="shared" si="353"/>
        <v/>
      </c>
      <c r="X881" s="91" t="str">
        <f t="shared" si="354"/>
        <v/>
      </c>
      <c r="Y881" s="51"/>
      <c r="Z881" s="51"/>
      <c r="AA881" s="51"/>
      <c r="AB881" s="51"/>
      <c r="AC881" s="51"/>
      <c r="AD881" s="51"/>
      <c r="AE881" s="51"/>
      <c r="AF881" s="51"/>
      <c r="AG881" s="51"/>
      <c r="AH881" s="51"/>
      <c r="AI881" s="51"/>
      <c r="AJ881" s="51"/>
      <c r="AK881" s="51"/>
      <c r="AL881" s="51"/>
      <c r="AM881" s="51"/>
      <c r="AN881" s="51"/>
      <c r="AO881" s="51"/>
      <c r="AP881" s="51"/>
      <c r="AQ881" s="51"/>
      <c r="AR881" s="51"/>
      <c r="AS881" s="51"/>
      <c r="AT881" s="51"/>
      <c r="AU881" s="51"/>
      <c r="AV881" s="51"/>
      <c r="AW881" s="51"/>
      <c r="AX881" s="149">
        <f t="shared" si="355"/>
        <v>0</v>
      </c>
      <c r="AY881" s="52"/>
      <c r="AZ881" s="90" t="e">
        <f>VLOOKUP(AY881,Termination!C:D,2,FALSE)</f>
        <v>#N/A</v>
      </c>
      <c r="BA881" s="92" t="str">
        <f t="shared" si="356"/>
        <v/>
      </c>
      <c r="BB881" s="89"/>
      <c r="BC881" s="89"/>
      <c r="BD881" s="150" t="str">
        <f t="shared" si="357"/>
        <v/>
      </c>
      <c r="BE881" s="151">
        <f>VLOOKUP(A881,Basisgegevens!$B:$L,5,0)</f>
        <v>1.25E-3</v>
      </c>
      <c r="BF881" s="151">
        <f>VLOOKUP($A881,Basisgegevens!$B:$L,7,0)</f>
        <v>1.0185185185185186E-3</v>
      </c>
      <c r="BG881" s="151">
        <f>VLOOKUP($A881,Basisgegevens!$B:$L,8,0)</f>
        <v>2.1759259259259258E-3</v>
      </c>
      <c r="BH881" s="152">
        <f>VLOOKUP($A881,Basisgegevens!$B:$L,9,0)</f>
        <v>300</v>
      </c>
      <c r="BI881" s="152">
        <f>VLOOKUP($A881,Basisgegevens!$B:$L,10,0)</f>
        <v>135</v>
      </c>
      <c r="BJ881" s="152">
        <f>VLOOKUP($A881,Basisgegevens!$B:$L,11,0)</f>
        <v>19</v>
      </c>
      <c r="BK881" s="152" t="str">
        <f t="shared" si="358"/>
        <v/>
      </c>
      <c r="BL881" s="153" t="str">
        <f t="shared" si="359"/>
        <v>Uit</v>
      </c>
      <c r="BM881" s="154" t="str">
        <f t="shared" si="344"/>
        <v/>
      </c>
      <c r="BN881" s="154">
        <f t="shared" si="360"/>
        <v>0</v>
      </c>
      <c r="BO881" s="154" t="str">
        <f t="shared" si="361"/>
        <v/>
      </c>
      <c r="BP881" s="61"/>
      <c r="BQ881" s="61"/>
      <c r="BR881" s="59" t="str">
        <f t="shared" si="362"/>
        <v/>
      </c>
      <c r="BS881" s="59" t="str">
        <f t="shared" si="363"/>
        <v/>
      </c>
      <c r="BT881" s="155" t="str">
        <f t="shared" si="364"/>
        <v/>
      </c>
      <c r="BU881" s="156" t="str">
        <f t="shared" si="365"/>
        <v/>
      </c>
      <c r="BV881" s="68"/>
      <c r="BW881" s="68"/>
      <c r="BX881" s="68"/>
      <c r="BY881" s="68"/>
      <c r="BZ881" s="68"/>
      <c r="CA881" s="68"/>
      <c r="CB881" s="68"/>
      <c r="CC881" s="68"/>
    </row>
    <row r="882" spans="1:81" x14ac:dyDescent="0.2">
      <c r="A882" s="161" t="s">
        <v>191</v>
      </c>
      <c r="B882" s="32"/>
      <c r="C882" s="164" t="str">
        <f t="shared" si="345"/>
        <v>B</v>
      </c>
      <c r="D882" s="68"/>
      <c r="E882" s="40"/>
      <c r="F882" s="35"/>
      <c r="G882" s="32"/>
      <c r="H882" s="32"/>
      <c r="I882" s="32"/>
      <c r="J882" s="32"/>
      <c r="K882" s="41"/>
      <c r="L882" s="42"/>
      <c r="M882" s="42"/>
      <c r="N882" s="167" t="str">
        <f t="shared" si="346"/>
        <v>Uit</v>
      </c>
      <c r="O882" s="46"/>
      <c r="P882" s="47"/>
      <c r="Q882" s="48">
        <f t="shared" si="347"/>
        <v>0</v>
      </c>
      <c r="R882" s="49" t="str">
        <f t="shared" si="348"/>
        <v/>
      </c>
      <c r="S882" s="50" t="str">
        <f t="shared" si="349"/>
        <v>Uit</v>
      </c>
      <c r="T882" s="171">
        <f t="shared" si="350"/>
        <v>0</v>
      </c>
      <c r="U882" s="169">
        <f t="shared" si="351"/>
        <v>0</v>
      </c>
      <c r="V882" s="169" t="str">
        <f t="shared" si="352"/>
        <v>Uit</v>
      </c>
      <c r="W882" s="170" t="str">
        <f t="shared" si="353"/>
        <v/>
      </c>
      <c r="X882" s="91" t="str">
        <f t="shared" si="354"/>
        <v/>
      </c>
      <c r="Y882" s="51"/>
      <c r="Z882" s="51"/>
      <c r="AA882" s="51"/>
      <c r="AB882" s="51"/>
      <c r="AC882" s="51"/>
      <c r="AD882" s="51"/>
      <c r="AE882" s="51"/>
      <c r="AF882" s="51"/>
      <c r="AG882" s="51"/>
      <c r="AH882" s="51"/>
      <c r="AI882" s="51"/>
      <c r="AJ882" s="51"/>
      <c r="AK882" s="51"/>
      <c r="AL882" s="51"/>
      <c r="AM882" s="51"/>
      <c r="AN882" s="51"/>
      <c r="AO882" s="51"/>
      <c r="AP882" s="51"/>
      <c r="AQ882" s="51"/>
      <c r="AR882" s="51"/>
      <c r="AS882" s="51"/>
      <c r="AT882" s="51"/>
      <c r="AU882" s="51"/>
      <c r="AV882" s="51"/>
      <c r="AW882" s="51"/>
      <c r="AX882" s="149">
        <f t="shared" si="355"/>
        <v>0</v>
      </c>
      <c r="AY882" s="52"/>
      <c r="AZ882" s="90" t="e">
        <f>VLOOKUP(AY882,Termination!C:D,2,FALSE)</f>
        <v>#N/A</v>
      </c>
      <c r="BA882" s="92" t="str">
        <f t="shared" si="356"/>
        <v/>
      </c>
      <c r="BB882" s="89"/>
      <c r="BC882" s="89"/>
      <c r="BD882" s="150" t="str">
        <f t="shared" si="357"/>
        <v/>
      </c>
      <c r="BE882" s="151">
        <f>VLOOKUP(A882,Basisgegevens!$B:$L,5,0)</f>
        <v>1.25E-3</v>
      </c>
      <c r="BF882" s="151">
        <f>VLOOKUP($A882,Basisgegevens!$B:$L,7,0)</f>
        <v>1.0185185185185186E-3</v>
      </c>
      <c r="BG882" s="151">
        <f>VLOOKUP($A882,Basisgegevens!$B:$L,8,0)</f>
        <v>2.1759259259259258E-3</v>
      </c>
      <c r="BH882" s="152">
        <f>VLOOKUP($A882,Basisgegevens!$B:$L,9,0)</f>
        <v>300</v>
      </c>
      <c r="BI882" s="152">
        <f>VLOOKUP($A882,Basisgegevens!$B:$L,10,0)</f>
        <v>135</v>
      </c>
      <c r="BJ882" s="152">
        <f>VLOOKUP($A882,Basisgegevens!$B:$L,11,0)</f>
        <v>19</v>
      </c>
      <c r="BK882" s="152" t="str">
        <f t="shared" si="358"/>
        <v/>
      </c>
      <c r="BL882" s="153" t="str">
        <f t="shared" si="359"/>
        <v>Uit</v>
      </c>
      <c r="BM882" s="154" t="str">
        <f t="shared" si="344"/>
        <v/>
      </c>
      <c r="BN882" s="154">
        <f t="shared" si="360"/>
        <v>0</v>
      </c>
      <c r="BO882" s="154" t="str">
        <f t="shared" si="361"/>
        <v/>
      </c>
      <c r="BP882" s="61"/>
      <c r="BQ882" s="61"/>
      <c r="BR882" s="59" t="str">
        <f t="shared" si="362"/>
        <v/>
      </c>
      <c r="BS882" s="59" t="str">
        <f t="shared" si="363"/>
        <v/>
      </c>
      <c r="BT882" s="155" t="str">
        <f t="shared" si="364"/>
        <v/>
      </c>
      <c r="BU882" s="156" t="str">
        <f t="shared" si="365"/>
        <v/>
      </c>
      <c r="BV882" s="68"/>
      <c r="BW882" s="68"/>
      <c r="BX882" s="68"/>
      <c r="BY882" s="68"/>
      <c r="BZ882" s="68"/>
      <c r="CA882" s="68"/>
      <c r="CB882" s="68"/>
      <c r="CC882" s="68"/>
    </row>
    <row r="883" spans="1:81" x14ac:dyDescent="0.2">
      <c r="A883" s="161" t="s">
        <v>191</v>
      </c>
      <c r="B883" s="32"/>
      <c r="C883" s="164" t="str">
        <f t="shared" si="345"/>
        <v>B</v>
      </c>
      <c r="D883" s="68"/>
      <c r="E883" s="40"/>
      <c r="F883" s="35"/>
      <c r="G883" s="32"/>
      <c r="H883" s="32"/>
      <c r="I883" s="32"/>
      <c r="J883" s="32"/>
      <c r="K883" s="41"/>
      <c r="L883" s="42"/>
      <c r="M883" s="42"/>
      <c r="N883" s="167" t="str">
        <f t="shared" si="346"/>
        <v>Uit</v>
      </c>
      <c r="O883" s="46"/>
      <c r="P883" s="47"/>
      <c r="Q883" s="48">
        <f t="shared" si="347"/>
        <v>0</v>
      </c>
      <c r="R883" s="49" t="str">
        <f t="shared" si="348"/>
        <v/>
      </c>
      <c r="S883" s="50" t="str">
        <f t="shared" si="349"/>
        <v>Uit</v>
      </c>
      <c r="T883" s="171">
        <f t="shared" si="350"/>
        <v>0</v>
      </c>
      <c r="U883" s="169">
        <f t="shared" si="351"/>
        <v>0</v>
      </c>
      <c r="V883" s="169" t="str">
        <f t="shared" si="352"/>
        <v>Uit</v>
      </c>
      <c r="W883" s="170" t="str">
        <f t="shared" si="353"/>
        <v/>
      </c>
      <c r="X883" s="91" t="str">
        <f t="shared" si="354"/>
        <v/>
      </c>
      <c r="Y883" s="51"/>
      <c r="Z883" s="51"/>
      <c r="AA883" s="51"/>
      <c r="AB883" s="51"/>
      <c r="AC883" s="51"/>
      <c r="AD883" s="51"/>
      <c r="AE883" s="51"/>
      <c r="AF883" s="51"/>
      <c r="AG883" s="51"/>
      <c r="AH883" s="51"/>
      <c r="AI883" s="51"/>
      <c r="AJ883" s="51"/>
      <c r="AK883" s="51"/>
      <c r="AL883" s="51"/>
      <c r="AM883" s="51"/>
      <c r="AN883" s="51"/>
      <c r="AO883" s="51"/>
      <c r="AP883" s="51"/>
      <c r="AQ883" s="51"/>
      <c r="AR883" s="51"/>
      <c r="AS883" s="51"/>
      <c r="AT883" s="51"/>
      <c r="AU883" s="51"/>
      <c r="AV883" s="51"/>
      <c r="AW883" s="51"/>
      <c r="AX883" s="149">
        <f t="shared" si="355"/>
        <v>0</v>
      </c>
      <c r="AY883" s="52"/>
      <c r="AZ883" s="90" t="e">
        <f>VLOOKUP(AY883,Termination!C:D,2,FALSE)</f>
        <v>#N/A</v>
      </c>
      <c r="BA883" s="92" t="str">
        <f t="shared" si="356"/>
        <v/>
      </c>
      <c r="BB883" s="89"/>
      <c r="BC883" s="89"/>
      <c r="BD883" s="150" t="str">
        <f t="shared" si="357"/>
        <v/>
      </c>
      <c r="BE883" s="151">
        <f>VLOOKUP(A883,Basisgegevens!$B:$L,5,0)</f>
        <v>1.25E-3</v>
      </c>
      <c r="BF883" s="151">
        <f>VLOOKUP($A883,Basisgegevens!$B:$L,7,0)</f>
        <v>1.0185185185185186E-3</v>
      </c>
      <c r="BG883" s="151">
        <f>VLOOKUP($A883,Basisgegevens!$B:$L,8,0)</f>
        <v>2.1759259259259258E-3</v>
      </c>
      <c r="BH883" s="152">
        <f>VLOOKUP($A883,Basisgegevens!$B:$L,9,0)</f>
        <v>300</v>
      </c>
      <c r="BI883" s="152">
        <f>VLOOKUP($A883,Basisgegevens!$B:$L,10,0)</f>
        <v>135</v>
      </c>
      <c r="BJ883" s="152">
        <f>VLOOKUP($A883,Basisgegevens!$B:$L,11,0)</f>
        <v>19</v>
      </c>
      <c r="BK883" s="152" t="str">
        <f t="shared" si="358"/>
        <v/>
      </c>
      <c r="BL883" s="153" t="str">
        <f t="shared" si="359"/>
        <v>Uit</v>
      </c>
      <c r="BM883" s="154" t="str">
        <f t="shared" si="344"/>
        <v/>
      </c>
      <c r="BN883" s="154">
        <f t="shared" si="360"/>
        <v>0</v>
      </c>
      <c r="BO883" s="154" t="str">
        <f t="shared" si="361"/>
        <v/>
      </c>
      <c r="BP883" s="61"/>
      <c r="BQ883" s="61"/>
      <c r="BR883" s="59" t="str">
        <f t="shared" si="362"/>
        <v/>
      </c>
      <c r="BS883" s="59" t="str">
        <f t="shared" si="363"/>
        <v/>
      </c>
      <c r="BT883" s="155" t="str">
        <f t="shared" si="364"/>
        <v/>
      </c>
      <c r="BU883" s="156" t="str">
        <f t="shared" si="365"/>
        <v/>
      </c>
      <c r="BV883" s="68"/>
      <c r="BW883" s="68"/>
      <c r="BX883" s="68"/>
      <c r="BY883" s="68"/>
      <c r="BZ883" s="68"/>
      <c r="CA883" s="68"/>
      <c r="CB883" s="68"/>
      <c r="CC883" s="68"/>
    </row>
    <row r="884" spans="1:81" x14ac:dyDescent="0.2">
      <c r="A884" s="161" t="s">
        <v>191</v>
      </c>
      <c r="B884" s="32"/>
      <c r="C884" s="164" t="str">
        <f t="shared" si="345"/>
        <v>B</v>
      </c>
      <c r="D884" s="68"/>
      <c r="E884" s="40"/>
      <c r="F884" s="35"/>
      <c r="G884" s="32"/>
      <c r="H884" s="32"/>
      <c r="I884" s="32"/>
      <c r="J884" s="32"/>
      <c r="K884" s="41"/>
      <c r="L884" s="42"/>
      <c r="M884" s="42"/>
      <c r="N884" s="167" t="str">
        <f t="shared" si="346"/>
        <v>Uit</v>
      </c>
      <c r="O884" s="46"/>
      <c r="P884" s="47"/>
      <c r="Q884" s="48">
        <f t="shared" si="347"/>
        <v>0</v>
      </c>
      <c r="R884" s="49" t="str">
        <f t="shared" si="348"/>
        <v/>
      </c>
      <c r="S884" s="50" t="str">
        <f t="shared" si="349"/>
        <v>Uit</v>
      </c>
      <c r="T884" s="171">
        <f t="shared" si="350"/>
        <v>0</v>
      </c>
      <c r="U884" s="169">
        <f t="shared" si="351"/>
        <v>0</v>
      </c>
      <c r="V884" s="169" t="str">
        <f t="shared" si="352"/>
        <v>Uit</v>
      </c>
      <c r="W884" s="170" t="str">
        <f t="shared" si="353"/>
        <v/>
      </c>
      <c r="X884" s="91" t="str">
        <f t="shared" si="354"/>
        <v/>
      </c>
      <c r="Y884" s="51"/>
      <c r="Z884" s="51"/>
      <c r="AA884" s="51"/>
      <c r="AB884" s="51"/>
      <c r="AC884" s="51"/>
      <c r="AD884" s="51"/>
      <c r="AE884" s="51"/>
      <c r="AF884" s="51"/>
      <c r="AG884" s="51"/>
      <c r="AH884" s="51"/>
      <c r="AI884" s="51"/>
      <c r="AJ884" s="51"/>
      <c r="AK884" s="51"/>
      <c r="AL884" s="51"/>
      <c r="AM884" s="51"/>
      <c r="AN884" s="51"/>
      <c r="AO884" s="51"/>
      <c r="AP884" s="51"/>
      <c r="AQ884" s="51"/>
      <c r="AR884" s="51"/>
      <c r="AS884" s="51"/>
      <c r="AT884" s="51"/>
      <c r="AU884" s="51"/>
      <c r="AV884" s="51"/>
      <c r="AW884" s="51"/>
      <c r="AX884" s="149">
        <f t="shared" si="355"/>
        <v>0</v>
      </c>
      <c r="AY884" s="52"/>
      <c r="AZ884" s="90" t="e">
        <f>VLOOKUP(AY884,Termination!C:D,2,FALSE)</f>
        <v>#N/A</v>
      </c>
      <c r="BA884" s="92" t="str">
        <f t="shared" si="356"/>
        <v/>
      </c>
      <c r="BB884" s="89"/>
      <c r="BC884" s="89"/>
      <c r="BD884" s="150" t="str">
        <f t="shared" si="357"/>
        <v/>
      </c>
      <c r="BE884" s="151">
        <f>VLOOKUP(A884,Basisgegevens!$B:$L,5,0)</f>
        <v>1.25E-3</v>
      </c>
      <c r="BF884" s="151">
        <f>VLOOKUP($A884,Basisgegevens!$B:$L,7,0)</f>
        <v>1.0185185185185186E-3</v>
      </c>
      <c r="BG884" s="151">
        <f>VLOOKUP($A884,Basisgegevens!$B:$L,8,0)</f>
        <v>2.1759259259259258E-3</v>
      </c>
      <c r="BH884" s="152">
        <f>VLOOKUP($A884,Basisgegevens!$B:$L,9,0)</f>
        <v>300</v>
      </c>
      <c r="BI884" s="152">
        <f>VLOOKUP($A884,Basisgegevens!$B:$L,10,0)</f>
        <v>135</v>
      </c>
      <c r="BJ884" s="152">
        <f>VLOOKUP($A884,Basisgegevens!$B:$L,11,0)</f>
        <v>19</v>
      </c>
      <c r="BK884" s="152" t="str">
        <f t="shared" si="358"/>
        <v/>
      </c>
      <c r="BL884" s="153" t="str">
        <f t="shared" si="359"/>
        <v>Uit</v>
      </c>
      <c r="BM884" s="154" t="str">
        <f t="shared" si="344"/>
        <v/>
      </c>
      <c r="BN884" s="154">
        <f t="shared" si="360"/>
        <v>0</v>
      </c>
      <c r="BO884" s="154" t="str">
        <f t="shared" si="361"/>
        <v/>
      </c>
      <c r="BP884" s="61"/>
      <c r="BQ884" s="61"/>
      <c r="BR884" s="59" t="str">
        <f t="shared" si="362"/>
        <v/>
      </c>
      <c r="BS884" s="59" t="str">
        <f t="shared" si="363"/>
        <v/>
      </c>
      <c r="BT884" s="155" t="str">
        <f t="shared" si="364"/>
        <v/>
      </c>
      <c r="BU884" s="156" t="str">
        <f t="shared" si="365"/>
        <v/>
      </c>
      <c r="BV884" s="68"/>
      <c r="BW884" s="68"/>
      <c r="BX884" s="68"/>
      <c r="BY884" s="68"/>
      <c r="BZ884" s="68"/>
      <c r="CA884" s="68"/>
      <c r="CB884" s="68"/>
      <c r="CC884" s="68"/>
    </row>
    <row r="885" spans="1:81" x14ac:dyDescent="0.2">
      <c r="A885" s="161" t="s">
        <v>191</v>
      </c>
      <c r="B885" s="32"/>
      <c r="C885" s="164" t="str">
        <f t="shared" si="345"/>
        <v>B</v>
      </c>
      <c r="D885" s="68"/>
      <c r="E885" s="40"/>
      <c r="F885" s="35"/>
      <c r="G885" s="32"/>
      <c r="H885" s="32"/>
      <c r="I885" s="32"/>
      <c r="J885" s="32"/>
      <c r="K885" s="41"/>
      <c r="L885" s="42"/>
      <c r="M885" s="42"/>
      <c r="N885" s="167" t="str">
        <f t="shared" si="346"/>
        <v>Uit</v>
      </c>
      <c r="O885" s="46"/>
      <c r="P885" s="47"/>
      <c r="Q885" s="48">
        <f t="shared" si="347"/>
        <v>0</v>
      </c>
      <c r="R885" s="49" t="str">
        <f t="shared" si="348"/>
        <v/>
      </c>
      <c r="S885" s="50" t="str">
        <f t="shared" si="349"/>
        <v>Uit</v>
      </c>
      <c r="T885" s="171">
        <f t="shared" si="350"/>
        <v>0</v>
      </c>
      <c r="U885" s="169">
        <f t="shared" si="351"/>
        <v>0</v>
      </c>
      <c r="V885" s="169" t="str">
        <f t="shared" si="352"/>
        <v>Uit</v>
      </c>
      <c r="W885" s="170" t="str">
        <f t="shared" si="353"/>
        <v/>
      </c>
      <c r="X885" s="91" t="str">
        <f t="shared" si="354"/>
        <v/>
      </c>
      <c r="Y885" s="51"/>
      <c r="Z885" s="51"/>
      <c r="AA885" s="51"/>
      <c r="AB885" s="51"/>
      <c r="AC885" s="51"/>
      <c r="AD885" s="51"/>
      <c r="AE885" s="51"/>
      <c r="AF885" s="51"/>
      <c r="AG885" s="51"/>
      <c r="AH885" s="51"/>
      <c r="AI885" s="51"/>
      <c r="AJ885" s="51"/>
      <c r="AK885" s="51"/>
      <c r="AL885" s="51"/>
      <c r="AM885" s="51"/>
      <c r="AN885" s="51"/>
      <c r="AO885" s="51"/>
      <c r="AP885" s="51"/>
      <c r="AQ885" s="51"/>
      <c r="AR885" s="51"/>
      <c r="AS885" s="51"/>
      <c r="AT885" s="51"/>
      <c r="AU885" s="51"/>
      <c r="AV885" s="51"/>
      <c r="AW885" s="51"/>
      <c r="AX885" s="149">
        <f t="shared" si="355"/>
        <v>0</v>
      </c>
      <c r="AY885" s="52"/>
      <c r="AZ885" s="90" t="e">
        <f>VLOOKUP(AY885,Termination!C:D,2,FALSE)</f>
        <v>#N/A</v>
      </c>
      <c r="BA885" s="92" t="str">
        <f t="shared" si="356"/>
        <v/>
      </c>
      <c r="BB885" s="89"/>
      <c r="BC885" s="89"/>
      <c r="BD885" s="150" t="str">
        <f t="shared" si="357"/>
        <v/>
      </c>
      <c r="BE885" s="151">
        <f>VLOOKUP(A885,Basisgegevens!$B:$L,5,0)</f>
        <v>1.25E-3</v>
      </c>
      <c r="BF885" s="151">
        <f>VLOOKUP($A885,Basisgegevens!$B:$L,7,0)</f>
        <v>1.0185185185185186E-3</v>
      </c>
      <c r="BG885" s="151">
        <f>VLOOKUP($A885,Basisgegevens!$B:$L,8,0)</f>
        <v>2.1759259259259258E-3</v>
      </c>
      <c r="BH885" s="152">
        <f>VLOOKUP($A885,Basisgegevens!$B:$L,9,0)</f>
        <v>300</v>
      </c>
      <c r="BI885" s="152">
        <f>VLOOKUP($A885,Basisgegevens!$B:$L,10,0)</f>
        <v>135</v>
      </c>
      <c r="BJ885" s="152">
        <f>VLOOKUP($A885,Basisgegevens!$B:$L,11,0)</f>
        <v>19</v>
      </c>
      <c r="BK885" s="152" t="str">
        <f t="shared" si="358"/>
        <v/>
      </c>
      <c r="BL885" s="153" t="str">
        <f t="shared" si="359"/>
        <v>Uit</v>
      </c>
      <c r="BM885" s="154" t="str">
        <f t="shared" si="344"/>
        <v/>
      </c>
      <c r="BN885" s="154">
        <f t="shared" si="360"/>
        <v>0</v>
      </c>
      <c r="BO885" s="154" t="str">
        <f t="shared" si="361"/>
        <v/>
      </c>
      <c r="BP885" s="61"/>
      <c r="BQ885" s="61"/>
      <c r="BR885" s="59" t="str">
        <f t="shared" si="362"/>
        <v/>
      </c>
      <c r="BS885" s="59" t="str">
        <f t="shared" si="363"/>
        <v/>
      </c>
      <c r="BT885" s="155" t="str">
        <f t="shared" si="364"/>
        <v/>
      </c>
      <c r="BU885" s="156" t="str">
        <f t="shared" si="365"/>
        <v/>
      </c>
      <c r="BV885" s="68"/>
      <c r="BW885" s="68"/>
      <c r="BX885" s="68"/>
      <c r="BY885" s="68"/>
      <c r="BZ885" s="68"/>
      <c r="CA885" s="68"/>
      <c r="CB885" s="68"/>
      <c r="CC885" s="68"/>
    </row>
    <row r="886" spans="1:81" x14ac:dyDescent="0.2">
      <c r="A886" s="161" t="s">
        <v>191</v>
      </c>
      <c r="B886" s="32"/>
      <c r="C886" s="164" t="str">
        <f t="shared" si="345"/>
        <v>B</v>
      </c>
      <c r="D886" s="68"/>
      <c r="E886" s="40"/>
      <c r="F886" s="35"/>
      <c r="G886" s="32"/>
      <c r="H886" s="32"/>
      <c r="I886" s="32"/>
      <c r="J886" s="32"/>
      <c r="K886" s="41"/>
      <c r="L886" s="42"/>
      <c r="M886" s="42"/>
      <c r="N886" s="167" t="str">
        <f t="shared" si="346"/>
        <v>Uit</v>
      </c>
      <c r="O886" s="46"/>
      <c r="P886" s="47"/>
      <c r="Q886" s="48">
        <f t="shared" si="347"/>
        <v>0</v>
      </c>
      <c r="R886" s="49" t="str">
        <f t="shared" si="348"/>
        <v/>
      </c>
      <c r="S886" s="50" t="str">
        <f t="shared" si="349"/>
        <v>Uit</v>
      </c>
      <c r="T886" s="171">
        <f t="shared" si="350"/>
        <v>0</v>
      </c>
      <c r="U886" s="169">
        <f t="shared" si="351"/>
        <v>0</v>
      </c>
      <c r="V886" s="169" t="str">
        <f t="shared" si="352"/>
        <v>Uit</v>
      </c>
      <c r="W886" s="170" t="str">
        <f t="shared" si="353"/>
        <v/>
      </c>
      <c r="X886" s="91" t="str">
        <f t="shared" si="354"/>
        <v/>
      </c>
      <c r="Y886" s="51"/>
      <c r="Z886" s="51"/>
      <c r="AA886" s="51"/>
      <c r="AB886" s="51"/>
      <c r="AC886" s="51"/>
      <c r="AD886" s="51"/>
      <c r="AE886" s="51"/>
      <c r="AF886" s="51"/>
      <c r="AG886" s="51"/>
      <c r="AH886" s="51"/>
      <c r="AI886" s="51"/>
      <c r="AJ886" s="51"/>
      <c r="AK886" s="51"/>
      <c r="AL886" s="51"/>
      <c r="AM886" s="51"/>
      <c r="AN886" s="51"/>
      <c r="AO886" s="51"/>
      <c r="AP886" s="51"/>
      <c r="AQ886" s="51"/>
      <c r="AR886" s="51"/>
      <c r="AS886" s="51"/>
      <c r="AT886" s="51"/>
      <c r="AU886" s="51"/>
      <c r="AV886" s="51"/>
      <c r="AW886" s="51"/>
      <c r="AX886" s="149">
        <f t="shared" si="355"/>
        <v>0</v>
      </c>
      <c r="AY886" s="52"/>
      <c r="AZ886" s="90" t="e">
        <f>VLOOKUP(AY886,Termination!C:D,2,FALSE)</f>
        <v>#N/A</v>
      </c>
      <c r="BA886" s="92" t="str">
        <f t="shared" si="356"/>
        <v/>
      </c>
      <c r="BB886" s="89"/>
      <c r="BC886" s="89"/>
      <c r="BD886" s="150" t="str">
        <f t="shared" si="357"/>
        <v/>
      </c>
      <c r="BE886" s="151">
        <f>VLOOKUP(A886,Basisgegevens!$B:$L,5,0)</f>
        <v>1.25E-3</v>
      </c>
      <c r="BF886" s="151">
        <f>VLOOKUP($A886,Basisgegevens!$B:$L,7,0)</f>
        <v>1.0185185185185186E-3</v>
      </c>
      <c r="BG886" s="151">
        <f>VLOOKUP($A886,Basisgegevens!$B:$L,8,0)</f>
        <v>2.1759259259259258E-3</v>
      </c>
      <c r="BH886" s="152">
        <f>VLOOKUP($A886,Basisgegevens!$B:$L,9,0)</f>
        <v>300</v>
      </c>
      <c r="BI886" s="152">
        <f>VLOOKUP($A886,Basisgegevens!$B:$L,10,0)</f>
        <v>135</v>
      </c>
      <c r="BJ886" s="152">
        <f>VLOOKUP($A886,Basisgegevens!$B:$L,11,0)</f>
        <v>19</v>
      </c>
      <c r="BK886" s="152" t="str">
        <f t="shared" si="358"/>
        <v/>
      </c>
      <c r="BL886" s="153" t="str">
        <f t="shared" si="359"/>
        <v>Uit</v>
      </c>
      <c r="BM886" s="154" t="str">
        <f t="shared" si="344"/>
        <v/>
      </c>
      <c r="BN886" s="154">
        <f t="shared" si="360"/>
        <v>0</v>
      </c>
      <c r="BO886" s="154" t="str">
        <f t="shared" si="361"/>
        <v/>
      </c>
      <c r="BP886" s="61"/>
      <c r="BQ886" s="61"/>
      <c r="BR886" s="59" t="str">
        <f t="shared" si="362"/>
        <v/>
      </c>
      <c r="BS886" s="59" t="str">
        <f t="shared" si="363"/>
        <v/>
      </c>
      <c r="BT886" s="155" t="str">
        <f t="shared" si="364"/>
        <v/>
      </c>
      <c r="BU886" s="156" t="str">
        <f t="shared" si="365"/>
        <v/>
      </c>
      <c r="BV886" s="68"/>
      <c r="BW886" s="68"/>
      <c r="BX886" s="68"/>
      <c r="BY886" s="68"/>
      <c r="BZ886" s="68"/>
      <c r="CA886" s="68"/>
      <c r="CB886" s="68"/>
      <c r="CC886" s="68"/>
    </row>
    <row r="887" spans="1:81" x14ac:dyDescent="0.2">
      <c r="A887" s="161" t="s">
        <v>191</v>
      </c>
      <c r="B887" s="32"/>
      <c r="C887" s="164" t="str">
        <f t="shared" si="345"/>
        <v>B</v>
      </c>
      <c r="D887" s="68"/>
      <c r="E887" s="40"/>
      <c r="F887" s="35"/>
      <c r="G887" s="32"/>
      <c r="H887" s="32"/>
      <c r="I887" s="32"/>
      <c r="J887" s="32"/>
      <c r="K887" s="41"/>
      <c r="L887" s="42"/>
      <c r="M887" s="42"/>
      <c r="N887" s="167" t="str">
        <f t="shared" si="346"/>
        <v>Uit</v>
      </c>
      <c r="O887" s="46"/>
      <c r="P887" s="47"/>
      <c r="Q887" s="48">
        <f t="shared" si="347"/>
        <v>0</v>
      </c>
      <c r="R887" s="49" t="str">
        <f t="shared" si="348"/>
        <v/>
      </c>
      <c r="S887" s="50" t="str">
        <f t="shared" si="349"/>
        <v>Uit</v>
      </c>
      <c r="T887" s="171">
        <f t="shared" si="350"/>
        <v>0</v>
      </c>
      <c r="U887" s="169">
        <f t="shared" si="351"/>
        <v>0</v>
      </c>
      <c r="V887" s="169" t="str">
        <f t="shared" si="352"/>
        <v>Uit</v>
      </c>
      <c r="W887" s="170" t="str">
        <f t="shared" si="353"/>
        <v/>
      </c>
      <c r="X887" s="91" t="str">
        <f t="shared" si="354"/>
        <v/>
      </c>
      <c r="Y887" s="51"/>
      <c r="Z887" s="51"/>
      <c r="AA887" s="51"/>
      <c r="AB887" s="51"/>
      <c r="AC887" s="51"/>
      <c r="AD887" s="51"/>
      <c r="AE887" s="51"/>
      <c r="AF887" s="51"/>
      <c r="AG887" s="51"/>
      <c r="AH887" s="51"/>
      <c r="AI887" s="51"/>
      <c r="AJ887" s="51"/>
      <c r="AK887" s="51"/>
      <c r="AL887" s="51"/>
      <c r="AM887" s="51"/>
      <c r="AN887" s="51"/>
      <c r="AO887" s="51"/>
      <c r="AP887" s="51"/>
      <c r="AQ887" s="51"/>
      <c r="AR887" s="51"/>
      <c r="AS887" s="51"/>
      <c r="AT887" s="51"/>
      <c r="AU887" s="51"/>
      <c r="AV887" s="51"/>
      <c r="AW887" s="51"/>
      <c r="AX887" s="149">
        <f t="shared" si="355"/>
        <v>0</v>
      </c>
      <c r="AY887" s="52"/>
      <c r="AZ887" s="90" t="e">
        <f>VLOOKUP(AY887,Termination!C:D,2,FALSE)</f>
        <v>#N/A</v>
      </c>
      <c r="BA887" s="92" t="str">
        <f t="shared" si="356"/>
        <v/>
      </c>
      <c r="BB887" s="89"/>
      <c r="BC887" s="89"/>
      <c r="BD887" s="150" t="str">
        <f t="shared" si="357"/>
        <v/>
      </c>
      <c r="BE887" s="151">
        <f>VLOOKUP(A887,Basisgegevens!$B:$L,5,0)</f>
        <v>1.25E-3</v>
      </c>
      <c r="BF887" s="151">
        <f>VLOOKUP($A887,Basisgegevens!$B:$L,7,0)</f>
        <v>1.0185185185185186E-3</v>
      </c>
      <c r="BG887" s="151">
        <f>VLOOKUP($A887,Basisgegevens!$B:$L,8,0)</f>
        <v>2.1759259259259258E-3</v>
      </c>
      <c r="BH887" s="152">
        <f>VLOOKUP($A887,Basisgegevens!$B:$L,9,0)</f>
        <v>300</v>
      </c>
      <c r="BI887" s="152">
        <f>VLOOKUP($A887,Basisgegevens!$B:$L,10,0)</f>
        <v>135</v>
      </c>
      <c r="BJ887" s="152">
        <f>VLOOKUP($A887,Basisgegevens!$B:$L,11,0)</f>
        <v>19</v>
      </c>
      <c r="BK887" s="152" t="str">
        <f t="shared" si="358"/>
        <v/>
      </c>
      <c r="BL887" s="153" t="str">
        <f t="shared" si="359"/>
        <v>Uit</v>
      </c>
      <c r="BM887" s="154" t="str">
        <f t="shared" si="344"/>
        <v/>
      </c>
      <c r="BN887" s="154">
        <f t="shared" si="360"/>
        <v>0</v>
      </c>
      <c r="BO887" s="154" t="str">
        <f t="shared" si="361"/>
        <v/>
      </c>
      <c r="BP887" s="61"/>
      <c r="BQ887" s="61"/>
      <c r="BR887" s="59" t="str">
        <f t="shared" si="362"/>
        <v/>
      </c>
      <c r="BS887" s="59" t="str">
        <f t="shared" si="363"/>
        <v/>
      </c>
      <c r="BT887" s="155" t="str">
        <f t="shared" si="364"/>
        <v/>
      </c>
      <c r="BU887" s="156" t="str">
        <f t="shared" si="365"/>
        <v/>
      </c>
      <c r="BV887" s="68"/>
      <c r="BW887" s="68"/>
      <c r="BX887" s="68"/>
      <c r="BY887" s="68"/>
      <c r="BZ887" s="68"/>
      <c r="CA887" s="68"/>
      <c r="CB887" s="68"/>
      <c r="CC887" s="68"/>
    </row>
    <row r="888" spans="1:81" x14ac:dyDescent="0.2">
      <c r="A888" s="161" t="s">
        <v>191</v>
      </c>
      <c r="B888" s="32"/>
      <c r="C888" s="164" t="str">
        <f t="shared" si="345"/>
        <v>B</v>
      </c>
      <c r="D888" s="68"/>
      <c r="E888" s="40"/>
      <c r="F888" s="35"/>
      <c r="G888" s="32"/>
      <c r="H888" s="32"/>
      <c r="I888" s="32"/>
      <c r="J888" s="32"/>
      <c r="K888" s="41"/>
      <c r="L888" s="42"/>
      <c r="M888" s="42"/>
      <c r="N888" s="167" t="str">
        <f t="shared" si="346"/>
        <v>Uit</v>
      </c>
      <c r="O888" s="46"/>
      <c r="P888" s="47"/>
      <c r="Q888" s="48">
        <f t="shared" si="347"/>
        <v>0</v>
      </c>
      <c r="R888" s="49" t="str">
        <f t="shared" si="348"/>
        <v/>
      </c>
      <c r="S888" s="50" t="str">
        <f t="shared" si="349"/>
        <v>Uit</v>
      </c>
      <c r="T888" s="171">
        <f t="shared" si="350"/>
        <v>0</v>
      </c>
      <c r="U888" s="169">
        <f t="shared" si="351"/>
        <v>0</v>
      </c>
      <c r="V888" s="169" t="str">
        <f t="shared" si="352"/>
        <v>Uit</v>
      </c>
      <c r="W888" s="170" t="str">
        <f t="shared" si="353"/>
        <v/>
      </c>
      <c r="X888" s="91" t="str">
        <f t="shared" si="354"/>
        <v/>
      </c>
      <c r="Y888" s="51"/>
      <c r="Z888" s="51"/>
      <c r="AA888" s="51"/>
      <c r="AB888" s="51"/>
      <c r="AC888" s="51"/>
      <c r="AD888" s="51"/>
      <c r="AE888" s="51"/>
      <c r="AF888" s="51"/>
      <c r="AG888" s="51"/>
      <c r="AH888" s="51"/>
      <c r="AI888" s="51"/>
      <c r="AJ888" s="51"/>
      <c r="AK888" s="51"/>
      <c r="AL888" s="51"/>
      <c r="AM888" s="51"/>
      <c r="AN888" s="51"/>
      <c r="AO888" s="51"/>
      <c r="AP888" s="51"/>
      <c r="AQ888" s="51"/>
      <c r="AR888" s="51"/>
      <c r="AS888" s="51"/>
      <c r="AT888" s="51"/>
      <c r="AU888" s="51"/>
      <c r="AV888" s="51"/>
      <c r="AW888" s="51"/>
      <c r="AX888" s="149">
        <f t="shared" si="355"/>
        <v>0</v>
      </c>
      <c r="AY888" s="52"/>
      <c r="AZ888" s="90" t="e">
        <f>VLOOKUP(AY888,Termination!C:D,2,FALSE)</f>
        <v>#N/A</v>
      </c>
      <c r="BA888" s="92" t="str">
        <f t="shared" si="356"/>
        <v/>
      </c>
      <c r="BB888" s="89"/>
      <c r="BC888" s="89"/>
      <c r="BD888" s="150" t="str">
        <f t="shared" si="357"/>
        <v/>
      </c>
      <c r="BE888" s="151">
        <f>VLOOKUP(A888,Basisgegevens!$B:$L,5,0)</f>
        <v>1.25E-3</v>
      </c>
      <c r="BF888" s="151">
        <f>VLOOKUP($A888,Basisgegevens!$B:$L,7,0)</f>
        <v>1.0185185185185186E-3</v>
      </c>
      <c r="BG888" s="151">
        <f>VLOOKUP($A888,Basisgegevens!$B:$L,8,0)</f>
        <v>2.1759259259259258E-3</v>
      </c>
      <c r="BH888" s="152">
        <f>VLOOKUP($A888,Basisgegevens!$B:$L,9,0)</f>
        <v>300</v>
      </c>
      <c r="BI888" s="152">
        <f>VLOOKUP($A888,Basisgegevens!$B:$L,10,0)</f>
        <v>135</v>
      </c>
      <c r="BJ888" s="152">
        <f>VLOOKUP($A888,Basisgegevens!$B:$L,11,0)</f>
        <v>19</v>
      </c>
      <c r="BK888" s="152" t="str">
        <f t="shared" si="358"/>
        <v/>
      </c>
      <c r="BL888" s="153" t="str">
        <f t="shared" si="359"/>
        <v>Uit</v>
      </c>
      <c r="BM888" s="154" t="str">
        <f t="shared" si="344"/>
        <v/>
      </c>
      <c r="BN888" s="154">
        <f t="shared" si="360"/>
        <v>0</v>
      </c>
      <c r="BO888" s="154" t="str">
        <f t="shared" si="361"/>
        <v/>
      </c>
      <c r="BP888" s="61"/>
      <c r="BQ888" s="61"/>
      <c r="BR888" s="59" t="str">
        <f t="shared" si="362"/>
        <v/>
      </c>
      <c r="BS888" s="59" t="str">
        <f t="shared" si="363"/>
        <v/>
      </c>
      <c r="BT888" s="155" t="str">
        <f t="shared" si="364"/>
        <v/>
      </c>
      <c r="BU888" s="156" t="str">
        <f t="shared" si="365"/>
        <v/>
      </c>
      <c r="BV888" s="68"/>
      <c r="BW888" s="68"/>
      <c r="BX888" s="68"/>
      <c r="BY888" s="68"/>
      <c r="BZ888" s="68"/>
      <c r="CA888" s="68"/>
      <c r="CB888" s="68"/>
      <c r="CC888" s="68"/>
    </row>
    <row r="889" spans="1:81" x14ac:dyDescent="0.2">
      <c r="A889" s="161" t="s">
        <v>191</v>
      </c>
      <c r="B889" s="32"/>
      <c r="C889" s="164" t="str">
        <f t="shared" si="345"/>
        <v>B</v>
      </c>
      <c r="D889" s="68"/>
      <c r="E889" s="40"/>
      <c r="F889" s="35"/>
      <c r="G889" s="32"/>
      <c r="H889" s="32"/>
      <c r="I889" s="32"/>
      <c r="J889" s="32"/>
      <c r="K889" s="41"/>
      <c r="L889" s="42"/>
      <c r="M889" s="42"/>
      <c r="N889" s="167" t="str">
        <f t="shared" si="346"/>
        <v>Uit</v>
      </c>
      <c r="O889" s="46"/>
      <c r="P889" s="47"/>
      <c r="Q889" s="48">
        <f t="shared" si="347"/>
        <v>0</v>
      </c>
      <c r="R889" s="49" t="str">
        <f t="shared" si="348"/>
        <v/>
      </c>
      <c r="S889" s="50" t="str">
        <f t="shared" si="349"/>
        <v>Uit</v>
      </c>
      <c r="T889" s="171">
        <f t="shared" si="350"/>
        <v>0</v>
      </c>
      <c r="U889" s="169">
        <f t="shared" si="351"/>
        <v>0</v>
      </c>
      <c r="V889" s="169" t="str">
        <f t="shared" si="352"/>
        <v>Uit</v>
      </c>
      <c r="W889" s="170" t="str">
        <f t="shared" si="353"/>
        <v/>
      </c>
      <c r="X889" s="91" t="str">
        <f t="shared" si="354"/>
        <v/>
      </c>
      <c r="Y889" s="51"/>
      <c r="Z889" s="51"/>
      <c r="AA889" s="51"/>
      <c r="AB889" s="51"/>
      <c r="AC889" s="51"/>
      <c r="AD889" s="51"/>
      <c r="AE889" s="51"/>
      <c r="AF889" s="51"/>
      <c r="AG889" s="51"/>
      <c r="AH889" s="51"/>
      <c r="AI889" s="51"/>
      <c r="AJ889" s="51"/>
      <c r="AK889" s="51"/>
      <c r="AL889" s="51"/>
      <c r="AM889" s="51"/>
      <c r="AN889" s="51"/>
      <c r="AO889" s="51"/>
      <c r="AP889" s="51"/>
      <c r="AQ889" s="51"/>
      <c r="AR889" s="51"/>
      <c r="AS889" s="51"/>
      <c r="AT889" s="51"/>
      <c r="AU889" s="51"/>
      <c r="AV889" s="51"/>
      <c r="AW889" s="51"/>
      <c r="AX889" s="149">
        <f t="shared" si="355"/>
        <v>0</v>
      </c>
      <c r="AY889" s="52"/>
      <c r="AZ889" s="90" t="e">
        <f>VLOOKUP(AY889,Termination!C:D,2,FALSE)</f>
        <v>#N/A</v>
      </c>
      <c r="BA889" s="92" t="str">
        <f t="shared" si="356"/>
        <v/>
      </c>
      <c r="BB889" s="89"/>
      <c r="BC889" s="89"/>
      <c r="BD889" s="150" t="str">
        <f t="shared" si="357"/>
        <v/>
      </c>
      <c r="BE889" s="151">
        <f>VLOOKUP(A889,Basisgegevens!$B:$L,5,0)</f>
        <v>1.25E-3</v>
      </c>
      <c r="BF889" s="151">
        <f>VLOOKUP($A889,Basisgegevens!$B:$L,7,0)</f>
        <v>1.0185185185185186E-3</v>
      </c>
      <c r="BG889" s="151">
        <f>VLOOKUP($A889,Basisgegevens!$B:$L,8,0)</f>
        <v>2.1759259259259258E-3</v>
      </c>
      <c r="BH889" s="152">
        <f>VLOOKUP($A889,Basisgegevens!$B:$L,9,0)</f>
        <v>300</v>
      </c>
      <c r="BI889" s="152">
        <f>VLOOKUP($A889,Basisgegevens!$B:$L,10,0)</f>
        <v>135</v>
      </c>
      <c r="BJ889" s="152">
        <f>VLOOKUP($A889,Basisgegevens!$B:$L,11,0)</f>
        <v>19</v>
      </c>
      <c r="BK889" s="152" t="str">
        <f t="shared" si="358"/>
        <v/>
      </c>
      <c r="BL889" s="153" t="str">
        <f t="shared" si="359"/>
        <v>Uit</v>
      </c>
      <c r="BM889" s="154" t="str">
        <f t="shared" si="344"/>
        <v/>
      </c>
      <c r="BN889" s="154">
        <f t="shared" si="360"/>
        <v>0</v>
      </c>
      <c r="BO889" s="154" t="str">
        <f t="shared" si="361"/>
        <v/>
      </c>
      <c r="BP889" s="61"/>
      <c r="BQ889" s="61"/>
      <c r="BR889" s="59" t="str">
        <f t="shared" si="362"/>
        <v/>
      </c>
      <c r="BS889" s="59" t="str">
        <f t="shared" si="363"/>
        <v/>
      </c>
      <c r="BT889" s="155" t="str">
        <f t="shared" si="364"/>
        <v/>
      </c>
      <c r="BU889" s="156" t="str">
        <f t="shared" si="365"/>
        <v/>
      </c>
      <c r="BV889" s="68"/>
      <c r="BW889" s="68"/>
      <c r="BX889" s="68"/>
      <c r="BY889" s="68"/>
      <c r="BZ889" s="68"/>
      <c r="CA889" s="68"/>
      <c r="CB889" s="68"/>
      <c r="CC889" s="68"/>
    </row>
    <row r="890" spans="1:81" x14ac:dyDescent="0.2">
      <c r="A890" s="161" t="s">
        <v>191</v>
      </c>
      <c r="B890" s="32"/>
      <c r="C890" s="164" t="str">
        <f t="shared" si="345"/>
        <v>B</v>
      </c>
      <c r="D890" s="68"/>
      <c r="E890" s="40"/>
      <c r="F890" s="35"/>
      <c r="G890" s="32"/>
      <c r="H890" s="32"/>
      <c r="I890" s="32"/>
      <c r="J890" s="32"/>
      <c r="K890" s="41"/>
      <c r="L890" s="42"/>
      <c r="M890" s="42"/>
      <c r="N890" s="167" t="str">
        <f t="shared" si="346"/>
        <v>Uit</v>
      </c>
      <c r="O890" s="46"/>
      <c r="P890" s="47"/>
      <c r="Q890" s="48">
        <f t="shared" si="347"/>
        <v>0</v>
      </c>
      <c r="R890" s="49" t="str">
        <f t="shared" si="348"/>
        <v/>
      </c>
      <c r="S890" s="50" t="str">
        <f t="shared" si="349"/>
        <v>Uit</v>
      </c>
      <c r="T890" s="171">
        <f t="shared" si="350"/>
        <v>0</v>
      </c>
      <c r="U890" s="169">
        <f t="shared" si="351"/>
        <v>0</v>
      </c>
      <c r="V890" s="169" t="str">
        <f t="shared" si="352"/>
        <v>Uit</v>
      </c>
      <c r="W890" s="170" t="str">
        <f t="shared" si="353"/>
        <v/>
      </c>
      <c r="X890" s="91" t="str">
        <f t="shared" si="354"/>
        <v/>
      </c>
      <c r="Y890" s="51"/>
      <c r="Z890" s="51"/>
      <c r="AA890" s="51"/>
      <c r="AB890" s="51"/>
      <c r="AC890" s="51"/>
      <c r="AD890" s="51"/>
      <c r="AE890" s="51"/>
      <c r="AF890" s="51"/>
      <c r="AG890" s="51"/>
      <c r="AH890" s="51"/>
      <c r="AI890" s="51"/>
      <c r="AJ890" s="51"/>
      <c r="AK890" s="51"/>
      <c r="AL890" s="51"/>
      <c r="AM890" s="51"/>
      <c r="AN890" s="51"/>
      <c r="AO890" s="51"/>
      <c r="AP890" s="51"/>
      <c r="AQ890" s="51"/>
      <c r="AR890" s="51"/>
      <c r="AS890" s="51"/>
      <c r="AT890" s="51"/>
      <c r="AU890" s="51"/>
      <c r="AV890" s="51"/>
      <c r="AW890" s="51"/>
      <c r="AX890" s="149">
        <f t="shared" si="355"/>
        <v>0</v>
      </c>
      <c r="AY890" s="52"/>
      <c r="AZ890" s="90" t="e">
        <f>VLOOKUP(AY890,Termination!C:D,2,FALSE)</f>
        <v>#N/A</v>
      </c>
      <c r="BA890" s="92" t="str">
        <f t="shared" si="356"/>
        <v/>
      </c>
      <c r="BB890" s="89"/>
      <c r="BC890" s="89"/>
      <c r="BD890" s="150" t="str">
        <f t="shared" si="357"/>
        <v/>
      </c>
      <c r="BE890" s="151">
        <f>VLOOKUP(A890,Basisgegevens!$B:$L,5,0)</f>
        <v>1.25E-3</v>
      </c>
      <c r="BF890" s="151">
        <f>VLOOKUP($A890,Basisgegevens!$B:$L,7,0)</f>
        <v>1.0185185185185186E-3</v>
      </c>
      <c r="BG890" s="151">
        <f>VLOOKUP($A890,Basisgegevens!$B:$L,8,0)</f>
        <v>2.1759259259259258E-3</v>
      </c>
      <c r="BH890" s="152">
        <f>VLOOKUP($A890,Basisgegevens!$B:$L,9,0)</f>
        <v>300</v>
      </c>
      <c r="BI890" s="152">
        <f>VLOOKUP($A890,Basisgegevens!$B:$L,10,0)</f>
        <v>135</v>
      </c>
      <c r="BJ890" s="152">
        <f>VLOOKUP($A890,Basisgegevens!$B:$L,11,0)</f>
        <v>19</v>
      </c>
      <c r="BK890" s="152" t="str">
        <f t="shared" si="358"/>
        <v/>
      </c>
      <c r="BL890" s="153" t="str">
        <f t="shared" si="359"/>
        <v>Uit</v>
      </c>
      <c r="BM890" s="154" t="str">
        <f t="shared" si="344"/>
        <v/>
      </c>
      <c r="BN890" s="154">
        <f t="shared" si="360"/>
        <v>0</v>
      </c>
      <c r="BO890" s="154" t="str">
        <f t="shared" si="361"/>
        <v/>
      </c>
      <c r="BP890" s="61"/>
      <c r="BQ890" s="61"/>
      <c r="BR890" s="59" t="str">
        <f t="shared" si="362"/>
        <v/>
      </c>
      <c r="BS890" s="59" t="str">
        <f t="shared" si="363"/>
        <v/>
      </c>
      <c r="BT890" s="155" t="str">
        <f t="shared" si="364"/>
        <v/>
      </c>
      <c r="BU890" s="156" t="str">
        <f t="shared" si="365"/>
        <v/>
      </c>
      <c r="BV890" s="68"/>
      <c r="BW890" s="68"/>
      <c r="BX890" s="68"/>
      <c r="BY890" s="68"/>
      <c r="BZ890" s="68"/>
      <c r="CA890" s="68"/>
      <c r="CB890" s="68"/>
      <c r="CC890" s="68"/>
    </row>
    <row r="891" spans="1:81" x14ac:dyDescent="0.2">
      <c r="A891" s="161" t="s">
        <v>191</v>
      </c>
      <c r="B891" s="32"/>
      <c r="C891" s="164" t="str">
        <f t="shared" si="345"/>
        <v>B</v>
      </c>
      <c r="D891" s="68"/>
      <c r="E891" s="40"/>
      <c r="F891" s="35"/>
      <c r="G891" s="32"/>
      <c r="H891" s="32"/>
      <c r="I891" s="32"/>
      <c r="J891" s="32"/>
      <c r="K891" s="41"/>
      <c r="L891" s="42"/>
      <c r="M891" s="42"/>
      <c r="N891" s="167" t="str">
        <f t="shared" si="346"/>
        <v>Uit</v>
      </c>
      <c r="O891" s="46"/>
      <c r="P891" s="47"/>
      <c r="Q891" s="48">
        <f t="shared" si="347"/>
        <v>0</v>
      </c>
      <c r="R891" s="49" t="str">
        <f t="shared" si="348"/>
        <v/>
      </c>
      <c r="S891" s="50" t="str">
        <f t="shared" si="349"/>
        <v>Uit</v>
      </c>
      <c r="T891" s="171">
        <f t="shared" si="350"/>
        <v>0</v>
      </c>
      <c r="U891" s="169">
        <f t="shared" si="351"/>
        <v>0</v>
      </c>
      <c r="V891" s="169" t="str">
        <f t="shared" si="352"/>
        <v>Uit</v>
      </c>
      <c r="W891" s="170" t="str">
        <f t="shared" si="353"/>
        <v/>
      </c>
      <c r="X891" s="91" t="str">
        <f t="shared" si="354"/>
        <v/>
      </c>
      <c r="Y891" s="51"/>
      <c r="Z891" s="51"/>
      <c r="AA891" s="51"/>
      <c r="AB891" s="51"/>
      <c r="AC891" s="51"/>
      <c r="AD891" s="51"/>
      <c r="AE891" s="51"/>
      <c r="AF891" s="51"/>
      <c r="AG891" s="51"/>
      <c r="AH891" s="51"/>
      <c r="AI891" s="51"/>
      <c r="AJ891" s="51"/>
      <c r="AK891" s="51"/>
      <c r="AL891" s="51"/>
      <c r="AM891" s="51"/>
      <c r="AN891" s="51"/>
      <c r="AO891" s="51"/>
      <c r="AP891" s="51"/>
      <c r="AQ891" s="51"/>
      <c r="AR891" s="51"/>
      <c r="AS891" s="51"/>
      <c r="AT891" s="51"/>
      <c r="AU891" s="51"/>
      <c r="AV891" s="51"/>
      <c r="AW891" s="51"/>
      <c r="AX891" s="149">
        <f t="shared" si="355"/>
        <v>0</v>
      </c>
      <c r="AY891" s="52"/>
      <c r="AZ891" s="90" t="e">
        <f>VLOOKUP(AY891,Termination!C:D,2,FALSE)</f>
        <v>#N/A</v>
      </c>
      <c r="BA891" s="92" t="str">
        <f t="shared" si="356"/>
        <v/>
      </c>
      <c r="BB891" s="89"/>
      <c r="BC891" s="89"/>
      <c r="BD891" s="150" t="str">
        <f t="shared" si="357"/>
        <v/>
      </c>
      <c r="BE891" s="151">
        <f>VLOOKUP(A891,Basisgegevens!$B:$L,5,0)</f>
        <v>1.25E-3</v>
      </c>
      <c r="BF891" s="151">
        <f>VLOOKUP($A891,Basisgegevens!$B:$L,7,0)</f>
        <v>1.0185185185185186E-3</v>
      </c>
      <c r="BG891" s="151">
        <f>VLOOKUP($A891,Basisgegevens!$B:$L,8,0)</f>
        <v>2.1759259259259258E-3</v>
      </c>
      <c r="BH891" s="152">
        <f>VLOOKUP($A891,Basisgegevens!$B:$L,9,0)</f>
        <v>300</v>
      </c>
      <c r="BI891" s="152">
        <f>VLOOKUP($A891,Basisgegevens!$B:$L,10,0)</f>
        <v>135</v>
      </c>
      <c r="BJ891" s="152">
        <f>VLOOKUP($A891,Basisgegevens!$B:$L,11,0)</f>
        <v>19</v>
      </c>
      <c r="BK891" s="152" t="str">
        <f t="shared" si="358"/>
        <v/>
      </c>
      <c r="BL891" s="153" t="str">
        <f t="shared" si="359"/>
        <v>Uit</v>
      </c>
      <c r="BM891" s="154" t="str">
        <f t="shared" si="344"/>
        <v/>
      </c>
      <c r="BN891" s="154">
        <f t="shared" si="360"/>
        <v>0</v>
      </c>
      <c r="BO891" s="154" t="str">
        <f t="shared" si="361"/>
        <v/>
      </c>
      <c r="BP891" s="61"/>
      <c r="BQ891" s="61"/>
      <c r="BR891" s="59" t="str">
        <f t="shared" si="362"/>
        <v/>
      </c>
      <c r="BS891" s="59" t="str">
        <f t="shared" si="363"/>
        <v/>
      </c>
      <c r="BT891" s="155" t="str">
        <f t="shared" si="364"/>
        <v/>
      </c>
      <c r="BU891" s="156" t="str">
        <f t="shared" si="365"/>
        <v/>
      </c>
      <c r="BV891" s="68"/>
      <c r="BW891" s="68"/>
      <c r="BX891" s="68"/>
      <c r="BY891" s="68"/>
      <c r="BZ891" s="68"/>
      <c r="CA891" s="68"/>
      <c r="CB891" s="68"/>
      <c r="CC891" s="68"/>
    </row>
    <row r="892" spans="1:81" x14ac:dyDescent="0.2">
      <c r="A892" s="161" t="s">
        <v>191</v>
      </c>
      <c r="B892" s="32"/>
      <c r="C892" s="164" t="str">
        <f t="shared" si="345"/>
        <v>B</v>
      </c>
      <c r="D892" s="68"/>
      <c r="E892" s="40"/>
      <c r="F892" s="35"/>
      <c r="G892" s="32"/>
      <c r="H892" s="32"/>
      <c r="I892" s="32"/>
      <c r="J892" s="32"/>
      <c r="K892" s="41"/>
      <c r="L892" s="42"/>
      <c r="M892" s="42"/>
      <c r="N892" s="167" t="str">
        <f t="shared" si="346"/>
        <v>Uit</v>
      </c>
      <c r="O892" s="46"/>
      <c r="P892" s="47"/>
      <c r="Q892" s="48">
        <f t="shared" si="347"/>
        <v>0</v>
      </c>
      <c r="R892" s="49" t="str">
        <f t="shared" si="348"/>
        <v/>
      </c>
      <c r="S892" s="50" t="str">
        <f t="shared" si="349"/>
        <v>Uit</v>
      </c>
      <c r="T892" s="171">
        <f t="shared" si="350"/>
        <v>0</v>
      </c>
      <c r="U892" s="169">
        <f t="shared" si="351"/>
        <v>0</v>
      </c>
      <c r="V892" s="169" t="str">
        <f t="shared" si="352"/>
        <v>Uit</v>
      </c>
      <c r="W892" s="170" t="str">
        <f t="shared" si="353"/>
        <v/>
      </c>
      <c r="X892" s="91" t="str">
        <f t="shared" si="354"/>
        <v/>
      </c>
      <c r="Y892" s="51"/>
      <c r="Z892" s="51"/>
      <c r="AA892" s="51"/>
      <c r="AB892" s="51"/>
      <c r="AC892" s="51"/>
      <c r="AD892" s="51"/>
      <c r="AE892" s="51"/>
      <c r="AF892" s="51"/>
      <c r="AG892" s="51"/>
      <c r="AH892" s="51"/>
      <c r="AI892" s="51"/>
      <c r="AJ892" s="51"/>
      <c r="AK892" s="51"/>
      <c r="AL892" s="51"/>
      <c r="AM892" s="51"/>
      <c r="AN892" s="51"/>
      <c r="AO892" s="51"/>
      <c r="AP892" s="51"/>
      <c r="AQ892" s="51"/>
      <c r="AR892" s="51"/>
      <c r="AS892" s="51"/>
      <c r="AT892" s="51"/>
      <c r="AU892" s="51"/>
      <c r="AV892" s="51"/>
      <c r="AW892" s="51"/>
      <c r="AX892" s="149">
        <f t="shared" si="355"/>
        <v>0</v>
      </c>
      <c r="AY892" s="52"/>
      <c r="AZ892" s="90" t="e">
        <f>VLOOKUP(AY892,Termination!C:D,2,FALSE)</f>
        <v>#N/A</v>
      </c>
      <c r="BA892" s="92" t="str">
        <f t="shared" si="356"/>
        <v/>
      </c>
      <c r="BB892" s="89"/>
      <c r="BC892" s="89"/>
      <c r="BD892" s="150" t="str">
        <f t="shared" si="357"/>
        <v/>
      </c>
      <c r="BE892" s="151">
        <f>VLOOKUP(A892,Basisgegevens!$B:$L,5,0)</f>
        <v>1.25E-3</v>
      </c>
      <c r="BF892" s="151">
        <f>VLOOKUP($A892,Basisgegevens!$B:$L,7,0)</f>
        <v>1.0185185185185186E-3</v>
      </c>
      <c r="BG892" s="151">
        <f>VLOOKUP($A892,Basisgegevens!$B:$L,8,0)</f>
        <v>2.1759259259259258E-3</v>
      </c>
      <c r="BH892" s="152">
        <f>VLOOKUP($A892,Basisgegevens!$B:$L,9,0)</f>
        <v>300</v>
      </c>
      <c r="BI892" s="152">
        <f>VLOOKUP($A892,Basisgegevens!$B:$L,10,0)</f>
        <v>135</v>
      </c>
      <c r="BJ892" s="152">
        <f>VLOOKUP($A892,Basisgegevens!$B:$L,11,0)</f>
        <v>19</v>
      </c>
      <c r="BK892" s="152" t="str">
        <f t="shared" si="358"/>
        <v/>
      </c>
      <c r="BL892" s="153" t="str">
        <f t="shared" si="359"/>
        <v>Uit</v>
      </c>
      <c r="BM892" s="154" t="str">
        <f t="shared" ref="BM892:BM955" si="366">IFERROR(IF(BD892&gt;BE892,(BD892-BE892)*24*3600*0.4,0),"")</f>
        <v/>
      </c>
      <c r="BN892" s="154">
        <f t="shared" si="360"/>
        <v>0</v>
      </c>
      <c r="BO892" s="154" t="str">
        <f t="shared" si="361"/>
        <v/>
      </c>
      <c r="BP892" s="61"/>
      <c r="BQ892" s="61"/>
      <c r="BR892" s="59" t="str">
        <f t="shared" si="362"/>
        <v/>
      </c>
      <c r="BS892" s="59" t="str">
        <f t="shared" si="363"/>
        <v/>
      </c>
      <c r="BT892" s="155" t="str">
        <f t="shared" si="364"/>
        <v/>
      </c>
      <c r="BU892" s="156" t="str">
        <f t="shared" si="365"/>
        <v/>
      </c>
      <c r="BV892" s="68"/>
      <c r="BW892" s="68"/>
      <c r="BX892" s="68"/>
      <c r="BY892" s="68"/>
      <c r="BZ892" s="68"/>
      <c r="CA892" s="68"/>
      <c r="CB892" s="68"/>
      <c r="CC892" s="68"/>
    </row>
    <row r="893" spans="1:81" x14ac:dyDescent="0.2">
      <c r="A893" s="161" t="s">
        <v>191</v>
      </c>
      <c r="B893" s="32"/>
      <c r="C893" s="164" t="str">
        <f t="shared" si="345"/>
        <v>B</v>
      </c>
      <c r="D893" s="68"/>
      <c r="E893" s="40"/>
      <c r="F893" s="35"/>
      <c r="G893" s="32"/>
      <c r="H893" s="32"/>
      <c r="I893" s="32"/>
      <c r="J893" s="32"/>
      <c r="K893" s="41"/>
      <c r="L893" s="42"/>
      <c r="M893" s="42"/>
      <c r="N893" s="167" t="str">
        <f t="shared" si="346"/>
        <v>Uit</v>
      </c>
      <c r="O893" s="46"/>
      <c r="P893" s="47"/>
      <c r="Q893" s="48">
        <f t="shared" si="347"/>
        <v>0</v>
      </c>
      <c r="R893" s="49" t="str">
        <f t="shared" si="348"/>
        <v/>
      </c>
      <c r="S893" s="50" t="str">
        <f t="shared" si="349"/>
        <v>Uit</v>
      </c>
      <c r="T893" s="171">
        <f t="shared" si="350"/>
        <v>0</v>
      </c>
      <c r="U893" s="169">
        <f t="shared" si="351"/>
        <v>0</v>
      </c>
      <c r="V893" s="169" t="str">
        <f t="shared" si="352"/>
        <v>Uit</v>
      </c>
      <c r="W893" s="170" t="str">
        <f t="shared" si="353"/>
        <v/>
      </c>
      <c r="X893" s="91" t="str">
        <f t="shared" si="354"/>
        <v/>
      </c>
      <c r="Y893" s="51"/>
      <c r="Z893" s="51"/>
      <c r="AA893" s="51"/>
      <c r="AB893" s="51"/>
      <c r="AC893" s="51"/>
      <c r="AD893" s="51"/>
      <c r="AE893" s="51"/>
      <c r="AF893" s="51"/>
      <c r="AG893" s="51"/>
      <c r="AH893" s="51"/>
      <c r="AI893" s="51"/>
      <c r="AJ893" s="51"/>
      <c r="AK893" s="51"/>
      <c r="AL893" s="51"/>
      <c r="AM893" s="51"/>
      <c r="AN893" s="51"/>
      <c r="AO893" s="51"/>
      <c r="AP893" s="51"/>
      <c r="AQ893" s="51"/>
      <c r="AR893" s="51"/>
      <c r="AS893" s="51"/>
      <c r="AT893" s="51"/>
      <c r="AU893" s="51"/>
      <c r="AV893" s="51"/>
      <c r="AW893" s="51"/>
      <c r="AX893" s="149">
        <f t="shared" si="355"/>
        <v>0</v>
      </c>
      <c r="AY893" s="52"/>
      <c r="AZ893" s="90" t="e">
        <f>VLOOKUP(AY893,Termination!C:D,2,FALSE)</f>
        <v>#N/A</v>
      </c>
      <c r="BA893" s="92" t="str">
        <f t="shared" si="356"/>
        <v/>
      </c>
      <c r="BB893" s="89"/>
      <c r="BC893" s="89"/>
      <c r="BD893" s="150" t="str">
        <f t="shared" si="357"/>
        <v/>
      </c>
      <c r="BE893" s="151">
        <f>VLOOKUP(A893,Basisgegevens!$B:$L,5,0)</f>
        <v>1.25E-3</v>
      </c>
      <c r="BF893" s="151">
        <f>VLOOKUP($A893,Basisgegevens!$B:$L,7,0)</f>
        <v>1.0185185185185186E-3</v>
      </c>
      <c r="BG893" s="151">
        <f>VLOOKUP($A893,Basisgegevens!$B:$L,8,0)</f>
        <v>2.1759259259259258E-3</v>
      </c>
      <c r="BH893" s="152">
        <f>VLOOKUP($A893,Basisgegevens!$B:$L,9,0)</f>
        <v>300</v>
      </c>
      <c r="BI893" s="152">
        <f>VLOOKUP($A893,Basisgegevens!$B:$L,10,0)</f>
        <v>135</v>
      </c>
      <c r="BJ893" s="152">
        <f>VLOOKUP($A893,Basisgegevens!$B:$L,11,0)</f>
        <v>19</v>
      </c>
      <c r="BK893" s="152" t="str">
        <f t="shared" si="358"/>
        <v/>
      </c>
      <c r="BL893" s="153" t="str">
        <f t="shared" si="359"/>
        <v>Uit</v>
      </c>
      <c r="BM893" s="154" t="str">
        <f t="shared" si="366"/>
        <v/>
      </c>
      <c r="BN893" s="154">
        <f t="shared" si="360"/>
        <v>0</v>
      </c>
      <c r="BO893" s="154" t="str">
        <f t="shared" si="361"/>
        <v/>
      </c>
      <c r="BP893" s="61"/>
      <c r="BQ893" s="61"/>
      <c r="BR893" s="59" t="str">
        <f t="shared" si="362"/>
        <v/>
      </c>
      <c r="BS893" s="59" t="str">
        <f t="shared" si="363"/>
        <v/>
      </c>
      <c r="BT893" s="155" t="str">
        <f t="shared" si="364"/>
        <v/>
      </c>
      <c r="BU893" s="156" t="str">
        <f t="shared" si="365"/>
        <v/>
      </c>
      <c r="BV893" s="68"/>
      <c r="BW893" s="68"/>
      <c r="BX893" s="68"/>
      <c r="BY893" s="68"/>
      <c r="BZ893" s="68"/>
      <c r="CA893" s="68"/>
      <c r="CB893" s="68"/>
      <c r="CC893" s="68"/>
    </row>
    <row r="894" spans="1:81" x14ac:dyDescent="0.2">
      <c r="A894" s="161" t="s">
        <v>191</v>
      </c>
      <c r="B894" s="32"/>
      <c r="C894" s="164" t="str">
        <f t="shared" si="345"/>
        <v>B</v>
      </c>
      <c r="D894" s="68"/>
      <c r="E894" s="40"/>
      <c r="F894" s="35"/>
      <c r="G894" s="32"/>
      <c r="H894" s="32"/>
      <c r="I894" s="32"/>
      <c r="J894" s="32"/>
      <c r="K894" s="41"/>
      <c r="L894" s="42"/>
      <c r="M894" s="42"/>
      <c r="N894" s="167" t="str">
        <f t="shared" si="346"/>
        <v>Uit</v>
      </c>
      <c r="O894" s="46"/>
      <c r="P894" s="47"/>
      <c r="Q894" s="48">
        <f t="shared" si="347"/>
        <v>0</v>
      </c>
      <c r="R894" s="49" t="str">
        <f t="shared" si="348"/>
        <v/>
      </c>
      <c r="S894" s="50" t="str">
        <f t="shared" si="349"/>
        <v>Uit</v>
      </c>
      <c r="T894" s="171">
        <f t="shared" si="350"/>
        <v>0</v>
      </c>
      <c r="U894" s="169">
        <f t="shared" si="351"/>
        <v>0</v>
      </c>
      <c r="V894" s="169" t="str">
        <f t="shared" si="352"/>
        <v>Uit</v>
      </c>
      <c r="W894" s="170" t="str">
        <f t="shared" si="353"/>
        <v/>
      </c>
      <c r="X894" s="91" t="str">
        <f t="shared" si="354"/>
        <v/>
      </c>
      <c r="Y894" s="51"/>
      <c r="Z894" s="51"/>
      <c r="AA894" s="51"/>
      <c r="AB894" s="51"/>
      <c r="AC894" s="51"/>
      <c r="AD894" s="51"/>
      <c r="AE894" s="51"/>
      <c r="AF894" s="51"/>
      <c r="AG894" s="51"/>
      <c r="AH894" s="51"/>
      <c r="AI894" s="51"/>
      <c r="AJ894" s="51"/>
      <c r="AK894" s="51"/>
      <c r="AL894" s="51"/>
      <c r="AM894" s="51"/>
      <c r="AN894" s="51"/>
      <c r="AO894" s="51"/>
      <c r="AP894" s="51"/>
      <c r="AQ894" s="51"/>
      <c r="AR894" s="51"/>
      <c r="AS894" s="51"/>
      <c r="AT894" s="51"/>
      <c r="AU894" s="51"/>
      <c r="AV894" s="51"/>
      <c r="AW894" s="51"/>
      <c r="AX894" s="149">
        <f t="shared" si="355"/>
        <v>0</v>
      </c>
      <c r="AY894" s="52"/>
      <c r="AZ894" s="90" t="e">
        <f>VLOOKUP(AY894,Termination!C:D,2,FALSE)</f>
        <v>#N/A</v>
      </c>
      <c r="BA894" s="92" t="str">
        <f t="shared" si="356"/>
        <v/>
      </c>
      <c r="BB894" s="89"/>
      <c r="BC894" s="89"/>
      <c r="BD894" s="150" t="str">
        <f t="shared" si="357"/>
        <v/>
      </c>
      <c r="BE894" s="151">
        <f>VLOOKUP(A894,Basisgegevens!$B:$L,5,0)</f>
        <v>1.25E-3</v>
      </c>
      <c r="BF894" s="151">
        <f>VLOOKUP($A894,Basisgegevens!$B:$L,7,0)</f>
        <v>1.0185185185185186E-3</v>
      </c>
      <c r="BG894" s="151">
        <f>VLOOKUP($A894,Basisgegevens!$B:$L,8,0)</f>
        <v>2.1759259259259258E-3</v>
      </c>
      <c r="BH894" s="152">
        <f>VLOOKUP($A894,Basisgegevens!$B:$L,9,0)</f>
        <v>300</v>
      </c>
      <c r="BI894" s="152">
        <f>VLOOKUP($A894,Basisgegevens!$B:$L,10,0)</f>
        <v>135</v>
      </c>
      <c r="BJ894" s="152">
        <f>VLOOKUP($A894,Basisgegevens!$B:$L,11,0)</f>
        <v>19</v>
      </c>
      <c r="BK894" s="152" t="str">
        <f t="shared" si="358"/>
        <v/>
      </c>
      <c r="BL894" s="153" t="str">
        <f t="shared" si="359"/>
        <v>Uit</v>
      </c>
      <c r="BM894" s="154" t="str">
        <f t="shared" si="366"/>
        <v/>
      </c>
      <c r="BN894" s="154">
        <f t="shared" si="360"/>
        <v>0</v>
      </c>
      <c r="BO894" s="154" t="str">
        <f t="shared" si="361"/>
        <v/>
      </c>
      <c r="BP894" s="61"/>
      <c r="BQ894" s="61"/>
      <c r="BR894" s="59" t="str">
        <f t="shared" si="362"/>
        <v/>
      </c>
      <c r="BS894" s="59" t="str">
        <f t="shared" si="363"/>
        <v/>
      </c>
      <c r="BT894" s="155" t="str">
        <f t="shared" si="364"/>
        <v/>
      </c>
      <c r="BU894" s="156" t="str">
        <f t="shared" si="365"/>
        <v/>
      </c>
      <c r="BV894" s="68"/>
      <c r="BW894" s="68"/>
      <c r="BX894" s="68"/>
      <c r="BY894" s="68"/>
      <c r="BZ894" s="68"/>
      <c r="CA894" s="68"/>
      <c r="CB894" s="68"/>
      <c r="CC894" s="68"/>
    </row>
    <row r="895" spans="1:81" x14ac:dyDescent="0.2">
      <c r="A895" s="161" t="s">
        <v>191</v>
      </c>
      <c r="B895" s="32"/>
      <c r="C895" s="164" t="str">
        <f t="shared" si="345"/>
        <v>B</v>
      </c>
      <c r="D895" s="68"/>
      <c r="E895" s="40"/>
      <c r="F895" s="35"/>
      <c r="G895" s="32"/>
      <c r="H895" s="32"/>
      <c r="I895" s="32"/>
      <c r="J895" s="32"/>
      <c r="K895" s="41"/>
      <c r="L895" s="42"/>
      <c r="M895" s="42"/>
      <c r="N895" s="167" t="str">
        <f t="shared" si="346"/>
        <v>Uit</v>
      </c>
      <c r="O895" s="46"/>
      <c r="P895" s="47"/>
      <c r="Q895" s="48">
        <f t="shared" si="347"/>
        <v>0</v>
      </c>
      <c r="R895" s="49" t="str">
        <f t="shared" si="348"/>
        <v/>
      </c>
      <c r="S895" s="50" t="str">
        <f t="shared" si="349"/>
        <v>Uit</v>
      </c>
      <c r="T895" s="171">
        <f t="shared" si="350"/>
        <v>0</v>
      </c>
      <c r="U895" s="169">
        <f t="shared" si="351"/>
        <v>0</v>
      </c>
      <c r="V895" s="169" t="str">
        <f t="shared" si="352"/>
        <v>Uit</v>
      </c>
      <c r="W895" s="170" t="str">
        <f t="shared" si="353"/>
        <v/>
      </c>
      <c r="X895" s="91" t="str">
        <f t="shared" si="354"/>
        <v/>
      </c>
      <c r="Y895" s="51"/>
      <c r="Z895" s="51"/>
      <c r="AA895" s="51"/>
      <c r="AB895" s="51"/>
      <c r="AC895" s="51"/>
      <c r="AD895" s="51"/>
      <c r="AE895" s="51"/>
      <c r="AF895" s="51"/>
      <c r="AG895" s="51"/>
      <c r="AH895" s="51"/>
      <c r="AI895" s="51"/>
      <c r="AJ895" s="51"/>
      <c r="AK895" s="51"/>
      <c r="AL895" s="51"/>
      <c r="AM895" s="51"/>
      <c r="AN895" s="51"/>
      <c r="AO895" s="51"/>
      <c r="AP895" s="51"/>
      <c r="AQ895" s="51"/>
      <c r="AR895" s="51"/>
      <c r="AS895" s="51"/>
      <c r="AT895" s="51"/>
      <c r="AU895" s="51"/>
      <c r="AV895" s="51"/>
      <c r="AW895" s="51"/>
      <c r="AX895" s="149">
        <f t="shared" si="355"/>
        <v>0</v>
      </c>
      <c r="AY895" s="52"/>
      <c r="AZ895" s="90" t="e">
        <f>VLOOKUP(AY895,Termination!C:D,2,FALSE)</f>
        <v>#N/A</v>
      </c>
      <c r="BA895" s="92" t="str">
        <f t="shared" si="356"/>
        <v/>
      </c>
      <c r="BB895" s="89"/>
      <c r="BC895" s="89"/>
      <c r="BD895" s="150" t="str">
        <f t="shared" si="357"/>
        <v/>
      </c>
      <c r="BE895" s="151">
        <f>VLOOKUP(A895,Basisgegevens!$B:$L,5,0)</f>
        <v>1.25E-3</v>
      </c>
      <c r="BF895" s="151">
        <f>VLOOKUP($A895,Basisgegevens!$B:$L,7,0)</f>
        <v>1.0185185185185186E-3</v>
      </c>
      <c r="BG895" s="151">
        <f>VLOOKUP($A895,Basisgegevens!$B:$L,8,0)</f>
        <v>2.1759259259259258E-3</v>
      </c>
      <c r="BH895" s="152">
        <f>VLOOKUP($A895,Basisgegevens!$B:$L,9,0)</f>
        <v>300</v>
      </c>
      <c r="BI895" s="152">
        <f>VLOOKUP($A895,Basisgegevens!$B:$L,10,0)</f>
        <v>135</v>
      </c>
      <c r="BJ895" s="152">
        <f>VLOOKUP($A895,Basisgegevens!$B:$L,11,0)</f>
        <v>19</v>
      </c>
      <c r="BK895" s="152" t="str">
        <f t="shared" si="358"/>
        <v/>
      </c>
      <c r="BL895" s="153" t="str">
        <f t="shared" si="359"/>
        <v>Uit</v>
      </c>
      <c r="BM895" s="154" t="str">
        <f t="shared" si="366"/>
        <v/>
      </c>
      <c r="BN895" s="154">
        <f t="shared" si="360"/>
        <v>0</v>
      </c>
      <c r="BO895" s="154" t="str">
        <f t="shared" si="361"/>
        <v/>
      </c>
      <c r="BP895" s="61"/>
      <c r="BQ895" s="61"/>
      <c r="BR895" s="59" t="str">
        <f t="shared" si="362"/>
        <v/>
      </c>
      <c r="BS895" s="59" t="str">
        <f t="shared" si="363"/>
        <v/>
      </c>
      <c r="BT895" s="155" t="str">
        <f t="shared" si="364"/>
        <v/>
      </c>
      <c r="BU895" s="156" t="str">
        <f t="shared" si="365"/>
        <v/>
      </c>
      <c r="BV895" s="68"/>
      <c r="BW895" s="68"/>
      <c r="BX895" s="68"/>
      <c r="BY895" s="68"/>
      <c r="BZ895" s="68"/>
      <c r="CA895" s="68"/>
      <c r="CB895" s="68"/>
      <c r="CC895" s="68"/>
    </row>
    <row r="896" spans="1:81" x14ac:dyDescent="0.2">
      <c r="A896" s="161" t="s">
        <v>191</v>
      </c>
      <c r="B896" s="32"/>
      <c r="C896" s="164" t="str">
        <f t="shared" si="345"/>
        <v>B</v>
      </c>
      <c r="D896" s="68"/>
      <c r="E896" s="40"/>
      <c r="F896" s="35"/>
      <c r="G896" s="32"/>
      <c r="H896" s="32"/>
      <c r="I896" s="32"/>
      <c r="J896" s="32"/>
      <c r="K896" s="41"/>
      <c r="L896" s="42"/>
      <c r="M896" s="42"/>
      <c r="N896" s="167" t="str">
        <f t="shared" si="346"/>
        <v>Uit</v>
      </c>
      <c r="O896" s="46"/>
      <c r="P896" s="47"/>
      <c r="Q896" s="48">
        <f t="shared" si="347"/>
        <v>0</v>
      </c>
      <c r="R896" s="49" t="str">
        <f t="shared" si="348"/>
        <v/>
      </c>
      <c r="S896" s="50" t="str">
        <f t="shared" si="349"/>
        <v>Uit</v>
      </c>
      <c r="T896" s="171">
        <f t="shared" si="350"/>
        <v>0</v>
      </c>
      <c r="U896" s="169">
        <f t="shared" si="351"/>
        <v>0</v>
      </c>
      <c r="V896" s="169" t="str">
        <f t="shared" si="352"/>
        <v>Uit</v>
      </c>
      <c r="W896" s="170" t="str">
        <f t="shared" si="353"/>
        <v/>
      </c>
      <c r="X896" s="91" t="str">
        <f t="shared" si="354"/>
        <v/>
      </c>
      <c r="Y896" s="51"/>
      <c r="Z896" s="51"/>
      <c r="AA896" s="51"/>
      <c r="AB896" s="51"/>
      <c r="AC896" s="51"/>
      <c r="AD896" s="51"/>
      <c r="AE896" s="51"/>
      <c r="AF896" s="51"/>
      <c r="AG896" s="51"/>
      <c r="AH896" s="51"/>
      <c r="AI896" s="51"/>
      <c r="AJ896" s="51"/>
      <c r="AK896" s="51"/>
      <c r="AL896" s="51"/>
      <c r="AM896" s="51"/>
      <c r="AN896" s="51"/>
      <c r="AO896" s="51"/>
      <c r="AP896" s="51"/>
      <c r="AQ896" s="51"/>
      <c r="AR896" s="51"/>
      <c r="AS896" s="51"/>
      <c r="AT896" s="51"/>
      <c r="AU896" s="51"/>
      <c r="AV896" s="51"/>
      <c r="AW896" s="51"/>
      <c r="AX896" s="149">
        <f t="shared" si="355"/>
        <v>0</v>
      </c>
      <c r="AY896" s="52"/>
      <c r="AZ896" s="90" t="e">
        <f>VLOOKUP(AY896,Termination!C:D,2,FALSE)</f>
        <v>#N/A</v>
      </c>
      <c r="BA896" s="92" t="str">
        <f t="shared" si="356"/>
        <v/>
      </c>
      <c r="BB896" s="89"/>
      <c r="BC896" s="89"/>
      <c r="BD896" s="150" t="str">
        <f t="shared" si="357"/>
        <v/>
      </c>
      <c r="BE896" s="151">
        <f>VLOOKUP(A896,Basisgegevens!$B:$L,5,0)</f>
        <v>1.25E-3</v>
      </c>
      <c r="BF896" s="151">
        <f>VLOOKUP($A896,Basisgegevens!$B:$L,7,0)</f>
        <v>1.0185185185185186E-3</v>
      </c>
      <c r="BG896" s="151">
        <f>VLOOKUP($A896,Basisgegevens!$B:$L,8,0)</f>
        <v>2.1759259259259258E-3</v>
      </c>
      <c r="BH896" s="152">
        <f>VLOOKUP($A896,Basisgegevens!$B:$L,9,0)</f>
        <v>300</v>
      </c>
      <c r="BI896" s="152">
        <f>VLOOKUP($A896,Basisgegevens!$B:$L,10,0)</f>
        <v>135</v>
      </c>
      <c r="BJ896" s="152">
        <f>VLOOKUP($A896,Basisgegevens!$B:$L,11,0)</f>
        <v>19</v>
      </c>
      <c r="BK896" s="152" t="str">
        <f t="shared" si="358"/>
        <v/>
      </c>
      <c r="BL896" s="153" t="str">
        <f t="shared" si="359"/>
        <v>Uit</v>
      </c>
      <c r="BM896" s="154" t="str">
        <f t="shared" si="366"/>
        <v/>
      </c>
      <c r="BN896" s="154">
        <f t="shared" si="360"/>
        <v>0</v>
      </c>
      <c r="BO896" s="154" t="str">
        <f t="shared" si="361"/>
        <v/>
      </c>
      <c r="BP896" s="61"/>
      <c r="BQ896" s="61"/>
      <c r="BR896" s="59" t="str">
        <f t="shared" si="362"/>
        <v/>
      </c>
      <c r="BS896" s="59" t="str">
        <f t="shared" si="363"/>
        <v/>
      </c>
      <c r="BT896" s="155" t="str">
        <f t="shared" si="364"/>
        <v/>
      </c>
      <c r="BU896" s="156" t="str">
        <f t="shared" si="365"/>
        <v/>
      </c>
      <c r="BV896" s="68"/>
      <c r="BW896" s="68"/>
      <c r="BX896" s="68"/>
      <c r="BY896" s="68"/>
      <c r="BZ896" s="68"/>
      <c r="CA896" s="68"/>
      <c r="CB896" s="68"/>
      <c r="CC896" s="68"/>
    </row>
    <row r="897" spans="1:81" x14ac:dyDescent="0.2">
      <c r="A897" s="161" t="s">
        <v>191</v>
      </c>
      <c r="B897" s="32"/>
      <c r="C897" s="164" t="str">
        <f t="shared" si="345"/>
        <v>B</v>
      </c>
      <c r="D897" s="68"/>
      <c r="E897" s="40"/>
      <c r="F897" s="35"/>
      <c r="G897" s="32"/>
      <c r="H897" s="32"/>
      <c r="I897" s="32"/>
      <c r="J897" s="32"/>
      <c r="K897" s="41"/>
      <c r="L897" s="42"/>
      <c r="M897" s="42"/>
      <c r="N897" s="167" t="str">
        <f t="shared" si="346"/>
        <v>Uit</v>
      </c>
      <c r="O897" s="46"/>
      <c r="P897" s="47"/>
      <c r="Q897" s="48">
        <f t="shared" si="347"/>
        <v>0</v>
      </c>
      <c r="R897" s="49" t="str">
        <f t="shared" si="348"/>
        <v/>
      </c>
      <c r="S897" s="50" t="str">
        <f t="shared" si="349"/>
        <v>Uit</v>
      </c>
      <c r="T897" s="171">
        <f t="shared" si="350"/>
        <v>0</v>
      </c>
      <c r="U897" s="169">
        <f t="shared" si="351"/>
        <v>0</v>
      </c>
      <c r="V897" s="169" t="str">
        <f t="shared" si="352"/>
        <v>Uit</v>
      </c>
      <c r="W897" s="170" t="str">
        <f t="shared" si="353"/>
        <v/>
      </c>
      <c r="X897" s="91" t="str">
        <f t="shared" si="354"/>
        <v/>
      </c>
      <c r="Y897" s="51"/>
      <c r="Z897" s="51"/>
      <c r="AA897" s="51"/>
      <c r="AB897" s="51"/>
      <c r="AC897" s="51"/>
      <c r="AD897" s="51"/>
      <c r="AE897" s="51"/>
      <c r="AF897" s="51"/>
      <c r="AG897" s="51"/>
      <c r="AH897" s="51"/>
      <c r="AI897" s="51"/>
      <c r="AJ897" s="51"/>
      <c r="AK897" s="51"/>
      <c r="AL897" s="51"/>
      <c r="AM897" s="51"/>
      <c r="AN897" s="51"/>
      <c r="AO897" s="51"/>
      <c r="AP897" s="51"/>
      <c r="AQ897" s="51"/>
      <c r="AR897" s="51"/>
      <c r="AS897" s="51"/>
      <c r="AT897" s="51"/>
      <c r="AU897" s="51"/>
      <c r="AV897" s="51"/>
      <c r="AW897" s="51"/>
      <c r="AX897" s="149">
        <f t="shared" si="355"/>
        <v>0</v>
      </c>
      <c r="AY897" s="52"/>
      <c r="AZ897" s="90" t="e">
        <f>VLOOKUP(AY897,Termination!C:D,2,FALSE)</f>
        <v>#N/A</v>
      </c>
      <c r="BA897" s="92" t="str">
        <f t="shared" si="356"/>
        <v/>
      </c>
      <c r="BB897" s="89"/>
      <c r="BC897" s="89"/>
      <c r="BD897" s="150" t="str">
        <f t="shared" si="357"/>
        <v/>
      </c>
      <c r="BE897" s="151">
        <f>VLOOKUP(A897,Basisgegevens!$B:$L,5,0)</f>
        <v>1.25E-3</v>
      </c>
      <c r="BF897" s="151">
        <f>VLOOKUP($A897,Basisgegevens!$B:$L,7,0)</f>
        <v>1.0185185185185186E-3</v>
      </c>
      <c r="BG897" s="151">
        <f>VLOOKUP($A897,Basisgegevens!$B:$L,8,0)</f>
        <v>2.1759259259259258E-3</v>
      </c>
      <c r="BH897" s="152">
        <f>VLOOKUP($A897,Basisgegevens!$B:$L,9,0)</f>
        <v>300</v>
      </c>
      <c r="BI897" s="152">
        <f>VLOOKUP($A897,Basisgegevens!$B:$L,10,0)</f>
        <v>135</v>
      </c>
      <c r="BJ897" s="152">
        <f>VLOOKUP($A897,Basisgegevens!$B:$L,11,0)</f>
        <v>19</v>
      </c>
      <c r="BK897" s="152" t="str">
        <f t="shared" si="358"/>
        <v/>
      </c>
      <c r="BL897" s="153" t="str">
        <f t="shared" si="359"/>
        <v>Uit</v>
      </c>
      <c r="BM897" s="154" t="str">
        <f t="shared" si="366"/>
        <v/>
      </c>
      <c r="BN897" s="154">
        <f t="shared" si="360"/>
        <v>0</v>
      </c>
      <c r="BO897" s="154" t="str">
        <f t="shared" si="361"/>
        <v/>
      </c>
      <c r="BP897" s="61"/>
      <c r="BQ897" s="61"/>
      <c r="BR897" s="59" t="str">
        <f t="shared" si="362"/>
        <v/>
      </c>
      <c r="BS897" s="59" t="str">
        <f t="shared" si="363"/>
        <v/>
      </c>
      <c r="BT897" s="155" t="str">
        <f t="shared" si="364"/>
        <v/>
      </c>
      <c r="BU897" s="156" t="str">
        <f t="shared" si="365"/>
        <v/>
      </c>
      <c r="BV897" s="68"/>
      <c r="BW897" s="68"/>
      <c r="BX897" s="68"/>
      <c r="BY897" s="68"/>
      <c r="BZ897" s="68"/>
      <c r="CA897" s="68"/>
      <c r="CB897" s="68"/>
      <c r="CC897" s="68"/>
    </row>
    <row r="898" spans="1:81" x14ac:dyDescent="0.2">
      <c r="A898" s="161" t="s">
        <v>191</v>
      </c>
      <c r="B898" s="32"/>
      <c r="C898" s="164" t="str">
        <f t="shared" si="345"/>
        <v>B</v>
      </c>
      <c r="D898" s="68"/>
      <c r="E898" s="40"/>
      <c r="F898" s="35"/>
      <c r="G898" s="32"/>
      <c r="H898" s="32"/>
      <c r="I898" s="32"/>
      <c r="J898" s="32"/>
      <c r="K898" s="41"/>
      <c r="L898" s="42"/>
      <c r="M898" s="42"/>
      <c r="N898" s="167" t="str">
        <f t="shared" si="346"/>
        <v>Uit</v>
      </c>
      <c r="O898" s="46"/>
      <c r="P898" s="47"/>
      <c r="Q898" s="48">
        <f t="shared" si="347"/>
        <v>0</v>
      </c>
      <c r="R898" s="49" t="str">
        <f t="shared" si="348"/>
        <v/>
      </c>
      <c r="S898" s="50" t="str">
        <f t="shared" si="349"/>
        <v>Uit</v>
      </c>
      <c r="T898" s="171">
        <f t="shared" si="350"/>
        <v>0</v>
      </c>
      <c r="U898" s="169">
        <f t="shared" si="351"/>
        <v>0</v>
      </c>
      <c r="V898" s="169" t="str">
        <f t="shared" si="352"/>
        <v>Uit</v>
      </c>
      <c r="W898" s="170" t="str">
        <f t="shared" si="353"/>
        <v/>
      </c>
      <c r="X898" s="91" t="str">
        <f t="shared" si="354"/>
        <v/>
      </c>
      <c r="Y898" s="51"/>
      <c r="Z898" s="51"/>
      <c r="AA898" s="51"/>
      <c r="AB898" s="51"/>
      <c r="AC898" s="51"/>
      <c r="AD898" s="51"/>
      <c r="AE898" s="51"/>
      <c r="AF898" s="51"/>
      <c r="AG898" s="51"/>
      <c r="AH898" s="51"/>
      <c r="AI898" s="51"/>
      <c r="AJ898" s="51"/>
      <c r="AK898" s="51"/>
      <c r="AL898" s="51"/>
      <c r="AM898" s="51"/>
      <c r="AN898" s="51"/>
      <c r="AO898" s="51"/>
      <c r="AP898" s="51"/>
      <c r="AQ898" s="51"/>
      <c r="AR898" s="51"/>
      <c r="AS898" s="51"/>
      <c r="AT898" s="51"/>
      <c r="AU898" s="51"/>
      <c r="AV898" s="51"/>
      <c r="AW898" s="51"/>
      <c r="AX898" s="149">
        <f t="shared" si="355"/>
        <v>0</v>
      </c>
      <c r="AY898" s="52"/>
      <c r="AZ898" s="90" t="e">
        <f>VLOOKUP(AY898,Termination!C:D,2,FALSE)</f>
        <v>#N/A</v>
      </c>
      <c r="BA898" s="92" t="str">
        <f t="shared" si="356"/>
        <v/>
      </c>
      <c r="BB898" s="89"/>
      <c r="BC898" s="89"/>
      <c r="BD898" s="150" t="str">
        <f t="shared" si="357"/>
        <v/>
      </c>
      <c r="BE898" s="151">
        <f>VLOOKUP(A898,Basisgegevens!$B:$L,5,0)</f>
        <v>1.25E-3</v>
      </c>
      <c r="BF898" s="151">
        <f>VLOOKUP($A898,Basisgegevens!$B:$L,7,0)</f>
        <v>1.0185185185185186E-3</v>
      </c>
      <c r="BG898" s="151">
        <f>VLOOKUP($A898,Basisgegevens!$B:$L,8,0)</f>
        <v>2.1759259259259258E-3</v>
      </c>
      <c r="BH898" s="152">
        <f>VLOOKUP($A898,Basisgegevens!$B:$L,9,0)</f>
        <v>300</v>
      </c>
      <c r="BI898" s="152">
        <f>VLOOKUP($A898,Basisgegevens!$B:$L,10,0)</f>
        <v>135</v>
      </c>
      <c r="BJ898" s="152">
        <f>VLOOKUP($A898,Basisgegevens!$B:$L,11,0)</f>
        <v>19</v>
      </c>
      <c r="BK898" s="152" t="str">
        <f t="shared" si="358"/>
        <v/>
      </c>
      <c r="BL898" s="153" t="str">
        <f t="shared" si="359"/>
        <v>Uit</v>
      </c>
      <c r="BM898" s="154" t="str">
        <f t="shared" si="366"/>
        <v/>
      </c>
      <c r="BN898" s="154">
        <f t="shared" si="360"/>
        <v>0</v>
      </c>
      <c r="BO898" s="154" t="str">
        <f t="shared" si="361"/>
        <v/>
      </c>
      <c r="BP898" s="61"/>
      <c r="BQ898" s="61"/>
      <c r="BR898" s="59" t="str">
        <f t="shared" si="362"/>
        <v/>
      </c>
      <c r="BS898" s="59" t="str">
        <f t="shared" si="363"/>
        <v/>
      </c>
      <c r="BT898" s="155" t="str">
        <f t="shared" si="364"/>
        <v/>
      </c>
      <c r="BU898" s="156" t="str">
        <f t="shared" si="365"/>
        <v/>
      </c>
      <c r="BV898" s="68"/>
      <c r="BW898" s="68"/>
      <c r="BX898" s="68"/>
      <c r="BY898" s="68"/>
      <c r="BZ898" s="68"/>
      <c r="CA898" s="68"/>
      <c r="CB898" s="68"/>
      <c r="CC898" s="68"/>
    </row>
    <row r="899" spans="1:81" x14ac:dyDescent="0.2">
      <c r="A899" s="161" t="s">
        <v>191</v>
      </c>
      <c r="B899" s="32"/>
      <c r="C899" s="164" t="str">
        <f t="shared" si="345"/>
        <v>B</v>
      </c>
      <c r="D899" s="68"/>
      <c r="E899" s="40"/>
      <c r="F899" s="35"/>
      <c r="G899" s="32"/>
      <c r="H899" s="32"/>
      <c r="I899" s="32"/>
      <c r="J899" s="32"/>
      <c r="K899" s="41"/>
      <c r="L899" s="42"/>
      <c r="M899" s="42"/>
      <c r="N899" s="167" t="str">
        <f t="shared" si="346"/>
        <v>Uit</v>
      </c>
      <c r="O899" s="46"/>
      <c r="P899" s="47"/>
      <c r="Q899" s="48">
        <f t="shared" si="347"/>
        <v>0</v>
      </c>
      <c r="R899" s="49" t="str">
        <f t="shared" si="348"/>
        <v/>
      </c>
      <c r="S899" s="50" t="str">
        <f t="shared" si="349"/>
        <v>Uit</v>
      </c>
      <c r="T899" s="171">
        <f t="shared" si="350"/>
        <v>0</v>
      </c>
      <c r="U899" s="169">
        <f t="shared" si="351"/>
        <v>0</v>
      </c>
      <c r="V899" s="169" t="str">
        <f t="shared" si="352"/>
        <v>Uit</v>
      </c>
      <c r="W899" s="170" t="str">
        <f t="shared" si="353"/>
        <v/>
      </c>
      <c r="X899" s="91" t="str">
        <f t="shared" si="354"/>
        <v/>
      </c>
      <c r="Y899" s="51"/>
      <c r="Z899" s="51"/>
      <c r="AA899" s="51"/>
      <c r="AB899" s="51"/>
      <c r="AC899" s="51"/>
      <c r="AD899" s="51"/>
      <c r="AE899" s="51"/>
      <c r="AF899" s="51"/>
      <c r="AG899" s="51"/>
      <c r="AH899" s="51"/>
      <c r="AI899" s="51"/>
      <c r="AJ899" s="51"/>
      <c r="AK899" s="51"/>
      <c r="AL899" s="51"/>
      <c r="AM899" s="51"/>
      <c r="AN899" s="51"/>
      <c r="AO899" s="51"/>
      <c r="AP899" s="51"/>
      <c r="AQ899" s="51"/>
      <c r="AR899" s="51"/>
      <c r="AS899" s="51"/>
      <c r="AT899" s="51"/>
      <c r="AU899" s="51"/>
      <c r="AV899" s="51"/>
      <c r="AW899" s="51"/>
      <c r="AX899" s="149">
        <f t="shared" si="355"/>
        <v>0</v>
      </c>
      <c r="AY899" s="52"/>
      <c r="AZ899" s="90" t="e">
        <f>VLOOKUP(AY899,Termination!C:D,2,FALSE)</f>
        <v>#N/A</v>
      </c>
      <c r="BA899" s="92" t="str">
        <f t="shared" si="356"/>
        <v/>
      </c>
      <c r="BB899" s="89"/>
      <c r="BC899" s="89"/>
      <c r="BD899" s="150" t="str">
        <f t="shared" si="357"/>
        <v/>
      </c>
      <c r="BE899" s="151">
        <f>VLOOKUP(A899,Basisgegevens!$B:$L,5,0)</f>
        <v>1.25E-3</v>
      </c>
      <c r="BF899" s="151">
        <f>VLOOKUP($A899,Basisgegevens!$B:$L,7,0)</f>
        <v>1.0185185185185186E-3</v>
      </c>
      <c r="BG899" s="151">
        <f>VLOOKUP($A899,Basisgegevens!$B:$L,8,0)</f>
        <v>2.1759259259259258E-3</v>
      </c>
      <c r="BH899" s="152">
        <f>VLOOKUP($A899,Basisgegevens!$B:$L,9,0)</f>
        <v>300</v>
      </c>
      <c r="BI899" s="152">
        <f>VLOOKUP($A899,Basisgegevens!$B:$L,10,0)</f>
        <v>135</v>
      </c>
      <c r="BJ899" s="152">
        <f>VLOOKUP($A899,Basisgegevens!$B:$L,11,0)</f>
        <v>19</v>
      </c>
      <c r="BK899" s="152" t="str">
        <f t="shared" si="358"/>
        <v/>
      </c>
      <c r="BL899" s="153" t="str">
        <f t="shared" si="359"/>
        <v>Uit</v>
      </c>
      <c r="BM899" s="154" t="str">
        <f t="shared" si="366"/>
        <v/>
      </c>
      <c r="BN899" s="154">
        <f t="shared" si="360"/>
        <v>0</v>
      </c>
      <c r="BO899" s="154" t="str">
        <f t="shared" si="361"/>
        <v/>
      </c>
      <c r="BP899" s="61"/>
      <c r="BQ899" s="61"/>
      <c r="BR899" s="59" t="str">
        <f t="shared" si="362"/>
        <v/>
      </c>
      <c r="BS899" s="59" t="str">
        <f t="shared" si="363"/>
        <v/>
      </c>
      <c r="BT899" s="155" t="str">
        <f t="shared" si="364"/>
        <v/>
      </c>
      <c r="BU899" s="156" t="str">
        <f t="shared" si="365"/>
        <v/>
      </c>
      <c r="BV899" s="68"/>
      <c r="BW899" s="68"/>
      <c r="BX899" s="68"/>
      <c r="BY899" s="68"/>
      <c r="BZ899" s="68"/>
      <c r="CA899" s="68"/>
      <c r="CB899" s="68"/>
      <c r="CC899" s="68"/>
    </row>
    <row r="900" spans="1:81" x14ac:dyDescent="0.2">
      <c r="A900" s="161" t="s">
        <v>191</v>
      </c>
      <c r="B900" s="32"/>
      <c r="C900" s="164" t="str">
        <f t="shared" si="345"/>
        <v>B</v>
      </c>
      <c r="D900" s="68"/>
      <c r="E900" s="40"/>
      <c r="F900" s="35"/>
      <c r="G900" s="32"/>
      <c r="H900" s="32"/>
      <c r="I900" s="32"/>
      <c r="J900" s="32"/>
      <c r="K900" s="41"/>
      <c r="L900" s="42"/>
      <c r="M900" s="42"/>
      <c r="N900" s="167" t="str">
        <f t="shared" si="346"/>
        <v>Uit</v>
      </c>
      <c r="O900" s="46"/>
      <c r="P900" s="47"/>
      <c r="Q900" s="48">
        <f t="shared" si="347"/>
        <v>0</v>
      </c>
      <c r="R900" s="49" t="str">
        <f t="shared" si="348"/>
        <v/>
      </c>
      <c r="S900" s="50" t="str">
        <f t="shared" si="349"/>
        <v>Uit</v>
      </c>
      <c r="T900" s="171">
        <f t="shared" si="350"/>
        <v>0</v>
      </c>
      <c r="U900" s="169">
        <f t="shared" si="351"/>
        <v>0</v>
      </c>
      <c r="V900" s="169" t="str">
        <f t="shared" si="352"/>
        <v>Uit</v>
      </c>
      <c r="W900" s="170" t="str">
        <f t="shared" si="353"/>
        <v/>
      </c>
      <c r="X900" s="91" t="str">
        <f t="shared" si="354"/>
        <v/>
      </c>
      <c r="Y900" s="51"/>
      <c r="Z900" s="51"/>
      <c r="AA900" s="51"/>
      <c r="AB900" s="51"/>
      <c r="AC900" s="51"/>
      <c r="AD900" s="51"/>
      <c r="AE900" s="51"/>
      <c r="AF900" s="51"/>
      <c r="AG900" s="51"/>
      <c r="AH900" s="51"/>
      <c r="AI900" s="51"/>
      <c r="AJ900" s="51"/>
      <c r="AK900" s="51"/>
      <c r="AL900" s="51"/>
      <c r="AM900" s="51"/>
      <c r="AN900" s="51"/>
      <c r="AO900" s="51"/>
      <c r="AP900" s="51"/>
      <c r="AQ900" s="51"/>
      <c r="AR900" s="51"/>
      <c r="AS900" s="51"/>
      <c r="AT900" s="51"/>
      <c r="AU900" s="51"/>
      <c r="AV900" s="51"/>
      <c r="AW900" s="51"/>
      <c r="AX900" s="149">
        <f t="shared" si="355"/>
        <v>0</v>
      </c>
      <c r="AY900" s="52"/>
      <c r="AZ900" s="90" t="e">
        <f>VLOOKUP(AY900,Termination!C:D,2,FALSE)</f>
        <v>#N/A</v>
      </c>
      <c r="BA900" s="92" t="str">
        <f t="shared" si="356"/>
        <v/>
      </c>
      <c r="BB900" s="89"/>
      <c r="BC900" s="89"/>
      <c r="BD900" s="150" t="str">
        <f t="shared" si="357"/>
        <v/>
      </c>
      <c r="BE900" s="151">
        <f>VLOOKUP(A900,Basisgegevens!$B:$L,5,0)</f>
        <v>1.25E-3</v>
      </c>
      <c r="BF900" s="151">
        <f>VLOOKUP($A900,Basisgegevens!$B:$L,7,0)</f>
        <v>1.0185185185185186E-3</v>
      </c>
      <c r="BG900" s="151">
        <f>VLOOKUP($A900,Basisgegevens!$B:$L,8,0)</f>
        <v>2.1759259259259258E-3</v>
      </c>
      <c r="BH900" s="152">
        <f>VLOOKUP($A900,Basisgegevens!$B:$L,9,0)</f>
        <v>300</v>
      </c>
      <c r="BI900" s="152">
        <f>VLOOKUP($A900,Basisgegevens!$B:$L,10,0)</f>
        <v>135</v>
      </c>
      <c r="BJ900" s="152">
        <f>VLOOKUP($A900,Basisgegevens!$B:$L,11,0)</f>
        <v>19</v>
      </c>
      <c r="BK900" s="152" t="str">
        <f t="shared" si="358"/>
        <v/>
      </c>
      <c r="BL900" s="153" t="str">
        <f t="shared" si="359"/>
        <v>Uit</v>
      </c>
      <c r="BM900" s="154" t="str">
        <f t="shared" si="366"/>
        <v/>
      </c>
      <c r="BN900" s="154">
        <f t="shared" si="360"/>
        <v>0</v>
      </c>
      <c r="BO900" s="154" t="str">
        <f t="shared" si="361"/>
        <v/>
      </c>
      <c r="BP900" s="61"/>
      <c r="BQ900" s="61"/>
      <c r="BR900" s="59" t="str">
        <f t="shared" si="362"/>
        <v/>
      </c>
      <c r="BS900" s="59" t="str">
        <f t="shared" si="363"/>
        <v/>
      </c>
      <c r="BT900" s="155" t="str">
        <f t="shared" si="364"/>
        <v/>
      </c>
      <c r="BU900" s="156" t="str">
        <f t="shared" si="365"/>
        <v/>
      </c>
      <c r="BV900" s="68"/>
      <c r="BW900" s="68"/>
      <c r="BX900" s="68"/>
      <c r="BY900" s="68"/>
      <c r="BZ900" s="68"/>
      <c r="CA900" s="68"/>
      <c r="CB900" s="68"/>
      <c r="CC900" s="68"/>
    </row>
    <row r="901" spans="1:81" x14ac:dyDescent="0.2">
      <c r="A901" s="161" t="s">
        <v>191</v>
      </c>
      <c r="B901" s="32"/>
      <c r="C901" s="164" t="str">
        <f t="shared" si="345"/>
        <v>B</v>
      </c>
      <c r="D901" s="68"/>
      <c r="E901" s="40"/>
      <c r="F901" s="35"/>
      <c r="G901" s="32"/>
      <c r="H901" s="32"/>
      <c r="I901" s="32"/>
      <c r="J901" s="32"/>
      <c r="K901" s="41"/>
      <c r="L901" s="42"/>
      <c r="M901" s="42"/>
      <c r="N901" s="167" t="str">
        <f t="shared" si="346"/>
        <v>Uit</v>
      </c>
      <c r="O901" s="46"/>
      <c r="P901" s="47"/>
      <c r="Q901" s="48">
        <f t="shared" si="347"/>
        <v>0</v>
      </c>
      <c r="R901" s="49" t="str">
        <f t="shared" si="348"/>
        <v/>
      </c>
      <c r="S901" s="50" t="str">
        <f t="shared" si="349"/>
        <v>Uit</v>
      </c>
      <c r="T901" s="171">
        <f t="shared" si="350"/>
        <v>0</v>
      </c>
      <c r="U901" s="169">
        <f t="shared" si="351"/>
        <v>0</v>
      </c>
      <c r="V901" s="169" t="str">
        <f t="shared" si="352"/>
        <v>Uit</v>
      </c>
      <c r="W901" s="170" t="str">
        <f t="shared" si="353"/>
        <v/>
      </c>
      <c r="X901" s="91" t="str">
        <f t="shared" si="354"/>
        <v/>
      </c>
      <c r="Y901" s="51"/>
      <c r="Z901" s="51"/>
      <c r="AA901" s="51"/>
      <c r="AB901" s="51"/>
      <c r="AC901" s="51"/>
      <c r="AD901" s="51"/>
      <c r="AE901" s="51"/>
      <c r="AF901" s="51"/>
      <c r="AG901" s="51"/>
      <c r="AH901" s="51"/>
      <c r="AI901" s="51"/>
      <c r="AJ901" s="51"/>
      <c r="AK901" s="51"/>
      <c r="AL901" s="51"/>
      <c r="AM901" s="51"/>
      <c r="AN901" s="51"/>
      <c r="AO901" s="51"/>
      <c r="AP901" s="51"/>
      <c r="AQ901" s="51"/>
      <c r="AR901" s="51"/>
      <c r="AS901" s="51"/>
      <c r="AT901" s="51"/>
      <c r="AU901" s="51"/>
      <c r="AV901" s="51"/>
      <c r="AW901" s="51"/>
      <c r="AX901" s="149">
        <f t="shared" si="355"/>
        <v>0</v>
      </c>
      <c r="AY901" s="52"/>
      <c r="AZ901" s="90" t="e">
        <f>VLOOKUP(AY901,Termination!C:D,2,FALSE)</f>
        <v>#N/A</v>
      </c>
      <c r="BA901" s="92" t="str">
        <f t="shared" si="356"/>
        <v/>
      </c>
      <c r="BB901" s="89"/>
      <c r="BC901" s="89"/>
      <c r="BD901" s="150" t="str">
        <f t="shared" si="357"/>
        <v/>
      </c>
      <c r="BE901" s="151">
        <f>VLOOKUP(A901,Basisgegevens!$B:$L,5,0)</f>
        <v>1.25E-3</v>
      </c>
      <c r="BF901" s="151">
        <f>VLOOKUP($A901,Basisgegevens!$B:$L,7,0)</f>
        <v>1.0185185185185186E-3</v>
      </c>
      <c r="BG901" s="151">
        <f>VLOOKUP($A901,Basisgegevens!$B:$L,8,0)</f>
        <v>2.1759259259259258E-3</v>
      </c>
      <c r="BH901" s="152">
        <f>VLOOKUP($A901,Basisgegevens!$B:$L,9,0)</f>
        <v>300</v>
      </c>
      <c r="BI901" s="152">
        <f>VLOOKUP($A901,Basisgegevens!$B:$L,10,0)</f>
        <v>135</v>
      </c>
      <c r="BJ901" s="152">
        <f>VLOOKUP($A901,Basisgegevens!$B:$L,11,0)</f>
        <v>19</v>
      </c>
      <c r="BK901" s="152" t="str">
        <f t="shared" si="358"/>
        <v/>
      </c>
      <c r="BL901" s="153" t="str">
        <f t="shared" si="359"/>
        <v>Uit</v>
      </c>
      <c r="BM901" s="154" t="str">
        <f t="shared" si="366"/>
        <v/>
      </c>
      <c r="BN901" s="154">
        <f t="shared" si="360"/>
        <v>0</v>
      </c>
      <c r="BO901" s="154" t="str">
        <f t="shared" si="361"/>
        <v/>
      </c>
      <c r="BP901" s="61"/>
      <c r="BQ901" s="61"/>
      <c r="BR901" s="59" t="str">
        <f t="shared" si="362"/>
        <v/>
      </c>
      <c r="BS901" s="59" t="str">
        <f t="shared" si="363"/>
        <v/>
      </c>
      <c r="BT901" s="155" t="str">
        <f t="shared" si="364"/>
        <v/>
      </c>
      <c r="BU901" s="156" t="str">
        <f t="shared" si="365"/>
        <v/>
      </c>
      <c r="BV901" s="68"/>
      <c r="BW901" s="68"/>
      <c r="BX901" s="68"/>
      <c r="BY901" s="68"/>
      <c r="BZ901" s="68"/>
      <c r="CA901" s="68"/>
      <c r="CB901" s="68"/>
      <c r="CC901" s="68"/>
    </row>
    <row r="902" spans="1:81" x14ac:dyDescent="0.2">
      <c r="A902" s="161" t="s">
        <v>191</v>
      </c>
      <c r="B902" s="32"/>
      <c r="C902" s="164" t="str">
        <f t="shared" si="345"/>
        <v>B</v>
      </c>
      <c r="D902" s="68"/>
      <c r="E902" s="40"/>
      <c r="F902" s="35"/>
      <c r="G902" s="32"/>
      <c r="H902" s="32"/>
      <c r="I902" s="32"/>
      <c r="J902" s="32"/>
      <c r="K902" s="41"/>
      <c r="L902" s="42"/>
      <c r="M902" s="42"/>
      <c r="N902" s="167" t="str">
        <f t="shared" si="346"/>
        <v>Uit</v>
      </c>
      <c r="O902" s="46"/>
      <c r="P902" s="47"/>
      <c r="Q902" s="48">
        <f t="shared" si="347"/>
        <v>0</v>
      </c>
      <c r="R902" s="49" t="str">
        <f t="shared" si="348"/>
        <v/>
      </c>
      <c r="S902" s="50" t="str">
        <f t="shared" si="349"/>
        <v>Uit</v>
      </c>
      <c r="T902" s="171">
        <f t="shared" si="350"/>
        <v>0</v>
      </c>
      <c r="U902" s="169">
        <f t="shared" si="351"/>
        <v>0</v>
      </c>
      <c r="V902" s="169" t="str">
        <f t="shared" si="352"/>
        <v>Uit</v>
      </c>
      <c r="W902" s="170" t="str">
        <f t="shared" si="353"/>
        <v/>
      </c>
      <c r="X902" s="91" t="str">
        <f t="shared" si="354"/>
        <v/>
      </c>
      <c r="Y902" s="51"/>
      <c r="Z902" s="51"/>
      <c r="AA902" s="51"/>
      <c r="AB902" s="51"/>
      <c r="AC902" s="51"/>
      <c r="AD902" s="51"/>
      <c r="AE902" s="51"/>
      <c r="AF902" s="51"/>
      <c r="AG902" s="51"/>
      <c r="AH902" s="51"/>
      <c r="AI902" s="51"/>
      <c r="AJ902" s="51"/>
      <c r="AK902" s="51"/>
      <c r="AL902" s="51"/>
      <c r="AM902" s="51"/>
      <c r="AN902" s="51"/>
      <c r="AO902" s="51"/>
      <c r="AP902" s="51"/>
      <c r="AQ902" s="51"/>
      <c r="AR902" s="51"/>
      <c r="AS902" s="51"/>
      <c r="AT902" s="51"/>
      <c r="AU902" s="51"/>
      <c r="AV902" s="51"/>
      <c r="AW902" s="51"/>
      <c r="AX902" s="149">
        <f t="shared" si="355"/>
        <v>0</v>
      </c>
      <c r="AY902" s="52"/>
      <c r="AZ902" s="90" t="e">
        <f>VLOOKUP(AY902,Termination!C:D,2,FALSE)</f>
        <v>#N/A</v>
      </c>
      <c r="BA902" s="92" t="str">
        <f t="shared" si="356"/>
        <v/>
      </c>
      <c r="BB902" s="89"/>
      <c r="BC902" s="89"/>
      <c r="BD902" s="150" t="str">
        <f t="shared" si="357"/>
        <v/>
      </c>
      <c r="BE902" s="151">
        <f>VLOOKUP(A902,Basisgegevens!$B:$L,5,0)</f>
        <v>1.25E-3</v>
      </c>
      <c r="BF902" s="151">
        <f>VLOOKUP($A902,Basisgegevens!$B:$L,7,0)</f>
        <v>1.0185185185185186E-3</v>
      </c>
      <c r="BG902" s="151">
        <f>VLOOKUP($A902,Basisgegevens!$B:$L,8,0)</f>
        <v>2.1759259259259258E-3</v>
      </c>
      <c r="BH902" s="152">
        <f>VLOOKUP($A902,Basisgegevens!$B:$L,9,0)</f>
        <v>300</v>
      </c>
      <c r="BI902" s="152">
        <f>VLOOKUP($A902,Basisgegevens!$B:$L,10,0)</f>
        <v>135</v>
      </c>
      <c r="BJ902" s="152">
        <f>VLOOKUP($A902,Basisgegevens!$B:$L,11,0)</f>
        <v>19</v>
      </c>
      <c r="BK902" s="152" t="str">
        <f t="shared" si="358"/>
        <v/>
      </c>
      <c r="BL902" s="153" t="str">
        <f t="shared" si="359"/>
        <v>Uit</v>
      </c>
      <c r="BM902" s="154" t="str">
        <f t="shared" si="366"/>
        <v/>
      </c>
      <c r="BN902" s="154">
        <f t="shared" si="360"/>
        <v>0</v>
      </c>
      <c r="BO902" s="154" t="str">
        <f t="shared" si="361"/>
        <v/>
      </c>
      <c r="BP902" s="61"/>
      <c r="BQ902" s="61"/>
      <c r="BR902" s="59" t="str">
        <f t="shared" si="362"/>
        <v/>
      </c>
      <c r="BS902" s="59" t="str">
        <f t="shared" si="363"/>
        <v/>
      </c>
      <c r="BT902" s="155" t="str">
        <f t="shared" si="364"/>
        <v/>
      </c>
      <c r="BU902" s="156" t="str">
        <f t="shared" si="365"/>
        <v/>
      </c>
      <c r="BV902" s="68"/>
      <c r="BW902" s="68"/>
      <c r="BX902" s="68"/>
      <c r="BY902" s="68"/>
      <c r="BZ902" s="68"/>
      <c r="CA902" s="68"/>
      <c r="CB902" s="68"/>
      <c r="CC902" s="68"/>
    </row>
    <row r="903" spans="1:81" x14ac:dyDescent="0.2">
      <c r="A903" s="138" t="s">
        <v>192</v>
      </c>
      <c r="B903" s="32"/>
      <c r="C903" s="164" t="str">
        <f t="shared" si="345"/>
        <v>B</v>
      </c>
      <c r="D903" s="68"/>
      <c r="E903" s="40"/>
      <c r="F903" s="35"/>
      <c r="G903" s="32"/>
      <c r="H903" s="32"/>
      <c r="I903" s="32"/>
      <c r="J903" s="32"/>
      <c r="K903" s="41"/>
      <c r="L903" s="42"/>
      <c r="M903" s="42"/>
      <c r="N903" s="167" t="str">
        <f t="shared" si="346"/>
        <v>Uit</v>
      </c>
      <c r="O903" s="46"/>
      <c r="P903" s="47"/>
      <c r="Q903" s="48">
        <f t="shared" si="347"/>
        <v>0</v>
      </c>
      <c r="R903" s="49" t="str">
        <f t="shared" si="348"/>
        <v/>
      </c>
      <c r="S903" s="50" t="str">
        <f t="shared" si="349"/>
        <v>Uit</v>
      </c>
      <c r="T903" s="171">
        <f t="shared" si="350"/>
        <v>0</v>
      </c>
      <c r="U903" s="169">
        <f t="shared" si="351"/>
        <v>0</v>
      </c>
      <c r="V903" s="169" t="str">
        <f t="shared" si="352"/>
        <v>Uit</v>
      </c>
      <c r="W903" s="170" t="str">
        <f t="shared" si="353"/>
        <v/>
      </c>
      <c r="X903" s="91" t="str">
        <f t="shared" si="354"/>
        <v/>
      </c>
      <c r="Y903" s="51"/>
      <c r="Z903" s="51"/>
      <c r="AA903" s="51"/>
      <c r="AB903" s="51"/>
      <c r="AC903" s="51"/>
      <c r="AD903" s="51"/>
      <c r="AE903" s="51"/>
      <c r="AF903" s="51"/>
      <c r="AG903" s="51"/>
      <c r="AH903" s="51"/>
      <c r="AI903" s="51"/>
      <c r="AJ903" s="51"/>
      <c r="AK903" s="51"/>
      <c r="AL903" s="51"/>
      <c r="AM903" s="51"/>
      <c r="AN903" s="51"/>
      <c r="AO903" s="51"/>
      <c r="AP903" s="51"/>
      <c r="AQ903" s="51"/>
      <c r="AR903" s="51"/>
      <c r="AS903" s="51"/>
      <c r="AT903" s="51"/>
      <c r="AU903" s="51"/>
      <c r="AV903" s="51"/>
      <c r="AW903" s="51"/>
      <c r="AX903" s="149">
        <f t="shared" si="355"/>
        <v>0</v>
      </c>
      <c r="AY903" s="52"/>
      <c r="AZ903" s="90" t="e">
        <f>VLOOKUP(AY903,Termination!C:D,2,FALSE)</f>
        <v>#N/A</v>
      </c>
      <c r="BA903" s="92" t="str">
        <f t="shared" si="356"/>
        <v/>
      </c>
      <c r="BB903" s="89"/>
      <c r="BC903" s="89"/>
      <c r="BD903" s="150" t="str">
        <f t="shared" si="357"/>
        <v/>
      </c>
      <c r="BE903" s="151">
        <f>VLOOKUP(A903,Basisgegevens!$B:$L,5,0)</f>
        <v>1.0879629629629629E-3</v>
      </c>
      <c r="BF903" s="151">
        <f>VLOOKUP($A903,Basisgegevens!$B:$L,7,0)</f>
        <v>8.5648148148148139E-4</v>
      </c>
      <c r="BG903" s="151">
        <f>VLOOKUP($A903,Basisgegevens!$B:$L,8,0)</f>
        <v>2.1759259259259258E-3</v>
      </c>
      <c r="BH903" s="152">
        <f>VLOOKUP($A903,Basisgegevens!$B:$L,9,0)</f>
        <v>300</v>
      </c>
      <c r="BI903" s="152">
        <f>VLOOKUP($A903,Basisgegevens!$B:$L,10,0)</f>
        <v>135</v>
      </c>
      <c r="BJ903" s="152">
        <f>VLOOKUP($A903,Basisgegevens!$B:$L,11,0)</f>
        <v>19</v>
      </c>
      <c r="BK903" s="152" t="str">
        <f t="shared" si="358"/>
        <v/>
      </c>
      <c r="BL903" s="153" t="str">
        <f t="shared" si="359"/>
        <v>Uit</v>
      </c>
      <c r="BM903" s="154" t="str">
        <f t="shared" si="366"/>
        <v/>
      </c>
      <c r="BN903" s="154">
        <f t="shared" si="360"/>
        <v>0</v>
      </c>
      <c r="BO903" s="154" t="str">
        <f t="shared" si="361"/>
        <v/>
      </c>
      <c r="BP903" s="61"/>
      <c r="BQ903" s="61"/>
      <c r="BR903" s="59" t="str">
        <f t="shared" si="362"/>
        <v/>
      </c>
      <c r="BS903" s="59" t="str">
        <f t="shared" si="363"/>
        <v/>
      </c>
      <c r="BT903" s="155" t="str">
        <f t="shared" si="364"/>
        <v/>
      </c>
      <c r="BU903" s="156" t="str">
        <f t="shared" si="365"/>
        <v/>
      </c>
      <c r="BV903" s="68"/>
      <c r="BW903" s="68"/>
      <c r="BX903" s="68"/>
      <c r="BY903" s="68"/>
      <c r="BZ903" s="68"/>
      <c r="CA903" s="68"/>
      <c r="CB903" s="68"/>
      <c r="CC903" s="68"/>
    </row>
    <row r="904" spans="1:81" x14ac:dyDescent="0.2">
      <c r="A904" s="138" t="s">
        <v>192</v>
      </c>
      <c r="B904" s="32"/>
      <c r="C904" s="164" t="str">
        <f t="shared" si="345"/>
        <v>B</v>
      </c>
      <c r="D904" s="68"/>
      <c r="E904" s="40"/>
      <c r="F904" s="35"/>
      <c r="G904" s="32"/>
      <c r="H904" s="32"/>
      <c r="I904" s="32"/>
      <c r="J904" s="32"/>
      <c r="K904" s="41"/>
      <c r="L904" s="42"/>
      <c r="M904" s="42"/>
      <c r="N904" s="167" t="str">
        <f t="shared" si="346"/>
        <v>Uit</v>
      </c>
      <c r="O904" s="46"/>
      <c r="P904" s="47"/>
      <c r="Q904" s="48">
        <f t="shared" si="347"/>
        <v>0</v>
      </c>
      <c r="R904" s="49" t="str">
        <f t="shared" si="348"/>
        <v/>
      </c>
      <c r="S904" s="50" t="str">
        <f t="shared" si="349"/>
        <v>Uit</v>
      </c>
      <c r="T904" s="171">
        <f t="shared" si="350"/>
        <v>0</v>
      </c>
      <c r="U904" s="169">
        <f t="shared" si="351"/>
        <v>0</v>
      </c>
      <c r="V904" s="169" t="str">
        <f t="shared" si="352"/>
        <v>Uit</v>
      </c>
      <c r="W904" s="170" t="str">
        <f t="shared" si="353"/>
        <v/>
      </c>
      <c r="X904" s="91" t="str">
        <f t="shared" si="354"/>
        <v/>
      </c>
      <c r="Y904" s="51"/>
      <c r="Z904" s="51"/>
      <c r="AA904" s="51"/>
      <c r="AB904" s="51"/>
      <c r="AC904" s="51"/>
      <c r="AD904" s="51"/>
      <c r="AE904" s="51"/>
      <c r="AF904" s="51"/>
      <c r="AG904" s="51"/>
      <c r="AH904" s="51"/>
      <c r="AI904" s="51"/>
      <c r="AJ904" s="51"/>
      <c r="AK904" s="51"/>
      <c r="AL904" s="51"/>
      <c r="AM904" s="51"/>
      <c r="AN904" s="51"/>
      <c r="AO904" s="51"/>
      <c r="AP904" s="51"/>
      <c r="AQ904" s="51"/>
      <c r="AR904" s="51"/>
      <c r="AS904" s="51"/>
      <c r="AT904" s="51"/>
      <c r="AU904" s="51"/>
      <c r="AV904" s="51"/>
      <c r="AW904" s="51"/>
      <c r="AX904" s="149">
        <f t="shared" si="355"/>
        <v>0</v>
      </c>
      <c r="AY904" s="52"/>
      <c r="AZ904" s="90" t="e">
        <f>VLOOKUP(AY904,Termination!C:D,2,FALSE)</f>
        <v>#N/A</v>
      </c>
      <c r="BA904" s="92" t="str">
        <f t="shared" si="356"/>
        <v/>
      </c>
      <c r="BB904" s="89"/>
      <c r="BC904" s="89"/>
      <c r="BD904" s="150" t="str">
        <f t="shared" si="357"/>
        <v/>
      </c>
      <c r="BE904" s="151">
        <f>VLOOKUP(A904,Basisgegevens!$B:$L,5,0)</f>
        <v>1.0879629629629629E-3</v>
      </c>
      <c r="BF904" s="151">
        <f>VLOOKUP($A904,Basisgegevens!$B:$L,7,0)</f>
        <v>8.5648148148148139E-4</v>
      </c>
      <c r="BG904" s="151">
        <f>VLOOKUP($A904,Basisgegevens!$B:$L,8,0)</f>
        <v>2.1759259259259258E-3</v>
      </c>
      <c r="BH904" s="152">
        <f>VLOOKUP($A904,Basisgegevens!$B:$L,9,0)</f>
        <v>300</v>
      </c>
      <c r="BI904" s="152">
        <f>VLOOKUP($A904,Basisgegevens!$B:$L,10,0)</f>
        <v>135</v>
      </c>
      <c r="BJ904" s="152">
        <f>VLOOKUP($A904,Basisgegevens!$B:$L,11,0)</f>
        <v>19</v>
      </c>
      <c r="BK904" s="152" t="str">
        <f t="shared" si="358"/>
        <v/>
      </c>
      <c r="BL904" s="153" t="str">
        <f t="shared" si="359"/>
        <v>Uit</v>
      </c>
      <c r="BM904" s="154" t="str">
        <f t="shared" si="366"/>
        <v/>
      </c>
      <c r="BN904" s="154">
        <f t="shared" si="360"/>
        <v>0</v>
      </c>
      <c r="BO904" s="154" t="str">
        <f t="shared" si="361"/>
        <v/>
      </c>
      <c r="BP904" s="61"/>
      <c r="BQ904" s="61"/>
      <c r="BR904" s="59" t="str">
        <f t="shared" si="362"/>
        <v/>
      </c>
      <c r="BS904" s="59" t="str">
        <f t="shared" si="363"/>
        <v/>
      </c>
      <c r="BT904" s="155" t="str">
        <f t="shared" si="364"/>
        <v/>
      </c>
      <c r="BU904" s="156" t="str">
        <f t="shared" si="365"/>
        <v/>
      </c>
      <c r="BV904" s="68"/>
      <c r="BW904" s="68"/>
      <c r="BX904" s="68"/>
      <c r="BY904" s="68"/>
      <c r="BZ904" s="68"/>
      <c r="CA904" s="68"/>
      <c r="CB904" s="68"/>
      <c r="CC904" s="68"/>
    </row>
    <row r="905" spans="1:81" x14ac:dyDescent="0.2">
      <c r="A905" s="138" t="s">
        <v>192</v>
      </c>
      <c r="B905" s="32"/>
      <c r="C905" s="164" t="str">
        <f t="shared" si="345"/>
        <v>B</v>
      </c>
      <c r="D905" s="68"/>
      <c r="E905" s="40"/>
      <c r="F905" s="35"/>
      <c r="G905" s="32"/>
      <c r="H905" s="32"/>
      <c r="I905" s="32"/>
      <c r="J905" s="32"/>
      <c r="K905" s="41"/>
      <c r="L905" s="42"/>
      <c r="M905" s="42"/>
      <c r="N905" s="167" t="str">
        <f t="shared" si="346"/>
        <v>Uit</v>
      </c>
      <c r="O905" s="46"/>
      <c r="P905" s="47"/>
      <c r="Q905" s="48">
        <f t="shared" si="347"/>
        <v>0</v>
      </c>
      <c r="R905" s="49" t="str">
        <f t="shared" si="348"/>
        <v/>
      </c>
      <c r="S905" s="50" t="str">
        <f t="shared" si="349"/>
        <v>Uit</v>
      </c>
      <c r="T905" s="171">
        <f t="shared" si="350"/>
        <v>0</v>
      </c>
      <c r="U905" s="169">
        <f t="shared" si="351"/>
        <v>0</v>
      </c>
      <c r="V905" s="169" t="str">
        <f t="shared" si="352"/>
        <v>Uit</v>
      </c>
      <c r="W905" s="170" t="str">
        <f t="shared" si="353"/>
        <v/>
      </c>
      <c r="X905" s="91" t="str">
        <f t="shared" si="354"/>
        <v/>
      </c>
      <c r="Y905" s="51"/>
      <c r="Z905" s="51"/>
      <c r="AA905" s="51"/>
      <c r="AB905" s="51"/>
      <c r="AC905" s="51"/>
      <c r="AD905" s="51"/>
      <c r="AE905" s="51"/>
      <c r="AF905" s="51"/>
      <c r="AG905" s="51"/>
      <c r="AH905" s="51"/>
      <c r="AI905" s="51"/>
      <c r="AJ905" s="51"/>
      <c r="AK905" s="51"/>
      <c r="AL905" s="51"/>
      <c r="AM905" s="51"/>
      <c r="AN905" s="51"/>
      <c r="AO905" s="51"/>
      <c r="AP905" s="51"/>
      <c r="AQ905" s="51"/>
      <c r="AR905" s="51"/>
      <c r="AS905" s="51"/>
      <c r="AT905" s="51"/>
      <c r="AU905" s="51"/>
      <c r="AV905" s="51"/>
      <c r="AW905" s="51"/>
      <c r="AX905" s="149">
        <f t="shared" si="355"/>
        <v>0</v>
      </c>
      <c r="AY905" s="52"/>
      <c r="AZ905" s="90" t="e">
        <f>VLOOKUP(AY905,Termination!C:D,2,FALSE)</f>
        <v>#N/A</v>
      </c>
      <c r="BA905" s="92" t="str">
        <f t="shared" si="356"/>
        <v/>
      </c>
      <c r="BB905" s="89"/>
      <c r="BC905" s="89"/>
      <c r="BD905" s="150" t="str">
        <f t="shared" si="357"/>
        <v/>
      </c>
      <c r="BE905" s="151">
        <f>VLOOKUP(A905,Basisgegevens!$B:$L,5,0)</f>
        <v>1.0879629629629629E-3</v>
      </c>
      <c r="BF905" s="151">
        <f>VLOOKUP($A905,Basisgegevens!$B:$L,7,0)</f>
        <v>8.5648148148148139E-4</v>
      </c>
      <c r="BG905" s="151">
        <f>VLOOKUP($A905,Basisgegevens!$B:$L,8,0)</f>
        <v>2.1759259259259258E-3</v>
      </c>
      <c r="BH905" s="152">
        <f>VLOOKUP($A905,Basisgegevens!$B:$L,9,0)</f>
        <v>300</v>
      </c>
      <c r="BI905" s="152">
        <f>VLOOKUP($A905,Basisgegevens!$B:$L,10,0)</f>
        <v>135</v>
      </c>
      <c r="BJ905" s="152">
        <f>VLOOKUP($A905,Basisgegevens!$B:$L,11,0)</f>
        <v>19</v>
      </c>
      <c r="BK905" s="152" t="str">
        <f t="shared" si="358"/>
        <v/>
      </c>
      <c r="BL905" s="153" t="str">
        <f t="shared" si="359"/>
        <v>Uit</v>
      </c>
      <c r="BM905" s="154" t="str">
        <f t="shared" si="366"/>
        <v/>
      </c>
      <c r="BN905" s="154">
        <f t="shared" si="360"/>
        <v>0</v>
      </c>
      <c r="BO905" s="154" t="str">
        <f t="shared" si="361"/>
        <v/>
      </c>
      <c r="BP905" s="61"/>
      <c r="BQ905" s="61"/>
      <c r="BR905" s="59" t="str">
        <f t="shared" si="362"/>
        <v/>
      </c>
      <c r="BS905" s="59" t="str">
        <f t="shared" si="363"/>
        <v/>
      </c>
      <c r="BT905" s="155" t="str">
        <f t="shared" si="364"/>
        <v/>
      </c>
      <c r="BU905" s="156" t="str">
        <f t="shared" si="365"/>
        <v/>
      </c>
      <c r="BV905" s="68"/>
      <c r="BW905" s="68"/>
      <c r="BX905" s="68"/>
      <c r="BY905" s="68"/>
      <c r="BZ905" s="68"/>
      <c r="CA905" s="68"/>
      <c r="CB905" s="68"/>
      <c r="CC905" s="68"/>
    </row>
    <row r="906" spans="1:81" x14ac:dyDescent="0.2">
      <c r="A906" s="138" t="s">
        <v>192</v>
      </c>
      <c r="B906" s="32"/>
      <c r="C906" s="164" t="str">
        <f t="shared" si="345"/>
        <v>B</v>
      </c>
      <c r="D906" s="68"/>
      <c r="E906" s="40"/>
      <c r="F906" s="35"/>
      <c r="G906" s="32"/>
      <c r="H906" s="32"/>
      <c r="I906" s="32"/>
      <c r="J906" s="32"/>
      <c r="K906" s="41"/>
      <c r="L906" s="42"/>
      <c r="M906" s="42"/>
      <c r="N906" s="167" t="str">
        <f t="shared" si="346"/>
        <v>Uit</v>
      </c>
      <c r="O906" s="46"/>
      <c r="P906" s="47"/>
      <c r="Q906" s="48">
        <f t="shared" si="347"/>
        <v>0</v>
      </c>
      <c r="R906" s="49" t="str">
        <f t="shared" si="348"/>
        <v/>
      </c>
      <c r="S906" s="50" t="str">
        <f t="shared" si="349"/>
        <v>Uit</v>
      </c>
      <c r="T906" s="171">
        <f t="shared" si="350"/>
        <v>0</v>
      </c>
      <c r="U906" s="169">
        <f t="shared" si="351"/>
        <v>0</v>
      </c>
      <c r="V906" s="169" t="str">
        <f t="shared" si="352"/>
        <v>Uit</v>
      </c>
      <c r="W906" s="170" t="str">
        <f t="shared" si="353"/>
        <v/>
      </c>
      <c r="X906" s="91" t="str">
        <f t="shared" si="354"/>
        <v/>
      </c>
      <c r="Y906" s="51"/>
      <c r="Z906" s="51"/>
      <c r="AA906" s="51"/>
      <c r="AB906" s="51"/>
      <c r="AC906" s="51"/>
      <c r="AD906" s="51"/>
      <c r="AE906" s="51"/>
      <c r="AF906" s="51"/>
      <c r="AG906" s="51"/>
      <c r="AH906" s="51"/>
      <c r="AI906" s="51"/>
      <c r="AJ906" s="51"/>
      <c r="AK906" s="51"/>
      <c r="AL906" s="51"/>
      <c r="AM906" s="51"/>
      <c r="AN906" s="51"/>
      <c r="AO906" s="51"/>
      <c r="AP906" s="51"/>
      <c r="AQ906" s="51"/>
      <c r="AR906" s="51"/>
      <c r="AS906" s="51"/>
      <c r="AT906" s="51"/>
      <c r="AU906" s="51"/>
      <c r="AV906" s="51"/>
      <c r="AW906" s="51"/>
      <c r="AX906" s="149">
        <f t="shared" si="355"/>
        <v>0</v>
      </c>
      <c r="AY906" s="52"/>
      <c r="AZ906" s="90" t="e">
        <f>VLOOKUP(AY906,Termination!C:D,2,FALSE)</f>
        <v>#N/A</v>
      </c>
      <c r="BA906" s="92" t="str">
        <f t="shared" si="356"/>
        <v/>
      </c>
      <c r="BB906" s="89"/>
      <c r="BC906" s="89"/>
      <c r="BD906" s="150" t="str">
        <f t="shared" si="357"/>
        <v/>
      </c>
      <c r="BE906" s="151">
        <f>VLOOKUP(A906,Basisgegevens!$B:$L,5,0)</f>
        <v>1.0879629629629629E-3</v>
      </c>
      <c r="BF906" s="151">
        <f>VLOOKUP($A906,Basisgegevens!$B:$L,7,0)</f>
        <v>8.5648148148148139E-4</v>
      </c>
      <c r="BG906" s="151">
        <f>VLOOKUP($A906,Basisgegevens!$B:$L,8,0)</f>
        <v>2.1759259259259258E-3</v>
      </c>
      <c r="BH906" s="152">
        <f>VLOOKUP($A906,Basisgegevens!$B:$L,9,0)</f>
        <v>300</v>
      </c>
      <c r="BI906" s="152">
        <f>VLOOKUP($A906,Basisgegevens!$B:$L,10,0)</f>
        <v>135</v>
      </c>
      <c r="BJ906" s="152">
        <f>VLOOKUP($A906,Basisgegevens!$B:$L,11,0)</f>
        <v>19</v>
      </c>
      <c r="BK906" s="152" t="str">
        <f t="shared" si="358"/>
        <v/>
      </c>
      <c r="BL906" s="153" t="str">
        <f t="shared" si="359"/>
        <v>Uit</v>
      </c>
      <c r="BM906" s="154" t="str">
        <f t="shared" si="366"/>
        <v/>
      </c>
      <c r="BN906" s="154">
        <f t="shared" si="360"/>
        <v>0</v>
      </c>
      <c r="BO906" s="154" t="str">
        <f t="shared" si="361"/>
        <v/>
      </c>
      <c r="BP906" s="61"/>
      <c r="BQ906" s="61"/>
      <c r="BR906" s="59" t="str">
        <f t="shared" si="362"/>
        <v/>
      </c>
      <c r="BS906" s="59" t="str">
        <f t="shared" si="363"/>
        <v/>
      </c>
      <c r="BT906" s="155" t="str">
        <f t="shared" si="364"/>
        <v/>
      </c>
      <c r="BU906" s="156" t="str">
        <f t="shared" si="365"/>
        <v/>
      </c>
      <c r="BV906" s="68"/>
      <c r="BW906" s="68"/>
      <c r="BX906" s="68"/>
      <c r="BY906" s="68"/>
      <c r="BZ906" s="68"/>
      <c r="CA906" s="68"/>
      <c r="CB906" s="68"/>
      <c r="CC906" s="68"/>
    </row>
    <row r="907" spans="1:81" x14ac:dyDescent="0.2">
      <c r="A907" s="138" t="s">
        <v>192</v>
      </c>
      <c r="B907" s="32"/>
      <c r="C907" s="164" t="str">
        <f t="shared" si="345"/>
        <v>B</v>
      </c>
      <c r="D907" s="68"/>
      <c r="E907" s="40"/>
      <c r="F907" s="35"/>
      <c r="G907" s="32"/>
      <c r="H907" s="32"/>
      <c r="I907" s="32"/>
      <c r="J907" s="32"/>
      <c r="K907" s="41"/>
      <c r="L907" s="42"/>
      <c r="M907" s="42"/>
      <c r="N907" s="167" t="str">
        <f t="shared" si="346"/>
        <v>Uit</v>
      </c>
      <c r="O907" s="46"/>
      <c r="P907" s="47"/>
      <c r="Q907" s="48">
        <f t="shared" si="347"/>
        <v>0</v>
      </c>
      <c r="R907" s="49" t="str">
        <f t="shared" si="348"/>
        <v/>
      </c>
      <c r="S907" s="50" t="str">
        <f t="shared" si="349"/>
        <v>Uit</v>
      </c>
      <c r="T907" s="171">
        <f t="shared" si="350"/>
        <v>0</v>
      </c>
      <c r="U907" s="169">
        <f t="shared" si="351"/>
        <v>0</v>
      </c>
      <c r="V907" s="169" t="str">
        <f t="shared" si="352"/>
        <v>Uit</v>
      </c>
      <c r="W907" s="170" t="str">
        <f t="shared" si="353"/>
        <v/>
      </c>
      <c r="X907" s="91" t="str">
        <f t="shared" si="354"/>
        <v/>
      </c>
      <c r="Y907" s="51"/>
      <c r="Z907" s="51"/>
      <c r="AA907" s="51"/>
      <c r="AB907" s="51"/>
      <c r="AC907" s="51"/>
      <c r="AD907" s="51"/>
      <c r="AE907" s="51"/>
      <c r="AF907" s="51"/>
      <c r="AG907" s="51"/>
      <c r="AH907" s="51"/>
      <c r="AI907" s="51"/>
      <c r="AJ907" s="51"/>
      <c r="AK907" s="51"/>
      <c r="AL907" s="51"/>
      <c r="AM907" s="51"/>
      <c r="AN907" s="51"/>
      <c r="AO907" s="51"/>
      <c r="AP907" s="51"/>
      <c r="AQ907" s="51"/>
      <c r="AR907" s="51"/>
      <c r="AS907" s="51"/>
      <c r="AT907" s="51"/>
      <c r="AU907" s="51"/>
      <c r="AV907" s="51"/>
      <c r="AW907" s="51"/>
      <c r="AX907" s="149">
        <f t="shared" si="355"/>
        <v>0</v>
      </c>
      <c r="AY907" s="52"/>
      <c r="AZ907" s="90" t="e">
        <f>VLOOKUP(AY907,Termination!C:D,2,FALSE)</f>
        <v>#N/A</v>
      </c>
      <c r="BA907" s="92" t="str">
        <f t="shared" si="356"/>
        <v/>
      </c>
      <c r="BB907" s="89"/>
      <c r="BC907" s="89"/>
      <c r="BD907" s="150" t="str">
        <f t="shared" si="357"/>
        <v/>
      </c>
      <c r="BE907" s="151">
        <f>VLOOKUP(A907,Basisgegevens!$B:$L,5,0)</f>
        <v>1.0879629629629629E-3</v>
      </c>
      <c r="BF907" s="151">
        <f>VLOOKUP($A907,Basisgegevens!$B:$L,7,0)</f>
        <v>8.5648148148148139E-4</v>
      </c>
      <c r="BG907" s="151">
        <f>VLOOKUP($A907,Basisgegevens!$B:$L,8,0)</f>
        <v>2.1759259259259258E-3</v>
      </c>
      <c r="BH907" s="152">
        <f>VLOOKUP($A907,Basisgegevens!$B:$L,9,0)</f>
        <v>300</v>
      </c>
      <c r="BI907" s="152">
        <f>VLOOKUP($A907,Basisgegevens!$B:$L,10,0)</f>
        <v>135</v>
      </c>
      <c r="BJ907" s="152">
        <f>VLOOKUP($A907,Basisgegevens!$B:$L,11,0)</f>
        <v>19</v>
      </c>
      <c r="BK907" s="152" t="str">
        <f t="shared" si="358"/>
        <v/>
      </c>
      <c r="BL907" s="153" t="str">
        <f t="shared" si="359"/>
        <v>Uit</v>
      </c>
      <c r="BM907" s="154" t="str">
        <f t="shared" si="366"/>
        <v/>
      </c>
      <c r="BN907" s="154">
        <f t="shared" si="360"/>
        <v>0</v>
      </c>
      <c r="BO907" s="154" t="str">
        <f t="shared" si="361"/>
        <v/>
      </c>
      <c r="BP907" s="61"/>
      <c r="BQ907" s="61"/>
      <c r="BR907" s="59" t="str">
        <f t="shared" si="362"/>
        <v/>
      </c>
      <c r="BS907" s="59" t="str">
        <f t="shared" si="363"/>
        <v/>
      </c>
      <c r="BT907" s="155" t="str">
        <f t="shared" si="364"/>
        <v/>
      </c>
      <c r="BU907" s="156" t="str">
        <f t="shared" si="365"/>
        <v/>
      </c>
      <c r="BV907" s="68"/>
      <c r="BW907" s="68"/>
      <c r="BX907" s="68"/>
      <c r="BY907" s="68"/>
      <c r="BZ907" s="68"/>
      <c r="CA907" s="68"/>
      <c r="CB907" s="68"/>
      <c r="CC907" s="68"/>
    </row>
    <row r="908" spans="1:81" x14ac:dyDescent="0.2">
      <c r="A908" s="138" t="s">
        <v>192</v>
      </c>
      <c r="B908" s="32"/>
      <c r="C908" s="164" t="str">
        <f t="shared" si="345"/>
        <v>B</v>
      </c>
      <c r="D908" s="68"/>
      <c r="E908" s="40"/>
      <c r="F908" s="35"/>
      <c r="G908" s="32"/>
      <c r="H908" s="32"/>
      <c r="I908" s="32"/>
      <c r="J908" s="32"/>
      <c r="K908" s="41"/>
      <c r="L908" s="42"/>
      <c r="M908" s="42"/>
      <c r="N908" s="167" t="str">
        <f t="shared" si="346"/>
        <v>Uit</v>
      </c>
      <c r="O908" s="46"/>
      <c r="P908" s="47"/>
      <c r="Q908" s="48">
        <f t="shared" si="347"/>
        <v>0</v>
      </c>
      <c r="R908" s="49" t="str">
        <f t="shared" si="348"/>
        <v/>
      </c>
      <c r="S908" s="50" t="str">
        <f t="shared" si="349"/>
        <v>Uit</v>
      </c>
      <c r="T908" s="171">
        <f t="shared" si="350"/>
        <v>0</v>
      </c>
      <c r="U908" s="169">
        <f t="shared" si="351"/>
        <v>0</v>
      </c>
      <c r="V908" s="169" t="str">
        <f t="shared" si="352"/>
        <v>Uit</v>
      </c>
      <c r="W908" s="170" t="str">
        <f t="shared" si="353"/>
        <v/>
      </c>
      <c r="X908" s="91" t="str">
        <f t="shared" si="354"/>
        <v/>
      </c>
      <c r="Y908" s="51"/>
      <c r="Z908" s="51"/>
      <c r="AA908" s="51"/>
      <c r="AB908" s="51"/>
      <c r="AC908" s="51"/>
      <c r="AD908" s="51"/>
      <c r="AE908" s="51"/>
      <c r="AF908" s="51"/>
      <c r="AG908" s="51"/>
      <c r="AH908" s="51"/>
      <c r="AI908" s="51"/>
      <c r="AJ908" s="51"/>
      <c r="AK908" s="51"/>
      <c r="AL908" s="51"/>
      <c r="AM908" s="51"/>
      <c r="AN908" s="51"/>
      <c r="AO908" s="51"/>
      <c r="AP908" s="51"/>
      <c r="AQ908" s="51"/>
      <c r="AR908" s="51"/>
      <c r="AS908" s="51"/>
      <c r="AT908" s="51"/>
      <c r="AU908" s="51"/>
      <c r="AV908" s="51"/>
      <c r="AW908" s="51"/>
      <c r="AX908" s="149">
        <f t="shared" si="355"/>
        <v>0</v>
      </c>
      <c r="AY908" s="52"/>
      <c r="AZ908" s="90" t="e">
        <f>VLOOKUP(AY908,Termination!C:D,2,FALSE)</f>
        <v>#N/A</v>
      </c>
      <c r="BA908" s="92" t="str">
        <f t="shared" si="356"/>
        <v/>
      </c>
      <c r="BB908" s="89"/>
      <c r="BC908" s="89"/>
      <c r="BD908" s="150" t="str">
        <f t="shared" si="357"/>
        <v/>
      </c>
      <c r="BE908" s="151">
        <f>VLOOKUP(A908,Basisgegevens!$B:$L,5,0)</f>
        <v>1.0879629629629629E-3</v>
      </c>
      <c r="BF908" s="151">
        <f>VLOOKUP($A908,Basisgegevens!$B:$L,7,0)</f>
        <v>8.5648148148148139E-4</v>
      </c>
      <c r="BG908" s="151">
        <f>VLOOKUP($A908,Basisgegevens!$B:$L,8,0)</f>
        <v>2.1759259259259258E-3</v>
      </c>
      <c r="BH908" s="152">
        <f>VLOOKUP($A908,Basisgegevens!$B:$L,9,0)</f>
        <v>300</v>
      </c>
      <c r="BI908" s="152">
        <f>VLOOKUP($A908,Basisgegevens!$B:$L,10,0)</f>
        <v>135</v>
      </c>
      <c r="BJ908" s="152">
        <f>VLOOKUP($A908,Basisgegevens!$B:$L,11,0)</f>
        <v>19</v>
      </c>
      <c r="BK908" s="152" t="str">
        <f t="shared" si="358"/>
        <v/>
      </c>
      <c r="BL908" s="153" t="str">
        <f t="shared" si="359"/>
        <v>Uit</v>
      </c>
      <c r="BM908" s="154" t="str">
        <f t="shared" si="366"/>
        <v/>
      </c>
      <c r="BN908" s="154">
        <f t="shared" si="360"/>
        <v>0</v>
      </c>
      <c r="BO908" s="154" t="str">
        <f t="shared" si="361"/>
        <v/>
      </c>
      <c r="BP908" s="61"/>
      <c r="BQ908" s="61"/>
      <c r="BR908" s="59" t="str">
        <f t="shared" si="362"/>
        <v/>
      </c>
      <c r="BS908" s="59" t="str">
        <f t="shared" si="363"/>
        <v/>
      </c>
      <c r="BT908" s="155" t="str">
        <f t="shared" si="364"/>
        <v/>
      </c>
      <c r="BU908" s="156" t="str">
        <f t="shared" si="365"/>
        <v/>
      </c>
      <c r="BV908" s="68"/>
      <c r="BW908" s="68"/>
      <c r="BX908" s="68"/>
      <c r="BY908" s="68"/>
      <c r="BZ908" s="68"/>
      <c r="CA908" s="68"/>
      <c r="CB908" s="68"/>
      <c r="CC908" s="68"/>
    </row>
    <row r="909" spans="1:81" x14ac:dyDescent="0.2">
      <c r="A909" s="138" t="s">
        <v>192</v>
      </c>
      <c r="B909" s="32"/>
      <c r="C909" s="164" t="str">
        <f t="shared" si="345"/>
        <v>B</v>
      </c>
      <c r="D909" s="68"/>
      <c r="E909" s="40"/>
      <c r="F909" s="35"/>
      <c r="G909" s="32"/>
      <c r="H909" s="32"/>
      <c r="I909" s="32"/>
      <c r="J909" s="32"/>
      <c r="K909" s="41"/>
      <c r="L909" s="42"/>
      <c r="M909" s="42"/>
      <c r="N909" s="167" t="str">
        <f t="shared" si="346"/>
        <v>Uit</v>
      </c>
      <c r="O909" s="46"/>
      <c r="P909" s="47"/>
      <c r="Q909" s="48">
        <f t="shared" si="347"/>
        <v>0</v>
      </c>
      <c r="R909" s="49" t="str">
        <f t="shared" si="348"/>
        <v/>
      </c>
      <c r="S909" s="50" t="str">
        <f t="shared" si="349"/>
        <v>Uit</v>
      </c>
      <c r="T909" s="171">
        <f t="shared" si="350"/>
        <v>0</v>
      </c>
      <c r="U909" s="169">
        <f t="shared" si="351"/>
        <v>0</v>
      </c>
      <c r="V909" s="169" t="str">
        <f t="shared" si="352"/>
        <v>Uit</v>
      </c>
      <c r="W909" s="170" t="str">
        <f t="shared" si="353"/>
        <v/>
      </c>
      <c r="X909" s="91" t="str">
        <f t="shared" si="354"/>
        <v/>
      </c>
      <c r="Y909" s="51"/>
      <c r="Z909" s="51"/>
      <c r="AA909" s="51"/>
      <c r="AB909" s="51"/>
      <c r="AC909" s="51"/>
      <c r="AD909" s="51"/>
      <c r="AE909" s="51"/>
      <c r="AF909" s="51"/>
      <c r="AG909" s="51"/>
      <c r="AH909" s="51"/>
      <c r="AI909" s="51"/>
      <c r="AJ909" s="51"/>
      <c r="AK909" s="51"/>
      <c r="AL909" s="51"/>
      <c r="AM909" s="51"/>
      <c r="AN909" s="51"/>
      <c r="AO909" s="51"/>
      <c r="AP909" s="51"/>
      <c r="AQ909" s="51"/>
      <c r="AR909" s="51"/>
      <c r="AS909" s="51"/>
      <c r="AT909" s="51"/>
      <c r="AU909" s="51"/>
      <c r="AV909" s="51"/>
      <c r="AW909" s="51"/>
      <c r="AX909" s="149">
        <f t="shared" si="355"/>
        <v>0</v>
      </c>
      <c r="AY909" s="52"/>
      <c r="AZ909" s="90" t="e">
        <f>VLOOKUP(AY909,Termination!C:D,2,FALSE)</f>
        <v>#N/A</v>
      </c>
      <c r="BA909" s="92" t="str">
        <f t="shared" si="356"/>
        <v/>
      </c>
      <c r="BB909" s="89"/>
      <c r="BC909" s="89"/>
      <c r="BD909" s="150" t="str">
        <f t="shared" si="357"/>
        <v/>
      </c>
      <c r="BE909" s="151">
        <f>VLOOKUP(A909,Basisgegevens!$B:$L,5,0)</f>
        <v>1.0879629629629629E-3</v>
      </c>
      <c r="BF909" s="151">
        <f>VLOOKUP($A909,Basisgegevens!$B:$L,7,0)</f>
        <v>8.5648148148148139E-4</v>
      </c>
      <c r="BG909" s="151">
        <f>VLOOKUP($A909,Basisgegevens!$B:$L,8,0)</f>
        <v>2.1759259259259258E-3</v>
      </c>
      <c r="BH909" s="152">
        <f>VLOOKUP($A909,Basisgegevens!$B:$L,9,0)</f>
        <v>300</v>
      </c>
      <c r="BI909" s="152">
        <f>VLOOKUP($A909,Basisgegevens!$B:$L,10,0)</f>
        <v>135</v>
      </c>
      <c r="BJ909" s="152">
        <f>VLOOKUP($A909,Basisgegevens!$B:$L,11,0)</f>
        <v>19</v>
      </c>
      <c r="BK909" s="152" t="str">
        <f t="shared" si="358"/>
        <v/>
      </c>
      <c r="BL909" s="153" t="str">
        <f t="shared" si="359"/>
        <v>Uit</v>
      </c>
      <c r="BM909" s="154" t="str">
        <f t="shared" si="366"/>
        <v/>
      </c>
      <c r="BN909" s="154">
        <f t="shared" si="360"/>
        <v>0</v>
      </c>
      <c r="BO909" s="154" t="str">
        <f t="shared" si="361"/>
        <v/>
      </c>
      <c r="BP909" s="61"/>
      <c r="BQ909" s="61"/>
      <c r="BR909" s="59" t="str">
        <f t="shared" si="362"/>
        <v/>
      </c>
      <c r="BS909" s="59" t="str">
        <f t="shared" si="363"/>
        <v/>
      </c>
      <c r="BT909" s="155" t="str">
        <f t="shared" si="364"/>
        <v/>
      </c>
      <c r="BU909" s="156" t="str">
        <f t="shared" si="365"/>
        <v/>
      </c>
      <c r="BV909" s="68"/>
      <c r="BW909" s="68"/>
      <c r="BX909" s="68"/>
      <c r="BY909" s="68"/>
      <c r="BZ909" s="68"/>
      <c r="CA909" s="68"/>
      <c r="CB909" s="68"/>
      <c r="CC909" s="68"/>
    </row>
    <row r="910" spans="1:81" x14ac:dyDescent="0.2">
      <c r="A910" s="138" t="s">
        <v>192</v>
      </c>
      <c r="B910" s="32"/>
      <c r="C910" s="164" t="str">
        <f t="shared" si="345"/>
        <v>B</v>
      </c>
      <c r="D910" s="68"/>
      <c r="E910" s="40"/>
      <c r="F910" s="35"/>
      <c r="G910" s="32"/>
      <c r="H910" s="32"/>
      <c r="I910" s="32"/>
      <c r="J910" s="32"/>
      <c r="K910" s="41"/>
      <c r="L910" s="42"/>
      <c r="M910" s="42"/>
      <c r="N910" s="167" t="str">
        <f t="shared" si="346"/>
        <v>Uit</v>
      </c>
      <c r="O910" s="46"/>
      <c r="P910" s="47"/>
      <c r="Q910" s="48">
        <f t="shared" si="347"/>
        <v>0</v>
      </c>
      <c r="R910" s="49" t="str">
        <f t="shared" si="348"/>
        <v/>
      </c>
      <c r="S910" s="50" t="str">
        <f t="shared" si="349"/>
        <v>Uit</v>
      </c>
      <c r="T910" s="171">
        <f t="shared" si="350"/>
        <v>0</v>
      </c>
      <c r="U910" s="169">
        <f t="shared" si="351"/>
        <v>0</v>
      </c>
      <c r="V910" s="169" t="str">
        <f t="shared" si="352"/>
        <v>Uit</v>
      </c>
      <c r="W910" s="170" t="str">
        <f t="shared" si="353"/>
        <v/>
      </c>
      <c r="X910" s="91" t="str">
        <f t="shared" si="354"/>
        <v/>
      </c>
      <c r="Y910" s="51"/>
      <c r="Z910" s="51"/>
      <c r="AA910" s="51"/>
      <c r="AB910" s="51"/>
      <c r="AC910" s="51"/>
      <c r="AD910" s="51"/>
      <c r="AE910" s="51"/>
      <c r="AF910" s="51"/>
      <c r="AG910" s="51"/>
      <c r="AH910" s="51"/>
      <c r="AI910" s="51"/>
      <c r="AJ910" s="51"/>
      <c r="AK910" s="51"/>
      <c r="AL910" s="51"/>
      <c r="AM910" s="51"/>
      <c r="AN910" s="51"/>
      <c r="AO910" s="51"/>
      <c r="AP910" s="51"/>
      <c r="AQ910" s="51"/>
      <c r="AR910" s="51"/>
      <c r="AS910" s="51"/>
      <c r="AT910" s="51"/>
      <c r="AU910" s="51"/>
      <c r="AV910" s="51"/>
      <c r="AW910" s="51"/>
      <c r="AX910" s="149">
        <f t="shared" si="355"/>
        <v>0</v>
      </c>
      <c r="AY910" s="52"/>
      <c r="AZ910" s="90" t="e">
        <f>VLOOKUP(AY910,Termination!C:D,2,FALSE)</f>
        <v>#N/A</v>
      </c>
      <c r="BA910" s="92" t="str">
        <f t="shared" si="356"/>
        <v/>
      </c>
      <c r="BB910" s="89"/>
      <c r="BC910" s="89"/>
      <c r="BD910" s="150" t="str">
        <f t="shared" si="357"/>
        <v/>
      </c>
      <c r="BE910" s="151">
        <f>VLOOKUP(A910,Basisgegevens!$B:$L,5,0)</f>
        <v>1.0879629629629629E-3</v>
      </c>
      <c r="BF910" s="151">
        <f>VLOOKUP($A910,Basisgegevens!$B:$L,7,0)</f>
        <v>8.5648148148148139E-4</v>
      </c>
      <c r="BG910" s="151">
        <f>VLOOKUP($A910,Basisgegevens!$B:$L,8,0)</f>
        <v>2.1759259259259258E-3</v>
      </c>
      <c r="BH910" s="152">
        <f>VLOOKUP($A910,Basisgegevens!$B:$L,9,0)</f>
        <v>300</v>
      </c>
      <c r="BI910" s="152">
        <f>VLOOKUP($A910,Basisgegevens!$B:$L,10,0)</f>
        <v>135</v>
      </c>
      <c r="BJ910" s="152">
        <f>VLOOKUP($A910,Basisgegevens!$B:$L,11,0)</f>
        <v>19</v>
      </c>
      <c r="BK910" s="152" t="str">
        <f t="shared" si="358"/>
        <v/>
      </c>
      <c r="BL910" s="153" t="str">
        <f t="shared" si="359"/>
        <v>Uit</v>
      </c>
      <c r="BM910" s="154" t="str">
        <f t="shared" si="366"/>
        <v/>
      </c>
      <c r="BN910" s="154">
        <f t="shared" si="360"/>
        <v>0</v>
      </c>
      <c r="BO910" s="154" t="str">
        <f t="shared" si="361"/>
        <v/>
      </c>
      <c r="BP910" s="61"/>
      <c r="BQ910" s="61"/>
      <c r="BR910" s="59" t="str">
        <f t="shared" si="362"/>
        <v/>
      </c>
      <c r="BS910" s="59" t="str">
        <f t="shared" si="363"/>
        <v/>
      </c>
      <c r="BT910" s="155" t="str">
        <f t="shared" si="364"/>
        <v/>
      </c>
      <c r="BU910" s="156" t="str">
        <f t="shared" si="365"/>
        <v/>
      </c>
      <c r="BV910" s="68"/>
      <c r="BW910" s="68"/>
      <c r="BX910" s="68"/>
      <c r="BY910" s="68"/>
      <c r="BZ910" s="68"/>
      <c r="CA910" s="68"/>
      <c r="CB910" s="68"/>
      <c r="CC910" s="68"/>
    </row>
    <row r="911" spans="1:81" x14ac:dyDescent="0.2">
      <c r="A911" s="138" t="s">
        <v>192</v>
      </c>
      <c r="B911" s="32"/>
      <c r="C911" s="164" t="str">
        <f t="shared" si="345"/>
        <v>B</v>
      </c>
      <c r="D911" s="68"/>
      <c r="E911" s="40"/>
      <c r="F911" s="35"/>
      <c r="G911" s="32"/>
      <c r="H911" s="32"/>
      <c r="I911" s="32"/>
      <c r="J911" s="32"/>
      <c r="K911" s="41"/>
      <c r="L911" s="42"/>
      <c r="M911" s="42"/>
      <c r="N911" s="167" t="str">
        <f t="shared" si="346"/>
        <v>Uit</v>
      </c>
      <c r="O911" s="46"/>
      <c r="P911" s="47"/>
      <c r="Q911" s="48">
        <f t="shared" si="347"/>
        <v>0</v>
      </c>
      <c r="R911" s="49" t="str">
        <f t="shared" si="348"/>
        <v/>
      </c>
      <c r="S911" s="50" t="str">
        <f t="shared" si="349"/>
        <v>Uit</v>
      </c>
      <c r="T911" s="171">
        <f t="shared" si="350"/>
        <v>0</v>
      </c>
      <c r="U911" s="169">
        <f t="shared" si="351"/>
        <v>0</v>
      </c>
      <c r="V911" s="169" t="str">
        <f t="shared" si="352"/>
        <v>Uit</v>
      </c>
      <c r="W911" s="170" t="str">
        <f t="shared" si="353"/>
        <v/>
      </c>
      <c r="X911" s="91" t="str">
        <f t="shared" si="354"/>
        <v/>
      </c>
      <c r="Y911" s="51"/>
      <c r="Z911" s="51"/>
      <c r="AA911" s="51"/>
      <c r="AB911" s="51"/>
      <c r="AC911" s="51"/>
      <c r="AD911" s="51"/>
      <c r="AE911" s="51"/>
      <c r="AF911" s="51"/>
      <c r="AG911" s="51"/>
      <c r="AH911" s="51"/>
      <c r="AI911" s="51"/>
      <c r="AJ911" s="51"/>
      <c r="AK911" s="51"/>
      <c r="AL911" s="51"/>
      <c r="AM911" s="51"/>
      <c r="AN911" s="51"/>
      <c r="AO911" s="51"/>
      <c r="AP911" s="51"/>
      <c r="AQ911" s="51"/>
      <c r="AR911" s="51"/>
      <c r="AS911" s="51"/>
      <c r="AT911" s="51"/>
      <c r="AU911" s="51"/>
      <c r="AV911" s="51"/>
      <c r="AW911" s="51"/>
      <c r="AX911" s="149">
        <f t="shared" si="355"/>
        <v>0</v>
      </c>
      <c r="AY911" s="52"/>
      <c r="AZ911" s="90" t="e">
        <f>VLOOKUP(AY911,Termination!C:D,2,FALSE)</f>
        <v>#N/A</v>
      </c>
      <c r="BA911" s="92" t="str">
        <f t="shared" si="356"/>
        <v/>
      </c>
      <c r="BB911" s="89"/>
      <c r="BC911" s="89"/>
      <c r="BD911" s="150" t="str">
        <f t="shared" si="357"/>
        <v/>
      </c>
      <c r="BE911" s="151">
        <f>VLOOKUP(A911,Basisgegevens!$B:$L,5,0)</f>
        <v>1.0879629629629629E-3</v>
      </c>
      <c r="BF911" s="151">
        <f>VLOOKUP($A911,Basisgegevens!$B:$L,7,0)</f>
        <v>8.5648148148148139E-4</v>
      </c>
      <c r="BG911" s="151">
        <f>VLOOKUP($A911,Basisgegevens!$B:$L,8,0)</f>
        <v>2.1759259259259258E-3</v>
      </c>
      <c r="BH911" s="152">
        <f>VLOOKUP($A911,Basisgegevens!$B:$L,9,0)</f>
        <v>300</v>
      </c>
      <c r="BI911" s="152">
        <f>VLOOKUP($A911,Basisgegevens!$B:$L,10,0)</f>
        <v>135</v>
      </c>
      <c r="BJ911" s="152">
        <f>VLOOKUP($A911,Basisgegevens!$B:$L,11,0)</f>
        <v>19</v>
      </c>
      <c r="BK911" s="152" t="str">
        <f t="shared" si="358"/>
        <v/>
      </c>
      <c r="BL911" s="153" t="str">
        <f t="shared" si="359"/>
        <v>Uit</v>
      </c>
      <c r="BM911" s="154" t="str">
        <f t="shared" si="366"/>
        <v/>
      </c>
      <c r="BN911" s="154">
        <f t="shared" si="360"/>
        <v>0</v>
      </c>
      <c r="BO911" s="154" t="str">
        <f t="shared" si="361"/>
        <v/>
      </c>
      <c r="BP911" s="61"/>
      <c r="BQ911" s="61"/>
      <c r="BR911" s="59" t="str">
        <f t="shared" si="362"/>
        <v/>
      </c>
      <c r="BS911" s="59" t="str">
        <f t="shared" si="363"/>
        <v/>
      </c>
      <c r="BT911" s="155" t="str">
        <f t="shared" si="364"/>
        <v/>
      </c>
      <c r="BU911" s="156" t="str">
        <f t="shared" si="365"/>
        <v/>
      </c>
      <c r="BV911" s="68"/>
      <c r="BW911" s="68"/>
      <c r="BX911" s="68"/>
      <c r="BY911" s="68"/>
      <c r="BZ911" s="68"/>
      <c r="CA911" s="68"/>
      <c r="CB911" s="68"/>
      <c r="CC911" s="68"/>
    </row>
    <row r="912" spans="1:81" x14ac:dyDescent="0.2">
      <c r="A912" s="138" t="s">
        <v>192</v>
      </c>
      <c r="B912" s="32"/>
      <c r="C912" s="164" t="str">
        <f t="shared" si="345"/>
        <v>B</v>
      </c>
      <c r="D912" s="68"/>
      <c r="E912" s="40"/>
      <c r="F912" s="35"/>
      <c r="G912" s="32"/>
      <c r="H912" s="32"/>
      <c r="I912" s="32"/>
      <c r="J912" s="32"/>
      <c r="K912" s="41"/>
      <c r="L912" s="42"/>
      <c r="M912" s="42"/>
      <c r="N912" s="167" t="str">
        <f t="shared" si="346"/>
        <v>Uit</v>
      </c>
      <c r="O912" s="46"/>
      <c r="P912" s="47"/>
      <c r="Q912" s="48">
        <f t="shared" si="347"/>
        <v>0</v>
      </c>
      <c r="R912" s="49" t="str">
        <f t="shared" si="348"/>
        <v/>
      </c>
      <c r="S912" s="50" t="str">
        <f t="shared" si="349"/>
        <v>Uit</v>
      </c>
      <c r="T912" s="171">
        <f t="shared" si="350"/>
        <v>0</v>
      </c>
      <c r="U912" s="169">
        <f t="shared" si="351"/>
        <v>0</v>
      </c>
      <c r="V912" s="169" t="str">
        <f t="shared" si="352"/>
        <v>Uit</v>
      </c>
      <c r="W912" s="170" t="str">
        <f t="shared" si="353"/>
        <v/>
      </c>
      <c r="X912" s="91" t="str">
        <f t="shared" si="354"/>
        <v/>
      </c>
      <c r="Y912" s="51"/>
      <c r="Z912" s="51"/>
      <c r="AA912" s="51"/>
      <c r="AB912" s="51"/>
      <c r="AC912" s="51"/>
      <c r="AD912" s="51"/>
      <c r="AE912" s="51"/>
      <c r="AF912" s="51"/>
      <c r="AG912" s="51"/>
      <c r="AH912" s="51"/>
      <c r="AI912" s="51"/>
      <c r="AJ912" s="51"/>
      <c r="AK912" s="51"/>
      <c r="AL912" s="51"/>
      <c r="AM912" s="51"/>
      <c r="AN912" s="51"/>
      <c r="AO912" s="51"/>
      <c r="AP912" s="51"/>
      <c r="AQ912" s="51"/>
      <c r="AR912" s="51"/>
      <c r="AS912" s="51"/>
      <c r="AT912" s="51"/>
      <c r="AU912" s="51"/>
      <c r="AV912" s="51"/>
      <c r="AW912" s="51"/>
      <c r="AX912" s="149">
        <f t="shared" si="355"/>
        <v>0</v>
      </c>
      <c r="AY912" s="52"/>
      <c r="AZ912" s="90" t="e">
        <f>VLOOKUP(AY912,Termination!C:D,2,FALSE)</f>
        <v>#N/A</v>
      </c>
      <c r="BA912" s="92" t="str">
        <f t="shared" si="356"/>
        <v/>
      </c>
      <c r="BB912" s="89"/>
      <c r="BC912" s="89"/>
      <c r="BD912" s="150" t="str">
        <f t="shared" si="357"/>
        <v/>
      </c>
      <c r="BE912" s="151">
        <f>VLOOKUP(A912,Basisgegevens!$B:$L,5,0)</f>
        <v>1.0879629629629629E-3</v>
      </c>
      <c r="BF912" s="151">
        <f>VLOOKUP($A912,Basisgegevens!$B:$L,7,0)</f>
        <v>8.5648148148148139E-4</v>
      </c>
      <c r="BG912" s="151">
        <f>VLOOKUP($A912,Basisgegevens!$B:$L,8,0)</f>
        <v>2.1759259259259258E-3</v>
      </c>
      <c r="BH912" s="152">
        <f>VLOOKUP($A912,Basisgegevens!$B:$L,9,0)</f>
        <v>300</v>
      </c>
      <c r="BI912" s="152">
        <f>VLOOKUP($A912,Basisgegevens!$B:$L,10,0)</f>
        <v>135</v>
      </c>
      <c r="BJ912" s="152">
        <f>VLOOKUP($A912,Basisgegevens!$B:$L,11,0)</f>
        <v>19</v>
      </c>
      <c r="BK912" s="152" t="str">
        <f t="shared" si="358"/>
        <v/>
      </c>
      <c r="BL912" s="153" t="str">
        <f t="shared" si="359"/>
        <v>Uit</v>
      </c>
      <c r="BM912" s="154" t="str">
        <f t="shared" si="366"/>
        <v/>
      </c>
      <c r="BN912" s="154">
        <f t="shared" si="360"/>
        <v>0</v>
      </c>
      <c r="BO912" s="154" t="str">
        <f t="shared" si="361"/>
        <v/>
      </c>
      <c r="BP912" s="61"/>
      <c r="BQ912" s="61"/>
      <c r="BR912" s="59" t="str">
        <f t="shared" si="362"/>
        <v/>
      </c>
      <c r="BS912" s="59" t="str">
        <f t="shared" si="363"/>
        <v/>
      </c>
      <c r="BT912" s="155" t="str">
        <f t="shared" si="364"/>
        <v/>
      </c>
      <c r="BU912" s="156" t="str">
        <f t="shared" si="365"/>
        <v/>
      </c>
      <c r="BV912" s="68"/>
      <c r="BW912" s="68"/>
      <c r="BX912" s="68"/>
      <c r="BY912" s="68"/>
      <c r="BZ912" s="68"/>
      <c r="CA912" s="68"/>
      <c r="CB912" s="68"/>
      <c r="CC912" s="68"/>
    </row>
    <row r="913" spans="1:81" x14ac:dyDescent="0.2">
      <c r="A913" s="138" t="s">
        <v>192</v>
      </c>
      <c r="B913" s="32"/>
      <c r="C913" s="164" t="str">
        <f t="shared" si="345"/>
        <v>B</v>
      </c>
      <c r="D913" s="68"/>
      <c r="E913" s="40"/>
      <c r="F913" s="35"/>
      <c r="G913" s="32"/>
      <c r="H913" s="32"/>
      <c r="I913" s="32"/>
      <c r="J913" s="32"/>
      <c r="K913" s="41"/>
      <c r="L913" s="42"/>
      <c r="M913" s="42"/>
      <c r="N913" s="167" t="str">
        <f t="shared" si="346"/>
        <v>Uit</v>
      </c>
      <c r="O913" s="46"/>
      <c r="P913" s="47"/>
      <c r="Q913" s="48">
        <f t="shared" si="347"/>
        <v>0</v>
      </c>
      <c r="R913" s="49" t="str">
        <f t="shared" si="348"/>
        <v/>
      </c>
      <c r="S913" s="50" t="str">
        <f t="shared" si="349"/>
        <v>Uit</v>
      </c>
      <c r="T913" s="171">
        <f t="shared" si="350"/>
        <v>0</v>
      </c>
      <c r="U913" s="169">
        <f t="shared" si="351"/>
        <v>0</v>
      </c>
      <c r="V913" s="169" t="str">
        <f t="shared" si="352"/>
        <v>Uit</v>
      </c>
      <c r="W913" s="170" t="str">
        <f t="shared" si="353"/>
        <v/>
      </c>
      <c r="X913" s="91" t="str">
        <f t="shared" si="354"/>
        <v/>
      </c>
      <c r="Y913" s="51"/>
      <c r="Z913" s="51"/>
      <c r="AA913" s="51"/>
      <c r="AB913" s="51"/>
      <c r="AC913" s="51"/>
      <c r="AD913" s="51"/>
      <c r="AE913" s="51"/>
      <c r="AF913" s="51"/>
      <c r="AG913" s="51"/>
      <c r="AH913" s="51"/>
      <c r="AI913" s="51"/>
      <c r="AJ913" s="51"/>
      <c r="AK913" s="51"/>
      <c r="AL913" s="51"/>
      <c r="AM913" s="51"/>
      <c r="AN913" s="51"/>
      <c r="AO913" s="51"/>
      <c r="AP913" s="51"/>
      <c r="AQ913" s="51"/>
      <c r="AR913" s="51"/>
      <c r="AS913" s="51"/>
      <c r="AT913" s="51"/>
      <c r="AU913" s="51"/>
      <c r="AV913" s="51"/>
      <c r="AW913" s="51"/>
      <c r="AX913" s="149">
        <f t="shared" si="355"/>
        <v>0</v>
      </c>
      <c r="AY913" s="52"/>
      <c r="AZ913" s="90" t="e">
        <f>VLOOKUP(AY913,Termination!C:D,2,FALSE)</f>
        <v>#N/A</v>
      </c>
      <c r="BA913" s="92" t="str">
        <f t="shared" si="356"/>
        <v/>
      </c>
      <c r="BB913" s="89"/>
      <c r="BC913" s="89"/>
      <c r="BD913" s="150" t="str">
        <f t="shared" si="357"/>
        <v/>
      </c>
      <c r="BE913" s="151">
        <f>VLOOKUP(A913,Basisgegevens!$B:$L,5,0)</f>
        <v>1.0879629629629629E-3</v>
      </c>
      <c r="BF913" s="151">
        <f>VLOOKUP($A913,Basisgegevens!$B:$L,7,0)</f>
        <v>8.5648148148148139E-4</v>
      </c>
      <c r="BG913" s="151">
        <f>VLOOKUP($A913,Basisgegevens!$B:$L,8,0)</f>
        <v>2.1759259259259258E-3</v>
      </c>
      <c r="BH913" s="152">
        <f>VLOOKUP($A913,Basisgegevens!$B:$L,9,0)</f>
        <v>300</v>
      </c>
      <c r="BI913" s="152">
        <f>VLOOKUP($A913,Basisgegevens!$B:$L,10,0)</f>
        <v>135</v>
      </c>
      <c r="BJ913" s="152">
        <f>VLOOKUP($A913,Basisgegevens!$B:$L,11,0)</f>
        <v>19</v>
      </c>
      <c r="BK913" s="152" t="str">
        <f t="shared" si="358"/>
        <v/>
      </c>
      <c r="BL913" s="153" t="str">
        <f t="shared" si="359"/>
        <v>Uit</v>
      </c>
      <c r="BM913" s="154" t="str">
        <f t="shared" si="366"/>
        <v/>
      </c>
      <c r="BN913" s="154">
        <f t="shared" si="360"/>
        <v>0</v>
      </c>
      <c r="BO913" s="154" t="str">
        <f t="shared" si="361"/>
        <v/>
      </c>
      <c r="BP913" s="61"/>
      <c r="BQ913" s="61"/>
      <c r="BR913" s="59" t="str">
        <f t="shared" si="362"/>
        <v/>
      </c>
      <c r="BS913" s="59" t="str">
        <f t="shared" si="363"/>
        <v/>
      </c>
      <c r="BT913" s="155" t="str">
        <f t="shared" si="364"/>
        <v/>
      </c>
      <c r="BU913" s="156" t="str">
        <f t="shared" si="365"/>
        <v/>
      </c>
      <c r="BV913" s="68"/>
      <c r="BW913" s="68"/>
      <c r="BX913" s="68"/>
      <c r="BY913" s="68"/>
      <c r="BZ913" s="68"/>
      <c r="CA913" s="68"/>
      <c r="CB913" s="68"/>
      <c r="CC913" s="68"/>
    </row>
    <row r="914" spans="1:81" x14ac:dyDescent="0.2">
      <c r="A914" s="138" t="s">
        <v>192</v>
      </c>
      <c r="B914" s="32"/>
      <c r="C914" s="164" t="str">
        <f t="shared" si="345"/>
        <v>B</v>
      </c>
      <c r="D914" s="68"/>
      <c r="E914" s="40"/>
      <c r="F914" s="35"/>
      <c r="G914" s="32"/>
      <c r="H914" s="32"/>
      <c r="I914" s="32"/>
      <c r="J914" s="32"/>
      <c r="K914" s="41"/>
      <c r="L914" s="42"/>
      <c r="M914" s="42"/>
      <c r="N914" s="167" t="str">
        <f t="shared" si="346"/>
        <v>Uit</v>
      </c>
      <c r="O914" s="46"/>
      <c r="P914" s="47"/>
      <c r="Q914" s="48">
        <f t="shared" si="347"/>
        <v>0</v>
      </c>
      <c r="R914" s="49" t="str">
        <f t="shared" si="348"/>
        <v/>
      </c>
      <c r="S914" s="50" t="str">
        <f t="shared" si="349"/>
        <v>Uit</v>
      </c>
      <c r="T914" s="171">
        <f t="shared" si="350"/>
        <v>0</v>
      </c>
      <c r="U914" s="169">
        <f t="shared" si="351"/>
        <v>0</v>
      </c>
      <c r="V914" s="169" t="str">
        <f t="shared" si="352"/>
        <v>Uit</v>
      </c>
      <c r="W914" s="170" t="str">
        <f t="shared" si="353"/>
        <v/>
      </c>
      <c r="X914" s="91" t="str">
        <f t="shared" si="354"/>
        <v/>
      </c>
      <c r="Y914" s="51"/>
      <c r="Z914" s="51"/>
      <c r="AA914" s="51"/>
      <c r="AB914" s="51"/>
      <c r="AC914" s="51"/>
      <c r="AD914" s="51"/>
      <c r="AE914" s="51"/>
      <c r="AF914" s="51"/>
      <c r="AG914" s="51"/>
      <c r="AH914" s="51"/>
      <c r="AI914" s="51"/>
      <c r="AJ914" s="51"/>
      <c r="AK914" s="51"/>
      <c r="AL914" s="51"/>
      <c r="AM914" s="51"/>
      <c r="AN914" s="51"/>
      <c r="AO914" s="51"/>
      <c r="AP914" s="51"/>
      <c r="AQ914" s="51"/>
      <c r="AR914" s="51"/>
      <c r="AS914" s="51"/>
      <c r="AT914" s="51"/>
      <c r="AU914" s="51"/>
      <c r="AV914" s="51"/>
      <c r="AW914" s="51"/>
      <c r="AX914" s="149">
        <f t="shared" si="355"/>
        <v>0</v>
      </c>
      <c r="AY914" s="52"/>
      <c r="AZ914" s="90" t="e">
        <f>VLOOKUP(AY914,Termination!C:D,2,FALSE)</f>
        <v>#N/A</v>
      </c>
      <c r="BA914" s="92" t="str">
        <f t="shared" si="356"/>
        <v/>
      </c>
      <c r="BB914" s="89"/>
      <c r="BC914" s="89"/>
      <c r="BD914" s="150" t="str">
        <f t="shared" si="357"/>
        <v/>
      </c>
      <c r="BE914" s="151">
        <f>VLOOKUP(A914,Basisgegevens!$B:$L,5,0)</f>
        <v>1.0879629629629629E-3</v>
      </c>
      <c r="BF914" s="151">
        <f>VLOOKUP($A914,Basisgegevens!$B:$L,7,0)</f>
        <v>8.5648148148148139E-4</v>
      </c>
      <c r="BG914" s="151">
        <f>VLOOKUP($A914,Basisgegevens!$B:$L,8,0)</f>
        <v>2.1759259259259258E-3</v>
      </c>
      <c r="BH914" s="152">
        <f>VLOOKUP($A914,Basisgegevens!$B:$L,9,0)</f>
        <v>300</v>
      </c>
      <c r="BI914" s="152">
        <f>VLOOKUP($A914,Basisgegevens!$B:$L,10,0)</f>
        <v>135</v>
      </c>
      <c r="BJ914" s="152">
        <f>VLOOKUP($A914,Basisgegevens!$B:$L,11,0)</f>
        <v>19</v>
      </c>
      <c r="BK914" s="152" t="str">
        <f t="shared" si="358"/>
        <v/>
      </c>
      <c r="BL914" s="153" t="str">
        <f t="shared" si="359"/>
        <v>Uit</v>
      </c>
      <c r="BM914" s="154" t="str">
        <f t="shared" si="366"/>
        <v/>
      </c>
      <c r="BN914" s="154">
        <f t="shared" si="360"/>
        <v>0</v>
      </c>
      <c r="BO914" s="154" t="str">
        <f t="shared" si="361"/>
        <v/>
      </c>
      <c r="BP914" s="61"/>
      <c r="BQ914" s="61"/>
      <c r="BR914" s="59" t="str">
        <f t="shared" si="362"/>
        <v/>
      </c>
      <c r="BS914" s="59" t="str">
        <f t="shared" si="363"/>
        <v/>
      </c>
      <c r="BT914" s="155" t="str">
        <f t="shared" si="364"/>
        <v/>
      </c>
      <c r="BU914" s="156" t="str">
        <f t="shared" si="365"/>
        <v/>
      </c>
      <c r="BV914" s="68"/>
      <c r="BW914" s="68"/>
      <c r="BX914" s="68"/>
      <c r="BY914" s="68"/>
      <c r="BZ914" s="68"/>
      <c r="CA914" s="68"/>
      <c r="CB914" s="68"/>
      <c r="CC914" s="68"/>
    </row>
    <row r="915" spans="1:81" x14ac:dyDescent="0.2">
      <c r="A915" s="138" t="s">
        <v>192</v>
      </c>
      <c r="B915" s="32"/>
      <c r="C915" s="164" t="str">
        <f t="shared" si="345"/>
        <v>B</v>
      </c>
      <c r="D915" s="68"/>
      <c r="E915" s="40"/>
      <c r="F915" s="35"/>
      <c r="G915" s="32"/>
      <c r="H915" s="32"/>
      <c r="I915" s="32"/>
      <c r="J915" s="32"/>
      <c r="K915" s="41"/>
      <c r="L915" s="42"/>
      <c r="M915" s="42"/>
      <c r="N915" s="167" t="str">
        <f t="shared" si="346"/>
        <v>Uit</v>
      </c>
      <c r="O915" s="46"/>
      <c r="P915" s="47"/>
      <c r="Q915" s="48">
        <f t="shared" si="347"/>
        <v>0</v>
      </c>
      <c r="R915" s="49" t="str">
        <f t="shared" si="348"/>
        <v/>
      </c>
      <c r="S915" s="50" t="str">
        <f t="shared" si="349"/>
        <v>Uit</v>
      </c>
      <c r="T915" s="171">
        <f t="shared" si="350"/>
        <v>0</v>
      </c>
      <c r="U915" s="169">
        <f t="shared" si="351"/>
        <v>0</v>
      </c>
      <c r="V915" s="169" t="str">
        <f t="shared" si="352"/>
        <v>Uit</v>
      </c>
      <c r="W915" s="170" t="str">
        <f t="shared" si="353"/>
        <v/>
      </c>
      <c r="X915" s="91" t="str">
        <f t="shared" si="354"/>
        <v/>
      </c>
      <c r="Y915" s="51"/>
      <c r="Z915" s="51"/>
      <c r="AA915" s="51"/>
      <c r="AB915" s="51"/>
      <c r="AC915" s="51"/>
      <c r="AD915" s="51"/>
      <c r="AE915" s="51"/>
      <c r="AF915" s="51"/>
      <c r="AG915" s="51"/>
      <c r="AH915" s="51"/>
      <c r="AI915" s="51"/>
      <c r="AJ915" s="51"/>
      <c r="AK915" s="51"/>
      <c r="AL915" s="51"/>
      <c r="AM915" s="51"/>
      <c r="AN915" s="51"/>
      <c r="AO915" s="51"/>
      <c r="AP915" s="51"/>
      <c r="AQ915" s="51"/>
      <c r="AR915" s="51"/>
      <c r="AS915" s="51"/>
      <c r="AT915" s="51"/>
      <c r="AU915" s="51"/>
      <c r="AV915" s="51"/>
      <c r="AW915" s="51"/>
      <c r="AX915" s="149">
        <f t="shared" si="355"/>
        <v>0</v>
      </c>
      <c r="AY915" s="52"/>
      <c r="AZ915" s="90" t="e">
        <f>VLOOKUP(AY915,Termination!C:D,2,FALSE)</f>
        <v>#N/A</v>
      </c>
      <c r="BA915" s="92" t="str">
        <f t="shared" si="356"/>
        <v/>
      </c>
      <c r="BB915" s="89"/>
      <c r="BC915" s="89"/>
      <c r="BD915" s="150" t="str">
        <f t="shared" si="357"/>
        <v/>
      </c>
      <c r="BE915" s="151">
        <f>VLOOKUP(A915,Basisgegevens!$B:$L,5,0)</f>
        <v>1.0879629629629629E-3</v>
      </c>
      <c r="BF915" s="151">
        <f>VLOOKUP($A915,Basisgegevens!$B:$L,7,0)</f>
        <v>8.5648148148148139E-4</v>
      </c>
      <c r="BG915" s="151">
        <f>VLOOKUP($A915,Basisgegevens!$B:$L,8,0)</f>
        <v>2.1759259259259258E-3</v>
      </c>
      <c r="BH915" s="152">
        <f>VLOOKUP($A915,Basisgegevens!$B:$L,9,0)</f>
        <v>300</v>
      </c>
      <c r="BI915" s="152">
        <f>VLOOKUP($A915,Basisgegevens!$B:$L,10,0)</f>
        <v>135</v>
      </c>
      <c r="BJ915" s="152">
        <f>VLOOKUP($A915,Basisgegevens!$B:$L,11,0)</f>
        <v>19</v>
      </c>
      <c r="BK915" s="152" t="str">
        <f t="shared" si="358"/>
        <v/>
      </c>
      <c r="BL915" s="153" t="str">
        <f t="shared" si="359"/>
        <v>Uit</v>
      </c>
      <c r="BM915" s="154" t="str">
        <f t="shared" si="366"/>
        <v/>
      </c>
      <c r="BN915" s="154">
        <f t="shared" si="360"/>
        <v>0</v>
      </c>
      <c r="BO915" s="154" t="str">
        <f t="shared" si="361"/>
        <v/>
      </c>
      <c r="BP915" s="61"/>
      <c r="BQ915" s="61"/>
      <c r="BR915" s="59" t="str">
        <f t="shared" si="362"/>
        <v/>
      </c>
      <c r="BS915" s="59" t="str">
        <f t="shared" si="363"/>
        <v/>
      </c>
      <c r="BT915" s="155" t="str">
        <f t="shared" si="364"/>
        <v/>
      </c>
      <c r="BU915" s="156" t="str">
        <f t="shared" si="365"/>
        <v/>
      </c>
      <c r="BV915" s="68"/>
      <c r="BW915" s="68"/>
      <c r="BX915" s="68"/>
      <c r="BY915" s="68"/>
      <c r="BZ915" s="68"/>
      <c r="CA915" s="68"/>
      <c r="CB915" s="68"/>
      <c r="CC915" s="68"/>
    </row>
    <row r="916" spans="1:81" x14ac:dyDescent="0.2">
      <c r="A916" s="138" t="s">
        <v>192</v>
      </c>
      <c r="B916" s="32"/>
      <c r="C916" s="164" t="str">
        <f t="shared" si="345"/>
        <v>B</v>
      </c>
      <c r="D916" s="68"/>
      <c r="E916" s="40"/>
      <c r="F916" s="35"/>
      <c r="G916" s="32"/>
      <c r="H916" s="32"/>
      <c r="I916" s="32"/>
      <c r="J916" s="32"/>
      <c r="K916" s="41"/>
      <c r="L916" s="42"/>
      <c r="M916" s="42"/>
      <c r="N916" s="167" t="str">
        <f t="shared" si="346"/>
        <v>Uit</v>
      </c>
      <c r="O916" s="46"/>
      <c r="P916" s="47"/>
      <c r="Q916" s="48">
        <f t="shared" si="347"/>
        <v>0</v>
      </c>
      <c r="R916" s="49" t="str">
        <f t="shared" si="348"/>
        <v/>
      </c>
      <c r="S916" s="50" t="str">
        <f t="shared" si="349"/>
        <v>Uit</v>
      </c>
      <c r="T916" s="171">
        <f t="shared" si="350"/>
        <v>0</v>
      </c>
      <c r="U916" s="169">
        <f t="shared" si="351"/>
        <v>0</v>
      </c>
      <c r="V916" s="169" t="str">
        <f t="shared" si="352"/>
        <v>Uit</v>
      </c>
      <c r="W916" s="170" t="str">
        <f t="shared" si="353"/>
        <v/>
      </c>
      <c r="X916" s="91" t="str">
        <f t="shared" si="354"/>
        <v/>
      </c>
      <c r="Y916" s="51"/>
      <c r="Z916" s="51"/>
      <c r="AA916" s="51"/>
      <c r="AB916" s="51"/>
      <c r="AC916" s="51"/>
      <c r="AD916" s="51"/>
      <c r="AE916" s="51"/>
      <c r="AF916" s="51"/>
      <c r="AG916" s="51"/>
      <c r="AH916" s="51"/>
      <c r="AI916" s="51"/>
      <c r="AJ916" s="51"/>
      <c r="AK916" s="51"/>
      <c r="AL916" s="51"/>
      <c r="AM916" s="51"/>
      <c r="AN916" s="51"/>
      <c r="AO916" s="51"/>
      <c r="AP916" s="51"/>
      <c r="AQ916" s="51"/>
      <c r="AR916" s="51"/>
      <c r="AS916" s="51"/>
      <c r="AT916" s="51"/>
      <c r="AU916" s="51"/>
      <c r="AV916" s="51"/>
      <c r="AW916" s="51"/>
      <c r="AX916" s="149">
        <f t="shared" si="355"/>
        <v>0</v>
      </c>
      <c r="AY916" s="52"/>
      <c r="AZ916" s="90" t="e">
        <f>VLOOKUP(AY916,Termination!C:D,2,FALSE)</f>
        <v>#N/A</v>
      </c>
      <c r="BA916" s="92" t="str">
        <f t="shared" si="356"/>
        <v/>
      </c>
      <c r="BB916" s="89"/>
      <c r="BC916" s="89"/>
      <c r="BD916" s="150" t="str">
        <f t="shared" si="357"/>
        <v/>
      </c>
      <c r="BE916" s="151">
        <f>VLOOKUP(A916,Basisgegevens!$B:$L,5,0)</f>
        <v>1.0879629629629629E-3</v>
      </c>
      <c r="BF916" s="151">
        <f>VLOOKUP($A916,Basisgegevens!$B:$L,7,0)</f>
        <v>8.5648148148148139E-4</v>
      </c>
      <c r="BG916" s="151">
        <f>VLOOKUP($A916,Basisgegevens!$B:$L,8,0)</f>
        <v>2.1759259259259258E-3</v>
      </c>
      <c r="BH916" s="152">
        <f>VLOOKUP($A916,Basisgegevens!$B:$L,9,0)</f>
        <v>300</v>
      </c>
      <c r="BI916" s="152">
        <f>VLOOKUP($A916,Basisgegevens!$B:$L,10,0)</f>
        <v>135</v>
      </c>
      <c r="BJ916" s="152">
        <f>VLOOKUP($A916,Basisgegevens!$B:$L,11,0)</f>
        <v>19</v>
      </c>
      <c r="BK916" s="152" t="str">
        <f t="shared" si="358"/>
        <v/>
      </c>
      <c r="BL916" s="153" t="str">
        <f t="shared" si="359"/>
        <v>Uit</v>
      </c>
      <c r="BM916" s="154" t="str">
        <f t="shared" si="366"/>
        <v/>
      </c>
      <c r="BN916" s="154">
        <f t="shared" si="360"/>
        <v>0</v>
      </c>
      <c r="BO916" s="154" t="str">
        <f t="shared" si="361"/>
        <v/>
      </c>
      <c r="BP916" s="61"/>
      <c r="BQ916" s="61"/>
      <c r="BR916" s="59" t="str">
        <f t="shared" si="362"/>
        <v/>
      </c>
      <c r="BS916" s="59" t="str">
        <f t="shared" si="363"/>
        <v/>
      </c>
      <c r="BT916" s="155" t="str">
        <f t="shared" si="364"/>
        <v/>
      </c>
      <c r="BU916" s="156" t="str">
        <f t="shared" si="365"/>
        <v/>
      </c>
      <c r="BV916" s="68"/>
      <c r="BW916" s="68"/>
      <c r="BX916" s="68"/>
      <c r="BY916" s="68"/>
      <c r="BZ916" s="68"/>
      <c r="CA916" s="68"/>
      <c r="CB916" s="68"/>
      <c r="CC916" s="68"/>
    </row>
    <row r="917" spans="1:81" x14ac:dyDescent="0.2">
      <c r="A917" s="138" t="s">
        <v>192</v>
      </c>
      <c r="B917" s="32"/>
      <c r="C917" s="164" t="str">
        <f t="shared" si="345"/>
        <v>B</v>
      </c>
      <c r="D917" s="68"/>
      <c r="E917" s="40"/>
      <c r="F917" s="35"/>
      <c r="G917" s="32"/>
      <c r="H917" s="32"/>
      <c r="I917" s="32"/>
      <c r="J917" s="32"/>
      <c r="K917" s="41"/>
      <c r="L917" s="42"/>
      <c r="M917" s="42"/>
      <c r="N917" s="167" t="str">
        <f t="shared" si="346"/>
        <v>Uit</v>
      </c>
      <c r="O917" s="46"/>
      <c r="P917" s="47"/>
      <c r="Q917" s="48">
        <f t="shared" si="347"/>
        <v>0</v>
      </c>
      <c r="R917" s="49" t="str">
        <f t="shared" si="348"/>
        <v/>
      </c>
      <c r="S917" s="50" t="str">
        <f t="shared" si="349"/>
        <v>Uit</v>
      </c>
      <c r="T917" s="171">
        <f t="shared" si="350"/>
        <v>0</v>
      </c>
      <c r="U917" s="169">
        <f t="shared" si="351"/>
        <v>0</v>
      </c>
      <c r="V917" s="169" t="str">
        <f t="shared" si="352"/>
        <v>Uit</v>
      </c>
      <c r="W917" s="170" t="str">
        <f t="shared" si="353"/>
        <v/>
      </c>
      <c r="X917" s="91" t="str">
        <f t="shared" si="354"/>
        <v/>
      </c>
      <c r="Y917" s="51"/>
      <c r="Z917" s="51"/>
      <c r="AA917" s="51"/>
      <c r="AB917" s="51"/>
      <c r="AC917" s="51"/>
      <c r="AD917" s="51"/>
      <c r="AE917" s="51"/>
      <c r="AF917" s="51"/>
      <c r="AG917" s="51"/>
      <c r="AH917" s="51"/>
      <c r="AI917" s="51"/>
      <c r="AJ917" s="51"/>
      <c r="AK917" s="51"/>
      <c r="AL917" s="51"/>
      <c r="AM917" s="51"/>
      <c r="AN917" s="51"/>
      <c r="AO917" s="51"/>
      <c r="AP917" s="51"/>
      <c r="AQ917" s="51"/>
      <c r="AR917" s="51"/>
      <c r="AS917" s="51"/>
      <c r="AT917" s="51"/>
      <c r="AU917" s="51"/>
      <c r="AV917" s="51"/>
      <c r="AW917" s="51"/>
      <c r="AX917" s="149">
        <f t="shared" si="355"/>
        <v>0</v>
      </c>
      <c r="AY917" s="52"/>
      <c r="AZ917" s="90" t="e">
        <f>VLOOKUP(AY917,Termination!C:D,2,FALSE)</f>
        <v>#N/A</v>
      </c>
      <c r="BA917" s="92" t="str">
        <f t="shared" si="356"/>
        <v/>
      </c>
      <c r="BB917" s="89"/>
      <c r="BC917" s="89"/>
      <c r="BD917" s="150" t="str">
        <f t="shared" si="357"/>
        <v/>
      </c>
      <c r="BE917" s="151">
        <f>VLOOKUP(A917,Basisgegevens!$B:$L,5,0)</f>
        <v>1.0879629629629629E-3</v>
      </c>
      <c r="BF917" s="151">
        <f>VLOOKUP($A917,Basisgegevens!$B:$L,7,0)</f>
        <v>8.5648148148148139E-4</v>
      </c>
      <c r="BG917" s="151">
        <f>VLOOKUP($A917,Basisgegevens!$B:$L,8,0)</f>
        <v>2.1759259259259258E-3</v>
      </c>
      <c r="BH917" s="152">
        <f>VLOOKUP($A917,Basisgegevens!$B:$L,9,0)</f>
        <v>300</v>
      </c>
      <c r="BI917" s="152">
        <f>VLOOKUP($A917,Basisgegevens!$B:$L,10,0)</f>
        <v>135</v>
      </c>
      <c r="BJ917" s="152">
        <f>VLOOKUP($A917,Basisgegevens!$B:$L,11,0)</f>
        <v>19</v>
      </c>
      <c r="BK917" s="152" t="str">
        <f t="shared" si="358"/>
        <v/>
      </c>
      <c r="BL917" s="153" t="str">
        <f t="shared" si="359"/>
        <v>Uit</v>
      </c>
      <c r="BM917" s="154" t="str">
        <f t="shared" si="366"/>
        <v/>
      </c>
      <c r="BN917" s="154">
        <f t="shared" si="360"/>
        <v>0</v>
      </c>
      <c r="BO917" s="154" t="str">
        <f t="shared" si="361"/>
        <v/>
      </c>
      <c r="BP917" s="61"/>
      <c r="BQ917" s="61"/>
      <c r="BR917" s="59" t="str">
        <f t="shared" si="362"/>
        <v/>
      </c>
      <c r="BS917" s="59" t="str">
        <f t="shared" si="363"/>
        <v/>
      </c>
      <c r="BT917" s="155" t="str">
        <f t="shared" si="364"/>
        <v/>
      </c>
      <c r="BU917" s="156" t="str">
        <f t="shared" si="365"/>
        <v/>
      </c>
      <c r="BV917" s="68"/>
      <c r="BW917" s="68"/>
      <c r="BX917" s="68"/>
      <c r="BY917" s="68"/>
      <c r="BZ917" s="68"/>
      <c r="CA917" s="68"/>
      <c r="CB917" s="68"/>
      <c r="CC917" s="68"/>
    </row>
    <row r="918" spans="1:81" x14ac:dyDescent="0.2">
      <c r="A918" s="138" t="s">
        <v>192</v>
      </c>
      <c r="B918" s="32"/>
      <c r="C918" s="164" t="str">
        <f t="shared" si="345"/>
        <v>B</v>
      </c>
      <c r="D918" s="68"/>
      <c r="E918" s="40"/>
      <c r="F918" s="35"/>
      <c r="G918" s="32"/>
      <c r="H918" s="32"/>
      <c r="I918" s="32"/>
      <c r="J918" s="32"/>
      <c r="K918" s="41"/>
      <c r="L918" s="42"/>
      <c r="M918" s="42"/>
      <c r="N918" s="167" t="str">
        <f t="shared" si="346"/>
        <v>Uit</v>
      </c>
      <c r="O918" s="46"/>
      <c r="P918" s="47"/>
      <c r="Q918" s="48">
        <f t="shared" si="347"/>
        <v>0</v>
      </c>
      <c r="R918" s="49" t="str">
        <f t="shared" si="348"/>
        <v/>
      </c>
      <c r="S918" s="50" t="str">
        <f t="shared" si="349"/>
        <v>Uit</v>
      </c>
      <c r="T918" s="171">
        <f t="shared" si="350"/>
        <v>0</v>
      </c>
      <c r="U918" s="169">
        <f t="shared" si="351"/>
        <v>0</v>
      </c>
      <c r="V918" s="169" t="str">
        <f t="shared" si="352"/>
        <v>Uit</v>
      </c>
      <c r="W918" s="170" t="str">
        <f t="shared" si="353"/>
        <v/>
      </c>
      <c r="X918" s="91" t="str">
        <f t="shared" si="354"/>
        <v/>
      </c>
      <c r="Y918" s="51"/>
      <c r="Z918" s="51"/>
      <c r="AA918" s="51"/>
      <c r="AB918" s="51"/>
      <c r="AC918" s="51"/>
      <c r="AD918" s="51"/>
      <c r="AE918" s="51"/>
      <c r="AF918" s="51"/>
      <c r="AG918" s="51"/>
      <c r="AH918" s="51"/>
      <c r="AI918" s="51"/>
      <c r="AJ918" s="51"/>
      <c r="AK918" s="51"/>
      <c r="AL918" s="51"/>
      <c r="AM918" s="51"/>
      <c r="AN918" s="51"/>
      <c r="AO918" s="51"/>
      <c r="AP918" s="51"/>
      <c r="AQ918" s="51"/>
      <c r="AR918" s="51"/>
      <c r="AS918" s="51"/>
      <c r="AT918" s="51"/>
      <c r="AU918" s="51"/>
      <c r="AV918" s="51"/>
      <c r="AW918" s="51"/>
      <c r="AX918" s="149">
        <f t="shared" si="355"/>
        <v>0</v>
      </c>
      <c r="AY918" s="52"/>
      <c r="AZ918" s="90" t="e">
        <f>VLOOKUP(AY918,Termination!C:D,2,FALSE)</f>
        <v>#N/A</v>
      </c>
      <c r="BA918" s="92" t="str">
        <f t="shared" si="356"/>
        <v/>
      </c>
      <c r="BB918" s="89"/>
      <c r="BC918" s="89"/>
      <c r="BD918" s="150" t="str">
        <f t="shared" si="357"/>
        <v/>
      </c>
      <c r="BE918" s="151">
        <f>VLOOKUP(A918,Basisgegevens!$B:$L,5,0)</f>
        <v>1.0879629629629629E-3</v>
      </c>
      <c r="BF918" s="151">
        <f>VLOOKUP($A918,Basisgegevens!$B:$L,7,0)</f>
        <v>8.5648148148148139E-4</v>
      </c>
      <c r="BG918" s="151">
        <f>VLOOKUP($A918,Basisgegevens!$B:$L,8,0)</f>
        <v>2.1759259259259258E-3</v>
      </c>
      <c r="BH918" s="152">
        <f>VLOOKUP($A918,Basisgegevens!$B:$L,9,0)</f>
        <v>300</v>
      </c>
      <c r="BI918" s="152">
        <f>VLOOKUP($A918,Basisgegevens!$B:$L,10,0)</f>
        <v>135</v>
      </c>
      <c r="BJ918" s="152">
        <f>VLOOKUP($A918,Basisgegevens!$B:$L,11,0)</f>
        <v>19</v>
      </c>
      <c r="BK918" s="152" t="str">
        <f t="shared" si="358"/>
        <v/>
      </c>
      <c r="BL918" s="153" t="str">
        <f t="shared" si="359"/>
        <v>Uit</v>
      </c>
      <c r="BM918" s="154" t="str">
        <f t="shared" si="366"/>
        <v/>
      </c>
      <c r="BN918" s="154">
        <f t="shared" si="360"/>
        <v>0</v>
      </c>
      <c r="BO918" s="154" t="str">
        <f t="shared" si="361"/>
        <v/>
      </c>
      <c r="BP918" s="61"/>
      <c r="BQ918" s="61"/>
      <c r="BR918" s="59" t="str">
        <f t="shared" si="362"/>
        <v/>
      </c>
      <c r="BS918" s="59" t="str">
        <f t="shared" si="363"/>
        <v/>
      </c>
      <c r="BT918" s="155" t="str">
        <f t="shared" si="364"/>
        <v/>
      </c>
      <c r="BU918" s="156" t="str">
        <f t="shared" si="365"/>
        <v/>
      </c>
      <c r="BV918" s="68"/>
      <c r="BW918" s="68"/>
      <c r="BX918" s="68"/>
      <c r="BY918" s="68"/>
      <c r="BZ918" s="68"/>
      <c r="CA918" s="68"/>
      <c r="CB918" s="68"/>
      <c r="CC918" s="68"/>
    </row>
    <row r="919" spans="1:81" x14ac:dyDescent="0.2">
      <c r="A919" s="138" t="s">
        <v>192</v>
      </c>
      <c r="B919" s="32"/>
      <c r="C919" s="164" t="str">
        <f t="shared" si="345"/>
        <v>B</v>
      </c>
      <c r="D919" s="68"/>
      <c r="E919" s="40"/>
      <c r="F919" s="35"/>
      <c r="G919" s="32"/>
      <c r="H919" s="32"/>
      <c r="I919" s="32"/>
      <c r="J919" s="32"/>
      <c r="K919" s="41"/>
      <c r="L919" s="42"/>
      <c r="M919" s="42"/>
      <c r="N919" s="167" t="str">
        <f t="shared" si="346"/>
        <v>Uit</v>
      </c>
      <c r="O919" s="46"/>
      <c r="P919" s="47"/>
      <c r="Q919" s="48">
        <f t="shared" si="347"/>
        <v>0</v>
      </c>
      <c r="R919" s="49" t="str">
        <f t="shared" si="348"/>
        <v/>
      </c>
      <c r="S919" s="50" t="str">
        <f t="shared" si="349"/>
        <v>Uit</v>
      </c>
      <c r="T919" s="171">
        <f t="shared" si="350"/>
        <v>0</v>
      </c>
      <c r="U919" s="169">
        <f t="shared" si="351"/>
        <v>0</v>
      </c>
      <c r="V919" s="169" t="str">
        <f t="shared" si="352"/>
        <v>Uit</v>
      </c>
      <c r="W919" s="170" t="str">
        <f t="shared" si="353"/>
        <v/>
      </c>
      <c r="X919" s="91" t="str">
        <f t="shared" si="354"/>
        <v/>
      </c>
      <c r="Y919" s="51"/>
      <c r="Z919" s="51"/>
      <c r="AA919" s="51"/>
      <c r="AB919" s="51"/>
      <c r="AC919" s="51"/>
      <c r="AD919" s="51"/>
      <c r="AE919" s="51"/>
      <c r="AF919" s="51"/>
      <c r="AG919" s="51"/>
      <c r="AH919" s="51"/>
      <c r="AI919" s="51"/>
      <c r="AJ919" s="51"/>
      <c r="AK919" s="51"/>
      <c r="AL919" s="51"/>
      <c r="AM919" s="51"/>
      <c r="AN919" s="51"/>
      <c r="AO919" s="51"/>
      <c r="AP919" s="51"/>
      <c r="AQ919" s="51"/>
      <c r="AR919" s="51"/>
      <c r="AS919" s="51"/>
      <c r="AT919" s="51"/>
      <c r="AU919" s="51"/>
      <c r="AV919" s="51"/>
      <c r="AW919" s="51"/>
      <c r="AX919" s="149">
        <f t="shared" si="355"/>
        <v>0</v>
      </c>
      <c r="AY919" s="52"/>
      <c r="AZ919" s="90" t="e">
        <f>VLOOKUP(AY919,Termination!C:D,2,FALSE)</f>
        <v>#N/A</v>
      </c>
      <c r="BA919" s="92" t="str">
        <f t="shared" si="356"/>
        <v/>
      </c>
      <c r="BB919" s="89"/>
      <c r="BC919" s="89"/>
      <c r="BD919" s="150" t="str">
        <f t="shared" si="357"/>
        <v/>
      </c>
      <c r="BE919" s="151">
        <f>VLOOKUP(A919,Basisgegevens!$B:$L,5,0)</f>
        <v>1.0879629629629629E-3</v>
      </c>
      <c r="BF919" s="151">
        <f>VLOOKUP($A919,Basisgegevens!$B:$L,7,0)</f>
        <v>8.5648148148148139E-4</v>
      </c>
      <c r="BG919" s="151">
        <f>VLOOKUP($A919,Basisgegevens!$B:$L,8,0)</f>
        <v>2.1759259259259258E-3</v>
      </c>
      <c r="BH919" s="152">
        <f>VLOOKUP($A919,Basisgegevens!$B:$L,9,0)</f>
        <v>300</v>
      </c>
      <c r="BI919" s="152">
        <f>VLOOKUP($A919,Basisgegevens!$B:$L,10,0)</f>
        <v>135</v>
      </c>
      <c r="BJ919" s="152">
        <f>VLOOKUP($A919,Basisgegevens!$B:$L,11,0)</f>
        <v>19</v>
      </c>
      <c r="BK919" s="152" t="str">
        <f t="shared" si="358"/>
        <v/>
      </c>
      <c r="BL919" s="153" t="str">
        <f t="shared" si="359"/>
        <v>Uit</v>
      </c>
      <c r="BM919" s="154" t="str">
        <f t="shared" si="366"/>
        <v/>
      </c>
      <c r="BN919" s="154">
        <f t="shared" si="360"/>
        <v>0</v>
      </c>
      <c r="BO919" s="154" t="str">
        <f t="shared" si="361"/>
        <v/>
      </c>
      <c r="BP919" s="61"/>
      <c r="BQ919" s="61"/>
      <c r="BR919" s="59" t="str">
        <f t="shared" si="362"/>
        <v/>
      </c>
      <c r="BS919" s="59" t="str">
        <f t="shared" si="363"/>
        <v/>
      </c>
      <c r="BT919" s="155" t="str">
        <f t="shared" si="364"/>
        <v/>
      </c>
      <c r="BU919" s="156" t="str">
        <f t="shared" si="365"/>
        <v/>
      </c>
      <c r="BV919" s="68"/>
      <c r="BW919" s="68"/>
      <c r="BX919" s="68"/>
      <c r="BY919" s="68"/>
      <c r="BZ919" s="68"/>
      <c r="CA919" s="68"/>
      <c r="CB919" s="68"/>
      <c r="CC919" s="68"/>
    </row>
    <row r="920" spans="1:81" x14ac:dyDescent="0.2">
      <c r="A920" s="138" t="s">
        <v>192</v>
      </c>
      <c r="B920" s="32"/>
      <c r="C920" s="164" t="str">
        <f t="shared" si="345"/>
        <v>B</v>
      </c>
      <c r="D920" s="68"/>
      <c r="E920" s="40"/>
      <c r="F920" s="35"/>
      <c r="G920" s="32"/>
      <c r="H920" s="32"/>
      <c r="I920" s="32"/>
      <c r="J920" s="32"/>
      <c r="K920" s="41"/>
      <c r="L920" s="42"/>
      <c r="M920" s="42"/>
      <c r="N920" s="167" t="str">
        <f t="shared" si="346"/>
        <v>Uit</v>
      </c>
      <c r="O920" s="46"/>
      <c r="P920" s="47"/>
      <c r="Q920" s="48">
        <f t="shared" si="347"/>
        <v>0</v>
      </c>
      <c r="R920" s="49" t="str">
        <f t="shared" si="348"/>
        <v/>
      </c>
      <c r="S920" s="50" t="str">
        <f t="shared" si="349"/>
        <v>Uit</v>
      </c>
      <c r="T920" s="171">
        <f t="shared" si="350"/>
        <v>0</v>
      </c>
      <c r="U920" s="169">
        <f t="shared" si="351"/>
        <v>0</v>
      </c>
      <c r="V920" s="169" t="str">
        <f t="shared" si="352"/>
        <v>Uit</v>
      </c>
      <c r="W920" s="170" t="str">
        <f t="shared" si="353"/>
        <v/>
      </c>
      <c r="X920" s="91" t="str">
        <f t="shared" si="354"/>
        <v/>
      </c>
      <c r="Y920" s="51"/>
      <c r="Z920" s="51"/>
      <c r="AA920" s="51"/>
      <c r="AB920" s="51"/>
      <c r="AC920" s="51"/>
      <c r="AD920" s="51"/>
      <c r="AE920" s="51"/>
      <c r="AF920" s="51"/>
      <c r="AG920" s="51"/>
      <c r="AH920" s="51"/>
      <c r="AI920" s="51"/>
      <c r="AJ920" s="51"/>
      <c r="AK920" s="51"/>
      <c r="AL920" s="51"/>
      <c r="AM920" s="51"/>
      <c r="AN920" s="51"/>
      <c r="AO920" s="51"/>
      <c r="AP920" s="51"/>
      <c r="AQ920" s="51"/>
      <c r="AR920" s="51"/>
      <c r="AS920" s="51"/>
      <c r="AT920" s="51"/>
      <c r="AU920" s="51"/>
      <c r="AV920" s="51"/>
      <c r="AW920" s="51"/>
      <c r="AX920" s="149">
        <f t="shared" si="355"/>
        <v>0</v>
      </c>
      <c r="AY920" s="52"/>
      <c r="AZ920" s="90" t="e">
        <f>VLOOKUP(AY920,Termination!C:D,2,FALSE)</f>
        <v>#N/A</v>
      </c>
      <c r="BA920" s="92" t="str">
        <f t="shared" si="356"/>
        <v/>
      </c>
      <c r="BB920" s="89"/>
      <c r="BC920" s="89"/>
      <c r="BD920" s="150" t="str">
        <f t="shared" si="357"/>
        <v/>
      </c>
      <c r="BE920" s="151">
        <f>VLOOKUP(A920,Basisgegevens!$B:$L,5,0)</f>
        <v>1.0879629629629629E-3</v>
      </c>
      <c r="BF920" s="151">
        <f>VLOOKUP($A920,Basisgegevens!$B:$L,7,0)</f>
        <v>8.5648148148148139E-4</v>
      </c>
      <c r="BG920" s="151">
        <f>VLOOKUP($A920,Basisgegevens!$B:$L,8,0)</f>
        <v>2.1759259259259258E-3</v>
      </c>
      <c r="BH920" s="152">
        <f>VLOOKUP($A920,Basisgegevens!$B:$L,9,0)</f>
        <v>300</v>
      </c>
      <c r="BI920" s="152">
        <f>VLOOKUP($A920,Basisgegevens!$B:$L,10,0)</f>
        <v>135</v>
      </c>
      <c r="BJ920" s="152">
        <f>VLOOKUP($A920,Basisgegevens!$B:$L,11,0)</f>
        <v>19</v>
      </c>
      <c r="BK920" s="152" t="str">
        <f t="shared" si="358"/>
        <v/>
      </c>
      <c r="BL920" s="153" t="str">
        <f t="shared" si="359"/>
        <v>Uit</v>
      </c>
      <c r="BM920" s="154" t="str">
        <f t="shared" si="366"/>
        <v/>
      </c>
      <c r="BN920" s="154">
        <f t="shared" si="360"/>
        <v>0</v>
      </c>
      <c r="BO920" s="154" t="str">
        <f t="shared" si="361"/>
        <v/>
      </c>
      <c r="BP920" s="61"/>
      <c r="BQ920" s="61"/>
      <c r="BR920" s="59" t="str">
        <f t="shared" si="362"/>
        <v/>
      </c>
      <c r="BS920" s="59" t="str">
        <f t="shared" si="363"/>
        <v/>
      </c>
      <c r="BT920" s="155" t="str">
        <f t="shared" si="364"/>
        <v/>
      </c>
      <c r="BU920" s="156" t="str">
        <f t="shared" si="365"/>
        <v/>
      </c>
      <c r="BV920" s="68"/>
      <c r="BW920" s="68"/>
      <c r="BX920" s="68"/>
      <c r="BY920" s="68"/>
      <c r="BZ920" s="68"/>
      <c r="CA920" s="68"/>
      <c r="CB920" s="68"/>
      <c r="CC920" s="68"/>
    </row>
    <row r="921" spans="1:81" x14ac:dyDescent="0.2">
      <c r="A921" s="138" t="s">
        <v>192</v>
      </c>
      <c r="B921" s="32"/>
      <c r="C921" s="164" t="str">
        <f t="shared" si="345"/>
        <v>B</v>
      </c>
      <c r="D921" s="68"/>
      <c r="E921" s="40"/>
      <c r="F921" s="35"/>
      <c r="G921" s="32"/>
      <c r="H921" s="32"/>
      <c r="I921" s="32"/>
      <c r="J921" s="32"/>
      <c r="K921" s="41"/>
      <c r="L921" s="42"/>
      <c r="M921" s="42"/>
      <c r="N921" s="167" t="str">
        <f t="shared" si="346"/>
        <v>Uit</v>
      </c>
      <c r="O921" s="46"/>
      <c r="P921" s="47"/>
      <c r="Q921" s="48">
        <f t="shared" si="347"/>
        <v>0</v>
      </c>
      <c r="R921" s="49" t="str">
        <f t="shared" si="348"/>
        <v/>
      </c>
      <c r="S921" s="50" t="str">
        <f t="shared" si="349"/>
        <v>Uit</v>
      </c>
      <c r="T921" s="171">
        <f t="shared" si="350"/>
        <v>0</v>
      </c>
      <c r="U921" s="169">
        <f t="shared" si="351"/>
        <v>0</v>
      </c>
      <c r="V921" s="169" t="str">
        <f t="shared" si="352"/>
        <v>Uit</v>
      </c>
      <c r="W921" s="170" t="str">
        <f t="shared" si="353"/>
        <v/>
      </c>
      <c r="X921" s="91" t="str">
        <f t="shared" si="354"/>
        <v/>
      </c>
      <c r="Y921" s="51"/>
      <c r="Z921" s="51"/>
      <c r="AA921" s="51"/>
      <c r="AB921" s="51"/>
      <c r="AC921" s="51"/>
      <c r="AD921" s="51"/>
      <c r="AE921" s="51"/>
      <c r="AF921" s="51"/>
      <c r="AG921" s="51"/>
      <c r="AH921" s="51"/>
      <c r="AI921" s="51"/>
      <c r="AJ921" s="51"/>
      <c r="AK921" s="51"/>
      <c r="AL921" s="51"/>
      <c r="AM921" s="51"/>
      <c r="AN921" s="51"/>
      <c r="AO921" s="51"/>
      <c r="AP921" s="51"/>
      <c r="AQ921" s="51"/>
      <c r="AR921" s="51"/>
      <c r="AS921" s="51"/>
      <c r="AT921" s="51"/>
      <c r="AU921" s="51"/>
      <c r="AV921" s="51"/>
      <c r="AW921" s="51"/>
      <c r="AX921" s="149">
        <f t="shared" si="355"/>
        <v>0</v>
      </c>
      <c r="AY921" s="52"/>
      <c r="AZ921" s="90" t="e">
        <f>VLOOKUP(AY921,Termination!C:D,2,FALSE)</f>
        <v>#N/A</v>
      </c>
      <c r="BA921" s="92" t="str">
        <f t="shared" si="356"/>
        <v/>
      </c>
      <c r="BB921" s="89"/>
      <c r="BC921" s="89"/>
      <c r="BD921" s="150" t="str">
        <f t="shared" si="357"/>
        <v/>
      </c>
      <c r="BE921" s="151">
        <f>VLOOKUP(A921,Basisgegevens!$B:$L,5,0)</f>
        <v>1.0879629629629629E-3</v>
      </c>
      <c r="BF921" s="151">
        <f>VLOOKUP($A921,Basisgegevens!$B:$L,7,0)</f>
        <v>8.5648148148148139E-4</v>
      </c>
      <c r="BG921" s="151">
        <f>VLOOKUP($A921,Basisgegevens!$B:$L,8,0)</f>
        <v>2.1759259259259258E-3</v>
      </c>
      <c r="BH921" s="152">
        <f>VLOOKUP($A921,Basisgegevens!$B:$L,9,0)</f>
        <v>300</v>
      </c>
      <c r="BI921" s="152">
        <f>VLOOKUP($A921,Basisgegevens!$B:$L,10,0)</f>
        <v>135</v>
      </c>
      <c r="BJ921" s="152">
        <f>VLOOKUP($A921,Basisgegevens!$B:$L,11,0)</f>
        <v>19</v>
      </c>
      <c r="BK921" s="152" t="str">
        <f t="shared" si="358"/>
        <v/>
      </c>
      <c r="BL921" s="153" t="str">
        <f t="shared" si="359"/>
        <v>Uit</v>
      </c>
      <c r="BM921" s="154" t="str">
        <f t="shared" si="366"/>
        <v/>
      </c>
      <c r="BN921" s="154">
        <f t="shared" si="360"/>
        <v>0</v>
      </c>
      <c r="BO921" s="154" t="str">
        <f t="shared" si="361"/>
        <v/>
      </c>
      <c r="BP921" s="61"/>
      <c r="BQ921" s="61"/>
      <c r="BR921" s="59" t="str">
        <f t="shared" si="362"/>
        <v/>
      </c>
      <c r="BS921" s="59" t="str">
        <f t="shared" si="363"/>
        <v/>
      </c>
      <c r="BT921" s="155" t="str">
        <f t="shared" si="364"/>
        <v/>
      </c>
      <c r="BU921" s="156" t="str">
        <f t="shared" si="365"/>
        <v/>
      </c>
      <c r="BV921" s="68"/>
      <c r="BW921" s="68"/>
      <c r="BX921" s="68"/>
      <c r="BY921" s="68"/>
      <c r="BZ921" s="68"/>
      <c r="CA921" s="68"/>
      <c r="CB921" s="68"/>
      <c r="CC921" s="68"/>
    </row>
    <row r="922" spans="1:81" x14ac:dyDescent="0.2">
      <c r="A922" s="138" t="s">
        <v>192</v>
      </c>
      <c r="B922" s="32"/>
      <c r="C922" s="164" t="str">
        <f t="shared" si="345"/>
        <v>B</v>
      </c>
      <c r="D922" s="68"/>
      <c r="E922" s="40"/>
      <c r="F922" s="35"/>
      <c r="G922" s="32"/>
      <c r="H922" s="32"/>
      <c r="I922" s="32"/>
      <c r="J922" s="32"/>
      <c r="K922" s="41"/>
      <c r="L922" s="42"/>
      <c r="M922" s="42"/>
      <c r="N922" s="167" t="str">
        <f t="shared" si="346"/>
        <v>Uit</v>
      </c>
      <c r="O922" s="46"/>
      <c r="P922" s="47"/>
      <c r="Q922" s="48">
        <f t="shared" si="347"/>
        <v>0</v>
      </c>
      <c r="R922" s="49" t="str">
        <f t="shared" si="348"/>
        <v/>
      </c>
      <c r="S922" s="50" t="str">
        <f t="shared" si="349"/>
        <v>Uit</v>
      </c>
      <c r="T922" s="171">
        <f t="shared" si="350"/>
        <v>0</v>
      </c>
      <c r="U922" s="169">
        <f t="shared" si="351"/>
        <v>0</v>
      </c>
      <c r="V922" s="169" t="str">
        <f t="shared" si="352"/>
        <v>Uit</v>
      </c>
      <c r="W922" s="170" t="str">
        <f t="shared" si="353"/>
        <v/>
      </c>
      <c r="X922" s="91" t="str">
        <f t="shared" si="354"/>
        <v/>
      </c>
      <c r="Y922" s="51"/>
      <c r="Z922" s="51"/>
      <c r="AA922" s="51"/>
      <c r="AB922" s="51"/>
      <c r="AC922" s="51"/>
      <c r="AD922" s="51"/>
      <c r="AE922" s="51"/>
      <c r="AF922" s="51"/>
      <c r="AG922" s="51"/>
      <c r="AH922" s="51"/>
      <c r="AI922" s="51"/>
      <c r="AJ922" s="51"/>
      <c r="AK922" s="51"/>
      <c r="AL922" s="51"/>
      <c r="AM922" s="51"/>
      <c r="AN922" s="51"/>
      <c r="AO922" s="51"/>
      <c r="AP922" s="51"/>
      <c r="AQ922" s="51"/>
      <c r="AR922" s="51"/>
      <c r="AS922" s="51"/>
      <c r="AT922" s="51"/>
      <c r="AU922" s="51"/>
      <c r="AV922" s="51"/>
      <c r="AW922" s="51"/>
      <c r="AX922" s="149">
        <f t="shared" si="355"/>
        <v>0</v>
      </c>
      <c r="AY922" s="52"/>
      <c r="AZ922" s="90" t="e">
        <f>VLOOKUP(AY922,Termination!C:D,2,FALSE)</f>
        <v>#N/A</v>
      </c>
      <c r="BA922" s="92" t="str">
        <f t="shared" si="356"/>
        <v/>
      </c>
      <c r="BB922" s="89"/>
      <c r="BC922" s="89"/>
      <c r="BD922" s="150" t="str">
        <f t="shared" si="357"/>
        <v/>
      </c>
      <c r="BE922" s="151">
        <f>VLOOKUP(A922,Basisgegevens!$B:$L,5,0)</f>
        <v>1.0879629629629629E-3</v>
      </c>
      <c r="BF922" s="151">
        <f>VLOOKUP($A922,Basisgegevens!$B:$L,7,0)</f>
        <v>8.5648148148148139E-4</v>
      </c>
      <c r="BG922" s="151">
        <f>VLOOKUP($A922,Basisgegevens!$B:$L,8,0)</f>
        <v>2.1759259259259258E-3</v>
      </c>
      <c r="BH922" s="152">
        <f>VLOOKUP($A922,Basisgegevens!$B:$L,9,0)</f>
        <v>300</v>
      </c>
      <c r="BI922" s="152">
        <f>VLOOKUP($A922,Basisgegevens!$B:$L,10,0)</f>
        <v>135</v>
      </c>
      <c r="BJ922" s="152">
        <f>VLOOKUP($A922,Basisgegevens!$B:$L,11,0)</f>
        <v>19</v>
      </c>
      <c r="BK922" s="152" t="str">
        <f t="shared" si="358"/>
        <v/>
      </c>
      <c r="BL922" s="153" t="str">
        <f t="shared" si="359"/>
        <v>Uit</v>
      </c>
      <c r="BM922" s="154" t="str">
        <f t="shared" si="366"/>
        <v/>
      </c>
      <c r="BN922" s="154">
        <f t="shared" si="360"/>
        <v>0</v>
      </c>
      <c r="BO922" s="154" t="str">
        <f t="shared" si="361"/>
        <v/>
      </c>
      <c r="BP922" s="61"/>
      <c r="BQ922" s="61"/>
      <c r="BR922" s="59" t="str">
        <f t="shared" si="362"/>
        <v/>
      </c>
      <c r="BS922" s="59" t="str">
        <f t="shared" si="363"/>
        <v/>
      </c>
      <c r="BT922" s="155" t="str">
        <f t="shared" si="364"/>
        <v/>
      </c>
      <c r="BU922" s="156" t="str">
        <f t="shared" si="365"/>
        <v/>
      </c>
      <c r="BV922" s="68"/>
      <c r="BW922" s="68"/>
      <c r="BX922" s="68"/>
      <c r="BY922" s="68"/>
      <c r="BZ922" s="68"/>
      <c r="CA922" s="68"/>
      <c r="CB922" s="68"/>
      <c r="CC922" s="68"/>
    </row>
    <row r="923" spans="1:81" x14ac:dyDescent="0.2">
      <c r="A923" s="138" t="s">
        <v>192</v>
      </c>
      <c r="B923" s="32"/>
      <c r="C923" s="164" t="str">
        <f t="shared" si="345"/>
        <v>B</v>
      </c>
      <c r="D923" s="68"/>
      <c r="E923" s="40"/>
      <c r="F923" s="35"/>
      <c r="G923" s="32"/>
      <c r="H923" s="32"/>
      <c r="I923" s="32"/>
      <c r="J923" s="32"/>
      <c r="K923" s="41"/>
      <c r="L923" s="42"/>
      <c r="M923" s="42"/>
      <c r="N923" s="167" t="str">
        <f t="shared" si="346"/>
        <v>Uit</v>
      </c>
      <c r="O923" s="46"/>
      <c r="P923" s="47"/>
      <c r="Q923" s="48">
        <f t="shared" si="347"/>
        <v>0</v>
      </c>
      <c r="R923" s="49" t="str">
        <f t="shared" si="348"/>
        <v/>
      </c>
      <c r="S923" s="50" t="str">
        <f t="shared" si="349"/>
        <v>Uit</v>
      </c>
      <c r="T923" s="171">
        <f t="shared" si="350"/>
        <v>0</v>
      </c>
      <c r="U923" s="169">
        <f t="shared" si="351"/>
        <v>0</v>
      </c>
      <c r="V923" s="169" t="str">
        <f t="shared" si="352"/>
        <v>Uit</v>
      </c>
      <c r="W923" s="170" t="str">
        <f t="shared" si="353"/>
        <v/>
      </c>
      <c r="X923" s="91" t="str">
        <f t="shared" si="354"/>
        <v/>
      </c>
      <c r="Y923" s="51"/>
      <c r="Z923" s="51"/>
      <c r="AA923" s="51"/>
      <c r="AB923" s="51"/>
      <c r="AC923" s="51"/>
      <c r="AD923" s="51"/>
      <c r="AE923" s="51"/>
      <c r="AF923" s="51"/>
      <c r="AG923" s="51"/>
      <c r="AH923" s="51"/>
      <c r="AI923" s="51"/>
      <c r="AJ923" s="51"/>
      <c r="AK923" s="51"/>
      <c r="AL923" s="51"/>
      <c r="AM923" s="51"/>
      <c r="AN923" s="51"/>
      <c r="AO923" s="51"/>
      <c r="AP923" s="51"/>
      <c r="AQ923" s="51"/>
      <c r="AR923" s="51"/>
      <c r="AS923" s="51"/>
      <c r="AT923" s="51"/>
      <c r="AU923" s="51"/>
      <c r="AV923" s="51"/>
      <c r="AW923" s="51"/>
      <c r="AX923" s="149">
        <f t="shared" si="355"/>
        <v>0</v>
      </c>
      <c r="AY923" s="52"/>
      <c r="AZ923" s="90" t="e">
        <f>VLOOKUP(AY923,Termination!C:D,2,FALSE)</f>
        <v>#N/A</v>
      </c>
      <c r="BA923" s="92" t="str">
        <f t="shared" si="356"/>
        <v/>
      </c>
      <c r="BB923" s="89"/>
      <c r="BC923" s="89"/>
      <c r="BD923" s="150" t="str">
        <f t="shared" si="357"/>
        <v/>
      </c>
      <c r="BE923" s="151">
        <f>VLOOKUP(A923,Basisgegevens!$B:$L,5,0)</f>
        <v>1.0879629629629629E-3</v>
      </c>
      <c r="BF923" s="151">
        <f>VLOOKUP($A923,Basisgegevens!$B:$L,7,0)</f>
        <v>8.5648148148148139E-4</v>
      </c>
      <c r="BG923" s="151">
        <f>VLOOKUP($A923,Basisgegevens!$B:$L,8,0)</f>
        <v>2.1759259259259258E-3</v>
      </c>
      <c r="BH923" s="152">
        <f>VLOOKUP($A923,Basisgegevens!$B:$L,9,0)</f>
        <v>300</v>
      </c>
      <c r="BI923" s="152">
        <f>VLOOKUP($A923,Basisgegevens!$B:$L,10,0)</f>
        <v>135</v>
      </c>
      <c r="BJ923" s="152">
        <f>VLOOKUP($A923,Basisgegevens!$B:$L,11,0)</f>
        <v>19</v>
      </c>
      <c r="BK923" s="152" t="str">
        <f t="shared" si="358"/>
        <v/>
      </c>
      <c r="BL923" s="153" t="str">
        <f t="shared" si="359"/>
        <v>Uit</v>
      </c>
      <c r="BM923" s="154" t="str">
        <f t="shared" si="366"/>
        <v/>
      </c>
      <c r="BN923" s="154">
        <f t="shared" si="360"/>
        <v>0</v>
      </c>
      <c r="BO923" s="154" t="str">
        <f t="shared" si="361"/>
        <v/>
      </c>
      <c r="BP923" s="61"/>
      <c r="BQ923" s="61"/>
      <c r="BR923" s="59" t="str">
        <f t="shared" si="362"/>
        <v/>
      </c>
      <c r="BS923" s="59" t="str">
        <f t="shared" si="363"/>
        <v/>
      </c>
      <c r="BT923" s="155" t="str">
        <f t="shared" si="364"/>
        <v/>
      </c>
      <c r="BU923" s="156" t="str">
        <f t="shared" si="365"/>
        <v/>
      </c>
      <c r="BV923" s="68"/>
      <c r="BW923" s="68"/>
      <c r="BX923" s="68"/>
      <c r="BY923" s="68"/>
      <c r="BZ923" s="68"/>
      <c r="CA923" s="68"/>
      <c r="CB923" s="68"/>
      <c r="CC923" s="68"/>
    </row>
    <row r="924" spans="1:81" x14ac:dyDescent="0.2">
      <c r="A924" s="138" t="s">
        <v>192</v>
      </c>
      <c r="B924" s="32"/>
      <c r="C924" s="164" t="str">
        <f t="shared" si="345"/>
        <v>B</v>
      </c>
      <c r="D924" s="68"/>
      <c r="E924" s="40"/>
      <c r="F924" s="35"/>
      <c r="G924" s="32"/>
      <c r="H924" s="32"/>
      <c r="I924" s="32"/>
      <c r="J924" s="32"/>
      <c r="K924" s="41"/>
      <c r="L924" s="42"/>
      <c r="M924" s="42"/>
      <c r="N924" s="167" t="str">
        <f t="shared" si="346"/>
        <v>Uit</v>
      </c>
      <c r="O924" s="46"/>
      <c r="P924" s="47"/>
      <c r="Q924" s="48">
        <f t="shared" si="347"/>
        <v>0</v>
      </c>
      <c r="R924" s="49" t="str">
        <f t="shared" si="348"/>
        <v/>
      </c>
      <c r="S924" s="50" t="str">
        <f t="shared" si="349"/>
        <v>Uit</v>
      </c>
      <c r="T924" s="171">
        <f t="shared" si="350"/>
        <v>0</v>
      </c>
      <c r="U924" s="169">
        <f t="shared" si="351"/>
        <v>0</v>
      </c>
      <c r="V924" s="169" t="str">
        <f t="shared" si="352"/>
        <v>Uit</v>
      </c>
      <c r="W924" s="170" t="str">
        <f t="shared" si="353"/>
        <v/>
      </c>
      <c r="X924" s="91" t="str">
        <f t="shared" si="354"/>
        <v/>
      </c>
      <c r="Y924" s="51"/>
      <c r="Z924" s="51"/>
      <c r="AA924" s="51"/>
      <c r="AB924" s="51"/>
      <c r="AC924" s="51"/>
      <c r="AD924" s="51"/>
      <c r="AE924" s="51"/>
      <c r="AF924" s="51"/>
      <c r="AG924" s="51"/>
      <c r="AH924" s="51"/>
      <c r="AI924" s="51"/>
      <c r="AJ924" s="51"/>
      <c r="AK924" s="51"/>
      <c r="AL924" s="51"/>
      <c r="AM924" s="51"/>
      <c r="AN924" s="51"/>
      <c r="AO924" s="51"/>
      <c r="AP924" s="51"/>
      <c r="AQ924" s="51"/>
      <c r="AR924" s="51"/>
      <c r="AS924" s="51"/>
      <c r="AT924" s="51"/>
      <c r="AU924" s="51"/>
      <c r="AV924" s="51"/>
      <c r="AW924" s="51"/>
      <c r="AX924" s="149">
        <f t="shared" si="355"/>
        <v>0</v>
      </c>
      <c r="AY924" s="52"/>
      <c r="AZ924" s="90" t="e">
        <f>VLOOKUP(AY924,Termination!C:D,2,FALSE)</f>
        <v>#N/A</v>
      </c>
      <c r="BA924" s="92" t="str">
        <f t="shared" si="356"/>
        <v/>
      </c>
      <c r="BB924" s="89"/>
      <c r="BC924" s="89"/>
      <c r="BD924" s="150" t="str">
        <f t="shared" si="357"/>
        <v/>
      </c>
      <c r="BE924" s="151">
        <f>VLOOKUP(A924,Basisgegevens!$B:$L,5,0)</f>
        <v>1.0879629629629629E-3</v>
      </c>
      <c r="BF924" s="151">
        <f>VLOOKUP($A924,Basisgegevens!$B:$L,7,0)</f>
        <v>8.5648148148148139E-4</v>
      </c>
      <c r="BG924" s="151">
        <f>VLOOKUP($A924,Basisgegevens!$B:$L,8,0)</f>
        <v>2.1759259259259258E-3</v>
      </c>
      <c r="BH924" s="152">
        <f>VLOOKUP($A924,Basisgegevens!$B:$L,9,0)</f>
        <v>300</v>
      </c>
      <c r="BI924" s="152">
        <f>VLOOKUP($A924,Basisgegevens!$B:$L,10,0)</f>
        <v>135</v>
      </c>
      <c r="BJ924" s="152">
        <f>VLOOKUP($A924,Basisgegevens!$B:$L,11,0)</f>
        <v>19</v>
      </c>
      <c r="BK924" s="152" t="str">
        <f t="shared" si="358"/>
        <v/>
      </c>
      <c r="BL924" s="153" t="str">
        <f t="shared" si="359"/>
        <v>Uit</v>
      </c>
      <c r="BM924" s="154" t="str">
        <f t="shared" si="366"/>
        <v/>
      </c>
      <c r="BN924" s="154">
        <f t="shared" si="360"/>
        <v>0</v>
      </c>
      <c r="BO924" s="154" t="str">
        <f t="shared" si="361"/>
        <v/>
      </c>
      <c r="BP924" s="61"/>
      <c r="BQ924" s="61"/>
      <c r="BR924" s="59" t="str">
        <f t="shared" si="362"/>
        <v/>
      </c>
      <c r="BS924" s="59" t="str">
        <f t="shared" si="363"/>
        <v/>
      </c>
      <c r="BT924" s="155" t="str">
        <f t="shared" si="364"/>
        <v/>
      </c>
      <c r="BU924" s="156" t="str">
        <f t="shared" si="365"/>
        <v/>
      </c>
      <c r="BV924" s="68"/>
      <c r="BW924" s="68"/>
      <c r="BX924" s="68"/>
      <c r="BY924" s="68"/>
      <c r="BZ924" s="68"/>
      <c r="CA924" s="68"/>
      <c r="CB924" s="68"/>
      <c r="CC924" s="68"/>
    </row>
    <row r="925" spans="1:81" x14ac:dyDescent="0.2">
      <c r="A925" s="138" t="s">
        <v>192</v>
      </c>
      <c r="B925" s="32"/>
      <c r="C925" s="164" t="str">
        <f t="shared" si="345"/>
        <v>B</v>
      </c>
      <c r="D925" s="68"/>
      <c r="E925" s="40"/>
      <c r="F925" s="35"/>
      <c r="G925" s="32"/>
      <c r="H925" s="32"/>
      <c r="I925" s="32"/>
      <c r="J925" s="32"/>
      <c r="K925" s="41"/>
      <c r="L925" s="42"/>
      <c r="M925" s="42"/>
      <c r="N925" s="167" t="str">
        <f t="shared" si="346"/>
        <v>Uit</v>
      </c>
      <c r="O925" s="46"/>
      <c r="P925" s="47"/>
      <c r="Q925" s="48">
        <f t="shared" si="347"/>
        <v>0</v>
      </c>
      <c r="R925" s="49" t="str">
        <f t="shared" si="348"/>
        <v/>
      </c>
      <c r="S925" s="50" t="str">
        <f t="shared" si="349"/>
        <v>Uit</v>
      </c>
      <c r="T925" s="171">
        <f t="shared" si="350"/>
        <v>0</v>
      </c>
      <c r="U925" s="169">
        <f t="shared" si="351"/>
        <v>0</v>
      </c>
      <c r="V925" s="169" t="str">
        <f t="shared" si="352"/>
        <v>Uit</v>
      </c>
      <c r="W925" s="170" t="str">
        <f t="shared" si="353"/>
        <v/>
      </c>
      <c r="X925" s="91" t="str">
        <f t="shared" si="354"/>
        <v/>
      </c>
      <c r="Y925" s="51"/>
      <c r="Z925" s="51"/>
      <c r="AA925" s="51"/>
      <c r="AB925" s="51"/>
      <c r="AC925" s="51"/>
      <c r="AD925" s="51"/>
      <c r="AE925" s="51"/>
      <c r="AF925" s="51"/>
      <c r="AG925" s="51"/>
      <c r="AH925" s="51"/>
      <c r="AI925" s="51"/>
      <c r="AJ925" s="51"/>
      <c r="AK925" s="51"/>
      <c r="AL925" s="51"/>
      <c r="AM925" s="51"/>
      <c r="AN925" s="51"/>
      <c r="AO925" s="51"/>
      <c r="AP925" s="51"/>
      <c r="AQ925" s="51"/>
      <c r="AR925" s="51"/>
      <c r="AS925" s="51"/>
      <c r="AT925" s="51"/>
      <c r="AU925" s="51"/>
      <c r="AV925" s="51"/>
      <c r="AW925" s="51"/>
      <c r="AX925" s="149">
        <f t="shared" si="355"/>
        <v>0</v>
      </c>
      <c r="AY925" s="52"/>
      <c r="AZ925" s="90" t="e">
        <f>VLOOKUP(AY925,Termination!C:D,2,FALSE)</f>
        <v>#N/A</v>
      </c>
      <c r="BA925" s="92" t="str">
        <f t="shared" si="356"/>
        <v/>
      </c>
      <c r="BB925" s="89"/>
      <c r="BC925" s="89"/>
      <c r="BD925" s="150" t="str">
        <f t="shared" si="357"/>
        <v/>
      </c>
      <c r="BE925" s="151">
        <f>VLOOKUP(A925,Basisgegevens!$B:$L,5,0)</f>
        <v>1.0879629629629629E-3</v>
      </c>
      <c r="BF925" s="151">
        <f>VLOOKUP($A925,Basisgegevens!$B:$L,7,0)</f>
        <v>8.5648148148148139E-4</v>
      </c>
      <c r="BG925" s="151">
        <f>VLOOKUP($A925,Basisgegevens!$B:$L,8,0)</f>
        <v>2.1759259259259258E-3</v>
      </c>
      <c r="BH925" s="152">
        <f>VLOOKUP($A925,Basisgegevens!$B:$L,9,0)</f>
        <v>300</v>
      </c>
      <c r="BI925" s="152">
        <f>VLOOKUP($A925,Basisgegevens!$B:$L,10,0)</f>
        <v>135</v>
      </c>
      <c r="BJ925" s="152">
        <f>VLOOKUP($A925,Basisgegevens!$B:$L,11,0)</f>
        <v>19</v>
      </c>
      <c r="BK925" s="152" t="str">
        <f t="shared" si="358"/>
        <v/>
      </c>
      <c r="BL925" s="153" t="str">
        <f t="shared" si="359"/>
        <v>Uit</v>
      </c>
      <c r="BM925" s="154" t="str">
        <f t="shared" si="366"/>
        <v/>
      </c>
      <c r="BN925" s="154">
        <f t="shared" si="360"/>
        <v>0</v>
      </c>
      <c r="BO925" s="154" t="str">
        <f t="shared" si="361"/>
        <v/>
      </c>
      <c r="BP925" s="61"/>
      <c r="BQ925" s="61"/>
      <c r="BR925" s="59" t="str">
        <f t="shared" si="362"/>
        <v/>
      </c>
      <c r="BS925" s="59" t="str">
        <f t="shared" si="363"/>
        <v/>
      </c>
      <c r="BT925" s="155" t="str">
        <f t="shared" si="364"/>
        <v/>
      </c>
      <c r="BU925" s="156" t="str">
        <f t="shared" si="365"/>
        <v/>
      </c>
      <c r="BV925" s="68"/>
      <c r="BW925" s="68"/>
      <c r="BX925" s="68"/>
      <c r="BY925" s="68"/>
      <c r="BZ925" s="68"/>
      <c r="CA925" s="68"/>
      <c r="CB925" s="68"/>
      <c r="CC925" s="68"/>
    </row>
    <row r="926" spans="1:81" x14ac:dyDescent="0.2">
      <c r="A926" s="138" t="s">
        <v>192</v>
      </c>
      <c r="B926" s="32"/>
      <c r="C926" s="164" t="str">
        <f t="shared" si="345"/>
        <v>B</v>
      </c>
      <c r="D926" s="68"/>
      <c r="E926" s="40"/>
      <c r="F926" s="35"/>
      <c r="G926" s="32"/>
      <c r="H926" s="32"/>
      <c r="I926" s="32"/>
      <c r="J926" s="32"/>
      <c r="K926" s="41"/>
      <c r="L926" s="42"/>
      <c r="M926" s="42"/>
      <c r="N926" s="167" t="str">
        <f t="shared" si="346"/>
        <v>Uit</v>
      </c>
      <c r="O926" s="46"/>
      <c r="P926" s="47"/>
      <c r="Q926" s="48">
        <f t="shared" si="347"/>
        <v>0</v>
      </c>
      <c r="R926" s="49" t="str">
        <f t="shared" si="348"/>
        <v/>
      </c>
      <c r="S926" s="50" t="str">
        <f t="shared" si="349"/>
        <v>Uit</v>
      </c>
      <c r="T926" s="171">
        <f t="shared" si="350"/>
        <v>0</v>
      </c>
      <c r="U926" s="169">
        <f t="shared" si="351"/>
        <v>0</v>
      </c>
      <c r="V926" s="169" t="str">
        <f t="shared" si="352"/>
        <v>Uit</v>
      </c>
      <c r="W926" s="170" t="str">
        <f t="shared" si="353"/>
        <v/>
      </c>
      <c r="X926" s="91" t="str">
        <f t="shared" si="354"/>
        <v/>
      </c>
      <c r="Y926" s="51"/>
      <c r="Z926" s="51"/>
      <c r="AA926" s="51"/>
      <c r="AB926" s="51"/>
      <c r="AC926" s="51"/>
      <c r="AD926" s="51"/>
      <c r="AE926" s="51"/>
      <c r="AF926" s="51"/>
      <c r="AG926" s="51"/>
      <c r="AH926" s="51"/>
      <c r="AI926" s="51"/>
      <c r="AJ926" s="51"/>
      <c r="AK926" s="51"/>
      <c r="AL926" s="51"/>
      <c r="AM926" s="51"/>
      <c r="AN926" s="51"/>
      <c r="AO926" s="51"/>
      <c r="AP926" s="51"/>
      <c r="AQ926" s="51"/>
      <c r="AR926" s="51"/>
      <c r="AS926" s="51"/>
      <c r="AT926" s="51"/>
      <c r="AU926" s="51"/>
      <c r="AV926" s="51"/>
      <c r="AW926" s="51"/>
      <c r="AX926" s="149">
        <f t="shared" si="355"/>
        <v>0</v>
      </c>
      <c r="AY926" s="52"/>
      <c r="AZ926" s="90" t="e">
        <f>VLOOKUP(AY926,Termination!C:D,2,FALSE)</f>
        <v>#N/A</v>
      </c>
      <c r="BA926" s="92" t="str">
        <f t="shared" si="356"/>
        <v/>
      </c>
      <c r="BB926" s="89"/>
      <c r="BC926" s="89"/>
      <c r="BD926" s="150" t="str">
        <f t="shared" si="357"/>
        <v/>
      </c>
      <c r="BE926" s="151">
        <f>VLOOKUP(A926,Basisgegevens!$B:$L,5,0)</f>
        <v>1.0879629629629629E-3</v>
      </c>
      <c r="BF926" s="151">
        <f>VLOOKUP($A926,Basisgegevens!$B:$L,7,0)</f>
        <v>8.5648148148148139E-4</v>
      </c>
      <c r="BG926" s="151">
        <f>VLOOKUP($A926,Basisgegevens!$B:$L,8,0)</f>
        <v>2.1759259259259258E-3</v>
      </c>
      <c r="BH926" s="152">
        <f>VLOOKUP($A926,Basisgegevens!$B:$L,9,0)</f>
        <v>300</v>
      </c>
      <c r="BI926" s="152">
        <f>VLOOKUP($A926,Basisgegevens!$B:$L,10,0)</f>
        <v>135</v>
      </c>
      <c r="BJ926" s="152">
        <f>VLOOKUP($A926,Basisgegevens!$B:$L,11,0)</f>
        <v>19</v>
      </c>
      <c r="BK926" s="152" t="str">
        <f t="shared" si="358"/>
        <v/>
      </c>
      <c r="BL926" s="153" t="str">
        <f t="shared" si="359"/>
        <v>Uit</v>
      </c>
      <c r="BM926" s="154" t="str">
        <f t="shared" si="366"/>
        <v/>
      </c>
      <c r="BN926" s="154">
        <f t="shared" si="360"/>
        <v>0</v>
      </c>
      <c r="BO926" s="154" t="str">
        <f t="shared" si="361"/>
        <v/>
      </c>
      <c r="BP926" s="61"/>
      <c r="BQ926" s="61"/>
      <c r="BR926" s="59" t="str">
        <f t="shared" si="362"/>
        <v/>
      </c>
      <c r="BS926" s="59" t="str">
        <f t="shared" si="363"/>
        <v/>
      </c>
      <c r="BT926" s="155" t="str">
        <f t="shared" si="364"/>
        <v/>
      </c>
      <c r="BU926" s="156" t="str">
        <f t="shared" si="365"/>
        <v/>
      </c>
      <c r="BV926" s="68"/>
      <c r="BW926" s="68"/>
      <c r="BX926" s="68"/>
      <c r="BY926" s="68"/>
      <c r="BZ926" s="68"/>
      <c r="CA926" s="68"/>
      <c r="CB926" s="68"/>
      <c r="CC926" s="68"/>
    </row>
    <row r="927" spans="1:81" x14ac:dyDescent="0.2">
      <c r="A927" s="138" t="s">
        <v>192</v>
      </c>
      <c r="B927" s="32"/>
      <c r="C927" s="164" t="str">
        <f t="shared" si="345"/>
        <v>B</v>
      </c>
      <c r="D927" s="68"/>
      <c r="E927" s="40"/>
      <c r="F927" s="35"/>
      <c r="G927" s="32"/>
      <c r="H927" s="32"/>
      <c r="I927" s="32"/>
      <c r="J927" s="32"/>
      <c r="K927" s="41"/>
      <c r="L927" s="42"/>
      <c r="M927" s="42"/>
      <c r="N927" s="167" t="str">
        <f t="shared" si="346"/>
        <v>Uit</v>
      </c>
      <c r="O927" s="46"/>
      <c r="P927" s="47"/>
      <c r="Q927" s="48">
        <f t="shared" si="347"/>
        <v>0</v>
      </c>
      <c r="R927" s="49" t="str">
        <f t="shared" si="348"/>
        <v/>
      </c>
      <c r="S927" s="50" t="str">
        <f t="shared" si="349"/>
        <v>Uit</v>
      </c>
      <c r="T927" s="171">
        <f t="shared" si="350"/>
        <v>0</v>
      </c>
      <c r="U927" s="169">
        <f t="shared" si="351"/>
        <v>0</v>
      </c>
      <c r="V927" s="169" t="str">
        <f t="shared" si="352"/>
        <v>Uit</v>
      </c>
      <c r="W927" s="170" t="str">
        <f t="shared" si="353"/>
        <v/>
      </c>
      <c r="X927" s="91" t="str">
        <f t="shared" si="354"/>
        <v/>
      </c>
      <c r="Y927" s="51"/>
      <c r="Z927" s="51"/>
      <c r="AA927" s="51"/>
      <c r="AB927" s="51"/>
      <c r="AC927" s="51"/>
      <c r="AD927" s="51"/>
      <c r="AE927" s="51"/>
      <c r="AF927" s="51"/>
      <c r="AG927" s="51"/>
      <c r="AH927" s="51"/>
      <c r="AI927" s="51"/>
      <c r="AJ927" s="51"/>
      <c r="AK927" s="51"/>
      <c r="AL927" s="51"/>
      <c r="AM927" s="51"/>
      <c r="AN927" s="51"/>
      <c r="AO927" s="51"/>
      <c r="AP927" s="51"/>
      <c r="AQ927" s="51"/>
      <c r="AR927" s="51"/>
      <c r="AS927" s="51"/>
      <c r="AT927" s="51"/>
      <c r="AU927" s="51"/>
      <c r="AV927" s="51"/>
      <c r="AW927" s="51"/>
      <c r="AX927" s="149">
        <f t="shared" si="355"/>
        <v>0</v>
      </c>
      <c r="AY927" s="52"/>
      <c r="AZ927" s="90" t="e">
        <f>VLOOKUP(AY927,Termination!C:D,2,FALSE)</f>
        <v>#N/A</v>
      </c>
      <c r="BA927" s="92" t="str">
        <f t="shared" si="356"/>
        <v/>
      </c>
      <c r="BB927" s="89"/>
      <c r="BC927" s="89"/>
      <c r="BD927" s="150" t="str">
        <f t="shared" si="357"/>
        <v/>
      </c>
      <c r="BE927" s="151">
        <f>VLOOKUP(A927,Basisgegevens!$B:$L,5,0)</f>
        <v>1.0879629629629629E-3</v>
      </c>
      <c r="BF927" s="151">
        <f>VLOOKUP($A927,Basisgegevens!$B:$L,7,0)</f>
        <v>8.5648148148148139E-4</v>
      </c>
      <c r="BG927" s="151">
        <f>VLOOKUP($A927,Basisgegevens!$B:$L,8,0)</f>
        <v>2.1759259259259258E-3</v>
      </c>
      <c r="BH927" s="152">
        <f>VLOOKUP($A927,Basisgegevens!$B:$L,9,0)</f>
        <v>300</v>
      </c>
      <c r="BI927" s="152">
        <f>VLOOKUP($A927,Basisgegevens!$B:$L,10,0)</f>
        <v>135</v>
      </c>
      <c r="BJ927" s="152">
        <f>VLOOKUP($A927,Basisgegevens!$B:$L,11,0)</f>
        <v>19</v>
      </c>
      <c r="BK927" s="152" t="str">
        <f t="shared" si="358"/>
        <v/>
      </c>
      <c r="BL927" s="153" t="str">
        <f t="shared" si="359"/>
        <v>Uit</v>
      </c>
      <c r="BM927" s="154" t="str">
        <f t="shared" si="366"/>
        <v/>
      </c>
      <c r="BN927" s="154">
        <f t="shared" si="360"/>
        <v>0</v>
      </c>
      <c r="BO927" s="154" t="str">
        <f t="shared" si="361"/>
        <v/>
      </c>
      <c r="BP927" s="61"/>
      <c r="BQ927" s="61"/>
      <c r="BR927" s="59" t="str">
        <f t="shared" si="362"/>
        <v/>
      </c>
      <c r="BS927" s="59" t="str">
        <f t="shared" si="363"/>
        <v/>
      </c>
      <c r="BT927" s="155" t="str">
        <f t="shared" si="364"/>
        <v/>
      </c>
      <c r="BU927" s="156" t="str">
        <f t="shared" si="365"/>
        <v/>
      </c>
      <c r="BV927" s="68"/>
      <c r="BW927" s="68"/>
      <c r="BX927" s="68"/>
      <c r="BY927" s="68"/>
      <c r="BZ927" s="68"/>
      <c r="CA927" s="68"/>
      <c r="CB927" s="68"/>
      <c r="CC927" s="68"/>
    </row>
    <row r="928" spans="1:81" x14ac:dyDescent="0.2">
      <c r="A928" s="138" t="s">
        <v>192</v>
      </c>
      <c r="B928" s="32"/>
      <c r="C928" s="164" t="str">
        <f t="shared" si="345"/>
        <v>B</v>
      </c>
      <c r="D928" s="68"/>
      <c r="E928" s="40"/>
      <c r="F928" s="35"/>
      <c r="G928" s="32"/>
      <c r="H928" s="32"/>
      <c r="I928" s="32"/>
      <c r="J928" s="32"/>
      <c r="K928" s="41"/>
      <c r="L928" s="42"/>
      <c r="M928" s="42"/>
      <c r="N928" s="167" t="str">
        <f t="shared" si="346"/>
        <v>Uit</v>
      </c>
      <c r="O928" s="46"/>
      <c r="P928" s="47"/>
      <c r="Q928" s="48">
        <f t="shared" si="347"/>
        <v>0</v>
      </c>
      <c r="R928" s="49" t="str">
        <f t="shared" si="348"/>
        <v/>
      </c>
      <c r="S928" s="50" t="str">
        <f t="shared" si="349"/>
        <v>Uit</v>
      </c>
      <c r="T928" s="171">
        <f t="shared" si="350"/>
        <v>0</v>
      </c>
      <c r="U928" s="169">
        <f t="shared" si="351"/>
        <v>0</v>
      </c>
      <c r="V928" s="169" t="str">
        <f t="shared" si="352"/>
        <v>Uit</v>
      </c>
      <c r="W928" s="170" t="str">
        <f t="shared" si="353"/>
        <v/>
      </c>
      <c r="X928" s="91" t="str">
        <f t="shared" si="354"/>
        <v/>
      </c>
      <c r="Y928" s="51"/>
      <c r="Z928" s="51"/>
      <c r="AA928" s="51"/>
      <c r="AB928" s="51"/>
      <c r="AC928" s="51"/>
      <c r="AD928" s="51"/>
      <c r="AE928" s="51"/>
      <c r="AF928" s="51"/>
      <c r="AG928" s="51"/>
      <c r="AH928" s="51"/>
      <c r="AI928" s="51"/>
      <c r="AJ928" s="51"/>
      <c r="AK928" s="51"/>
      <c r="AL928" s="51"/>
      <c r="AM928" s="51"/>
      <c r="AN928" s="51"/>
      <c r="AO928" s="51"/>
      <c r="AP928" s="51"/>
      <c r="AQ928" s="51"/>
      <c r="AR928" s="51"/>
      <c r="AS928" s="51"/>
      <c r="AT928" s="51"/>
      <c r="AU928" s="51"/>
      <c r="AV928" s="51"/>
      <c r="AW928" s="51"/>
      <c r="AX928" s="149">
        <f t="shared" si="355"/>
        <v>0</v>
      </c>
      <c r="AY928" s="52"/>
      <c r="AZ928" s="90" t="e">
        <f>VLOOKUP(AY928,Termination!C:D,2,FALSE)</f>
        <v>#N/A</v>
      </c>
      <c r="BA928" s="92" t="str">
        <f t="shared" si="356"/>
        <v/>
      </c>
      <c r="BB928" s="89"/>
      <c r="BC928" s="89"/>
      <c r="BD928" s="150" t="str">
        <f t="shared" si="357"/>
        <v/>
      </c>
      <c r="BE928" s="151">
        <f>VLOOKUP(A928,Basisgegevens!$B:$L,5,0)</f>
        <v>1.0879629629629629E-3</v>
      </c>
      <c r="BF928" s="151">
        <f>VLOOKUP($A928,Basisgegevens!$B:$L,7,0)</f>
        <v>8.5648148148148139E-4</v>
      </c>
      <c r="BG928" s="151">
        <f>VLOOKUP($A928,Basisgegevens!$B:$L,8,0)</f>
        <v>2.1759259259259258E-3</v>
      </c>
      <c r="BH928" s="152">
        <f>VLOOKUP($A928,Basisgegevens!$B:$L,9,0)</f>
        <v>300</v>
      </c>
      <c r="BI928" s="152">
        <f>VLOOKUP($A928,Basisgegevens!$B:$L,10,0)</f>
        <v>135</v>
      </c>
      <c r="BJ928" s="152">
        <f>VLOOKUP($A928,Basisgegevens!$B:$L,11,0)</f>
        <v>19</v>
      </c>
      <c r="BK928" s="152" t="str">
        <f t="shared" si="358"/>
        <v/>
      </c>
      <c r="BL928" s="153" t="str">
        <f t="shared" si="359"/>
        <v>Uit</v>
      </c>
      <c r="BM928" s="154" t="str">
        <f t="shared" si="366"/>
        <v/>
      </c>
      <c r="BN928" s="154">
        <f t="shared" si="360"/>
        <v>0</v>
      </c>
      <c r="BO928" s="154" t="str">
        <f t="shared" si="361"/>
        <v/>
      </c>
      <c r="BP928" s="61"/>
      <c r="BQ928" s="61"/>
      <c r="BR928" s="59" t="str">
        <f t="shared" si="362"/>
        <v/>
      </c>
      <c r="BS928" s="59" t="str">
        <f t="shared" si="363"/>
        <v/>
      </c>
      <c r="BT928" s="155" t="str">
        <f t="shared" si="364"/>
        <v/>
      </c>
      <c r="BU928" s="156" t="str">
        <f t="shared" si="365"/>
        <v/>
      </c>
      <c r="BV928" s="68"/>
      <c r="BW928" s="68"/>
      <c r="BX928" s="68"/>
      <c r="BY928" s="68"/>
      <c r="BZ928" s="68"/>
      <c r="CA928" s="68"/>
      <c r="CB928" s="68"/>
      <c r="CC928" s="68"/>
    </row>
    <row r="929" spans="1:81" x14ac:dyDescent="0.2">
      <c r="A929" s="138" t="s">
        <v>192</v>
      </c>
      <c r="B929" s="32"/>
      <c r="C929" s="164" t="str">
        <f t="shared" si="345"/>
        <v>B</v>
      </c>
      <c r="D929" s="68"/>
      <c r="E929" s="40"/>
      <c r="F929" s="35"/>
      <c r="G929" s="32"/>
      <c r="H929" s="32"/>
      <c r="I929" s="32"/>
      <c r="J929" s="32"/>
      <c r="K929" s="41"/>
      <c r="L929" s="42"/>
      <c r="M929" s="42"/>
      <c r="N929" s="167" t="str">
        <f t="shared" si="346"/>
        <v>Uit</v>
      </c>
      <c r="O929" s="46"/>
      <c r="P929" s="47"/>
      <c r="Q929" s="48">
        <f t="shared" si="347"/>
        <v>0</v>
      </c>
      <c r="R929" s="49" t="str">
        <f t="shared" si="348"/>
        <v/>
      </c>
      <c r="S929" s="50" t="str">
        <f t="shared" si="349"/>
        <v>Uit</v>
      </c>
      <c r="T929" s="171">
        <f t="shared" si="350"/>
        <v>0</v>
      </c>
      <c r="U929" s="169">
        <f t="shared" si="351"/>
        <v>0</v>
      </c>
      <c r="V929" s="169" t="str">
        <f t="shared" si="352"/>
        <v>Uit</v>
      </c>
      <c r="W929" s="170" t="str">
        <f t="shared" si="353"/>
        <v/>
      </c>
      <c r="X929" s="91" t="str">
        <f t="shared" si="354"/>
        <v/>
      </c>
      <c r="Y929" s="51"/>
      <c r="Z929" s="51"/>
      <c r="AA929" s="51"/>
      <c r="AB929" s="51"/>
      <c r="AC929" s="51"/>
      <c r="AD929" s="51"/>
      <c r="AE929" s="51"/>
      <c r="AF929" s="51"/>
      <c r="AG929" s="51"/>
      <c r="AH929" s="51"/>
      <c r="AI929" s="51"/>
      <c r="AJ929" s="51"/>
      <c r="AK929" s="51"/>
      <c r="AL929" s="51"/>
      <c r="AM929" s="51"/>
      <c r="AN929" s="51"/>
      <c r="AO929" s="51"/>
      <c r="AP929" s="51"/>
      <c r="AQ929" s="51"/>
      <c r="AR929" s="51"/>
      <c r="AS929" s="51"/>
      <c r="AT929" s="51"/>
      <c r="AU929" s="51"/>
      <c r="AV929" s="51"/>
      <c r="AW929" s="51"/>
      <c r="AX929" s="149">
        <f t="shared" si="355"/>
        <v>0</v>
      </c>
      <c r="AY929" s="52"/>
      <c r="AZ929" s="90" t="e">
        <f>VLOOKUP(AY929,Termination!C:D,2,FALSE)</f>
        <v>#N/A</v>
      </c>
      <c r="BA929" s="92" t="str">
        <f t="shared" si="356"/>
        <v/>
      </c>
      <c r="BB929" s="89"/>
      <c r="BC929" s="89"/>
      <c r="BD929" s="150" t="str">
        <f t="shared" si="357"/>
        <v/>
      </c>
      <c r="BE929" s="151">
        <f>VLOOKUP(A929,Basisgegevens!$B:$L,5,0)</f>
        <v>1.0879629629629629E-3</v>
      </c>
      <c r="BF929" s="151">
        <f>VLOOKUP($A929,Basisgegevens!$B:$L,7,0)</f>
        <v>8.5648148148148139E-4</v>
      </c>
      <c r="BG929" s="151">
        <f>VLOOKUP($A929,Basisgegevens!$B:$L,8,0)</f>
        <v>2.1759259259259258E-3</v>
      </c>
      <c r="BH929" s="152">
        <f>VLOOKUP($A929,Basisgegevens!$B:$L,9,0)</f>
        <v>300</v>
      </c>
      <c r="BI929" s="152">
        <f>VLOOKUP($A929,Basisgegevens!$B:$L,10,0)</f>
        <v>135</v>
      </c>
      <c r="BJ929" s="152">
        <f>VLOOKUP($A929,Basisgegevens!$B:$L,11,0)</f>
        <v>19</v>
      </c>
      <c r="BK929" s="152" t="str">
        <f t="shared" si="358"/>
        <v/>
      </c>
      <c r="BL929" s="153" t="str">
        <f t="shared" si="359"/>
        <v>Uit</v>
      </c>
      <c r="BM929" s="154" t="str">
        <f t="shared" si="366"/>
        <v/>
      </c>
      <c r="BN929" s="154">
        <f t="shared" si="360"/>
        <v>0</v>
      </c>
      <c r="BO929" s="154" t="str">
        <f t="shared" si="361"/>
        <v/>
      </c>
      <c r="BP929" s="61"/>
      <c r="BQ929" s="61"/>
      <c r="BR929" s="59" t="str">
        <f t="shared" si="362"/>
        <v/>
      </c>
      <c r="BS929" s="59" t="str">
        <f t="shared" si="363"/>
        <v/>
      </c>
      <c r="BT929" s="155" t="str">
        <f t="shared" si="364"/>
        <v/>
      </c>
      <c r="BU929" s="156" t="str">
        <f t="shared" si="365"/>
        <v/>
      </c>
      <c r="BV929" s="68"/>
      <c r="BW929" s="68"/>
      <c r="BX929" s="68"/>
      <c r="BY929" s="68"/>
      <c r="BZ929" s="68"/>
      <c r="CA929" s="68"/>
      <c r="CB929" s="68"/>
      <c r="CC929" s="68"/>
    </row>
    <row r="930" spans="1:81" x14ac:dyDescent="0.2">
      <c r="A930" s="138" t="s">
        <v>192</v>
      </c>
      <c r="B930" s="32"/>
      <c r="C930" s="164" t="str">
        <f t="shared" si="345"/>
        <v>B</v>
      </c>
      <c r="D930" s="68"/>
      <c r="E930" s="40"/>
      <c r="F930" s="35"/>
      <c r="G930" s="32"/>
      <c r="H930" s="32"/>
      <c r="I930" s="32"/>
      <c r="J930" s="32"/>
      <c r="K930" s="41"/>
      <c r="L930" s="42"/>
      <c r="M930" s="42"/>
      <c r="N930" s="167" t="str">
        <f t="shared" si="346"/>
        <v>Uit</v>
      </c>
      <c r="O930" s="46"/>
      <c r="P930" s="47"/>
      <c r="Q930" s="48">
        <f t="shared" si="347"/>
        <v>0</v>
      </c>
      <c r="R930" s="49" t="str">
        <f t="shared" si="348"/>
        <v/>
      </c>
      <c r="S930" s="50" t="str">
        <f t="shared" si="349"/>
        <v>Uit</v>
      </c>
      <c r="T930" s="171">
        <f t="shared" si="350"/>
        <v>0</v>
      </c>
      <c r="U930" s="169">
        <f t="shared" si="351"/>
        <v>0</v>
      </c>
      <c r="V930" s="169" t="str">
        <f t="shared" si="352"/>
        <v>Uit</v>
      </c>
      <c r="W930" s="170" t="str">
        <f t="shared" si="353"/>
        <v/>
      </c>
      <c r="X930" s="91" t="str">
        <f t="shared" si="354"/>
        <v/>
      </c>
      <c r="Y930" s="51"/>
      <c r="Z930" s="51"/>
      <c r="AA930" s="51"/>
      <c r="AB930" s="51"/>
      <c r="AC930" s="51"/>
      <c r="AD930" s="51"/>
      <c r="AE930" s="51"/>
      <c r="AF930" s="51"/>
      <c r="AG930" s="51"/>
      <c r="AH930" s="51"/>
      <c r="AI930" s="51"/>
      <c r="AJ930" s="51"/>
      <c r="AK930" s="51"/>
      <c r="AL930" s="51"/>
      <c r="AM930" s="51"/>
      <c r="AN930" s="51"/>
      <c r="AO930" s="51"/>
      <c r="AP930" s="51"/>
      <c r="AQ930" s="51"/>
      <c r="AR930" s="51"/>
      <c r="AS930" s="51"/>
      <c r="AT930" s="51"/>
      <c r="AU930" s="51"/>
      <c r="AV930" s="51"/>
      <c r="AW930" s="51"/>
      <c r="AX930" s="149">
        <f t="shared" si="355"/>
        <v>0</v>
      </c>
      <c r="AY930" s="52"/>
      <c r="AZ930" s="90" t="e">
        <f>VLOOKUP(AY930,Termination!C:D,2,FALSE)</f>
        <v>#N/A</v>
      </c>
      <c r="BA930" s="92" t="str">
        <f t="shared" si="356"/>
        <v/>
      </c>
      <c r="BB930" s="89"/>
      <c r="BC930" s="89"/>
      <c r="BD930" s="150" t="str">
        <f t="shared" si="357"/>
        <v/>
      </c>
      <c r="BE930" s="151">
        <f>VLOOKUP(A930,Basisgegevens!$B:$L,5,0)</f>
        <v>1.0879629629629629E-3</v>
      </c>
      <c r="BF930" s="151">
        <f>VLOOKUP($A930,Basisgegevens!$B:$L,7,0)</f>
        <v>8.5648148148148139E-4</v>
      </c>
      <c r="BG930" s="151">
        <f>VLOOKUP($A930,Basisgegevens!$B:$L,8,0)</f>
        <v>2.1759259259259258E-3</v>
      </c>
      <c r="BH930" s="152">
        <f>VLOOKUP($A930,Basisgegevens!$B:$L,9,0)</f>
        <v>300</v>
      </c>
      <c r="BI930" s="152">
        <f>VLOOKUP($A930,Basisgegevens!$B:$L,10,0)</f>
        <v>135</v>
      </c>
      <c r="BJ930" s="152">
        <f>VLOOKUP($A930,Basisgegevens!$B:$L,11,0)</f>
        <v>19</v>
      </c>
      <c r="BK930" s="152" t="str">
        <f t="shared" si="358"/>
        <v/>
      </c>
      <c r="BL930" s="153" t="str">
        <f t="shared" si="359"/>
        <v>Uit</v>
      </c>
      <c r="BM930" s="154" t="str">
        <f t="shared" si="366"/>
        <v/>
      </c>
      <c r="BN930" s="154">
        <f t="shared" si="360"/>
        <v>0</v>
      </c>
      <c r="BO930" s="154" t="str">
        <f t="shared" si="361"/>
        <v/>
      </c>
      <c r="BP930" s="61"/>
      <c r="BQ930" s="61"/>
      <c r="BR930" s="59" t="str">
        <f t="shared" si="362"/>
        <v/>
      </c>
      <c r="BS930" s="59" t="str">
        <f t="shared" si="363"/>
        <v/>
      </c>
      <c r="BT930" s="155" t="str">
        <f t="shared" si="364"/>
        <v/>
      </c>
      <c r="BU930" s="156" t="str">
        <f t="shared" si="365"/>
        <v/>
      </c>
      <c r="BV930" s="68"/>
      <c r="BW930" s="68"/>
      <c r="BX930" s="68"/>
      <c r="BY930" s="68"/>
      <c r="BZ930" s="68"/>
      <c r="CA930" s="68"/>
      <c r="CB930" s="68"/>
      <c r="CC930" s="68"/>
    </row>
    <row r="931" spans="1:81" x14ac:dyDescent="0.2">
      <c r="A931" s="138" t="s">
        <v>192</v>
      </c>
      <c r="B931" s="32"/>
      <c r="C931" s="164" t="str">
        <f t="shared" si="345"/>
        <v>B</v>
      </c>
      <c r="D931" s="68"/>
      <c r="E931" s="40"/>
      <c r="F931" s="35"/>
      <c r="G931" s="32"/>
      <c r="H931" s="32"/>
      <c r="I931" s="32"/>
      <c r="J931" s="32"/>
      <c r="K931" s="41"/>
      <c r="L931" s="42"/>
      <c r="M931" s="42"/>
      <c r="N931" s="167" t="str">
        <f t="shared" si="346"/>
        <v>Uit</v>
      </c>
      <c r="O931" s="46"/>
      <c r="P931" s="47"/>
      <c r="Q931" s="48">
        <f t="shared" si="347"/>
        <v>0</v>
      </c>
      <c r="R931" s="49" t="str">
        <f t="shared" si="348"/>
        <v/>
      </c>
      <c r="S931" s="50" t="str">
        <f t="shared" si="349"/>
        <v>Uit</v>
      </c>
      <c r="T931" s="171">
        <f t="shared" si="350"/>
        <v>0</v>
      </c>
      <c r="U931" s="169">
        <f t="shared" si="351"/>
        <v>0</v>
      </c>
      <c r="V931" s="169" t="str">
        <f t="shared" si="352"/>
        <v>Uit</v>
      </c>
      <c r="W931" s="170" t="str">
        <f t="shared" si="353"/>
        <v/>
      </c>
      <c r="X931" s="91" t="str">
        <f t="shared" si="354"/>
        <v/>
      </c>
      <c r="Y931" s="51"/>
      <c r="Z931" s="51"/>
      <c r="AA931" s="51"/>
      <c r="AB931" s="51"/>
      <c r="AC931" s="51"/>
      <c r="AD931" s="51"/>
      <c r="AE931" s="51"/>
      <c r="AF931" s="51"/>
      <c r="AG931" s="51"/>
      <c r="AH931" s="51"/>
      <c r="AI931" s="51"/>
      <c r="AJ931" s="51"/>
      <c r="AK931" s="51"/>
      <c r="AL931" s="51"/>
      <c r="AM931" s="51"/>
      <c r="AN931" s="51"/>
      <c r="AO931" s="51"/>
      <c r="AP931" s="51"/>
      <c r="AQ931" s="51"/>
      <c r="AR931" s="51"/>
      <c r="AS931" s="51"/>
      <c r="AT931" s="51"/>
      <c r="AU931" s="51"/>
      <c r="AV931" s="51"/>
      <c r="AW931" s="51"/>
      <c r="AX931" s="149">
        <f t="shared" si="355"/>
        <v>0</v>
      </c>
      <c r="AY931" s="52"/>
      <c r="AZ931" s="90" t="e">
        <f>VLOOKUP(AY931,Termination!C:D,2,FALSE)</f>
        <v>#N/A</v>
      </c>
      <c r="BA931" s="92" t="str">
        <f t="shared" si="356"/>
        <v/>
      </c>
      <c r="BB931" s="89"/>
      <c r="BC931" s="89"/>
      <c r="BD931" s="150" t="str">
        <f t="shared" si="357"/>
        <v/>
      </c>
      <c r="BE931" s="151">
        <f>VLOOKUP(A931,Basisgegevens!$B:$L,5,0)</f>
        <v>1.0879629629629629E-3</v>
      </c>
      <c r="BF931" s="151">
        <f>VLOOKUP($A931,Basisgegevens!$B:$L,7,0)</f>
        <v>8.5648148148148139E-4</v>
      </c>
      <c r="BG931" s="151">
        <f>VLOOKUP($A931,Basisgegevens!$B:$L,8,0)</f>
        <v>2.1759259259259258E-3</v>
      </c>
      <c r="BH931" s="152">
        <f>VLOOKUP($A931,Basisgegevens!$B:$L,9,0)</f>
        <v>300</v>
      </c>
      <c r="BI931" s="152">
        <f>VLOOKUP($A931,Basisgegevens!$B:$L,10,0)</f>
        <v>135</v>
      </c>
      <c r="BJ931" s="152">
        <f>VLOOKUP($A931,Basisgegevens!$B:$L,11,0)</f>
        <v>19</v>
      </c>
      <c r="BK931" s="152" t="str">
        <f t="shared" si="358"/>
        <v/>
      </c>
      <c r="BL931" s="153" t="str">
        <f t="shared" si="359"/>
        <v>Uit</v>
      </c>
      <c r="BM931" s="154" t="str">
        <f t="shared" si="366"/>
        <v/>
      </c>
      <c r="BN931" s="154">
        <f t="shared" si="360"/>
        <v>0</v>
      </c>
      <c r="BO931" s="154" t="str">
        <f t="shared" si="361"/>
        <v/>
      </c>
      <c r="BP931" s="61"/>
      <c r="BQ931" s="61"/>
      <c r="BR931" s="59" t="str">
        <f t="shared" si="362"/>
        <v/>
      </c>
      <c r="BS931" s="59" t="str">
        <f t="shared" si="363"/>
        <v/>
      </c>
      <c r="BT931" s="155" t="str">
        <f t="shared" si="364"/>
        <v/>
      </c>
      <c r="BU931" s="156" t="str">
        <f t="shared" si="365"/>
        <v/>
      </c>
      <c r="BV931" s="68"/>
      <c r="BW931" s="68"/>
      <c r="BX931" s="68"/>
      <c r="BY931" s="68"/>
      <c r="BZ931" s="68"/>
      <c r="CA931" s="68"/>
      <c r="CB931" s="68"/>
      <c r="CC931" s="68"/>
    </row>
    <row r="932" spans="1:81" x14ac:dyDescent="0.2">
      <c r="A932" s="138" t="s">
        <v>192</v>
      </c>
      <c r="B932" s="32"/>
      <c r="C932" s="164" t="str">
        <f t="shared" ref="C932:C995" si="367">MID(A932,4,1)</f>
        <v>B</v>
      </c>
      <c r="D932" s="68"/>
      <c r="E932" s="40"/>
      <c r="F932" s="35"/>
      <c r="G932" s="32"/>
      <c r="H932" s="32"/>
      <c r="I932" s="32"/>
      <c r="J932" s="32"/>
      <c r="K932" s="41"/>
      <c r="L932" s="42"/>
      <c r="M932" s="42"/>
      <c r="N932" s="167" t="str">
        <f t="shared" ref="N932:N995" si="368">IFERROR(IF(ISTEXT(M932),M932,(IF(AVERAGE(L932:M932)&lt;=BI932,"Uit",100-(AVERAGE(L932:M932)/BH932*100)))),"Uit")</f>
        <v>Uit</v>
      </c>
      <c r="O932" s="46"/>
      <c r="P932" s="47"/>
      <c r="Q932" s="48">
        <f t="shared" ref="Q932:Q995" si="369">IF(AX932="","",AX932)</f>
        <v>0</v>
      </c>
      <c r="R932" s="49" t="str">
        <f t="shared" ref="R932:R995" si="370">IF(BD932="","",IF(BD932&gt;BG932,"Uit",BM932+BN932))</f>
        <v/>
      </c>
      <c r="S932" s="50" t="str">
        <f t="shared" ref="S932:S995" si="371">IF(ISTEXT(BL932),BL932,IF(OR(ISBLANK(Q932),Q932="",ISBLANK(Y932)),BL932,IF(ISTEXT(BO932),BO932,BL932+BO932)))</f>
        <v>Uit</v>
      </c>
      <c r="T932" s="171">
        <f t="shared" ref="T932:T995" si="372">IF(BP932="",0,BR932)</f>
        <v>0</v>
      </c>
      <c r="U932" s="169">
        <f t="shared" ref="U932:U995" si="373">IF(BQ932="",0,BS932)</f>
        <v>0</v>
      </c>
      <c r="V932" s="169" t="str">
        <f t="shared" ref="V932:V995" si="374">IF(S932="","",IF(ISTEXT(S932),S932,S932-T932-U932))</f>
        <v>Uit</v>
      </c>
      <c r="W932" s="170" t="str">
        <f t="shared" ref="W932:W995" si="375">IF(AY932="","",AZ932)</f>
        <v/>
      </c>
      <c r="X932" s="91" t="str">
        <f t="shared" ref="X932:X995" si="376">IF($G932="","",$G932)</f>
        <v/>
      </c>
      <c r="Y932" s="51"/>
      <c r="Z932" s="51"/>
      <c r="AA932" s="51"/>
      <c r="AB932" s="51"/>
      <c r="AC932" s="51"/>
      <c r="AD932" s="51"/>
      <c r="AE932" s="51"/>
      <c r="AF932" s="51"/>
      <c r="AG932" s="51"/>
      <c r="AH932" s="51"/>
      <c r="AI932" s="51"/>
      <c r="AJ932" s="51"/>
      <c r="AK932" s="51"/>
      <c r="AL932" s="51"/>
      <c r="AM932" s="51"/>
      <c r="AN932" s="51"/>
      <c r="AO932" s="51"/>
      <c r="AP932" s="51"/>
      <c r="AQ932" s="51"/>
      <c r="AR932" s="51"/>
      <c r="AS932" s="51"/>
      <c r="AT932" s="51"/>
      <c r="AU932" s="51"/>
      <c r="AV932" s="51"/>
      <c r="AW932" s="51"/>
      <c r="AX932" s="149">
        <f t="shared" ref="AX932:AX995" si="377">IF(AY932="",SUM(Y932:AW932),"Uit")</f>
        <v>0</v>
      </c>
      <c r="AY932" s="52"/>
      <c r="AZ932" s="90" t="e">
        <f>VLOOKUP(AY932,Termination!C:D,2,FALSE)</f>
        <v>#N/A</v>
      </c>
      <c r="BA932" s="92" t="str">
        <f t="shared" ref="BA932:BA995" si="378">IF($G932="","",$G932)</f>
        <v/>
      </c>
      <c r="BB932" s="89"/>
      <c r="BC932" s="89"/>
      <c r="BD932" s="150" t="str">
        <f t="shared" ref="BD932:BD995" si="379">IF(ISBLANK(BC932),"",BC932-BB932)</f>
        <v/>
      </c>
      <c r="BE932" s="151">
        <f>VLOOKUP(A932,Basisgegevens!$B:$L,5,0)</f>
        <v>1.0879629629629629E-3</v>
      </c>
      <c r="BF932" s="151">
        <f>VLOOKUP($A932,Basisgegevens!$B:$L,7,0)</f>
        <v>8.5648148148148139E-4</v>
      </c>
      <c r="BG932" s="151">
        <f>VLOOKUP($A932,Basisgegevens!$B:$L,8,0)</f>
        <v>2.1759259259259258E-3</v>
      </c>
      <c r="BH932" s="152">
        <f>VLOOKUP($A932,Basisgegevens!$B:$L,9,0)</f>
        <v>300</v>
      </c>
      <c r="BI932" s="152">
        <f>VLOOKUP($A932,Basisgegevens!$B:$L,10,0)</f>
        <v>135</v>
      </c>
      <c r="BJ932" s="152">
        <f>VLOOKUP($A932,Basisgegevens!$B:$L,11,0)</f>
        <v>19</v>
      </c>
      <c r="BK932" s="152" t="str">
        <f t="shared" ref="BK932:BK995" si="380">IF(O932="","",IF(ISTEXT(O932),O932,IF(O932&gt;BJ932,"Uit",IF(ISBLANK(P932),O932,O932+P932))))</f>
        <v/>
      </c>
      <c r="BL932" s="153" t="str">
        <f t="shared" ref="BL932:BL995" si="381">IF(OR(ISTEXT(N932),BK932=""),N932,IF(ISTEXT(BK932),BK932,N932+BK932))</f>
        <v>Uit</v>
      </c>
      <c r="BM932" s="154" t="str">
        <f t="shared" si="366"/>
        <v/>
      </c>
      <c r="BN932" s="154">
        <f t="shared" ref="BN932:BN995" si="382">IF(BD932&gt;BF932,0,(BF932-BD932)*24*3600*0.4)</f>
        <v>0</v>
      </c>
      <c r="BO932" s="154" t="str">
        <f t="shared" ref="BO932:BO995" si="383">IF(Q932="","",IF(ISTEXT(Q932),Q932,IF(ISTEXT(R932),R932,Q932+R932)))</f>
        <v/>
      </c>
      <c r="BP932" s="61"/>
      <c r="BQ932" s="61"/>
      <c r="BR932" s="59" t="str">
        <f t="shared" ref="BR932:BR995" si="384">IF(BP932="","",BP932)</f>
        <v/>
      </c>
      <c r="BS932" s="59" t="str">
        <f t="shared" ref="BS932:BS995" si="385">IF(BQ932="","",BQ932)</f>
        <v/>
      </c>
      <c r="BT932" s="155" t="str">
        <f t="shared" ref="BT932:BT995" si="386">IFERROR(AVERAGE(BR932:BS932),"")</f>
        <v/>
      </c>
      <c r="BU932" s="156" t="str">
        <f t="shared" ref="BU932:BU995" si="387">IF(BT932&gt;0,IF(BT932&lt;6,"onvoldoende",""),"")</f>
        <v/>
      </c>
      <c r="BV932" s="68"/>
      <c r="BW932" s="68"/>
      <c r="BX932" s="68"/>
      <c r="BY932" s="68"/>
      <c r="BZ932" s="68"/>
      <c r="CA932" s="68"/>
      <c r="CB932" s="68"/>
      <c r="CC932" s="68"/>
    </row>
    <row r="933" spans="1:81" x14ac:dyDescent="0.2">
      <c r="A933" s="138" t="s">
        <v>192</v>
      </c>
      <c r="B933" s="32"/>
      <c r="C933" s="164" t="str">
        <f t="shared" si="367"/>
        <v>B</v>
      </c>
      <c r="D933" s="68"/>
      <c r="E933" s="40"/>
      <c r="F933" s="35"/>
      <c r="G933" s="32"/>
      <c r="H933" s="32"/>
      <c r="I933" s="32"/>
      <c r="J933" s="32"/>
      <c r="K933" s="41"/>
      <c r="L933" s="42"/>
      <c r="M933" s="42"/>
      <c r="N933" s="167" t="str">
        <f t="shared" si="368"/>
        <v>Uit</v>
      </c>
      <c r="O933" s="46"/>
      <c r="P933" s="47"/>
      <c r="Q933" s="48">
        <f t="shared" si="369"/>
        <v>0</v>
      </c>
      <c r="R933" s="49" t="str">
        <f t="shared" si="370"/>
        <v/>
      </c>
      <c r="S933" s="50" t="str">
        <f t="shared" si="371"/>
        <v>Uit</v>
      </c>
      <c r="T933" s="171">
        <f t="shared" si="372"/>
        <v>0</v>
      </c>
      <c r="U933" s="169">
        <f t="shared" si="373"/>
        <v>0</v>
      </c>
      <c r="V933" s="169" t="str">
        <f t="shared" si="374"/>
        <v>Uit</v>
      </c>
      <c r="W933" s="170" t="str">
        <f t="shared" si="375"/>
        <v/>
      </c>
      <c r="X933" s="91" t="str">
        <f t="shared" si="376"/>
        <v/>
      </c>
      <c r="Y933" s="51"/>
      <c r="Z933" s="51"/>
      <c r="AA933" s="51"/>
      <c r="AB933" s="51"/>
      <c r="AC933" s="51"/>
      <c r="AD933" s="51"/>
      <c r="AE933" s="51"/>
      <c r="AF933" s="51"/>
      <c r="AG933" s="51"/>
      <c r="AH933" s="51"/>
      <c r="AI933" s="51"/>
      <c r="AJ933" s="51"/>
      <c r="AK933" s="51"/>
      <c r="AL933" s="51"/>
      <c r="AM933" s="51"/>
      <c r="AN933" s="51"/>
      <c r="AO933" s="51"/>
      <c r="AP933" s="51"/>
      <c r="AQ933" s="51"/>
      <c r="AR933" s="51"/>
      <c r="AS933" s="51"/>
      <c r="AT933" s="51"/>
      <c r="AU933" s="51"/>
      <c r="AV933" s="51"/>
      <c r="AW933" s="51"/>
      <c r="AX933" s="149">
        <f t="shared" si="377"/>
        <v>0</v>
      </c>
      <c r="AY933" s="52"/>
      <c r="AZ933" s="90" t="e">
        <f>VLOOKUP(AY933,Termination!C:D,2,FALSE)</f>
        <v>#N/A</v>
      </c>
      <c r="BA933" s="92" t="str">
        <f t="shared" si="378"/>
        <v/>
      </c>
      <c r="BB933" s="89"/>
      <c r="BC933" s="89"/>
      <c r="BD933" s="150" t="str">
        <f t="shared" si="379"/>
        <v/>
      </c>
      <c r="BE933" s="151">
        <f>VLOOKUP(A933,Basisgegevens!$B:$L,5,0)</f>
        <v>1.0879629629629629E-3</v>
      </c>
      <c r="BF933" s="151">
        <f>VLOOKUP($A933,Basisgegevens!$B:$L,7,0)</f>
        <v>8.5648148148148139E-4</v>
      </c>
      <c r="BG933" s="151">
        <f>VLOOKUP($A933,Basisgegevens!$B:$L,8,0)</f>
        <v>2.1759259259259258E-3</v>
      </c>
      <c r="BH933" s="152">
        <f>VLOOKUP($A933,Basisgegevens!$B:$L,9,0)</f>
        <v>300</v>
      </c>
      <c r="BI933" s="152">
        <f>VLOOKUP($A933,Basisgegevens!$B:$L,10,0)</f>
        <v>135</v>
      </c>
      <c r="BJ933" s="152">
        <f>VLOOKUP($A933,Basisgegevens!$B:$L,11,0)</f>
        <v>19</v>
      </c>
      <c r="BK933" s="152" t="str">
        <f t="shared" si="380"/>
        <v/>
      </c>
      <c r="BL933" s="153" t="str">
        <f t="shared" si="381"/>
        <v>Uit</v>
      </c>
      <c r="BM933" s="154" t="str">
        <f t="shared" si="366"/>
        <v/>
      </c>
      <c r="BN933" s="154">
        <f t="shared" si="382"/>
        <v>0</v>
      </c>
      <c r="BO933" s="154" t="str">
        <f t="shared" si="383"/>
        <v/>
      </c>
      <c r="BP933" s="61"/>
      <c r="BQ933" s="61"/>
      <c r="BR933" s="59" t="str">
        <f t="shared" si="384"/>
        <v/>
      </c>
      <c r="BS933" s="59" t="str">
        <f t="shared" si="385"/>
        <v/>
      </c>
      <c r="BT933" s="155" t="str">
        <f t="shared" si="386"/>
        <v/>
      </c>
      <c r="BU933" s="156" t="str">
        <f t="shared" si="387"/>
        <v/>
      </c>
      <c r="BV933" s="68"/>
      <c r="BW933" s="68"/>
      <c r="BX933" s="68"/>
      <c r="BY933" s="68"/>
      <c r="BZ933" s="68"/>
      <c r="CA933" s="68"/>
      <c r="CB933" s="68"/>
      <c r="CC933" s="68"/>
    </row>
    <row r="934" spans="1:81" x14ac:dyDescent="0.2">
      <c r="A934" s="138" t="s">
        <v>192</v>
      </c>
      <c r="B934" s="32"/>
      <c r="C934" s="164" t="str">
        <f t="shared" si="367"/>
        <v>B</v>
      </c>
      <c r="D934" s="68"/>
      <c r="E934" s="40"/>
      <c r="F934" s="35"/>
      <c r="G934" s="32"/>
      <c r="H934" s="32"/>
      <c r="I934" s="32"/>
      <c r="J934" s="32"/>
      <c r="K934" s="41"/>
      <c r="L934" s="42"/>
      <c r="M934" s="42"/>
      <c r="N934" s="167" t="str">
        <f t="shared" si="368"/>
        <v>Uit</v>
      </c>
      <c r="O934" s="46"/>
      <c r="P934" s="47"/>
      <c r="Q934" s="48">
        <f t="shared" si="369"/>
        <v>0</v>
      </c>
      <c r="R934" s="49" t="str">
        <f t="shared" si="370"/>
        <v/>
      </c>
      <c r="S934" s="50" t="str">
        <f t="shared" si="371"/>
        <v>Uit</v>
      </c>
      <c r="T934" s="171">
        <f t="shared" si="372"/>
        <v>0</v>
      </c>
      <c r="U934" s="169">
        <f t="shared" si="373"/>
        <v>0</v>
      </c>
      <c r="V934" s="169" t="str">
        <f t="shared" si="374"/>
        <v>Uit</v>
      </c>
      <c r="W934" s="170" t="str">
        <f t="shared" si="375"/>
        <v/>
      </c>
      <c r="X934" s="91" t="str">
        <f t="shared" si="376"/>
        <v/>
      </c>
      <c r="Y934" s="51"/>
      <c r="Z934" s="51"/>
      <c r="AA934" s="51"/>
      <c r="AB934" s="51"/>
      <c r="AC934" s="51"/>
      <c r="AD934" s="51"/>
      <c r="AE934" s="51"/>
      <c r="AF934" s="51"/>
      <c r="AG934" s="51"/>
      <c r="AH934" s="51"/>
      <c r="AI934" s="51"/>
      <c r="AJ934" s="51"/>
      <c r="AK934" s="51"/>
      <c r="AL934" s="51"/>
      <c r="AM934" s="51"/>
      <c r="AN934" s="51"/>
      <c r="AO934" s="51"/>
      <c r="AP934" s="51"/>
      <c r="AQ934" s="51"/>
      <c r="AR934" s="51"/>
      <c r="AS934" s="51"/>
      <c r="AT934" s="51"/>
      <c r="AU934" s="51"/>
      <c r="AV934" s="51"/>
      <c r="AW934" s="51"/>
      <c r="AX934" s="149">
        <f t="shared" si="377"/>
        <v>0</v>
      </c>
      <c r="AY934" s="52"/>
      <c r="AZ934" s="90" t="e">
        <f>VLOOKUP(AY934,Termination!C:D,2,FALSE)</f>
        <v>#N/A</v>
      </c>
      <c r="BA934" s="92" t="str">
        <f t="shared" si="378"/>
        <v/>
      </c>
      <c r="BB934" s="89"/>
      <c r="BC934" s="89"/>
      <c r="BD934" s="150" t="str">
        <f t="shared" si="379"/>
        <v/>
      </c>
      <c r="BE934" s="151">
        <f>VLOOKUP(A934,Basisgegevens!$B:$L,5,0)</f>
        <v>1.0879629629629629E-3</v>
      </c>
      <c r="BF934" s="151">
        <f>VLOOKUP($A934,Basisgegevens!$B:$L,7,0)</f>
        <v>8.5648148148148139E-4</v>
      </c>
      <c r="BG934" s="151">
        <f>VLOOKUP($A934,Basisgegevens!$B:$L,8,0)</f>
        <v>2.1759259259259258E-3</v>
      </c>
      <c r="BH934" s="152">
        <f>VLOOKUP($A934,Basisgegevens!$B:$L,9,0)</f>
        <v>300</v>
      </c>
      <c r="BI934" s="152">
        <f>VLOOKUP($A934,Basisgegevens!$B:$L,10,0)</f>
        <v>135</v>
      </c>
      <c r="BJ934" s="152">
        <f>VLOOKUP($A934,Basisgegevens!$B:$L,11,0)</f>
        <v>19</v>
      </c>
      <c r="BK934" s="152" t="str">
        <f t="shared" si="380"/>
        <v/>
      </c>
      <c r="BL934" s="153" t="str">
        <f t="shared" si="381"/>
        <v>Uit</v>
      </c>
      <c r="BM934" s="154" t="str">
        <f t="shared" si="366"/>
        <v/>
      </c>
      <c r="BN934" s="154">
        <f t="shared" si="382"/>
        <v>0</v>
      </c>
      <c r="BO934" s="154" t="str">
        <f t="shared" si="383"/>
        <v/>
      </c>
      <c r="BP934" s="61"/>
      <c r="BQ934" s="61"/>
      <c r="BR934" s="59" t="str">
        <f t="shared" si="384"/>
        <v/>
      </c>
      <c r="BS934" s="59" t="str">
        <f t="shared" si="385"/>
        <v/>
      </c>
      <c r="BT934" s="155" t="str">
        <f t="shared" si="386"/>
        <v/>
      </c>
      <c r="BU934" s="156" t="str">
        <f t="shared" si="387"/>
        <v/>
      </c>
      <c r="BV934" s="68"/>
      <c r="BW934" s="68"/>
      <c r="BX934" s="68"/>
      <c r="BY934" s="68"/>
      <c r="BZ934" s="68"/>
      <c r="CA934" s="68"/>
      <c r="CB934" s="68"/>
      <c r="CC934" s="68"/>
    </row>
    <row r="935" spans="1:81" x14ac:dyDescent="0.2">
      <c r="A935" s="138" t="s">
        <v>192</v>
      </c>
      <c r="B935" s="32"/>
      <c r="C935" s="164" t="str">
        <f t="shared" si="367"/>
        <v>B</v>
      </c>
      <c r="D935" s="68"/>
      <c r="E935" s="40"/>
      <c r="F935" s="35"/>
      <c r="G935" s="32"/>
      <c r="H935" s="32"/>
      <c r="I935" s="32"/>
      <c r="J935" s="32"/>
      <c r="K935" s="41"/>
      <c r="L935" s="42"/>
      <c r="M935" s="42"/>
      <c r="N935" s="167" t="str">
        <f t="shared" si="368"/>
        <v>Uit</v>
      </c>
      <c r="O935" s="46"/>
      <c r="P935" s="47"/>
      <c r="Q935" s="48">
        <f t="shared" si="369"/>
        <v>0</v>
      </c>
      <c r="R935" s="49" t="str">
        <f t="shared" si="370"/>
        <v/>
      </c>
      <c r="S935" s="50" t="str">
        <f t="shared" si="371"/>
        <v>Uit</v>
      </c>
      <c r="T935" s="171">
        <f t="shared" si="372"/>
        <v>0</v>
      </c>
      <c r="U935" s="169">
        <f t="shared" si="373"/>
        <v>0</v>
      </c>
      <c r="V935" s="169" t="str">
        <f t="shared" si="374"/>
        <v>Uit</v>
      </c>
      <c r="W935" s="170" t="str">
        <f t="shared" si="375"/>
        <v/>
      </c>
      <c r="X935" s="91" t="str">
        <f t="shared" si="376"/>
        <v/>
      </c>
      <c r="Y935" s="51"/>
      <c r="Z935" s="51"/>
      <c r="AA935" s="51"/>
      <c r="AB935" s="51"/>
      <c r="AC935" s="51"/>
      <c r="AD935" s="51"/>
      <c r="AE935" s="51"/>
      <c r="AF935" s="51"/>
      <c r="AG935" s="51"/>
      <c r="AH935" s="51"/>
      <c r="AI935" s="51"/>
      <c r="AJ935" s="51"/>
      <c r="AK935" s="51"/>
      <c r="AL935" s="51"/>
      <c r="AM935" s="51"/>
      <c r="AN935" s="51"/>
      <c r="AO935" s="51"/>
      <c r="AP935" s="51"/>
      <c r="AQ935" s="51"/>
      <c r="AR935" s="51"/>
      <c r="AS935" s="51"/>
      <c r="AT935" s="51"/>
      <c r="AU935" s="51"/>
      <c r="AV935" s="51"/>
      <c r="AW935" s="51"/>
      <c r="AX935" s="149">
        <f t="shared" si="377"/>
        <v>0</v>
      </c>
      <c r="AY935" s="52"/>
      <c r="AZ935" s="90" t="e">
        <f>VLOOKUP(AY935,Termination!C:D,2,FALSE)</f>
        <v>#N/A</v>
      </c>
      <c r="BA935" s="92" t="str">
        <f t="shared" si="378"/>
        <v/>
      </c>
      <c r="BB935" s="89"/>
      <c r="BC935" s="89"/>
      <c r="BD935" s="150" t="str">
        <f t="shared" si="379"/>
        <v/>
      </c>
      <c r="BE935" s="151">
        <f>VLOOKUP(A935,Basisgegevens!$B:$L,5,0)</f>
        <v>1.0879629629629629E-3</v>
      </c>
      <c r="BF935" s="151">
        <f>VLOOKUP($A935,Basisgegevens!$B:$L,7,0)</f>
        <v>8.5648148148148139E-4</v>
      </c>
      <c r="BG935" s="151">
        <f>VLOOKUP($A935,Basisgegevens!$B:$L,8,0)</f>
        <v>2.1759259259259258E-3</v>
      </c>
      <c r="BH935" s="152">
        <f>VLOOKUP($A935,Basisgegevens!$B:$L,9,0)</f>
        <v>300</v>
      </c>
      <c r="BI935" s="152">
        <f>VLOOKUP($A935,Basisgegevens!$B:$L,10,0)</f>
        <v>135</v>
      </c>
      <c r="BJ935" s="152">
        <f>VLOOKUP($A935,Basisgegevens!$B:$L,11,0)</f>
        <v>19</v>
      </c>
      <c r="BK935" s="152" t="str">
        <f t="shared" si="380"/>
        <v/>
      </c>
      <c r="BL935" s="153" t="str">
        <f t="shared" si="381"/>
        <v>Uit</v>
      </c>
      <c r="BM935" s="154" t="str">
        <f t="shared" si="366"/>
        <v/>
      </c>
      <c r="BN935" s="154">
        <f t="shared" si="382"/>
        <v>0</v>
      </c>
      <c r="BO935" s="154" t="str">
        <f t="shared" si="383"/>
        <v/>
      </c>
      <c r="BP935" s="61"/>
      <c r="BQ935" s="61"/>
      <c r="BR935" s="59" t="str">
        <f t="shared" si="384"/>
        <v/>
      </c>
      <c r="BS935" s="59" t="str">
        <f t="shared" si="385"/>
        <v/>
      </c>
      <c r="BT935" s="155" t="str">
        <f t="shared" si="386"/>
        <v/>
      </c>
      <c r="BU935" s="156" t="str">
        <f t="shared" si="387"/>
        <v/>
      </c>
      <c r="BV935" s="68"/>
      <c r="BW935" s="68"/>
      <c r="BX935" s="68"/>
      <c r="BY935" s="68"/>
      <c r="BZ935" s="68"/>
      <c r="CA935" s="68"/>
      <c r="CB935" s="68"/>
      <c r="CC935" s="68"/>
    </row>
    <row r="936" spans="1:81" x14ac:dyDescent="0.2">
      <c r="A936" s="138" t="s">
        <v>192</v>
      </c>
      <c r="B936" s="32"/>
      <c r="C936" s="164" t="str">
        <f t="shared" si="367"/>
        <v>B</v>
      </c>
      <c r="D936" s="68"/>
      <c r="E936" s="40"/>
      <c r="F936" s="35"/>
      <c r="G936" s="32"/>
      <c r="H936" s="32"/>
      <c r="I936" s="32"/>
      <c r="J936" s="32"/>
      <c r="K936" s="41"/>
      <c r="L936" s="42"/>
      <c r="M936" s="42"/>
      <c r="N936" s="167" t="str">
        <f t="shared" si="368"/>
        <v>Uit</v>
      </c>
      <c r="O936" s="46"/>
      <c r="P936" s="47"/>
      <c r="Q936" s="48">
        <f t="shared" si="369"/>
        <v>0</v>
      </c>
      <c r="R936" s="49" t="str">
        <f t="shared" si="370"/>
        <v/>
      </c>
      <c r="S936" s="50" t="str">
        <f t="shared" si="371"/>
        <v>Uit</v>
      </c>
      <c r="T936" s="171">
        <f t="shared" si="372"/>
        <v>0</v>
      </c>
      <c r="U936" s="169">
        <f t="shared" si="373"/>
        <v>0</v>
      </c>
      <c r="V936" s="169" t="str">
        <f t="shared" si="374"/>
        <v>Uit</v>
      </c>
      <c r="W936" s="170" t="str">
        <f t="shared" si="375"/>
        <v/>
      </c>
      <c r="X936" s="91" t="str">
        <f t="shared" si="376"/>
        <v/>
      </c>
      <c r="Y936" s="51"/>
      <c r="Z936" s="51"/>
      <c r="AA936" s="51"/>
      <c r="AB936" s="51"/>
      <c r="AC936" s="51"/>
      <c r="AD936" s="51"/>
      <c r="AE936" s="51"/>
      <c r="AF936" s="51"/>
      <c r="AG936" s="51"/>
      <c r="AH936" s="51"/>
      <c r="AI936" s="51"/>
      <c r="AJ936" s="51"/>
      <c r="AK936" s="51"/>
      <c r="AL936" s="51"/>
      <c r="AM936" s="51"/>
      <c r="AN936" s="51"/>
      <c r="AO936" s="51"/>
      <c r="AP936" s="51"/>
      <c r="AQ936" s="51"/>
      <c r="AR936" s="51"/>
      <c r="AS936" s="51"/>
      <c r="AT936" s="51"/>
      <c r="AU936" s="51"/>
      <c r="AV936" s="51"/>
      <c r="AW936" s="51"/>
      <c r="AX936" s="149">
        <f t="shared" si="377"/>
        <v>0</v>
      </c>
      <c r="AY936" s="52"/>
      <c r="AZ936" s="90" t="e">
        <f>VLOOKUP(AY936,Termination!C:D,2,FALSE)</f>
        <v>#N/A</v>
      </c>
      <c r="BA936" s="92" t="str">
        <f t="shared" si="378"/>
        <v/>
      </c>
      <c r="BB936" s="89"/>
      <c r="BC936" s="89"/>
      <c r="BD936" s="150" t="str">
        <f t="shared" si="379"/>
        <v/>
      </c>
      <c r="BE936" s="151">
        <f>VLOOKUP(A936,Basisgegevens!$B:$L,5,0)</f>
        <v>1.0879629629629629E-3</v>
      </c>
      <c r="BF936" s="151">
        <f>VLOOKUP($A936,Basisgegevens!$B:$L,7,0)</f>
        <v>8.5648148148148139E-4</v>
      </c>
      <c r="BG936" s="151">
        <f>VLOOKUP($A936,Basisgegevens!$B:$L,8,0)</f>
        <v>2.1759259259259258E-3</v>
      </c>
      <c r="BH936" s="152">
        <f>VLOOKUP($A936,Basisgegevens!$B:$L,9,0)</f>
        <v>300</v>
      </c>
      <c r="BI936" s="152">
        <f>VLOOKUP($A936,Basisgegevens!$B:$L,10,0)</f>
        <v>135</v>
      </c>
      <c r="BJ936" s="152">
        <f>VLOOKUP($A936,Basisgegevens!$B:$L,11,0)</f>
        <v>19</v>
      </c>
      <c r="BK936" s="152" t="str">
        <f t="shared" si="380"/>
        <v/>
      </c>
      <c r="BL936" s="153" t="str">
        <f t="shared" si="381"/>
        <v>Uit</v>
      </c>
      <c r="BM936" s="154" t="str">
        <f t="shared" si="366"/>
        <v/>
      </c>
      <c r="BN936" s="154">
        <f t="shared" si="382"/>
        <v>0</v>
      </c>
      <c r="BO936" s="154" t="str">
        <f t="shared" si="383"/>
        <v/>
      </c>
      <c r="BP936" s="61"/>
      <c r="BQ936" s="61"/>
      <c r="BR936" s="59" t="str">
        <f t="shared" si="384"/>
        <v/>
      </c>
      <c r="BS936" s="59" t="str">
        <f t="shared" si="385"/>
        <v/>
      </c>
      <c r="BT936" s="155" t="str">
        <f t="shared" si="386"/>
        <v/>
      </c>
      <c r="BU936" s="156" t="str">
        <f t="shared" si="387"/>
        <v/>
      </c>
      <c r="BV936" s="68"/>
      <c r="BW936" s="68"/>
      <c r="BX936" s="68"/>
      <c r="BY936" s="68"/>
      <c r="BZ936" s="68"/>
      <c r="CA936" s="68"/>
      <c r="CB936" s="68"/>
      <c r="CC936" s="68"/>
    </row>
    <row r="937" spans="1:81" x14ac:dyDescent="0.2">
      <c r="A937" s="138" t="s">
        <v>192</v>
      </c>
      <c r="B937" s="32"/>
      <c r="C937" s="164" t="str">
        <f t="shared" si="367"/>
        <v>B</v>
      </c>
      <c r="D937" s="68"/>
      <c r="E937" s="40"/>
      <c r="F937" s="35"/>
      <c r="G937" s="32"/>
      <c r="H937" s="32"/>
      <c r="I937" s="32"/>
      <c r="J937" s="32"/>
      <c r="K937" s="41"/>
      <c r="L937" s="42"/>
      <c r="M937" s="42"/>
      <c r="N937" s="167" t="str">
        <f t="shared" si="368"/>
        <v>Uit</v>
      </c>
      <c r="O937" s="46"/>
      <c r="P937" s="47"/>
      <c r="Q937" s="48">
        <f t="shared" si="369"/>
        <v>0</v>
      </c>
      <c r="R937" s="49" t="str">
        <f t="shared" si="370"/>
        <v/>
      </c>
      <c r="S937" s="50" t="str">
        <f t="shared" si="371"/>
        <v>Uit</v>
      </c>
      <c r="T937" s="171">
        <f t="shared" si="372"/>
        <v>0</v>
      </c>
      <c r="U937" s="169">
        <f t="shared" si="373"/>
        <v>0</v>
      </c>
      <c r="V937" s="169" t="str">
        <f t="shared" si="374"/>
        <v>Uit</v>
      </c>
      <c r="W937" s="170" t="str">
        <f t="shared" si="375"/>
        <v/>
      </c>
      <c r="X937" s="91" t="str">
        <f t="shared" si="376"/>
        <v/>
      </c>
      <c r="Y937" s="51"/>
      <c r="Z937" s="51"/>
      <c r="AA937" s="51"/>
      <c r="AB937" s="51"/>
      <c r="AC937" s="51"/>
      <c r="AD937" s="51"/>
      <c r="AE937" s="51"/>
      <c r="AF937" s="51"/>
      <c r="AG937" s="51"/>
      <c r="AH937" s="51"/>
      <c r="AI937" s="51"/>
      <c r="AJ937" s="51"/>
      <c r="AK937" s="51"/>
      <c r="AL937" s="51"/>
      <c r="AM937" s="51"/>
      <c r="AN937" s="51"/>
      <c r="AO937" s="51"/>
      <c r="AP937" s="51"/>
      <c r="AQ937" s="51"/>
      <c r="AR937" s="51"/>
      <c r="AS937" s="51"/>
      <c r="AT937" s="51"/>
      <c r="AU937" s="51"/>
      <c r="AV937" s="51"/>
      <c r="AW937" s="51"/>
      <c r="AX937" s="149">
        <f t="shared" si="377"/>
        <v>0</v>
      </c>
      <c r="AY937" s="52"/>
      <c r="AZ937" s="90" t="e">
        <f>VLOOKUP(AY937,Termination!C:D,2,FALSE)</f>
        <v>#N/A</v>
      </c>
      <c r="BA937" s="92" t="str">
        <f t="shared" si="378"/>
        <v/>
      </c>
      <c r="BB937" s="89"/>
      <c r="BC937" s="89"/>
      <c r="BD937" s="150" t="str">
        <f t="shared" si="379"/>
        <v/>
      </c>
      <c r="BE937" s="151">
        <f>VLOOKUP(A937,Basisgegevens!$B:$L,5,0)</f>
        <v>1.0879629629629629E-3</v>
      </c>
      <c r="BF937" s="151">
        <f>VLOOKUP($A937,Basisgegevens!$B:$L,7,0)</f>
        <v>8.5648148148148139E-4</v>
      </c>
      <c r="BG937" s="151">
        <f>VLOOKUP($A937,Basisgegevens!$B:$L,8,0)</f>
        <v>2.1759259259259258E-3</v>
      </c>
      <c r="BH937" s="152">
        <f>VLOOKUP($A937,Basisgegevens!$B:$L,9,0)</f>
        <v>300</v>
      </c>
      <c r="BI937" s="152">
        <f>VLOOKUP($A937,Basisgegevens!$B:$L,10,0)</f>
        <v>135</v>
      </c>
      <c r="BJ937" s="152">
        <f>VLOOKUP($A937,Basisgegevens!$B:$L,11,0)</f>
        <v>19</v>
      </c>
      <c r="BK937" s="152" t="str">
        <f t="shared" si="380"/>
        <v/>
      </c>
      <c r="BL937" s="153" t="str">
        <f t="shared" si="381"/>
        <v>Uit</v>
      </c>
      <c r="BM937" s="154" t="str">
        <f t="shared" si="366"/>
        <v/>
      </c>
      <c r="BN937" s="154">
        <f t="shared" si="382"/>
        <v>0</v>
      </c>
      <c r="BO937" s="154" t="str">
        <f t="shared" si="383"/>
        <v/>
      </c>
      <c r="BP937" s="61"/>
      <c r="BQ937" s="61"/>
      <c r="BR937" s="59" t="str">
        <f t="shared" si="384"/>
        <v/>
      </c>
      <c r="BS937" s="59" t="str">
        <f t="shared" si="385"/>
        <v/>
      </c>
      <c r="BT937" s="155" t="str">
        <f t="shared" si="386"/>
        <v/>
      </c>
      <c r="BU937" s="156" t="str">
        <f t="shared" si="387"/>
        <v/>
      </c>
      <c r="BV937" s="68"/>
      <c r="BW937" s="68"/>
      <c r="BX937" s="68"/>
      <c r="BY937" s="68"/>
      <c r="BZ937" s="68"/>
      <c r="CA937" s="68"/>
      <c r="CB937" s="68"/>
      <c r="CC937" s="68"/>
    </row>
    <row r="938" spans="1:81" x14ac:dyDescent="0.2">
      <c r="A938" s="138" t="s">
        <v>192</v>
      </c>
      <c r="B938" s="32"/>
      <c r="C938" s="164" t="str">
        <f t="shared" si="367"/>
        <v>B</v>
      </c>
      <c r="D938" s="68"/>
      <c r="E938" s="40"/>
      <c r="F938" s="35"/>
      <c r="G938" s="32"/>
      <c r="H938" s="32"/>
      <c r="I938" s="32"/>
      <c r="J938" s="32"/>
      <c r="K938" s="41"/>
      <c r="L938" s="42"/>
      <c r="M938" s="42"/>
      <c r="N938" s="167" t="str">
        <f t="shared" si="368"/>
        <v>Uit</v>
      </c>
      <c r="O938" s="46"/>
      <c r="P938" s="47"/>
      <c r="Q938" s="48">
        <f t="shared" si="369"/>
        <v>0</v>
      </c>
      <c r="R938" s="49" t="str">
        <f t="shared" si="370"/>
        <v/>
      </c>
      <c r="S938" s="50" t="str">
        <f t="shared" si="371"/>
        <v>Uit</v>
      </c>
      <c r="T938" s="171">
        <f t="shared" si="372"/>
        <v>0</v>
      </c>
      <c r="U938" s="169">
        <f t="shared" si="373"/>
        <v>0</v>
      </c>
      <c r="V938" s="169" t="str">
        <f t="shared" si="374"/>
        <v>Uit</v>
      </c>
      <c r="W938" s="170" t="str">
        <f t="shared" si="375"/>
        <v/>
      </c>
      <c r="X938" s="91" t="str">
        <f t="shared" si="376"/>
        <v/>
      </c>
      <c r="Y938" s="51"/>
      <c r="Z938" s="51"/>
      <c r="AA938" s="51"/>
      <c r="AB938" s="51"/>
      <c r="AC938" s="51"/>
      <c r="AD938" s="51"/>
      <c r="AE938" s="51"/>
      <c r="AF938" s="51"/>
      <c r="AG938" s="51"/>
      <c r="AH938" s="51"/>
      <c r="AI938" s="51"/>
      <c r="AJ938" s="51"/>
      <c r="AK938" s="51"/>
      <c r="AL938" s="51"/>
      <c r="AM938" s="51"/>
      <c r="AN938" s="51"/>
      <c r="AO938" s="51"/>
      <c r="AP938" s="51"/>
      <c r="AQ938" s="51"/>
      <c r="AR938" s="51"/>
      <c r="AS938" s="51"/>
      <c r="AT938" s="51"/>
      <c r="AU938" s="51"/>
      <c r="AV938" s="51"/>
      <c r="AW938" s="51"/>
      <c r="AX938" s="149">
        <f t="shared" si="377"/>
        <v>0</v>
      </c>
      <c r="AY938" s="52"/>
      <c r="AZ938" s="90" t="e">
        <f>VLOOKUP(AY938,Termination!C:D,2,FALSE)</f>
        <v>#N/A</v>
      </c>
      <c r="BA938" s="92" t="str">
        <f t="shared" si="378"/>
        <v/>
      </c>
      <c r="BB938" s="89"/>
      <c r="BC938" s="89"/>
      <c r="BD938" s="150" t="str">
        <f t="shared" si="379"/>
        <v/>
      </c>
      <c r="BE938" s="151">
        <f>VLOOKUP(A938,Basisgegevens!$B:$L,5,0)</f>
        <v>1.0879629629629629E-3</v>
      </c>
      <c r="BF938" s="151">
        <f>VLOOKUP($A938,Basisgegevens!$B:$L,7,0)</f>
        <v>8.5648148148148139E-4</v>
      </c>
      <c r="BG938" s="151">
        <f>VLOOKUP($A938,Basisgegevens!$B:$L,8,0)</f>
        <v>2.1759259259259258E-3</v>
      </c>
      <c r="BH938" s="152">
        <f>VLOOKUP($A938,Basisgegevens!$B:$L,9,0)</f>
        <v>300</v>
      </c>
      <c r="BI938" s="152">
        <f>VLOOKUP($A938,Basisgegevens!$B:$L,10,0)</f>
        <v>135</v>
      </c>
      <c r="BJ938" s="152">
        <f>VLOOKUP($A938,Basisgegevens!$B:$L,11,0)</f>
        <v>19</v>
      </c>
      <c r="BK938" s="152" t="str">
        <f t="shared" si="380"/>
        <v/>
      </c>
      <c r="BL938" s="153" t="str">
        <f t="shared" si="381"/>
        <v>Uit</v>
      </c>
      <c r="BM938" s="154" t="str">
        <f t="shared" si="366"/>
        <v/>
      </c>
      <c r="BN938" s="154">
        <f t="shared" si="382"/>
        <v>0</v>
      </c>
      <c r="BO938" s="154" t="str">
        <f t="shared" si="383"/>
        <v/>
      </c>
      <c r="BP938" s="61"/>
      <c r="BQ938" s="61"/>
      <c r="BR938" s="59" t="str">
        <f t="shared" si="384"/>
        <v/>
      </c>
      <c r="BS938" s="59" t="str">
        <f t="shared" si="385"/>
        <v/>
      </c>
      <c r="BT938" s="155" t="str">
        <f t="shared" si="386"/>
        <v/>
      </c>
      <c r="BU938" s="156" t="str">
        <f t="shared" si="387"/>
        <v/>
      </c>
      <c r="BV938" s="68"/>
      <c r="BW938" s="68"/>
      <c r="BX938" s="68"/>
      <c r="BY938" s="68"/>
      <c r="BZ938" s="68"/>
      <c r="CA938" s="68"/>
      <c r="CB938" s="68"/>
      <c r="CC938" s="68"/>
    </row>
    <row r="939" spans="1:81" x14ac:dyDescent="0.2">
      <c r="A939" s="138" t="s">
        <v>192</v>
      </c>
      <c r="B939" s="32"/>
      <c r="C939" s="164" t="str">
        <f t="shared" si="367"/>
        <v>B</v>
      </c>
      <c r="D939" s="68"/>
      <c r="E939" s="40"/>
      <c r="F939" s="35"/>
      <c r="G939" s="32"/>
      <c r="H939" s="32"/>
      <c r="I939" s="32"/>
      <c r="J939" s="32"/>
      <c r="K939" s="41"/>
      <c r="L939" s="42"/>
      <c r="M939" s="42"/>
      <c r="N939" s="167" t="str">
        <f t="shared" si="368"/>
        <v>Uit</v>
      </c>
      <c r="O939" s="46"/>
      <c r="P939" s="47"/>
      <c r="Q939" s="48">
        <f t="shared" si="369"/>
        <v>0</v>
      </c>
      <c r="R939" s="49" t="str">
        <f t="shared" si="370"/>
        <v/>
      </c>
      <c r="S939" s="50" t="str">
        <f t="shared" si="371"/>
        <v>Uit</v>
      </c>
      <c r="T939" s="171">
        <f t="shared" si="372"/>
        <v>0</v>
      </c>
      <c r="U939" s="169">
        <f t="shared" si="373"/>
        <v>0</v>
      </c>
      <c r="V939" s="169" t="str">
        <f t="shared" si="374"/>
        <v>Uit</v>
      </c>
      <c r="W939" s="170" t="str">
        <f t="shared" si="375"/>
        <v/>
      </c>
      <c r="X939" s="91" t="str">
        <f t="shared" si="376"/>
        <v/>
      </c>
      <c r="Y939" s="51"/>
      <c r="Z939" s="51"/>
      <c r="AA939" s="51"/>
      <c r="AB939" s="51"/>
      <c r="AC939" s="51"/>
      <c r="AD939" s="51"/>
      <c r="AE939" s="51"/>
      <c r="AF939" s="51"/>
      <c r="AG939" s="51"/>
      <c r="AH939" s="51"/>
      <c r="AI939" s="51"/>
      <c r="AJ939" s="51"/>
      <c r="AK939" s="51"/>
      <c r="AL939" s="51"/>
      <c r="AM939" s="51"/>
      <c r="AN939" s="51"/>
      <c r="AO939" s="51"/>
      <c r="AP939" s="51"/>
      <c r="AQ939" s="51"/>
      <c r="AR939" s="51"/>
      <c r="AS939" s="51"/>
      <c r="AT939" s="51"/>
      <c r="AU939" s="51"/>
      <c r="AV939" s="51"/>
      <c r="AW939" s="51"/>
      <c r="AX939" s="149">
        <f t="shared" si="377"/>
        <v>0</v>
      </c>
      <c r="AY939" s="52"/>
      <c r="AZ939" s="90" t="e">
        <f>VLOOKUP(AY939,Termination!C:D,2,FALSE)</f>
        <v>#N/A</v>
      </c>
      <c r="BA939" s="92" t="str">
        <f t="shared" si="378"/>
        <v/>
      </c>
      <c r="BB939" s="89"/>
      <c r="BC939" s="89"/>
      <c r="BD939" s="150" t="str">
        <f t="shared" si="379"/>
        <v/>
      </c>
      <c r="BE939" s="151">
        <f>VLOOKUP(A939,Basisgegevens!$B:$L,5,0)</f>
        <v>1.0879629629629629E-3</v>
      </c>
      <c r="BF939" s="151">
        <f>VLOOKUP($A939,Basisgegevens!$B:$L,7,0)</f>
        <v>8.5648148148148139E-4</v>
      </c>
      <c r="BG939" s="151">
        <f>VLOOKUP($A939,Basisgegevens!$B:$L,8,0)</f>
        <v>2.1759259259259258E-3</v>
      </c>
      <c r="BH939" s="152">
        <f>VLOOKUP($A939,Basisgegevens!$B:$L,9,0)</f>
        <v>300</v>
      </c>
      <c r="BI939" s="152">
        <f>VLOOKUP($A939,Basisgegevens!$B:$L,10,0)</f>
        <v>135</v>
      </c>
      <c r="BJ939" s="152">
        <f>VLOOKUP($A939,Basisgegevens!$B:$L,11,0)</f>
        <v>19</v>
      </c>
      <c r="BK939" s="152" t="str">
        <f t="shared" si="380"/>
        <v/>
      </c>
      <c r="BL939" s="153" t="str">
        <f t="shared" si="381"/>
        <v>Uit</v>
      </c>
      <c r="BM939" s="154" t="str">
        <f t="shared" si="366"/>
        <v/>
      </c>
      <c r="BN939" s="154">
        <f t="shared" si="382"/>
        <v>0</v>
      </c>
      <c r="BO939" s="154" t="str">
        <f t="shared" si="383"/>
        <v/>
      </c>
      <c r="BP939" s="61"/>
      <c r="BQ939" s="61"/>
      <c r="BR939" s="59" t="str">
        <f t="shared" si="384"/>
        <v/>
      </c>
      <c r="BS939" s="59" t="str">
        <f t="shared" si="385"/>
        <v/>
      </c>
      <c r="BT939" s="155" t="str">
        <f t="shared" si="386"/>
        <v/>
      </c>
      <c r="BU939" s="156" t="str">
        <f t="shared" si="387"/>
        <v/>
      </c>
      <c r="BV939" s="68"/>
      <c r="BW939" s="68"/>
      <c r="BX939" s="68"/>
      <c r="BY939" s="68"/>
      <c r="BZ939" s="68"/>
      <c r="CA939" s="68"/>
      <c r="CB939" s="68"/>
      <c r="CC939" s="68"/>
    </row>
    <row r="940" spans="1:81" x14ac:dyDescent="0.2">
      <c r="A940" s="138" t="s">
        <v>192</v>
      </c>
      <c r="B940" s="32"/>
      <c r="C940" s="164" t="str">
        <f t="shared" si="367"/>
        <v>B</v>
      </c>
      <c r="D940" s="68"/>
      <c r="E940" s="40"/>
      <c r="F940" s="35"/>
      <c r="G940" s="32"/>
      <c r="H940" s="32"/>
      <c r="I940" s="32"/>
      <c r="J940" s="32"/>
      <c r="K940" s="41"/>
      <c r="L940" s="42"/>
      <c r="M940" s="42"/>
      <c r="N940" s="167" t="str">
        <f t="shared" si="368"/>
        <v>Uit</v>
      </c>
      <c r="O940" s="46"/>
      <c r="P940" s="47"/>
      <c r="Q940" s="48">
        <f t="shared" si="369"/>
        <v>0</v>
      </c>
      <c r="R940" s="49" t="str">
        <f t="shared" si="370"/>
        <v/>
      </c>
      <c r="S940" s="50" t="str">
        <f t="shared" si="371"/>
        <v>Uit</v>
      </c>
      <c r="T940" s="171">
        <f t="shared" si="372"/>
        <v>0</v>
      </c>
      <c r="U940" s="169">
        <f t="shared" si="373"/>
        <v>0</v>
      </c>
      <c r="V940" s="169" t="str">
        <f t="shared" si="374"/>
        <v>Uit</v>
      </c>
      <c r="W940" s="170" t="str">
        <f t="shared" si="375"/>
        <v/>
      </c>
      <c r="X940" s="91" t="str">
        <f t="shared" si="376"/>
        <v/>
      </c>
      <c r="Y940" s="51"/>
      <c r="Z940" s="51"/>
      <c r="AA940" s="51"/>
      <c r="AB940" s="51"/>
      <c r="AC940" s="51"/>
      <c r="AD940" s="51"/>
      <c r="AE940" s="51"/>
      <c r="AF940" s="51"/>
      <c r="AG940" s="51"/>
      <c r="AH940" s="51"/>
      <c r="AI940" s="51"/>
      <c r="AJ940" s="51"/>
      <c r="AK940" s="51"/>
      <c r="AL940" s="51"/>
      <c r="AM940" s="51"/>
      <c r="AN940" s="51"/>
      <c r="AO940" s="51"/>
      <c r="AP940" s="51"/>
      <c r="AQ940" s="51"/>
      <c r="AR940" s="51"/>
      <c r="AS940" s="51"/>
      <c r="AT940" s="51"/>
      <c r="AU940" s="51"/>
      <c r="AV940" s="51"/>
      <c r="AW940" s="51"/>
      <c r="AX940" s="149">
        <f t="shared" si="377"/>
        <v>0</v>
      </c>
      <c r="AY940" s="52"/>
      <c r="AZ940" s="90" t="e">
        <f>VLOOKUP(AY940,Termination!C:D,2,FALSE)</f>
        <v>#N/A</v>
      </c>
      <c r="BA940" s="92" t="str">
        <f t="shared" si="378"/>
        <v/>
      </c>
      <c r="BB940" s="89"/>
      <c r="BC940" s="89"/>
      <c r="BD940" s="150" t="str">
        <f t="shared" si="379"/>
        <v/>
      </c>
      <c r="BE940" s="151">
        <f>VLOOKUP(A940,Basisgegevens!$B:$L,5,0)</f>
        <v>1.0879629629629629E-3</v>
      </c>
      <c r="BF940" s="151">
        <f>VLOOKUP($A940,Basisgegevens!$B:$L,7,0)</f>
        <v>8.5648148148148139E-4</v>
      </c>
      <c r="BG940" s="151">
        <f>VLOOKUP($A940,Basisgegevens!$B:$L,8,0)</f>
        <v>2.1759259259259258E-3</v>
      </c>
      <c r="BH940" s="152">
        <f>VLOOKUP($A940,Basisgegevens!$B:$L,9,0)</f>
        <v>300</v>
      </c>
      <c r="BI940" s="152">
        <f>VLOOKUP($A940,Basisgegevens!$B:$L,10,0)</f>
        <v>135</v>
      </c>
      <c r="BJ940" s="152">
        <f>VLOOKUP($A940,Basisgegevens!$B:$L,11,0)</f>
        <v>19</v>
      </c>
      <c r="BK940" s="152" t="str">
        <f t="shared" si="380"/>
        <v/>
      </c>
      <c r="BL940" s="153" t="str">
        <f t="shared" si="381"/>
        <v>Uit</v>
      </c>
      <c r="BM940" s="154" t="str">
        <f t="shared" si="366"/>
        <v/>
      </c>
      <c r="BN940" s="154">
        <f t="shared" si="382"/>
        <v>0</v>
      </c>
      <c r="BO940" s="154" t="str">
        <f t="shared" si="383"/>
        <v/>
      </c>
      <c r="BP940" s="61"/>
      <c r="BQ940" s="61"/>
      <c r="BR940" s="59" t="str">
        <f t="shared" si="384"/>
        <v/>
      </c>
      <c r="BS940" s="59" t="str">
        <f t="shared" si="385"/>
        <v/>
      </c>
      <c r="BT940" s="155" t="str">
        <f t="shared" si="386"/>
        <v/>
      </c>
      <c r="BU940" s="156" t="str">
        <f t="shared" si="387"/>
        <v/>
      </c>
      <c r="BV940" s="68"/>
      <c r="BW940" s="68"/>
      <c r="BX940" s="68"/>
      <c r="BY940" s="68"/>
      <c r="BZ940" s="68"/>
      <c r="CA940" s="68"/>
      <c r="CB940" s="68"/>
      <c r="CC940" s="68"/>
    </row>
    <row r="941" spans="1:81" x14ac:dyDescent="0.2">
      <c r="A941" s="138" t="s">
        <v>192</v>
      </c>
      <c r="B941" s="32"/>
      <c r="C941" s="164" t="str">
        <f t="shared" si="367"/>
        <v>B</v>
      </c>
      <c r="D941" s="68"/>
      <c r="E941" s="40"/>
      <c r="F941" s="35"/>
      <c r="G941" s="32"/>
      <c r="H941" s="32"/>
      <c r="I941" s="32"/>
      <c r="J941" s="32"/>
      <c r="K941" s="41"/>
      <c r="L941" s="42"/>
      <c r="M941" s="42"/>
      <c r="N941" s="167" t="str">
        <f t="shared" si="368"/>
        <v>Uit</v>
      </c>
      <c r="O941" s="46"/>
      <c r="P941" s="47"/>
      <c r="Q941" s="48">
        <f t="shared" si="369"/>
        <v>0</v>
      </c>
      <c r="R941" s="49" t="str">
        <f t="shared" si="370"/>
        <v/>
      </c>
      <c r="S941" s="50" t="str">
        <f t="shared" si="371"/>
        <v>Uit</v>
      </c>
      <c r="T941" s="171">
        <f t="shared" si="372"/>
        <v>0</v>
      </c>
      <c r="U941" s="169">
        <f t="shared" si="373"/>
        <v>0</v>
      </c>
      <c r="V941" s="169" t="str">
        <f t="shared" si="374"/>
        <v>Uit</v>
      </c>
      <c r="W941" s="170" t="str">
        <f t="shared" si="375"/>
        <v/>
      </c>
      <c r="X941" s="91" t="str">
        <f t="shared" si="376"/>
        <v/>
      </c>
      <c r="Y941" s="51"/>
      <c r="Z941" s="51"/>
      <c r="AA941" s="51"/>
      <c r="AB941" s="51"/>
      <c r="AC941" s="51"/>
      <c r="AD941" s="51"/>
      <c r="AE941" s="51"/>
      <c r="AF941" s="51"/>
      <c r="AG941" s="51"/>
      <c r="AH941" s="51"/>
      <c r="AI941" s="51"/>
      <c r="AJ941" s="51"/>
      <c r="AK941" s="51"/>
      <c r="AL941" s="51"/>
      <c r="AM941" s="51"/>
      <c r="AN941" s="51"/>
      <c r="AO941" s="51"/>
      <c r="AP941" s="51"/>
      <c r="AQ941" s="51"/>
      <c r="AR941" s="51"/>
      <c r="AS941" s="51"/>
      <c r="AT941" s="51"/>
      <c r="AU941" s="51"/>
      <c r="AV941" s="51"/>
      <c r="AW941" s="51"/>
      <c r="AX941" s="149">
        <f t="shared" si="377"/>
        <v>0</v>
      </c>
      <c r="AY941" s="52"/>
      <c r="AZ941" s="90" t="e">
        <f>VLOOKUP(AY941,Termination!C:D,2,FALSE)</f>
        <v>#N/A</v>
      </c>
      <c r="BA941" s="92" t="str">
        <f t="shared" si="378"/>
        <v/>
      </c>
      <c r="BB941" s="89"/>
      <c r="BC941" s="89"/>
      <c r="BD941" s="150" t="str">
        <f t="shared" si="379"/>
        <v/>
      </c>
      <c r="BE941" s="151">
        <f>VLOOKUP(A941,Basisgegevens!$B:$L,5,0)</f>
        <v>1.0879629629629629E-3</v>
      </c>
      <c r="BF941" s="151">
        <f>VLOOKUP($A941,Basisgegevens!$B:$L,7,0)</f>
        <v>8.5648148148148139E-4</v>
      </c>
      <c r="BG941" s="151">
        <f>VLOOKUP($A941,Basisgegevens!$B:$L,8,0)</f>
        <v>2.1759259259259258E-3</v>
      </c>
      <c r="BH941" s="152">
        <f>VLOOKUP($A941,Basisgegevens!$B:$L,9,0)</f>
        <v>300</v>
      </c>
      <c r="BI941" s="152">
        <f>VLOOKUP($A941,Basisgegevens!$B:$L,10,0)</f>
        <v>135</v>
      </c>
      <c r="BJ941" s="152">
        <f>VLOOKUP($A941,Basisgegevens!$B:$L,11,0)</f>
        <v>19</v>
      </c>
      <c r="BK941" s="152" t="str">
        <f t="shared" si="380"/>
        <v/>
      </c>
      <c r="BL941" s="153" t="str">
        <f t="shared" si="381"/>
        <v>Uit</v>
      </c>
      <c r="BM941" s="154" t="str">
        <f t="shared" si="366"/>
        <v/>
      </c>
      <c r="BN941" s="154">
        <f t="shared" si="382"/>
        <v>0</v>
      </c>
      <c r="BO941" s="154" t="str">
        <f t="shared" si="383"/>
        <v/>
      </c>
      <c r="BP941" s="61"/>
      <c r="BQ941" s="61"/>
      <c r="BR941" s="59" t="str">
        <f t="shared" si="384"/>
        <v/>
      </c>
      <c r="BS941" s="59" t="str">
        <f t="shared" si="385"/>
        <v/>
      </c>
      <c r="BT941" s="155" t="str">
        <f t="shared" si="386"/>
        <v/>
      </c>
      <c r="BU941" s="156" t="str">
        <f t="shared" si="387"/>
        <v/>
      </c>
      <c r="BV941" s="68"/>
      <c r="BW941" s="68"/>
      <c r="BX941" s="68"/>
      <c r="BY941" s="68"/>
      <c r="BZ941" s="68"/>
      <c r="CA941" s="68"/>
      <c r="CB941" s="68"/>
      <c r="CC941" s="68"/>
    </row>
    <row r="942" spans="1:81" x14ac:dyDescent="0.2">
      <c r="A942" s="138" t="s">
        <v>192</v>
      </c>
      <c r="B942" s="32"/>
      <c r="C942" s="164" t="str">
        <f t="shared" si="367"/>
        <v>B</v>
      </c>
      <c r="D942" s="68"/>
      <c r="E942" s="40"/>
      <c r="F942" s="35"/>
      <c r="G942" s="32"/>
      <c r="H942" s="32"/>
      <c r="I942" s="32"/>
      <c r="J942" s="32"/>
      <c r="K942" s="41"/>
      <c r="L942" s="42"/>
      <c r="M942" s="42"/>
      <c r="N942" s="167" t="str">
        <f t="shared" si="368"/>
        <v>Uit</v>
      </c>
      <c r="O942" s="46"/>
      <c r="P942" s="47"/>
      <c r="Q942" s="48">
        <f t="shared" si="369"/>
        <v>0</v>
      </c>
      <c r="R942" s="49" t="str">
        <f t="shared" si="370"/>
        <v/>
      </c>
      <c r="S942" s="50" t="str">
        <f t="shared" si="371"/>
        <v>Uit</v>
      </c>
      <c r="T942" s="171">
        <f t="shared" si="372"/>
        <v>0</v>
      </c>
      <c r="U942" s="169">
        <f t="shared" si="373"/>
        <v>0</v>
      </c>
      <c r="V942" s="169" t="str">
        <f t="shared" si="374"/>
        <v>Uit</v>
      </c>
      <c r="W942" s="170" t="str">
        <f t="shared" si="375"/>
        <v/>
      </c>
      <c r="X942" s="91" t="str">
        <f t="shared" si="376"/>
        <v/>
      </c>
      <c r="Y942" s="51"/>
      <c r="Z942" s="51"/>
      <c r="AA942" s="51"/>
      <c r="AB942" s="51"/>
      <c r="AC942" s="51"/>
      <c r="AD942" s="51"/>
      <c r="AE942" s="51"/>
      <c r="AF942" s="51"/>
      <c r="AG942" s="51"/>
      <c r="AH942" s="51"/>
      <c r="AI942" s="51"/>
      <c r="AJ942" s="51"/>
      <c r="AK942" s="51"/>
      <c r="AL942" s="51"/>
      <c r="AM942" s="51"/>
      <c r="AN942" s="51"/>
      <c r="AO942" s="51"/>
      <c r="AP942" s="51"/>
      <c r="AQ942" s="51"/>
      <c r="AR942" s="51"/>
      <c r="AS942" s="51"/>
      <c r="AT942" s="51"/>
      <c r="AU942" s="51"/>
      <c r="AV942" s="51"/>
      <c r="AW942" s="51"/>
      <c r="AX942" s="149">
        <f t="shared" si="377"/>
        <v>0</v>
      </c>
      <c r="AY942" s="52"/>
      <c r="AZ942" s="90" t="e">
        <f>VLOOKUP(AY942,Termination!C:D,2,FALSE)</f>
        <v>#N/A</v>
      </c>
      <c r="BA942" s="92" t="str">
        <f t="shared" si="378"/>
        <v/>
      </c>
      <c r="BB942" s="89"/>
      <c r="BC942" s="89"/>
      <c r="BD942" s="150" t="str">
        <f t="shared" si="379"/>
        <v/>
      </c>
      <c r="BE942" s="151">
        <f>VLOOKUP(A942,Basisgegevens!$B:$L,5,0)</f>
        <v>1.0879629629629629E-3</v>
      </c>
      <c r="BF942" s="151">
        <f>VLOOKUP($A942,Basisgegevens!$B:$L,7,0)</f>
        <v>8.5648148148148139E-4</v>
      </c>
      <c r="BG942" s="151">
        <f>VLOOKUP($A942,Basisgegevens!$B:$L,8,0)</f>
        <v>2.1759259259259258E-3</v>
      </c>
      <c r="BH942" s="152">
        <f>VLOOKUP($A942,Basisgegevens!$B:$L,9,0)</f>
        <v>300</v>
      </c>
      <c r="BI942" s="152">
        <f>VLOOKUP($A942,Basisgegevens!$B:$L,10,0)</f>
        <v>135</v>
      </c>
      <c r="BJ942" s="152">
        <f>VLOOKUP($A942,Basisgegevens!$B:$L,11,0)</f>
        <v>19</v>
      </c>
      <c r="BK942" s="152" t="str">
        <f t="shared" si="380"/>
        <v/>
      </c>
      <c r="BL942" s="153" t="str">
        <f t="shared" si="381"/>
        <v>Uit</v>
      </c>
      <c r="BM942" s="154" t="str">
        <f t="shared" si="366"/>
        <v/>
      </c>
      <c r="BN942" s="154">
        <f t="shared" si="382"/>
        <v>0</v>
      </c>
      <c r="BO942" s="154" t="str">
        <f t="shared" si="383"/>
        <v/>
      </c>
      <c r="BP942" s="61"/>
      <c r="BQ942" s="61"/>
      <c r="BR942" s="59" t="str">
        <f t="shared" si="384"/>
        <v/>
      </c>
      <c r="BS942" s="59" t="str">
        <f t="shared" si="385"/>
        <v/>
      </c>
      <c r="BT942" s="155" t="str">
        <f t="shared" si="386"/>
        <v/>
      </c>
      <c r="BU942" s="156" t="str">
        <f t="shared" si="387"/>
        <v/>
      </c>
      <c r="BV942" s="68"/>
      <c r="BW942" s="68"/>
      <c r="BX942" s="68"/>
      <c r="BY942" s="68"/>
      <c r="BZ942" s="68"/>
      <c r="CA942" s="68"/>
      <c r="CB942" s="68"/>
      <c r="CC942" s="68"/>
    </row>
    <row r="943" spans="1:81" x14ac:dyDescent="0.2">
      <c r="A943" s="138" t="s">
        <v>192</v>
      </c>
      <c r="B943" s="32"/>
      <c r="C943" s="164" t="str">
        <f t="shared" si="367"/>
        <v>B</v>
      </c>
      <c r="D943" s="68"/>
      <c r="E943" s="40"/>
      <c r="F943" s="35"/>
      <c r="G943" s="32"/>
      <c r="H943" s="32"/>
      <c r="I943" s="32"/>
      <c r="J943" s="32"/>
      <c r="K943" s="41"/>
      <c r="L943" s="42"/>
      <c r="M943" s="42"/>
      <c r="N943" s="167" t="str">
        <f t="shared" si="368"/>
        <v>Uit</v>
      </c>
      <c r="O943" s="46"/>
      <c r="P943" s="47"/>
      <c r="Q943" s="48">
        <f t="shared" si="369"/>
        <v>0</v>
      </c>
      <c r="R943" s="49" t="str">
        <f t="shared" si="370"/>
        <v/>
      </c>
      <c r="S943" s="50" t="str">
        <f t="shared" si="371"/>
        <v>Uit</v>
      </c>
      <c r="T943" s="171">
        <f t="shared" si="372"/>
        <v>0</v>
      </c>
      <c r="U943" s="169">
        <f t="shared" si="373"/>
        <v>0</v>
      </c>
      <c r="V943" s="169" t="str">
        <f t="shared" si="374"/>
        <v>Uit</v>
      </c>
      <c r="W943" s="170" t="str">
        <f t="shared" si="375"/>
        <v/>
      </c>
      <c r="X943" s="91" t="str">
        <f t="shared" si="376"/>
        <v/>
      </c>
      <c r="Y943" s="51"/>
      <c r="Z943" s="51"/>
      <c r="AA943" s="51"/>
      <c r="AB943" s="51"/>
      <c r="AC943" s="51"/>
      <c r="AD943" s="51"/>
      <c r="AE943" s="51"/>
      <c r="AF943" s="51"/>
      <c r="AG943" s="51"/>
      <c r="AH943" s="51"/>
      <c r="AI943" s="51"/>
      <c r="AJ943" s="51"/>
      <c r="AK943" s="51"/>
      <c r="AL943" s="51"/>
      <c r="AM943" s="51"/>
      <c r="AN943" s="51"/>
      <c r="AO943" s="51"/>
      <c r="AP943" s="51"/>
      <c r="AQ943" s="51"/>
      <c r="AR943" s="51"/>
      <c r="AS943" s="51"/>
      <c r="AT943" s="51"/>
      <c r="AU943" s="51"/>
      <c r="AV943" s="51"/>
      <c r="AW943" s="51"/>
      <c r="AX943" s="149">
        <f t="shared" si="377"/>
        <v>0</v>
      </c>
      <c r="AY943" s="52"/>
      <c r="AZ943" s="90" t="e">
        <f>VLOOKUP(AY943,Termination!C:D,2,FALSE)</f>
        <v>#N/A</v>
      </c>
      <c r="BA943" s="92" t="str">
        <f t="shared" si="378"/>
        <v/>
      </c>
      <c r="BB943" s="89"/>
      <c r="BC943" s="89"/>
      <c r="BD943" s="150" t="str">
        <f t="shared" si="379"/>
        <v/>
      </c>
      <c r="BE943" s="151">
        <f>VLOOKUP(A943,Basisgegevens!$B:$L,5,0)</f>
        <v>1.0879629629629629E-3</v>
      </c>
      <c r="BF943" s="151">
        <f>VLOOKUP($A943,Basisgegevens!$B:$L,7,0)</f>
        <v>8.5648148148148139E-4</v>
      </c>
      <c r="BG943" s="151">
        <f>VLOOKUP($A943,Basisgegevens!$B:$L,8,0)</f>
        <v>2.1759259259259258E-3</v>
      </c>
      <c r="BH943" s="152">
        <f>VLOOKUP($A943,Basisgegevens!$B:$L,9,0)</f>
        <v>300</v>
      </c>
      <c r="BI943" s="152">
        <f>VLOOKUP($A943,Basisgegevens!$B:$L,10,0)</f>
        <v>135</v>
      </c>
      <c r="BJ943" s="152">
        <f>VLOOKUP($A943,Basisgegevens!$B:$L,11,0)</f>
        <v>19</v>
      </c>
      <c r="BK943" s="152" t="str">
        <f t="shared" si="380"/>
        <v/>
      </c>
      <c r="BL943" s="153" t="str">
        <f t="shared" si="381"/>
        <v>Uit</v>
      </c>
      <c r="BM943" s="154" t="str">
        <f t="shared" si="366"/>
        <v/>
      </c>
      <c r="BN943" s="154">
        <f t="shared" si="382"/>
        <v>0</v>
      </c>
      <c r="BO943" s="154" t="str">
        <f t="shared" si="383"/>
        <v/>
      </c>
      <c r="BP943" s="61"/>
      <c r="BQ943" s="61"/>
      <c r="BR943" s="59" t="str">
        <f t="shared" si="384"/>
        <v/>
      </c>
      <c r="BS943" s="59" t="str">
        <f t="shared" si="385"/>
        <v/>
      </c>
      <c r="BT943" s="155" t="str">
        <f t="shared" si="386"/>
        <v/>
      </c>
      <c r="BU943" s="156" t="str">
        <f t="shared" si="387"/>
        <v/>
      </c>
      <c r="BV943" s="68"/>
      <c r="BW943" s="68"/>
      <c r="BX943" s="68"/>
      <c r="BY943" s="68"/>
      <c r="BZ943" s="68"/>
      <c r="CA943" s="68"/>
      <c r="CB943" s="68"/>
      <c r="CC943" s="68"/>
    </row>
    <row r="944" spans="1:81" x14ac:dyDescent="0.2">
      <c r="A944" s="138" t="s">
        <v>192</v>
      </c>
      <c r="B944" s="32"/>
      <c r="C944" s="164" t="str">
        <f t="shared" si="367"/>
        <v>B</v>
      </c>
      <c r="D944" s="68"/>
      <c r="E944" s="40"/>
      <c r="F944" s="35"/>
      <c r="G944" s="32"/>
      <c r="H944" s="32"/>
      <c r="I944" s="32"/>
      <c r="J944" s="32"/>
      <c r="K944" s="41"/>
      <c r="L944" s="42"/>
      <c r="M944" s="42"/>
      <c r="N944" s="167" t="str">
        <f t="shared" si="368"/>
        <v>Uit</v>
      </c>
      <c r="O944" s="46"/>
      <c r="P944" s="47"/>
      <c r="Q944" s="48">
        <f t="shared" si="369"/>
        <v>0</v>
      </c>
      <c r="R944" s="49" t="str">
        <f t="shared" si="370"/>
        <v/>
      </c>
      <c r="S944" s="50" t="str">
        <f t="shared" si="371"/>
        <v>Uit</v>
      </c>
      <c r="T944" s="171">
        <f t="shared" si="372"/>
        <v>0</v>
      </c>
      <c r="U944" s="169">
        <f t="shared" si="373"/>
        <v>0</v>
      </c>
      <c r="V944" s="169" t="str">
        <f t="shared" si="374"/>
        <v>Uit</v>
      </c>
      <c r="W944" s="170" t="str">
        <f t="shared" si="375"/>
        <v/>
      </c>
      <c r="X944" s="91" t="str">
        <f t="shared" si="376"/>
        <v/>
      </c>
      <c r="Y944" s="51"/>
      <c r="Z944" s="51"/>
      <c r="AA944" s="51"/>
      <c r="AB944" s="51"/>
      <c r="AC944" s="51"/>
      <c r="AD944" s="51"/>
      <c r="AE944" s="51"/>
      <c r="AF944" s="51"/>
      <c r="AG944" s="51"/>
      <c r="AH944" s="51"/>
      <c r="AI944" s="51"/>
      <c r="AJ944" s="51"/>
      <c r="AK944" s="51"/>
      <c r="AL944" s="51"/>
      <c r="AM944" s="51"/>
      <c r="AN944" s="51"/>
      <c r="AO944" s="51"/>
      <c r="AP944" s="51"/>
      <c r="AQ944" s="51"/>
      <c r="AR944" s="51"/>
      <c r="AS944" s="51"/>
      <c r="AT944" s="51"/>
      <c r="AU944" s="51"/>
      <c r="AV944" s="51"/>
      <c r="AW944" s="51"/>
      <c r="AX944" s="149">
        <f t="shared" si="377"/>
        <v>0</v>
      </c>
      <c r="AY944" s="52"/>
      <c r="AZ944" s="90" t="e">
        <f>VLOOKUP(AY944,Termination!C:D,2,FALSE)</f>
        <v>#N/A</v>
      </c>
      <c r="BA944" s="92" t="str">
        <f t="shared" si="378"/>
        <v/>
      </c>
      <c r="BB944" s="89"/>
      <c r="BC944" s="89"/>
      <c r="BD944" s="150" t="str">
        <f t="shared" si="379"/>
        <v/>
      </c>
      <c r="BE944" s="151">
        <f>VLOOKUP(A944,Basisgegevens!$B:$L,5,0)</f>
        <v>1.0879629629629629E-3</v>
      </c>
      <c r="BF944" s="151">
        <f>VLOOKUP($A944,Basisgegevens!$B:$L,7,0)</f>
        <v>8.5648148148148139E-4</v>
      </c>
      <c r="BG944" s="151">
        <f>VLOOKUP($A944,Basisgegevens!$B:$L,8,0)</f>
        <v>2.1759259259259258E-3</v>
      </c>
      <c r="BH944" s="152">
        <f>VLOOKUP($A944,Basisgegevens!$B:$L,9,0)</f>
        <v>300</v>
      </c>
      <c r="BI944" s="152">
        <f>VLOOKUP($A944,Basisgegevens!$B:$L,10,0)</f>
        <v>135</v>
      </c>
      <c r="BJ944" s="152">
        <f>VLOOKUP($A944,Basisgegevens!$B:$L,11,0)</f>
        <v>19</v>
      </c>
      <c r="BK944" s="152" t="str">
        <f t="shared" si="380"/>
        <v/>
      </c>
      <c r="BL944" s="153" t="str">
        <f t="shared" si="381"/>
        <v>Uit</v>
      </c>
      <c r="BM944" s="154" t="str">
        <f t="shared" si="366"/>
        <v/>
      </c>
      <c r="BN944" s="154">
        <f t="shared" si="382"/>
        <v>0</v>
      </c>
      <c r="BO944" s="154" t="str">
        <f t="shared" si="383"/>
        <v/>
      </c>
      <c r="BP944" s="61"/>
      <c r="BQ944" s="61"/>
      <c r="BR944" s="59" t="str">
        <f t="shared" si="384"/>
        <v/>
      </c>
      <c r="BS944" s="59" t="str">
        <f t="shared" si="385"/>
        <v/>
      </c>
      <c r="BT944" s="155" t="str">
        <f t="shared" si="386"/>
        <v/>
      </c>
      <c r="BU944" s="156" t="str">
        <f t="shared" si="387"/>
        <v/>
      </c>
      <c r="BV944" s="68"/>
      <c r="BW944" s="68"/>
      <c r="BX944" s="68"/>
      <c r="BY944" s="68"/>
      <c r="BZ944" s="68"/>
      <c r="CA944" s="68"/>
      <c r="CB944" s="68"/>
      <c r="CC944" s="68"/>
    </row>
    <row r="945" spans="1:81" x14ac:dyDescent="0.2">
      <c r="A945" s="138" t="s">
        <v>192</v>
      </c>
      <c r="B945" s="32"/>
      <c r="C945" s="164" t="str">
        <f t="shared" si="367"/>
        <v>B</v>
      </c>
      <c r="D945" s="68"/>
      <c r="E945" s="40"/>
      <c r="F945" s="35"/>
      <c r="G945" s="32"/>
      <c r="H945" s="32"/>
      <c r="I945" s="32"/>
      <c r="J945" s="32"/>
      <c r="K945" s="41"/>
      <c r="L945" s="42"/>
      <c r="M945" s="42"/>
      <c r="N945" s="167" t="str">
        <f t="shared" si="368"/>
        <v>Uit</v>
      </c>
      <c r="O945" s="46"/>
      <c r="P945" s="47"/>
      <c r="Q945" s="48">
        <f t="shared" si="369"/>
        <v>0</v>
      </c>
      <c r="R945" s="49" t="str">
        <f t="shared" si="370"/>
        <v/>
      </c>
      <c r="S945" s="50" t="str">
        <f t="shared" si="371"/>
        <v>Uit</v>
      </c>
      <c r="T945" s="171">
        <f t="shared" si="372"/>
        <v>0</v>
      </c>
      <c r="U945" s="169">
        <f t="shared" si="373"/>
        <v>0</v>
      </c>
      <c r="V945" s="169" t="str">
        <f t="shared" si="374"/>
        <v>Uit</v>
      </c>
      <c r="W945" s="170" t="str">
        <f t="shared" si="375"/>
        <v/>
      </c>
      <c r="X945" s="91" t="str">
        <f t="shared" si="376"/>
        <v/>
      </c>
      <c r="Y945" s="51"/>
      <c r="Z945" s="51"/>
      <c r="AA945" s="51"/>
      <c r="AB945" s="51"/>
      <c r="AC945" s="51"/>
      <c r="AD945" s="51"/>
      <c r="AE945" s="51"/>
      <c r="AF945" s="51"/>
      <c r="AG945" s="51"/>
      <c r="AH945" s="51"/>
      <c r="AI945" s="51"/>
      <c r="AJ945" s="51"/>
      <c r="AK945" s="51"/>
      <c r="AL945" s="51"/>
      <c r="AM945" s="51"/>
      <c r="AN945" s="51"/>
      <c r="AO945" s="51"/>
      <c r="AP945" s="51"/>
      <c r="AQ945" s="51"/>
      <c r="AR945" s="51"/>
      <c r="AS945" s="51"/>
      <c r="AT945" s="51"/>
      <c r="AU945" s="51"/>
      <c r="AV945" s="51"/>
      <c r="AW945" s="51"/>
      <c r="AX945" s="149">
        <f t="shared" si="377"/>
        <v>0</v>
      </c>
      <c r="AY945" s="52"/>
      <c r="AZ945" s="90" t="e">
        <f>VLOOKUP(AY945,Termination!C:D,2,FALSE)</f>
        <v>#N/A</v>
      </c>
      <c r="BA945" s="92" t="str">
        <f t="shared" si="378"/>
        <v/>
      </c>
      <c r="BB945" s="89"/>
      <c r="BC945" s="89"/>
      <c r="BD945" s="150" t="str">
        <f t="shared" si="379"/>
        <v/>
      </c>
      <c r="BE945" s="151">
        <f>VLOOKUP(A945,Basisgegevens!$B:$L,5,0)</f>
        <v>1.0879629629629629E-3</v>
      </c>
      <c r="BF945" s="151">
        <f>VLOOKUP($A945,Basisgegevens!$B:$L,7,0)</f>
        <v>8.5648148148148139E-4</v>
      </c>
      <c r="BG945" s="151">
        <f>VLOOKUP($A945,Basisgegevens!$B:$L,8,0)</f>
        <v>2.1759259259259258E-3</v>
      </c>
      <c r="BH945" s="152">
        <f>VLOOKUP($A945,Basisgegevens!$B:$L,9,0)</f>
        <v>300</v>
      </c>
      <c r="BI945" s="152">
        <f>VLOOKUP($A945,Basisgegevens!$B:$L,10,0)</f>
        <v>135</v>
      </c>
      <c r="BJ945" s="152">
        <f>VLOOKUP($A945,Basisgegevens!$B:$L,11,0)</f>
        <v>19</v>
      </c>
      <c r="BK945" s="152" t="str">
        <f t="shared" si="380"/>
        <v/>
      </c>
      <c r="BL945" s="153" t="str">
        <f t="shared" si="381"/>
        <v>Uit</v>
      </c>
      <c r="BM945" s="154" t="str">
        <f t="shared" si="366"/>
        <v/>
      </c>
      <c r="BN945" s="154">
        <f t="shared" si="382"/>
        <v>0</v>
      </c>
      <c r="BO945" s="154" t="str">
        <f t="shared" si="383"/>
        <v/>
      </c>
      <c r="BP945" s="61"/>
      <c r="BQ945" s="61"/>
      <c r="BR945" s="59" t="str">
        <f t="shared" si="384"/>
        <v/>
      </c>
      <c r="BS945" s="59" t="str">
        <f t="shared" si="385"/>
        <v/>
      </c>
      <c r="BT945" s="155" t="str">
        <f t="shared" si="386"/>
        <v/>
      </c>
      <c r="BU945" s="156" t="str">
        <f t="shared" si="387"/>
        <v/>
      </c>
      <c r="BV945" s="68"/>
      <c r="BW945" s="68"/>
      <c r="BX945" s="68"/>
      <c r="BY945" s="68"/>
      <c r="BZ945" s="68"/>
      <c r="CA945" s="68"/>
      <c r="CB945" s="68"/>
      <c r="CC945" s="68"/>
    </row>
    <row r="946" spans="1:81" x14ac:dyDescent="0.2">
      <c r="A946" s="138" t="s">
        <v>192</v>
      </c>
      <c r="B946" s="32"/>
      <c r="C946" s="164" t="str">
        <f t="shared" si="367"/>
        <v>B</v>
      </c>
      <c r="D946" s="68"/>
      <c r="E946" s="40"/>
      <c r="F946" s="35"/>
      <c r="G946" s="32"/>
      <c r="H946" s="32"/>
      <c r="I946" s="32"/>
      <c r="J946" s="32"/>
      <c r="K946" s="41"/>
      <c r="L946" s="42"/>
      <c r="M946" s="42"/>
      <c r="N946" s="167" t="str">
        <f t="shared" si="368"/>
        <v>Uit</v>
      </c>
      <c r="O946" s="46"/>
      <c r="P946" s="47"/>
      <c r="Q946" s="48">
        <f t="shared" si="369"/>
        <v>0</v>
      </c>
      <c r="R946" s="49" t="str">
        <f t="shared" si="370"/>
        <v/>
      </c>
      <c r="S946" s="50" t="str">
        <f t="shared" si="371"/>
        <v>Uit</v>
      </c>
      <c r="T946" s="171">
        <f t="shared" si="372"/>
        <v>0</v>
      </c>
      <c r="U946" s="169">
        <f t="shared" si="373"/>
        <v>0</v>
      </c>
      <c r="V946" s="169" t="str">
        <f t="shared" si="374"/>
        <v>Uit</v>
      </c>
      <c r="W946" s="170" t="str">
        <f t="shared" si="375"/>
        <v/>
      </c>
      <c r="X946" s="91" t="str">
        <f t="shared" si="376"/>
        <v/>
      </c>
      <c r="Y946" s="51"/>
      <c r="Z946" s="51"/>
      <c r="AA946" s="51"/>
      <c r="AB946" s="51"/>
      <c r="AC946" s="51"/>
      <c r="AD946" s="51"/>
      <c r="AE946" s="51"/>
      <c r="AF946" s="51"/>
      <c r="AG946" s="51"/>
      <c r="AH946" s="51"/>
      <c r="AI946" s="51"/>
      <c r="AJ946" s="51"/>
      <c r="AK946" s="51"/>
      <c r="AL946" s="51"/>
      <c r="AM946" s="51"/>
      <c r="AN946" s="51"/>
      <c r="AO946" s="51"/>
      <c r="AP946" s="51"/>
      <c r="AQ946" s="51"/>
      <c r="AR946" s="51"/>
      <c r="AS946" s="51"/>
      <c r="AT946" s="51"/>
      <c r="AU946" s="51"/>
      <c r="AV946" s="51"/>
      <c r="AW946" s="51"/>
      <c r="AX946" s="149">
        <f t="shared" si="377"/>
        <v>0</v>
      </c>
      <c r="AY946" s="52"/>
      <c r="AZ946" s="90" t="e">
        <f>VLOOKUP(AY946,Termination!C:D,2,FALSE)</f>
        <v>#N/A</v>
      </c>
      <c r="BA946" s="92" t="str">
        <f t="shared" si="378"/>
        <v/>
      </c>
      <c r="BB946" s="89"/>
      <c r="BC946" s="89"/>
      <c r="BD946" s="150" t="str">
        <f t="shared" si="379"/>
        <v/>
      </c>
      <c r="BE946" s="151">
        <f>VLOOKUP(A946,Basisgegevens!$B:$L,5,0)</f>
        <v>1.0879629629629629E-3</v>
      </c>
      <c r="BF946" s="151">
        <f>VLOOKUP($A946,Basisgegevens!$B:$L,7,0)</f>
        <v>8.5648148148148139E-4</v>
      </c>
      <c r="BG946" s="151">
        <f>VLOOKUP($A946,Basisgegevens!$B:$L,8,0)</f>
        <v>2.1759259259259258E-3</v>
      </c>
      <c r="BH946" s="152">
        <f>VLOOKUP($A946,Basisgegevens!$B:$L,9,0)</f>
        <v>300</v>
      </c>
      <c r="BI946" s="152">
        <f>VLOOKUP($A946,Basisgegevens!$B:$L,10,0)</f>
        <v>135</v>
      </c>
      <c r="BJ946" s="152">
        <f>VLOOKUP($A946,Basisgegevens!$B:$L,11,0)</f>
        <v>19</v>
      </c>
      <c r="BK946" s="152" t="str">
        <f t="shared" si="380"/>
        <v/>
      </c>
      <c r="BL946" s="153" t="str">
        <f t="shared" si="381"/>
        <v>Uit</v>
      </c>
      <c r="BM946" s="154" t="str">
        <f t="shared" si="366"/>
        <v/>
      </c>
      <c r="BN946" s="154">
        <f t="shared" si="382"/>
        <v>0</v>
      </c>
      <c r="BO946" s="154" t="str">
        <f t="shared" si="383"/>
        <v/>
      </c>
      <c r="BP946" s="61"/>
      <c r="BQ946" s="61"/>
      <c r="BR946" s="59" t="str">
        <f t="shared" si="384"/>
        <v/>
      </c>
      <c r="BS946" s="59" t="str">
        <f t="shared" si="385"/>
        <v/>
      </c>
      <c r="BT946" s="155" t="str">
        <f t="shared" si="386"/>
        <v/>
      </c>
      <c r="BU946" s="156" t="str">
        <f t="shared" si="387"/>
        <v/>
      </c>
      <c r="BV946" s="68"/>
      <c r="BW946" s="68"/>
      <c r="BX946" s="68"/>
      <c r="BY946" s="68"/>
      <c r="BZ946" s="68"/>
      <c r="CA946" s="68"/>
      <c r="CB946" s="68"/>
      <c r="CC946" s="68"/>
    </row>
    <row r="947" spans="1:81" x14ac:dyDescent="0.2">
      <c r="A947" s="138" t="s">
        <v>192</v>
      </c>
      <c r="B947" s="32"/>
      <c r="C947" s="164" t="str">
        <f t="shared" si="367"/>
        <v>B</v>
      </c>
      <c r="D947" s="68"/>
      <c r="E947" s="40"/>
      <c r="F947" s="35"/>
      <c r="G947" s="32"/>
      <c r="H947" s="32"/>
      <c r="I947" s="32"/>
      <c r="J947" s="32"/>
      <c r="K947" s="41"/>
      <c r="L947" s="42"/>
      <c r="M947" s="42"/>
      <c r="N947" s="167" t="str">
        <f t="shared" si="368"/>
        <v>Uit</v>
      </c>
      <c r="O947" s="46"/>
      <c r="P947" s="47"/>
      <c r="Q947" s="48">
        <f t="shared" si="369"/>
        <v>0</v>
      </c>
      <c r="R947" s="49" t="str">
        <f t="shared" si="370"/>
        <v/>
      </c>
      <c r="S947" s="50" t="str">
        <f t="shared" si="371"/>
        <v>Uit</v>
      </c>
      <c r="T947" s="171">
        <f t="shared" si="372"/>
        <v>0</v>
      </c>
      <c r="U947" s="169">
        <f t="shared" si="373"/>
        <v>0</v>
      </c>
      <c r="V947" s="169" t="str">
        <f t="shared" si="374"/>
        <v>Uit</v>
      </c>
      <c r="W947" s="170" t="str">
        <f t="shared" si="375"/>
        <v/>
      </c>
      <c r="X947" s="91" t="str">
        <f t="shared" si="376"/>
        <v/>
      </c>
      <c r="Y947" s="51"/>
      <c r="Z947" s="51"/>
      <c r="AA947" s="51"/>
      <c r="AB947" s="51"/>
      <c r="AC947" s="51"/>
      <c r="AD947" s="51"/>
      <c r="AE947" s="51"/>
      <c r="AF947" s="51"/>
      <c r="AG947" s="51"/>
      <c r="AH947" s="51"/>
      <c r="AI947" s="51"/>
      <c r="AJ947" s="51"/>
      <c r="AK947" s="51"/>
      <c r="AL947" s="51"/>
      <c r="AM947" s="51"/>
      <c r="AN947" s="51"/>
      <c r="AO947" s="51"/>
      <c r="AP947" s="51"/>
      <c r="AQ947" s="51"/>
      <c r="AR947" s="51"/>
      <c r="AS947" s="51"/>
      <c r="AT947" s="51"/>
      <c r="AU947" s="51"/>
      <c r="AV947" s="51"/>
      <c r="AW947" s="51"/>
      <c r="AX947" s="149">
        <f t="shared" si="377"/>
        <v>0</v>
      </c>
      <c r="AY947" s="52"/>
      <c r="AZ947" s="90" t="e">
        <f>VLOOKUP(AY947,Termination!C:D,2,FALSE)</f>
        <v>#N/A</v>
      </c>
      <c r="BA947" s="92" t="str">
        <f t="shared" si="378"/>
        <v/>
      </c>
      <c r="BB947" s="89"/>
      <c r="BC947" s="89"/>
      <c r="BD947" s="150" t="str">
        <f t="shared" si="379"/>
        <v/>
      </c>
      <c r="BE947" s="151">
        <f>VLOOKUP(A947,Basisgegevens!$B:$L,5,0)</f>
        <v>1.0879629629629629E-3</v>
      </c>
      <c r="BF947" s="151">
        <f>VLOOKUP($A947,Basisgegevens!$B:$L,7,0)</f>
        <v>8.5648148148148139E-4</v>
      </c>
      <c r="BG947" s="151">
        <f>VLOOKUP($A947,Basisgegevens!$B:$L,8,0)</f>
        <v>2.1759259259259258E-3</v>
      </c>
      <c r="BH947" s="152">
        <f>VLOOKUP($A947,Basisgegevens!$B:$L,9,0)</f>
        <v>300</v>
      </c>
      <c r="BI947" s="152">
        <f>VLOOKUP($A947,Basisgegevens!$B:$L,10,0)</f>
        <v>135</v>
      </c>
      <c r="BJ947" s="152">
        <f>VLOOKUP($A947,Basisgegevens!$B:$L,11,0)</f>
        <v>19</v>
      </c>
      <c r="BK947" s="152" t="str">
        <f t="shared" si="380"/>
        <v/>
      </c>
      <c r="BL947" s="153" t="str">
        <f t="shared" si="381"/>
        <v>Uit</v>
      </c>
      <c r="BM947" s="154" t="str">
        <f t="shared" si="366"/>
        <v/>
      </c>
      <c r="BN947" s="154">
        <f t="shared" si="382"/>
        <v>0</v>
      </c>
      <c r="BO947" s="154" t="str">
        <f t="shared" si="383"/>
        <v/>
      </c>
      <c r="BP947" s="61"/>
      <c r="BQ947" s="61"/>
      <c r="BR947" s="59" t="str">
        <f t="shared" si="384"/>
        <v/>
      </c>
      <c r="BS947" s="59" t="str">
        <f t="shared" si="385"/>
        <v/>
      </c>
      <c r="BT947" s="155" t="str">
        <f t="shared" si="386"/>
        <v/>
      </c>
      <c r="BU947" s="156" t="str">
        <f t="shared" si="387"/>
        <v/>
      </c>
      <c r="BV947" s="68"/>
      <c r="BW947" s="68"/>
      <c r="BX947" s="68"/>
      <c r="BY947" s="68"/>
      <c r="BZ947" s="68"/>
      <c r="CA947" s="68"/>
      <c r="CB947" s="68"/>
      <c r="CC947" s="68"/>
    </row>
    <row r="948" spans="1:81" x14ac:dyDescent="0.2">
      <c r="A948" s="138" t="s">
        <v>192</v>
      </c>
      <c r="B948" s="32"/>
      <c r="C948" s="164" t="str">
        <f t="shared" si="367"/>
        <v>B</v>
      </c>
      <c r="D948" s="68"/>
      <c r="E948" s="40"/>
      <c r="F948" s="35"/>
      <c r="G948" s="32"/>
      <c r="H948" s="32"/>
      <c r="I948" s="32"/>
      <c r="J948" s="32"/>
      <c r="K948" s="41"/>
      <c r="L948" s="42"/>
      <c r="M948" s="42"/>
      <c r="N948" s="167" t="str">
        <f t="shared" si="368"/>
        <v>Uit</v>
      </c>
      <c r="O948" s="46"/>
      <c r="P948" s="47"/>
      <c r="Q948" s="48">
        <f t="shared" si="369"/>
        <v>0</v>
      </c>
      <c r="R948" s="49" t="str">
        <f t="shared" si="370"/>
        <v/>
      </c>
      <c r="S948" s="50" t="str">
        <f t="shared" si="371"/>
        <v>Uit</v>
      </c>
      <c r="T948" s="171">
        <f t="shared" si="372"/>
        <v>0</v>
      </c>
      <c r="U948" s="169">
        <f t="shared" si="373"/>
        <v>0</v>
      </c>
      <c r="V948" s="169" t="str">
        <f t="shared" si="374"/>
        <v>Uit</v>
      </c>
      <c r="W948" s="170" t="str">
        <f t="shared" si="375"/>
        <v/>
      </c>
      <c r="X948" s="91" t="str">
        <f t="shared" si="376"/>
        <v/>
      </c>
      <c r="Y948" s="51"/>
      <c r="Z948" s="51"/>
      <c r="AA948" s="51"/>
      <c r="AB948" s="51"/>
      <c r="AC948" s="51"/>
      <c r="AD948" s="51"/>
      <c r="AE948" s="51"/>
      <c r="AF948" s="51"/>
      <c r="AG948" s="51"/>
      <c r="AH948" s="51"/>
      <c r="AI948" s="51"/>
      <c r="AJ948" s="51"/>
      <c r="AK948" s="51"/>
      <c r="AL948" s="51"/>
      <c r="AM948" s="51"/>
      <c r="AN948" s="51"/>
      <c r="AO948" s="51"/>
      <c r="AP948" s="51"/>
      <c r="AQ948" s="51"/>
      <c r="AR948" s="51"/>
      <c r="AS948" s="51"/>
      <c r="AT948" s="51"/>
      <c r="AU948" s="51"/>
      <c r="AV948" s="51"/>
      <c r="AW948" s="51"/>
      <c r="AX948" s="149">
        <f t="shared" si="377"/>
        <v>0</v>
      </c>
      <c r="AY948" s="52"/>
      <c r="AZ948" s="90" t="e">
        <f>VLOOKUP(AY948,Termination!C:D,2,FALSE)</f>
        <v>#N/A</v>
      </c>
      <c r="BA948" s="92" t="str">
        <f t="shared" si="378"/>
        <v/>
      </c>
      <c r="BB948" s="89"/>
      <c r="BC948" s="89"/>
      <c r="BD948" s="150" t="str">
        <f t="shared" si="379"/>
        <v/>
      </c>
      <c r="BE948" s="151">
        <f>VLOOKUP(A948,Basisgegevens!$B:$L,5,0)</f>
        <v>1.0879629629629629E-3</v>
      </c>
      <c r="BF948" s="151">
        <f>VLOOKUP($A948,Basisgegevens!$B:$L,7,0)</f>
        <v>8.5648148148148139E-4</v>
      </c>
      <c r="BG948" s="151">
        <f>VLOOKUP($A948,Basisgegevens!$B:$L,8,0)</f>
        <v>2.1759259259259258E-3</v>
      </c>
      <c r="BH948" s="152">
        <f>VLOOKUP($A948,Basisgegevens!$B:$L,9,0)</f>
        <v>300</v>
      </c>
      <c r="BI948" s="152">
        <f>VLOOKUP($A948,Basisgegevens!$B:$L,10,0)</f>
        <v>135</v>
      </c>
      <c r="BJ948" s="152">
        <f>VLOOKUP($A948,Basisgegevens!$B:$L,11,0)</f>
        <v>19</v>
      </c>
      <c r="BK948" s="152" t="str">
        <f t="shared" si="380"/>
        <v/>
      </c>
      <c r="BL948" s="153" t="str">
        <f t="shared" si="381"/>
        <v>Uit</v>
      </c>
      <c r="BM948" s="154" t="str">
        <f t="shared" si="366"/>
        <v/>
      </c>
      <c r="BN948" s="154">
        <f t="shared" si="382"/>
        <v>0</v>
      </c>
      <c r="BO948" s="154" t="str">
        <f t="shared" si="383"/>
        <v/>
      </c>
      <c r="BP948" s="61"/>
      <c r="BQ948" s="61"/>
      <c r="BR948" s="59" t="str">
        <f t="shared" si="384"/>
        <v/>
      </c>
      <c r="BS948" s="59" t="str">
        <f t="shared" si="385"/>
        <v/>
      </c>
      <c r="BT948" s="155" t="str">
        <f t="shared" si="386"/>
        <v/>
      </c>
      <c r="BU948" s="156" t="str">
        <f t="shared" si="387"/>
        <v/>
      </c>
      <c r="BV948" s="68"/>
      <c r="BW948" s="68"/>
      <c r="BX948" s="68"/>
      <c r="BY948" s="68"/>
      <c r="BZ948" s="68"/>
      <c r="CA948" s="68"/>
      <c r="CB948" s="68"/>
      <c r="CC948" s="68"/>
    </row>
    <row r="949" spans="1:81" x14ac:dyDescent="0.2">
      <c r="A949" s="138" t="s">
        <v>192</v>
      </c>
      <c r="B949" s="32"/>
      <c r="C949" s="164" t="str">
        <f t="shared" si="367"/>
        <v>B</v>
      </c>
      <c r="D949" s="68"/>
      <c r="E949" s="40"/>
      <c r="F949" s="35"/>
      <c r="G949" s="32"/>
      <c r="H949" s="32"/>
      <c r="I949" s="32"/>
      <c r="J949" s="32"/>
      <c r="K949" s="41"/>
      <c r="L949" s="42"/>
      <c r="M949" s="42"/>
      <c r="N949" s="167" t="str">
        <f t="shared" si="368"/>
        <v>Uit</v>
      </c>
      <c r="O949" s="46"/>
      <c r="P949" s="47"/>
      <c r="Q949" s="48">
        <f t="shared" si="369"/>
        <v>0</v>
      </c>
      <c r="R949" s="49" t="str">
        <f t="shared" si="370"/>
        <v/>
      </c>
      <c r="S949" s="50" t="str">
        <f t="shared" si="371"/>
        <v>Uit</v>
      </c>
      <c r="T949" s="171">
        <f t="shared" si="372"/>
        <v>0</v>
      </c>
      <c r="U949" s="169">
        <f t="shared" si="373"/>
        <v>0</v>
      </c>
      <c r="V949" s="169" t="str">
        <f t="shared" si="374"/>
        <v>Uit</v>
      </c>
      <c r="W949" s="170" t="str">
        <f t="shared" si="375"/>
        <v/>
      </c>
      <c r="X949" s="91" t="str">
        <f t="shared" si="376"/>
        <v/>
      </c>
      <c r="Y949" s="51"/>
      <c r="Z949" s="51"/>
      <c r="AA949" s="51"/>
      <c r="AB949" s="51"/>
      <c r="AC949" s="51"/>
      <c r="AD949" s="51"/>
      <c r="AE949" s="51"/>
      <c r="AF949" s="51"/>
      <c r="AG949" s="51"/>
      <c r="AH949" s="51"/>
      <c r="AI949" s="51"/>
      <c r="AJ949" s="51"/>
      <c r="AK949" s="51"/>
      <c r="AL949" s="51"/>
      <c r="AM949" s="51"/>
      <c r="AN949" s="51"/>
      <c r="AO949" s="51"/>
      <c r="AP949" s="51"/>
      <c r="AQ949" s="51"/>
      <c r="AR949" s="51"/>
      <c r="AS949" s="51"/>
      <c r="AT949" s="51"/>
      <c r="AU949" s="51"/>
      <c r="AV949" s="51"/>
      <c r="AW949" s="51"/>
      <c r="AX949" s="149">
        <f t="shared" si="377"/>
        <v>0</v>
      </c>
      <c r="AY949" s="52"/>
      <c r="AZ949" s="90" t="e">
        <f>VLOOKUP(AY949,Termination!C:D,2,FALSE)</f>
        <v>#N/A</v>
      </c>
      <c r="BA949" s="92" t="str">
        <f t="shared" si="378"/>
        <v/>
      </c>
      <c r="BB949" s="89"/>
      <c r="BC949" s="89"/>
      <c r="BD949" s="150" t="str">
        <f t="shared" si="379"/>
        <v/>
      </c>
      <c r="BE949" s="151">
        <f>VLOOKUP(A949,Basisgegevens!$B:$L,5,0)</f>
        <v>1.0879629629629629E-3</v>
      </c>
      <c r="BF949" s="151">
        <f>VLOOKUP($A949,Basisgegevens!$B:$L,7,0)</f>
        <v>8.5648148148148139E-4</v>
      </c>
      <c r="BG949" s="151">
        <f>VLOOKUP($A949,Basisgegevens!$B:$L,8,0)</f>
        <v>2.1759259259259258E-3</v>
      </c>
      <c r="BH949" s="152">
        <f>VLOOKUP($A949,Basisgegevens!$B:$L,9,0)</f>
        <v>300</v>
      </c>
      <c r="BI949" s="152">
        <f>VLOOKUP($A949,Basisgegevens!$B:$L,10,0)</f>
        <v>135</v>
      </c>
      <c r="BJ949" s="152">
        <f>VLOOKUP($A949,Basisgegevens!$B:$L,11,0)</f>
        <v>19</v>
      </c>
      <c r="BK949" s="152" t="str">
        <f t="shared" si="380"/>
        <v/>
      </c>
      <c r="BL949" s="153" t="str">
        <f t="shared" si="381"/>
        <v>Uit</v>
      </c>
      <c r="BM949" s="154" t="str">
        <f t="shared" si="366"/>
        <v/>
      </c>
      <c r="BN949" s="154">
        <f t="shared" si="382"/>
        <v>0</v>
      </c>
      <c r="BO949" s="154" t="str">
        <f t="shared" si="383"/>
        <v/>
      </c>
      <c r="BP949" s="61"/>
      <c r="BQ949" s="61"/>
      <c r="BR949" s="59" t="str">
        <f t="shared" si="384"/>
        <v/>
      </c>
      <c r="BS949" s="59" t="str">
        <f t="shared" si="385"/>
        <v/>
      </c>
      <c r="BT949" s="155" t="str">
        <f t="shared" si="386"/>
        <v/>
      </c>
      <c r="BU949" s="156" t="str">
        <f t="shared" si="387"/>
        <v/>
      </c>
      <c r="BV949" s="68"/>
      <c r="BW949" s="68"/>
      <c r="BX949" s="68"/>
      <c r="BY949" s="68"/>
      <c r="BZ949" s="68"/>
      <c r="CA949" s="68"/>
      <c r="CB949" s="68"/>
      <c r="CC949" s="68"/>
    </row>
    <row r="950" spans="1:81" x14ac:dyDescent="0.2">
      <c r="A950" s="138" t="s">
        <v>192</v>
      </c>
      <c r="B950" s="32"/>
      <c r="C950" s="164" t="str">
        <f t="shared" si="367"/>
        <v>B</v>
      </c>
      <c r="D950" s="68"/>
      <c r="E950" s="40"/>
      <c r="F950" s="35"/>
      <c r="G950" s="32"/>
      <c r="H950" s="32"/>
      <c r="I950" s="32"/>
      <c r="J950" s="32"/>
      <c r="K950" s="41"/>
      <c r="L950" s="42"/>
      <c r="M950" s="42"/>
      <c r="N950" s="167" t="str">
        <f t="shared" si="368"/>
        <v>Uit</v>
      </c>
      <c r="O950" s="46"/>
      <c r="P950" s="47"/>
      <c r="Q950" s="48">
        <f t="shared" si="369"/>
        <v>0</v>
      </c>
      <c r="R950" s="49" t="str">
        <f t="shared" si="370"/>
        <v/>
      </c>
      <c r="S950" s="50" t="str">
        <f t="shared" si="371"/>
        <v>Uit</v>
      </c>
      <c r="T950" s="171">
        <f t="shared" si="372"/>
        <v>0</v>
      </c>
      <c r="U950" s="169">
        <f t="shared" si="373"/>
        <v>0</v>
      </c>
      <c r="V950" s="169" t="str">
        <f t="shared" si="374"/>
        <v>Uit</v>
      </c>
      <c r="W950" s="170" t="str">
        <f t="shared" si="375"/>
        <v/>
      </c>
      <c r="X950" s="91" t="str">
        <f t="shared" si="376"/>
        <v/>
      </c>
      <c r="Y950" s="51"/>
      <c r="Z950" s="51"/>
      <c r="AA950" s="51"/>
      <c r="AB950" s="51"/>
      <c r="AC950" s="51"/>
      <c r="AD950" s="51"/>
      <c r="AE950" s="51"/>
      <c r="AF950" s="51"/>
      <c r="AG950" s="51"/>
      <c r="AH950" s="51"/>
      <c r="AI950" s="51"/>
      <c r="AJ950" s="51"/>
      <c r="AK950" s="51"/>
      <c r="AL950" s="51"/>
      <c r="AM950" s="51"/>
      <c r="AN950" s="51"/>
      <c r="AO950" s="51"/>
      <c r="AP950" s="51"/>
      <c r="AQ950" s="51"/>
      <c r="AR950" s="51"/>
      <c r="AS950" s="51"/>
      <c r="AT950" s="51"/>
      <c r="AU950" s="51"/>
      <c r="AV950" s="51"/>
      <c r="AW950" s="51"/>
      <c r="AX950" s="149">
        <f t="shared" si="377"/>
        <v>0</v>
      </c>
      <c r="AY950" s="52"/>
      <c r="AZ950" s="90" t="e">
        <f>VLOOKUP(AY950,Termination!C:D,2,FALSE)</f>
        <v>#N/A</v>
      </c>
      <c r="BA950" s="92" t="str">
        <f t="shared" si="378"/>
        <v/>
      </c>
      <c r="BB950" s="89"/>
      <c r="BC950" s="89"/>
      <c r="BD950" s="150" t="str">
        <f t="shared" si="379"/>
        <v/>
      </c>
      <c r="BE950" s="151">
        <f>VLOOKUP(A950,Basisgegevens!$B:$L,5,0)</f>
        <v>1.0879629629629629E-3</v>
      </c>
      <c r="BF950" s="151">
        <f>VLOOKUP($A950,Basisgegevens!$B:$L,7,0)</f>
        <v>8.5648148148148139E-4</v>
      </c>
      <c r="BG950" s="151">
        <f>VLOOKUP($A950,Basisgegevens!$B:$L,8,0)</f>
        <v>2.1759259259259258E-3</v>
      </c>
      <c r="BH950" s="152">
        <f>VLOOKUP($A950,Basisgegevens!$B:$L,9,0)</f>
        <v>300</v>
      </c>
      <c r="BI950" s="152">
        <f>VLOOKUP($A950,Basisgegevens!$B:$L,10,0)</f>
        <v>135</v>
      </c>
      <c r="BJ950" s="152">
        <f>VLOOKUP($A950,Basisgegevens!$B:$L,11,0)</f>
        <v>19</v>
      </c>
      <c r="BK950" s="152" t="str">
        <f t="shared" si="380"/>
        <v/>
      </c>
      <c r="BL950" s="153" t="str">
        <f t="shared" si="381"/>
        <v>Uit</v>
      </c>
      <c r="BM950" s="154" t="str">
        <f t="shared" si="366"/>
        <v/>
      </c>
      <c r="BN950" s="154">
        <f t="shared" si="382"/>
        <v>0</v>
      </c>
      <c r="BO950" s="154" t="str">
        <f t="shared" si="383"/>
        <v/>
      </c>
      <c r="BP950" s="61"/>
      <c r="BQ950" s="61"/>
      <c r="BR950" s="59" t="str">
        <f t="shared" si="384"/>
        <v/>
      </c>
      <c r="BS950" s="59" t="str">
        <f t="shared" si="385"/>
        <v/>
      </c>
      <c r="BT950" s="155" t="str">
        <f t="shared" si="386"/>
        <v/>
      </c>
      <c r="BU950" s="156" t="str">
        <f t="shared" si="387"/>
        <v/>
      </c>
      <c r="BV950" s="68"/>
      <c r="BW950" s="68"/>
      <c r="BX950" s="68"/>
      <c r="BY950" s="68"/>
      <c r="BZ950" s="68"/>
      <c r="CA950" s="68"/>
      <c r="CB950" s="68"/>
      <c r="CC950" s="68"/>
    </row>
    <row r="951" spans="1:81" x14ac:dyDescent="0.2">
      <c r="A951" s="138" t="s">
        <v>192</v>
      </c>
      <c r="B951" s="32"/>
      <c r="C951" s="164" t="str">
        <f t="shared" si="367"/>
        <v>B</v>
      </c>
      <c r="D951" s="68"/>
      <c r="E951" s="40"/>
      <c r="F951" s="35"/>
      <c r="G951" s="32"/>
      <c r="H951" s="32"/>
      <c r="I951" s="32"/>
      <c r="J951" s="32"/>
      <c r="K951" s="41"/>
      <c r="L951" s="42"/>
      <c r="M951" s="42"/>
      <c r="N951" s="167" t="str">
        <f t="shared" si="368"/>
        <v>Uit</v>
      </c>
      <c r="O951" s="46"/>
      <c r="P951" s="47"/>
      <c r="Q951" s="48">
        <f t="shared" si="369"/>
        <v>0</v>
      </c>
      <c r="R951" s="49" t="str">
        <f t="shared" si="370"/>
        <v/>
      </c>
      <c r="S951" s="50" t="str">
        <f t="shared" si="371"/>
        <v>Uit</v>
      </c>
      <c r="T951" s="171">
        <f t="shared" si="372"/>
        <v>0</v>
      </c>
      <c r="U951" s="169">
        <f t="shared" si="373"/>
        <v>0</v>
      </c>
      <c r="V951" s="169" t="str">
        <f t="shared" si="374"/>
        <v>Uit</v>
      </c>
      <c r="W951" s="170" t="str">
        <f t="shared" si="375"/>
        <v/>
      </c>
      <c r="X951" s="91" t="str">
        <f t="shared" si="376"/>
        <v/>
      </c>
      <c r="Y951" s="51"/>
      <c r="Z951" s="51"/>
      <c r="AA951" s="51"/>
      <c r="AB951" s="51"/>
      <c r="AC951" s="51"/>
      <c r="AD951" s="51"/>
      <c r="AE951" s="51"/>
      <c r="AF951" s="51"/>
      <c r="AG951" s="51"/>
      <c r="AH951" s="51"/>
      <c r="AI951" s="51"/>
      <c r="AJ951" s="51"/>
      <c r="AK951" s="51"/>
      <c r="AL951" s="51"/>
      <c r="AM951" s="51"/>
      <c r="AN951" s="51"/>
      <c r="AO951" s="51"/>
      <c r="AP951" s="51"/>
      <c r="AQ951" s="51"/>
      <c r="AR951" s="51"/>
      <c r="AS951" s="51"/>
      <c r="AT951" s="51"/>
      <c r="AU951" s="51"/>
      <c r="AV951" s="51"/>
      <c r="AW951" s="51"/>
      <c r="AX951" s="149">
        <f t="shared" si="377"/>
        <v>0</v>
      </c>
      <c r="AY951" s="52"/>
      <c r="AZ951" s="90" t="e">
        <f>VLOOKUP(AY951,Termination!C:D,2,FALSE)</f>
        <v>#N/A</v>
      </c>
      <c r="BA951" s="92" t="str">
        <f t="shared" si="378"/>
        <v/>
      </c>
      <c r="BB951" s="89"/>
      <c r="BC951" s="89"/>
      <c r="BD951" s="150" t="str">
        <f t="shared" si="379"/>
        <v/>
      </c>
      <c r="BE951" s="151">
        <f>VLOOKUP(A951,Basisgegevens!$B:$L,5,0)</f>
        <v>1.0879629629629629E-3</v>
      </c>
      <c r="BF951" s="151">
        <f>VLOOKUP($A951,Basisgegevens!$B:$L,7,0)</f>
        <v>8.5648148148148139E-4</v>
      </c>
      <c r="BG951" s="151">
        <f>VLOOKUP($A951,Basisgegevens!$B:$L,8,0)</f>
        <v>2.1759259259259258E-3</v>
      </c>
      <c r="BH951" s="152">
        <f>VLOOKUP($A951,Basisgegevens!$B:$L,9,0)</f>
        <v>300</v>
      </c>
      <c r="BI951" s="152">
        <f>VLOOKUP($A951,Basisgegevens!$B:$L,10,0)</f>
        <v>135</v>
      </c>
      <c r="BJ951" s="152">
        <f>VLOOKUP($A951,Basisgegevens!$B:$L,11,0)</f>
        <v>19</v>
      </c>
      <c r="BK951" s="152" t="str">
        <f t="shared" si="380"/>
        <v/>
      </c>
      <c r="BL951" s="153" t="str">
        <f t="shared" si="381"/>
        <v>Uit</v>
      </c>
      <c r="BM951" s="154" t="str">
        <f t="shared" si="366"/>
        <v/>
      </c>
      <c r="BN951" s="154">
        <f t="shared" si="382"/>
        <v>0</v>
      </c>
      <c r="BO951" s="154" t="str">
        <f t="shared" si="383"/>
        <v/>
      </c>
      <c r="BP951" s="61"/>
      <c r="BQ951" s="61"/>
      <c r="BR951" s="59" t="str">
        <f t="shared" si="384"/>
        <v/>
      </c>
      <c r="BS951" s="59" t="str">
        <f t="shared" si="385"/>
        <v/>
      </c>
      <c r="BT951" s="155" t="str">
        <f t="shared" si="386"/>
        <v/>
      </c>
      <c r="BU951" s="156" t="str">
        <f t="shared" si="387"/>
        <v/>
      </c>
      <c r="BV951" s="68"/>
      <c r="BW951" s="68"/>
      <c r="BX951" s="68"/>
      <c r="BY951" s="68"/>
      <c r="BZ951" s="68"/>
      <c r="CA951" s="68"/>
      <c r="CB951" s="68"/>
      <c r="CC951" s="68"/>
    </row>
    <row r="952" spans="1:81" x14ac:dyDescent="0.2">
      <c r="A952" s="138" t="s">
        <v>192</v>
      </c>
      <c r="B952" s="32"/>
      <c r="C952" s="164" t="str">
        <f t="shared" si="367"/>
        <v>B</v>
      </c>
      <c r="D952" s="68"/>
      <c r="E952" s="40"/>
      <c r="F952" s="35"/>
      <c r="G952" s="32"/>
      <c r="H952" s="32"/>
      <c r="I952" s="32"/>
      <c r="J952" s="32"/>
      <c r="K952" s="41"/>
      <c r="L952" s="42"/>
      <c r="M952" s="42"/>
      <c r="N952" s="167" t="str">
        <f t="shared" si="368"/>
        <v>Uit</v>
      </c>
      <c r="O952" s="46"/>
      <c r="P952" s="47"/>
      <c r="Q952" s="48">
        <f t="shared" si="369"/>
        <v>0</v>
      </c>
      <c r="R952" s="49" t="str">
        <f t="shared" si="370"/>
        <v/>
      </c>
      <c r="S952" s="50" t="str">
        <f t="shared" si="371"/>
        <v>Uit</v>
      </c>
      <c r="T952" s="171">
        <f t="shared" si="372"/>
        <v>0</v>
      </c>
      <c r="U952" s="169">
        <f t="shared" si="373"/>
        <v>0</v>
      </c>
      <c r="V952" s="169" t="str">
        <f t="shared" si="374"/>
        <v>Uit</v>
      </c>
      <c r="W952" s="170" t="str">
        <f t="shared" si="375"/>
        <v/>
      </c>
      <c r="X952" s="91" t="str">
        <f t="shared" si="376"/>
        <v/>
      </c>
      <c r="Y952" s="51"/>
      <c r="Z952" s="51"/>
      <c r="AA952" s="51"/>
      <c r="AB952" s="51"/>
      <c r="AC952" s="51"/>
      <c r="AD952" s="51"/>
      <c r="AE952" s="51"/>
      <c r="AF952" s="51"/>
      <c r="AG952" s="51"/>
      <c r="AH952" s="51"/>
      <c r="AI952" s="51"/>
      <c r="AJ952" s="51"/>
      <c r="AK952" s="51"/>
      <c r="AL952" s="51"/>
      <c r="AM952" s="51"/>
      <c r="AN952" s="51"/>
      <c r="AO952" s="51"/>
      <c r="AP952" s="51"/>
      <c r="AQ952" s="51"/>
      <c r="AR952" s="51"/>
      <c r="AS952" s="51"/>
      <c r="AT952" s="51"/>
      <c r="AU952" s="51"/>
      <c r="AV952" s="51"/>
      <c r="AW952" s="51"/>
      <c r="AX952" s="149">
        <f t="shared" si="377"/>
        <v>0</v>
      </c>
      <c r="AY952" s="52"/>
      <c r="AZ952" s="90" t="e">
        <f>VLOOKUP(AY952,Termination!C:D,2,FALSE)</f>
        <v>#N/A</v>
      </c>
      <c r="BA952" s="92" t="str">
        <f t="shared" si="378"/>
        <v/>
      </c>
      <c r="BB952" s="89"/>
      <c r="BC952" s="89"/>
      <c r="BD952" s="150" t="str">
        <f t="shared" si="379"/>
        <v/>
      </c>
      <c r="BE952" s="151">
        <f>VLOOKUP(A952,Basisgegevens!$B:$L,5,0)</f>
        <v>1.0879629629629629E-3</v>
      </c>
      <c r="BF952" s="151">
        <f>VLOOKUP($A952,Basisgegevens!$B:$L,7,0)</f>
        <v>8.5648148148148139E-4</v>
      </c>
      <c r="BG952" s="151">
        <f>VLOOKUP($A952,Basisgegevens!$B:$L,8,0)</f>
        <v>2.1759259259259258E-3</v>
      </c>
      <c r="BH952" s="152">
        <f>VLOOKUP($A952,Basisgegevens!$B:$L,9,0)</f>
        <v>300</v>
      </c>
      <c r="BI952" s="152">
        <f>VLOOKUP($A952,Basisgegevens!$B:$L,10,0)</f>
        <v>135</v>
      </c>
      <c r="BJ952" s="152">
        <f>VLOOKUP($A952,Basisgegevens!$B:$L,11,0)</f>
        <v>19</v>
      </c>
      <c r="BK952" s="152" t="str">
        <f t="shared" si="380"/>
        <v/>
      </c>
      <c r="BL952" s="153" t="str">
        <f t="shared" si="381"/>
        <v>Uit</v>
      </c>
      <c r="BM952" s="154" t="str">
        <f t="shared" si="366"/>
        <v/>
      </c>
      <c r="BN952" s="154">
        <f t="shared" si="382"/>
        <v>0</v>
      </c>
      <c r="BO952" s="154" t="str">
        <f t="shared" si="383"/>
        <v/>
      </c>
      <c r="BP952" s="61"/>
      <c r="BQ952" s="61"/>
      <c r="BR952" s="59" t="str">
        <f t="shared" si="384"/>
        <v/>
      </c>
      <c r="BS952" s="59" t="str">
        <f t="shared" si="385"/>
        <v/>
      </c>
      <c r="BT952" s="155" t="str">
        <f t="shared" si="386"/>
        <v/>
      </c>
      <c r="BU952" s="156" t="str">
        <f t="shared" si="387"/>
        <v/>
      </c>
      <c r="BV952" s="68"/>
      <c r="BW952" s="68"/>
      <c r="BX952" s="68"/>
      <c r="BY952" s="68"/>
      <c r="BZ952" s="68"/>
      <c r="CA952" s="68"/>
      <c r="CB952" s="68"/>
      <c r="CC952" s="68"/>
    </row>
    <row r="953" spans="1:81" x14ac:dyDescent="0.2">
      <c r="A953" s="138" t="s">
        <v>192</v>
      </c>
      <c r="B953" s="32"/>
      <c r="C953" s="164" t="str">
        <f t="shared" si="367"/>
        <v>B</v>
      </c>
      <c r="D953" s="68"/>
      <c r="E953" s="40"/>
      <c r="F953" s="35"/>
      <c r="G953" s="32"/>
      <c r="H953" s="32"/>
      <c r="I953" s="32"/>
      <c r="J953" s="32"/>
      <c r="K953" s="41"/>
      <c r="L953" s="42"/>
      <c r="M953" s="42"/>
      <c r="N953" s="167" t="str">
        <f t="shared" si="368"/>
        <v>Uit</v>
      </c>
      <c r="O953" s="46"/>
      <c r="P953" s="47"/>
      <c r="Q953" s="48">
        <f t="shared" si="369"/>
        <v>0</v>
      </c>
      <c r="R953" s="49" t="str">
        <f t="shared" si="370"/>
        <v/>
      </c>
      <c r="S953" s="50" t="str">
        <f t="shared" si="371"/>
        <v>Uit</v>
      </c>
      <c r="T953" s="171">
        <f t="shared" si="372"/>
        <v>0</v>
      </c>
      <c r="U953" s="169">
        <f t="shared" si="373"/>
        <v>0</v>
      </c>
      <c r="V953" s="169" t="str">
        <f t="shared" si="374"/>
        <v>Uit</v>
      </c>
      <c r="W953" s="170" t="str">
        <f t="shared" si="375"/>
        <v/>
      </c>
      <c r="X953" s="91" t="str">
        <f t="shared" si="376"/>
        <v/>
      </c>
      <c r="Y953" s="51"/>
      <c r="Z953" s="51"/>
      <c r="AA953" s="51"/>
      <c r="AB953" s="51"/>
      <c r="AC953" s="51"/>
      <c r="AD953" s="51"/>
      <c r="AE953" s="51"/>
      <c r="AF953" s="51"/>
      <c r="AG953" s="51"/>
      <c r="AH953" s="51"/>
      <c r="AI953" s="51"/>
      <c r="AJ953" s="51"/>
      <c r="AK953" s="51"/>
      <c r="AL953" s="51"/>
      <c r="AM953" s="51"/>
      <c r="AN953" s="51"/>
      <c r="AO953" s="51"/>
      <c r="AP953" s="51"/>
      <c r="AQ953" s="51"/>
      <c r="AR953" s="51"/>
      <c r="AS953" s="51"/>
      <c r="AT953" s="51"/>
      <c r="AU953" s="51"/>
      <c r="AV953" s="51"/>
      <c r="AW953" s="51"/>
      <c r="AX953" s="149">
        <f t="shared" si="377"/>
        <v>0</v>
      </c>
      <c r="AY953" s="52"/>
      <c r="AZ953" s="90" t="e">
        <f>VLOOKUP(AY953,Termination!C:D,2,FALSE)</f>
        <v>#N/A</v>
      </c>
      <c r="BA953" s="92" t="str">
        <f t="shared" si="378"/>
        <v/>
      </c>
      <c r="BB953" s="89"/>
      <c r="BC953" s="89"/>
      <c r="BD953" s="150" t="str">
        <f t="shared" si="379"/>
        <v/>
      </c>
      <c r="BE953" s="151">
        <f>VLOOKUP(A953,Basisgegevens!$B:$L,5,0)</f>
        <v>1.0879629629629629E-3</v>
      </c>
      <c r="BF953" s="151">
        <f>VLOOKUP($A953,Basisgegevens!$B:$L,7,0)</f>
        <v>8.5648148148148139E-4</v>
      </c>
      <c r="BG953" s="151">
        <f>VLOOKUP($A953,Basisgegevens!$B:$L,8,0)</f>
        <v>2.1759259259259258E-3</v>
      </c>
      <c r="BH953" s="152">
        <f>VLOOKUP($A953,Basisgegevens!$B:$L,9,0)</f>
        <v>300</v>
      </c>
      <c r="BI953" s="152">
        <f>VLOOKUP($A953,Basisgegevens!$B:$L,10,0)</f>
        <v>135</v>
      </c>
      <c r="BJ953" s="152">
        <f>VLOOKUP($A953,Basisgegevens!$B:$L,11,0)</f>
        <v>19</v>
      </c>
      <c r="BK953" s="152" t="str">
        <f t="shared" si="380"/>
        <v/>
      </c>
      <c r="BL953" s="153" t="str">
        <f t="shared" si="381"/>
        <v>Uit</v>
      </c>
      <c r="BM953" s="154" t="str">
        <f t="shared" si="366"/>
        <v/>
      </c>
      <c r="BN953" s="154">
        <f t="shared" si="382"/>
        <v>0</v>
      </c>
      <c r="BO953" s="154" t="str">
        <f t="shared" si="383"/>
        <v/>
      </c>
      <c r="BP953" s="61"/>
      <c r="BQ953" s="61"/>
      <c r="BR953" s="59" t="str">
        <f t="shared" si="384"/>
        <v/>
      </c>
      <c r="BS953" s="59" t="str">
        <f t="shared" si="385"/>
        <v/>
      </c>
      <c r="BT953" s="155" t="str">
        <f t="shared" si="386"/>
        <v/>
      </c>
      <c r="BU953" s="156" t="str">
        <f t="shared" si="387"/>
        <v/>
      </c>
      <c r="BV953" s="68"/>
      <c r="BW953" s="68"/>
      <c r="BX953" s="68"/>
      <c r="BY953" s="68"/>
      <c r="BZ953" s="68"/>
      <c r="CA953" s="68"/>
      <c r="CB953" s="68"/>
      <c r="CC953" s="68"/>
    </row>
    <row r="954" spans="1:81" x14ac:dyDescent="0.2">
      <c r="A954" s="138" t="s">
        <v>192</v>
      </c>
      <c r="B954" s="32"/>
      <c r="C954" s="164" t="str">
        <f t="shared" si="367"/>
        <v>B</v>
      </c>
      <c r="D954" s="68"/>
      <c r="E954" s="40"/>
      <c r="F954" s="35"/>
      <c r="G954" s="32"/>
      <c r="H954" s="32"/>
      <c r="I954" s="32"/>
      <c r="J954" s="32"/>
      <c r="K954" s="41"/>
      <c r="L954" s="42"/>
      <c r="M954" s="42"/>
      <c r="N954" s="167" t="str">
        <f t="shared" si="368"/>
        <v>Uit</v>
      </c>
      <c r="O954" s="46"/>
      <c r="P954" s="47"/>
      <c r="Q954" s="48">
        <f t="shared" si="369"/>
        <v>0</v>
      </c>
      <c r="R954" s="49" t="str">
        <f t="shared" si="370"/>
        <v/>
      </c>
      <c r="S954" s="50" t="str">
        <f t="shared" si="371"/>
        <v>Uit</v>
      </c>
      <c r="T954" s="171">
        <f t="shared" si="372"/>
        <v>0</v>
      </c>
      <c r="U954" s="169">
        <f t="shared" si="373"/>
        <v>0</v>
      </c>
      <c r="V954" s="169" t="str">
        <f t="shared" si="374"/>
        <v>Uit</v>
      </c>
      <c r="W954" s="170" t="str">
        <f t="shared" si="375"/>
        <v/>
      </c>
      <c r="X954" s="91" t="str">
        <f t="shared" si="376"/>
        <v/>
      </c>
      <c r="Y954" s="51"/>
      <c r="Z954" s="51"/>
      <c r="AA954" s="51"/>
      <c r="AB954" s="51"/>
      <c r="AC954" s="51"/>
      <c r="AD954" s="51"/>
      <c r="AE954" s="51"/>
      <c r="AF954" s="51"/>
      <c r="AG954" s="51"/>
      <c r="AH954" s="51"/>
      <c r="AI954" s="51"/>
      <c r="AJ954" s="51"/>
      <c r="AK954" s="51"/>
      <c r="AL954" s="51"/>
      <c r="AM954" s="51"/>
      <c r="AN954" s="51"/>
      <c r="AO954" s="51"/>
      <c r="AP954" s="51"/>
      <c r="AQ954" s="51"/>
      <c r="AR954" s="51"/>
      <c r="AS954" s="51"/>
      <c r="AT954" s="51"/>
      <c r="AU954" s="51"/>
      <c r="AV954" s="51"/>
      <c r="AW954" s="51"/>
      <c r="AX954" s="149">
        <f t="shared" si="377"/>
        <v>0</v>
      </c>
      <c r="AY954" s="52"/>
      <c r="AZ954" s="90" t="e">
        <f>VLOOKUP(AY954,Termination!C:D,2,FALSE)</f>
        <v>#N/A</v>
      </c>
      <c r="BA954" s="92" t="str">
        <f t="shared" si="378"/>
        <v/>
      </c>
      <c r="BB954" s="89"/>
      <c r="BC954" s="89"/>
      <c r="BD954" s="150" t="str">
        <f t="shared" si="379"/>
        <v/>
      </c>
      <c r="BE954" s="151">
        <f>VLOOKUP(A954,Basisgegevens!$B:$L,5,0)</f>
        <v>1.0879629629629629E-3</v>
      </c>
      <c r="BF954" s="151">
        <f>VLOOKUP($A954,Basisgegevens!$B:$L,7,0)</f>
        <v>8.5648148148148139E-4</v>
      </c>
      <c r="BG954" s="151">
        <f>VLOOKUP($A954,Basisgegevens!$B:$L,8,0)</f>
        <v>2.1759259259259258E-3</v>
      </c>
      <c r="BH954" s="152">
        <f>VLOOKUP($A954,Basisgegevens!$B:$L,9,0)</f>
        <v>300</v>
      </c>
      <c r="BI954" s="152">
        <f>VLOOKUP($A954,Basisgegevens!$B:$L,10,0)</f>
        <v>135</v>
      </c>
      <c r="BJ954" s="152">
        <f>VLOOKUP($A954,Basisgegevens!$B:$L,11,0)</f>
        <v>19</v>
      </c>
      <c r="BK954" s="152" t="str">
        <f t="shared" si="380"/>
        <v/>
      </c>
      <c r="BL954" s="153" t="str">
        <f t="shared" si="381"/>
        <v>Uit</v>
      </c>
      <c r="BM954" s="154" t="str">
        <f t="shared" si="366"/>
        <v/>
      </c>
      <c r="BN954" s="154">
        <f t="shared" si="382"/>
        <v>0</v>
      </c>
      <c r="BO954" s="154" t="str">
        <f t="shared" si="383"/>
        <v/>
      </c>
      <c r="BP954" s="61"/>
      <c r="BQ954" s="61"/>
      <c r="BR954" s="59" t="str">
        <f t="shared" si="384"/>
        <v/>
      </c>
      <c r="BS954" s="59" t="str">
        <f t="shared" si="385"/>
        <v/>
      </c>
      <c r="BT954" s="155" t="str">
        <f t="shared" si="386"/>
        <v/>
      </c>
      <c r="BU954" s="156" t="str">
        <f t="shared" si="387"/>
        <v/>
      </c>
      <c r="BV954" s="68"/>
      <c r="BW954" s="68"/>
      <c r="BX954" s="68"/>
      <c r="BY954" s="68"/>
      <c r="BZ954" s="68"/>
      <c r="CA954" s="68"/>
      <c r="CB954" s="68"/>
      <c r="CC954" s="68"/>
    </row>
    <row r="955" spans="1:81" x14ac:dyDescent="0.2">
      <c r="A955" s="138" t="s">
        <v>192</v>
      </c>
      <c r="B955" s="32"/>
      <c r="C955" s="164" t="str">
        <f t="shared" si="367"/>
        <v>B</v>
      </c>
      <c r="D955" s="68"/>
      <c r="E955" s="40"/>
      <c r="F955" s="35"/>
      <c r="G955" s="32"/>
      <c r="H955" s="32"/>
      <c r="I955" s="32"/>
      <c r="J955" s="32"/>
      <c r="K955" s="41"/>
      <c r="L955" s="42"/>
      <c r="M955" s="42"/>
      <c r="N955" s="167" t="str">
        <f t="shared" si="368"/>
        <v>Uit</v>
      </c>
      <c r="O955" s="46"/>
      <c r="P955" s="47"/>
      <c r="Q955" s="48">
        <f t="shared" si="369"/>
        <v>0</v>
      </c>
      <c r="R955" s="49" t="str">
        <f t="shared" si="370"/>
        <v/>
      </c>
      <c r="S955" s="50" t="str">
        <f t="shared" si="371"/>
        <v>Uit</v>
      </c>
      <c r="T955" s="171">
        <f t="shared" si="372"/>
        <v>0</v>
      </c>
      <c r="U955" s="169">
        <f t="shared" si="373"/>
        <v>0</v>
      </c>
      <c r="V955" s="169" t="str">
        <f t="shared" si="374"/>
        <v>Uit</v>
      </c>
      <c r="W955" s="170" t="str">
        <f t="shared" si="375"/>
        <v/>
      </c>
      <c r="X955" s="91" t="str">
        <f t="shared" si="376"/>
        <v/>
      </c>
      <c r="Y955" s="51"/>
      <c r="Z955" s="51"/>
      <c r="AA955" s="51"/>
      <c r="AB955" s="51"/>
      <c r="AC955" s="51"/>
      <c r="AD955" s="51"/>
      <c r="AE955" s="51"/>
      <c r="AF955" s="51"/>
      <c r="AG955" s="51"/>
      <c r="AH955" s="51"/>
      <c r="AI955" s="51"/>
      <c r="AJ955" s="51"/>
      <c r="AK955" s="51"/>
      <c r="AL955" s="51"/>
      <c r="AM955" s="51"/>
      <c r="AN955" s="51"/>
      <c r="AO955" s="51"/>
      <c r="AP955" s="51"/>
      <c r="AQ955" s="51"/>
      <c r="AR955" s="51"/>
      <c r="AS955" s="51"/>
      <c r="AT955" s="51"/>
      <c r="AU955" s="51"/>
      <c r="AV955" s="51"/>
      <c r="AW955" s="51"/>
      <c r="AX955" s="149">
        <f t="shared" si="377"/>
        <v>0</v>
      </c>
      <c r="AY955" s="52"/>
      <c r="AZ955" s="90" t="e">
        <f>VLOOKUP(AY955,Termination!C:D,2,FALSE)</f>
        <v>#N/A</v>
      </c>
      <c r="BA955" s="92" t="str">
        <f t="shared" si="378"/>
        <v/>
      </c>
      <c r="BB955" s="89"/>
      <c r="BC955" s="89"/>
      <c r="BD955" s="150" t="str">
        <f t="shared" si="379"/>
        <v/>
      </c>
      <c r="BE955" s="151">
        <f>VLOOKUP(A955,Basisgegevens!$B:$L,5,0)</f>
        <v>1.0879629629629629E-3</v>
      </c>
      <c r="BF955" s="151">
        <f>VLOOKUP($A955,Basisgegevens!$B:$L,7,0)</f>
        <v>8.5648148148148139E-4</v>
      </c>
      <c r="BG955" s="151">
        <f>VLOOKUP($A955,Basisgegevens!$B:$L,8,0)</f>
        <v>2.1759259259259258E-3</v>
      </c>
      <c r="BH955" s="152">
        <f>VLOOKUP($A955,Basisgegevens!$B:$L,9,0)</f>
        <v>300</v>
      </c>
      <c r="BI955" s="152">
        <f>VLOOKUP($A955,Basisgegevens!$B:$L,10,0)</f>
        <v>135</v>
      </c>
      <c r="BJ955" s="152">
        <f>VLOOKUP($A955,Basisgegevens!$B:$L,11,0)</f>
        <v>19</v>
      </c>
      <c r="BK955" s="152" t="str">
        <f t="shared" si="380"/>
        <v/>
      </c>
      <c r="BL955" s="153" t="str">
        <f t="shared" si="381"/>
        <v>Uit</v>
      </c>
      <c r="BM955" s="154" t="str">
        <f t="shared" si="366"/>
        <v/>
      </c>
      <c r="BN955" s="154">
        <f t="shared" si="382"/>
        <v>0</v>
      </c>
      <c r="BO955" s="154" t="str">
        <f t="shared" si="383"/>
        <v/>
      </c>
      <c r="BP955" s="61"/>
      <c r="BQ955" s="61"/>
      <c r="BR955" s="59" t="str">
        <f t="shared" si="384"/>
        <v/>
      </c>
      <c r="BS955" s="59" t="str">
        <f t="shared" si="385"/>
        <v/>
      </c>
      <c r="BT955" s="155" t="str">
        <f t="shared" si="386"/>
        <v/>
      </c>
      <c r="BU955" s="156" t="str">
        <f t="shared" si="387"/>
        <v/>
      </c>
      <c r="BV955" s="68"/>
      <c r="BW955" s="68"/>
      <c r="BX955" s="68"/>
      <c r="BY955" s="68"/>
      <c r="BZ955" s="68"/>
      <c r="CA955" s="68"/>
      <c r="CB955" s="68"/>
      <c r="CC955" s="68"/>
    </row>
    <row r="956" spans="1:81" x14ac:dyDescent="0.2">
      <c r="A956" s="138" t="s">
        <v>192</v>
      </c>
      <c r="B956" s="32"/>
      <c r="C956" s="164" t="str">
        <f t="shared" si="367"/>
        <v>B</v>
      </c>
      <c r="D956" s="68"/>
      <c r="E956" s="40"/>
      <c r="F956" s="35"/>
      <c r="G956" s="32"/>
      <c r="H956" s="32"/>
      <c r="I956" s="32"/>
      <c r="J956" s="32"/>
      <c r="K956" s="41"/>
      <c r="L956" s="42"/>
      <c r="M956" s="42"/>
      <c r="N956" s="167" t="str">
        <f t="shared" si="368"/>
        <v>Uit</v>
      </c>
      <c r="O956" s="46"/>
      <c r="P956" s="47"/>
      <c r="Q956" s="48">
        <f t="shared" si="369"/>
        <v>0</v>
      </c>
      <c r="R956" s="49" t="str">
        <f t="shared" si="370"/>
        <v/>
      </c>
      <c r="S956" s="50" t="str">
        <f t="shared" si="371"/>
        <v>Uit</v>
      </c>
      <c r="T956" s="171">
        <f t="shared" si="372"/>
        <v>0</v>
      </c>
      <c r="U956" s="169">
        <f t="shared" si="373"/>
        <v>0</v>
      </c>
      <c r="V956" s="169" t="str">
        <f t="shared" si="374"/>
        <v>Uit</v>
      </c>
      <c r="W956" s="170" t="str">
        <f t="shared" si="375"/>
        <v/>
      </c>
      <c r="X956" s="91" t="str">
        <f t="shared" si="376"/>
        <v/>
      </c>
      <c r="Y956" s="51"/>
      <c r="Z956" s="51"/>
      <c r="AA956" s="51"/>
      <c r="AB956" s="51"/>
      <c r="AC956" s="51"/>
      <c r="AD956" s="51"/>
      <c r="AE956" s="51"/>
      <c r="AF956" s="51"/>
      <c r="AG956" s="51"/>
      <c r="AH956" s="51"/>
      <c r="AI956" s="51"/>
      <c r="AJ956" s="51"/>
      <c r="AK956" s="51"/>
      <c r="AL956" s="51"/>
      <c r="AM956" s="51"/>
      <c r="AN956" s="51"/>
      <c r="AO956" s="51"/>
      <c r="AP956" s="51"/>
      <c r="AQ956" s="51"/>
      <c r="AR956" s="51"/>
      <c r="AS956" s="51"/>
      <c r="AT956" s="51"/>
      <c r="AU956" s="51"/>
      <c r="AV956" s="51"/>
      <c r="AW956" s="51"/>
      <c r="AX956" s="149">
        <f t="shared" si="377"/>
        <v>0</v>
      </c>
      <c r="AY956" s="52"/>
      <c r="AZ956" s="90" t="e">
        <f>VLOOKUP(AY956,Termination!C:D,2,FALSE)</f>
        <v>#N/A</v>
      </c>
      <c r="BA956" s="92" t="str">
        <f t="shared" si="378"/>
        <v/>
      </c>
      <c r="BB956" s="89"/>
      <c r="BC956" s="89"/>
      <c r="BD956" s="150" t="str">
        <f t="shared" si="379"/>
        <v/>
      </c>
      <c r="BE956" s="151">
        <f>VLOOKUP(A956,Basisgegevens!$B:$L,5,0)</f>
        <v>1.0879629629629629E-3</v>
      </c>
      <c r="BF956" s="151">
        <f>VLOOKUP($A956,Basisgegevens!$B:$L,7,0)</f>
        <v>8.5648148148148139E-4</v>
      </c>
      <c r="BG956" s="151">
        <f>VLOOKUP($A956,Basisgegevens!$B:$L,8,0)</f>
        <v>2.1759259259259258E-3</v>
      </c>
      <c r="BH956" s="152">
        <f>VLOOKUP($A956,Basisgegevens!$B:$L,9,0)</f>
        <v>300</v>
      </c>
      <c r="BI956" s="152">
        <f>VLOOKUP($A956,Basisgegevens!$B:$L,10,0)</f>
        <v>135</v>
      </c>
      <c r="BJ956" s="152">
        <f>VLOOKUP($A956,Basisgegevens!$B:$L,11,0)</f>
        <v>19</v>
      </c>
      <c r="BK956" s="152" t="str">
        <f t="shared" si="380"/>
        <v/>
      </c>
      <c r="BL956" s="153" t="str">
        <f t="shared" si="381"/>
        <v>Uit</v>
      </c>
      <c r="BM956" s="154" t="str">
        <f t="shared" ref="BM956:BM1019" si="388">IFERROR(IF(BD956&gt;BE956,(BD956-BE956)*24*3600*0.4,0),"")</f>
        <v/>
      </c>
      <c r="BN956" s="154">
        <f t="shared" si="382"/>
        <v>0</v>
      </c>
      <c r="BO956" s="154" t="str">
        <f t="shared" si="383"/>
        <v/>
      </c>
      <c r="BP956" s="61"/>
      <c r="BQ956" s="61"/>
      <c r="BR956" s="59" t="str">
        <f t="shared" si="384"/>
        <v/>
      </c>
      <c r="BS956" s="59" t="str">
        <f t="shared" si="385"/>
        <v/>
      </c>
      <c r="BT956" s="155" t="str">
        <f t="shared" si="386"/>
        <v/>
      </c>
      <c r="BU956" s="156" t="str">
        <f t="shared" si="387"/>
        <v/>
      </c>
      <c r="BV956" s="68"/>
      <c r="BW956" s="68"/>
      <c r="BX956" s="68"/>
      <c r="BY956" s="68"/>
      <c r="BZ956" s="68"/>
      <c r="CA956" s="68"/>
      <c r="CB956" s="68"/>
      <c r="CC956" s="68"/>
    </row>
    <row r="957" spans="1:81" x14ac:dyDescent="0.2">
      <c r="A957" s="138" t="s">
        <v>192</v>
      </c>
      <c r="B957" s="32"/>
      <c r="C957" s="164" t="str">
        <f t="shared" si="367"/>
        <v>B</v>
      </c>
      <c r="D957" s="68"/>
      <c r="E957" s="40"/>
      <c r="F957" s="35"/>
      <c r="G957" s="32"/>
      <c r="H957" s="32"/>
      <c r="I957" s="32"/>
      <c r="J957" s="32"/>
      <c r="K957" s="41"/>
      <c r="L957" s="42"/>
      <c r="M957" s="42"/>
      <c r="N957" s="167" t="str">
        <f t="shared" si="368"/>
        <v>Uit</v>
      </c>
      <c r="O957" s="46"/>
      <c r="P957" s="47"/>
      <c r="Q957" s="48">
        <f t="shared" si="369"/>
        <v>0</v>
      </c>
      <c r="R957" s="49" t="str">
        <f t="shared" si="370"/>
        <v/>
      </c>
      <c r="S957" s="50" t="str">
        <f t="shared" si="371"/>
        <v>Uit</v>
      </c>
      <c r="T957" s="171">
        <f t="shared" si="372"/>
        <v>0</v>
      </c>
      <c r="U957" s="169">
        <f t="shared" si="373"/>
        <v>0</v>
      </c>
      <c r="V957" s="169" t="str">
        <f t="shared" si="374"/>
        <v>Uit</v>
      </c>
      <c r="W957" s="170" t="str">
        <f t="shared" si="375"/>
        <v/>
      </c>
      <c r="X957" s="91" t="str">
        <f t="shared" si="376"/>
        <v/>
      </c>
      <c r="Y957" s="51"/>
      <c r="Z957" s="51"/>
      <c r="AA957" s="51"/>
      <c r="AB957" s="51"/>
      <c r="AC957" s="51"/>
      <c r="AD957" s="51"/>
      <c r="AE957" s="51"/>
      <c r="AF957" s="51"/>
      <c r="AG957" s="51"/>
      <c r="AH957" s="51"/>
      <c r="AI957" s="51"/>
      <c r="AJ957" s="51"/>
      <c r="AK957" s="51"/>
      <c r="AL957" s="51"/>
      <c r="AM957" s="51"/>
      <c r="AN957" s="51"/>
      <c r="AO957" s="51"/>
      <c r="AP957" s="51"/>
      <c r="AQ957" s="51"/>
      <c r="AR957" s="51"/>
      <c r="AS957" s="51"/>
      <c r="AT957" s="51"/>
      <c r="AU957" s="51"/>
      <c r="AV957" s="51"/>
      <c r="AW957" s="51"/>
      <c r="AX957" s="149">
        <f t="shared" si="377"/>
        <v>0</v>
      </c>
      <c r="AY957" s="52"/>
      <c r="AZ957" s="90" t="e">
        <f>VLOOKUP(AY957,Termination!C:D,2,FALSE)</f>
        <v>#N/A</v>
      </c>
      <c r="BA957" s="92" t="str">
        <f t="shared" si="378"/>
        <v/>
      </c>
      <c r="BB957" s="89"/>
      <c r="BC957" s="89"/>
      <c r="BD957" s="150" t="str">
        <f t="shared" si="379"/>
        <v/>
      </c>
      <c r="BE957" s="151">
        <f>VLOOKUP(A957,Basisgegevens!$B:$L,5,0)</f>
        <v>1.0879629629629629E-3</v>
      </c>
      <c r="BF957" s="151">
        <f>VLOOKUP($A957,Basisgegevens!$B:$L,7,0)</f>
        <v>8.5648148148148139E-4</v>
      </c>
      <c r="BG957" s="151">
        <f>VLOOKUP($A957,Basisgegevens!$B:$L,8,0)</f>
        <v>2.1759259259259258E-3</v>
      </c>
      <c r="BH957" s="152">
        <f>VLOOKUP($A957,Basisgegevens!$B:$L,9,0)</f>
        <v>300</v>
      </c>
      <c r="BI957" s="152">
        <f>VLOOKUP($A957,Basisgegevens!$B:$L,10,0)</f>
        <v>135</v>
      </c>
      <c r="BJ957" s="152">
        <f>VLOOKUP($A957,Basisgegevens!$B:$L,11,0)</f>
        <v>19</v>
      </c>
      <c r="BK957" s="152" t="str">
        <f t="shared" si="380"/>
        <v/>
      </c>
      <c r="BL957" s="153" t="str">
        <f t="shared" si="381"/>
        <v>Uit</v>
      </c>
      <c r="BM957" s="154" t="str">
        <f t="shared" si="388"/>
        <v/>
      </c>
      <c r="BN957" s="154">
        <f t="shared" si="382"/>
        <v>0</v>
      </c>
      <c r="BO957" s="154" t="str">
        <f t="shared" si="383"/>
        <v/>
      </c>
      <c r="BP957" s="61"/>
      <c r="BQ957" s="61"/>
      <c r="BR957" s="59" t="str">
        <f t="shared" si="384"/>
        <v/>
      </c>
      <c r="BS957" s="59" t="str">
        <f t="shared" si="385"/>
        <v/>
      </c>
      <c r="BT957" s="155" t="str">
        <f t="shared" si="386"/>
        <v/>
      </c>
      <c r="BU957" s="156" t="str">
        <f t="shared" si="387"/>
        <v/>
      </c>
      <c r="BV957" s="68"/>
      <c r="BW957" s="68"/>
      <c r="BX957" s="68"/>
      <c r="BY957" s="68"/>
      <c r="BZ957" s="68"/>
      <c r="CA957" s="68"/>
      <c r="CB957" s="68"/>
      <c r="CC957" s="68"/>
    </row>
    <row r="958" spans="1:81" x14ac:dyDescent="0.2">
      <c r="A958" s="138" t="s">
        <v>192</v>
      </c>
      <c r="B958" s="32"/>
      <c r="C958" s="164" t="str">
        <f t="shared" si="367"/>
        <v>B</v>
      </c>
      <c r="D958" s="68"/>
      <c r="E958" s="40"/>
      <c r="F958" s="35"/>
      <c r="G958" s="32"/>
      <c r="H958" s="32"/>
      <c r="I958" s="32"/>
      <c r="J958" s="32"/>
      <c r="K958" s="41"/>
      <c r="L958" s="42"/>
      <c r="M958" s="42"/>
      <c r="N958" s="167" t="str">
        <f t="shared" si="368"/>
        <v>Uit</v>
      </c>
      <c r="O958" s="46"/>
      <c r="P958" s="47"/>
      <c r="Q958" s="48">
        <f t="shared" si="369"/>
        <v>0</v>
      </c>
      <c r="R958" s="49" t="str">
        <f t="shared" si="370"/>
        <v/>
      </c>
      <c r="S958" s="50" t="str">
        <f t="shared" si="371"/>
        <v>Uit</v>
      </c>
      <c r="T958" s="171">
        <f t="shared" si="372"/>
        <v>0</v>
      </c>
      <c r="U958" s="169">
        <f t="shared" si="373"/>
        <v>0</v>
      </c>
      <c r="V958" s="169" t="str">
        <f t="shared" si="374"/>
        <v>Uit</v>
      </c>
      <c r="W958" s="170" t="str">
        <f t="shared" si="375"/>
        <v/>
      </c>
      <c r="X958" s="91" t="str">
        <f t="shared" si="376"/>
        <v/>
      </c>
      <c r="Y958" s="51"/>
      <c r="Z958" s="51"/>
      <c r="AA958" s="51"/>
      <c r="AB958" s="51"/>
      <c r="AC958" s="51"/>
      <c r="AD958" s="51"/>
      <c r="AE958" s="51"/>
      <c r="AF958" s="51"/>
      <c r="AG958" s="51"/>
      <c r="AH958" s="51"/>
      <c r="AI958" s="51"/>
      <c r="AJ958" s="51"/>
      <c r="AK958" s="51"/>
      <c r="AL958" s="51"/>
      <c r="AM958" s="51"/>
      <c r="AN958" s="51"/>
      <c r="AO958" s="51"/>
      <c r="AP958" s="51"/>
      <c r="AQ958" s="51"/>
      <c r="AR958" s="51"/>
      <c r="AS958" s="51"/>
      <c r="AT958" s="51"/>
      <c r="AU958" s="51"/>
      <c r="AV958" s="51"/>
      <c r="AW958" s="51"/>
      <c r="AX958" s="149">
        <f t="shared" si="377"/>
        <v>0</v>
      </c>
      <c r="AY958" s="52"/>
      <c r="AZ958" s="90" t="e">
        <f>VLOOKUP(AY958,Termination!C:D,2,FALSE)</f>
        <v>#N/A</v>
      </c>
      <c r="BA958" s="92" t="str">
        <f t="shared" si="378"/>
        <v/>
      </c>
      <c r="BB958" s="89"/>
      <c r="BC958" s="89"/>
      <c r="BD958" s="150" t="str">
        <f t="shared" si="379"/>
        <v/>
      </c>
      <c r="BE958" s="151">
        <f>VLOOKUP(A958,Basisgegevens!$B:$L,5,0)</f>
        <v>1.0879629629629629E-3</v>
      </c>
      <c r="BF958" s="151">
        <f>VLOOKUP($A958,Basisgegevens!$B:$L,7,0)</f>
        <v>8.5648148148148139E-4</v>
      </c>
      <c r="BG958" s="151">
        <f>VLOOKUP($A958,Basisgegevens!$B:$L,8,0)</f>
        <v>2.1759259259259258E-3</v>
      </c>
      <c r="BH958" s="152">
        <f>VLOOKUP($A958,Basisgegevens!$B:$L,9,0)</f>
        <v>300</v>
      </c>
      <c r="BI958" s="152">
        <f>VLOOKUP($A958,Basisgegevens!$B:$L,10,0)</f>
        <v>135</v>
      </c>
      <c r="BJ958" s="152">
        <f>VLOOKUP($A958,Basisgegevens!$B:$L,11,0)</f>
        <v>19</v>
      </c>
      <c r="BK958" s="152" t="str">
        <f t="shared" si="380"/>
        <v/>
      </c>
      <c r="BL958" s="153" t="str">
        <f t="shared" si="381"/>
        <v>Uit</v>
      </c>
      <c r="BM958" s="154" t="str">
        <f t="shared" si="388"/>
        <v/>
      </c>
      <c r="BN958" s="154">
        <f t="shared" si="382"/>
        <v>0</v>
      </c>
      <c r="BO958" s="154" t="str">
        <f t="shared" si="383"/>
        <v/>
      </c>
      <c r="BP958" s="61"/>
      <c r="BQ958" s="61"/>
      <c r="BR958" s="59" t="str">
        <f t="shared" si="384"/>
        <v/>
      </c>
      <c r="BS958" s="59" t="str">
        <f t="shared" si="385"/>
        <v/>
      </c>
      <c r="BT958" s="155" t="str">
        <f t="shared" si="386"/>
        <v/>
      </c>
      <c r="BU958" s="156" t="str">
        <f t="shared" si="387"/>
        <v/>
      </c>
      <c r="BV958" s="68"/>
      <c r="BW958" s="68"/>
      <c r="BX958" s="68"/>
      <c r="BY958" s="68"/>
      <c r="BZ958" s="68"/>
      <c r="CA958" s="68"/>
      <c r="CB958" s="68"/>
      <c r="CC958" s="68"/>
    </row>
    <row r="959" spans="1:81" x14ac:dyDescent="0.2">
      <c r="A959" s="138" t="s">
        <v>192</v>
      </c>
      <c r="B959" s="32"/>
      <c r="C959" s="164" t="str">
        <f t="shared" si="367"/>
        <v>B</v>
      </c>
      <c r="D959" s="68"/>
      <c r="E959" s="40"/>
      <c r="F959" s="35"/>
      <c r="G959" s="32"/>
      <c r="H959" s="32"/>
      <c r="I959" s="32"/>
      <c r="J959" s="32"/>
      <c r="K959" s="41"/>
      <c r="L959" s="42"/>
      <c r="M959" s="42"/>
      <c r="N959" s="167" t="str">
        <f t="shared" si="368"/>
        <v>Uit</v>
      </c>
      <c r="O959" s="46"/>
      <c r="P959" s="47"/>
      <c r="Q959" s="48">
        <f t="shared" si="369"/>
        <v>0</v>
      </c>
      <c r="R959" s="49" t="str">
        <f t="shared" si="370"/>
        <v/>
      </c>
      <c r="S959" s="50" t="str">
        <f t="shared" si="371"/>
        <v>Uit</v>
      </c>
      <c r="T959" s="171">
        <f t="shared" si="372"/>
        <v>0</v>
      </c>
      <c r="U959" s="169">
        <f t="shared" si="373"/>
        <v>0</v>
      </c>
      <c r="V959" s="169" t="str">
        <f t="shared" si="374"/>
        <v>Uit</v>
      </c>
      <c r="W959" s="170" t="str">
        <f t="shared" si="375"/>
        <v/>
      </c>
      <c r="X959" s="91" t="str">
        <f t="shared" si="376"/>
        <v/>
      </c>
      <c r="Y959" s="51"/>
      <c r="Z959" s="51"/>
      <c r="AA959" s="51"/>
      <c r="AB959" s="51"/>
      <c r="AC959" s="51"/>
      <c r="AD959" s="51"/>
      <c r="AE959" s="51"/>
      <c r="AF959" s="51"/>
      <c r="AG959" s="51"/>
      <c r="AH959" s="51"/>
      <c r="AI959" s="51"/>
      <c r="AJ959" s="51"/>
      <c r="AK959" s="51"/>
      <c r="AL959" s="51"/>
      <c r="AM959" s="51"/>
      <c r="AN959" s="51"/>
      <c r="AO959" s="51"/>
      <c r="AP959" s="51"/>
      <c r="AQ959" s="51"/>
      <c r="AR959" s="51"/>
      <c r="AS959" s="51"/>
      <c r="AT959" s="51"/>
      <c r="AU959" s="51"/>
      <c r="AV959" s="51"/>
      <c r="AW959" s="51"/>
      <c r="AX959" s="149">
        <f t="shared" si="377"/>
        <v>0</v>
      </c>
      <c r="AY959" s="52"/>
      <c r="AZ959" s="90" t="e">
        <f>VLOOKUP(AY959,Termination!C:D,2,FALSE)</f>
        <v>#N/A</v>
      </c>
      <c r="BA959" s="92" t="str">
        <f t="shared" si="378"/>
        <v/>
      </c>
      <c r="BB959" s="89"/>
      <c r="BC959" s="89"/>
      <c r="BD959" s="150" t="str">
        <f t="shared" si="379"/>
        <v/>
      </c>
      <c r="BE959" s="151">
        <f>VLOOKUP(A959,Basisgegevens!$B:$L,5,0)</f>
        <v>1.0879629629629629E-3</v>
      </c>
      <c r="BF959" s="151">
        <f>VLOOKUP($A959,Basisgegevens!$B:$L,7,0)</f>
        <v>8.5648148148148139E-4</v>
      </c>
      <c r="BG959" s="151">
        <f>VLOOKUP($A959,Basisgegevens!$B:$L,8,0)</f>
        <v>2.1759259259259258E-3</v>
      </c>
      <c r="BH959" s="152">
        <f>VLOOKUP($A959,Basisgegevens!$B:$L,9,0)</f>
        <v>300</v>
      </c>
      <c r="BI959" s="152">
        <f>VLOOKUP($A959,Basisgegevens!$B:$L,10,0)</f>
        <v>135</v>
      </c>
      <c r="BJ959" s="152">
        <f>VLOOKUP($A959,Basisgegevens!$B:$L,11,0)</f>
        <v>19</v>
      </c>
      <c r="BK959" s="152" t="str">
        <f t="shared" si="380"/>
        <v/>
      </c>
      <c r="BL959" s="153" t="str">
        <f t="shared" si="381"/>
        <v>Uit</v>
      </c>
      <c r="BM959" s="154" t="str">
        <f t="shared" si="388"/>
        <v/>
      </c>
      <c r="BN959" s="154">
        <f t="shared" si="382"/>
        <v>0</v>
      </c>
      <c r="BO959" s="154" t="str">
        <f t="shared" si="383"/>
        <v/>
      </c>
      <c r="BP959" s="61"/>
      <c r="BQ959" s="61"/>
      <c r="BR959" s="59" t="str">
        <f t="shared" si="384"/>
        <v/>
      </c>
      <c r="BS959" s="59" t="str">
        <f t="shared" si="385"/>
        <v/>
      </c>
      <c r="BT959" s="155" t="str">
        <f t="shared" si="386"/>
        <v/>
      </c>
      <c r="BU959" s="156" t="str">
        <f t="shared" si="387"/>
        <v/>
      </c>
      <c r="BV959" s="68"/>
      <c r="BW959" s="68"/>
      <c r="BX959" s="68"/>
      <c r="BY959" s="68"/>
      <c r="BZ959" s="68"/>
      <c r="CA959" s="68"/>
      <c r="CB959" s="68"/>
      <c r="CC959" s="68"/>
    </row>
    <row r="960" spans="1:81" x14ac:dyDescent="0.2">
      <c r="A960" s="138" t="s">
        <v>192</v>
      </c>
      <c r="B960" s="32"/>
      <c r="C960" s="164" t="str">
        <f t="shared" si="367"/>
        <v>B</v>
      </c>
      <c r="D960" s="68"/>
      <c r="E960" s="40"/>
      <c r="F960" s="35"/>
      <c r="G960" s="32"/>
      <c r="H960" s="32"/>
      <c r="I960" s="32"/>
      <c r="J960" s="32"/>
      <c r="K960" s="41"/>
      <c r="L960" s="42"/>
      <c r="M960" s="42"/>
      <c r="N960" s="167" t="str">
        <f t="shared" si="368"/>
        <v>Uit</v>
      </c>
      <c r="O960" s="46"/>
      <c r="P960" s="47"/>
      <c r="Q960" s="48">
        <f t="shared" si="369"/>
        <v>0</v>
      </c>
      <c r="R960" s="49" t="str">
        <f t="shared" si="370"/>
        <v/>
      </c>
      <c r="S960" s="50" t="str">
        <f t="shared" si="371"/>
        <v>Uit</v>
      </c>
      <c r="T960" s="171">
        <f t="shared" si="372"/>
        <v>0</v>
      </c>
      <c r="U960" s="169">
        <f t="shared" si="373"/>
        <v>0</v>
      </c>
      <c r="V960" s="169" t="str">
        <f t="shared" si="374"/>
        <v>Uit</v>
      </c>
      <c r="W960" s="170" t="str">
        <f t="shared" si="375"/>
        <v/>
      </c>
      <c r="X960" s="91" t="str">
        <f t="shared" si="376"/>
        <v/>
      </c>
      <c r="Y960" s="51"/>
      <c r="Z960" s="51"/>
      <c r="AA960" s="51"/>
      <c r="AB960" s="51"/>
      <c r="AC960" s="51"/>
      <c r="AD960" s="51"/>
      <c r="AE960" s="51"/>
      <c r="AF960" s="51"/>
      <c r="AG960" s="51"/>
      <c r="AH960" s="51"/>
      <c r="AI960" s="51"/>
      <c r="AJ960" s="51"/>
      <c r="AK960" s="51"/>
      <c r="AL960" s="51"/>
      <c r="AM960" s="51"/>
      <c r="AN960" s="51"/>
      <c r="AO960" s="51"/>
      <c r="AP960" s="51"/>
      <c r="AQ960" s="51"/>
      <c r="AR960" s="51"/>
      <c r="AS960" s="51"/>
      <c r="AT960" s="51"/>
      <c r="AU960" s="51"/>
      <c r="AV960" s="51"/>
      <c r="AW960" s="51"/>
      <c r="AX960" s="149">
        <f t="shared" si="377"/>
        <v>0</v>
      </c>
      <c r="AY960" s="52"/>
      <c r="AZ960" s="90" t="e">
        <f>VLOOKUP(AY960,Termination!C:D,2,FALSE)</f>
        <v>#N/A</v>
      </c>
      <c r="BA960" s="92" t="str">
        <f t="shared" si="378"/>
        <v/>
      </c>
      <c r="BB960" s="89"/>
      <c r="BC960" s="89"/>
      <c r="BD960" s="150" t="str">
        <f t="shared" si="379"/>
        <v/>
      </c>
      <c r="BE960" s="151">
        <f>VLOOKUP(A960,Basisgegevens!$B:$L,5,0)</f>
        <v>1.0879629629629629E-3</v>
      </c>
      <c r="BF960" s="151">
        <f>VLOOKUP($A960,Basisgegevens!$B:$L,7,0)</f>
        <v>8.5648148148148139E-4</v>
      </c>
      <c r="BG960" s="151">
        <f>VLOOKUP($A960,Basisgegevens!$B:$L,8,0)</f>
        <v>2.1759259259259258E-3</v>
      </c>
      <c r="BH960" s="152">
        <f>VLOOKUP($A960,Basisgegevens!$B:$L,9,0)</f>
        <v>300</v>
      </c>
      <c r="BI960" s="152">
        <f>VLOOKUP($A960,Basisgegevens!$B:$L,10,0)</f>
        <v>135</v>
      </c>
      <c r="BJ960" s="152">
        <f>VLOOKUP($A960,Basisgegevens!$B:$L,11,0)</f>
        <v>19</v>
      </c>
      <c r="BK960" s="152" t="str">
        <f t="shared" si="380"/>
        <v/>
      </c>
      <c r="BL960" s="153" t="str">
        <f t="shared" si="381"/>
        <v>Uit</v>
      </c>
      <c r="BM960" s="154" t="str">
        <f t="shared" si="388"/>
        <v/>
      </c>
      <c r="BN960" s="154">
        <f t="shared" si="382"/>
        <v>0</v>
      </c>
      <c r="BO960" s="154" t="str">
        <f t="shared" si="383"/>
        <v/>
      </c>
      <c r="BP960" s="61"/>
      <c r="BQ960" s="61"/>
      <c r="BR960" s="59" t="str">
        <f t="shared" si="384"/>
        <v/>
      </c>
      <c r="BS960" s="59" t="str">
        <f t="shared" si="385"/>
        <v/>
      </c>
      <c r="BT960" s="155" t="str">
        <f t="shared" si="386"/>
        <v/>
      </c>
      <c r="BU960" s="156" t="str">
        <f t="shared" si="387"/>
        <v/>
      </c>
      <c r="BV960" s="68"/>
      <c r="BW960" s="68"/>
      <c r="BX960" s="68"/>
      <c r="BY960" s="68"/>
      <c r="BZ960" s="68"/>
      <c r="CA960" s="68"/>
      <c r="CB960" s="68"/>
      <c r="CC960" s="68"/>
    </row>
    <row r="961" spans="1:81" x14ac:dyDescent="0.2">
      <c r="A961" s="138" t="s">
        <v>192</v>
      </c>
      <c r="B961" s="32"/>
      <c r="C961" s="164" t="str">
        <f t="shared" si="367"/>
        <v>B</v>
      </c>
      <c r="D961" s="68"/>
      <c r="E961" s="40"/>
      <c r="F961" s="35"/>
      <c r="G961" s="32"/>
      <c r="H961" s="32"/>
      <c r="I961" s="32"/>
      <c r="J961" s="32"/>
      <c r="K961" s="41"/>
      <c r="L961" s="42"/>
      <c r="M961" s="42"/>
      <c r="N961" s="167" t="str">
        <f t="shared" si="368"/>
        <v>Uit</v>
      </c>
      <c r="O961" s="46"/>
      <c r="P961" s="47"/>
      <c r="Q961" s="48">
        <f t="shared" si="369"/>
        <v>0</v>
      </c>
      <c r="R961" s="49" t="str">
        <f t="shared" si="370"/>
        <v/>
      </c>
      <c r="S961" s="50" t="str">
        <f t="shared" si="371"/>
        <v>Uit</v>
      </c>
      <c r="T961" s="171">
        <f t="shared" si="372"/>
        <v>0</v>
      </c>
      <c r="U961" s="169">
        <f t="shared" si="373"/>
        <v>0</v>
      </c>
      <c r="V961" s="169" t="str">
        <f t="shared" si="374"/>
        <v>Uit</v>
      </c>
      <c r="W961" s="170" t="str">
        <f t="shared" si="375"/>
        <v/>
      </c>
      <c r="X961" s="91" t="str">
        <f t="shared" si="376"/>
        <v/>
      </c>
      <c r="Y961" s="51"/>
      <c r="Z961" s="51"/>
      <c r="AA961" s="51"/>
      <c r="AB961" s="51"/>
      <c r="AC961" s="51"/>
      <c r="AD961" s="51"/>
      <c r="AE961" s="51"/>
      <c r="AF961" s="51"/>
      <c r="AG961" s="51"/>
      <c r="AH961" s="51"/>
      <c r="AI961" s="51"/>
      <c r="AJ961" s="51"/>
      <c r="AK961" s="51"/>
      <c r="AL961" s="51"/>
      <c r="AM961" s="51"/>
      <c r="AN961" s="51"/>
      <c r="AO961" s="51"/>
      <c r="AP961" s="51"/>
      <c r="AQ961" s="51"/>
      <c r="AR961" s="51"/>
      <c r="AS961" s="51"/>
      <c r="AT961" s="51"/>
      <c r="AU961" s="51"/>
      <c r="AV961" s="51"/>
      <c r="AW961" s="51"/>
      <c r="AX961" s="149">
        <f t="shared" si="377"/>
        <v>0</v>
      </c>
      <c r="AY961" s="52"/>
      <c r="AZ961" s="90" t="e">
        <f>VLOOKUP(AY961,Termination!C:D,2,FALSE)</f>
        <v>#N/A</v>
      </c>
      <c r="BA961" s="92" t="str">
        <f t="shared" si="378"/>
        <v/>
      </c>
      <c r="BB961" s="89"/>
      <c r="BC961" s="89"/>
      <c r="BD961" s="150" t="str">
        <f t="shared" si="379"/>
        <v/>
      </c>
      <c r="BE961" s="151">
        <f>VLOOKUP(A961,Basisgegevens!$B:$L,5,0)</f>
        <v>1.0879629629629629E-3</v>
      </c>
      <c r="BF961" s="151">
        <f>VLOOKUP($A961,Basisgegevens!$B:$L,7,0)</f>
        <v>8.5648148148148139E-4</v>
      </c>
      <c r="BG961" s="151">
        <f>VLOOKUP($A961,Basisgegevens!$B:$L,8,0)</f>
        <v>2.1759259259259258E-3</v>
      </c>
      <c r="BH961" s="152">
        <f>VLOOKUP($A961,Basisgegevens!$B:$L,9,0)</f>
        <v>300</v>
      </c>
      <c r="BI961" s="152">
        <f>VLOOKUP($A961,Basisgegevens!$B:$L,10,0)</f>
        <v>135</v>
      </c>
      <c r="BJ961" s="152">
        <f>VLOOKUP($A961,Basisgegevens!$B:$L,11,0)</f>
        <v>19</v>
      </c>
      <c r="BK961" s="152" t="str">
        <f t="shared" si="380"/>
        <v/>
      </c>
      <c r="BL961" s="153" t="str">
        <f t="shared" si="381"/>
        <v>Uit</v>
      </c>
      <c r="BM961" s="154" t="str">
        <f t="shared" si="388"/>
        <v/>
      </c>
      <c r="BN961" s="154">
        <f t="shared" si="382"/>
        <v>0</v>
      </c>
      <c r="BO961" s="154" t="str">
        <f t="shared" si="383"/>
        <v/>
      </c>
      <c r="BP961" s="61"/>
      <c r="BQ961" s="61"/>
      <c r="BR961" s="59" t="str">
        <f t="shared" si="384"/>
        <v/>
      </c>
      <c r="BS961" s="59" t="str">
        <f t="shared" si="385"/>
        <v/>
      </c>
      <c r="BT961" s="155" t="str">
        <f t="shared" si="386"/>
        <v/>
      </c>
      <c r="BU961" s="156" t="str">
        <f t="shared" si="387"/>
        <v/>
      </c>
      <c r="BV961" s="68"/>
      <c r="BW961" s="68"/>
      <c r="BX961" s="68"/>
      <c r="BY961" s="68"/>
      <c r="BZ961" s="68"/>
      <c r="CA961" s="68"/>
      <c r="CB961" s="68"/>
      <c r="CC961" s="68"/>
    </row>
    <row r="962" spans="1:81" x14ac:dyDescent="0.2">
      <c r="A962" s="138" t="s">
        <v>192</v>
      </c>
      <c r="B962" s="32"/>
      <c r="C962" s="164" t="str">
        <f t="shared" si="367"/>
        <v>B</v>
      </c>
      <c r="D962" s="68"/>
      <c r="E962" s="40"/>
      <c r="F962" s="35"/>
      <c r="G962" s="32"/>
      <c r="H962" s="32"/>
      <c r="I962" s="32"/>
      <c r="J962" s="32"/>
      <c r="K962" s="41"/>
      <c r="L962" s="42"/>
      <c r="M962" s="42"/>
      <c r="N962" s="167" t="str">
        <f t="shared" si="368"/>
        <v>Uit</v>
      </c>
      <c r="O962" s="46"/>
      <c r="P962" s="47"/>
      <c r="Q962" s="48">
        <f t="shared" si="369"/>
        <v>0</v>
      </c>
      <c r="R962" s="49" t="str">
        <f t="shared" si="370"/>
        <v/>
      </c>
      <c r="S962" s="50" t="str">
        <f t="shared" si="371"/>
        <v>Uit</v>
      </c>
      <c r="T962" s="171">
        <f t="shared" si="372"/>
        <v>0</v>
      </c>
      <c r="U962" s="169">
        <f t="shared" si="373"/>
        <v>0</v>
      </c>
      <c r="V962" s="169" t="str">
        <f t="shared" si="374"/>
        <v>Uit</v>
      </c>
      <c r="W962" s="170" t="str">
        <f t="shared" si="375"/>
        <v/>
      </c>
      <c r="X962" s="91" t="str">
        <f t="shared" si="376"/>
        <v/>
      </c>
      <c r="Y962" s="51"/>
      <c r="Z962" s="51"/>
      <c r="AA962" s="51"/>
      <c r="AB962" s="51"/>
      <c r="AC962" s="51"/>
      <c r="AD962" s="51"/>
      <c r="AE962" s="51"/>
      <c r="AF962" s="51"/>
      <c r="AG962" s="51"/>
      <c r="AH962" s="51"/>
      <c r="AI962" s="51"/>
      <c r="AJ962" s="51"/>
      <c r="AK962" s="51"/>
      <c r="AL962" s="51"/>
      <c r="AM962" s="51"/>
      <c r="AN962" s="51"/>
      <c r="AO962" s="51"/>
      <c r="AP962" s="51"/>
      <c r="AQ962" s="51"/>
      <c r="AR962" s="51"/>
      <c r="AS962" s="51"/>
      <c r="AT962" s="51"/>
      <c r="AU962" s="51"/>
      <c r="AV962" s="51"/>
      <c r="AW962" s="51"/>
      <c r="AX962" s="149">
        <f t="shared" si="377"/>
        <v>0</v>
      </c>
      <c r="AY962" s="52"/>
      <c r="AZ962" s="90" t="e">
        <f>VLOOKUP(AY962,Termination!C:D,2,FALSE)</f>
        <v>#N/A</v>
      </c>
      <c r="BA962" s="92" t="str">
        <f t="shared" si="378"/>
        <v/>
      </c>
      <c r="BB962" s="89"/>
      <c r="BC962" s="89"/>
      <c r="BD962" s="150" t="str">
        <f t="shared" si="379"/>
        <v/>
      </c>
      <c r="BE962" s="151">
        <f>VLOOKUP(A962,Basisgegevens!$B:$L,5,0)</f>
        <v>1.0879629629629629E-3</v>
      </c>
      <c r="BF962" s="151">
        <f>VLOOKUP($A962,Basisgegevens!$B:$L,7,0)</f>
        <v>8.5648148148148139E-4</v>
      </c>
      <c r="BG962" s="151">
        <f>VLOOKUP($A962,Basisgegevens!$B:$L,8,0)</f>
        <v>2.1759259259259258E-3</v>
      </c>
      <c r="BH962" s="152">
        <f>VLOOKUP($A962,Basisgegevens!$B:$L,9,0)</f>
        <v>300</v>
      </c>
      <c r="BI962" s="152">
        <f>VLOOKUP($A962,Basisgegevens!$B:$L,10,0)</f>
        <v>135</v>
      </c>
      <c r="BJ962" s="152">
        <f>VLOOKUP($A962,Basisgegevens!$B:$L,11,0)</f>
        <v>19</v>
      </c>
      <c r="BK962" s="152" t="str">
        <f t="shared" si="380"/>
        <v/>
      </c>
      <c r="BL962" s="153" t="str">
        <f t="shared" si="381"/>
        <v>Uit</v>
      </c>
      <c r="BM962" s="154" t="str">
        <f t="shared" si="388"/>
        <v/>
      </c>
      <c r="BN962" s="154">
        <f t="shared" si="382"/>
        <v>0</v>
      </c>
      <c r="BO962" s="154" t="str">
        <f t="shared" si="383"/>
        <v/>
      </c>
      <c r="BP962" s="61"/>
      <c r="BQ962" s="61"/>
      <c r="BR962" s="59" t="str">
        <f t="shared" si="384"/>
        <v/>
      </c>
      <c r="BS962" s="59" t="str">
        <f t="shared" si="385"/>
        <v/>
      </c>
      <c r="BT962" s="155" t="str">
        <f t="shared" si="386"/>
        <v/>
      </c>
      <c r="BU962" s="156" t="str">
        <f t="shared" si="387"/>
        <v/>
      </c>
      <c r="BV962" s="68"/>
      <c r="BW962" s="68"/>
      <c r="BX962" s="68"/>
      <c r="BY962" s="68"/>
      <c r="BZ962" s="68"/>
      <c r="CA962" s="68"/>
      <c r="CB962" s="68"/>
      <c r="CC962" s="68"/>
    </row>
    <row r="963" spans="1:81" x14ac:dyDescent="0.2">
      <c r="A963" s="138" t="s">
        <v>192</v>
      </c>
      <c r="B963" s="32"/>
      <c r="C963" s="164" t="str">
        <f t="shared" si="367"/>
        <v>B</v>
      </c>
      <c r="D963" s="68"/>
      <c r="E963" s="40"/>
      <c r="F963" s="35"/>
      <c r="G963" s="32"/>
      <c r="H963" s="32"/>
      <c r="I963" s="32"/>
      <c r="J963" s="32"/>
      <c r="K963" s="41"/>
      <c r="L963" s="42"/>
      <c r="M963" s="42"/>
      <c r="N963" s="167" t="str">
        <f t="shared" si="368"/>
        <v>Uit</v>
      </c>
      <c r="O963" s="46"/>
      <c r="P963" s="47"/>
      <c r="Q963" s="48">
        <f t="shared" si="369"/>
        <v>0</v>
      </c>
      <c r="R963" s="49" t="str">
        <f t="shared" si="370"/>
        <v/>
      </c>
      <c r="S963" s="50" t="str">
        <f t="shared" si="371"/>
        <v>Uit</v>
      </c>
      <c r="T963" s="171">
        <f t="shared" si="372"/>
        <v>0</v>
      </c>
      <c r="U963" s="169">
        <f t="shared" si="373"/>
        <v>0</v>
      </c>
      <c r="V963" s="169" t="str">
        <f t="shared" si="374"/>
        <v>Uit</v>
      </c>
      <c r="W963" s="170" t="str">
        <f t="shared" si="375"/>
        <v/>
      </c>
      <c r="X963" s="91" t="str">
        <f t="shared" si="376"/>
        <v/>
      </c>
      <c r="Y963" s="51"/>
      <c r="Z963" s="51"/>
      <c r="AA963" s="51"/>
      <c r="AB963" s="51"/>
      <c r="AC963" s="51"/>
      <c r="AD963" s="51"/>
      <c r="AE963" s="51"/>
      <c r="AF963" s="51"/>
      <c r="AG963" s="51"/>
      <c r="AH963" s="51"/>
      <c r="AI963" s="51"/>
      <c r="AJ963" s="51"/>
      <c r="AK963" s="51"/>
      <c r="AL963" s="51"/>
      <c r="AM963" s="51"/>
      <c r="AN963" s="51"/>
      <c r="AO963" s="51"/>
      <c r="AP963" s="51"/>
      <c r="AQ963" s="51"/>
      <c r="AR963" s="51"/>
      <c r="AS963" s="51"/>
      <c r="AT963" s="51"/>
      <c r="AU963" s="51"/>
      <c r="AV963" s="51"/>
      <c r="AW963" s="51"/>
      <c r="AX963" s="149">
        <f t="shared" si="377"/>
        <v>0</v>
      </c>
      <c r="AY963" s="52"/>
      <c r="AZ963" s="90" t="e">
        <f>VLOOKUP(AY963,Termination!C:D,2,FALSE)</f>
        <v>#N/A</v>
      </c>
      <c r="BA963" s="92" t="str">
        <f t="shared" si="378"/>
        <v/>
      </c>
      <c r="BB963" s="89"/>
      <c r="BC963" s="89"/>
      <c r="BD963" s="150" t="str">
        <f t="shared" si="379"/>
        <v/>
      </c>
      <c r="BE963" s="151">
        <f>VLOOKUP(A963,Basisgegevens!$B:$L,5,0)</f>
        <v>1.0879629629629629E-3</v>
      </c>
      <c r="BF963" s="151">
        <f>VLOOKUP($A963,Basisgegevens!$B:$L,7,0)</f>
        <v>8.5648148148148139E-4</v>
      </c>
      <c r="BG963" s="151">
        <f>VLOOKUP($A963,Basisgegevens!$B:$L,8,0)</f>
        <v>2.1759259259259258E-3</v>
      </c>
      <c r="BH963" s="152">
        <f>VLOOKUP($A963,Basisgegevens!$B:$L,9,0)</f>
        <v>300</v>
      </c>
      <c r="BI963" s="152">
        <f>VLOOKUP($A963,Basisgegevens!$B:$L,10,0)</f>
        <v>135</v>
      </c>
      <c r="BJ963" s="152">
        <f>VLOOKUP($A963,Basisgegevens!$B:$L,11,0)</f>
        <v>19</v>
      </c>
      <c r="BK963" s="152" t="str">
        <f t="shared" si="380"/>
        <v/>
      </c>
      <c r="BL963" s="153" t="str">
        <f t="shared" si="381"/>
        <v>Uit</v>
      </c>
      <c r="BM963" s="154" t="str">
        <f t="shared" si="388"/>
        <v/>
      </c>
      <c r="BN963" s="154">
        <f t="shared" si="382"/>
        <v>0</v>
      </c>
      <c r="BO963" s="154" t="str">
        <f t="shared" si="383"/>
        <v/>
      </c>
      <c r="BP963" s="61"/>
      <c r="BQ963" s="61"/>
      <c r="BR963" s="59" t="str">
        <f t="shared" si="384"/>
        <v/>
      </c>
      <c r="BS963" s="59" t="str">
        <f t="shared" si="385"/>
        <v/>
      </c>
      <c r="BT963" s="155" t="str">
        <f t="shared" si="386"/>
        <v/>
      </c>
      <c r="BU963" s="156" t="str">
        <f t="shared" si="387"/>
        <v/>
      </c>
      <c r="BV963" s="68"/>
      <c r="BW963" s="68"/>
      <c r="BX963" s="68"/>
      <c r="BY963" s="68"/>
      <c r="BZ963" s="68"/>
      <c r="CA963" s="68"/>
      <c r="CB963" s="68"/>
      <c r="CC963" s="68"/>
    </row>
    <row r="964" spans="1:81" x14ac:dyDescent="0.2">
      <c r="A964" s="138" t="s">
        <v>192</v>
      </c>
      <c r="B964" s="32"/>
      <c r="C964" s="164" t="str">
        <f t="shared" si="367"/>
        <v>B</v>
      </c>
      <c r="D964" s="68"/>
      <c r="E964" s="40"/>
      <c r="F964" s="35"/>
      <c r="G964" s="32"/>
      <c r="H964" s="32"/>
      <c r="I964" s="32"/>
      <c r="J964" s="32"/>
      <c r="K964" s="41"/>
      <c r="L964" s="42"/>
      <c r="M964" s="42"/>
      <c r="N964" s="167" t="str">
        <f t="shared" si="368"/>
        <v>Uit</v>
      </c>
      <c r="O964" s="46"/>
      <c r="P964" s="47"/>
      <c r="Q964" s="48">
        <f t="shared" si="369"/>
        <v>0</v>
      </c>
      <c r="R964" s="49" t="str">
        <f t="shared" si="370"/>
        <v/>
      </c>
      <c r="S964" s="50" t="str">
        <f t="shared" si="371"/>
        <v>Uit</v>
      </c>
      <c r="T964" s="171">
        <f t="shared" si="372"/>
        <v>0</v>
      </c>
      <c r="U964" s="169">
        <f t="shared" si="373"/>
        <v>0</v>
      </c>
      <c r="V964" s="169" t="str">
        <f t="shared" si="374"/>
        <v>Uit</v>
      </c>
      <c r="W964" s="170" t="str">
        <f t="shared" si="375"/>
        <v/>
      </c>
      <c r="X964" s="91" t="str">
        <f t="shared" si="376"/>
        <v/>
      </c>
      <c r="Y964" s="51"/>
      <c r="Z964" s="51"/>
      <c r="AA964" s="51"/>
      <c r="AB964" s="51"/>
      <c r="AC964" s="51"/>
      <c r="AD964" s="51"/>
      <c r="AE964" s="51"/>
      <c r="AF964" s="51"/>
      <c r="AG964" s="51"/>
      <c r="AH964" s="51"/>
      <c r="AI964" s="51"/>
      <c r="AJ964" s="51"/>
      <c r="AK964" s="51"/>
      <c r="AL964" s="51"/>
      <c r="AM964" s="51"/>
      <c r="AN964" s="51"/>
      <c r="AO964" s="51"/>
      <c r="AP964" s="51"/>
      <c r="AQ964" s="51"/>
      <c r="AR964" s="51"/>
      <c r="AS964" s="51"/>
      <c r="AT964" s="51"/>
      <c r="AU964" s="51"/>
      <c r="AV964" s="51"/>
      <c r="AW964" s="51"/>
      <c r="AX964" s="149">
        <f t="shared" si="377"/>
        <v>0</v>
      </c>
      <c r="AY964" s="52"/>
      <c r="AZ964" s="90" t="e">
        <f>VLOOKUP(AY964,Termination!C:D,2,FALSE)</f>
        <v>#N/A</v>
      </c>
      <c r="BA964" s="92" t="str">
        <f t="shared" si="378"/>
        <v/>
      </c>
      <c r="BB964" s="89"/>
      <c r="BC964" s="89"/>
      <c r="BD964" s="150" t="str">
        <f t="shared" si="379"/>
        <v/>
      </c>
      <c r="BE964" s="151">
        <f>VLOOKUP(A964,Basisgegevens!$B:$L,5,0)</f>
        <v>1.0879629629629629E-3</v>
      </c>
      <c r="BF964" s="151">
        <f>VLOOKUP($A964,Basisgegevens!$B:$L,7,0)</f>
        <v>8.5648148148148139E-4</v>
      </c>
      <c r="BG964" s="151">
        <f>VLOOKUP($A964,Basisgegevens!$B:$L,8,0)</f>
        <v>2.1759259259259258E-3</v>
      </c>
      <c r="BH964" s="152">
        <f>VLOOKUP($A964,Basisgegevens!$B:$L,9,0)</f>
        <v>300</v>
      </c>
      <c r="BI964" s="152">
        <f>VLOOKUP($A964,Basisgegevens!$B:$L,10,0)</f>
        <v>135</v>
      </c>
      <c r="BJ964" s="152">
        <f>VLOOKUP($A964,Basisgegevens!$B:$L,11,0)</f>
        <v>19</v>
      </c>
      <c r="BK964" s="152" t="str">
        <f t="shared" si="380"/>
        <v/>
      </c>
      <c r="BL964" s="153" t="str">
        <f t="shared" si="381"/>
        <v>Uit</v>
      </c>
      <c r="BM964" s="154" t="str">
        <f t="shared" si="388"/>
        <v/>
      </c>
      <c r="BN964" s="154">
        <f t="shared" si="382"/>
        <v>0</v>
      </c>
      <c r="BO964" s="154" t="str">
        <f t="shared" si="383"/>
        <v/>
      </c>
      <c r="BP964" s="61"/>
      <c r="BQ964" s="61"/>
      <c r="BR964" s="59" t="str">
        <f t="shared" si="384"/>
        <v/>
      </c>
      <c r="BS964" s="59" t="str">
        <f t="shared" si="385"/>
        <v/>
      </c>
      <c r="BT964" s="155" t="str">
        <f t="shared" si="386"/>
        <v/>
      </c>
      <c r="BU964" s="156" t="str">
        <f t="shared" si="387"/>
        <v/>
      </c>
      <c r="BV964" s="68"/>
      <c r="BW964" s="68"/>
      <c r="BX964" s="68"/>
      <c r="BY964" s="68"/>
      <c r="BZ964" s="68"/>
      <c r="CA964" s="68"/>
      <c r="CB964" s="68"/>
      <c r="CC964" s="68"/>
    </row>
    <row r="965" spans="1:81" x14ac:dyDescent="0.2">
      <c r="A965" s="138" t="s">
        <v>192</v>
      </c>
      <c r="B965" s="32"/>
      <c r="C965" s="164" t="str">
        <f t="shared" si="367"/>
        <v>B</v>
      </c>
      <c r="D965" s="68"/>
      <c r="E965" s="40"/>
      <c r="F965" s="35"/>
      <c r="G965" s="32"/>
      <c r="H965" s="32"/>
      <c r="I965" s="32"/>
      <c r="J965" s="32"/>
      <c r="K965" s="41"/>
      <c r="L965" s="42"/>
      <c r="M965" s="42"/>
      <c r="N965" s="167" t="str">
        <f t="shared" si="368"/>
        <v>Uit</v>
      </c>
      <c r="O965" s="46"/>
      <c r="P965" s="47"/>
      <c r="Q965" s="48">
        <f t="shared" si="369"/>
        <v>0</v>
      </c>
      <c r="R965" s="49" t="str">
        <f t="shared" si="370"/>
        <v/>
      </c>
      <c r="S965" s="50" t="str">
        <f t="shared" si="371"/>
        <v>Uit</v>
      </c>
      <c r="T965" s="171">
        <f t="shared" si="372"/>
        <v>0</v>
      </c>
      <c r="U965" s="169">
        <f t="shared" si="373"/>
        <v>0</v>
      </c>
      <c r="V965" s="169" t="str">
        <f t="shared" si="374"/>
        <v>Uit</v>
      </c>
      <c r="W965" s="170" t="str">
        <f t="shared" si="375"/>
        <v/>
      </c>
      <c r="X965" s="91" t="str">
        <f t="shared" si="376"/>
        <v/>
      </c>
      <c r="Y965" s="51"/>
      <c r="Z965" s="51"/>
      <c r="AA965" s="51"/>
      <c r="AB965" s="51"/>
      <c r="AC965" s="51"/>
      <c r="AD965" s="51"/>
      <c r="AE965" s="51"/>
      <c r="AF965" s="51"/>
      <c r="AG965" s="51"/>
      <c r="AH965" s="51"/>
      <c r="AI965" s="51"/>
      <c r="AJ965" s="51"/>
      <c r="AK965" s="51"/>
      <c r="AL965" s="51"/>
      <c r="AM965" s="51"/>
      <c r="AN965" s="51"/>
      <c r="AO965" s="51"/>
      <c r="AP965" s="51"/>
      <c r="AQ965" s="51"/>
      <c r="AR965" s="51"/>
      <c r="AS965" s="51"/>
      <c r="AT965" s="51"/>
      <c r="AU965" s="51"/>
      <c r="AV965" s="51"/>
      <c r="AW965" s="51"/>
      <c r="AX965" s="149">
        <f t="shared" si="377"/>
        <v>0</v>
      </c>
      <c r="AY965" s="52"/>
      <c r="AZ965" s="90" t="e">
        <f>VLOOKUP(AY965,Termination!C:D,2,FALSE)</f>
        <v>#N/A</v>
      </c>
      <c r="BA965" s="92" t="str">
        <f t="shared" si="378"/>
        <v/>
      </c>
      <c r="BB965" s="89"/>
      <c r="BC965" s="89"/>
      <c r="BD965" s="150" t="str">
        <f t="shared" si="379"/>
        <v/>
      </c>
      <c r="BE965" s="151">
        <f>VLOOKUP(A965,Basisgegevens!$B:$L,5,0)</f>
        <v>1.0879629629629629E-3</v>
      </c>
      <c r="BF965" s="151">
        <f>VLOOKUP($A965,Basisgegevens!$B:$L,7,0)</f>
        <v>8.5648148148148139E-4</v>
      </c>
      <c r="BG965" s="151">
        <f>VLOOKUP($A965,Basisgegevens!$B:$L,8,0)</f>
        <v>2.1759259259259258E-3</v>
      </c>
      <c r="BH965" s="152">
        <f>VLOOKUP($A965,Basisgegevens!$B:$L,9,0)</f>
        <v>300</v>
      </c>
      <c r="BI965" s="152">
        <f>VLOOKUP($A965,Basisgegevens!$B:$L,10,0)</f>
        <v>135</v>
      </c>
      <c r="BJ965" s="152">
        <f>VLOOKUP($A965,Basisgegevens!$B:$L,11,0)</f>
        <v>19</v>
      </c>
      <c r="BK965" s="152" t="str">
        <f t="shared" si="380"/>
        <v/>
      </c>
      <c r="BL965" s="153" t="str">
        <f t="shared" si="381"/>
        <v>Uit</v>
      </c>
      <c r="BM965" s="154" t="str">
        <f t="shared" si="388"/>
        <v/>
      </c>
      <c r="BN965" s="154">
        <f t="shared" si="382"/>
        <v>0</v>
      </c>
      <c r="BO965" s="154" t="str">
        <f t="shared" si="383"/>
        <v/>
      </c>
      <c r="BP965" s="61"/>
      <c r="BQ965" s="61"/>
      <c r="BR965" s="59" t="str">
        <f t="shared" si="384"/>
        <v/>
      </c>
      <c r="BS965" s="59" t="str">
        <f t="shared" si="385"/>
        <v/>
      </c>
      <c r="BT965" s="155" t="str">
        <f t="shared" si="386"/>
        <v/>
      </c>
      <c r="BU965" s="156" t="str">
        <f t="shared" si="387"/>
        <v/>
      </c>
      <c r="BV965" s="68"/>
      <c r="BW965" s="68"/>
      <c r="BX965" s="68"/>
      <c r="BY965" s="68"/>
      <c r="BZ965" s="68"/>
      <c r="CA965" s="68"/>
      <c r="CB965" s="68"/>
      <c r="CC965" s="68"/>
    </row>
    <row r="966" spans="1:81" x14ac:dyDescent="0.2">
      <c r="A966" s="138" t="s">
        <v>192</v>
      </c>
      <c r="B966" s="32"/>
      <c r="C966" s="164" t="str">
        <f t="shared" si="367"/>
        <v>B</v>
      </c>
      <c r="D966" s="68"/>
      <c r="E966" s="40"/>
      <c r="F966" s="35"/>
      <c r="G966" s="32"/>
      <c r="H966" s="32"/>
      <c r="I966" s="32"/>
      <c r="J966" s="32"/>
      <c r="K966" s="41"/>
      <c r="L966" s="42"/>
      <c r="M966" s="42"/>
      <c r="N966" s="167" t="str">
        <f t="shared" si="368"/>
        <v>Uit</v>
      </c>
      <c r="O966" s="46"/>
      <c r="P966" s="47"/>
      <c r="Q966" s="48">
        <f t="shared" si="369"/>
        <v>0</v>
      </c>
      <c r="R966" s="49" t="str">
        <f t="shared" si="370"/>
        <v/>
      </c>
      <c r="S966" s="50" t="str">
        <f t="shared" si="371"/>
        <v>Uit</v>
      </c>
      <c r="T966" s="171">
        <f t="shared" si="372"/>
        <v>0</v>
      </c>
      <c r="U966" s="169">
        <f t="shared" si="373"/>
        <v>0</v>
      </c>
      <c r="V966" s="169" t="str">
        <f t="shared" si="374"/>
        <v>Uit</v>
      </c>
      <c r="W966" s="170" t="str">
        <f t="shared" si="375"/>
        <v/>
      </c>
      <c r="X966" s="91" t="str">
        <f t="shared" si="376"/>
        <v/>
      </c>
      <c r="Y966" s="51"/>
      <c r="Z966" s="51"/>
      <c r="AA966" s="51"/>
      <c r="AB966" s="51"/>
      <c r="AC966" s="51"/>
      <c r="AD966" s="51"/>
      <c r="AE966" s="51"/>
      <c r="AF966" s="51"/>
      <c r="AG966" s="51"/>
      <c r="AH966" s="51"/>
      <c r="AI966" s="51"/>
      <c r="AJ966" s="51"/>
      <c r="AK966" s="51"/>
      <c r="AL966" s="51"/>
      <c r="AM966" s="51"/>
      <c r="AN966" s="51"/>
      <c r="AO966" s="51"/>
      <c r="AP966" s="51"/>
      <c r="AQ966" s="51"/>
      <c r="AR966" s="51"/>
      <c r="AS966" s="51"/>
      <c r="AT966" s="51"/>
      <c r="AU966" s="51"/>
      <c r="AV966" s="51"/>
      <c r="AW966" s="51"/>
      <c r="AX966" s="149">
        <f t="shared" si="377"/>
        <v>0</v>
      </c>
      <c r="AY966" s="52"/>
      <c r="AZ966" s="90" t="e">
        <f>VLOOKUP(AY966,Termination!C:D,2,FALSE)</f>
        <v>#N/A</v>
      </c>
      <c r="BA966" s="92" t="str">
        <f t="shared" si="378"/>
        <v/>
      </c>
      <c r="BB966" s="89"/>
      <c r="BC966" s="89"/>
      <c r="BD966" s="150" t="str">
        <f t="shared" si="379"/>
        <v/>
      </c>
      <c r="BE966" s="151">
        <f>VLOOKUP(A966,Basisgegevens!$B:$L,5,0)</f>
        <v>1.0879629629629629E-3</v>
      </c>
      <c r="BF966" s="151">
        <f>VLOOKUP($A966,Basisgegevens!$B:$L,7,0)</f>
        <v>8.5648148148148139E-4</v>
      </c>
      <c r="BG966" s="151">
        <f>VLOOKUP($A966,Basisgegevens!$B:$L,8,0)</f>
        <v>2.1759259259259258E-3</v>
      </c>
      <c r="BH966" s="152">
        <f>VLOOKUP($A966,Basisgegevens!$B:$L,9,0)</f>
        <v>300</v>
      </c>
      <c r="BI966" s="152">
        <f>VLOOKUP($A966,Basisgegevens!$B:$L,10,0)</f>
        <v>135</v>
      </c>
      <c r="BJ966" s="152">
        <f>VLOOKUP($A966,Basisgegevens!$B:$L,11,0)</f>
        <v>19</v>
      </c>
      <c r="BK966" s="152" t="str">
        <f t="shared" si="380"/>
        <v/>
      </c>
      <c r="BL966" s="153" t="str">
        <f t="shared" si="381"/>
        <v>Uit</v>
      </c>
      <c r="BM966" s="154" t="str">
        <f t="shared" si="388"/>
        <v/>
      </c>
      <c r="BN966" s="154">
        <f t="shared" si="382"/>
        <v>0</v>
      </c>
      <c r="BO966" s="154" t="str">
        <f t="shared" si="383"/>
        <v/>
      </c>
      <c r="BP966" s="61"/>
      <c r="BQ966" s="61"/>
      <c r="BR966" s="59" t="str">
        <f t="shared" si="384"/>
        <v/>
      </c>
      <c r="BS966" s="59" t="str">
        <f t="shared" si="385"/>
        <v/>
      </c>
      <c r="BT966" s="155" t="str">
        <f t="shared" si="386"/>
        <v/>
      </c>
      <c r="BU966" s="156" t="str">
        <f t="shared" si="387"/>
        <v/>
      </c>
      <c r="BV966" s="68"/>
      <c r="BW966" s="68"/>
      <c r="BX966" s="68"/>
      <c r="BY966" s="68"/>
      <c r="BZ966" s="68"/>
      <c r="CA966" s="68"/>
      <c r="CB966" s="68"/>
      <c r="CC966" s="68"/>
    </row>
    <row r="967" spans="1:81" x14ac:dyDescent="0.2">
      <c r="A967" s="138" t="s">
        <v>192</v>
      </c>
      <c r="B967" s="32"/>
      <c r="C967" s="164" t="str">
        <f t="shared" si="367"/>
        <v>B</v>
      </c>
      <c r="D967" s="68"/>
      <c r="E967" s="40"/>
      <c r="F967" s="35"/>
      <c r="G967" s="32"/>
      <c r="H967" s="32"/>
      <c r="I967" s="32"/>
      <c r="J967" s="32"/>
      <c r="K967" s="41"/>
      <c r="L967" s="42"/>
      <c r="M967" s="42"/>
      <c r="N967" s="167" t="str">
        <f t="shared" si="368"/>
        <v>Uit</v>
      </c>
      <c r="O967" s="46"/>
      <c r="P967" s="47"/>
      <c r="Q967" s="48">
        <f t="shared" si="369"/>
        <v>0</v>
      </c>
      <c r="R967" s="49" t="str">
        <f t="shared" si="370"/>
        <v/>
      </c>
      <c r="S967" s="50" t="str">
        <f t="shared" si="371"/>
        <v>Uit</v>
      </c>
      <c r="T967" s="171">
        <f t="shared" si="372"/>
        <v>0</v>
      </c>
      <c r="U967" s="169">
        <f t="shared" si="373"/>
        <v>0</v>
      </c>
      <c r="V967" s="169" t="str">
        <f t="shared" si="374"/>
        <v>Uit</v>
      </c>
      <c r="W967" s="170" t="str">
        <f t="shared" si="375"/>
        <v/>
      </c>
      <c r="X967" s="91" t="str">
        <f t="shared" si="376"/>
        <v/>
      </c>
      <c r="Y967" s="51"/>
      <c r="Z967" s="51"/>
      <c r="AA967" s="51"/>
      <c r="AB967" s="51"/>
      <c r="AC967" s="51"/>
      <c r="AD967" s="51"/>
      <c r="AE967" s="51"/>
      <c r="AF967" s="51"/>
      <c r="AG967" s="51"/>
      <c r="AH967" s="51"/>
      <c r="AI967" s="51"/>
      <c r="AJ967" s="51"/>
      <c r="AK967" s="51"/>
      <c r="AL967" s="51"/>
      <c r="AM967" s="51"/>
      <c r="AN967" s="51"/>
      <c r="AO967" s="51"/>
      <c r="AP967" s="51"/>
      <c r="AQ967" s="51"/>
      <c r="AR967" s="51"/>
      <c r="AS967" s="51"/>
      <c r="AT967" s="51"/>
      <c r="AU967" s="51"/>
      <c r="AV967" s="51"/>
      <c r="AW967" s="51"/>
      <c r="AX967" s="149">
        <f t="shared" si="377"/>
        <v>0</v>
      </c>
      <c r="AY967" s="52"/>
      <c r="AZ967" s="90" t="e">
        <f>VLOOKUP(AY967,Termination!C:D,2,FALSE)</f>
        <v>#N/A</v>
      </c>
      <c r="BA967" s="92" t="str">
        <f t="shared" si="378"/>
        <v/>
      </c>
      <c r="BB967" s="89"/>
      <c r="BC967" s="89"/>
      <c r="BD967" s="150" t="str">
        <f t="shared" si="379"/>
        <v/>
      </c>
      <c r="BE967" s="151">
        <f>VLOOKUP(A967,Basisgegevens!$B:$L,5,0)</f>
        <v>1.0879629629629629E-3</v>
      </c>
      <c r="BF967" s="151">
        <f>VLOOKUP($A967,Basisgegevens!$B:$L,7,0)</f>
        <v>8.5648148148148139E-4</v>
      </c>
      <c r="BG967" s="151">
        <f>VLOOKUP($A967,Basisgegevens!$B:$L,8,0)</f>
        <v>2.1759259259259258E-3</v>
      </c>
      <c r="BH967" s="152">
        <f>VLOOKUP($A967,Basisgegevens!$B:$L,9,0)</f>
        <v>300</v>
      </c>
      <c r="BI967" s="152">
        <f>VLOOKUP($A967,Basisgegevens!$B:$L,10,0)</f>
        <v>135</v>
      </c>
      <c r="BJ967" s="152">
        <f>VLOOKUP($A967,Basisgegevens!$B:$L,11,0)</f>
        <v>19</v>
      </c>
      <c r="BK967" s="152" t="str">
        <f t="shared" si="380"/>
        <v/>
      </c>
      <c r="BL967" s="153" t="str">
        <f t="shared" si="381"/>
        <v>Uit</v>
      </c>
      <c r="BM967" s="154" t="str">
        <f t="shared" si="388"/>
        <v/>
      </c>
      <c r="BN967" s="154">
        <f t="shared" si="382"/>
        <v>0</v>
      </c>
      <c r="BO967" s="154" t="str">
        <f t="shared" si="383"/>
        <v/>
      </c>
      <c r="BP967" s="61"/>
      <c r="BQ967" s="61"/>
      <c r="BR967" s="59" t="str">
        <f t="shared" si="384"/>
        <v/>
      </c>
      <c r="BS967" s="59" t="str">
        <f t="shared" si="385"/>
        <v/>
      </c>
      <c r="BT967" s="155" t="str">
        <f t="shared" si="386"/>
        <v/>
      </c>
      <c r="BU967" s="156" t="str">
        <f t="shared" si="387"/>
        <v/>
      </c>
      <c r="BV967" s="68"/>
      <c r="BW967" s="68"/>
      <c r="BX967" s="68"/>
      <c r="BY967" s="68"/>
      <c r="BZ967" s="68"/>
      <c r="CA967" s="68"/>
      <c r="CB967" s="68"/>
      <c r="CC967" s="68"/>
    </row>
    <row r="968" spans="1:81" x14ac:dyDescent="0.2">
      <c r="A968" s="138" t="s">
        <v>192</v>
      </c>
      <c r="B968" s="32"/>
      <c r="C968" s="164" t="str">
        <f t="shared" si="367"/>
        <v>B</v>
      </c>
      <c r="D968" s="68"/>
      <c r="E968" s="40"/>
      <c r="F968" s="35"/>
      <c r="G968" s="32"/>
      <c r="H968" s="32"/>
      <c r="I968" s="32"/>
      <c r="J968" s="32"/>
      <c r="K968" s="41"/>
      <c r="L968" s="42"/>
      <c r="M968" s="42"/>
      <c r="N968" s="167" t="str">
        <f t="shared" si="368"/>
        <v>Uit</v>
      </c>
      <c r="O968" s="46"/>
      <c r="P968" s="47"/>
      <c r="Q968" s="48">
        <f t="shared" si="369"/>
        <v>0</v>
      </c>
      <c r="R968" s="49" t="str">
        <f t="shared" si="370"/>
        <v/>
      </c>
      <c r="S968" s="50" t="str">
        <f t="shared" si="371"/>
        <v>Uit</v>
      </c>
      <c r="T968" s="171">
        <f t="shared" si="372"/>
        <v>0</v>
      </c>
      <c r="U968" s="169">
        <f t="shared" si="373"/>
        <v>0</v>
      </c>
      <c r="V968" s="169" t="str">
        <f t="shared" si="374"/>
        <v>Uit</v>
      </c>
      <c r="W968" s="170" t="str">
        <f t="shared" si="375"/>
        <v/>
      </c>
      <c r="X968" s="91" t="str">
        <f t="shared" si="376"/>
        <v/>
      </c>
      <c r="Y968" s="51"/>
      <c r="Z968" s="51"/>
      <c r="AA968" s="51"/>
      <c r="AB968" s="51"/>
      <c r="AC968" s="51"/>
      <c r="AD968" s="51"/>
      <c r="AE968" s="51"/>
      <c r="AF968" s="51"/>
      <c r="AG968" s="51"/>
      <c r="AH968" s="51"/>
      <c r="AI968" s="51"/>
      <c r="AJ968" s="51"/>
      <c r="AK968" s="51"/>
      <c r="AL968" s="51"/>
      <c r="AM968" s="51"/>
      <c r="AN968" s="51"/>
      <c r="AO968" s="51"/>
      <c r="AP968" s="51"/>
      <c r="AQ968" s="51"/>
      <c r="AR968" s="51"/>
      <c r="AS968" s="51"/>
      <c r="AT968" s="51"/>
      <c r="AU968" s="51"/>
      <c r="AV968" s="51"/>
      <c r="AW968" s="51"/>
      <c r="AX968" s="149">
        <f t="shared" si="377"/>
        <v>0</v>
      </c>
      <c r="AY968" s="52"/>
      <c r="AZ968" s="90" t="e">
        <f>VLOOKUP(AY968,Termination!C:D,2,FALSE)</f>
        <v>#N/A</v>
      </c>
      <c r="BA968" s="92" t="str">
        <f t="shared" si="378"/>
        <v/>
      </c>
      <c r="BB968" s="89"/>
      <c r="BC968" s="89"/>
      <c r="BD968" s="150" t="str">
        <f t="shared" si="379"/>
        <v/>
      </c>
      <c r="BE968" s="151">
        <f>VLOOKUP(A968,Basisgegevens!$B:$L,5,0)</f>
        <v>1.0879629629629629E-3</v>
      </c>
      <c r="BF968" s="151">
        <f>VLOOKUP($A968,Basisgegevens!$B:$L,7,0)</f>
        <v>8.5648148148148139E-4</v>
      </c>
      <c r="BG968" s="151">
        <f>VLOOKUP($A968,Basisgegevens!$B:$L,8,0)</f>
        <v>2.1759259259259258E-3</v>
      </c>
      <c r="BH968" s="152">
        <f>VLOOKUP($A968,Basisgegevens!$B:$L,9,0)</f>
        <v>300</v>
      </c>
      <c r="BI968" s="152">
        <f>VLOOKUP($A968,Basisgegevens!$B:$L,10,0)</f>
        <v>135</v>
      </c>
      <c r="BJ968" s="152">
        <f>VLOOKUP($A968,Basisgegevens!$B:$L,11,0)</f>
        <v>19</v>
      </c>
      <c r="BK968" s="152" t="str">
        <f t="shared" si="380"/>
        <v/>
      </c>
      <c r="BL968" s="153" t="str">
        <f t="shared" si="381"/>
        <v>Uit</v>
      </c>
      <c r="BM968" s="154" t="str">
        <f t="shared" si="388"/>
        <v/>
      </c>
      <c r="BN968" s="154">
        <f t="shared" si="382"/>
        <v>0</v>
      </c>
      <c r="BO968" s="154" t="str">
        <f t="shared" si="383"/>
        <v/>
      </c>
      <c r="BP968" s="61"/>
      <c r="BQ968" s="61"/>
      <c r="BR968" s="59" t="str">
        <f t="shared" si="384"/>
        <v/>
      </c>
      <c r="BS968" s="59" t="str">
        <f t="shared" si="385"/>
        <v/>
      </c>
      <c r="BT968" s="155" t="str">
        <f t="shared" si="386"/>
        <v/>
      </c>
      <c r="BU968" s="156" t="str">
        <f t="shared" si="387"/>
        <v/>
      </c>
      <c r="BV968" s="68"/>
      <c r="BW968" s="68"/>
      <c r="BX968" s="68"/>
      <c r="BY968" s="68"/>
      <c r="BZ968" s="68"/>
      <c r="CA968" s="68"/>
      <c r="CB968" s="68"/>
      <c r="CC968" s="68"/>
    </row>
    <row r="969" spans="1:81" x14ac:dyDescent="0.2">
      <c r="A969" s="138" t="s">
        <v>192</v>
      </c>
      <c r="B969" s="32"/>
      <c r="C969" s="164" t="str">
        <f t="shared" si="367"/>
        <v>B</v>
      </c>
      <c r="D969" s="68"/>
      <c r="E969" s="40"/>
      <c r="F969" s="35"/>
      <c r="G969" s="32"/>
      <c r="H969" s="32"/>
      <c r="I969" s="32"/>
      <c r="J969" s="32"/>
      <c r="K969" s="41"/>
      <c r="L969" s="42"/>
      <c r="M969" s="42"/>
      <c r="N969" s="167" t="str">
        <f t="shared" si="368"/>
        <v>Uit</v>
      </c>
      <c r="O969" s="46"/>
      <c r="P969" s="47"/>
      <c r="Q969" s="48">
        <f t="shared" si="369"/>
        <v>0</v>
      </c>
      <c r="R969" s="49" t="str">
        <f t="shared" si="370"/>
        <v/>
      </c>
      <c r="S969" s="50" t="str">
        <f t="shared" si="371"/>
        <v>Uit</v>
      </c>
      <c r="T969" s="171">
        <f t="shared" si="372"/>
        <v>0</v>
      </c>
      <c r="U969" s="169">
        <f t="shared" si="373"/>
        <v>0</v>
      </c>
      <c r="V969" s="169" t="str">
        <f t="shared" si="374"/>
        <v>Uit</v>
      </c>
      <c r="W969" s="170" t="str">
        <f t="shared" si="375"/>
        <v/>
      </c>
      <c r="X969" s="91" t="str">
        <f t="shared" si="376"/>
        <v/>
      </c>
      <c r="Y969" s="51"/>
      <c r="Z969" s="51"/>
      <c r="AA969" s="51"/>
      <c r="AB969" s="51"/>
      <c r="AC969" s="51"/>
      <c r="AD969" s="51"/>
      <c r="AE969" s="51"/>
      <c r="AF969" s="51"/>
      <c r="AG969" s="51"/>
      <c r="AH969" s="51"/>
      <c r="AI969" s="51"/>
      <c r="AJ969" s="51"/>
      <c r="AK969" s="51"/>
      <c r="AL969" s="51"/>
      <c r="AM969" s="51"/>
      <c r="AN969" s="51"/>
      <c r="AO969" s="51"/>
      <c r="AP969" s="51"/>
      <c r="AQ969" s="51"/>
      <c r="AR969" s="51"/>
      <c r="AS969" s="51"/>
      <c r="AT969" s="51"/>
      <c r="AU969" s="51"/>
      <c r="AV969" s="51"/>
      <c r="AW969" s="51"/>
      <c r="AX969" s="149">
        <f t="shared" si="377"/>
        <v>0</v>
      </c>
      <c r="AY969" s="52"/>
      <c r="AZ969" s="90" t="e">
        <f>VLOOKUP(AY969,Termination!C:D,2,FALSE)</f>
        <v>#N/A</v>
      </c>
      <c r="BA969" s="92" t="str">
        <f t="shared" si="378"/>
        <v/>
      </c>
      <c r="BB969" s="89"/>
      <c r="BC969" s="89"/>
      <c r="BD969" s="150" t="str">
        <f t="shared" si="379"/>
        <v/>
      </c>
      <c r="BE969" s="151">
        <f>VLOOKUP(A969,Basisgegevens!$B:$L,5,0)</f>
        <v>1.0879629629629629E-3</v>
      </c>
      <c r="BF969" s="151">
        <f>VLOOKUP($A969,Basisgegevens!$B:$L,7,0)</f>
        <v>8.5648148148148139E-4</v>
      </c>
      <c r="BG969" s="151">
        <f>VLOOKUP($A969,Basisgegevens!$B:$L,8,0)</f>
        <v>2.1759259259259258E-3</v>
      </c>
      <c r="BH969" s="152">
        <f>VLOOKUP($A969,Basisgegevens!$B:$L,9,0)</f>
        <v>300</v>
      </c>
      <c r="BI969" s="152">
        <f>VLOOKUP($A969,Basisgegevens!$B:$L,10,0)</f>
        <v>135</v>
      </c>
      <c r="BJ969" s="152">
        <f>VLOOKUP($A969,Basisgegevens!$B:$L,11,0)</f>
        <v>19</v>
      </c>
      <c r="BK969" s="152" t="str">
        <f t="shared" si="380"/>
        <v/>
      </c>
      <c r="BL969" s="153" t="str">
        <f t="shared" si="381"/>
        <v>Uit</v>
      </c>
      <c r="BM969" s="154" t="str">
        <f t="shared" si="388"/>
        <v/>
      </c>
      <c r="BN969" s="154">
        <f t="shared" si="382"/>
        <v>0</v>
      </c>
      <c r="BO969" s="154" t="str">
        <f t="shared" si="383"/>
        <v/>
      </c>
      <c r="BP969" s="61"/>
      <c r="BQ969" s="61"/>
      <c r="BR969" s="59" t="str">
        <f t="shared" si="384"/>
        <v/>
      </c>
      <c r="BS969" s="59" t="str">
        <f t="shared" si="385"/>
        <v/>
      </c>
      <c r="BT969" s="155" t="str">
        <f t="shared" si="386"/>
        <v/>
      </c>
      <c r="BU969" s="156" t="str">
        <f t="shared" si="387"/>
        <v/>
      </c>
      <c r="BV969" s="68"/>
      <c r="BW969" s="68"/>
      <c r="BX969" s="68"/>
      <c r="BY969" s="68"/>
      <c r="BZ969" s="68"/>
      <c r="CA969" s="68"/>
      <c r="CB969" s="68"/>
      <c r="CC969" s="68"/>
    </row>
    <row r="970" spans="1:81" x14ac:dyDescent="0.2">
      <c r="A970" s="138" t="s">
        <v>192</v>
      </c>
      <c r="B970" s="32"/>
      <c r="C970" s="164" t="str">
        <f t="shared" si="367"/>
        <v>B</v>
      </c>
      <c r="D970" s="68"/>
      <c r="E970" s="40"/>
      <c r="F970" s="35"/>
      <c r="G970" s="32"/>
      <c r="H970" s="32"/>
      <c r="I970" s="32"/>
      <c r="J970" s="32"/>
      <c r="K970" s="41"/>
      <c r="L970" s="42"/>
      <c r="M970" s="42"/>
      <c r="N970" s="167" t="str">
        <f t="shared" si="368"/>
        <v>Uit</v>
      </c>
      <c r="O970" s="46"/>
      <c r="P970" s="47"/>
      <c r="Q970" s="48">
        <f t="shared" si="369"/>
        <v>0</v>
      </c>
      <c r="R970" s="49" t="str">
        <f t="shared" si="370"/>
        <v/>
      </c>
      <c r="S970" s="50" t="str">
        <f t="shared" si="371"/>
        <v>Uit</v>
      </c>
      <c r="T970" s="171">
        <f t="shared" si="372"/>
        <v>0</v>
      </c>
      <c r="U970" s="169">
        <f t="shared" si="373"/>
        <v>0</v>
      </c>
      <c r="V970" s="169" t="str">
        <f t="shared" si="374"/>
        <v>Uit</v>
      </c>
      <c r="W970" s="170" t="str">
        <f t="shared" si="375"/>
        <v/>
      </c>
      <c r="X970" s="91" t="str">
        <f t="shared" si="376"/>
        <v/>
      </c>
      <c r="Y970" s="51"/>
      <c r="Z970" s="51"/>
      <c r="AA970" s="51"/>
      <c r="AB970" s="51"/>
      <c r="AC970" s="51"/>
      <c r="AD970" s="51"/>
      <c r="AE970" s="51"/>
      <c r="AF970" s="51"/>
      <c r="AG970" s="51"/>
      <c r="AH970" s="51"/>
      <c r="AI970" s="51"/>
      <c r="AJ970" s="51"/>
      <c r="AK970" s="51"/>
      <c r="AL970" s="51"/>
      <c r="AM970" s="51"/>
      <c r="AN970" s="51"/>
      <c r="AO970" s="51"/>
      <c r="AP970" s="51"/>
      <c r="AQ970" s="51"/>
      <c r="AR970" s="51"/>
      <c r="AS970" s="51"/>
      <c r="AT970" s="51"/>
      <c r="AU970" s="51"/>
      <c r="AV970" s="51"/>
      <c r="AW970" s="51"/>
      <c r="AX970" s="149">
        <f t="shared" si="377"/>
        <v>0</v>
      </c>
      <c r="AY970" s="52"/>
      <c r="AZ970" s="90" t="e">
        <f>VLOOKUP(AY970,Termination!C:D,2,FALSE)</f>
        <v>#N/A</v>
      </c>
      <c r="BA970" s="92" t="str">
        <f t="shared" si="378"/>
        <v/>
      </c>
      <c r="BB970" s="89"/>
      <c r="BC970" s="89"/>
      <c r="BD970" s="150" t="str">
        <f t="shared" si="379"/>
        <v/>
      </c>
      <c r="BE970" s="151">
        <f>VLOOKUP(A970,Basisgegevens!$B:$L,5,0)</f>
        <v>1.0879629629629629E-3</v>
      </c>
      <c r="BF970" s="151">
        <f>VLOOKUP($A970,Basisgegevens!$B:$L,7,0)</f>
        <v>8.5648148148148139E-4</v>
      </c>
      <c r="BG970" s="151">
        <f>VLOOKUP($A970,Basisgegevens!$B:$L,8,0)</f>
        <v>2.1759259259259258E-3</v>
      </c>
      <c r="BH970" s="152">
        <f>VLOOKUP($A970,Basisgegevens!$B:$L,9,0)</f>
        <v>300</v>
      </c>
      <c r="BI970" s="152">
        <f>VLOOKUP($A970,Basisgegevens!$B:$L,10,0)</f>
        <v>135</v>
      </c>
      <c r="BJ970" s="152">
        <f>VLOOKUP($A970,Basisgegevens!$B:$L,11,0)</f>
        <v>19</v>
      </c>
      <c r="BK970" s="152" t="str">
        <f t="shared" si="380"/>
        <v/>
      </c>
      <c r="BL970" s="153" t="str">
        <f t="shared" si="381"/>
        <v>Uit</v>
      </c>
      <c r="BM970" s="154" t="str">
        <f t="shared" si="388"/>
        <v/>
      </c>
      <c r="BN970" s="154">
        <f t="shared" si="382"/>
        <v>0</v>
      </c>
      <c r="BO970" s="154" t="str">
        <f t="shared" si="383"/>
        <v/>
      </c>
      <c r="BP970" s="61"/>
      <c r="BQ970" s="61"/>
      <c r="BR970" s="59" t="str">
        <f t="shared" si="384"/>
        <v/>
      </c>
      <c r="BS970" s="59" t="str">
        <f t="shared" si="385"/>
        <v/>
      </c>
      <c r="BT970" s="155" t="str">
        <f t="shared" si="386"/>
        <v/>
      </c>
      <c r="BU970" s="156" t="str">
        <f t="shared" si="387"/>
        <v/>
      </c>
      <c r="BV970" s="68"/>
      <c r="BW970" s="68"/>
      <c r="BX970" s="68"/>
      <c r="BY970" s="68"/>
      <c r="BZ970" s="68"/>
      <c r="CA970" s="68"/>
      <c r="CB970" s="68"/>
      <c r="CC970" s="68"/>
    </row>
    <row r="971" spans="1:81" x14ac:dyDescent="0.2">
      <c r="A971" s="138" t="s">
        <v>192</v>
      </c>
      <c r="B971" s="32"/>
      <c r="C971" s="164" t="str">
        <f t="shared" si="367"/>
        <v>B</v>
      </c>
      <c r="D971" s="68"/>
      <c r="E971" s="40"/>
      <c r="F971" s="35"/>
      <c r="G971" s="32"/>
      <c r="H971" s="32"/>
      <c r="I971" s="32"/>
      <c r="J971" s="32"/>
      <c r="K971" s="41"/>
      <c r="L971" s="42"/>
      <c r="M971" s="42"/>
      <c r="N971" s="167" t="str">
        <f t="shared" si="368"/>
        <v>Uit</v>
      </c>
      <c r="O971" s="46"/>
      <c r="P971" s="47"/>
      <c r="Q971" s="48">
        <f t="shared" si="369"/>
        <v>0</v>
      </c>
      <c r="R971" s="49" t="str">
        <f t="shared" si="370"/>
        <v/>
      </c>
      <c r="S971" s="50" t="str">
        <f t="shared" si="371"/>
        <v>Uit</v>
      </c>
      <c r="T971" s="171">
        <f t="shared" si="372"/>
        <v>0</v>
      </c>
      <c r="U971" s="169">
        <f t="shared" si="373"/>
        <v>0</v>
      </c>
      <c r="V971" s="169" t="str">
        <f t="shared" si="374"/>
        <v>Uit</v>
      </c>
      <c r="W971" s="170" t="str">
        <f t="shared" si="375"/>
        <v/>
      </c>
      <c r="X971" s="91" t="str">
        <f t="shared" si="376"/>
        <v/>
      </c>
      <c r="Y971" s="51"/>
      <c r="Z971" s="51"/>
      <c r="AA971" s="51"/>
      <c r="AB971" s="51"/>
      <c r="AC971" s="51"/>
      <c r="AD971" s="51"/>
      <c r="AE971" s="51"/>
      <c r="AF971" s="51"/>
      <c r="AG971" s="51"/>
      <c r="AH971" s="51"/>
      <c r="AI971" s="51"/>
      <c r="AJ971" s="51"/>
      <c r="AK971" s="51"/>
      <c r="AL971" s="51"/>
      <c r="AM971" s="51"/>
      <c r="AN971" s="51"/>
      <c r="AO971" s="51"/>
      <c r="AP971" s="51"/>
      <c r="AQ971" s="51"/>
      <c r="AR971" s="51"/>
      <c r="AS971" s="51"/>
      <c r="AT971" s="51"/>
      <c r="AU971" s="51"/>
      <c r="AV971" s="51"/>
      <c r="AW971" s="51"/>
      <c r="AX971" s="149">
        <f t="shared" si="377"/>
        <v>0</v>
      </c>
      <c r="AY971" s="52"/>
      <c r="AZ971" s="90" t="e">
        <f>VLOOKUP(AY971,Termination!C:D,2,FALSE)</f>
        <v>#N/A</v>
      </c>
      <c r="BA971" s="92" t="str">
        <f t="shared" si="378"/>
        <v/>
      </c>
      <c r="BB971" s="89"/>
      <c r="BC971" s="89"/>
      <c r="BD971" s="150" t="str">
        <f t="shared" si="379"/>
        <v/>
      </c>
      <c r="BE971" s="151">
        <f>VLOOKUP(A971,Basisgegevens!$B:$L,5,0)</f>
        <v>1.0879629629629629E-3</v>
      </c>
      <c r="BF971" s="151">
        <f>VLOOKUP($A971,Basisgegevens!$B:$L,7,0)</f>
        <v>8.5648148148148139E-4</v>
      </c>
      <c r="BG971" s="151">
        <f>VLOOKUP($A971,Basisgegevens!$B:$L,8,0)</f>
        <v>2.1759259259259258E-3</v>
      </c>
      <c r="BH971" s="152">
        <f>VLOOKUP($A971,Basisgegevens!$B:$L,9,0)</f>
        <v>300</v>
      </c>
      <c r="BI971" s="152">
        <f>VLOOKUP($A971,Basisgegevens!$B:$L,10,0)</f>
        <v>135</v>
      </c>
      <c r="BJ971" s="152">
        <f>VLOOKUP($A971,Basisgegevens!$B:$L,11,0)</f>
        <v>19</v>
      </c>
      <c r="BK971" s="152" t="str">
        <f t="shared" si="380"/>
        <v/>
      </c>
      <c r="BL971" s="153" t="str">
        <f t="shared" si="381"/>
        <v>Uit</v>
      </c>
      <c r="BM971" s="154" t="str">
        <f t="shared" si="388"/>
        <v/>
      </c>
      <c r="BN971" s="154">
        <f t="shared" si="382"/>
        <v>0</v>
      </c>
      <c r="BO971" s="154" t="str">
        <f t="shared" si="383"/>
        <v/>
      </c>
      <c r="BP971" s="61"/>
      <c r="BQ971" s="61"/>
      <c r="BR971" s="59" t="str">
        <f t="shared" si="384"/>
        <v/>
      </c>
      <c r="BS971" s="59" t="str">
        <f t="shared" si="385"/>
        <v/>
      </c>
      <c r="BT971" s="155" t="str">
        <f t="shared" si="386"/>
        <v/>
      </c>
      <c r="BU971" s="156" t="str">
        <f t="shared" si="387"/>
        <v/>
      </c>
      <c r="BV971" s="68"/>
      <c r="BW971" s="68"/>
      <c r="BX971" s="68"/>
      <c r="BY971" s="68"/>
      <c r="BZ971" s="68"/>
      <c r="CA971" s="68"/>
      <c r="CB971" s="68"/>
      <c r="CC971" s="68"/>
    </row>
    <row r="972" spans="1:81" x14ac:dyDescent="0.2">
      <c r="A972" s="138" t="s">
        <v>192</v>
      </c>
      <c r="B972" s="32"/>
      <c r="C972" s="164" t="str">
        <f t="shared" si="367"/>
        <v>B</v>
      </c>
      <c r="D972" s="68"/>
      <c r="E972" s="40"/>
      <c r="F972" s="35"/>
      <c r="G972" s="32"/>
      <c r="H972" s="32"/>
      <c r="I972" s="32"/>
      <c r="J972" s="32"/>
      <c r="K972" s="41"/>
      <c r="L972" s="42"/>
      <c r="M972" s="42"/>
      <c r="N972" s="167" t="str">
        <f t="shared" si="368"/>
        <v>Uit</v>
      </c>
      <c r="O972" s="46"/>
      <c r="P972" s="47"/>
      <c r="Q972" s="48">
        <f t="shared" si="369"/>
        <v>0</v>
      </c>
      <c r="R972" s="49" t="str">
        <f t="shared" si="370"/>
        <v/>
      </c>
      <c r="S972" s="50" t="str">
        <f t="shared" si="371"/>
        <v>Uit</v>
      </c>
      <c r="T972" s="171">
        <f t="shared" si="372"/>
        <v>0</v>
      </c>
      <c r="U972" s="169">
        <f t="shared" si="373"/>
        <v>0</v>
      </c>
      <c r="V972" s="169" t="str">
        <f t="shared" si="374"/>
        <v>Uit</v>
      </c>
      <c r="W972" s="170" t="str">
        <f t="shared" si="375"/>
        <v/>
      </c>
      <c r="X972" s="91" t="str">
        <f t="shared" si="376"/>
        <v/>
      </c>
      <c r="Y972" s="51"/>
      <c r="Z972" s="51"/>
      <c r="AA972" s="51"/>
      <c r="AB972" s="51"/>
      <c r="AC972" s="51"/>
      <c r="AD972" s="51"/>
      <c r="AE972" s="51"/>
      <c r="AF972" s="51"/>
      <c r="AG972" s="51"/>
      <c r="AH972" s="51"/>
      <c r="AI972" s="51"/>
      <c r="AJ972" s="51"/>
      <c r="AK972" s="51"/>
      <c r="AL972" s="51"/>
      <c r="AM972" s="51"/>
      <c r="AN972" s="51"/>
      <c r="AO972" s="51"/>
      <c r="AP972" s="51"/>
      <c r="AQ972" s="51"/>
      <c r="AR972" s="51"/>
      <c r="AS972" s="51"/>
      <c r="AT972" s="51"/>
      <c r="AU972" s="51"/>
      <c r="AV972" s="51"/>
      <c r="AW972" s="51"/>
      <c r="AX972" s="149">
        <f t="shared" si="377"/>
        <v>0</v>
      </c>
      <c r="AY972" s="52"/>
      <c r="AZ972" s="90" t="e">
        <f>VLOOKUP(AY972,Termination!C:D,2,FALSE)</f>
        <v>#N/A</v>
      </c>
      <c r="BA972" s="92" t="str">
        <f t="shared" si="378"/>
        <v/>
      </c>
      <c r="BB972" s="89"/>
      <c r="BC972" s="89"/>
      <c r="BD972" s="150" t="str">
        <f t="shared" si="379"/>
        <v/>
      </c>
      <c r="BE972" s="151">
        <f>VLOOKUP(A972,Basisgegevens!$B:$L,5,0)</f>
        <v>1.0879629629629629E-3</v>
      </c>
      <c r="BF972" s="151">
        <f>VLOOKUP($A972,Basisgegevens!$B:$L,7,0)</f>
        <v>8.5648148148148139E-4</v>
      </c>
      <c r="BG972" s="151">
        <f>VLOOKUP($A972,Basisgegevens!$B:$L,8,0)</f>
        <v>2.1759259259259258E-3</v>
      </c>
      <c r="BH972" s="152">
        <f>VLOOKUP($A972,Basisgegevens!$B:$L,9,0)</f>
        <v>300</v>
      </c>
      <c r="BI972" s="152">
        <f>VLOOKUP($A972,Basisgegevens!$B:$L,10,0)</f>
        <v>135</v>
      </c>
      <c r="BJ972" s="152">
        <f>VLOOKUP($A972,Basisgegevens!$B:$L,11,0)</f>
        <v>19</v>
      </c>
      <c r="BK972" s="152" t="str">
        <f t="shared" si="380"/>
        <v/>
      </c>
      <c r="BL972" s="153" t="str">
        <f t="shared" si="381"/>
        <v>Uit</v>
      </c>
      <c r="BM972" s="154" t="str">
        <f t="shared" si="388"/>
        <v/>
      </c>
      <c r="BN972" s="154">
        <f t="shared" si="382"/>
        <v>0</v>
      </c>
      <c r="BO972" s="154" t="str">
        <f t="shared" si="383"/>
        <v/>
      </c>
      <c r="BP972" s="61"/>
      <c r="BQ972" s="61"/>
      <c r="BR972" s="59" t="str">
        <f t="shared" si="384"/>
        <v/>
      </c>
      <c r="BS972" s="59" t="str">
        <f t="shared" si="385"/>
        <v/>
      </c>
      <c r="BT972" s="155" t="str">
        <f t="shared" si="386"/>
        <v/>
      </c>
      <c r="BU972" s="156" t="str">
        <f t="shared" si="387"/>
        <v/>
      </c>
      <c r="BV972" s="68"/>
      <c r="BW972" s="68"/>
      <c r="BX972" s="68"/>
      <c r="BY972" s="68"/>
      <c r="BZ972" s="68"/>
      <c r="CA972" s="68"/>
      <c r="CB972" s="68"/>
      <c r="CC972" s="68"/>
    </row>
    <row r="973" spans="1:81" x14ac:dyDescent="0.2">
      <c r="A973" s="138" t="s">
        <v>192</v>
      </c>
      <c r="B973" s="32"/>
      <c r="C973" s="164" t="str">
        <f t="shared" si="367"/>
        <v>B</v>
      </c>
      <c r="D973" s="68"/>
      <c r="E973" s="40"/>
      <c r="F973" s="35"/>
      <c r="G973" s="32"/>
      <c r="H973" s="32"/>
      <c r="I973" s="32"/>
      <c r="J973" s="32"/>
      <c r="K973" s="41"/>
      <c r="L973" s="42"/>
      <c r="M973" s="42"/>
      <c r="N973" s="167" t="str">
        <f t="shared" si="368"/>
        <v>Uit</v>
      </c>
      <c r="O973" s="46"/>
      <c r="P973" s="47"/>
      <c r="Q973" s="48">
        <f t="shared" si="369"/>
        <v>0</v>
      </c>
      <c r="R973" s="49" t="str">
        <f t="shared" si="370"/>
        <v/>
      </c>
      <c r="S973" s="50" t="str">
        <f t="shared" si="371"/>
        <v>Uit</v>
      </c>
      <c r="T973" s="171">
        <f t="shared" si="372"/>
        <v>0</v>
      </c>
      <c r="U973" s="169">
        <f t="shared" si="373"/>
        <v>0</v>
      </c>
      <c r="V973" s="169" t="str">
        <f t="shared" si="374"/>
        <v>Uit</v>
      </c>
      <c r="W973" s="170" t="str">
        <f t="shared" si="375"/>
        <v/>
      </c>
      <c r="X973" s="91" t="str">
        <f t="shared" si="376"/>
        <v/>
      </c>
      <c r="Y973" s="51"/>
      <c r="Z973" s="51"/>
      <c r="AA973" s="51"/>
      <c r="AB973" s="51"/>
      <c r="AC973" s="51"/>
      <c r="AD973" s="51"/>
      <c r="AE973" s="51"/>
      <c r="AF973" s="51"/>
      <c r="AG973" s="51"/>
      <c r="AH973" s="51"/>
      <c r="AI973" s="51"/>
      <c r="AJ973" s="51"/>
      <c r="AK973" s="51"/>
      <c r="AL973" s="51"/>
      <c r="AM973" s="51"/>
      <c r="AN973" s="51"/>
      <c r="AO973" s="51"/>
      <c r="AP973" s="51"/>
      <c r="AQ973" s="51"/>
      <c r="AR973" s="51"/>
      <c r="AS973" s="51"/>
      <c r="AT973" s="51"/>
      <c r="AU973" s="51"/>
      <c r="AV973" s="51"/>
      <c r="AW973" s="51"/>
      <c r="AX973" s="149">
        <f t="shared" si="377"/>
        <v>0</v>
      </c>
      <c r="AY973" s="52"/>
      <c r="AZ973" s="90" t="e">
        <f>VLOOKUP(AY973,Termination!C:D,2,FALSE)</f>
        <v>#N/A</v>
      </c>
      <c r="BA973" s="92" t="str">
        <f t="shared" si="378"/>
        <v/>
      </c>
      <c r="BB973" s="89"/>
      <c r="BC973" s="89"/>
      <c r="BD973" s="150" t="str">
        <f t="shared" si="379"/>
        <v/>
      </c>
      <c r="BE973" s="151">
        <f>VLOOKUP(A973,Basisgegevens!$B:$L,5,0)</f>
        <v>1.0879629629629629E-3</v>
      </c>
      <c r="BF973" s="151">
        <f>VLOOKUP($A973,Basisgegevens!$B:$L,7,0)</f>
        <v>8.5648148148148139E-4</v>
      </c>
      <c r="BG973" s="151">
        <f>VLOOKUP($A973,Basisgegevens!$B:$L,8,0)</f>
        <v>2.1759259259259258E-3</v>
      </c>
      <c r="BH973" s="152">
        <f>VLOOKUP($A973,Basisgegevens!$B:$L,9,0)</f>
        <v>300</v>
      </c>
      <c r="BI973" s="152">
        <f>VLOOKUP($A973,Basisgegevens!$B:$L,10,0)</f>
        <v>135</v>
      </c>
      <c r="BJ973" s="152">
        <f>VLOOKUP($A973,Basisgegevens!$B:$L,11,0)</f>
        <v>19</v>
      </c>
      <c r="BK973" s="152" t="str">
        <f t="shared" si="380"/>
        <v/>
      </c>
      <c r="BL973" s="153" t="str">
        <f t="shared" si="381"/>
        <v>Uit</v>
      </c>
      <c r="BM973" s="154" t="str">
        <f t="shared" si="388"/>
        <v/>
      </c>
      <c r="BN973" s="154">
        <f t="shared" si="382"/>
        <v>0</v>
      </c>
      <c r="BO973" s="154" t="str">
        <f t="shared" si="383"/>
        <v/>
      </c>
      <c r="BP973" s="61"/>
      <c r="BQ973" s="61"/>
      <c r="BR973" s="59" t="str">
        <f t="shared" si="384"/>
        <v/>
      </c>
      <c r="BS973" s="59" t="str">
        <f t="shared" si="385"/>
        <v/>
      </c>
      <c r="BT973" s="155" t="str">
        <f t="shared" si="386"/>
        <v/>
      </c>
      <c r="BU973" s="156" t="str">
        <f t="shared" si="387"/>
        <v/>
      </c>
      <c r="BV973" s="68"/>
      <c r="BW973" s="68"/>
      <c r="BX973" s="68"/>
      <c r="BY973" s="68"/>
      <c r="BZ973" s="68"/>
      <c r="CA973" s="68"/>
      <c r="CB973" s="68"/>
      <c r="CC973" s="68"/>
    </row>
    <row r="974" spans="1:81" x14ac:dyDescent="0.2">
      <c r="A974" s="138" t="s">
        <v>192</v>
      </c>
      <c r="B974" s="32"/>
      <c r="C974" s="164" t="str">
        <f t="shared" si="367"/>
        <v>B</v>
      </c>
      <c r="D974" s="68"/>
      <c r="E974" s="40"/>
      <c r="F974" s="35"/>
      <c r="G974" s="32"/>
      <c r="H974" s="32"/>
      <c r="I974" s="32"/>
      <c r="J974" s="32"/>
      <c r="K974" s="41"/>
      <c r="L974" s="42"/>
      <c r="M974" s="42"/>
      <c r="N974" s="167" t="str">
        <f t="shared" si="368"/>
        <v>Uit</v>
      </c>
      <c r="O974" s="46"/>
      <c r="P974" s="47"/>
      <c r="Q974" s="48">
        <f t="shared" si="369"/>
        <v>0</v>
      </c>
      <c r="R974" s="49" t="str">
        <f t="shared" si="370"/>
        <v/>
      </c>
      <c r="S974" s="50" t="str">
        <f t="shared" si="371"/>
        <v>Uit</v>
      </c>
      <c r="T974" s="171">
        <f t="shared" si="372"/>
        <v>0</v>
      </c>
      <c r="U974" s="169">
        <f t="shared" si="373"/>
        <v>0</v>
      </c>
      <c r="V974" s="169" t="str">
        <f t="shared" si="374"/>
        <v>Uit</v>
      </c>
      <c r="W974" s="170" t="str">
        <f t="shared" si="375"/>
        <v/>
      </c>
      <c r="X974" s="91" t="str">
        <f t="shared" si="376"/>
        <v/>
      </c>
      <c r="Y974" s="51"/>
      <c r="Z974" s="51"/>
      <c r="AA974" s="51"/>
      <c r="AB974" s="51"/>
      <c r="AC974" s="51"/>
      <c r="AD974" s="51"/>
      <c r="AE974" s="51"/>
      <c r="AF974" s="51"/>
      <c r="AG974" s="51"/>
      <c r="AH974" s="51"/>
      <c r="AI974" s="51"/>
      <c r="AJ974" s="51"/>
      <c r="AK974" s="51"/>
      <c r="AL974" s="51"/>
      <c r="AM974" s="51"/>
      <c r="AN974" s="51"/>
      <c r="AO974" s="51"/>
      <c r="AP974" s="51"/>
      <c r="AQ974" s="51"/>
      <c r="AR974" s="51"/>
      <c r="AS974" s="51"/>
      <c r="AT974" s="51"/>
      <c r="AU974" s="51"/>
      <c r="AV974" s="51"/>
      <c r="AW974" s="51"/>
      <c r="AX974" s="149">
        <f t="shared" si="377"/>
        <v>0</v>
      </c>
      <c r="AY974" s="52"/>
      <c r="AZ974" s="90" t="e">
        <f>VLOOKUP(AY974,Termination!C:D,2,FALSE)</f>
        <v>#N/A</v>
      </c>
      <c r="BA974" s="92" t="str">
        <f t="shared" si="378"/>
        <v/>
      </c>
      <c r="BB974" s="89"/>
      <c r="BC974" s="89"/>
      <c r="BD974" s="150" t="str">
        <f t="shared" si="379"/>
        <v/>
      </c>
      <c r="BE974" s="151">
        <f>VLOOKUP(A974,Basisgegevens!$B:$L,5,0)</f>
        <v>1.0879629629629629E-3</v>
      </c>
      <c r="BF974" s="151">
        <f>VLOOKUP($A974,Basisgegevens!$B:$L,7,0)</f>
        <v>8.5648148148148139E-4</v>
      </c>
      <c r="BG974" s="151">
        <f>VLOOKUP($A974,Basisgegevens!$B:$L,8,0)</f>
        <v>2.1759259259259258E-3</v>
      </c>
      <c r="BH974" s="152">
        <f>VLOOKUP($A974,Basisgegevens!$B:$L,9,0)</f>
        <v>300</v>
      </c>
      <c r="BI974" s="152">
        <f>VLOOKUP($A974,Basisgegevens!$B:$L,10,0)</f>
        <v>135</v>
      </c>
      <c r="BJ974" s="152">
        <f>VLOOKUP($A974,Basisgegevens!$B:$L,11,0)</f>
        <v>19</v>
      </c>
      <c r="BK974" s="152" t="str">
        <f t="shared" si="380"/>
        <v/>
      </c>
      <c r="BL974" s="153" t="str">
        <f t="shared" si="381"/>
        <v>Uit</v>
      </c>
      <c r="BM974" s="154" t="str">
        <f t="shared" si="388"/>
        <v/>
      </c>
      <c r="BN974" s="154">
        <f t="shared" si="382"/>
        <v>0</v>
      </c>
      <c r="BO974" s="154" t="str">
        <f t="shared" si="383"/>
        <v/>
      </c>
      <c r="BP974" s="61"/>
      <c r="BQ974" s="61"/>
      <c r="BR974" s="59" t="str">
        <f t="shared" si="384"/>
        <v/>
      </c>
      <c r="BS974" s="59" t="str">
        <f t="shared" si="385"/>
        <v/>
      </c>
      <c r="BT974" s="155" t="str">
        <f t="shared" si="386"/>
        <v/>
      </c>
      <c r="BU974" s="156" t="str">
        <f t="shared" si="387"/>
        <v/>
      </c>
      <c r="BV974" s="68"/>
      <c r="BW974" s="68"/>
      <c r="BX974" s="68"/>
      <c r="BY974" s="68"/>
      <c r="BZ974" s="68"/>
      <c r="CA974" s="68"/>
      <c r="CB974" s="68"/>
      <c r="CC974" s="68"/>
    </row>
    <row r="975" spans="1:81" x14ac:dyDescent="0.2">
      <c r="A975" s="138" t="s">
        <v>192</v>
      </c>
      <c r="B975" s="32"/>
      <c r="C975" s="164" t="str">
        <f t="shared" si="367"/>
        <v>B</v>
      </c>
      <c r="D975" s="68"/>
      <c r="E975" s="40"/>
      <c r="F975" s="35"/>
      <c r="G975" s="32"/>
      <c r="H975" s="32"/>
      <c r="I975" s="32"/>
      <c r="J975" s="32"/>
      <c r="K975" s="41"/>
      <c r="L975" s="42"/>
      <c r="M975" s="42"/>
      <c r="N975" s="167" t="str">
        <f t="shared" si="368"/>
        <v>Uit</v>
      </c>
      <c r="O975" s="46"/>
      <c r="P975" s="47"/>
      <c r="Q975" s="48">
        <f t="shared" si="369"/>
        <v>0</v>
      </c>
      <c r="R975" s="49" t="str">
        <f t="shared" si="370"/>
        <v/>
      </c>
      <c r="S975" s="50" t="str">
        <f t="shared" si="371"/>
        <v>Uit</v>
      </c>
      <c r="T975" s="171">
        <f t="shared" si="372"/>
        <v>0</v>
      </c>
      <c r="U975" s="169">
        <f t="shared" si="373"/>
        <v>0</v>
      </c>
      <c r="V975" s="169" t="str">
        <f t="shared" si="374"/>
        <v>Uit</v>
      </c>
      <c r="W975" s="170" t="str">
        <f t="shared" si="375"/>
        <v/>
      </c>
      <c r="X975" s="91" t="str">
        <f t="shared" si="376"/>
        <v/>
      </c>
      <c r="Y975" s="51"/>
      <c r="Z975" s="51"/>
      <c r="AA975" s="51"/>
      <c r="AB975" s="51"/>
      <c r="AC975" s="51"/>
      <c r="AD975" s="51"/>
      <c r="AE975" s="51"/>
      <c r="AF975" s="51"/>
      <c r="AG975" s="51"/>
      <c r="AH975" s="51"/>
      <c r="AI975" s="51"/>
      <c r="AJ975" s="51"/>
      <c r="AK975" s="51"/>
      <c r="AL975" s="51"/>
      <c r="AM975" s="51"/>
      <c r="AN975" s="51"/>
      <c r="AO975" s="51"/>
      <c r="AP975" s="51"/>
      <c r="AQ975" s="51"/>
      <c r="AR975" s="51"/>
      <c r="AS975" s="51"/>
      <c r="AT975" s="51"/>
      <c r="AU975" s="51"/>
      <c r="AV975" s="51"/>
      <c r="AW975" s="51"/>
      <c r="AX975" s="149">
        <f t="shared" si="377"/>
        <v>0</v>
      </c>
      <c r="AY975" s="52"/>
      <c r="AZ975" s="90" t="e">
        <f>VLOOKUP(AY975,Termination!C:D,2,FALSE)</f>
        <v>#N/A</v>
      </c>
      <c r="BA975" s="92" t="str">
        <f t="shared" si="378"/>
        <v/>
      </c>
      <c r="BB975" s="89"/>
      <c r="BC975" s="89"/>
      <c r="BD975" s="150" t="str">
        <f t="shared" si="379"/>
        <v/>
      </c>
      <c r="BE975" s="151">
        <f>VLOOKUP(A975,Basisgegevens!$B:$L,5,0)</f>
        <v>1.0879629629629629E-3</v>
      </c>
      <c r="BF975" s="151">
        <f>VLOOKUP($A975,Basisgegevens!$B:$L,7,0)</f>
        <v>8.5648148148148139E-4</v>
      </c>
      <c r="BG975" s="151">
        <f>VLOOKUP($A975,Basisgegevens!$B:$L,8,0)</f>
        <v>2.1759259259259258E-3</v>
      </c>
      <c r="BH975" s="152">
        <f>VLOOKUP($A975,Basisgegevens!$B:$L,9,0)</f>
        <v>300</v>
      </c>
      <c r="BI975" s="152">
        <f>VLOOKUP($A975,Basisgegevens!$B:$L,10,0)</f>
        <v>135</v>
      </c>
      <c r="BJ975" s="152">
        <f>VLOOKUP($A975,Basisgegevens!$B:$L,11,0)</f>
        <v>19</v>
      </c>
      <c r="BK975" s="152" t="str">
        <f t="shared" si="380"/>
        <v/>
      </c>
      <c r="BL975" s="153" t="str">
        <f t="shared" si="381"/>
        <v>Uit</v>
      </c>
      <c r="BM975" s="154" t="str">
        <f t="shared" si="388"/>
        <v/>
      </c>
      <c r="BN975" s="154">
        <f t="shared" si="382"/>
        <v>0</v>
      </c>
      <c r="BO975" s="154" t="str">
        <f t="shared" si="383"/>
        <v/>
      </c>
      <c r="BP975" s="61"/>
      <c r="BQ975" s="61"/>
      <c r="BR975" s="59" t="str">
        <f t="shared" si="384"/>
        <v/>
      </c>
      <c r="BS975" s="59" t="str">
        <f t="shared" si="385"/>
        <v/>
      </c>
      <c r="BT975" s="155" t="str">
        <f t="shared" si="386"/>
        <v/>
      </c>
      <c r="BU975" s="156" t="str">
        <f t="shared" si="387"/>
        <v/>
      </c>
      <c r="BV975" s="68"/>
      <c r="BW975" s="68"/>
      <c r="BX975" s="68"/>
      <c r="BY975" s="68"/>
      <c r="BZ975" s="68"/>
      <c r="CA975" s="68"/>
      <c r="CB975" s="68"/>
      <c r="CC975" s="68"/>
    </row>
    <row r="976" spans="1:81" x14ac:dyDescent="0.2">
      <c r="A976" s="138" t="s">
        <v>192</v>
      </c>
      <c r="B976" s="32"/>
      <c r="C976" s="164" t="str">
        <f t="shared" si="367"/>
        <v>B</v>
      </c>
      <c r="D976" s="68"/>
      <c r="E976" s="40"/>
      <c r="F976" s="35"/>
      <c r="G976" s="32"/>
      <c r="H976" s="32"/>
      <c r="I976" s="32"/>
      <c r="J976" s="32"/>
      <c r="K976" s="41"/>
      <c r="L976" s="42"/>
      <c r="M976" s="42"/>
      <c r="N976" s="167" t="str">
        <f t="shared" si="368"/>
        <v>Uit</v>
      </c>
      <c r="O976" s="46"/>
      <c r="P976" s="47"/>
      <c r="Q976" s="48">
        <f t="shared" si="369"/>
        <v>0</v>
      </c>
      <c r="R976" s="49" t="str">
        <f t="shared" si="370"/>
        <v/>
      </c>
      <c r="S976" s="50" t="str">
        <f t="shared" si="371"/>
        <v>Uit</v>
      </c>
      <c r="T976" s="171">
        <f t="shared" si="372"/>
        <v>0</v>
      </c>
      <c r="U976" s="169">
        <f t="shared" si="373"/>
        <v>0</v>
      </c>
      <c r="V976" s="169" t="str">
        <f t="shared" si="374"/>
        <v>Uit</v>
      </c>
      <c r="W976" s="170" t="str">
        <f t="shared" si="375"/>
        <v/>
      </c>
      <c r="X976" s="91" t="str">
        <f t="shared" si="376"/>
        <v/>
      </c>
      <c r="Y976" s="51"/>
      <c r="Z976" s="51"/>
      <c r="AA976" s="51"/>
      <c r="AB976" s="51"/>
      <c r="AC976" s="51"/>
      <c r="AD976" s="51"/>
      <c r="AE976" s="51"/>
      <c r="AF976" s="51"/>
      <c r="AG976" s="51"/>
      <c r="AH976" s="51"/>
      <c r="AI976" s="51"/>
      <c r="AJ976" s="51"/>
      <c r="AK976" s="51"/>
      <c r="AL976" s="51"/>
      <c r="AM976" s="51"/>
      <c r="AN976" s="51"/>
      <c r="AO976" s="51"/>
      <c r="AP976" s="51"/>
      <c r="AQ976" s="51"/>
      <c r="AR976" s="51"/>
      <c r="AS976" s="51"/>
      <c r="AT976" s="51"/>
      <c r="AU976" s="51"/>
      <c r="AV976" s="51"/>
      <c r="AW976" s="51"/>
      <c r="AX976" s="149">
        <f t="shared" si="377"/>
        <v>0</v>
      </c>
      <c r="AY976" s="52"/>
      <c r="AZ976" s="90" t="e">
        <f>VLOOKUP(AY976,Termination!C:D,2,FALSE)</f>
        <v>#N/A</v>
      </c>
      <c r="BA976" s="92" t="str">
        <f t="shared" si="378"/>
        <v/>
      </c>
      <c r="BB976" s="89"/>
      <c r="BC976" s="89"/>
      <c r="BD976" s="150" t="str">
        <f t="shared" si="379"/>
        <v/>
      </c>
      <c r="BE976" s="151">
        <f>VLOOKUP(A976,Basisgegevens!$B:$L,5,0)</f>
        <v>1.0879629629629629E-3</v>
      </c>
      <c r="BF976" s="151">
        <f>VLOOKUP($A976,Basisgegevens!$B:$L,7,0)</f>
        <v>8.5648148148148139E-4</v>
      </c>
      <c r="BG976" s="151">
        <f>VLOOKUP($A976,Basisgegevens!$B:$L,8,0)</f>
        <v>2.1759259259259258E-3</v>
      </c>
      <c r="BH976" s="152">
        <f>VLOOKUP($A976,Basisgegevens!$B:$L,9,0)</f>
        <v>300</v>
      </c>
      <c r="BI976" s="152">
        <f>VLOOKUP($A976,Basisgegevens!$B:$L,10,0)</f>
        <v>135</v>
      </c>
      <c r="BJ976" s="152">
        <f>VLOOKUP($A976,Basisgegevens!$B:$L,11,0)</f>
        <v>19</v>
      </c>
      <c r="BK976" s="152" t="str">
        <f t="shared" si="380"/>
        <v/>
      </c>
      <c r="BL976" s="153" t="str">
        <f t="shared" si="381"/>
        <v>Uit</v>
      </c>
      <c r="BM976" s="154" t="str">
        <f t="shared" si="388"/>
        <v/>
      </c>
      <c r="BN976" s="154">
        <f t="shared" si="382"/>
        <v>0</v>
      </c>
      <c r="BO976" s="154" t="str">
        <f t="shared" si="383"/>
        <v/>
      </c>
      <c r="BP976" s="61"/>
      <c r="BQ976" s="61"/>
      <c r="BR976" s="59" t="str">
        <f t="shared" si="384"/>
        <v/>
      </c>
      <c r="BS976" s="59" t="str">
        <f t="shared" si="385"/>
        <v/>
      </c>
      <c r="BT976" s="155" t="str">
        <f t="shared" si="386"/>
        <v/>
      </c>
      <c r="BU976" s="156" t="str">
        <f t="shared" si="387"/>
        <v/>
      </c>
      <c r="BV976" s="68"/>
      <c r="BW976" s="68"/>
      <c r="BX976" s="68"/>
      <c r="BY976" s="68"/>
      <c r="BZ976" s="68"/>
      <c r="CA976" s="68"/>
      <c r="CB976" s="68"/>
      <c r="CC976" s="68"/>
    </row>
    <row r="977" spans="1:81" x14ac:dyDescent="0.2">
      <c r="A977" s="138" t="s">
        <v>192</v>
      </c>
      <c r="B977" s="32"/>
      <c r="C977" s="164" t="str">
        <f t="shared" si="367"/>
        <v>B</v>
      </c>
      <c r="D977" s="68"/>
      <c r="E977" s="40"/>
      <c r="F977" s="35"/>
      <c r="G977" s="32"/>
      <c r="H977" s="32"/>
      <c r="I977" s="32"/>
      <c r="J977" s="32"/>
      <c r="K977" s="41"/>
      <c r="L977" s="42"/>
      <c r="M977" s="42"/>
      <c r="N977" s="167" t="str">
        <f t="shared" si="368"/>
        <v>Uit</v>
      </c>
      <c r="O977" s="46"/>
      <c r="P977" s="47"/>
      <c r="Q977" s="48">
        <f t="shared" si="369"/>
        <v>0</v>
      </c>
      <c r="R977" s="49" t="str">
        <f t="shared" si="370"/>
        <v/>
      </c>
      <c r="S977" s="50" t="str">
        <f t="shared" si="371"/>
        <v>Uit</v>
      </c>
      <c r="T977" s="171">
        <f t="shared" si="372"/>
        <v>0</v>
      </c>
      <c r="U977" s="169">
        <f t="shared" si="373"/>
        <v>0</v>
      </c>
      <c r="V977" s="169" t="str">
        <f t="shared" si="374"/>
        <v>Uit</v>
      </c>
      <c r="W977" s="170" t="str">
        <f t="shared" si="375"/>
        <v/>
      </c>
      <c r="X977" s="91" t="str">
        <f t="shared" si="376"/>
        <v/>
      </c>
      <c r="Y977" s="51"/>
      <c r="Z977" s="51"/>
      <c r="AA977" s="51"/>
      <c r="AB977" s="51"/>
      <c r="AC977" s="51"/>
      <c r="AD977" s="51"/>
      <c r="AE977" s="51"/>
      <c r="AF977" s="51"/>
      <c r="AG977" s="51"/>
      <c r="AH977" s="51"/>
      <c r="AI977" s="51"/>
      <c r="AJ977" s="51"/>
      <c r="AK977" s="51"/>
      <c r="AL977" s="51"/>
      <c r="AM977" s="51"/>
      <c r="AN977" s="51"/>
      <c r="AO977" s="51"/>
      <c r="AP977" s="51"/>
      <c r="AQ977" s="51"/>
      <c r="AR977" s="51"/>
      <c r="AS977" s="51"/>
      <c r="AT977" s="51"/>
      <c r="AU977" s="51"/>
      <c r="AV977" s="51"/>
      <c r="AW977" s="51"/>
      <c r="AX977" s="149">
        <f t="shared" si="377"/>
        <v>0</v>
      </c>
      <c r="AY977" s="52"/>
      <c r="AZ977" s="90" t="e">
        <f>VLOOKUP(AY977,Termination!C:D,2,FALSE)</f>
        <v>#N/A</v>
      </c>
      <c r="BA977" s="92" t="str">
        <f t="shared" si="378"/>
        <v/>
      </c>
      <c r="BB977" s="89"/>
      <c r="BC977" s="89"/>
      <c r="BD977" s="150" t="str">
        <f t="shared" si="379"/>
        <v/>
      </c>
      <c r="BE977" s="151">
        <f>VLOOKUP(A977,Basisgegevens!$B:$L,5,0)</f>
        <v>1.0879629629629629E-3</v>
      </c>
      <c r="BF977" s="151">
        <f>VLOOKUP($A977,Basisgegevens!$B:$L,7,0)</f>
        <v>8.5648148148148139E-4</v>
      </c>
      <c r="BG977" s="151">
        <f>VLOOKUP($A977,Basisgegevens!$B:$L,8,0)</f>
        <v>2.1759259259259258E-3</v>
      </c>
      <c r="BH977" s="152">
        <f>VLOOKUP($A977,Basisgegevens!$B:$L,9,0)</f>
        <v>300</v>
      </c>
      <c r="BI977" s="152">
        <f>VLOOKUP($A977,Basisgegevens!$B:$L,10,0)</f>
        <v>135</v>
      </c>
      <c r="BJ977" s="152">
        <f>VLOOKUP($A977,Basisgegevens!$B:$L,11,0)</f>
        <v>19</v>
      </c>
      <c r="BK977" s="152" t="str">
        <f t="shared" si="380"/>
        <v/>
      </c>
      <c r="BL977" s="153" t="str">
        <f t="shared" si="381"/>
        <v>Uit</v>
      </c>
      <c r="BM977" s="154" t="str">
        <f t="shared" si="388"/>
        <v/>
      </c>
      <c r="BN977" s="154">
        <f t="shared" si="382"/>
        <v>0</v>
      </c>
      <c r="BO977" s="154" t="str">
        <f t="shared" si="383"/>
        <v/>
      </c>
      <c r="BP977" s="61"/>
      <c r="BQ977" s="61"/>
      <c r="BR977" s="59" t="str">
        <f t="shared" si="384"/>
        <v/>
      </c>
      <c r="BS977" s="59" t="str">
        <f t="shared" si="385"/>
        <v/>
      </c>
      <c r="BT977" s="155" t="str">
        <f t="shared" si="386"/>
        <v/>
      </c>
      <c r="BU977" s="156" t="str">
        <f t="shared" si="387"/>
        <v/>
      </c>
      <c r="BV977" s="68"/>
      <c r="BW977" s="68"/>
      <c r="BX977" s="68"/>
      <c r="BY977" s="68"/>
      <c r="BZ977" s="68"/>
      <c r="CA977" s="68"/>
      <c r="CB977" s="68"/>
      <c r="CC977" s="68"/>
    </row>
    <row r="978" spans="1:81" x14ac:dyDescent="0.2">
      <c r="A978" s="138" t="s">
        <v>193</v>
      </c>
      <c r="B978" s="32"/>
      <c r="C978" s="164" t="str">
        <f t="shared" si="367"/>
        <v>B</v>
      </c>
      <c r="D978" s="68"/>
      <c r="E978" s="40"/>
      <c r="F978" s="35"/>
      <c r="G978" s="32"/>
      <c r="H978" s="32"/>
      <c r="I978" s="32"/>
      <c r="J978" s="32"/>
      <c r="K978" s="41"/>
      <c r="L978" s="42"/>
      <c r="M978" s="42"/>
      <c r="N978" s="167" t="str">
        <f t="shared" si="368"/>
        <v>Uit</v>
      </c>
      <c r="O978" s="46"/>
      <c r="P978" s="47"/>
      <c r="Q978" s="48">
        <f t="shared" si="369"/>
        <v>0</v>
      </c>
      <c r="R978" s="49" t="str">
        <f t="shared" si="370"/>
        <v/>
      </c>
      <c r="S978" s="50" t="str">
        <f t="shared" si="371"/>
        <v>Uit</v>
      </c>
      <c r="T978" s="171">
        <f t="shared" si="372"/>
        <v>0</v>
      </c>
      <c r="U978" s="169">
        <f t="shared" si="373"/>
        <v>0</v>
      </c>
      <c r="V978" s="169" t="str">
        <f t="shared" si="374"/>
        <v>Uit</v>
      </c>
      <c r="W978" s="170" t="str">
        <f t="shared" si="375"/>
        <v/>
      </c>
      <c r="X978" s="91" t="str">
        <f t="shared" si="376"/>
        <v/>
      </c>
      <c r="Y978" s="51"/>
      <c r="Z978" s="51"/>
      <c r="AA978" s="51"/>
      <c r="AB978" s="51"/>
      <c r="AC978" s="51"/>
      <c r="AD978" s="51"/>
      <c r="AE978" s="51"/>
      <c r="AF978" s="51"/>
      <c r="AG978" s="51"/>
      <c r="AH978" s="51"/>
      <c r="AI978" s="51"/>
      <c r="AJ978" s="51"/>
      <c r="AK978" s="51"/>
      <c r="AL978" s="51"/>
      <c r="AM978" s="51"/>
      <c r="AN978" s="51"/>
      <c r="AO978" s="51"/>
      <c r="AP978" s="51"/>
      <c r="AQ978" s="51"/>
      <c r="AR978" s="51"/>
      <c r="AS978" s="51"/>
      <c r="AT978" s="51"/>
      <c r="AU978" s="51"/>
      <c r="AV978" s="51"/>
      <c r="AW978" s="51"/>
      <c r="AX978" s="149">
        <f t="shared" si="377"/>
        <v>0</v>
      </c>
      <c r="AY978" s="52"/>
      <c r="AZ978" s="90" t="e">
        <f>VLOOKUP(AY978,Termination!C:D,2,FALSE)</f>
        <v>#N/A</v>
      </c>
      <c r="BA978" s="92" t="str">
        <f t="shared" si="378"/>
        <v/>
      </c>
      <c r="BB978" s="89"/>
      <c r="BC978" s="89"/>
      <c r="BD978" s="150" t="str">
        <f t="shared" si="379"/>
        <v/>
      </c>
      <c r="BE978" s="151">
        <f>VLOOKUP(A978,Basisgegevens!$B:$L,5,0)</f>
        <v>2.708333333333333E-3</v>
      </c>
      <c r="BF978" s="151">
        <f>VLOOKUP($A978,Basisgegevens!$B:$L,7,0)</f>
        <v>2.4768518518518516E-3</v>
      </c>
      <c r="BG978" s="151">
        <f>VLOOKUP($A978,Basisgegevens!$B:$L,8,0)</f>
        <v>6.076388888888889E-3</v>
      </c>
      <c r="BH978" s="152">
        <f>VLOOKUP($A978,Basisgegevens!$B:$L,9,0)</f>
        <v>300</v>
      </c>
      <c r="BI978" s="152">
        <f>VLOOKUP($A978,Basisgegevens!$B:$L,10,0)</f>
        <v>135</v>
      </c>
      <c r="BJ978" s="152">
        <f>VLOOKUP($A978,Basisgegevens!$B:$L,11,0)</f>
        <v>19</v>
      </c>
      <c r="BK978" s="152" t="str">
        <f t="shared" si="380"/>
        <v/>
      </c>
      <c r="BL978" s="153" t="str">
        <f t="shared" si="381"/>
        <v>Uit</v>
      </c>
      <c r="BM978" s="154" t="str">
        <f t="shared" si="388"/>
        <v/>
      </c>
      <c r="BN978" s="154">
        <f t="shared" si="382"/>
        <v>0</v>
      </c>
      <c r="BO978" s="154" t="str">
        <f t="shared" si="383"/>
        <v/>
      </c>
      <c r="BP978" s="61"/>
      <c r="BQ978" s="61"/>
      <c r="BR978" s="59" t="str">
        <f t="shared" si="384"/>
        <v/>
      </c>
      <c r="BS978" s="59" t="str">
        <f t="shared" si="385"/>
        <v/>
      </c>
      <c r="BT978" s="155" t="str">
        <f t="shared" si="386"/>
        <v/>
      </c>
      <c r="BU978" s="156" t="str">
        <f t="shared" si="387"/>
        <v/>
      </c>
      <c r="BV978" s="68"/>
      <c r="BW978" s="68"/>
      <c r="BX978" s="68"/>
      <c r="BY978" s="68"/>
      <c r="BZ978" s="68"/>
      <c r="CA978" s="68"/>
      <c r="CB978" s="68"/>
      <c r="CC978" s="68"/>
    </row>
    <row r="979" spans="1:81" x14ac:dyDescent="0.2">
      <c r="A979" s="138" t="s">
        <v>193</v>
      </c>
      <c r="B979" s="32"/>
      <c r="C979" s="164" t="str">
        <f t="shared" si="367"/>
        <v>B</v>
      </c>
      <c r="D979" s="68"/>
      <c r="E979" s="40"/>
      <c r="F979" s="35"/>
      <c r="G979" s="32"/>
      <c r="H979" s="32"/>
      <c r="I979" s="32"/>
      <c r="J979" s="32"/>
      <c r="K979" s="41"/>
      <c r="L979" s="42"/>
      <c r="M979" s="42"/>
      <c r="N979" s="167" t="str">
        <f t="shared" si="368"/>
        <v>Uit</v>
      </c>
      <c r="O979" s="46"/>
      <c r="P979" s="47"/>
      <c r="Q979" s="48">
        <f t="shared" si="369"/>
        <v>0</v>
      </c>
      <c r="R979" s="49" t="str">
        <f t="shared" si="370"/>
        <v/>
      </c>
      <c r="S979" s="50" t="str">
        <f t="shared" si="371"/>
        <v>Uit</v>
      </c>
      <c r="T979" s="171">
        <f t="shared" si="372"/>
        <v>0</v>
      </c>
      <c r="U979" s="169">
        <f t="shared" si="373"/>
        <v>0</v>
      </c>
      <c r="V979" s="169" t="str">
        <f t="shared" si="374"/>
        <v>Uit</v>
      </c>
      <c r="W979" s="170" t="str">
        <f t="shared" si="375"/>
        <v/>
      </c>
      <c r="X979" s="91" t="str">
        <f t="shared" si="376"/>
        <v/>
      </c>
      <c r="Y979" s="51"/>
      <c r="Z979" s="51"/>
      <c r="AA979" s="51"/>
      <c r="AB979" s="51"/>
      <c r="AC979" s="51"/>
      <c r="AD979" s="51"/>
      <c r="AE979" s="51"/>
      <c r="AF979" s="51"/>
      <c r="AG979" s="51"/>
      <c r="AH979" s="51"/>
      <c r="AI979" s="51"/>
      <c r="AJ979" s="51"/>
      <c r="AK979" s="51"/>
      <c r="AL979" s="51"/>
      <c r="AM979" s="51"/>
      <c r="AN979" s="51"/>
      <c r="AO979" s="51"/>
      <c r="AP979" s="51"/>
      <c r="AQ979" s="51"/>
      <c r="AR979" s="51"/>
      <c r="AS979" s="51"/>
      <c r="AT979" s="51"/>
      <c r="AU979" s="51"/>
      <c r="AV979" s="51"/>
      <c r="AW979" s="51"/>
      <c r="AX979" s="149">
        <f t="shared" si="377"/>
        <v>0</v>
      </c>
      <c r="AY979" s="52"/>
      <c r="AZ979" s="90" t="e">
        <f>VLOOKUP(AY979,Termination!C:D,2,FALSE)</f>
        <v>#N/A</v>
      </c>
      <c r="BA979" s="92" t="str">
        <f t="shared" si="378"/>
        <v/>
      </c>
      <c r="BB979" s="89"/>
      <c r="BC979" s="89"/>
      <c r="BD979" s="150" t="str">
        <f t="shared" si="379"/>
        <v/>
      </c>
      <c r="BE979" s="151">
        <f>VLOOKUP(A979,Basisgegevens!$B:$L,5,0)</f>
        <v>2.708333333333333E-3</v>
      </c>
      <c r="BF979" s="151">
        <f>VLOOKUP($A979,Basisgegevens!$B:$L,7,0)</f>
        <v>2.4768518518518516E-3</v>
      </c>
      <c r="BG979" s="151">
        <f>VLOOKUP($A979,Basisgegevens!$B:$L,8,0)</f>
        <v>6.076388888888889E-3</v>
      </c>
      <c r="BH979" s="152">
        <f>VLOOKUP($A979,Basisgegevens!$B:$L,9,0)</f>
        <v>300</v>
      </c>
      <c r="BI979" s="152">
        <f>VLOOKUP($A979,Basisgegevens!$B:$L,10,0)</f>
        <v>135</v>
      </c>
      <c r="BJ979" s="152">
        <f>VLOOKUP($A979,Basisgegevens!$B:$L,11,0)</f>
        <v>19</v>
      </c>
      <c r="BK979" s="152" t="str">
        <f t="shared" si="380"/>
        <v/>
      </c>
      <c r="BL979" s="153" t="str">
        <f t="shared" si="381"/>
        <v>Uit</v>
      </c>
      <c r="BM979" s="154" t="str">
        <f t="shared" si="388"/>
        <v/>
      </c>
      <c r="BN979" s="154">
        <f t="shared" si="382"/>
        <v>0</v>
      </c>
      <c r="BO979" s="154" t="str">
        <f t="shared" si="383"/>
        <v/>
      </c>
      <c r="BP979" s="61"/>
      <c r="BQ979" s="61"/>
      <c r="BR979" s="59" t="str">
        <f t="shared" si="384"/>
        <v/>
      </c>
      <c r="BS979" s="59" t="str">
        <f t="shared" si="385"/>
        <v/>
      </c>
      <c r="BT979" s="155" t="str">
        <f t="shared" si="386"/>
        <v/>
      </c>
      <c r="BU979" s="156" t="str">
        <f t="shared" si="387"/>
        <v/>
      </c>
      <c r="BV979" s="68"/>
      <c r="BW979" s="68"/>
      <c r="BX979" s="68"/>
      <c r="BY979" s="68"/>
      <c r="BZ979" s="68"/>
      <c r="CA979" s="68"/>
      <c r="CB979" s="68"/>
      <c r="CC979" s="68"/>
    </row>
    <row r="980" spans="1:81" x14ac:dyDescent="0.2">
      <c r="A980" s="138" t="s">
        <v>193</v>
      </c>
      <c r="B980" s="32"/>
      <c r="C980" s="164" t="str">
        <f t="shared" si="367"/>
        <v>B</v>
      </c>
      <c r="D980" s="68"/>
      <c r="E980" s="40"/>
      <c r="F980" s="35"/>
      <c r="G980" s="32"/>
      <c r="H980" s="32"/>
      <c r="I980" s="32"/>
      <c r="J980" s="32"/>
      <c r="K980" s="41"/>
      <c r="L980" s="42"/>
      <c r="M980" s="42"/>
      <c r="N980" s="167" t="str">
        <f t="shared" si="368"/>
        <v>Uit</v>
      </c>
      <c r="O980" s="46"/>
      <c r="P980" s="47"/>
      <c r="Q980" s="48">
        <f t="shared" si="369"/>
        <v>0</v>
      </c>
      <c r="R980" s="49" t="str">
        <f t="shared" si="370"/>
        <v/>
      </c>
      <c r="S980" s="50" t="str">
        <f t="shared" si="371"/>
        <v>Uit</v>
      </c>
      <c r="T980" s="171">
        <f t="shared" si="372"/>
        <v>0</v>
      </c>
      <c r="U980" s="169">
        <f t="shared" si="373"/>
        <v>0</v>
      </c>
      <c r="V980" s="169" t="str">
        <f t="shared" si="374"/>
        <v>Uit</v>
      </c>
      <c r="W980" s="170" t="str">
        <f t="shared" si="375"/>
        <v/>
      </c>
      <c r="X980" s="91" t="str">
        <f t="shared" si="376"/>
        <v/>
      </c>
      <c r="Y980" s="51"/>
      <c r="Z980" s="51"/>
      <c r="AA980" s="51"/>
      <c r="AB980" s="51"/>
      <c r="AC980" s="51"/>
      <c r="AD980" s="51"/>
      <c r="AE980" s="51"/>
      <c r="AF980" s="51"/>
      <c r="AG980" s="51"/>
      <c r="AH980" s="51"/>
      <c r="AI980" s="51"/>
      <c r="AJ980" s="51"/>
      <c r="AK980" s="51"/>
      <c r="AL980" s="51"/>
      <c r="AM980" s="51"/>
      <c r="AN980" s="51"/>
      <c r="AO980" s="51"/>
      <c r="AP980" s="51"/>
      <c r="AQ980" s="51"/>
      <c r="AR980" s="51"/>
      <c r="AS980" s="51"/>
      <c r="AT980" s="51"/>
      <c r="AU980" s="51"/>
      <c r="AV980" s="51"/>
      <c r="AW980" s="51"/>
      <c r="AX980" s="149">
        <f t="shared" si="377"/>
        <v>0</v>
      </c>
      <c r="AY980" s="52"/>
      <c r="AZ980" s="90" t="e">
        <f>VLOOKUP(AY980,Termination!C:D,2,FALSE)</f>
        <v>#N/A</v>
      </c>
      <c r="BA980" s="92" t="str">
        <f t="shared" si="378"/>
        <v/>
      </c>
      <c r="BB980" s="89"/>
      <c r="BC980" s="89"/>
      <c r="BD980" s="150" t="str">
        <f t="shared" si="379"/>
        <v/>
      </c>
      <c r="BE980" s="151">
        <f>VLOOKUP(A980,Basisgegevens!$B:$L,5,0)</f>
        <v>2.708333333333333E-3</v>
      </c>
      <c r="BF980" s="151">
        <f>VLOOKUP($A980,Basisgegevens!$B:$L,7,0)</f>
        <v>2.4768518518518516E-3</v>
      </c>
      <c r="BG980" s="151">
        <f>VLOOKUP($A980,Basisgegevens!$B:$L,8,0)</f>
        <v>6.076388888888889E-3</v>
      </c>
      <c r="BH980" s="152">
        <f>VLOOKUP($A980,Basisgegevens!$B:$L,9,0)</f>
        <v>300</v>
      </c>
      <c r="BI980" s="152">
        <f>VLOOKUP($A980,Basisgegevens!$B:$L,10,0)</f>
        <v>135</v>
      </c>
      <c r="BJ980" s="152">
        <f>VLOOKUP($A980,Basisgegevens!$B:$L,11,0)</f>
        <v>19</v>
      </c>
      <c r="BK980" s="152" t="str">
        <f t="shared" si="380"/>
        <v/>
      </c>
      <c r="BL980" s="153" t="str">
        <f t="shared" si="381"/>
        <v>Uit</v>
      </c>
      <c r="BM980" s="154" t="str">
        <f t="shared" si="388"/>
        <v/>
      </c>
      <c r="BN980" s="154">
        <f t="shared" si="382"/>
        <v>0</v>
      </c>
      <c r="BO980" s="154" t="str">
        <f t="shared" si="383"/>
        <v/>
      </c>
      <c r="BP980" s="61"/>
      <c r="BQ980" s="61"/>
      <c r="BR980" s="59" t="str">
        <f t="shared" si="384"/>
        <v/>
      </c>
      <c r="BS980" s="59" t="str">
        <f t="shared" si="385"/>
        <v/>
      </c>
      <c r="BT980" s="155" t="str">
        <f t="shared" si="386"/>
        <v/>
      </c>
      <c r="BU980" s="156" t="str">
        <f t="shared" si="387"/>
        <v/>
      </c>
      <c r="BV980" s="68"/>
      <c r="BW980" s="68"/>
      <c r="BX980" s="68"/>
      <c r="BY980" s="68"/>
      <c r="BZ980" s="68"/>
      <c r="CA980" s="68"/>
      <c r="CB980" s="68"/>
      <c r="CC980" s="68"/>
    </row>
    <row r="981" spans="1:81" x14ac:dyDescent="0.2">
      <c r="A981" s="138" t="s">
        <v>193</v>
      </c>
      <c r="B981" s="32"/>
      <c r="C981" s="164" t="str">
        <f t="shared" si="367"/>
        <v>B</v>
      </c>
      <c r="D981" s="68"/>
      <c r="E981" s="40"/>
      <c r="F981" s="35"/>
      <c r="G981" s="32"/>
      <c r="H981" s="32"/>
      <c r="I981" s="32"/>
      <c r="J981" s="32"/>
      <c r="K981" s="41"/>
      <c r="L981" s="42"/>
      <c r="M981" s="42"/>
      <c r="N981" s="167" t="str">
        <f t="shared" si="368"/>
        <v>Uit</v>
      </c>
      <c r="O981" s="46"/>
      <c r="P981" s="47"/>
      <c r="Q981" s="48">
        <f t="shared" si="369"/>
        <v>0</v>
      </c>
      <c r="R981" s="49" t="str">
        <f t="shared" si="370"/>
        <v/>
      </c>
      <c r="S981" s="50" t="str">
        <f t="shared" si="371"/>
        <v>Uit</v>
      </c>
      <c r="T981" s="171">
        <f t="shared" si="372"/>
        <v>0</v>
      </c>
      <c r="U981" s="169">
        <f t="shared" si="373"/>
        <v>0</v>
      </c>
      <c r="V981" s="169" t="str">
        <f t="shared" si="374"/>
        <v>Uit</v>
      </c>
      <c r="W981" s="170" t="str">
        <f t="shared" si="375"/>
        <v/>
      </c>
      <c r="X981" s="91" t="str">
        <f t="shared" si="376"/>
        <v/>
      </c>
      <c r="Y981" s="51"/>
      <c r="Z981" s="51"/>
      <c r="AA981" s="51"/>
      <c r="AB981" s="51"/>
      <c r="AC981" s="51"/>
      <c r="AD981" s="51"/>
      <c r="AE981" s="51"/>
      <c r="AF981" s="51"/>
      <c r="AG981" s="51"/>
      <c r="AH981" s="51"/>
      <c r="AI981" s="51"/>
      <c r="AJ981" s="51"/>
      <c r="AK981" s="51"/>
      <c r="AL981" s="51"/>
      <c r="AM981" s="51"/>
      <c r="AN981" s="51"/>
      <c r="AO981" s="51"/>
      <c r="AP981" s="51"/>
      <c r="AQ981" s="51"/>
      <c r="AR981" s="51"/>
      <c r="AS981" s="51"/>
      <c r="AT981" s="51"/>
      <c r="AU981" s="51"/>
      <c r="AV981" s="51"/>
      <c r="AW981" s="51"/>
      <c r="AX981" s="149">
        <f t="shared" si="377"/>
        <v>0</v>
      </c>
      <c r="AY981" s="52"/>
      <c r="AZ981" s="90" t="e">
        <f>VLOOKUP(AY981,Termination!C:D,2,FALSE)</f>
        <v>#N/A</v>
      </c>
      <c r="BA981" s="92" t="str">
        <f t="shared" si="378"/>
        <v/>
      </c>
      <c r="BB981" s="89"/>
      <c r="BC981" s="89"/>
      <c r="BD981" s="150" t="str">
        <f t="shared" si="379"/>
        <v/>
      </c>
      <c r="BE981" s="151">
        <f>VLOOKUP(A981,Basisgegevens!$B:$L,5,0)</f>
        <v>2.708333333333333E-3</v>
      </c>
      <c r="BF981" s="151">
        <f>VLOOKUP($A981,Basisgegevens!$B:$L,7,0)</f>
        <v>2.4768518518518516E-3</v>
      </c>
      <c r="BG981" s="151">
        <f>VLOOKUP($A981,Basisgegevens!$B:$L,8,0)</f>
        <v>6.076388888888889E-3</v>
      </c>
      <c r="BH981" s="152">
        <f>VLOOKUP($A981,Basisgegevens!$B:$L,9,0)</f>
        <v>300</v>
      </c>
      <c r="BI981" s="152">
        <f>VLOOKUP($A981,Basisgegevens!$B:$L,10,0)</f>
        <v>135</v>
      </c>
      <c r="BJ981" s="152">
        <f>VLOOKUP($A981,Basisgegevens!$B:$L,11,0)</f>
        <v>19</v>
      </c>
      <c r="BK981" s="152" t="str">
        <f t="shared" si="380"/>
        <v/>
      </c>
      <c r="BL981" s="153" t="str">
        <f t="shared" si="381"/>
        <v>Uit</v>
      </c>
      <c r="BM981" s="154" t="str">
        <f t="shared" si="388"/>
        <v/>
      </c>
      <c r="BN981" s="154">
        <f t="shared" si="382"/>
        <v>0</v>
      </c>
      <c r="BO981" s="154" t="str">
        <f t="shared" si="383"/>
        <v/>
      </c>
      <c r="BP981" s="61"/>
      <c r="BQ981" s="61"/>
      <c r="BR981" s="59" t="str">
        <f t="shared" si="384"/>
        <v/>
      </c>
      <c r="BS981" s="59" t="str">
        <f t="shared" si="385"/>
        <v/>
      </c>
      <c r="BT981" s="155" t="str">
        <f t="shared" si="386"/>
        <v/>
      </c>
      <c r="BU981" s="156" t="str">
        <f t="shared" si="387"/>
        <v/>
      </c>
      <c r="BV981" s="68"/>
      <c r="BW981" s="68"/>
      <c r="BX981" s="68"/>
      <c r="BY981" s="68"/>
      <c r="BZ981" s="68"/>
      <c r="CA981" s="68"/>
      <c r="CB981" s="68"/>
      <c r="CC981" s="68"/>
    </row>
    <row r="982" spans="1:81" x14ac:dyDescent="0.2">
      <c r="A982" s="138" t="s">
        <v>193</v>
      </c>
      <c r="B982" s="32"/>
      <c r="C982" s="164" t="str">
        <f t="shared" si="367"/>
        <v>B</v>
      </c>
      <c r="D982" s="68"/>
      <c r="E982" s="40"/>
      <c r="F982" s="35"/>
      <c r="G982" s="32"/>
      <c r="H982" s="32"/>
      <c r="I982" s="32"/>
      <c r="J982" s="32"/>
      <c r="K982" s="41"/>
      <c r="L982" s="42"/>
      <c r="M982" s="42"/>
      <c r="N982" s="167" t="str">
        <f t="shared" si="368"/>
        <v>Uit</v>
      </c>
      <c r="O982" s="46"/>
      <c r="P982" s="47"/>
      <c r="Q982" s="48">
        <f t="shared" si="369"/>
        <v>0</v>
      </c>
      <c r="R982" s="49" t="str">
        <f t="shared" si="370"/>
        <v/>
      </c>
      <c r="S982" s="50" t="str">
        <f t="shared" si="371"/>
        <v>Uit</v>
      </c>
      <c r="T982" s="171">
        <f t="shared" si="372"/>
        <v>0</v>
      </c>
      <c r="U982" s="169">
        <f t="shared" si="373"/>
        <v>0</v>
      </c>
      <c r="V982" s="169" t="str">
        <f t="shared" si="374"/>
        <v>Uit</v>
      </c>
      <c r="W982" s="170" t="str">
        <f t="shared" si="375"/>
        <v/>
      </c>
      <c r="X982" s="91" t="str">
        <f t="shared" si="376"/>
        <v/>
      </c>
      <c r="Y982" s="51"/>
      <c r="Z982" s="51"/>
      <c r="AA982" s="51"/>
      <c r="AB982" s="51"/>
      <c r="AC982" s="51"/>
      <c r="AD982" s="51"/>
      <c r="AE982" s="51"/>
      <c r="AF982" s="51"/>
      <c r="AG982" s="51"/>
      <c r="AH982" s="51"/>
      <c r="AI982" s="51"/>
      <c r="AJ982" s="51"/>
      <c r="AK982" s="51"/>
      <c r="AL982" s="51"/>
      <c r="AM982" s="51"/>
      <c r="AN982" s="51"/>
      <c r="AO982" s="51"/>
      <c r="AP982" s="51"/>
      <c r="AQ982" s="51"/>
      <c r="AR982" s="51"/>
      <c r="AS982" s="51"/>
      <c r="AT982" s="51"/>
      <c r="AU982" s="51"/>
      <c r="AV982" s="51"/>
      <c r="AW982" s="51"/>
      <c r="AX982" s="149">
        <f t="shared" si="377"/>
        <v>0</v>
      </c>
      <c r="AY982" s="52"/>
      <c r="AZ982" s="90" t="e">
        <f>VLOOKUP(AY982,Termination!C:D,2,FALSE)</f>
        <v>#N/A</v>
      </c>
      <c r="BA982" s="92" t="str">
        <f t="shared" si="378"/>
        <v/>
      </c>
      <c r="BB982" s="89"/>
      <c r="BC982" s="89"/>
      <c r="BD982" s="150" t="str">
        <f t="shared" si="379"/>
        <v/>
      </c>
      <c r="BE982" s="151">
        <f>VLOOKUP(A982,Basisgegevens!$B:$L,5,0)</f>
        <v>2.708333333333333E-3</v>
      </c>
      <c r="BF982" s="151">
        <f>VLOOKUP($A982,Basisgegevens!$B:$L,7,0)</f>
        <v>2.4768518518518516E-3</v>
      </c>
      <c r="BG982" s="151">
        <f>VLOOKUP($A982,Basisgegevens!$B:$L,8,0)</f>
        <v>6.076388888888889E-3</v>
      </c>
      <c r="BH982" s="152">
        <f>VLOOKUP($A982,Basisgegevens!$B:$L,9,0)</f>
        <v>300</v>
      </c>
      <c r="BI982" s="152">
        <f>VLOOKUP($A982,Basisgegevens!$B:$L,10,0)</f>
        <v>135</v>
      </c>
      <c r="BJ982" s="152">
        <f>VLOOKUP($A982,Basisgegevens!$B:$L,11,0)</f>
        <v>19</v>
      </c>
      <c r="BK982" s="152" t="str">
        <f t="shared" si="380"/>
        <v/>
      </c>
      <c r="BL982" s="153" t="str">
        <f t="shared" si="381"/>
        <v>Uit</v>
      </c>
      <c r="BM982" s="154" t="str">
        <f t="shared" si="388"/>
        <v/>
      </c>
      <c r="BN982" s="154">
        <f t="shared" si="382"/>
        <v>0</v>
      </c>
      <c r="BO982" s="154" t="str">
        <f t="shared" si="383"/>
        <v/>
      </c>
      <c r="BP982" s="61"/>
      <c r="BQ982" s="61"/>
      <c r="BR982" s="59" t="str">
        <f t="shared" si="384"/>
        <v/>
      </c>
      <c r="BS982" s="59" t="str">
        <f t="shared" si="385"/>
        <v/>
      </c>
      <c r="BT982" s="155" t="str">
        <f t="shared" si="386"/>
        <v/>
      </c>
      <c r="BU982" s="156" t="str">
        <f t="shared" si="387"/>
        <v/>
      </c>
      <c r="BV982" s="68"/>
      <c r="BW982" s="68"/>
      <c r="BX982" s="68"/>
      <c r="BY982" s="68"/>
      <c r="BZ982" s="68"/>
      <c r="CA982" s="68"/>
      <c r="CB982" s="68"/>
      <c r="CC982" s="68"/>
    </row>
    <row r="983" spans="1:81" x14ac:dyDescent="0.2">
      <c r="A983" s="138" t="s">
        <v>193</v>
      </c>
      <c r="B983" s="32"/>
      <c r="C983" s="164" t="str">
        <f t="shared" si="367"/>
        <v>B</v>
      </c>
      <c r="D983" s="68"/>
      <c r="E983" s="40"/>
      <c r="F983" s="35"/>
      <c r="G983" s="32"/>
      <c r="H983" s="32"/>
      <c r="I983" s="32"/>
      <c r="J983" s="32"/>
      <c r="K983" s="41"/>
      <c r="L983" s="42"/>
      <c r="M983" s="42"/>
      <c r="N983" s="167" t="str">
        <f t="shared" si="368"/>
        <v>Uit</v>
      </c>
      <c r="O983" s="46"/>
      <c r="P983" s="47"/>
      <c r="Q983" s="48">
        <f t="shared" si="369"/>
        <v>0</v>
      </c>
      <c r="R983" s="49" t="str">
        <f t="shared" si="370"/>
        <v/>
      </c>
      <c r="S983" s="50" t="str">
        <f t="shared" si="371"/>
        <v>Uit</v>
      </c>
      <c r="T983" s="171">
        <f t="shared" si="372"/>
        <v>0</v>
      </c>
      <c r="U983" s="169">
        <f t="shared" si="373"/>
        <v>0</v>
      </c>
      <c r="V983" s="169" t="str">
        <f t="shared" si="374"/>
        <v>Uit</v>
      </c>
      <c r="W983" s="170" t="str">
        <f t="shared" si="375"/>
        <v/>
      </c>
      <c r="X983" s="91" t="str">
        <f t="shared" si="376"/>
        <v/>
      </c>
      <c r="Y983" s="51"/>
      <c r="Z983" s="51"/>
      <c r="AA983" s="51"/>
      <c r="AB983" s="51"/>
      <c r="AC983" s="51"/>
      <c r="AD983" s="51"/>
      <c r="AE983" s="51"/>
      <c r="AF983" s="51"/>
      <c r="AG983" s="51"/>
      <c r="AH983" s="51"/>
      <c r="AI983" s="51"/>
      <c r="AJ983" s="51"/>
      <c r="AK983" s="51"/>
      <c r="AL983" s="51"/>
      <c r="AM983" s="51"/>
      <c r="AN983" s="51"/>
      <c r="AO983" s="51"/>
      <c r="AP983" s="51"/>
      <c r="AQ983" s="51"/>
      <c r="AR983" s="51"/>
      <c r="AS983" s="51"/>
      <c r="AT983" s="51"/>
      <c r="AU983" s="51"/>
      <c r="AV983" s="51"/>
      <c r="AW983" s="51"/>
      <c r="AX983" s="149">
        <f t="shared" si="377"/>
        <v>0</v>
      </c>
      <c r="AY983" s="52"/>
      <c r="AZ983" s="90" t="e">
        <f>VLOOKUP(AY983,Termination!C:D,2,FALSE)</f>
        <v>#N/A</v>
      </c>
      <c r="BA983" s="92" t="str">
        <f t="shared" si="378"/>
        <v/>
      </c>
      <c r="BB983" s="89"/>
      <c r="BC983" s="89"/>
      <c r="BD983" s="150" t="str">
        <f t="shared" si="379"/>
        <v/>
      </c>
      <c r="BE983" s="151">
        <f>VLOOKUP(A983,Basisgegevens!$B:$L,5,0)</f>
        <v>2.708333333333333E-3</v>
      </c>
      <c r="BF983" s="151">
        <f>VLOOKUP($A983,Basisgegevens!$B:$L,7,0)</f>
        <v>2.4768518518518516E-3</v>
      </c>
      <c r="BG983" s="151">
        <f>VLOOKUP($A983,Basisgegevens!$B:$L,8,0)</f>
        <v>6.076388888888889E-3</v>
      </c>
      <c r="BH983" s="152">
        <f>VLOOKUP($A983,Basisgegevens!$B:$L,9,0)</f>
        <v>300</v>
      </c>
      <c r="BI983" s="152">
        <f>VLOOKUP($A983,Basisgegevens!$B:$L,10,0)</f>
        <v>135</v>
      </c>
      <c r="BJ983" s="152">
        <f>VLOOKUP($A983,Basisgegevens!$B:$L,11,0)</f>
        <v>19</v>
      </c>
      <c r="BK983" s="152" t="str">
        <f t="shared" si="380"/>
        <v/>
      </c>
      <c r="BL983" s="153" t="str">
        <f t="shared" si="381"/>
        <v>Uit</v>
      </c>
      <c r="BM983" s="154" t="str">
        <f t="shared" si="388"/>
        <v/>
      </c>
      <c r="BN983" s="154">
        <f t="shared" si="382"/>
        <v>0</v>
      </c>
      <c r="BO983" s="154" t="str">
        <f t="shared" si="383"/>
        <v/>
      </c>
      <c r="BP983" s="61"/>
      <c r="BQ983" s="61"/>
      <c r="BR983" s="59" t="str">
        <f t="shared" si="384"/>
        <v/>
      </c>
      <c r="BS983" s="59" t="str">
        <f t="shared" si="385"/>
        <v/>
      </c>
      <c r="BT983" s="155" t="str">
        <f t="shared" si="386"/>
        <v/>
      </c>
      <c r="BU983" s="156" t="str">
        <f t="shared" si="387"/>
        <v/>
      </c>
      <c r="BV983" s="68"/>
      <c r="BW983" s="68"/>
      <c r="BX983" s="68"/>
      <c r="BY983" s="68"/>
      <c r="BZ983" s="68"/>
      <c r="CA983" s="68"/>
      <c r="CB983" s="68"/>
      <c r="CC983" s="68"/>
    </row>
    <row r="984" spans="1:81" x14ac:dyDescent="0.2">
      <c r="A984" s="138" t="s">
        <v>193</v>
      </c>
      <c r="B984" s="32"/>
      <c r="C984" s="164" t="str">
        <f t="shared" si="367"/>
        <v>B</v>
      </c>
      <c r="D984" s="68"/>
      <c r="E984" s="40"/>
      <c r="F984" s="35"/>
      <c r="G984" s="32"/>
      <c r="H984" s="32"/>
      <c r="I984" s="32"/>
      <c r="J984" s="32"/>
      <c r="K984" s="41"/>
      <c r="L984" s="42"/>
      <c r="M984" s="42"/>
      <c r="N984" s="167" t="str">
        <f t="shared" si="368"/>
        <v>Uit</v>
      </c>
      <c r="O984" s="46"/>
      <c r="P984" s="47"/>
      <c r="Q984" s="48">
        <f t="shared" si="369"/>
        <v>0</v>
      </c>
      <c r="R984" s="49" t="str">
        <f t="shared" si="370"/>
        <v/>
      </c>
      <c r="S984" s="50" t="str">
        <f t="shared" si="371"/>
        <v>Uit</v>
      </c>
      <c r="T984" s="171">
        <f t="shared" si="372"/>
        <v>0</v>
      </c>
      <c r="U984" s="169">
        <f t="shared" si="373"/>
        <v>0</v>
      </c>
      <c r="V984" s="169" t="str">
        <f t="shared" si="374"/>
        <v>Uit</v>
      </c>
      <c r="W984" s="170" t="str">
        <f t="shared" si="375"/>
        <v/>
      </c>
      <c r="X984" s="91" t="str">
        <f t="shared" si="376"/>
        <v/>
      </c>
      <c r="Y984" s="51"/>
      <c r="Z984" s="51"/>
      <c r="AA984" s="51"/>
      <c r="AB984" s="51"/>
      <c r="AC984" s="51"/>
      <c r="AD984" s="51"/>
      <c r="AE984" s="51"/>
      <c r="AF984" s="51"/>
      <c r="AG984" s="51"/>
      <c r="AH984" s="51"/>
      <c r="AI984" s="51"/>
      <c r="AJ984" s="51"/>
      <c r="AK984" s="51"/>
      <c r="AL984" s="51"/>
      <c r="AM984" s="51"/>
      <c r="AN984" s="51"/>
      <c r="AO984" s="51"/>
      <c r="AP984" s="51"/>
      <c r="AQ984" s="51"/>
      <c r="AR984" s="51"/>
      <c r="AS984" s="51"/>
      <c r="AT984" s="51"/>
      <c r="AU984" s="51"/>
      <c r="AV984" s="51"/>
      <c r="AW984" s="51"/>
      <c r="AX984" s="149">
        <f t="shared" si="377"/>
        <v>0</v>
      </c>
      <c r="AY984" s="52"/>
      <c r="AZ984" s="90" t="e">
        <f>VLOOKUP(AY984,Termination!C:D,2,FALSE)</f>
        <v>#N/A</v>
      </c>
      <c r="BA984" s="92" t="str">
        <f t="shared" si="378"/>
        <v/>
      </c>
      <c r="BB984" s="89"/>
      <c r="BC984" s="89"/>
      <c r="BD984" s="150" t="str">
        <f t="shared" si="379"/>
        <v/>
      </c>
      <c r="BE984" s="151">
        <f>VLOOKUP(A984,Basisgegevens!$B:$L,5,0)</f>
        <v>2.708333333333333E-3</v>
      </c>
      <c r="BF984" s="151">
        <f>VLOOKUP($A984,Basisgegevens!$B:$L,7,0)</f>
        <v>2.4768518518518516E-3</v>
      </c>
      <c r="BG984" s="151">
        <f>VLOOKUP($A984,Basisgegevens!$B:$L,8,0)</f>
        <v>6.076388888888889E-3</v>
      </c>
      <c r="BH984" s="152">
        <f>VLOOKUP($A984,Basisgegevens!$B:$L,9,0)</f>
        <v>300</v>
      </c>
      <c r="BI984" s="152">
        <f>VLOOKUP($A984,Basisgegevens!$B:$L,10,0)</f>
        <v>135</v>
      </c>
      <c r="BJ984" s="152">
        <f>VLOOKUP($A984,Basisgegevens!$B:$L,11,0)</f>
        <v>19</v>
      </c>
      <c r="BK984" s="152" t="str">
        <f t="shared" si="380"/>
        <v/>
      </c>
      <c r="BL984" s="153" t="str">
        <f t="shared" si="381"/>
        <v>Uit</v>
      </c>
      <c r="BM984" s="154" t="str">
        <f t="shared" si="388"/>
        <v/>
      </c>
      <c r="BN984" s="154">
        <f t="shared" si="382"/>
        <v>0</v>
      </c>
      <c r="BO984" s="154" t="str">
        <f t="shared" si="383"/>
        <v/>
      </c>
      <c r="BP984" s="61"/>
      <c r="BQ984" s="61"/>
      <c r="BR984" s="59" t="str">
        <f t="shared" si="384"/>
        <v/>
      </c>
      <c r="BS984" s="59" t="str">
        <f t="shared" si="385"/>
        <v/>
      </c>
      <c r="BT984" s="155" t="str">
        <f t="shared" si="386"/>
        <v/>
      </c>
      <c r="BU984" s="156" t="str">
        <f t="shared" si="387"/>
        <v/>
      </c>
      <c r="BV984" s="68"/>
      <c r="BW984" s="68"/>
      <c r="BX984" s="68"/>
      <c r="BY984" s="68"/>
      <c r="BZ984" s="68"/>
      <c r="CA984" s="68"/>
      <c r="CB984" s="68"/>
      <c r="CC984" s="68"/>
    </row>
    <row r="985" spans="1:81" x14ac:dyDescent="0.2">
      <c r="A985" s="138" t="s">
        <v>193</v>
      </c>
      <c r="B985" s="32"/>
      <c r="C985" s="164" t="str">
        <f t="shared" si="367"/>
        <v>B</v>
      </c>
      <c r="D985" s="68"/>
      <c r="E985" s="40"/>
      <c r="F985" s="35"/>
      <c r="G985" s="32"/>
      <c r="H985" s="32"/>
      <c r="I985" s="32"/>
      <c r="J985" s="32"/>
      <c r="K985" s="41"/>
      <c r="L985" s="42"/>
      <c r="M985" s="42"/>
      <c r="N985" s="167" t="str">
        <f t="shared" si="368"/>
        <v>Uit</v>
      </c>
      <c r="O985" s="46"/>
      <c r="P985" s="47"/>
      <c r="Q985" s="48">
        <f t="shared" si="369"/>
        <v>0</v>
      </c>
      <c r="R985" s="49" t="str">
        <f t="shared" si="370"/>
        <v/>
      </c>
      <c r="S985" s="50" t="str">
        <f t="shared" si="371"/>
        <v>Uit</v>
      </c>
      <c r="T985" s="171">
        <f t="shared" si="372"/>
        <v>0</v>
      </c>
      <c r="U985" s="169">
        <f t="shared" si="373"/>
        <v>0</v>
      </c>
      <c r="V985" s="169" t="str">
        <f t="shared" si="374"/>
        <v>Uit</v>
      </c>
      <c r="W985" s="170" t="str">
        <f t="shared" si="375"/>
        <v/>
      </c>
      <c r="X985" s="91" t="str">
        <f t="shared" si="376"/>
        <v/>
      </c>
      <c r="Y985" s="51"/>
      <c r="Z985" s="51"/>
      <c r="AA985" s="51"/>
      <c r="AB985" s="51"/>
      <c r="AC985" s="51"/>
      <c r="AD985" s="51"/>
      <c r="AE985" s="51"/>
      <c r="AF985" s="51"/>
      <c r="AG985" s="51"/>
      <c r="AH985" s="51"/>
      <c r="AI985" s="51"/>
      <c r="AJ985" s="51"/>
      <c r="AK985" s="51"/>
      <c r="AL985" s="51"/>
      <c r="AM985" s="51"/>
      <c r="AN985" s="51"/>
      <c r="AO985" s="51"/>
      <c r="AP985" s="51"/>
      <c r="AQ985" s="51"/>
      <c r="AR985" s="51"/>
      <c r="AS985" s="51"/>
      <c r="AT985" s="51"/>
      <c r="AU985" s="51"/>
      <c r="AV985" s="51"/>
      <c r="AW985" s="51"/>
      <c r="AX985" s="149">
        <f t="shared" si="377"/>
        <v>0</v>
      </c>
      <c r="AY985" s="52"/>
      <c r="AZ985" s="90" t="e">
        <f>VLOOKUP(AY985,Termination!C:D,2,FALSE)</f>
        <v>#N/A</v>
      </c>
      <c r="BA985" s="92" t="str">
        <f t="shared" si="378"/>
        <v/>
      </c>
      <c r="BB985" s="89"/>
      <c r="BC985" s="89"/>
      <c r="BD985" s="150" t="str">
        <f t="shared" si="379"/>
        <v/>
      </c>
      <c r="BE985" s="151">
        <f>VLOOKUP(A985,Basisgegevens!$B:$L,5,0)</f>
        <v>2.708333333333333E-3</v>
      </c>
      <c r="BF985" s="151">
        <f>VLOOKUP($A985,Basisgegevens!$B:$L,7,0)</f>
        <v>2.4768518518518516E-3</v>
      </c>
      <c r="BG985" s="151">
        <f>VLOOKUP($A985,Basisgegevens!$B:$L,8,0)</f>
        <v>6.076388888888889E-3</v>
      </c>
      <c r="BH985" s="152">
        <f>VLOOKUP($A985,Basisgegevens!$B:$L,9,0)</f>
        <v>300</v>
      </c>
      <c r="BI985" s="152">
        <f>VLOOKUP($A985,Basisgegevens!$B:$L,10,0)</f>
        <v>135</v>
      </c>
      <c r="BJ985" s="152">
        <f>VLOOKUP($A985,Basisgegevens!$B:$L,11,0)</f>
        <v>19</v>
      </c>
      <c r="BK985" s="152" t="str">
        <f t="shared" si="380"/>
        <v/>
      </c>
      <c r="BL985" s="153" t="str">
        <f t="shared" si="381"/>
        <v>Uit</v>
      </c>
      <c r="BM985" s="154" t="str">
        <f t="shared" si="388"/>
        <v/>
      </c>
      <c r="BN985" s="154">
        <f t="shared" si="382"/>
        <v>0</v>
      </c>
      <c r="BO985" s="154" t="str">
        <f t="shared" si="383"/>
        <v/>
      </c>
      <c r="BP985" s="61"/>
      <c r="BQ985" s="61"/>
      <c r="BR985" s="59" t="str">
        <f t="shared" si="384"/>
        <v/>
      </c>
      <c r="BS985" s="59" t="str">
        <f t="shared" si="385"/>
        <v/>
      </c>
      <c r="BT985" s="155" t="str">
        <f t="shared" si="386"/>
        <v/>
      </c>
      <c r="BU985" s="156" t="str">
        <f t="shared" si="387"/>
        <v/>
      </c>
      <c r="BV985" s="68"/>
      <c r="BW985" s="68"/>
      <c r="BX985" s="68"/>
      <c r="BY985" s="68"/>
      <c r="BZ985" s="68"/>
      <c r="CA985" s="68"/>
      <c r="CB985" s="68"/>
      <c r="CC985" s="68"/>
    </row>
    <row r="986" spans="1:81" x14ac:dyDescent="0.2">
      <c r="A986" s="138" t="s">
        <v>193</v>
      </c>
      <c r="B986" s="32"/>
      <c r="C986" s="164" t="str">
        <f t="shared" si="367"/>
        <v>B</v>
      </c>
      <c r="D986" s="68"/>
      <c r="E986" s="40"/>
      <c r="F986" s="35"/>
      <c r="G986" s="32"/>
      <c r="H986" s="32"/>
      <c r="I986" s="32"/>
      <c r="J986" s="32"/>
      <c r="K986" s="41"/>
      <c r="L986" s="42"/>
      <c r="M986" s="42"/>
      <c r="N986" s="167" t="str">
        <f t="shared" si="368"/>
        <v>Uit</v>
      </c>
      <c r="O986" s="46"/>
      <c r="P986" s="47"/>
      <c r="Q986" s="48">
        <f t="shared" si="369"/>
        <v>0</v>
      </c>
      <c r="R986" s="49" t="str">
        <f t="shared" si="370"/>
        <v/>
      </c>
      <c r="S986" s="50" t="str">
        <f t="shared" si="371"/>
        <v>Uit</v>
      </c>
      <c r="T986" s="171">
        <f t="shared" si="372"/>
        <v>0</v>
      </c>
      <c r="U986" s="169">
        <f t="shared" si="373"/>
        <v>0</v>
      </c>
      <c r="V986" s="169" t="str">
        <f t="shared" si="374"/>
        <v>Uit</v>
      </c>
      <c r="W986" s="170" t="str">
        <f t="shared" si="375"/>
        <v/>
      </c>
      <c r="X986" s="91" t="str">
        <f t="shared" si="376"/>
        <v/>
      </c>
      <c r="Y986" s="51"/>
      <c r="Z986" s="51"/>
      <c r="AA986" s="51"/>
      <c r="AB986" s="51"/>
      <c r="AC986" s="51"/>
      <c r="AD986" s="51"/>
      <c r="AE986" s="51"/>
      <c r="AF986" s="51"/>
      <c r="AG986" s="51"/>
      <c r="AH986" s="51"/>
      <c r="AI986" s="51"/>
      <c r="AJ986" s="51"/>
      <c r="AK986" s="51"/>
      <c r="AL986" s="51"/>
      <c r="AM986" s="51"/>
      <c r="AN986" s="51"/>
      <c r="AO986" s="51"/>
      <c r="AP986" s="51"/>
      <c r="AQ986" s="51"/>
      <c r="AR986" s="51"/>
      <c r="AS986" s="51"/>
      <c r="AT986" s="51"/>
      <c r="AU986" s="51"/>
      <c r="AV986" s="51"/>
      <c r="AW986" s="51"/>
      <c r="AX986" s="149">
        <f t="shared" si="377"/>
        <v>0</v>
      </c>
      <c r="AY986" s="52"/>
      <c r="AZ986" s="90" t="e">
        <f>VLOOKUP(AY986,Termination!C:D,2,FALSE)</f>
        <v>#N/A</v>
      </c>
      <c r="BA986" s="92" t="str">
        <f t="shared" si="378"/>
        <v/>
      </c>
      <c r="BB986" s="89"/>
      <c r="BC986" s="89"/>
      <c r="BD986" s="150" t="str">
        <f t="shared" si="379"/>
        <v/>
      </c>
      <c r="BE986" s="151">
        <f>VLOOKUP(A986,Basisgegevens!$B:$L,5,0)</f>
        <v>2.708333333333333E-3</v>
      </c>
      <c r="BF986" s="151">
        <f>VLOOKUP($A986,Basisgegevens!$B:$L,7,0)</f>
        <v>2.4768518518518516E-3</v>
      </c>
      <c r="BG986" s="151">
        <f>VLOOKUP($A986,Basisgegevens!$B:$L,8,0)</f>
        <v>6.076388888888889E-3</v>
      </c>
      <c r="BH986" s="152">
        <f>VLOOKUP($A986,Basisgegevens!$B:$L,9,0)</f>
        <v>300</v>
      </c>
      <c r="BI986" s="152">
        <f>VLOOKUP($A986,Basisgegevens!$B:$L,10,0)</f>
        <v>135</v>
      </c>
      <c r="BJ986" s="152">
        <f>VLOOKUP($A986,Basisgegevens!$B:$L,11,0)</f>
        <v>19</v>
      </c>
      <c r="BK986" s="152" t="str">
        <f t="shared" si="380"/>
        <v/>
      </c>
      <c r="BL986" s="153" t="str">
        <f t="shared" si="381"/>
        <v>Uit</v>
      </c>
      <c r="BM986" s="154" t="str">
        <f t="shared" si="388"/>
        <v/>
      </c>
      <c r="BN986" s="154">
        <f t="shared" si="382"/>
        <v>0</v>
      </c>
      <c r="BO986" s="154" t="str">
        <f t="shared" si="383"/>
        <v/>
      </c>
      <c r="BP986" s="61"/>
      <c r="BQ986" s="61"/>
      <c r="BR986" s="59" t="str">
        <f t="shared" si="384"/>
        <v/>
      </c>
      <c r="BS986" s="59" t="str">
        <f t="shared" si="385"/>
        <v/>
      </c>
      <c r="BT986" s="155" t="str">
        <f t="shared" si="386"/>
        <v/>
      </c>
      <c r="BU986" s="156" t="str">
        <f t="shared" si="387"/>
        <v/>
      </c>
      <c r="BV986" s="68"/>
      <c r="BW986" s="68"/>
      <c r="BX986" s="68"/>
      <c r="BY986" s="68"/>
      <c r="BZ986" s="68"/>
      <c r="CA986" s="68"/>
      <c r="CB986" s="68"/>
      <c r="CC986" s="68"/>
    </row>
    <row r="987" spans="1:81" x14ac:dyDescent="0.2">
      <c r="A987" s="138" t="s">
        <v>193</v>
      </c>
      <c r="B987" s="32"/>
      <c r="C987" s="164" t="str">
        <f t="shared" si="367"/>
        <v>B</v>
      </c>
      <c r="D987" s="68"/>
      <c r="E987" s="40"/>
      <c r="F987" s="35"/>
      <c r="G987" s="32"/>
      <c r="H987" s="32"/>
      <c r="I987" s="32"/>
      <c r="J987" s="32"/>
      <c r="K987" s="41"/>
      <c r="L987" s="42"/>
      <c r="M987" s="42"/>
      <c r="N987" s="167" t="str">
        <f t="shared" si="368"/>
        <v>Uit</v>
      </c>
      <c r="O987" s="46"/>
      <c r="P987" s="47"/>
      <c r="Q987" s="48">
        <f t="shared" si="369"/>
        <v>0</v>
      </c>
      <c r="R987" s="49" t="str">
        <f t="shared" si="370"/>
        <v/>
      </c>
      <c r="S987" s="50" t="str">
        <f t="shared" si="371"/>
        <v>Uit</v>
      </c>
      <c r="T987" s="171">
        <f t="shared" si="372"/>
        <v>0</v>
      </c>
      <c r="U987" s="169">
        <f t="shared" si="373"/>
        <v>0</v>
      </c>
      <c r="V987" s="169" t="str">
        <f t="shared" si="374"/>
        <v>Uit</v>
      </c>
      <c r="W987" s="170" t="str">
        <f t="shared" si="375"/>
        <v/>
      </c>
      <c r="X987" s="91" t="str">
        <f t="shared" si="376"/>
        <v/>
      </c>
      <c r="Y987" s="51"/>
      <c r="Z987" s="51"/>
      <c r="AA987" s="51"/>
      <c r="AB987" s="51"/>
      <c r="AC987" s="51"/>
      <c r="AD987" s="51"/>
      <c r="AE987" s="51"/>
      <c r="AF987" s="51"/>
      <c r="AG987" s="51"/>
      <c r="AH987" s="51"/>
      <c r="AI987" s="51"/>
      <c r="AJ987" s="51"/>
      <c r="AK987" s="51"/>
      <c r="AL987" s="51"/>
      <c r="AM987" s="51"/>
      <c r="AN987" s="51"/>
      <c r="AO987" s="51"/>
      <c r="AP987" s="51"/>
      <c r="AQ987" s="51"/>
      <c r="AR987" s="51"/>
      <c r="AS987" s="51"/>
      <c r="AT987" s="51"/>
      <c r="AU987" s="51"/>
      <c r="AV987" s="51"/>
      <c r="AW987" s="51"/>
      <c r="AX987" s="149">
        <f t="shared" si="377"/>
        <v>0</v>
      </c>
      <c r="AY987" s="52"/>
      <c r="AZ987" s="90" t="e">
        <f>VLOOKUP(AY987,Termination!C:D,2,FALSE)</f>
        <v>#N/A</v>
      </c>
      <c r="BA987" s="92" t="str">
        <f t="shared" si="378"/>
        <v/>
      </c>
      <c r="BB987" s="89"/>
      <c r="BC987" s="89"/>
      <c r="BD987" s="150" t="str">
        <f t="shared" si="379"/>
        <v/>
      </c>
      <c r="BE987" s="151">
        <f>VLOOKUP(A987,Basisgegevens!$B:$L,5,0)</f>
        <v>2.708333333333333E-3</v>
      </c>
      <c r="BF987" s="151">
        <f>VLOOKUP($A987,Basisgegevens!$B:$L,7,0)</f>
        <v>2.4768518518518516E-3</v>
      </c>
      <c r="BG987" s="151">
        <f>VLOOKUP($A987,Basisgegevens!$B:$L,8,0)</f>
        <v>6.076388888888889E-3</v>
      </c>
      <c r="BH987" s="152">
        <f>VLOOKUP($A987,Basisgegevens!$B:$L,9,0)</f>
        <v>300</v>
      </c>
      <c r="BI987" s="152">
        <f>VLOOKUP($A987,Basisgegevens!$B:$L,10,0)</f>
        <v>135</v>
      </c>
      <c r="BJ987" s="152">
        <f>VLOOKUP($A987,Basisgegevens!$B:$L,11,0)</f>
        <v>19</v>
      </c>
      <c r="BK987" s="152" t="str">
        <f t="shared" si="380"/>
        <v/>
      </c>
      <c r="BL987" s="153" t="str">
        <f t="shared" si="381"/>
        <v>Uit</v>
      </c>
      <c r="BM987" s="154" t="str">
        <f t="shared" si="388"/>
        <v/>
      </c>
      <c r="BN987" s="154">
        <f t="shared" si="382"/>
        <v>0</v>
      </c>
      <c r="BO987" s="154" t="str">
        <f t="shared" si="383"/>
        <v/>
      </c>
      <c r="BP987" s="61"/>
      <c r="BQ987" s="61"/>
      <c r="BR987" s="59" t="str">
        <f t="shared" si="384"/>
        <v/>
      </c>
      <c r="BS987" s="59" t="str">
        <f t="shared" si="385"/>
        <v/>
      </c>
      <c r="BT987" s="155" t="str">
        <f t="shared" si="386"/>
        <v/>
      </c>
      <c r="BU987" s="156" t="str">
        <f t="shared" si="387"/>
        <v/>
      </c>
      <c r="BV987" s="68"/>
      <c r="BW987" s="68"/>
      <c r="BX987" s="68"/>
      <c r="BY987" s="68"/>
      <c r="BZ987" s="68"/>
      <c r="CA987" s="68"/>
      <c r="CB987" s="68"/>
      <c r="CC987" s="68"/>
    </row>
    <row r="988" spans="1:81" x14ac:dyDescent="0.2">
      <c r="A988" s="138" t="s">
        <v>193</v>
      </c>
      <c r="B988" s="32"/>
      <c r="C988" s="164" t="str">
        <f t="shared" si="367"/>
        <v>B</v>
      </c>
      <c r="D988" s="68"/>
      <c r="E988" s="40"/>
      <c r="F988" s="35"/>
      <c r="G988" s="32"/>
      <c r="H988" s="32"/>
      <c r="I988" s="32"/>
      <c r="J988" s="32"/>
      <c r="K988" s="41"/>
      <c r="L988" s="42"/>
      <c r="M988" s="42"/>
      <c r="N988" s="167" t="str">
        <f t="shared" si="368"/>
        <v>Uit</v>
      </c>
      <c r="O988" s="46"/>
      <c r="P988" s="47"/>
      <c r="Q988" s="48">
        <f t="shared" si="369"/>
        <v>0</v>
      </c>
      <c r="R988" s="49" t="str">
        <f t="shared" si="370"/>
        <v/>
      </c>
      <c r="S988" s="50" t="str">
        <f t="shared" si="371"/>
        <v>Uit</v>
      </c>
      <c r="T988" s="171">
        <f t="shared" si="372"/>
        <v>0</v>
      </c>
      <c r="U988" s="169">
        <f t="shared" si="373"/>
        <v>0</v>
      </c>
      <c r="V988" s="169" t="str">
        <f t="shared" si="374"/>
        <v>Uit</v>
      </c>
      <c r="W988" s="170" t="str">
        <f t="shared" si="375"/>
        <v/>
      </c>
      <c r="X988" s="91" t="str">
        <f t="shared" si="376"/>
        <v/>
      </c>
      <c r="Y988" s="51"/>
      <c r="Z988" s="51"/>
      <c r="AA988" s="51"/>
      <c r="AB988" s="51"/>
      <c r="AC988" s="51"/>
      <c r="AD988" s="51"/>
      <c r="AE988" s="51"/>
      <c r="AF988" s="51"/>
      <c r="AG988" s="51"/>
      <c r="AH988" s="51"/>
      <c r="AI988" s="51"/>
      <c r="AJ988" s="51"/>
      <c r="AK988" s="51"/>
      <c r="AL988" s="51"/>
      <c r="AM988" s="51"/>
      <c r="AN988" s="51"/>
      <c r="AO988" s="51"/>
      <c r="AP988" s="51"/>
      <c r="AQ988" s="51"/>
      <c r="AR988" s="51"/>
      <c r="AS988" s="51"/>
      <c r="AT988" s="51"/>
      <c r="AU988" s="51"/>
      <c r="AV988" s="51"/>
      <c r="AW988" s="51"/>
      <c r="AX988" s="149">
        <f t="shared" si="377"/>
        <v>0</v>
      </c>
      <c r="AY988" s="52"/>
      <c r="AZ988" s="90" t="e">
        <f>VLOOKUP(AY988,Termination!C:D,2,FALSE)</f>
        <v>#N/A</v>
      </c>
      <c r="BA988" s="92" t="str">
        <f t="shared" si="378"/>
        <v/>
      </c>
      <c r="BB988" s="89"/>
      <c r="BC988" s="89"/>
      <c r="BD988" s="150" t="str">
        <f t="shared" si="379"/>
        <v/>
      </c>
      <c r="BE988" s="151">
        <f>VLOOKUP(A988,Basisgegevens!$B:$L,5,0)</f>
        <v>2.708333333333333E-3</v>
      </c>
      <c r="BF988" s="151">
        <f>VLOOKUP($A988,Basisgegevens!$B:$L,7,0)</f>
        <v>2.4768518518518516E-3</v>
      </c>
      <c r="BG988" s="151">
        <f>VLOOKUP($A988,Basisgegevens!$B:$L,8,0)</f>
        <v>6.076388888888889E-3</v>
      </c>
      <c r="BH988" s="152">
        <f>VLOOKUP($A988,Basisgegevens!$B:$L,9,0)</f>
        <v>300</v>
      </c>
      <c r="BI988" s="152">
        <f>VLOOKUP($A988,Basisgegevens!$B:$L,10,0)</f>
        <v>135</v>
      </c>
      <c r="BJ988" s="152">
        <f>VLOOKUP($A988,Basisgegevens!$B:$L,11,0)</f>
        <v>19</v>
      </c>
      <c r="BK988" s="152" t="str">
        <f t="shared" si="380"/>
        <v/>
      </c>
      <c r="BL988" s="153" t="str">
        <f t="shared" si="381"/>
        <v>Uit</v>
      </c>
      <c r="BM988" s="154" t="str">
        <f t="shared" si="388"/>
        <v/>
      </c>
      <c r="BN988" s="154">
        <f t="shared" si="382"/>
        <v>0</v>
      </c>
      <c r="BO988" s="154" t="str">
        <f t="shared" si="383"/>
        <v/>
      </c>
      <c r="BP988" s="61"/>
      <c r="BQ988" s="61"/>
      <c r="BR988" s="59" t="str">
        <f t="shared" si="384"/>
        <v/>
      </c>
      <c r="BS988" s="59" t="str">
        <f t="shared" si="385"/>
        <v/>
      </c>
      <c r="BT988" s="155" t="str">
        <f t="shared" si="386"/>
        <v/>
      </c>
      <c r="BU988" s="156" t="str">
        <f t="shared" si="387"/>
        <v/>
      </c>
      <c r="BV988" s="68"/>
      <c r="BW988" s="68"/>
      <c r="BX988" s="68"/>
      <c r="BY988" s="68"/>
      <c r="BZ988" s="68"/>
      <c r="CA988" s="68"/>
      <c r="CB988" s="68"/>
      <c r="CC988" s="68"/>
    </row>
    <row r="989" spans="1:81" x14ac:dyDescent="0.2">
      <c r="A989" s="138" t="s">
        <v>193</v>
      </c>
      <c r="B989" s="32"/>
      <c r="C989" s="164" t="str">
        <f t="shared" si="367"/>
        <v>B</v>
      </c>
      <c r="D989" s="68"/>
      <c r="E989" s="40"/>
      <c r="F989" s="35"/>
      <c r="G989" s="32"/>
      <c r="H989" s="32"/>
      <c r="I989" s="32"/>
      <c r="J989" s="32"/>
      <c r="K989" s="41"/>
      <c r="L989" s="42"/>
      <c r="M989" s="42"/>
      <c r="N989" s="167" t="str">
        <f t="shared" si="368"/>
        <v>Uit</v>
      </c>
      <c r="O989" s="46"/>
      <c r="P989" s="47"/>
      <c r="Q989" s="48">
        <f t="shared" si="369"/>
        <v>0</v>
      </c>
      <c r="R989" s="49" t="str">
        <f t="shared" si="370"/>
        <v/>
      </c>
      <c r="S989" s="50" t="str">
        <f t="shared" si="371"/>
        <v>Uit</v>
      </c>
      <c r="T989" s="171">
        <f t="shared" si="372"/>
        <v>0</v>
      </c>
      <c r="U989" s="169">
        <f t="shared" si="373"/>
        <v>0</v>
      </c>
      <c r="V989" s="169" t="str">
        <f t="shared" si="374"/>
        <v>Uit</v>
      </c>
      <c r="W989" s="170" t="str">
        <f t="shared" si="375"/>
        <v/>
      </c>
      <c r="X989" s="91" t="str">
        <f t="shared" si="376"/>
        <v/>
      </c>
      <c r="Y989" s="51"/>
      <c r="Z989" s="51"/>
      <c r="AA989" s="51"/>
      <c r="AB989" s="51"/>
      <c r="AC989" s="51"/>
      <c r="AD989" s="51"/>
      <c r="AE989" s="51"/>
      <c r="AF989" s="51"/>
      <c r="AG989" s="51"/>
      <c r="AH989" s="51"/>
      <c r="AI989" s="51"/>
      <c r="AJ989" s="51"/>
      <c r="AK989" s="51"/>
      <c r="AL989" s="51"/>
      <c r="AM989" s="51"/>
      <c r="AN989" s="51"/>
      <c r="AO989" s="51"/>
      <c r="AP989" s="51"/>
      <c r="AQ989" s="51"/>
      <c r="AR989" s="51"/>
      <c r="AS989" s="51"/>
      <c r="AT989" s="51"/>
      <c r="AU989" s="51"/>
      <c r="AV989" s="51"/>
      <c r="AW989" s="51"/>
      <c r="AX989" s="149">
        <f t="shared" si="377"/>
        <v>0</v>
      </c>
      <c r="AY989" s="52"/>
      <c r="AZ989" s="90" t="e">
        <f>VLOOKUP(AY989,Termination!C:D,2,FALSE)</f>
        <v>#N/A</v>
      </c>
      <c r="BA989" s="92" t="str">
        <f t="shared" si="378"/>
        <v/>
      </c>
      <c r="BB989" s="89"/>
      <c r="BC989" s="89"/>
      <c r="BD989" s="150" t="str">
        <f t="shared" si="379"/>
        <v/>
      </c>
      <c r="BE989" s="151">
        <f>VLOOKUP(A989,Basisgegevens!$B:$L,5,0)</f>
        <v>2.708333333333333E-3</v>
      </c>
      <c r="BF989" s="151">
        <f>VLOOKUP($A989,Basisgegevens!$B:$L,7,0)</f>
        <v>2.4768518518518516E-3</v>
      </c>
      <c r="BG989" s="151">
        <f>VLOOKUP($A989,Basisgegevens!$B:$L,8,0)</f>
        <v>6.076388888888889E-3</v>
      </c>
      <c r="BH989" s="152">
        <f>VLOOKUP($A989,Basisgegevens!$B:$L,9,0)</f>
        <v>300</v>
      </c>
      <c r="BI989" s="152">
        <f>VLOOKUP($A989,Basisgegevens!$B:$L,10,0)</f>
        <v>135</v>
      </c>
      <c r="BJ989" s="152">
        <f>VLOOKUP($A989,Basisgegevens!$B:$L,11,0)</f>
        <v>19</v>
      </c>
      <c r="BK989" s="152" t="str">
        <f t="shared" si="380"/>
        <v/>
      </c>
      <c r="BL989" s="153" t="str">
        <f t="shared" si="381"/>
        <v>Uit</v>
      </c>
      <c r="BM989" s="154" t="str">
        <f t="shared" si="388"/>
        <v/>
      </c>
      <c r="BN989" s="154">
        <f t="shared" si="382"/>
        <v>0</v>
      </c>
      <c r="BO989" s="154" t="str">
        <f t="shared" si="383"/>
        <v/>
      </c>
      <c r="BP989" s="61"/>
      <c r="BQ989" s="61"/>
      <c r="BR989" s="59" t="str">
        <f t="shared" si="384"/>
        <v/>
      </c>
      <c r="BS989" s="59" t="str">
        <f t="shared" si="385"/>
        <v/>
      </c>
      <c r="BT989" s="155" t="str">
        <f t="shared" si="386"/>
        <v/>
      </c>
      <c r="BU989" s="156" t="str">
        <f t="shared" si="387"/>
        <v/>
      </c>
      <c r="BV989" s="68"/>
      <c r="BW989" s="68"/>
      <c r="BX989" s="68"/>
      <c r="BY989" s="68"/>
      <c r="BZ989" s="68"/>
      <c r="CA989" s="68"/>
      <c r="CB989" s="68"/>
      <c r="CC989" s="68"/>
    </row>
    <row r="990" spans="1:81" x14ac:dyDescent="0.2">
      <c r="A990" s="138" t="s">
        <v>193</v>
      </c>
      <c r="B990" s="32"/>
      <c r="C990" s="164" t="str">
        <f t="shared" si="367"/>
        <v>B</v>
      </c>
      <c r="D990" s="68"/>
      <c r="E990" s="40"/>
      <c r="F990" s="35"/>
      <c r="G990" s="32"/>
      <c r="H990" s="32"/>
      <c r="I990" s="32"/>
      <c r="J990" s="32"/>
      <c r="K990" s="41"/>
      <c r="L990" s="42"/>
      <c r="M990" s="42"/>
      <c r="N990" s="167" t="str">
        <f t="shared" si="368"/>
        <v>Uit</v>
      </c>
      <c r="O990" s="46"/>
      <c r="P990" s="47"/>
      <c r="Q990" s="48">
        <f t="shared" si="369"/>
        <v>0</v>
      </c>
      <c r="R990" s="49" t="str">
        <f t="shared" si="370"/>
        <v/>
      </c>
      <c r="S990" s="50" t="str">
        <f t="shared" si="371"/>
        <v>Uit</v>
      </c>
      <c r="T990" s="171">
        <f t="shared" si="372"/>
        <v>0</v>
      </c>
      <c r="U990" s="169">
        <f t="shared" si="373"/>
        <v>0</v>
      </c>
      <c r="V990" s="169" t="str">
        <f t="shared" si="374"/>
        <v>Uit</v>
      </c>
      <c r="W990" s="170" t="str">
        <f t="shared" si="375"/>
        <v/>
      </c>
      <c r="X990" s="91" t="str">
        <f t="shared" si="376"/>
        <v/>
      </c>
      <c r="Y990" s="51"/>
      <c r="Z990" s="51"/>
      <c r="AA990" s="51"/>
      <c r="AB990" s="51"/>
      <c r="AC990" s="51"/>
      <c r="AD990" s="51"/>
      <c r="AE990" s="51"/>
      <c r="AF990" s="51"/>
      <c r="AG990" s="51"/>
      <c r="AH990" s="51"/>
      <c r="AI990" s="51"/>
      <c r="AJ990" s="51"/>
      <c r="AK990" s="51"/>
      <c r="AL990" s="51"/>
      <c r="AM990" s="51"/>
      <c r="AN990" s="51"/>
      <c r="AO990" s="51"/>
      <c r="AP990" s="51"/>
      <c r="AQ990" s="51"/>
      <c r="AR990" s="51"/>
      <c r="AS990" s="51"/>
      <c r="AT990" s="51"/>
      <c r="AU990" s="51"/>
      <c r="AV990" s="51"/>
      <c r="AW990" s="51"/>
      <c r="AX990" s="149">
        <f t="shared" si="377"/>
        <v>0</v>
      </c>
      <c r="AY990" s="52"/>
      <c r="AZ990" s="90" t="e">
        <f>VLOOKUP(AY990,Termination!C:D,2,FALSE)</f>
        <v>#N/A</v>
      </c>
      <c r="BA990" s="92" t="str">
        <f t="shared" si="378"/>
        <v/>
      </c>
      <c r="BB990" s="89"/>
      <c r="BC990" s="89"/>
      <c r="BD990" s="150" t="str">
        <f t="shared" si="379"/>
        <v/>
      </c>
      <c r="BE990" s="151">
        <f>VLOOKUP(A990,Basisgegevens!$B:$L,5,0)</f>
        <v>2.708333333333333E-3</v>
      </c>
      <c r="BF990" s="151">
        <f>VLOOKUP($A990,Basisgegevens!$B:$L,7,0)</f>
        <v>2.4768518518518516E-3</v>
      </c>
      <c r="BG990" s="151">
        <f>VLOOKUP($A990,Basisgegevens!$B:$L,8,0)</f>
        <v>6.076388888888889E-3</v>
      </c>
      <c r="BH990" s="152">
        <f>VLOOKUP($A990,Basisgegevens!$B:$L,9,0)</f>
        <v>300</v>
      </c>
      <c r="BI990" s="152">
        <f>VLOOKUP($A990,Basisgegevens!$B:$L,10,0)</f>
        <v>135</v>
      </c>
      <c r="BJ990" s="152">
        <f>VLOOKUP($A990,Basisgegevens!$B:$L,11,0)</f>
        <v>19</v>
      </c>
      <c r="BK990" s="152" t="str">
        <f t="shared" si="380"/>
        <v/>
      </c>
      <c r="BL990" s="153" t="str">
        <f t="shared" si="381"/>
        <v>Uit</v>
      </c>
      <c r="BM990" s="154" t="str">
        <f t="shared" si="388"/>
        <v/>
      </c>
      <c r="BN990" s="154">
        <f t="shared" si="382"/>
        <v>0</v>
      </c>
      <c r="BO990" s="154" t="str">
        <f t="shared" si="383"/>
        <v/>
      </c>
      <c r="BP990" s="61"/>
      <c r="BQ990" s="61"/>
      <c r="BR990" s="59" t="str">
        <f t="shared" si="384"/>
        <v/>
      </c>
      <c r="BS990" s="59" t="str">
        <f t="shared" si="385"/>
        <v/>
      </c>
      <c r="BT990" s="155" t="str">
        <f t="shared" si="386"/>
        <v/>
      </c>
      <c r="BU990" s="156" t="str">
        <f t="shared" si="387"/>
        <v/>
      </c>
      <c r="BV990" s="68"/>
      <c r="BW990" s="68"/>
      <c r="BX990" s="68"/>
      <c r="BY990" s="68"/>
      <c r="BZ990" s="68"/>
      <c r="CA990" s="68"/>
      <c r="CB990" s="68"/>
      <c r="CC990" s="68"/>
    </row>
    <row r="991" spans="1:81" x14ac:dyDescent="0.2">
      <c r="A991" s="138" t="s">
        <v>193</v>
      </c>
      <c r="B991" s="32"/>
      <c r="C991" s="164" t="str">
        <f t="shared" si="367"/>
        <v>B</v>
      </c>
      <c r="D991" s="68"/>
      <c r="E991" s="40"/>
      <c r="F991" s="35"/>
      <c r="G991" s="32"/>
      <c r="H991" s="32"/>
      <c r="I991" s="32"/>
      <c r="J991" s="32"/>
      <c r="K991" s="41"/>
      <c r="L991" s="42"/>
      <c r="M991" s="42"/>
      <c r="N991" s="167" t="str">
        <f t="shared" si="368"/>
        <v>Uit</v>
      </c>
      <c r="O991" s="46"/>
      <c r="P991" s="47"/>
      <c r="Q991" s="48">
        <f t="shared" si="369"/>
        <v>0</v>
      </c>
      <c r="R991" s="49" t="str">
        <f t="shared" si="370"/>
        <v/>
      </c>
      <c r="S991" s="50" t="str">
        <f t="shared" si="371"/>
        <v>Uit</v>
      </c>
      <c r="T991" s="171">
        <f t="shared" si="372"/>
        <v>0</v>
      </c>
      <c r="U991" s="169">
        <f t="shared" si="373"/>
        <v>0</v>
      </c>
      <c r="V991" s="169" t="str">
        <f t="shared" si="374"/>
        <v>Uit</v>
      </c>
      <c r="W991" s="170" t="str">
        <f t="shared" si="375"/>
        <v/>
      </c>
      <c r="X991" s="91" t="str">
        <f t="shared" si="376"/>
        <v/>
      </c>
      <c r="Y991" s="51"/>
      <c r="Z991" s="51"/>
      <c r="AA991" s="51"/>
      <c r="AB991" s="51"/>
      <c r="AC991" s="51"/>
      <c r="AD991" s="51"/>
      <c r="AE991" s="51"/>
      <c r="AF991" s="51"/>
      <c r="AG991" s="51"/>
      <c r="AH991" s="51"/>
      <c r="AI991" s="51"/>
      <c r="AJ991" s="51"/>
      <c r="AK991" s="51"/>
      <c r="AL991" s="51"/>
      <c r="AM991" s="51"/>
      <c r="AN991" s="51"/>
      <c r="AO991" s="51"/>
      <c r="AP991" s="51"/>
      <c r="AQ991" s="51"/>
      <c r="AR991" s="51"/>
      <c r="AS991" s="51"/>
      <c r="AT991" s="51"/>
      <c r="AU991" s="51"/>
      <c r="AV991" s="51"/>
      <c r="AW991" s="51"/>
      <c r="AX991" s="149">
        <f t="shared" si="377"/>
        <v>0</v>
      </c>
      <c r="AY991" s="52"/>
      <c r="AZ991" s="90" t="e">
        <f>VLOOKUP(AY991,Termination!C:D,2,FALSE)</f>
        <v>#N/A</v>
      </c>
      <c r="BA991" s="92" t="str">
        <f t="shared" si="378"/>
        <v/>
      </c>
      <c r="BB991" s="89"/>
      <c r="BC991" s="89"/>
      <c r="BD991" s="150" t="str">
        <f t="shared" si="379"/>
        <v/>
      </c>
      <c r="BE991" s="151">
        <f>VLOOKUP(A991,Basisgegevens!$B:$L,5,0)</f>
        <v>2.708333333333333E-3</v>
      </c>
      <c r="BF991" s="151">
        <f>VLOOKUP($A991,Basisgegevens!$B:$L,7,0)</f>
        <v>2.4768518518518516E-3</v>
      </c>
      <c r="BG991" s="151">
        <f>VLOOKUP($A991,Basisgegevens!$B:$L,8,0)</f>
        <v>6.076388888888889E-3</v>
      </c>
      <c r="BH991" s="152">
        <f>VLOOKUP($A991,Basisgegevens!$B:$L,9,0)</f>
        <v>300</v>
      </c>
      <c r="BI991" s="152">
        <f>VLOOKUP($A991,Basisgegevens!$B:$L,10,0)</f>
        <v>135</v>
      </c>
      <c r="BJ991" s="152">
        <f>VLOOKUP($A991,Basisgegevens!$B:$L,11,0)</f>
        <v>19</v>
      </c>
      <c r="BK991" s="152" t="str">
        <f t="shared" si="380"/>
        <v/>
      </c>
      <c r="BL991" s="153" t="str">
        <f t="shared" si="381"/>
        <v>Uit</v>
      </c>
      <c r="BM991" s="154" t="str">
        <f t="shared" si="388"/>
        <v/>
      </c>
      <c r="BN991" s="154">
        <f t="shared" si="382"/>
        <v>0</v>
      </c>
      <c r="BO991" s="154" t="str">
        <f t="shared" si="383"/>
        <v/>
      </c>
      <c r="BP991" s="61"/>
      <c r="BQ991" s="61"/>
      <c r="BR991" s="59" t="str">
        <f t="shared" si="384"/>
        <v/>
      </c>
      <c r="BS991" s="59" t="str">
        <f t="shared" si="385"/>
        <v/>
      </c>
      <c r="BT991" s="155" t="str">
        <f t="shared" si="386"/>
        <v/>
      </c>
      <c r="BU991" s="156" t="str">
        <f t="shared" si="387"/>
        <v/>
      </c>
      <c r="BV991" s="68"/>
      <c r="BW991" s="68"/>
      <c r="BX991" s="68"/>
      <c r="BY991" s="68"/>
      <c r="BZ991" s="68"/>
      <c r="CA991" s="68"/>
      <c r="CB991" s="68"/>
      <c r="CC991" s="68"/>
    </row>
    <row r="992" spans="1:81" x14ac:dyDescent="0.2">
      <c r="A992" s="138" t="s">
        <v>193</v>
      </c>
      <c r="B992" s="32"/>
      <c r="C992" s="164" t="str">
        <f t="shared" si="367"/>
        <v>B</v>
      </c>
      <c r="D992" s="68"/>
      <c r="E992" s="40"/>
      <c r="F992" s="35"/>
      <c r="G992" s="32"/>
      <c r="H992" s="32"/>
      <c r="I992" s="32"/>
      <c r="J992" s="32"/>
      <c r="K992" s="41"/>
      <c r="L992" s="42"/>
      <c r="M992" s="42"/>
      <c r="N992" s="167" t="str">
        <f t="shared" si="368"/>
        <v>Uit</v>
      </c>
      <c r="O992" s="46"/>
      <c r="P992" s="47"/>
      <c r="Q992" s="48">
        <f t="shared" si="369"/>
        <v>0</v>
      </c>
      <c r="R992" s="49" t="str">
        <f t="shared" si="370"/>
        <v/>
      </c>
      <c r="S992" s="50" t="str">
        <f t="shared" si="371"/>
        <v>Uit</v>
      </c>
      <c r="T992" s="171">
        <f t="shared" si="372"/>
        <v>0</v>
      </c>
      <c r="U992" s="169">
        <f t="shared" si="373"/>
        <v>0</v>
      </c>
      <c r="V992" s="169" t="str">
        <f t="shared" si="374"/>
        <v>Uit</v>
      </c>
      <c r="W992" s="170" t="str">
        <f t="shared" si="375"/>
        <v/>
      </c>
      <c r="X992" s="91" t="str">
        <f t="shared" si="376"/>
        <v/>
      </c>
      <c r="Y992" s="51"/>
      <c r="Z992" s="51"/>
      <c r="AA992" s="51"/>
      <c r="AB992" s="51"/>
      <c r="AC992" s="51"/>
      <c r="AD992" s="51"/>
      <c r="AE992" s="51"/>
      <c r="AF992" s="51"/>
      <c r="AG992" s="51"/>
      <c r="AH992" s="51"/>
      <c r="AI992" s="51"/>
      <c r="AJ992" s="51"/>
      <c r="AK992" s="51"/>
      <c r="AL992" s="51"/>
      <c r="AM992" s="51"/>
      <c r="AN992" s="51"/>
      <c r="AO992" s="51"/>
      <c r="AP992" s="51"/>
      <c r="AQ992" s="51"/>
      <c r="AR992" s="51"/>
      <c r="AS992" s="51"/>
      <c r="AT992" s="51"/>
      <c r="AU992" s="51"/>
      <c r="AV992" s="51"/>
      <c r="AW992" s="51"/>
      <c r="AX992" s="149">
        <f t="shared" si="377"/>
        <v>0</v>
      </c>
      <c r="AY992" s="52"/>
      <c r="AZ992" s="90" t="e">
        <f>VLOOKUP(AY992,Termination!C:D,2,FALSE)</f>
        <v>#N/A</v>
      </c>
      <c r="BA992" s="92" t="str">
        <f t="shared" si="378"/>
        <v/>
      </c>
      <c r="BB992" s="89"/>
      <c r="BC992" s="89"/>
      <c r="BD992" s="150" t="str">
        <f t="shared" si="379"/>
        <v/>
      </c>
      <c r="BE992" s="151">
        <f>VLOOKUP(A992,Basisgegevens!$B:$L,5,0)</f>
        <v>2.708333333333333E-3</v>
      </c>
      <c r="BF992" s="151">
        <f>VLOOKUP($A992,Basisgegevens!$B:$L,7,0)</f>
        <v>2.4768518518518516E-3</v>
      </c>
      <c r="BG992" s="151">
        <f>VLOOKUP($A992,Basisgegevens!$B:$L,8,0)</f>
        <v>6.076388888888889E-3</v>
      </c>
      <c r="BH992" s="152">
        <f>VLOOKUP($A992,Basisgegevens!$B:$L,9,0)</f>
        <v>300</v>
      </c>
      <c r="BI992" s="152">
        <f>VLOOKUP($A992,Basisgegevens!$B:$L,10,0)</f>
        <v>135</v>
      </c>
      <c r="BJ992" s="152">
        <f>VLOOKUP($A992,Basisgegevens!$B:$L,11,0)</f>
        <v>19</v>
      </c>
      <c r="BK992" s="152" t="str">
        <f t="shared" si="380"/>
        <v/>
      </c>
      <c r="BL992" s="153" t="str">
        <f t="shared" si="381"/>
        <v>Uit</v>
      </c>
      <c r="BM992" s="154" t="str">
        <f t="shared" si="388"/>
        <v/>
      </c>
      <c r="BN992" s="154">
        <f t="shared" si="382"/>
        <v>0</v>
      </c>
      <c r="BO992" s="154" t="str">
        <f t="shared" si="383"/>
        <v/>
      </c>
      <c r="BP992" s="61"/>
      <c r="BQ992" s="61"/>
      <c r="BR992" s="59" t="str">
        <f t="shared" si="384"/>
        <v/>
      </c>
      <c r="BS992" s="59" t="str">
        <f t="shared" si="385"/>
        <v/>
      </c>
      <c r="BT992" s="155" t="str">
        <f t="shared" si="386"/>
        <v/>
      </c>
      <c r="BU992" s="156" t="str">
        <f t="shared" si="387"/>
        <v/>
      </c>
      <c r="BV992" s="68"/>
      <c r="BW992" s="68"/>
      <c r="BX992" s="68"/>
      <c r="BY992" s="68"/>
      <c r="BZ992" s="68"/>
      <c r="CA992" s="68"/>
      <c r="CB992" s="68"/>
      <c r="CC992" s="68"/>
    </row>
    <row r="993" spans="1:81" x14ac:dyDescent="0.2">
      <c r="A993" s="138" t="s">
        <v>193</v>
      </c>
      <c r="B993" s="32"/>
      <c r="C993" s="164" t="str">
        <f t="shared" si="367"/>
        <v>B</v>
      </c>
      <c r="D993" s="68"/>
      <c r="E993" s="40"/>
      <c r="F993" s="35"/>
      <c r="G993" s="32"/>
      <c r="H993" s="32"/>
      <c r="I993" s="32"/>
      <c r="J993" s="32"/>
      <c r="K993" s="41"/>
      <c r="L993" s="42"/>
      <c r="M993" s="42"/>
      <c r="N993" s="167" t="str">
        <f t="shared" si="368"/>
        <v>Uit</v>
      </c>
      <c r="O993" s="46"/>
      <c r="P993" s="47"/>
      <c r="Q993" s="48">
        <f t="shared" si="369"/>
        <v>0</v>
      </c>
      <c r="R993" s="49" t="str">
        <f t="shared" si="370"/>
        <v/>
      </c>
      <c r="S993" s="50" t="str">
        <f t="shared" si="371"/>
        <v>Uit</v>
      </c>
      <c r="T993" s="171">
        <f t="shared" si="372"/>
        <v>0</v>
      </c>
      <c r="U993" s="169">
        <f t="shared" si="373"/>
        <v>0</v>
      </c>
      <c r="V993" s="169" t="str">
        <f t="shared" si="374"/>
        <v>Uit</v>
      </c>
      <c r="W993" s="170" t="str">
        <f t="shared" si="375"/>
        <v/>
      </c>
      <c r="X993" s="91" t="str">
        <f t="shared" si="376"/>
        <v/>
      </c>
      <c r="Y993" s="51"/>
      <c r="Z993" s="51"/>
      <c r="AA993" s="51"/>
      <c r="AB993" s="51"/>
      <c r="AC993" s="51"/>
      <c r="AD993" s="51"/>
      <c r="AE993" s="51"/>
      <c r="AF993" s="51"/>
      <c r="AG993" s="51"/>
      <c r="AH993" s="51"/>
      <c r="AI993" s="51"/>
      <c r="AJ993" s="51"/>
      <c r="AK993" s="51"/>
      <c r="AL993" s="51"/>
      <c r="AM993" s="51"/>
      <c r="AN993" s="51"/>
      <c r="AO993" s="51"/>
      <c r="AP993" s="51"/>
      <c r="AQ993" s="51"/>
      <c r="AR993" s="51"/>
      <c r="AS993" s="51"/>
      <c r="AT993" s="51"/>
      <c r="AU993" s="51"/>
      <c r="AV993" s="51"/>
      <c r="AW993" s="51"/>
      <c r="AX993" s="149">
        <f t="shared" si="377"/>
        <v>0</v>
      </c>
      <c r="AY993" s="52"/>
      <c r="AZ993" s="90" t="e">
        <f>VLOOKUP(AY993,Termination!C:D,2,FALSE)</f>
        <v>#N/A</v>
      </c>
      <c r="BA993" s="92" t="str">
        <f t="shared" si="378"/>
        <v/>
      </c>
      <c r="BB993" s="89"/>
      <c r="BC993" s="89"/>
      <c r="BD993" s="150" t="str">
        <f t="shared" si="379"/>
        <v/>
      </c>
      <c r="BE993" s="151">
        <f>VLOOKUP(A993,Basisgegevens!$B:$L,5,0)</f>
        <v>2.708333333333333E-3</v>
      </c>
      <c r="BF993" s="151">
        <f>VLOOKUP($A993,Basisgegevens!$B:$L,7,0)</f>
        <v>2.4768518518518516E-3</v>
      </c>
      <c r="BG993" s="151">
        <f>VLOOKUP($A993,Basisgegevens!$B:$L,8,0)</f>
        <v>6.076388888888889E-3</v>
      </c>
      <c r="BH993" s="152">
        <f>VLOOKUP($A993,Basisgegevens!$B:$L,9,0)</f>
        <v>300</v>
      </c>
      <c r="BI993" s="152">
        <f>VLOOKUP($A993,Basisgegevens!$B:$L,10,0)</f>
        <v>135</v>
      </c>
      <c r="BJ993" s="152">
        <f>VLOOKUP($A993,Basisgegevens!$B:$L,11,0)</f>
        <v>19</v>
      </c>
      <c r="BK993" s="152" t="str">
        <f t="shared" si="380"/>
        <v/>
      </c>
      <c r="BL993" s="153" t="str">
        <f t="shared" si="381"/>
        <v>Uit</v>
      </c>
      <c r="BM993" s="154" t="str">
        <f t="shared" si="388"/>
        <v/>
      </c>
      <c r="BN993" s="154">
        <f t="shared" si="382"/>
        <v>0</v>
      </c>
      <c r="BO993" s="154" t="str">
        <f t="shared" si="383"/>
        <v/>
      </c>
      <c r="BP993" s="61"/>
      <c r="BQ993" s="61"/>
      <c r="BR993" s="59" t="str">
        <f t="shared" si="384"/>
        <v/>
      </c>
      <c r="BS993" s="59" t="str">
        <f t="shared" si="385"/>
        <v/>
      </c>
      <c r="BT993" s="155" t="str">
        <f t="shared" si="386"/>
        <v/>
      </c>
      <c r="BU993" s="156" t="str">
        <f t="shared" si="387"/>
        <v/>
      </c>
      <c r="BV993" s="68"/>
      <c r="BW993" s="68"/>
      <c r="BX993" s="68"/>
      <c r="BY993" s="68"/>
      <c r="BZ993" s="68"/>
      <c r="CA993" s="68"/>
      <c r="CB993" s="68"/>
      <c r="CC993" s="68"/>
    </row>
    <row r="994" spans="1:81" x14ac:dyDescent="0.2">
      <c r="A994" s="138" t="s">
        <v>193</v>
      </c>
      <c r="B994" s="32"/>
      <c r="C994" s="164" t="str">
        <f t="shared" si="367"/>
        <v>B</v>
      </c>
      <c r="D994" s="68"/>
      <c r="E994" s="40"/>
      <c r="F994" s="35"/>
      <c r="G994" s="32"/>
      <c r="H994" s="32"/>
      <c r="I994" s="32"/>
      <c r="J994" s="32"/>
      <c r="K994" s="41"/>
      <c r="L994" s="42"/>
      <c r="M994" s="42"/>
      <c r="N994" s="167" t="str">
        <f t="shared" si="368"/>
        <v>Uit</v>
      </c>
      <c r="O994" s="46"/>
      <c r="P994" s="47"/>
      <c r="Q994" s="48">
        <f t="shared" si="369"/>
        <v>0</v>
      </c>
      <c r="R994" s="49" t="str">
        <f t="shared" si="370"/>
        <v/>
      </c>
      <c r="S994" s="50" t="str">
        <f t="shared" si="371"/>
        <v>Uit</v>
      </c>
      <c r="T994" s="171">
        <f t="shared" si="372"/>
        <v>0</v>
      </c>
      <c r="U994" s="169">
        <f t="shared" si="373"/>
        <v>0</v>
      </c>
      <c r="V994" s="169" t="str">
        <f t="shared" si="374"/>
        <v>Uit</v>
      </c>
      <c r="W994" s="170" t="str">
        <f t="shared" si="375"/>
        <v/>
      </c>
      <c r="X994" s="91" t="str">
        <f t="shared" si="376"/>
        <v/>
      </c>
      <c r="Y994" s="51"/>
      <c r="Z994" s="51"/>
      <c r="AA994" s="51"/>
      <c r="AB994" s="51"/>
      <c r="AC994" s="51"/>
      <c r="AD994" s="51"/>
      <c r="AE994" s="51"/>
      <c r="AF994" s="51"/>
      <c r="AG994" s="51"/>
      <c r="AH994" s="51"/>
      <c r="AI994" s="51"/>
      <c r="AJ994" s="51"/>
      <c r="AK994" s="51"/>
      <c r="AL994" s="51"/>
      <c r="AM994" s="51"/>
      <c r="AN994" s="51"/>
      <c r="AO994" s="51"/>
      <c r="AP994" s="51"/>
      <c r="AQ994" s="51"/>
      <c r="AR994" s="51"/>
      <c r="AS994" s="51"/>
      <c r="AT994" s="51"/>
      <c r="AU994" s="51"/>
      <c r="AV994" s="51"/>
      <c r="AW994" s="51"/>
      <c r="AX994" s="149">
        <f t="shared" si="377"/>
        <v>0</v>
      </c>
      <c r="AY994" s="52"/>
      <c r="AZ994" s="90" t="e">
        <f>VLOOKUP(AY994,Termination!C:D,2,FALSE)</f>
        <v>#N/A</v>
      </c>
      <c r="BA994" s="92" t="str">
        <f t="shared" si="378"/>
        <v/>
      </c>
      <c r="BB994" s="89"/>
      <c r="BC994" s="89"/>
      <c r="BD994" s="150" t="str">
        <f t="shared" si="379"/>
        <v/>
      </c>
      <c r="BE994" s="151">
        <f>VLOOKUP(A994,Basisgegevens!$B:$L,5,0)</f>
        <v>2.708333333333333E-3</v>
      </c>
      <c r="BF994" s="151">
        <f>VLOOKUP($A994,Basisgegevens!$B:$L,7,0)</f>
        <v>2.4768518518518516E-3</v>
      </c>
      <c r="BG994" s="151">
        <f>VLOOKUP($A994,Basisgegevens!$B:$L,8,0)</f>
        <v>6.076388888888889E-3</v>
      </c>
      <c r="BH994" s="152">
        <f>VLOOKUP($A994,Basisgegevens!$B:$L,9,0)</f>
        <v>300</v>
      </c>
      <c r="BI994" s="152">
        <f>VLOOKUP($A994,Basisgegevens!$B:$L,10,0)</f>
        <v>135</v>
      </c>
      <c r="BJ994" s="152">
        <f>VLOOKUP($A994,Basisgegevens!$B:$L,11,0)</f>
        <v>19</v>
      </c>
      <c r="BK994" s="152" t="str">
        <f t="shared" si="380"/>
        <v/>
      </c>
      <c r="BL994" s="153" t="str">
        <f t="shared" si="381"/>
        <v>Uit</v>
      </c>
      <c r="BM994" s="154" t="str">
        <f t="shared" si="388"/>
        <v/>
      </c>
      <c r="BN994" s="154">
        <f t="shared" si="382"/>
        <v>0</v>
      </c>
      <c r="BO994" s="154" t="str">
        <f t="shared" si="383"/>
        <v/>
      </c>
      <c r="BP994" s="61"/>
      <c r="BQ994" s="61"/>
      <c r="BR994" s="59" t="str">
        <f t="shared" si="384"/>
        <v/>
      </c>
      <c r="BS994" s="59" t="str">
        <f t="shared" si="385"/>
        <v/>
      </c>
      <c r="BT994" s="155" t="str">
        <f t="shared" si="386"/>
        <v/>
      </c>
      <c r="BU994" s="156" t="str">
        <f t="shared" si="387"/>
        <v/>
      </c>
      <c r="BV994" s="68"/>
      <c r="BW994" s="68"/>
      <c r="BX994" s="68"/>
      <c r="BY994" s="68"/>
      <c r="BZ994" s="68"/>
      <c r="CA994" s="68"/>
      <c r="CB994" s="68"/>
      <c r="CC994" s="68"/>
    </row>
    <row r="995" spans="1:81" x14ac:dyDescent="0.2">
      <c r="A995" s="138" t="s">
        <v>193</v>
      </c>
      <c r="B995" s="32"/>
      <c r="C995" s="164" t="str">
        <f t="shared" si="367"/>
        <v>B</v>
      </c>
      <c r="D995" s="68"/>
      <c r="E995" s="40"/>
      <c r="F995" s="35"/>
      <c r="G995" s="32"/>
      <c r="H995" s="32"/>
      <c r="I995" s="32"/>
      <c r="J995" s="32"/>
      <c r="K995" s="41"/>
      <c r="L995" s="42"/>
      <c r="M995" s="42"/>
      <c r="N995" s="167" t="str">
        <f t="shared" si="368"/>
        <v>Uit</v>
      </c>
      <c r="O995" s="46"/>
      <c r="P995" s="47"/>
      <c r="Q995" s="48">
        <f t="shared" si="369"/>
        <v>0</v>
      </c>
      <c r="R995" s="49" t="str">
        <f t="shared" si="370"/>
        <v/>
      </c>
      <c r="S995" s="50" t="str">
        <f t="shared" si="371"/>
        <v>Uit</v>
      </c>
      <c r="T995" s="171">
        <f t="shared" si="372"/>
        <v>0</v>
      </c>
      <c r="U995" s="169">
        <f t="shared" si="373"/>
        <v>0</v>
      </c>
      <c r="V995" s="169" t="str">
        <f t="shared" si="374"/>
        <v>Uit</v>
      </c>
      <c r="W995" s="170" t="str">
        <f t="shared" si="375"/>
        <v/>
      </c>
      <c r="X995" s="91" t="str">
        <f t="shared" si="376"/>
        <v/>
      </c>
      <c r="Y995" s="51"/>
      <c r="Z995" s="51"/>
      <c r="AA995" s="51"/>
      <c r="AB995" s="51"/>
      <c r="AC995" s="51"/>
      <c r="AD995" s="51"/>
      <c r="AE995" s="51"/>
      <c r="AF995" s="51"/>
      <c r="AG995" s="51"/>
      <c r="AH995" s="51"/>
      <c r="AI995" s="51"/>
      <c r="AJ995" s="51"/>
      <c r="AK995" s="51"/>
      <c r="AL995" s="51"/>
      <c r="AM995" s="51"/>
      <c r="AN995" s="51"/>
      <c r="AO995" s="51"/>
      <c r="AP995" s="51"/>
      <c r="AQ995" s="51"/>
      <c r="AR995" s="51"/>
      <c r="AS995" s="51"/>
      <c r="AT995" s="51"/>
      <c r="AU995" s="51"/>
      <c r="AV995" s="51"/>
      <c r="AW995" s="51"/>
      <c r="AX995" s="149">
        <f t="shared" si="377"/>
        <v>0</v>
      </c>
      <c r="AY995" s="52"/>
      <c r="AZ995" s="90" t="e">
        <f>VLOOKUP(AY995,Termination!C:D,2,FALSE)</f>
        <v>#N/A</v>
      </c>
      <c r="BA995" s="92" t="str">
        <f t="shared" si="378"/>
        <v/>
      </c>
      <c r="BB995" s="89"/>
      <c r="BC995" s="89"/>
      <c r="BD995" s="150" t="str">
        <f t="shared" si="379"/>
        <v/>
      </c>
      <c r="BE995" s="151">
        <f>VLOOKUP(A995,Basisgegevens!$B:$L,5,0)</f>
        <v>2.708333333333333E-3</v>
      </c>
      <c r="BF995" s="151">
        <f>VLOOKUP($A995,Basisgegevens!$B:$L,7,0)</f>
        <v>2.4768518518518516E-3</v>
      </c>
      <c r="BG995" s="151">
        <f>VLOOKUP($A995,Basisgegevens!$B:$L,8,0)</f>
        <v>6.076388888888889E-3</v>
      </c>
      <c r="BH995" s="152">
        <f>VLOOKUP($A995,Basisgegevens!$B:$L,9,0)</f>
        <v>300</v>
      </c>
      <c r="BI995" s="152">
        <f>VLOOKUP($A995,Basisgegevens!$B:$L,10,0)</f>
        <v>135</v>
      </c>
      <c r="BJ995" s="152">
        <f>VLOOKUP($A995,Basisgegevens!$B:$L,11,0)</f>
        <v>19</v>
      </c>
      <c r="BK995" s="152" t="str">
        <f t="shared" si="380"/>
        <v/>
      </c>
      <c r="BL995" s="153" t="str">
        <f t="shared" si="381"/>
        <v>Uit</v>
      </c>
      <c r="BM995" s="154" t="str">
        <f t="shared" si="388"/>
        <v/>
      </c>
      <c r="BN995" s="154">
        <f t="shared" si="382"/>
        <v>0</v>
      </c>
      <c r="BO995" s="154" t="str">
        <f t="shared" si="383"/>
        <v/>
      </c>
      <c r="BP995" s="61"/>
      <c r="BQ995" s="61"/>
      <c r="BR995" s="59" t="str">
        <f t="shared" si="384"/>
        <v/>
      </c>
      <c r="BS995" s="59" t="str">
        <f t="shared" si="385"/>
        <v/>
      </c>
      <c r="BT995" s="155" t="str">
        <f t="shared" si="386"/>
        <v/>
      </c>
      <c r="BU995" s="156" t="str">
        <f t="shared" si="387"/>
        <v/>
      </c>
      <c r="BV995" s="68"/>
      <c r="BW995" s="68"/>
      <c r="BX995" s="68"/>
      <c r="BY995" s="68"/>
      <c r="BZ995" s="68"/>
      <c r="CA995" s="68"/>
      <c r="CB995" s="68"/>
      <c r="CC995" s="68"/>
    </row>
    <row r="996" spans="1:81" x14ac:dyDescent="0.2">
      <c r="A996" s="138" t="s">
        <v>193</v>
      </c>
      <c r="B996" s="32"/>
      <c r="C996" s="164" t="str">
        <f t="shared" ref="C996:C1052" si="389">MID(A996,4,1)</f>
        <v>B</v>
      </c>
      <c r="D996" s="68"/>
      <c r="E996" s="40"/>
      <c r="F996" s="35"/>
      <c r="G996" s="32"/>
      <c r="H996" s="32"/>
      <c r="I996" s="32"/>
      <c r="J996" s="32"/>
      <c r="K996" s="41"/>
      <c r="L996" s="42"/>
      <c r="M996" s="42"/>
      <c r="N996" s="167" t="str">
        <f t="shared" ref="N996:N1052" si="390">IFERROR(IF(ISTEXT(M996),M996,(IF(AVERAGE(L996:M996)&lt;=BI996,"Uit",100-(AVERAGE(L996:M996)/BH996*100)))),"Uit")</f>
        <v>Uit</v>
      </c>
      <c r="O996" s="46"/>
      <c r="P996" s="47"/>
      <c r="Q996" s="48">
        <f t="shared" ref="Q996:Q1052" si="391">IF(AX996="","",AX996)</f>
        <v>0</v>
      </c>
      <c r="R996" s="49" t="str">
        <f t="shared" ref="R996:R1052" si="392">IF(BD996="","",IF(BD996&gt;BG996,"Uit",BM996+BN996))</f>
        <v/>
      </c>
      <c r="S996" s="50" t="str">
        <f t="shared" ref="S996:S1052" si="393">IF(ISTEXT(BL996),BL996,IF(OR(ISBLANK(Q996),Q996="",ISBLANK(Y996)),BL996,IF(ISTEXT(BO996),BO996,BL996+BO996)))</f>
        <v>Uit</v>
      </c>
      <c r="T996" s="171">
        <f t="shared" ref="T996:T1052" si="394">IF(BP996="",0,BR996)</f>
        <v>0</v>
      </c>
      <c r="U996" s="169">
        <f t="shared" ref="U996:U1052" si="395">IF(BQ996="",0,BS996)</f>
        <v>0</v>
      </c>
      <c r="V996" s="169" t="str">
        <f t="shared" ref="V996:V1052" si="396">IF(S996="","",IF(ISTEXT(S996),S996,S996-T996-U996))</f>
        <v>Uit</v>
      </c>
      <c r="W996" s="170" t="str">
        <f t="shared" ref="W996:W1052" si="397">IF(AY996="","",AZ996)</f>
        <v/>
      </c>
      <c r="X996" s="91" t="str">
        <f t="shared" ref="X996:X1052" si="398">IF($G996="","",$G996)</f>
        <v/>
      </c>
      <c r="Y996" s="51"/>
      <c r="Z996" s="51"/>
      <c r="AA996" s="51"/>
      <c r="AB996" s="51"/>
      <c r="AC996" s="51"/>
      <c r="AD996" s="51"/>
      <c r="AE996" s="51"/>
      <c r="AF996" s="51"/>
      <c r="AG996" s="51"/>
      <c r="AH996" s="51"/>
      <c r="AI996" s="51"/>
      <c r="AJ996" s="51"/>
      <c r="AK996" s="51"/>
      <c r="AL996" s="51"/>
      <c r="AM996" s="51"/>
      <c r="AN996" s="51"/>
      <c r="AO996" s="51"/>
      <c r="AP996" s="51"/>
      <c r="AQ996" s="51"/>
      <c r="AR996" s="51"/>
      <c r="AS996" s="51"/>
      <c r="AT996" s="51"/>
      <c r="AU996" s="51"/>
      <c r="AV996" s="51"/>
      <c r="AW996" s="51"/>
      <c r="AX996" s="149">
        <f t="shared" ref="AX996:AX1052" si="399">IF(AY996="",SUM(Y996:AW996),"Uit")</f>
        <v>0</v>
      </c>
      <c r="AY996" s="52"/>
      <c r="AZ996" s="90" t="e">
        <f>VLOOKUP(AY996,Termination!C:D,2,FALSE)</f>
        <v>#N/A</v>
      </c>
      <c r="BA996" s="92" t="str">
        <f t="shared" ref="BA996:BA1052" si="400">IF($G996="","",$G996)</f>
        <v/>
      </c>
      <c r="BB996" s="89"/>
      <c r="BC996" s="89"/>
      <c r="BD996" s="150" t="str">
        <f t="shared" ref="BD996:BD1052" si="401">IF(ISBLANK(BC996),"",BC996-BB996)</f>
        <v/>
      </c>
      <c r="BE996" s="151">
        <f>VLOOKUP(A996,Basisgegevens!$B:$L,5,0)</f>
        <v>2.708333333333333E-3</v>
      </c>
      <c r="BF996" s="151">
        <f>VLOOKUP($A996,Basisgegevens!$B:$L,7,0)</f>
        <v>2.4768518518518516E-3</v>
      </c>
      <c r="BG996" s="151">
        <f>VLOOKUP($A996,Basisgegevens!$B:$L,8,0)</f>
        <v>6.076388888888889E-3</v>
      </c>
      <c r="BH996" s="152">
        <f>VLOOKUP($A996,Basisgegevens!$B:$L,9,0)</f>
        <v>300</v>
      </c>
      <c r="BI996" s="152">
        <f>VLOOKUP($A996,Basisgegevens!$B:$L,10,0)</f>
        <v>135</v>
      </c>
      <c r="BJ996" s="152">
        <f>VLOOKUP($A996,Basisgegevens!$B:$L,11,0)</f>
        <v>19</v>
      </c>
      <c r="BK996" s="152" t="str">
        <f t="shared" ref="BK996:BK1052" si="402">IF(O996="","",IF(ISTEXT(O996),O996,IF(O996&gt;BJ996,"Uit",IF(ISBLANK(P996),O996,O996+P996))))</f>
        <v/>
      </c>
      <c r="BL996" s="153" t="str">
        <f t="shared" ref="BL996:BL1052" si="403">IF(OR(ISTEXT(N996),BK996=""),N996,IF(ISTEXT(BK996),BK996,N996+BK996))</f>
        <v>Uit</v>
      </c>
      <c r="BM996" s="154" t="str">
        <f t="shared" si="388"/>
        <v/>
      </c>
      <c r="BN996" s="154">
        <f t="shared" ref="BN996:BN1052" si="404">IF(BD996&gt;BF996,0,(BF996-BD996)*24*3600*0.4)</f>
        <v>0</v>
      </c>
      <c r="BO996" s="154" t="str">
        <f t="shared" ref="BO996:BO1052" si="405">IF(Q996="","",IF(ISTEXT(Q996),Q996,IF(ISTEXT(R996),R996,Q996+R996)))</f>
        <v/>
      </c>
      <c r="BP996" s="61"/>
      <c r="BQ996" s="61"/>
      <c r="BR996" s="59" t="str">
        <f t="shared" ref="BR996:BR1052" si="406">IF(BP996="","",BP996)</f>
        <v/>
      </c>
      <c r="BS996" s="59" t="str">
        <f t="shared" ref="BS996:BS1052" si="407">IF(BQ996="","",BQ996)</f>
        <v/>
      </c>
      <c r="BT996" s="155" t="str">
        <f t="shared" ref="BT996:BT1052" si="408">IFERROR(AVERAGE(BR996:BS996),"")</f>
        <v/>
      </c>
      <c r="BU996" s="156" t="str">
        <f t="shared" ref="BU996:BU1052" si="409">IF(BT996&gt;0,IF(BT996&lt;6,"onvoldoende",""),"")</f>
        <v/>
      </c>
      <c r="BV996" s="68"/>
      <c r="BW996" s="68"/>
      <c r="BX996" s="68"/>
      <c r="BY996" s="68"/>
      <c r="BZ996" s="68"/>
      <c r="CA996" s="68"/>
      <c r="CB996" s="68"/>
      <c r="CC996" s="68"/>
    </row>
    <row r="997" spans="1:81" x14ac:dyDescent="0.2">
      <c r="A997" s="138" t="s">
        <v>193</v>
      </c>
      <c r="B997" s="32"/>
      <c r="C997" s="164" t="str">
        <f t="shared" si="389"/>
        <v>B</v>
      </c>
      <c r="D997" s="68"/>
      <c r="E997" s="40"/>
      <c r="F997" s="35"/>
      <c r="G997" s="32"/>
      <c r="H997" s="32"/>
      <c r="I997" s="32"/>
      <c r="J997" s="32"/>
      <c r="K997" s="41"/>
      <c r="L997" s="42"/>
      <c r="M997" s="42"/>
      <c r="N997" s="167" t="str">
        <f t="shared" si="390"/>
        <v>Uit</v>
      </c>
      <c r="O997" s="46"/>
      <c r="P997" s="47"/>
      <c r="Q997" s="48">
        <f t="shared" si="391"/>
        <v>0</v>
      </c>
      <c r="R997" s="49" t="str">
        <f t="shared" si="392"/>
        <v/>
      </c>
      <c r="S997" s="50" t="str">
        <f t="shared" si="393"/>
        <v>Uit</v>
      </c>
      <c r="T997" s="171">
        <f t="shared" si="394"/>
        <v>0</v>
      </c>
      <c r="U997" s="169">
        <f t="shared" si="395"/>
        <v>0</v>
      </c>
      <c r="V997" s="169" t="str">
        <f t="shared" si="396"/>
        <v>Uit</v>
      </c>
      <c r="W997" s="170" t="str">
        <f t="shared" si="397"/>
        <v/>
      </c>
      <c r="X997" s="91" t="str">
        <f t="shared" si="398"/>
        <v/>
      </c>
      <c r="Y997" s="51"/>
      <c r="Z997" s="51"/>
      <c r="AA997" s="51"/>
      <c r="AB997" s="51"/>
      <c r="AC997" s="51"/>
      <c r="AD997" s="51"/>
      <c r="AE997" s="51"/>
      <c r="AF997" s="51"/>
      <c r="AG997" s="51"/>
      <c r="AH997" s="51"/>
      <c r="AI997" s="51"/>
      <c r="AJ997" s="51"/>
      <c r="AK997" s="51"/>
      <c r="AL997" s="51"/>
      <c r="AM997" s="51"/>
      <c r="AN997" s="51"/>
      <c r="AO997" s="51"/>
      <c r="AP997" s="51"/>
      <c r="AQ997" s="51"/>
      <c r="AR997" s="51"/>
      <c r="AS997" s="51"/>
      <c r="AT997" s="51"/>
      <c r="AU997" s="51"/>
      <c r="AV997" s="51"/>
      <c r="AW997" s="51"/>
      <c r="AX997" s="149">
        <f t="shared" si="399"/>
        <v>0</v>
      </c>
      <c r="AY997" s="52"/>
      <c r="AZ997" s="90" t="e">
        <f>VLOOKUP(AY997,Termination!C:D,2,FALSE)</f>
        <v>#N/A</v>
      </c>
      <c r="BA997" s="92" t="str">
        <f t="shared" si="400"/>
        <v/>
      </c>
      <c r="BB997" s="89"/>
      <c r="BC997" s="89"/>
      <c r="BD997" s="150" t="str">
        <f t="shared" si="401"/>
        <v/>
      </c>
      <c r="BE997" s="151">
        <f>VLOOKUP(A997,Basisgegevens!$B:$L,5,0)</f>
        <v>2.708333333333333E-3</v>
      </c>
      <c r="BF997" s="151">
        <f>VLOOKUP($A997,Basisgegevens!$B:$L,7,0)</f>
        <v>2.4768518518518516E-3</v>
      </c>
      <c r="BG997" s="151">
        <f>VLOOKUP($A997,Basisgegevens!$B:$L,8,0)</f>
        <v>6.076388888888889E-3</v>
      </c>
      <c r="BH997" s="152">
        <f>VLOOKUP($A997,Basisgegevens!$B:$L,9,0)</f>
        <v>300</v>
      </c>
      <c r="BI997" s="152">
        <f>VLOOKUP($A997,Basisgegevens!$B:$L,10,0)</f>
        <v>135</v>
      </c>
      <c r="BJ997" s="152">
        <f>VLOOKUP($A997,Basisgegevens!$B:$L,11,0)</f>
        <v>19</v>
      </c>
      <c r="BK997" s="152" t="str">
        <f t="shared" si="402"/>
        <v/>
      </c>
      <c r="BL997" s="153" t="str">
        <f t="shared" si="403"/>
        <v>Uit</v>
      </c>
      <c r="BM997" s="154" t="str">
        <f t="shared" si="388"/>
        <v/>
      </c>
      <c r="BN997" s="154">
        <f t="shared" si="404"/>
        <v>0</v>
      </c>
      <c r="BO997" s="154" t="str">
        <f t="shared" si="405"/>
        <v/>
      </c>
      <c r="BP997" s="61"/>
      <c r="BQ997" s="61"/>
      <c r="BR997" s="59" t="str">
        <f t="shared" si="406"/>
        <v/>
      </c>
      <c r="BS997" s="59" t="str">
        <f t="shared" si="407"/>
        <v/>
      </c>
      <c r="BT997" s="155" t="str">
        <f t="shared" si="408"/>
        <v/>
      </c>
      <c r="BU997" s="156" t="str">
        <f t="shared" si="409"/>
        <v/>
      </c>
      <c r="BV997" s="68"/>
      <c r="BW997" s="68"/>
      <c r="BX997" s="68"/>
      <c r="BY997" s="68"/>
      <c r="BZ997" s="68"/>
      <c r="CA997" s="68"/>
      <c r="CB997" s="68"/>
      <c r="CC997" s="68"/>
    </row>
    <row r="998" spans="1:81" x14ac:dyDescent="0.2">
      <c r="A998" s="138" t="s">
        <v>193</v>
      </c>
      <c r="B998" s="32"/>
      <c r="C998" s="164" t="str">
        <f t="shared" si="389"/>
        <v>B</v>
      </c>
      <c r="D998" s="68"/>
      <c r="E998" s="40"/>
      <c r="F998" s="35"/>
      <c r="G998" s="32"/>
      <c r="H998" s="32"/>
      <c r="I998" s="32"/>
      <c r="J998" s="32"/>
      <c r="K998" s="41"/>
      <c r="L998" s="42"/>
      <c r="M998" s="42"/>
      <c r="N998" s="167" t="str">
        <f t="shared" si="390"/>
        <v>Uit</v>
      </c>
      <c r="O998" s="46"/>
      <c r="P998" s="47"/>
      <c r="Q998" s="48">
        <f t="shared" si="391"/>
        <v>0</v>
      </c>
      <c r="R998" s="49" t="str">
        <f t="shared" si="392"/>
        <v/>
      </c>
      <c r="S998" s="50" t="str">
        <f t="shared" si="393"/>
        <v>Uit</v>
      </c>
      <c r="T998" s="171">
        <f t="shared" si="394"/>
        <v>0</v>
      </c>
      <c r="U998" s="169">
        <f t="shared" si="395"/>
        <v>0</v>
      </c>
      <c r="V998" s="169" t="str">
        <f t="shared" si="396"/>
        <v>Uit</v>
      </c>
      <c r="W998" s="170" t="str">
        <f t="shared" si="397"/>
        <v/>
      </c>
      <c r="X998" s="91" t="str">
        <f t="shared" si="398"/>
        <v/>
      </c>
      <c r="Y998" s="51"/>
      <c r="Z998" s="51"/>
      <c r="AA998" s="51"/>
      <c r="AB998" s="51"/>
      <c r="AC998" s="51"/>
      <c r="AD998" s="51"/>
      <c r="AE998" s="51"/>
      <c r="AF998" s="51"/>
      <c r="AG998" s="51"/>
      <c r="AH998" s="51"/>
      <c r="AI998" s="51"/>
      <c r="AJ998" s="51"/>
      <c r="AK998" s="51"/>
      <c r="AL998" s="51"/>
      <c r="AM998" s="51"/>
      <c r="AN998" s="51"/>
      <c r="AO998" s="51"/>
      <c r="AP998" s="51"/>
      <c r="AQ998" s="51"/>
      <c r="AR998" s="51"/>
      <c r="AS998" s="51"/>
      <c r="AT998" s="51"/>
      <c r="AU998" s="51"/>
      <c r="AV998" s="51"/>
      <c r="AW998" s="51"/>
      <c r="AX998" s="149">
        <f t="shared" si="399"/>
        <v>0</v>
      </c>
      <c r="AY998" s="52"/>
      <c r="AZ998" s="90" t="e">
        <f>VLOOKUP(AY998,Termination!C:D,2,FALSE)</f>
        <v>#N/A</v>
      </c>
      <c r="BA998" s="92" t="str">
        <f t="shared" si="400"/>
        <v/>
      </c>
      <c r="BB998" s="89"/>
      <c r="BC998" s="89"/>
      <c r="BD998" s="150" t="str">
        <f t="shared" si="401"/>
        <v/>
      </c>
      <c r="BE998" s="151">
        <f>VLOOKUP(A998,Basisgegevens!$B:$L,5,0)</f>
        <v>2.708333333333333E-3</v>
      </c>
      <c r="BF998" s="151">
        <f>VLOOKUP($A998,Basisgegevens!$B:$L,7,0)</f>
        <v>2.4768518518518516E-3</v>
      </c>
      <c r="BG998" s="151">
        <f>VLOOKUP($A998,Basisgegevens!$B:$L,8,0)</f>
        <v>6.076388888888889E-3</v>
      </c>
      <c r="BH998" s="152">
        <f>VLOOKUP($A998,Basisgegevens!$B:$L,9,0)</f>
        <v>300</v>
      </c>
      <c r="BI998" s="152">
        <f>VLOOKUP($A998,Basisgegevens!$B:$L,10,0)</f>
        <v>135</v>
      </c>
      <c r="BJ998" s="152">
        <f>VLOOKUP($A998,Basisgegevens!$B:$L,11,0)</f>
        <v>19</v>
      </c>
      <c r="BK998" s="152" t="str">
        <f t="shared" si="402"/>
        <v/>
      </c>
      <c r="BL998" s="153" t="str">
        <f t="shared" si="403"/>
        <v>Uit</v>
      </c>
      <c r="BM998" s="154" t="str">
        <f t="shared" si="388"/>
        <v/>
      </c>
      <c r="BN998" s="154">
        <f t="shared" si="404"/>
        <v>0</v>
      </c>
      <c r="BO998" s="154" t="str">
        <f t="shared" si="405"/>
        <v/>
      </c>
      <c r="BP998" s="61"/>
      <c r="BQ998" s="61"/>
      <c r="BR998" s="59" t="str">
        <f t="shared" si="406"/>
        <v/>
      </c>
      <c r="BS998" s="59" t="str">
        <f t="shared" si="407"/>
        <v/>
      </c>
      <c r="BT998" s="155" t="str">
        <f t="shared" si="408"/>
        <v/>
      </c>
      <c r="BU998" s="156" t="str">
        <f t="shared" si="409"/>
        <v/>
      </c>
      <c r="BV998" s="68"/>
      <c r="BW998" s="68"/>
      <c r="BX998" s="68"/>
      <c r="BY998" s="68"/>
      <c r="BZ998" s="68"/>
      <c r="CA998" s="68"/>
      <c r="CB998" s="68"/>
      <c r="CC998" s="68"/>
    </row>
    <row r="999" spans="1:81" x14ac:dyDescent="0.2">
      <c r="A999" s="138" t="s">
        <v>193</v>
      </c>
      <c r="B999" s="32"/>
      <c r="C999" s="164" t="str">
        <f t="shared" si="389"/>
        <v>B</v>
      </c>
      <c r="D999" s="68"/>
      <c r="E999" s="40"/>
      <c r="F999" s="35"/>
      <c r="G999" s="32"/>
      <c r="H999" s="32"/>
      <c r="I999" s="32"/>
      <c r="J999" s="32"/>
      <c r="K999" s="41"/>
      <c r="L999" s="42"/>
      <c r="M999" s="42"/>
      <c r="N999" s="167" t="str">
        <f t="shared" si="390"/>
        <v>Uit</v>
      </c>
      <c r="O999" s="46"/>
      <c r="P999" s="47"/>
      <c r="Q999" s="48">
        <f t="shared" si="391"/>
        <v>0</v>
      </c>
      <c r="R999" s="49" t="str">
        <f t="shared" si="392"/>
        <v/>
      </c>
      <c r="S999" s="50" t="str">
        <f t="shared" si="393"/>
        <v>Uit</v>
      </c>
      <c r="T999" s="171">
        <f t="shared" si="394"/>
        <v>0</v>
      </c>
      <c r="U999" s="169">
        <f t="shared" si="395"/>
        <v>0</v>
      </c>
      <c r="V999" s="169" t="str">
        <f t="shared" si="396"/>
        <v>Uit</v>
      </c>
      <c r="W999" s="170" t="str">
        <f t="shared" si="397"/>
        <v/>
      </c>
      <c r="X999" s="91" t="str">
        <f t="shared" si="398"/>
        <v/>
      </c>
      <c r="Y999" s="51"/>
      <c r="Z999" s="51"/>
      <c r="AA999" s="51"/>
      <c r="AB999" s="51"/>
      <c r="AC999" s="51"/>
      <c r="AD999" s="51"/>
      <c r="AE999" s="51"/>
      <c r="AF999" s="51"/>
      <c r="AG999" s="51"/>
      <c r="AH999" s="51"/>
      <c r="AI999" s="51"/>
      <c r="AJ999" s="51"/>
      <c r="AK999" s="51"/>
      <c r="AL999" s="51"/>
      <c r="AM999" s="51"/>
      <c r="AN999" s="51"/>
      <c r="AO999" s="51"/>
      <c r="AP999" s="51"/>
      <c r="AQ999" s="51"/>
      <c r="AR999" s="51"/>
      <c r="AS999" s="51"/>
      <c r="AT999" s="51"/>
      <c r="AU999" s="51"/>
      <c r="AV999" s="51"/>
      <c r="AW999" s="51"/>
      <c r="AX999" s="149">
        <f t="shared" si="399"/>
        <v>0</v>
      </c>
      <c r="AY999" s="52"/>
      <c r="AZ999" s="90" t="e">
        <f>VLOOKUP(AY999,Termination!C:D,2,FALSE)</f>
        <v>#N/A</v>
      </c>
      <c r="BA999" s="92" t="str">
        <f t="shared" si="400"/>
        <v/>
      </c>
      <c r="BB999" s="89"/>
      <c r="BC999" s="89"/>
      <c r="BD999" s="150" t="str">
        <f t="shared" si="401"/>
        <v/>
      </c>
      <c r="BE999" s="151">
        <f>VLOOKUP(A999,Basisgegevens!$B:$L,5,0)</f>
        <v>2.708333333333333E-3</v>
      </c>
      <c r="BF999" s="151">
        <f>VLOOKUP($A999,Basisgegevens!$B:$L,7,0)</f>
        <v>2.4768518518518516E-3</v>
      </c>
      <c r="BG999" s="151">
        <f>VLOOKUP($A999,Basisgegevens!$B:$L,8,0)</f>
        <v>6.076388888888889E-3</v>
      </c>
      <c r="BH999" s="152">
        <f>VLOOKUP($A999,Basisgegevens!$B:$L,9,0)</f>
        <v>300</v>
      </c>
      <c r="BI999" s="152">
        <f>VLOOKUP($A999,Basisgegevens!$B:$L,10,0)</f>
        <v>135</v>
      </c>
      <c r="BJ999" s="152">
        <f>VLOOKUP($A999,Basisgegevens!$B:$L,11,0)</f>
        <v>19</v>
      </c>
      <c r="BK999" s="152" t="str">
        <f t="shared" si="402"/>
        <v/>
      </c>
      <c r="BL999" s="153" t="str">
        <f t="shared" si="403"/>
        <v>Uit</v>
      </c>
      <c r="BM999" s="154" t="str">
        <f t="shared" si="388"/>
        <v/>
      </c>
      <c r="BN999" s="154">
        <f t="shared" si="404"/>
        <v>0</v>
      </c>
      <c r="BO999" s="154" t="str">
        <f t="shared" si="405"/>
        <v/>
      </c>
      <c r="BP999" s="61"/>
      <c r="BQ999" s="61"/>
      <c r="BR999" s="59" t="str">
        <f t="shared" si="406"/>
        <v/>
      </c>
      <c r="BS999" s="59" t="str">
        <f t="shared" si="407"/>
        <v/>
      </c>
      <c r="BT999" s="155" t="str">
        <f t="shared" si="408"/>
        <v/>
      </c>
      <c r="BU999" s="156" t="str">
        <f t="shared" si="409"/>
        <v/>
      </c>
      <c r="BV999" s="68"/>
      <c r="BW999" s="68"/>
      <c r="BX999" s="68"/>
      <c r="BY999" s="68"/>
      <c r="BZ999" s="68"/>
      <c r="CA999" s="68"/>
      <c r="CB999" s="68"/>
      <c r="CC999" s="68"/>
    </row>
    <row r="1000" spans="1:81" x14ac:dyDescent="0.2">
      <c r="A1000" s="138" t="s">
        <v>193</v>
      </c>
      <c r="B1000" s="32"/>
      <c r="C1000" s="164" t="str">
        <f t="shared" si="389"/>
        <v>B</v>
      </c>
      <c r="D1000" s="68"/>
      <c r="E1000" s="40"/>
      <c r="F1000" s="35"/>
      <c r="G1000" s="32"/>
      <c r="H1000" s="32"/>
      <c r="I1000" s="32"/>
      <c r="J1000" s="32"/>
      <c r="K1000" s="41"/>
      <c r="L1000" s="42"/>
      <c r="M1000" s="42"/>
      <c r="N1000" s="167" t="str">
        <f t="shared" si="390"/>
        <v>Uit</v>
      </c>
      <c r="O1000" s="46"/>
      <c r="P1000" s="47"/>
      <c r="Q1000" s="48">
        <f t="shared" si="391"/>
        <v>0</v>
      </c>
      <c r="R1000" s="49" t="str">
        <f t="shared" si="392"/>
        <v/>
      </c>
      <c r="S1000" s="50" t="str">
        <f t="shared" si="393"/>
        <v>Uit</v>
      </c>
      <c r="T1000" s="171">
        <f t="shared" si="394"/>
        <v>0</v>
      </c>
      <c r="U1000" s="169">
        <f t="shared" si="395"/>
        <v>0</v>
      </c>
      <c r="V1000" s="169" t="str">
        <f t="shared" si="396"/>
        <v>Uit</v>
      </c>
      <c r="W1000" s="170" t="str">
        <f t="shared" si="397"/>
        <v/>
      </c>
      <c r="X1000" s="91" t="str">
        <f t="shared" si="398"/>
        <v/>
      </c>
      <c r="Y1000" s="51"/>
      <c r="Z1000" s="51"/>
      <c r="AA1000" s="51"/>
      <c r="AB1000" s="51"/>
      <c r="AC1000" s="51"/>
      <c r="AD1000" s="51"/>
      <c r="AE1000" s="51"/>
      <c r="AF1000" s="51"/>
      <c r="AG1000" s="51"/>
      <c r="AH1000" s="51"/>
      <c r="AI1000" s="51"/>
      <c r="AJ1000" s="51"/>
      <c r="AK1000" s="51"/>
      <c r="AL1000" s="51"/>
      <c r="AM1000" s="51"/>
      <c r="AN1000" s="51"/>
      <c r="AO1000" s="51"/>
      <c r="AP1000" s="51"/>
      <c r="AQ1000" s="51"/>
      <c r="AR1000" s="51"/>
      <c r="AS1000" s="51"/>
      <c r="AT1000" s="51"/>
      <c r="AU1000" s="51"/>
      <c r="AV1000" s="51"/>
      <c r="AW1000" s="51"/>
      <c r="AX1000" s="149">
        <f t="shared" si="399"/>
        <v>0</v>
      </c>
      <c r="AY1000" s="52"/>
      <c r="AZ1000" s="90" t="e">
        <f>VLOOKUP(AY1000,Termination!C:D,2,FALSE)</f>
        <v>#N/A</v>
      </c>
      <c r="BA1000" s="92" t="str">
        <f t="shared" si="400"/>
        <v/>
      </c>
      <c r="BB1000" s="89"/>
      <c r="BC1000" s="89"/>
      <c r="BD1000" s="150" t="str">
        <f t="shared" si="401"/>
        <v/>
      </c>
      <c r="BE1000" s="151">
        <f>VLOOKUP(A1000,Basisgegevens!$B:$L,5,0)</f>
        <v>2.708333333333333E-3</v>
      </c>
      <c r="BF1000" s="151">
        <f>VLOOKUP($A1000,Basisgegevens!$B:$L,7,0)</f>
        <v>2.4768518518518516E-3</v>
      </c>
      <c r="BG1000" s="151">
        <f>VLOOKUP($A1000,Basisgegevens!$B:$L,8,0)</f>
        <v>6.076388888888889E-3</v>
      </c>
      <c r="BH1000" s="152">
        <f>VLOOKUP($A1000,Basisgegevens!$B:$L,9,0)</f>
        <v>300</v>
      </c>
      <c r="BI1000" s="152">
        <f>VLOOKUP($A1000,Basisgegevens!$B:$L,10,0)</f>
        <v>135</v>
      </c>
      <c r="BJ1000" s="152">
        <f>VLOOKUP($A1000,Basisgegevens!$B:$L,11,0)</f>
        <v>19</v>
      </c>
      <c r="BK1000" s="152" t="str">
        <f t="shared" si="402"/>
        <v/>
      </c>
      <c r="BL1000" s="153" t="str">
        <f t="shared" si="403"/>
        <v>Uit</v>
      </c>
      <c r="BM1000" s="154" t="str">
        <f t="shared" si="388"/>
        <v/>
      </c>
      <c r="BN1000" s="154">
        <f t="shared" si="404"/>
        <v>0</v>
      </c>
      <c r="BO1000" s="154" t="str">
        <f t="shared" si="405"/>
        <v/>
      </c>
      <c r="BP1000" s="61"/>
      <c r="BQ1000" s="61"/>
      <c r="BR1000" s="59" t="str">
        <f t="shared" si="406"/>
        <v/>
      </c>
      <c r="BS1000" s="59" t="str">
        <f t="shared" si="407"/>
        <v/>
      </c>
      <c r="BT1000" s="155" t="str">
        <f t="shared" si="408"/>
        <v/>
      </c>
      <c r="BU1000" s="156" t="str">
        <f t="shared" si="409"/>
        <v/>
      </c>
      <c r="BV1000" s="68"/>
      <c r="BW1000" s="68"/>
      <c r="BX1000" s="68"/>
      <c r="BY1000" s="68"/>
      <c r="BZ1000" s="68"/>
      <c r="CA1000" s="68"/>
      <c r="CB1000" s="68"/>
      <c r="CC1000" s="68"/>
    </row>
    <row r="1001" spans="1:81" x14ac:dyDescent="0.2">
      <c r="A1001" s="138" t="s">
        <v>193</v>
      </c>
      <c r="B1001" s="32"/>
      <c r="C1001" s="164" t="str">
        <f t="shared" si="389"/>
        <v>B</v>
      </c>
      <c r="D1001" s="68"/>
      <c r="E1001" s="40"/>
      <c r="F1001" s="35"/>
      <c r="G1001" s="32"/>
      <c r="H1001" s="32"/>
      <c r="I1001" s="32"/>
      <c r="J1001" s="32"/>
      <c r="K1001" s="41"/>
      <c r="L1001" s="42"/>
      <c r="M1001" s="42"/>
      <c r="N1001" s="167" t="str">
        <f t="shared" si="390"/>
        <v>Uit</v>
      </c>
      <c r="O1001" s="46"/>
      <c r="P1001" s="47"/>
      <c r="Q1001" s="48">
        <f t="shared" si="391"/>
        <v>0</v>
      </c>
      <c r="R1001" s="49" t="str">
        <f t="shared" si="392"/>
        <v/>
      </c>
      <c r="S1001" s="50" t="str">
        <f t="shared" si="393"/>
        <v>Uit</v>
      </c>
      <c r="T1001" s="171">
        <f t="shared" si="394"/>
        <v>0</v>
      </c>
      <c r="U1001" s="169">
        <f t="shared" si="395"/>
        <v>0</v>
      </c>
      <c r="V1001" s="169" t="str">
        <f t="shared" si="396"/>
        <v>Uit</v>
      </c>
      <c r="W1001" s="170" t="str">
        <f t="shared" si="397"/>
        <v/>
      </c>
      <c r="X1001" s="91" t="str">
        <f t="shared" si="398"/>
        <v/>
      </c>
      <c r="Y1001" s="51"/>
      <c r="Z1001" s="51"/>
      <c r="AA1001" s="51"/>
      <c r="AB1001" s="51"/>
      <c r="AC1001" s="51"/>
      <c r="AD1001" s="51"/>
      <c r="AE1001" s="51"/>
      <c r="AF1001" s="51"/>
      <c r="AG1001" s="51"/>
      <c r="AH1001" s="51"/>
      <c r="AI1001" s="51"/>
      <c r="AJ1001" s="51"/>
      <c r="AK1001" s="51"/>
      <c r="AL1001" s="51"/>
      <c r="AM1001" s="51"/>
      <c r="AN1001" s="51"/>
      <c r="AO1001" s="51"/>
      <c r="AP1001" s="51"/>
      <c r="AQ1001" s="51"/>
      <c r="AR1001" s="51"/>
      <c r="AS1001" s="51"/>
      <c r="AT1001" s="51"/>
      <c r="AU1001" s="51"/>
      <c r="AV1001" s="51"/>
      <c r="AW1001" s="51"/>
      <c r="AX1001" s="149">
        <f t="shared" si="399"/>
        <v>0</v>
      </c>
      <c r="AY1001" s="52"/>
      <c r="AZ1001" s="90" t="e">
        <f>VLOOKUP(AY1001,Termination!C:D,2,FALSE)</f>
        <v>#N/A</v>
      </c>
      <c r="BA1001" s="92" t="str">
        <f t="shared" si="400"/>
        <v/>
      </c>
      <c r="BB1001" s="89"/>
      <c r="BC1001" s="89"/>
      <c r="BD1001" s="150" t="str">
        <f t="shared" si="401"/>
        <v/>
      </c>
      <c r="BE1001" s="151">
        <f>VLOOKUP(A1001,Basisgegevens!$B:$L,5,0)</f>
        <v>2.708333333333333E-3</v>
      </c>
      <c r="BF1001" s="151">
        <f>VLOOKUP($A1001,Basisgegevens!$B:$L,7,0)</f>
        <v>2.4768518518518516E-3</v>
      </c>
      <c r="BG1001" s="151">
        <f>VLOOKUP($A1001,Basisgegevens!$B:$L,8,0)</f>
        <v>6.076388888888889E-3</v>
      </c>
      <c r="BH1001" s="152">
        <f>VLOOKUP($A1001,Basisgegevens!$B:$L,9,0)</f>
        <v>300</v>
      </c>
      <c r="BI1001" s="152">
        <f>VLOOKUP($A1001,Basisgegevens!$B:$L,10,0)</f>
        <v>135</v>
      </c>
      <c r="BJ1001" s="152">
        <f>VLOOKUP($A1001,Basisgegevens!$B:$L,11,0)</f>
        <v>19</v>
      </c>
      <c r="BK1001" s="152" t="str">
        <f t="shared" si="402"/>
        <v/>
      </c>
      <c r="BL1001" s="153" t="str">
        <f t="shared" si="403"/>
        <v>Uit</v>
      </c>
      <c r="BM1001" s="154" t="str">
        <f t="shared" si="388"/>
        <v/>
      </c>
      <c r="BN1001" s="154">
        <f t="shared" si="404"/>
        <v>0</v>
      </c>
      <c r="BO1001" s="154" t="str">
        <f t="shared" si="405"/>
        <v/>
      </c>
      <c r="BP1001" s="61"/>
      <c r="BQ1001" s="61"/>
      <c r="BR1001" s="59" t="str">
        <f t="shared" si="406"/>
        <v/>
      </c>
      <c r="BS1001" s="59" t="str">
        <f t="shared" si="407"/>
        <v/>
      </c>
      <c r="BT1001" s="155" t="str">
        <f t="shared" si="408"/>
        <v/>
      </c>
      <c r="BU1001" s="156" t="str">
        <f t="shared" si="409"/>
        <v/>
      </c>
      <c r="BV1001" s="68"/>
      <c r="BW1001" s="68"/>
      <c r="BX1001" s="68"/>
      <c r="BY1001" s="68"/>
      <c r="BZ1001" s="68"/>
      <c r="CA1001" s="68"/>
      <c r="CB1001" s="68"/>
      <c r="CC1001" s="68"/>
    </row>
    <row r="1002" spans="1:81" x14ac:dyDescent="0.2">
      <c r="A1002" s="138" t="s">
        <v>193</v>
      </c>
      <c r="B1002" s="32"/>
      <c r="C1002" s="164" t="str">
        <f t="shared" si="389"/>
        <v>B</v>
      </c>
      <c r="D1002" s="68"/>
      <c r="E1002" s="40"/>
      <c r="F1002" s="35"/>
      <c r="G1002" s="32"/>
      <c r="H1002" s="32"/>
      <c r="I1002" s="32"/>
      <c r="J1002" s="32"/>
      <c r="K1002" s="41"/>
      <c r="L1002" s="42"/>
      <c r="M1002" s="42"/>
      <c r="N1002" s="167" t="str">
        <f t="shared" si="390"/>
        <v>Uit</v>
      </c>
      <c r="O1002" s="46"/>
      <c r="P1002" s="47"/>
      <c r="Q1002" s="48">
        <f t="shared" si="391"/>
        <v>0</v>
      </c>
      <c r="R1002" s="49" t="str">
        <f t="shared" si="392"/>
        <v/>
      </c>
      <c r="S1002" s="50" t="str">
        <f t="shared" si="393"/>
        <v>Uit</v>
      </c>
      <c r="T1002" s="171">
        <f t="shared" si="394"/>
        <v>0</v>
      </c>
      <c r="U1002" s="169">
        <f t="shared" si="395"/>
        <v>0</v>
      </c>
      <c r="V1002" s="169" t="str">
        <f t="shared" si="396"/>
        <v>Uit</v>
      </c>
      <c r="W1002" s="170" t="str">
        <f t="shared" si="397"/>
        <v/>
      </c>
      <c r="X1002" s="91" t="str">
        <f t="shared" si="398"/>
        <v/>
      </c>
      <c r="Y1002" s="51"/>
      <c r="Z1002" s="51"/>
      <c r="AA1002" s="51"/>
      <c r="AB1002" s="51"/>
      <c r="AC1002" s="51"/>
      <c r="AD1002" s="51"/>
      <c r="AE1002" s="51"/>
      <c r="AF1002" s="51"/>
      <c r="AG1002" s="51"/>
      <c r="AH1002" s="51"/>
      <c r="AI1002" s="51"/>
      <c r="AJ1002" s="51"/>
      <c r="AK1002" s="51"/>
      <c r="AL1002" s="51"/>
      <c r="AM1002" s="51"/>
      <c r="AN1002" s="51"/>
      <c r="AO1002" s="51"/>
      <c r="AP1002" s="51"/>
      <c r="AQ1002" s="51"/>
      <c r="AR1002" s="51"/>
      <c r="AS1002" s="51"/>
      <c r="AT1002" s="51"/>
      <c r="AU1002" s="51"/>
      <c r="AV1002" s="51"/>
      <c r="AW1002" s="51"/>
      <c r="AX1002" s="149">
        <f t="shared" si="399"/>
        <v>0</v>
      </c>
      <c r="AY1002" s="52"/>
      <c r="AZ1002" s="90" t="e">
        <f>VLOOKUP(AY1002,Termination!C:D,2,FALSE)</f>
        <v>#N/A</v>
      </c>
      <c r="BA1002" s="92" t="str">
        <f t="shared" si="400"/>
        <v/>
      </c>
      <c r="BB1002" s="89"/>
      <c r="BC1002" s="89"/>
      <c r="BD1002" s="150" t="str">
        <f t="shared" si="401"/>
        <v/>
      </c>
      <c r="BE1002" s="151">
        <f>VLOOKUP(A1002,Basisgegevens!$B:$L,5,0)</f>
        <v>2.708333333333333E-3</v>
      </c>
      <c r="BF1002" s="151">
        <f>VLOOKUP($A1002,Basisgegevens!$B:$L,7,0)</f>
        <v>2.4768518518518516E-3</v>
      </c>
      <c r="BG1002" s="151">
        <f>VLOOKUP($A1002,Basisgegevens!$B:$L,8,0)</f>
        <v>6.076388888888889E-3</v>
      </c>
      <c r="BH1002" s="152">
        <f>VLOOKUP($A1002,Basisgegevens!$B:$L,9,0)</f>
        <v>300</v>
      </c>
      <c r="BI1002" s="152">
        <f>VLOOKUP($A1002,Basisgegevens!$B:$L,10,0)</f>
        <v>135</v>
      </c>
      <c r="BJ1002" s="152">
        <f>VLOOKUP($A1002,Basisgegevens!$B:$L,11,0)</f>
        <v>19</v>
      </c>
      <c r="BK1002" s="152" t="str">
        <f t="shared" si="402"/>
        <v/>
      </c>
      <c r="BL1002" s="153" t="str">
        <f t="shared" si="403"/>
        <v>Uit</v>
      </c>
      <c r="BM1002" s="154" t="str">
        <f t="shared" si="388"/>
        <v/>
      </c>
      <c r="BN1002" s="154">
        <f t="shared" si="404"/>
        <v>0</v>
      </c>
      <c r="BO1002" s="154" t="str">
        <f t="shared" si="405"/>
        <v/>
      </c>
      <c r="BP1002" s="61"/>
      <c r="BQ1002" s="61"/>
      <c r="BR1002" s="59" t="str">
        <f t="shared" si="406"/>
        <v/>
      </c>
      <c r="BS1002" s="59" t="str">
        <f t="shared" si="407"/>
        <v/>
      </c>
      <c r="BT1002" s="155" t="str">
        <f t="shared" si="408"/>
        <v/>
      </c>
      <c r="BU1002" s="156" t="str">
        <f t="shared" si="409"/>
        <v/>
      </c>
      <c r="BV1002" s="68"/>
      <c r="BW1002" s="68"/>
      <c r="BX1002" s="68"/>
      <c r="BY1002" s="68"/>
      <c r="BZ1002" s="68"/>
      <c r="CA1002" s="68"/>
      <c r="CB1002" s="68"/>
      <c r="CC1002" s="68"/>
    </row>
    <row r="1003" spans="1:81" x14ac:dyDescent="0.2">
      <c r="A1003" s="138" t="s">
        <v>193</v>
      </c>
      <c r="B1003" s="32"/>
      <c r="C1003" s="164" t="str">
        <f t="shared" si="389"/>
        <v>B</v>
      </c>
      <c r="D1003" s="68"/>
      <c r="E1003" s="40"/>
      <c r="F1003" s="35"/>
      <c r="G1003" s="32"/>
      <c r="H1003" s="32"/>
      <c r="I1003" s="32"/>
      <c r="J1003" s="32"/>
      <c r="K1003" s="41"/>
      <c r="L1003" s="42"/>
      <c r="M1003" s="42"/>
      <c r="N1003" s="167" t="str">
        <f t="shared" si="390"/>
        <v>Uit</v>
      </c>
      <c r="O1003" s="46"/>
      <c r="P1003" s="47"/>
      <c r="Q1003" s="48">
        <f t="shared" si="391"/>
        <v>0</v>
      </c>
      <c r="R1003" s="49" t="str">
        <f t="shared" si="392"/>
        <v/>
      </c>
      <c r="S1003" s="50" t="str">
        <f t="shared" si="393"/>
        <v>Uit</v>
      </c>
      <c r="T1003" s="171">
        <f t="shared" si="394"/>
        <v>0</v>
      </c>
      <c r="U1003" s="169">
        <f t="shared" si="395"/>
        <v>0</v>
      </c>
      <c r="V1003" s="169" t="str">
        <f t="shared" si="396"/>
        <v>Uit</v>
      </c>
      <c r="W1003" s="170" t="str">
        <f t="shared" si="397"/>
        <v/>
      </c>
      <c r="X1003" s="91" t="str">
        <f t="shared" si="398"/>
        <v/>
      </c>
      <c r="Y1003" s="51"/>
      <c r="Z1003" s="51"/>
      <c r="AA1003" s="51"/>
      <c r="AB1003" s="51"/>
      <c r="AC1003" s="51"/>
      <c r="AD1003" s="51"/>
      <c r="AE1003" s="51"/>
      <c r="AF1003" s="51"/>
      <c r="AG1003" s="51"/>
      <c r="AH1003" s="51"/>
      <c r="AI1003" s="51"/>
      <c r="AJ1003" s="51"/>
      <c r="AK1003" s="51"/>
      <c r="AL1003" s="51"/>
      <c r="AM1003" s="51"/>
      <c r="AN1003" s="51"/>
      <c r="AO1003" s="51"/>
      <c r="AP1003" s="51"/>
      <c r="AQ1003" s="51"/>
      <c r="AR1003" s="51"/>
      <c r="AS1003" s="51"/>
      <c r="AT1003" s="51"/>
      <c r="AU1003" s="51"/>
      <c r="AV1003" s="51"/>
      <c r="AW1003" s="51"/>
      <c r="AX1003" s="149">
        <f t="shared" si="399"/>
        <v>0</v>
      </c>
      <c r="AY1003" s="52"/>
      <c r="AZ1003" s="90" t="e">
        <f>VLOOKUP(AY1003,Termination!C:D,2,FALSE)</f>
        <v>#N/A</v>
      </c>
      <c r="BA1003" s="92" t="str">
        <f t="shared" si="400"/>
        <v/>
      </c>
      <c r="BB1003" s="89"/>
      <c r="BC1003" s="89"/>
      <c r="BD1003" s="150" t="str">
        <f t="shared" si="401"/>
        <v/>
      </c>
      <c r="BE1003" s="151">
        <f>VLOOKUP(A1003,Basisgegevens!$B:$L,5,0)</f>
        <v>2.708333333333333E-3</v>
      </c>
      <c r="BF1003" s="151">
        <f>VLOOKUP($A1003,Basisgegevens!$B:$L,7,0)</f>
        <v>2.4768518518518516E-3</v>
      </c>
      <c r="BG1003" s="151">
        <f>VLOOKUP($A1003,Basisgegevens!$B:$L,8,0)</f>
        <v>6.076388888888889E-3</v>
      </c>
      <c r="BH1003" s="152">
        <f>VLOOKUP($A1003,Basisgegevens!$B:$L,9,0)</f>
        <v>300</v>
      </c>
      <c r="BI1003" s="152">
        <f>VLOOKUP($A1003,Basisgegevens!$B:$L,10,0)</f>
        <v>135</v>
      </c>
      <c r="BJ1003" s="152">
        <f>VLOOKUP($A1003,Basisgegevens!$B:$L,11,0)</f>
        <v>19</v>
      </c>
      <c r="BK1003" s="152" t="str">
        <f t="shared" si="402"/>
        <v/>
      </c>
      <c r="BL1003" s="153" t="str">
        <f t="shared" si="403"/>
        <v>Uit</v>
      </c>
      <c r="BM1003" s="154" t="str">
        <f t="shared" si="388"/>
        <v/>
      </c>
      <c r="BN1003" s="154">
        <f t="shared" si="404"/>
        <v>0</v>
      </c>
      <c r="BO1003" s="154" t="str">
        <f t="shared" si="405"/>
        <v/>
      </c>
      <c r="BP1003" s="61"/>
      <c r="BQ1003" s="61"/>
      <c r="BR1003" s="59" t="str">
        <f t="shared" si="406"/>
        <v/>
      </c>
      <c r="BS1003" s="59" t="str">
        <f t="shared" si="407"/>
        <v/>
      </c>
      <c r="BT1003" s="155" t="str">
        <f t="shared" si="408"/>
        <v/>
      </c>
      <c r="BU1003" s="156" t="str">
        <f t="shared" si="409"/>
        <v/>
      </c>
      <c r="BV1003" s="68"/>
      <c r="BW1003" s="68"/>
      <c r="BX1003" s="68"/>
      <c r="BY1003" s="68"/>
      <c r="BZ1003" s="68"/>
      <c r="CA1003" s="68"/>
      <c r="CB1003" s="68"/>
      <c r="CC1003" s="68"/>
    </row>
    <row r="1004" spans="1:81" x14ac:dyDescent="0.2">
      <c r="A1004" s="138" t="s">
        <v>193</v>
      </c>
      <c r="B1004" s="32"/>
      <c r="C1004" s="164" t="str">
        <f t="shared" si="389"/>
        <v>B</v>
      </c>
      <c r="D1004" s="68"/>
      <c r="E1004" s="40"/>
      <c r="F1004" s="35"/>
      <c r="G1004" s="32"/>
      <c r="H1004" s="32"/>
      <c r="I1004" s="32"/>
      <c r="J1004" s="32"/>
      <c r="K1004" s="41"/>
      <c r="L1004" s="42"/>
      <c r="M1004" s="42"/>
      <c r="N1004" s="167" t="str">
        <f t="shared" si="390"/>
        <v>Uit</v>
      </c>
      <c r="O1004" s="46"/>
      <c r="P1004" s="47"/>
      <c r="Q1004" s="48">
        <f t="shared" si="391"/>
        <v>0</v>
      </c>
      <c r="R1004" s="49" t="str">
        <f t="shared" si="392"/>
        <v/>
      </c>
      <c r="S1004" s="50" t="str">
        <f t="shared" si="393"/>
        <v>Uit</v>
      </c>
      <c r="T1004" s="171">
        <f t="shared" si="394"/>
        <v>0</v>
      </c>
      <c r="U1004" s="169">
        <f t="shared" si="395"/>
        <v>0</v>
      </c>
      <c r="V1004" s="169" t="str">
        <f t="shared" si="396"/>
        <v>Uit</v>
      </c>
      <c r="W1004" s="170" t="str">
        <f t="shared" si="397"/>
        <v/>
      </c>
      <c r="X1004" s="91" t="str">
        <f t="shared" si="398"/>
        <v/>
      </c>
      <c r="Y1004" s="51"/>
      <c r="Z1004" s="51"/>
      <c r="AA1004" s="51"/>
      <c r="AB1004" s="51"/>
      <c r="AC1004" s="51"/>
      <c r="AD1004" s="51"/>
      <c r="AE1004" s="51"/>
      <c r="AF1004" s="51"/>
      <c r="AG1004" s="51"/>
      <c r="AH1004" s="51"/>
      <c r="AI1004" s="51"/>
      <c r="AJ1004" s="51"/>
      <c r="AK1004" s="51"/>
      <c r="AL1004" s="51"/>
      <c r="AM1004" s="51"/>
      <c r="AN1004" s="51"/>
      <c r="AO1004" s="51"/>
      <c r="AP1004" s="51"/>
      <c r="AQ1004" s="51"/>
      <c r="AR1004" s="51"/>
      <c r="AS1004" s="51"/>
      <c r="AT1004" s="51"/>
      <c r="AU1004" s="51"/>
      <c r="AV1004" s="51"/>
      <c r="AW1004" s="51"/>
      <c r="AX1004" s="149">
        <f t="shared" si="399"/>
        <v>0</v>
      </c>
      <c r="AY1004" s="52"/>
      <c r="AZ1004" s="90" t="e">
        <f>VLOOKUP(AY1004,Termination!C:D,2,FALSE)</f>
        <v>#N/A</v>
      </c>
      <c r="BA1004" s="92" t="str">
        <f t="shared" si="400"/>
        <v/>
      </c>
      <c r="BB1004" s="89"/>
      <c r="BC1004" s="89"/>
      <c r="BD1004" s="150" t="str">
        <f t="shared" si="401"/>
        <v/>
      </c>
      <c r="BE1004" s="151">
        <f>VLOOKUP(A1004,Basisgegevens!$B:$L,5,0)</f>
        <v>2.708333333333333E-3</v>
      </c>
      <c r="BF1004" s="151">
        <f>VLOOKUP($A1004,Basisgegevens!$B:$L,7,0)</f>
        <v>2.4768518518518516E-3</v>
      </c>
      <c r="BG1004" s="151">
        <f>VLOOKUP($A1004,Basisgegevens!$B:$L,8,0)</f>
        <v>6.076388888888889E-3</v>
      </c>
      <c r="BH1004" s="152">
        <f>VLOOKUP($A1004,Basisgegevens!$B:$L,9,0)</f>
        <v>300</v>
      </c>
      <c r="BI1004" s="152">
        <f>VLOOKUP($A1004,Basisgegevens!$B:$L,10,0)</f>
        <v>135</v>
      </c>
      <c r="BJ1004" s="152">
        <f>VLOOKUP($A1004,Basisgegevens!$B:$L,11,0)</f>
        <v>19</v>
      </c>
      <c r="BK1004" s="152" t="str">
        <f t="shared" si="402"/>
        <v/>
      </c>
      <c r="BL1004" s="153" t="str">
        <f t="shared" si="403"/>
        <v>Uit</v>
      </c>
      <c r="BM1004" s="154" t="str">
        <f t="shared" si="388"/>
        <v/>
      </c>
      <c r="BN1004" s="154">
        <f t="shared" si="404"/>
        <v>0</v>
      </c>
      <c r="BO1004" s="154" t="str">
        <f t="shared" si="405"/>
        <v/>
      </c>
      <c r="BP1004" s="61"/>
      <c r="BQ1004" s="61"/>
      <c r="BR1004" s="59" t="str">
        <f t="shared" si="406"/>
        <v/>
      </c>
      <c r="BS1004" s="59" t="str">
        <f t="shared" si="407"/>
        <v/>
      </c>
      <c r="BT1004" s="155" t="str">
        <f t="shared" si="408"/>
        <v/>
      </c>
      <c r="BU1004" s="156" t="str">
        <f t="shared" si="409"/>
        <v/>
      </c>
      <c r="BV1004" s="68"/>
      <c r="BW1004" s="68"/>
      <c r="BX1004" s="68"/>
      <c r="BY1004" s="68"/>
      <c r="BZ1004" s="68"/>
      <c r="CA1004" s="68"/>
      <c r="CB1004" s="68"/>
      <c r="CC1004" s="68"/>
    </row>
    <row r="1005" spans="1:81" x14ac:dyDescent="0.2">
      <c r="A1005" s="138" t="s">
        <v>193</v>
      </c>
      <c r="B1005" s="32"/>
      <c r="C1005" s="164" t="str">
        <f t="shared" si="389"/>
        <v>B</v>
      </c>
      <c r="D1005" s="68"/>
      <c r="E1005" s="40"/>
      <c r="F1005" s="35"/>
      <c r="G1005" s="32"/>
      <c r="H1005" s="32"/>
      <c r="I1005" s="32"/>
      <c r="J1005" s="32"/>
      <c r="K1005" s="41"/>
      <c r="L1005" s="42"/>
      <c r="M1005" s="42"/>
      <c r="N1005" s="167" t="str">
        <f t="shared" si="390"/>
        <v>Uit</v>
      </c>
      <c r="O1005" s="46"/>
      <c r="P1005" s="47"/>
      <c r="Q1005" s="48">
        <f t="shared" si="391"/>
        <v>0</v>
      </c>
      <c r="R1005" s="49" t="str">
        <f t="shared" si="392"/>
        <v/>
      </c>
      <c r="S1005" s="50" t="str">
        <f t="shared" si="393"/>
        <v>Uit</v>
      </c>
      <c r="T1005" s="171">
        <f t="shared" si="394"/>
        <v>0</v>
      </c>
      <c r="U1005" s="169">
        <f t="shared" si="395"/>
        <v>0</v>
      </c>
      <c r="V1005" s="169" t="str">
        <f t="shared" si="396"/>
        <v>Uit</v>
      </c>
      <c r="W1005" s="170" t="str">
        <f t="shared" si="397"/>
        <v/>
      </c>
      <c r="X1005" s="91" t="str">
        <f t="shared" si="398"/>
        <v/>
      </c>
      <c r="Y1005" s="51"/>
      <c r="Z1005" s="51"/>
      <c r="AA1005" s="51"/>
      <c r="AB1005" s="51"/>
      <c r="AC1005" s="51"/>
      <c r="AD1005" s="51"/>
      <c r="AE1005" s="51"/>
      <c r="AF1005" s="51"/>
      <c r="AG1005" s="51"/>
      <c r="AH1005" s="51"/>
      <c r="AI1005" s="51"/>
      <c r="AJ1005" s="51"/>
      <c r="AK1005" s="51"/>
      <c r="AL1005" s="51"/>
      <c r="AM1005" s="51"/>
      <c r="AN1005" s="51"/>
      <c r="AO1005" s="51"/>
      <c r="AP1005" s="51"/>
      <c r="AQ1005" s="51"/>
      <c r="AR1005" s="51"/>
      <c r="AS1005" s="51"/>
      <c r="AT1005" s="51"/>
      <c r="AU1005" s="51"/>
      <c r="AV1005" s="51"/>
      <c r="AW1005" s="51"/>
      <c r="AX1005" s="149">
        <f t="shared" si="399"/>
        <v>0</v>
      </c>
      <c r="AY1005" s="52"/>
      <c r="AZ1005" s="90" t="e">
        <f>VLOOKUP(AY1005,Termination!C:D,2,FALSE)</f>
        <v>#N/A</v>
      </c>
      <c r="BA1005" s="92" t="str">
        <f t="shared" si="400"/>
        <v/>
      </c>
      <c r="BB1005" s="89"/>
      <c r="BC1005" s="89"/>
      <c r="BD1005" s="150" t="str">
        <f t="shared" si="401"/>
        <v/>
      </c>
      <c r="BE1005" s="151">
        <f>VLOOKUP(A1005,Basisgegevens!$B:$L,5,0)</f>
        <v>2.708333333333333E-3</v>
      </c>
      <c r="BF1005" s="151">
        <f>VLOOKUP($A1005,Basisgegevens!$B:$L,7,0)</f>
        <v>2.4768518518518516E-3</v>
      </c>
      <c r="BG1005" s="151">
        <f>VLOOKUP($A1005,Basisgegevens!$B:$L,8,0)</f>
        <v>6.076388888888889E-3</v>
      </c>
      <c r="BH1005" s="152">
        <f>VLOOKUP($A1005,Basisgegevens!$B:$L,9,0)</f>
        <v>300</v>
      </c>
      <c r="BI1005" s="152">
        <f>VLOOKUP($A1005,Basisgegevens!$B:$L,10,0)</f>
        <v>135</v>
      </c>
      <c r="BJ1005" s="152">
        <f>VLOOKUP($A1005,Basisgegevens!$B:$L,11,0)</f>
        <v>19</v>
      </c>
      <c r="BK1005" s="152" t="str">
        <f t="shared" si="402"/>
        <v/>
      </c>
      <c r="BL1005" s="153" t="str">
        <f t="shared" si="403"/>
        <v>Uit</v>
      </c>
      <c r="BM1005" s="154" t="str">
        <f t="shared" si="388"/>
        <v/>
      </c>
      <c r="BN1005" s="154">
        <f t="shared" si="404"/>
        <v>0</v>
      </c>
      <c r="BO1005" s="154" t="str">
        <f t="shared" si="405"/>
        <v/>
      </c>
      <c r="BP1005" s="61"/>
      <c r="BQ1005" s="61"/>
      <c r="BR1005" s="59" t="str">
        <f t="shared" si="406"/>
        <v/>
      </c>
      <c r="BS1005" s="59" t="str">
        <f t="shared" si="407"/>
        <v/>
      </c>
      <c r="BT1005" s="155" t="str">
        <f t="shared" si="408"/>
        <v/>
      </c>
      <c r="BU1005" s="156" t="str">
        <f t="shared" si="409"/>
        <v/>
      </c>
      <c r="BV1005" s="68"/>
      <c r="BW1005" s="68"/>
      <c r="BX1005" s="68"/>
      <c r="BY1005" s="68"/>
      <c r="BZ1005" s="68"/>
      <c r="CA1005" s="68"/>
      <c r="CB1005" s="68"/>
      <c r="CC1005" s="68"/>
    </row>
    <row r="1006" spans="1:81" x14ac:dyDescent="0.2">
      <c r="A1006" s="138" t="s">
        <v>193</v>
      </c>
      <c r="B1006" s="32"/>
      <c r="C1006" s="164" t="str">
        <f t="shared" si="389"/>
        <v>B</v>
      </c>
      <c r="D1006" s="68"/>
      <c r="E1006" s="40"/>
      <c r="F1006" s="35"/>
      <c r="G1006" s="32"/>
      <c r="H1006" s="32"/>
      <c r="I1006" s="32"/>
      <c r="J1006" s="32"/>
      <c r="K1006" s="41"/>
      <c r="L1006" s="42"/>
      <c r="M1006" s="42"/>
      <c r="N1006" s="167" t="str">
        <f t="shared" si="390"/>
        <v>Uit</v>
      </c>
      <c r="O1006" s="46"/>
      <c r="P1006" s="47"/>
      <c r="Q1006" s="48">
        <f t="shared" si="391"/>
        <v>0</v>
      </c>
      <c r="R1006" s="49" t="str">
        <f t="shared" si="392"/>
        <v/>
      </c>
      <c r="S1006" s="50" t="str">
        <f t="shared" si="393"/>
        <v>Uit</v>
      </c>
      <c r="T1006" s="171">
        <f t="shared" si="394"/>
        <v>0</v>
      </c>
      <c r="U1006" s="169">
        <f t="shared" si="395"/>
        <v>0</v>
      </c>
      <c r="V1006" s="169" t="str">
        <f t="shared" si="396"/>
        <v>Uit</v>
      </c>
      <c r="W1006" s="170" t="str">
        <f t="shared" si="397"/>
        <v/>
      </c>
      <c r="X1006" s="91" t="str">
        <f t="shared" si="398"/>
        <v/>
      </c>
      <c r="Y1006" s="51"/>
      <c r="Z1006" s="51"/>
      <c r="AA1006" s="51"/>
      <c r="AB1006" s="51"/>
      <c r="AC1006" s="51"/>
      <c r="AD1006" s="51"/>
      <c r="AE1006" s="51"/>
      <c r="AF1006" s="51"/>
      <c r="AG1006" s="51"/>
      <c r="AH1006" s="51"/>
      <c r="AI1006" s="51"/>
      <c r="AJ1006" s="51"/>
      <c r="AK1006" s="51"/>
      <c r="AL1006" s="51"/>
      <c r="AM1006" s="51"/>
      <c r="AN1006" s="51"/>
      <c r="AO1006" s="51"/>
      <c r="AP1006" s="51"/>
      <c r="AQ1006" s="51"/>
      <c r="AR1006" s="51"/>
      <c r="AS1006" s="51"/>
      <c r="AT1006" s="51"/>
      <c r="AU1006" s="51"/>
      <c r="AV1006" s="51"/>
      <c r="AW1006" s="51"/>
      <c r="AX1006" s="149">
        <f t="shared" si="399"/>
        <v>0</v>
      </c>
      <c r="AY1006" s="52"/>
      <c r="AZ1006" s="90" t="e">
        <f>VLOOKUP(AY1006,Termination!C:D,2,FALSE)</f>
        <v>#N/A</v>
      </c>
      <c r="BA1006" s="92" t="str">
        <f t="shared" si="400"/>
        <v/>
      </c>
      <c r="BB1006" s="89"/>
      <c r="BC1006" s="89"/>
      <c r="BD1006" s="150" t="str">
        <f t="shared" si="401"/>
        <v/>
      </c>
      <c r="BE1006" s="151">
        <f>VLOOKUP(A1006,Basisgegevens!$B:$L,5,0)</f>
        <v>2.708333333333333E-3</v>
      </c>
      <c r="BF1006" s="151">
        <f>VLOOKUP($A1006,Basisgegevens!$B:$L,7,0)</f>
        <v>2.4768518518518516E-3</v>
      </c>
      <c r="BG1006" s="151">
        <f>VLOOKUP($A1006,Basisgegevens!$B:$L,8,0)</f>
        <v>6.076388888888889E-3</v>
      </c>
      <c r="BH1006" s="152">
        <f>VLOOKUP($A1006,Basisgegevens!$B:$L,9,0)</f>
        <v>300</v>
      </c>
      <c r="BI1006" s="152">
        <f>VLOOKUP($A1006,Basisgegevens!$B:$L,10,0)</f>
        <v>135</v>
      </c>
      <c r="BJ1006" s="152">
        <f>VLOOKUP($A1006,Basisgegevens!$B:$L,11,0)</f>
        <v>19</v>
      </c>
      <c r="BK1006" s="152" t="str">
        <f t="shared" si="402"/>
        <v/>
      </c>
      <c r="BL1006" s="153" t="str">
        <f t="shared" si="403"/>
        <v>Uit</v>
      </c>
      <c r="BM1006" s="154" t="str">
        <f t="shared" si="388"/>
        <v/>
      </c>
      <c r="BN1006" s="154">
        <f t="shared" si="404"/>
        <v>0</v>
      </c>
      <c r="BO1006" s="154" t="str">
        <f t="shared" si="405"/>
        <v/>
      </c>
      <c r="BP1006" s="61"/>
      <c r="BQ1006" s="61"/>
      <c r="BR1006" s="59" t="str">
        <f t="shared" si="406"/>
        <v/>
      </c>
      <c r="BS1006" s="59" t="str">
        <f t="shared" si="407"/>
        <v/>
      </c>
      <c r="BT1006" s="155" t="str">
        <f t="shared" si="408"/>
        <v/>
      </c>
      <c r="BU1006" s="156" t="str">
        <f t="shared" si="409"/>
        <v/>
      </c>
      <c r="BV1006" s="68"/>
      <c r="BW1006" s="68"/>
      <c r="BX1006" s="68"/>
      <c r="BY1006" s="68"/>
      <c r="BZ1006" s="68"/>
      <c r="CA1006" s="68"/>
      <c r="CB1006" s="68"/>
      <c r="CC1006" s="68"/>
    </row>
    <row r="1007" spans="1:81" x14ac:dyDescent="0.2">
      <c r="A1007" s="138" t="s">
        <v>193</v>
      </c>
      <c r="B1007" s="32"/>
      <c r="C1007" s="164" t="str">
        <f t="shared" si="389"/>
        <v>B</v>
      </c>
      <c r="D1007" s="68"/>
      <c r="E1007" s="40"/>
      <c r="F1007" s="35"/>
      <c r="G1007" s="32"/>
      <c r="H1007" s="32"/>
      <c r="I1007" s="32"/>
      <c r="J1007" s="32"/>
      <c r="K1007" s="41"/>
      <c r="L1007" s="42"/>
      <c r="M1007" s="42"/>
      <c r="N1007" s="167" t="str">
        <f t="shared" si="390"/>
        <v>Uit</v>
      </c>
      <c r="O1007" s="46"/>
      <c r="P1007" s="47"/>
      <c r="Q1007" s="48">
        <f t="shared" si="391"/>
        <v>0</v>
      </c>
      <c r="R1007" s="49" t="str">
        <f t="shared" si="392"/>
        <v/>
      </c>
      <c r="S1007" s="50" t="str">
        <f t="shared" si="393"/>
        <v>Uit</v>
      </c>
      <c r="T1007" s="171">
        <f t="shared" si="394"/>
        <v>0</v>
      </c>
      <c r="U1007" s="169">
        <f t="shared" si="395"/>
        <v>0</v>
      </c>
      <c r="V1007" s="169" t="str">
        <f t="shared" si="396"/>
        <v>Uit</v>
      </c>
      <c r="W1007" s="170" t="str">
        <f t="shared" si="397"/>
        <v/>
      </c>
      <c r="X1007" s="91" t="str">
        <f t="shared" si="398"/>
        <v/>
      </c>
      <c r="Y1007" s="51"/>
      <c r="Z1007" s="51"/>
      <c r="AA1007" s="51"/>
      <c r="AB1007" s="51"/>
      <c r="AC1007" s="51"/>
      <c r="AD1007" s="51"/>
      <c r="AE1007" s="51"/>
      <c r="AF1007" s="51"/>
      <c r="AG1007" s="51"/>
      <c r="AH1007" s="51"/>
      <c r="AI1007" s="51"/>
      <c r="AJ1007" s="51"/>
      <c r="AK1007" s="51"/>
      <c r="AL1007" s="51"/>
      <c r="AM1007" s="51"/>
      <c r="AN1007" s="51"/>
      <c r="AO1007" s="51"/>
      <c r="AP1007" s="51"/>
      <c r="AQ1007" s="51"/>
      <c r="AR1007" s="51"/>
      <c r="AS1007" s="51"/>
      <c r="AT1007" s="51"/>
      <c r="AU1007" s="51"/>
      <c r="AV1007" s="51"/>
      <c r="AW1007" s="51"/>
      <c r="AX1007" s="149">
        <f t="shared" si="399"/>
        <v>0</v>
      </c>
      <c r="AY1007" s="52"/>
      <c r="AZ1007" s="90" t="e">
        <f>VLOOKUP(AY1007,Termination!C:D,2,FALSE)</f>
        <v>#N/A</v>
      </c>
      <c r="BA1007" s="92" t="str">
        <f t="shared" si="400"/>
        <v/>
      </c>
      <c r="BB1007" s="89"/>
      <c r="BC1007" s="89"/>
      <c r="BD1007" s="150" t="str">
        <f t="shared" si="401"/>
        <v/>
      </c>
      <c r="BE1007" s="151">
        <f>VLOOKUP(A1007,Basisgegevens!$B:$L,5,0)</f>
        <v>2.708333333333333E-3</v>
      </c>
      <c r="BF1007" s="151">
        <f>VLOOKUP($A1007,Basisgegevens!$B:$L,7,0)</f>
        <v>2.4768518518518516E-3</v>
      </c>
      <c r="BG1007" s="151">
        <f>VLOOKUP($A1007,Basisgegevens!$B:$L,8,0)</f>
        <v>6.076388888888889E-3</v>
      </c>
      <c r="BH1007" s="152">
        <f>VLOOKUP($A1007,Basisgegevens!$B:$L,9,0)</f>
        <v>300</v>
      </c>
      <c r="BI1007" s="152">
        <f>VLOOKUP($A1007,Basisgegevens!$B:$L,10,0)</f>
        <v>135</v>
      </c>
      <c r="BJ1007" s="152">
        <f>VLOOKUP($A1007,Basisgegevens!$B:$L,11,0)</f>
        <v>19</v>
      </c>
      <c r="BK1007" s="152" t="str">
        <f t="shared" si="402"/>
        <v/>
      </c>
      <c r="BL1007" s="153" t="str">
        <f t="shared" si="403"/>
        <v>Uit</v>
      </c>
      <c r="BM1007" s="154" t="str">
        <f t="shared" si="388"/>
        <v/>
      </c>
      <c r="BN1007" s="154">
        <f t="shared" si="404"/>
        <v>0</v>
      </c>
      <c r="BO1007" s="154" t="str">
        <f t="shared" si="405"/>
        <v/>
      </c>
      <c r="BP1007" s="61"/>
      <c r="BQ1007" s="61"/>
      <c r="BR1007" s="59" t="str">
        <f t="shared" si="406"/>
        <v/>
      </c>
      <c r="BS1007" s="59" t="str">
        <f t="shared" si="407"/>
        <v/>
      </c>
      <c r="BT1007" s="155" t="str">
        <f t="shared" si="408"/>
        <v/>
      </c>
      <c r="BU1007" s="156" t="str">
        <f t="shared" si="409"/>
        <v/>
      </c>
      <c r="BV1007" s="68"/>
      <c r="BW1007" s="68"/>
      <c r="BX1007" s="68"/>
      <c r="BY1007" s="68"/>
      <c r="BZ1007" s="68"/>
      <c r="CA1007" s="68"/>
      <c r="CB1007" s="68"/>
      <c r="CC1007" s="68"/>
    </row>
    <row r="1008" spans="1:81" x14ac:dyDescent="0.2">
      <c r="A1008" s="138" t="s">
        <v>193</v>
      </c>
      <c r="B1008" s="32"/>
      <c r="C1008" s="164" t="str">
        <f t="shared" si="389"/>
        <v>B</v>
      </c>
      <c r="D1008" s="68"/>
      <c r="E1008" s="40"/>
      <c r="F1008" s="35"/>
      <c r="G1008" s="32"/>
      <c r="H1008" s="32"/>
      <c r="I1008" s="32"/>
      <c r="J1008" s="32"/>
      <c r="K1008" s="41"/>
      <c r="L1008" s="42"/>
      <c r="M1008" s="42"/>
      <c r="N1008" s="167" t="str">
        <f t="shared" si="390"/>
        <v>Uit</v>
      </c>
      <c r="O1008" s="46"/>
      <c r="P1008" s="47"/>
      <c r="Q1008" s="48">
        <f t="shared" si="391"/>
        <v>0</v>
      </c>
      <c r="R1008" s="49" t="str">
        <f t="shared" si="392"/>
        <v/>
      </c>
      <c r="S1008" s="50" t="str">
        <f t="shared" si="393"/>
        <v>Uit</v>
      </c>
      <c r="T1008" s="171">
        <f t="shared" si="394"/>
        <v>0</v>
      </c>
      <c r="U1008" s="169">
        <f t="shared" si="395"/>
        <v>0</v>
      </c>
      <c r="V1008" s="169" t="str">
        <f t="shared" si="396"/>
        <v>Uit</v>
      </c>
      <c r="W1008" s="170" t="str">
        <f t="shared" si="397"/>
        <v/>
      </c>
      <c r="X1008" s="91" t="str">
        <f t="shared" si="398"/>
        <v/>
      </c>
      <c r="Y1008" s="51"/>
      <c r="Z1008" s="51"/>
      <c r="AA1008" s="51"/>
      <c r="AB1008" s="51"/>
      <c r="AC1008" s="51"/>
      <c r="AD1008" s="51"/>
      <c r="AE1008" s="51"/>
      <c r="AF1008" s="51"/>
      <c r="AG1008" s="51"/>
      <c r="AH1008" s="51"/>
      <c r="AI1008" s="51"/>
      <c r="AJ1008" s="51"/>
      <c r="AK1008" s="51"/>
      <c r="AL1008" s="51"/>
      <c r="AM1008" s="51"/>
      <c r="AN1008" s="51"/>
      <c r="AO1008" s="51"/>
      <c r="AP1008" s="51"/>
      <c r="AQ1008" s="51"/>
      <c r="AR1008" s="51"/>
      <c r="AS1008" s="51"/>
      <c r="AT1008" s="51"/>
      <c r="AU1008" s="51"/>
      <c r="AV1008" s="51"/>
      <c r="AW1008" s="51"/>
      <c r="AX1008" s="149">
        <f t="shared" si="399"/>
        <v>0</v>
      </c>
      <c r="AY1008" s="52"/>
      <c r="AZ1008" s="90" t="e">
        <f>VLOOKUP(AY1008,Termination!C:D,2,FALSE)</f>
        <v>#N/A</v>
      </c>
      <c r="BA1008" s="92" t="str">
        <f t="shared" si="400"/>
        <v/>
      </c>
      <c r="BB1008" s="89"/>
      <c r="BC1008" s="89"/>
      <c r="BD1008" s="150" t="str">
        <f t="shared" si="401"/>
        <v/>
      </c>
      <c r="BE1008" s="151">
        <f>VLOOKUP(A1008,Basisgegevens!$B:$L,5,0)</f>
        <v>2.708333333333333E-3</v>
      </c>
      <c r="BF1008" s="151">
        <f>VLOOKUP($A1008,Basisgegevens!$B:$L,7,0)</f>
        <v>2.4768518518518516E-3</v>
      </c>
      <c r="BG1008" s="151">
        <f>VLOOKUP($A1008,Basisgegevens!$B:$L,8,0)</f>
        <v>6.076388888888889E-3</v>
      </c>
      <c r="BH1008" s="152">
        <f>VLOOKUP($A1008,Basisgegevens!$B:$L,9,0)</f>
        <v>300</v>
      </c>
      <c r="BI1008" s="152">
        <f>VLOOKUP($A1008,Basisgegevens!$B:$L,10,0)</f>
        <v>135</v>
      </c>
      <c r="BJ1008" s="152">
        <f>VLOOKUP($A1008,Basisgegevens!$B:$L,11,0)</f>
        <v>19</v>
      </c>
      <c r="BK1008" s="152" t="str">
        <f t="shared" si="402"/>
        <v/>
      </c>
      <c r="BL1008" s="153" t="str">
        <f t="shared" si="403"/>
        <v>Uit</v>
      </c>
      <c r="BM1008" s="154" t="str">
        <f t="shared" si="388"/>
        <v/>
      </c>
      <c r="BN1008" s="154">
        <f t="shared" si="404"/>
        <v>0</v>
      </c>
      <c r="BO1008" s="154" t="str">
        <f t="shared" si="405"/>
        <v/>
      </c>
      <c r="BP1008" s="61"/>
      <c r="BQ1008" s="61"/>
      <c r="BR1008" s="59" t="str">
        <f t="shared" si="406"/>
        <v/>
      </c>
      <c r="BS1008" s="59" t="str">
        <f t="shared" si="407"/>
        <v/>
      </c>
      <c r="BT1008" s="155" t="str">
        <f t="shared" si="408"/>
        <v/>
      </c>
      <c r="BU1008" s="156" t="str">
        <f t="shared" si="409"/>
        <v/>
      </c>
      <c r="BV1008" s="68"/>
      <c r="BW1008" s="68"/>
      <c r="BX1008" s="68"/>
      <c r="BY1008" s="68"/>
      <c r="BZ1008" s="68"/>
      <c r="CA1008" s="68"/>
      <c r="CB1008" s="68"/>
      <c r="CC1008" s="68"/>
    </row>
    <row r="1009" spans="1:81" x14ac:dyDescent="0.2">
      <c r="A1009" s="138" t="s">
        <v>193</v>
      </c>
      <c r="B1009" s="32"/>
      <c r="C1009" s="164" t="str">
        <f t="shared" si="389"/>
        <v>B</v>
      </c>
      <c r="D1009" s="68"/>
      <c r="E1009" s="40"/>
      <c r="F1009" s="35"/>
      <c r="G1009" s="32"/>
      <c r="H1009" s="32"/>
      <c r="I1009" s="32"/>
      <c r="J1009" s="32"/>
      <c r="K1009" s="41"/>
      <c r="L1009" s="42"/>
      <c r="M1009" s="42"/>
      <c r="N1009" s="167" t="str">
        <f t="shared" si="390"/>
        <v>Uit</v>
      </c>
      <c r="O1009" s="46"/>
      <c r="P1009" s="47"/>
      <c r="Q1009" s="48">
        <f t="shared" si="391"/>
        <v>0</v>
      </c>
      <c r="R1009" s="49" t="str">
        <f t="shared" si="392"/>
        <v/>
      </c>
      <c r="S1009" s="50" t="str">
        <f t="shared" si="393"/>
        <v>Uit</v>
      </c>
      <c r="T1009" s="171">
        <f t="shared" si="394"/>
        <v>0</v>
      </c>
      <c r="U1009" s="169">
        <f t="shared" si="395"/>
        <v>0</v>
      </c>
      <c r="V1009" s="169" t="str">
        <f t="shared" si="396"/>
        <v>Uit</v>
      </c>
      <c r="W1009" s="170" t="str">
        <f t="shared" si="397"/>
        <v/>
      </c>
      <c r="X1009" s="91" t="str">
        <f t="shared" si="398"/>
        <v/>
      </c>
      <c r="Y1009" s="51"/>
      <c r="Z1009" s="51"/>
      <c r="AA1009" s="51"/>
      <c r="AB1009" s="51"/>
      <c r="AC1009" s="51"/>
      <c r="AD1009" s="51"/>
      <c r="AE1009" s="51"/>
      <c r="AF1009" s="51"/>
      <c r="AG1009" s="51"/>
      <c r="AH1009" s="51"/>
      <c r="AI1009" s="51"/>
      <c r="AJ1009" s="51"/>
      <c r="AK1009" s="51"/>
      <c r="AL1009" s="51"/>
      <c r="AM1009" s="51"/>
      <c r="AN1009" s="51"/>
      <c r="AO1009" s="51"/>
      <c r="AP1009" s="51"/>
      <c r="AQ1009" s="51"/>
      <c r="AR1009" s="51"/>
      <c r="AS1009" s="51"/>
      <c r="AT1009" s="51"/>
      <c r="AU1009" s="51"/>
      <c r="AV1009" s="51"/>
      <c r="AW1009" s="51"/>
      <c r="AX1009" s="149">
        <f t="shared" si="399"/>
        <v>0</v>
      </c>
      <c r="AY1009" s="52"/>
      <c r="AZ1009" s="90" t="e">
        <f>VLOOKUP(AY1009,Termination!C:D,2,FALSE)</f>
        <v>#N/A</v>
      </c>
      <c r="BA1009" s="92" t="str">
        <f t="shared" si="400"/>
        <v/>
      </c>
      <c r="BB1009" s="89"/>
      <c r="BC1009" s="89"/>
      <c r="BD1009" s="150" t="str">
        <f t="shared" si="401"/>
        <v/>
      </c>
      <c r="BE1009" s="151">
        <f>VLOOKUP(A1009,Basisgegevens!$B:$L,5,0)</f>
        <v>2.708333333333333E-3</v>
      </c>
      <c r="BF1009" s="151">
        <f>VLOOKUP($A1009,Basisgegevens!$B:$L,7,0)</f>
        <v>2.4768518518518516E-3</v>
      </c>
      <c r="BG1009" s="151">
        <f>VLOOKUP($A1009,Basisgegevens!$B:$L,8,0)</f>
        <v>6.076388888888889E-3</v>
      </c>
      <c r="BH1009" s="152">
        <f>VLOOKUP($A1009,Basisgegevens!$B:$L,9,0)</f>
        <v>300</v>
      </c>
      <c r="BI1009" s="152">
        <f>VLOOKUP($A1009,Basisgegevens!$B:$L,10,0)</f>
        <v>135</v>
      </c>
      <c r="BJ1009" s="152">
        <f>VLOOKUP($A1009,Basisgegevens!$B:$L,11,0)</f>
        <v>19</v>
      </c>
      <c r="BK1009" s="152" t="str">
        <f t="shared" si="402"/>
        <v/>
      </c>
      <c r="BL1009" s="153" t="str">
        <f t="shared" si="403"/>
        <v>Uit</v>
      </c>
      <c r="BM1009" s="154" t="str">
        <f t="shared" si="388"/>
        <v/>
      </c>
      <c r="BN1009" s="154">
        <f t="shared" si="404"/>
        <v>0</v>
      </c>
      <c r="BO1009" s="154" t="str">
        <f t="shared" si="405"/>
        <v/>
      </c>
      <c r="BP1009" s="61"/>
      <c r="BQ1009" s="61"/>
      <c r="BR1009" s="59" t="str">
        <f t="shared" si="406"/>
        <v/>
      </c>
      <c r="BS1009" s="59" t="str">
        <f t="shared" si="407"/>
        <v/>
      </c>
      <c r="BT1009" s="155" t="str">
        <f t="shared" si="408"/>
        <v/>
      </c>
      <c r="BU1009" s="156" t="str">
        <f t="shared" si="409"/>
        <v/>
      </c>
      <c r="BV1009" s="68"/>
      <c r="BW1009" s="68"/>
      <c r="BX1009" s="68"/>
      <c r="BY1009" s="68"/>
      <c r="BZ1009" s="68"/>
      <c r="CA1009" s="68"/>
      <c r="CB1009" s="68"/>
      <c r="CC1009" s="68"/>
    </row>
    <row r="1010" spans="1:81" x14ac:dyDescent="0.2">
      <c r="A1010" s="138" t="s">
        <v>193</v>
      </c>
      <c r="B1010" s="32"/>
      <c r="C1010" s="164" t="str">
        <f t="shared" si="389"/>
        <v>B</v>
      </c>
      <c r="D1010" s="68"/>
      <c r="E1010" s="40"/>
      <c r="F1010" s="35"/>
      <c r="G1010" s="32"/>
      <c r="H1010" s="32"/>
      <c r="I1010" s="32"/>
      <c r="J1010" s="32"/>
      <c r="K1010" s="41"/>
      <c r="L1010" s="42"/>
      <c r="M1010" s="42"/>
      <c r="N1010" s="167" t="str">
        <f t="shared" si="390"/>
        <v>Uit</v>
      </c>
      <c r="O1010" s="46"/>
      <c r="P1010" s="47"/>
      <c r="Q1010" s="48">
        <f t="shared" si="391"/>
        <v>0</v>
      </c>
      <c r="R1010" s="49" t="str">
        <f t="shared" si="392"/>
        <v/>
      </c>
      <c r="S1010" s="50" t="str">
        <f t="shared" si="393"/>
        <v>Uit</v>
      </c>
      <c r="T1010" s="171">
        <f t="shared" si="394"/>
        <v>0</v>
      </c>
      <c r="U1010" s="169">
        <f t="shared" si="395"/>
        <v>0</v>
      </c>
      <c r="V1010" s="169" t="str">
        <f t="shared" si="396"/>
        <v>Uit</v>
      </c>
      <c r="W1010" s="170" t="str">
        <f t="shared" si="397"/>
        <v/>
      </c>
      <c r="X1010" s="91" t="str">
        <f t="shared" si="398"/>
        <v/>
      </c>
      <c r="Y1010" s="51"/>
      <c r="Z1010" s="51"/>
      <c r="AA1010" s="51"/>
      <c r="AB1010" s="51"/>
      <c r="AC1010" s="51"/>
      <c r="AD1010" s="51"/>
      <c r="AE1010" s="51"/>
      <c r="AF1010" s="51"/>
      <c r="AG1010" s="51"/>
      <c r="AH1010" s="51"/>
      <c r="AI1010" s="51"/>
      <c r="AJ1010" s="51"/>
      <c r="AK1010" s="51"/>
      <c r="AL1010" s="51"/>
      <c r="AM1010" s="51"/>
      <c r="AN1010" s="51"/>
      <c r="AO1010" s="51"/>
      <c r="AP1010" s="51"/>
      <c r="AQ1010" s="51"/>
      <c r="AR1010" s="51"/>
      <c r="AS1010" s="51"/>
      <c r="AT1010" s="51"/>
      <c r="AU1010" s="51"/>
      <c r="AV1010" s="51"/>
      <c r="AW1010" s="51"/>
      <c r="AX1010" s="149">
        <f t="shared" si="399"/>
        <v>0</v>
      </c>
      <c r="AY1010" s="52"/>
      <c r="AZ1010" s="90" t="e">
        <f>VLOOKUP(AY1010,Termination!C:D,2,FALSE)</f>
        <v>#N/A</v>
      </c>
      <c r="BA1010" s="92" t="str">
        <f t="shared" si="400"/>
        <v/>
      </c>
      <c r="BB1010" s="89"/>
      <c r="BC1010" s="89"/>
      <c r="BD1010" s="150" t="str">
        <f t="shared" si="401"/>
        <v/>
      </c>
      <c r="BE1010" s="151">
        <f>VLOOKUP(A1010,Basisgegevens!$B:$L,5,0)</f>
        <v>2.708333333333333E-3</v>
      </c>
      <c r="BF1010" s="151">
        <f>VLOOKUP($A1010,Basisgegevens!$B:$L,7,0)</f>
        <v>2.4768518518518516E-3</v>
      </c>
      <c r="BG1010" s="151">
        <f>VLOOKUP($A1010,Basisgegevens!$B:$L,8,0)</f>
        <v>6.076388888888889E-3</v>
      </c>
      <c r="BH1010" s="152">
        <f>VLOOKUP($A1010,Basisgegevens!$B:$L,9,0)</f>
        <v>300</v>
      </c>
      <c r="BI1010" s="152">
        <f>VLOOKUP($A1010,Basisgegevens!$B:$L,10,0)</f>
        <v>135</v>
      </c>
      <c r="BJ1010" s="152">
        <f>VLOOKUP($A1010,Basisgegevens!$B:$L,11,0)</f>
        <v>19</v>
      </c>
      <c r="BK1010" s="152" t="str">
        <f t="shared" si="402"/>
        <v/>
      </c>
      <c r="BL1010" s="153" t="str">
        <f t="shared" si="403"/>
        <v>Uit</v>
      </c>
      <c r="BM1010" s="154" t="str">
        <f t="shared" si="388"/>
        <v/>
      </c>
      <c r="BN1010" s="154">
        <f t="shared" si="404"/>
        <v>0</v>
      </c>
      <c r="BO1010" s="154" t="str">
        <f t="shared" si="405"/>
        <v/>
      </c>
      <c r="BP1010" s="61"/>
      <c r="BQ1010" s="61"/>
      <c r="BR1010" s="59" t="str">
        <f t="shared" si="406"/>
        <v/>
      </c>
      <c r="BS1010" s="59" t="str">
        <f t="shared" si="407"/>
        <v/>
      </c>
      <c r="BT1010" s="155" t="str">
        <f t="shared" si="408"/>
        <v/>
      </c>
      <c r="BU1010" s="156" t="str">
        <f t="shared" si="409"/>
        <v/>
      </c>
      <c r="BV1010" s="68"/>
      <c r="BW1010" s="68"/>
      <c r="BX1010" s="68"/>
      <c r="BY1010" s="68"/>
      <c r="BZ1010" s="68"/>
      <c r="CA1010" s="68"/>
      <c r="CB1010" s="68"/>
      <c r="CC1010" s="68"/>
    </row>
    <row r="1011" spans="1:81" x14ac:dyDescent="0.2">
      <c r="A1011" s="138" t="s">
        <v>193</v>
      </c>
      <c r="B1011" s="32"/>
      <c r="C1011" s="164" t="str">
        <f t="shared" si="389"/>
        <v>B</v>
      </c>
      <c r="D1011" s="68"/>
      <c r="E1011" s="40"/>
      <c r="F1011" s="35"/>
      <c r="G1011" s="32"/>
      <c r="H1011" s="32"/>
      <c r="I1011" s="32"/>
      <c r="J1011" s="32"/>
      <c r="K1011" s="41"/>
      <c r="L1011" s="42"/>
      <c r="M1011" s="42"/>
      <c r="N1011" s="167" t="str">
        <f t="shared" si="390"/>
        <v>Uit</v>
      </c>
      <c r="O1011" s="46"/>
      <c r="P1011" s="47"/>
      <c r="Q1011" s="48">
        <f t="shared" si="391"/>
        <v>0</v>
      </c>
      <c r="R1011" s="49" t="str">
        <f t="shared" si="392"/>
        <v/>
      </c>
      <c r="S1011" s="50" t="str">
        <f t="shared" si="393"/>
        <v>Uit</v>
      </c>
      <c r="T1011" s="171">
        <f t="shared" si="394"/>
        <v>0</v>
      </c>
      <c r="U1011" s="169">
        <f t="shared" si="395"/>
        <v>0</v>
      </c>
      <c r="V1011" s="169" t="str">
        <f t="shared" si="396"/>
        <v>Uit</v>
      </c>
      <c r="W1011" s="170" t="str">
        <f t="shared" si="397"/>
        <v/>
      </c>
      <c r="X1011" s="91" t="str">
        <f t="shared" si="398"/>
        <v/>
      </c>
      <c r="Y1011" s="51"/>
      <c r="Z1011" s="51"/>
      <c r="AA1011" s="51"/>
      <c r="AB1011" s="51"/>
      <c r="AC1011" s="51"/>
      <c r="AD1011" s="51"/>
      <c r="AE1011" s="51"/>
      <c r="AF1011" s="51"/>
      <c r="AG1011" s="51"/>
      <c r="AH1011" s="51"/>
      <c r="AI1011" s="51"/>
      <c r="AJ1011" s="51"/>
      <c r="AK1011" s="51"/>
      <c r="AL1011" s="51"/>
      <c r="AM1011" s="51"/>
      <c r="AN1011" s="51"/>
      <c r="AO1011" s="51"/>
      <c r="AP1011" s="51"/>
      <c r="AQ1011" s="51"/>
      <c r="AR1011" s="51"/>
      <c r="AS1011" s="51"/>
      <c r="AT1011" s="51"/>
      <c r="AU1011" s="51"/>
      <c r="AV1011" s="51"/>
      <c r="AW1011" s="51"/>
      <c r="AX1011" s="149">
        <f t="shared" si="399"/>
        <v>0</v>
      </c>
      <c r="AY1011" s="52"/>
      <c r="AZ1011" s="90" t="e">
        <f>VLOOKUP(AY1011,Termination!C:D,2,FALSE)</f>
        <v>#N/A</v>
      </c>
      <c r="BA1011" s="92" t="str">
        <f t="shared" si="400"/>
        <v/>
      </c>
      <c r="BB1011" s="89"/>
      <c r="BC1011" s="89"/>
      <c r="BD1011" s="150" t="str">
        <f t="shared" si="401"/>
        <v/>
      </c>
      <c r="BE1011" s="151">
        <f>VLOOKUP(A1011,Basisgegevens!$B:$L,5,0)</f>
        <v>2.708333333333333E-3</v>
      </c>
      <c r="BF1011" s="151">
        <f>VLOOKUP($A1011,Basisgegevens!$B:$L,7,0)</f>
        <v>2.4768518518518516E-3</v>
      </c>
      <c r="BG1011" s="151">
        <f>VLOOKUP($A1011,Basisgegevens!$B:$L,8,0)</f>
        <v>6.076388888888889E-3</v>
      </c>
      <c r="BH1011" s="152">
        <f>VLOOKUP($A1011,Basisgegevens!$B:$L,9,0)</f>
        <v>300</v>
      </c>
      <c r="BI1011" s="152">
        <f>VLOOKUP($A1011,Basisgegevens!$B:$L,10,0)</f>
        <v>135</v>
      </c>
      <c r="BJ1011" s="152">
        <f>VLOOKUP($A1011,Basisgegevens!$B:$L,11,0)</f>
        <v>19</v>
      </c>
      <c r="BK1011" s="152" t="str">
        <f t="shared" si="402"/>
        <v/>
      </c>
      <c r="BL1011" s="153" t="str">
        <f t="shared" si="403"/>
        <v>Uit</v>
      </c>
      <c r="BM1011" s="154" t="str">
        <f t="shared" si="388"/>
        <v/>
      </c>
      <c r="BN1011" s="154">
        <f t="shared" si="404"/>
        <v>0</v>
      </c>
      <c r="BO1011" s="154" t="str">
        <f t="shared" si="405"/>
        <v/>
      </c>
      <c r="BP1011" s="61"/>
      <c r="BQ1011" s="61"/>
      <c r="BR1011" s="59" t="str">
        <f t="shared" si="406"/>
        <v/>
      </c>
      <c r="BS1011" s="59" t="str">
        <f t="shared" si="407"/>
        <v/>
      </c>
      <c r="BT1011" s="155" t="str">
        <f t="shared" si="408"/>
        <v/>
      </c>
      <c r="BU1011" s="156" t="str">
        <f t="shared" si="409"/>
        <v/>
      </c>
      <c r="BV1011" s="68"/>
      <c r="BW1011" s="68"/>
      <c r="BX1011" s="68"/>
      <c r="BY1011" s="68"/>
      <c r="BZ1011" s="68"/>
      <c r="CA1011" s="68"/>
      <c r="CB1011" s="68"/>
      <c r="CC1011" s="68"/>
    </row>
    <row r="1012" spans="1:81" x14ac:dyDescent="0.2">
      <c r="A1012" s="138" t="s">
        <v>193</v>
      </c>
      <c r="B1012" s="32"/>
      <c r="C1012" s="164" t="str">
        <f t="shared" si="389"/>
        <v>B</v>
      </c>
      <c r="D1012" s="68"/>
      <c r="E1012" s="40"/>
      <c r="F1012" s="35"/>
      <c r="G1012" s="32"/>
      <c r="H1012" s="32"/>
      <c r="I1012" s="32"/>
      <c r="J1012" s="32"/>
      <c r="K1012" s="41"/>
      <c r="L1012" s="42"/>
      <c r="M1012" s="42"/>
      <c r="N1012" s="167" t="str">
        <f t="shared" si="390"/>
        <v>Uit</v>
      </c>
      <c r="O1012" s="46"/>
      <c r="P1012" s="47"/>
      <c r="Q1012" s="48">
        <f t="shared" si="391"/>
        <v>0</v>
      </c>
      <c r="R1012" s="49" t="str">
        <f t="shared" si="392"/>
        <v/>
      </c>
      <c r="S1012" s="50" t="str">
        <f t="shared" si="393"/>
        <v>Uit</v>
      </c>
      <c r="T1012" s="171">
        <f t="shared" si="394"/>
        <v>0</v>
      </c>
      <c r="U1012" s="169">
        <f t="shared" si="395"/>
        <v>0</v>
      </c>
      <c r="V1012" s="169" t="str">
        <f t="shared" si="396"/>
        <v>Uit</v>
      </c>
      <c r="W1012" s="170" t="str">
        <f t="shared" si="397"/>
        <v/>
      </c>
      <c r="X1012" s="91" t="str">
        <f t="shared" si="398"/>
        <v/>
      </c>
      <c r="Y1012" s="51"/>
      <c r="Z1012" s="51"/>
      <c r="AA1012" s="51"/>
      <c r="AB1012" s="51"/>
      <c r="AC1012" s="51"/>
      <c r="AD1012" s="51"/>
      <c r="AE1012" s="51"/>
      <c r="AF1012" s="51"/>
      <c r="AG1012" s="51"/>
      <c r="AH1012" s="51"/>
      <c r="AI1012" s="51"/>
      <c r="AJ1012" s="51"/>
      <c r="AK1012" s="51"/>
      <c r="AL1012" s="51"/>
      <c r="AM1012" s="51"/>
      <c r="AN1012" s="51"/>
      <c r="AO1012" s="51"/>
      <c r="AP1012" s="51"/>
      <c r="AQ1012" s="51"/>
      <c r="AR1012" s="51"/>
      <c r="AS1012" s="51"/>
      <c r="AT1012" s="51"/>
      <c r="AU1012" s="51"/>
      <c r="AV1012" s="51"/>
      <c r="AW1012" s="51"/>
      <c r="AX1012" s="149">
        <f t="shared" si="399"/>
        <v>0</v>
      </c>
      <c r="AY1012" s="52"/>
      <c r="AZ1012" s="90" t="e">
        <f>VLOOKUP(AY1012,Termination!C:D,2,FALSE)</f>
        <v>#N/A</v>
      </c>
      <c r="BA1012" s="92" t="str">
        <f t="shared" si="400"/>
        <v/>
      </c>
      <c r="BB1012" s="89"/>
      <c r="BC1012" s="89"/>
      <c r="BD1012" s="150" t="str">
        <f t="shared" si="401"/>
        <v/>
      </c>
      <c r="BE1012" s="151">
        <f>VLOOKUP(A1012,Basisgegevens!$B:$L,5,0)</f>
        <v>2.708333333333333E-3</v>
      </c>
      <c r="BF1012" s="151">
        <f>VLOOKUP($A1012,Basisgegevens!$B:$L,7,0)</f>
        <v>2.4768518518518516E-3</v>
      </c>
      <c r="BG1012" s="151">
        <f>VLOOKUP($A1012,Basisgegevens!$B:$L,8,0)</f>
        <v>6.076388888888889E-3</v>
      </c>
      <c r="BH1012" s="152">
        <f>VLOOKUP($A1012,Basisgegevens!$B:$L,9,0)</f>
        <v>300</v>
      </c>
      <c r="BI1012" s="152">
        <f>VLOOKUP($A1012,Basisgegevens!$B:$L,10,0)</f>
        <v>135</v>
      </c>
      <c r="BJ1012" s="152">
        <f>VLOOKUP($A1012,Basisgegevens!$B:$L,11,0)</f>
        <v>19</v>
      </c>
      <c r="BK1012" s="152" t="str">
        <f t="shared" si="402"/>
        <v/>
      </c>
      <c r="BL1012" s="153" t="str">
        <f t="shared" si="403"/>
        <v>Uit</v>
      </c>
      <c r="BM1012" s="154" t="str">
        <f t="shared" si="388"/>
        <v/>
      </c>
      <c r="BN1012" s="154">
        <f t="shared" si="404"/>
        <v>0</v>
      </c>
      <c r="BO1012" s="154" t="str">
        <f t="shared" si="405"/>
        <v/>
      </c>
      <c r="BP1012" s="61"/>
      <c r="BQ1012" s="61"/>
      <c r="BR1012" s="59" t="str">
        <f t="shared" si="406"/>
        <v/>
      </c>
      <c r="BS1012" s="59" t="str">
        <f t="shared" si="407"/>
        <v/>
      </c>
      <c r="BT1012" s="155" t="str">
        <f t="shared" si="408"/>
        <v/>
      </c>
      <c r="BU1012" s="156" t="str">
        <f t="shared" si="409"/>
        <v/>
      </c>
      <c r="BV1012" s="68"/>
      <c r="BW1012" s="68"/>
      <c r="BX1012" s="68"/>
      <c r="BY1012" s="68"/>
      <c r="BZ1012" s="68"/>
      <c r="CA1012" s="68"/>
      <c r="CB1012" s="68"/>
      <c r="CC1012" s="68"/>
    </row>
    <row r="1013" spans="1:81" x14ac:dyDescent="0.2">
      <c r="A1013" s="138" t="s">
        <v>193</v>
      </c>
      <c r="B1013" s="32"/>
      <c r="C1013" s="164" t="str">
        <f t="shared" si="389"/>
        <v>B</v>
      </c>
      <c r="D1013" s="68"/>
      <c r="E1013" s="40"/>
      <c r="F1013" s="35"/>
      <c r="G1013" s="32"/>
      <c r="H1013" s="32"/>
      <c r="I1013" s="32"/>
      <c r="J1013" s="32"/>
      <c r="K1013" s="41"/>
      <c r="L1013" s="42"/>
      <c r="M1013" s="42"/>
      <c r="N1013" s="167" t="str">
        <f t="shared" si="390"/>
        <v>Uit</v>
      </c>
      <c r="O1013" s="46"/>
      <c r="P1013" s="47"/>
      <c r="Q1013" s="48">
        <f t="shared" si="391"/>
        <v>0</v>
      </c>
      <c r="R1013" s="49" t="str">
        <f t="shared" si="392"/>
        <v/>
      </c>
      <c r="S1013" s="50" t="str">
        <f t="shared" si="393"/>
        <v>Uit</v>
      </c>
      <c r="T1013" s="171">
        <f t="shared" si="394"/>
        <v>0</v>
      </c>
      <c r="U1013" s="169">
        <f t="shared" si="395"/>
        <v>0</v>
      </c>
      <c r="V1013" s="169" t="str">
        <f t="shared" si="396"/>
        <v>Uit</v>
      </c>
      <c r="W1013" s="170" t="str">
        <f t="shared" si="397"/>
        <v/>
      </c>
      <c r="X1013" s="91" t="str">
        <f t="shared" si="398"/>
        <v/>
      </c>
      <c r="Y1013" s="51"/>
      <c r="Z1013" s="51"/>
      <c r="AA1013" s="51"/>
      <c r="AB1013" s="51"/>
      <c r="AC1013" s="51"/>
      <c r="AD1013" s="51"/>
      <c r="AE1013" s="51"/>
      <c r="AF1013" s="51"/>
      <c r="AG1013" s="51"/>
      <c r="AH1013" s="51"/>
      <c r="AI1013" s="51"/>
      <c r="AJ1013" s="51"/>
      <c r="AK1013" s="51"/>
      <c r="AL1013" s="51"/>
      <c r="AM1013" s="51"/>
      <c r="AN1013" s="51"/>
      <c r="AO1013" s="51"/>
      <c r="AP1013" s="51"/>
      <c r="AQ1013" s="51"/>
      <c r="AR1013" s="51"/>
      <c r="AS1013" s="51"/>
      <c r="AT1013" s="51"/>
      <c r="AU1013" s="51"/>
      <c r="AV1013" s="51"/>
      <c r="AW1013" s="51"/>
      <c r="AX1013" s="149">
        <f t="shared" si="399"/>
        <v>0</v>
      </c>
      <c r="AY1013" s="52"/>
      <c r="AZ1013" s="90" t="e">
        <f>VLOOKUP(AY1013,Termination!C:D,2,FALSE)</f>
        <v>#N/A</v>
      </c>
      <c r="BA1013" s="92" t="str">
        <f t="shared" si="400"/>
        <v/>
      </c>
      <c r="BB1013" s="89"/>
      <c r="BC1013" s="89"/>
      <c r="BD1013" s="150" t="str">
        <f t="shared" si="401"/>
        <v/>
      </c>
      <c r="BE1013" s="151">
        <f>VLOOKUP(A1013,Basisgegevens!$B:$L,5,0)</f>
        <v>2.708333333333333E-3</v>
      </c>
      <c r="BF1013" s="151">
        <f>VLOOKUP($A1013,Basisgegevens!$B:$L,7,0)</f>
        <v>2.4768518518518516E-3</v>
      </c>
      <c r="BG1013" s="151">
        <f>VLOOKUP($A1013,Basisgegevens!$B:$L,8,0)</f>
        <v>6.076388888888889E-3</v>
      </c>
      <c r="BH1013" s="152">
        <f>VLOOKUP($A1013,Basisgegevens!$B:$L,9,0)</f>
        <v>300</v>
      </c>
      <c r="BI1013" s="152">
        <f>VLOOKUP($A1013,Basisgegevens!$B:$L,10,0)</f>
        <v>135</v>
      </c>
      <c r="BJ1013" s="152">
        <f>VLOOKUP($A1013,Basisgegevens!$B:$L,11,0)</f>
        <v>19</v>
      </c>
      <c r="BK1013" s="152" t="str">
        <f t="shared" si="402"/>
        <v/>
      </c>
      <c r="BL1013" s="153" t="str">
        <f t="shared" si="403"/>
        <v>Uit</v>
      </c>
      <c r="BM1013" s="154" t="str">
        <f t="shared" si="388"/>
        <v/>
      </c>
      <c r="BN1013" s="154">
        <f t="shared" si="404"/>
        <v>0</v>
      </c>
      <c r="BO1013" s="154" t="str">
        <f t="shared" si="405"/>
        <v/>
      </c>
      <c r="BP1013" s="61"/>
      <c r="BQ1013" s="61"/>
      <c r="BR1013" s="59" t="str">
        <f t="shared" si="406"/>
        <v/>
      </c>
      <c r="BS1013" s="59" t="str">
        <f t="shared" si="407"/>
        <v/>
      </c>
      <c r="BT1013" s="155" t="str">
        <f t="shared" si="408"/>
        <v/>
      </c>
      <c r="BU1013" s="156" t="str">
        <f t="shared" si="409"/>
        <v/>
      </c>
      <c r="BV1013" s="68"/>
      <c r="BW1013" s="68"/>
      <c r="BX1013" s="68"/>
      <c r="BY1013" s="68"/>
      <c r="BZ1013" s="68"/>
      <c r="CA1013" s="68"/>
      <c r="CB1013" s="68"/>
      <c r="CC1013" s="68"/>
    </row>
    <row r="1014" spans="1:81" x14ac:dyDescent="0.2">
      <c r="A1014" s="138" t="s">
        <v>193</v>
      </c>
      <c r="B1014" s="32"/>
      <c r="C1014" s="164" t="str">
        <f t="shared" si="389"/>
        <v>B</v>
      </c>
      <c r="D1014" s="68"/>
      <c r="E1014" s="40"/>
      <c r="F1014" s="35"/>
      <c r="G1014" s="32"/>
      <c r="H1014" s="32"/>
      <c r="I1014" s="32"/>
      <c r="J1014" s="32"/>
      <c r="K1014" s="41"/>
      <c r="L1014" s="42"/>
      <c r="M1014" s="42"/>
      <c r="N1014" s="167" t="str">
        <f t="shared" si="390"/>
        <v>Uit</v>
      </c>
      <c r="O1014" s="46"/>
      <c r="P1014" s="47"/>
      <c r="Q1014" s="48">
        <f t="shared" si="391"/>
        <v>0</v>
      </c>
      <c r="R1014" s="49" t="str">
        <f t="shared" si="392"/>
        <v/>
      </c>
      <c r="S1014" s="50" t="str">
        <f t="shared" si="393"/>
        <v>Uit</v>
      </c>
      <c r="T1014" s="171">
        <f t="shared" si="394"/>
        <v>0</v>
      </c>
      <c r="U1014" s="169">
        <f t="shared" si="395"/>
        <v>0</v>
      </c>
      <c r="V1014" s="169" t="str">
        <f t="shared" si="396"/>
        <v>Uit</v>
      </c>
      <c r="W1014" s="170" t="str">
        <f t="shared" si="397"/>
        <v/>
      </c>
      <c r="X1014" s="91" t="str">
        <f t="shared" si="398"/>
        <v/>
      </c>
      <c r="Y1014" s="51"/>
      <c r="Z1014" s="51"/>
      <c r="AA1014" s="51"/>
      <c r="AB1014" s="51"/>
      <c r="AC1014" s="51"/>
      <c r="AD1014" s="51"/>
      <c r="AE1014" s="51"/>
      <c r="AF1014" s="51"/>
      <c r="AG1014" s="51"/>
      <c r="AH1014" s="51"/>
      <c r="AI1014" s="51"/>
      <c r="AJ1014" s="51"/>
      <c r="AK1014" s="51"/>
      <c r="AL1014" s="51"/>
      <c r="AM1014" s="51"/>
      <c r="AN1014" s="51"/>
      <c r="AO1014" s="51"/>
      <c r="AP1014" s="51"/>
      <c r="AQ1014" s="51"/>
      <c r="AR1014" s="51"/>
      <c r="AS1014" s="51"/>
      <c r="AT1014" s="51"/>
      <c r="AU1014" s="51"/>
      <c r="AV1014" s="51"/>
      <c r="AW1014" s="51"/>
      <c r="AX1014" s="149">
        <f t="shared" si="399"/>
        <v>0</v>
      </c>
      <c r="AY1014" s="52"/>
      <c r="AZ1014" s="90" t="e">
        <f>VLOOKUP(AY1014,Termination!C:D,2,FALSE)</f>
        <v>#N/A</v>
      </c>
      <c r="BA1014" s="92" t="str">
        <f t="shared" si="400"/>
        <v/>
      </c>
      <c r="BB1014" s="89"/>
      <c r="BC1014" s="89"/>
      <c r="BD1014" s="150" t="str">
        <f t="shared" si="401"/>
        <v/>
      </c>
      <c r="BE1014" s="151">
        <f>VLOOKUP(A1014,Basisgegevens!$B:$L,5,0)</f>
        <v>2.708333333333333E-3</v>
      </c>
      <c r="BF1014" s="151">
        <f>VLOOKUP($A1014,Basisgegevens!$B:$L,7,0)</f>
        <v>2.4768518518518516E-3</v>
      </c>
      <c r="BG1014" s="151">
        <f>VLOOKUP($A1014,Basisgegevens!$B:$L,8,0)</f>
        <v>6.076388888888889E-3</v>
      </c>
      <c r="BH1014" s="152">
        <f>VLOOKUP($A1014,Basisgegevens!$B:$L,9,0)</f>
        <v>300</v>
      </c>
      <c r="BI1014" s="152">
        <f>VLOOKUP($A1014,Basisgegevens!$B:$L,10,0)</f>
        <v>135</v>
      </c>
      <c r="BJ1014" s="152">
        <f>VLOOKUP($A1014,Basisgegevens!$B:$L,11,0)</f>
        <v>19</v>
      </c>
      <c r="BK1014" s="152" t="str">
        <f t="shared" si="402"/>
        <v/>
      </c>
      <c r="BL1014" s="153" t="str">
        <f t="shared" si="403"/>
        <v>Uit</v>
      </c>
      <c r="BM1014" s="154" t="str">
        <f t="shared" si="388"/>
        <v/>
      </c>
      <c r="BN1014" s="154">
        <f t="shared" si="404"/>
        <v>0</v>
      </c>
      <c r="BO1014" s="154" t="str">
        <f t="shared" si="405"/>
        <v/>
      </c>
      <c r="BP1014" s="61"/>
      <c r="BQ1014" s="61"/>
      <c r="BR1014" s="59" t="str">
        <f t="shared" si="406"/>
        <v/>
      </c>
      <c r="BS1014" s="59" t="str">
        <f t="shared" si="407"/>
        <v/>
      </c>
      <c r="BT1014" s="155" t="str">
        <f t="shared" si="408"/>
        <v/>
      </c>
      <c r="BU1014" s="156" t="str">
        <f t="shared" si="409"/>
        <v/>
      </c>
      <c r="BV1014" s="68"/>
      <c r="BW1014" s="68"/>
      <c r="BX1014" s="68"/>
      <c r="BY1014" s="68"/>
      <c r="BZ1014" s="68"/>
      <c r="CA1014" s="68"/>
      <c r="CB1014" s="68"/>
      <c r="CC1014" s="68"/>
    </row>
    <row r="1015" spans="1:81" x14ac:dyDescent="0.2">
      <c r="A1015" s="138" t="s">
        <v>193</v>
      </c>
      <c r="B1015" s="32"/>
      <c r="C1015" s="164" t="str">
        <f t="shared" si="389"/>
        <v>B</v>
      </c>
      <c r="D1015" s="68"/>
      <c r="E1015" s="40"/>
      <c r="F1015" s="35"/>
      <c r="G1015" s="32"/>
      <c r="H1015" s="32"/>
      <c r="I1015" s="32"/>
      <c r="J1015" s="32"/>
      <c r="K1015" s="41"/>
      <c r="L1015" s="42"/>
      <c r="M1015" s="42"/>
      <c r="N1015" s="167" t="str">
        <f t="shared" si="390"/>
        <v>Uit</v>
      </c>
      <c r="O1015" s="46"/>
      <c r="P1015" s="47"/>
      <c r="Q1015" s="48">
        <f t="shared" si="391"/>
        <v>0</v>
      </c>
      <c r="R1015" s="49" t="str">
        <f t="shared" si="392"/>
        <v/>
      </c>
      <c r="S1015" s="50" t="str">
        <f t="shared" si="393"/>
        <v>Uit</v>
      </c>
      <c r="T1015" s="171">
        <f t="shared" si="394"/>
        <v>0</v>
      </c>
      <c r="U1015" s="169">
        <f t="shared" si="395"/>
        <v>0</v>
      </c>
      <c r="V1015" s="169" t="str">
        <f t="shared" si="396"/>
        <v>Uit</v>
      </c>
      <c r="W1015" s="170" t="str">
        <f t="shared" si="397"/>
        <v/>
      </c>
      <c r="X1015" s="91" t="str">
        <f t="shared" si="398"/>
        <v/>
      </c>
      <c r="Y1015" s="51"/>
      <c r="Z1015" s="51"/>
      <c r="AA1015" s="51"/>
      <c r="AB1015" s="51"/>
      <c r="AC1015" s="51"/>
      <c r="AD1015" s="51"/>
      <c r="AE1015" s="51"/>
      <c r="AF1015" s="51"/>
      <c r="AG1015" s="51"/>
      <c r="AH1015" s="51"/>
      <c r="AI1015" s="51"/>
      <c r="AJ1015" s="51"/>
      <c r="AK1015" s="51"/>
      <c r="AL1015" s="51"/>
      <c r="AM1015" s="51"/>
      <c r="AN1015" s="51"/>
      <c r="AO1015" s="51"/>
      <c r="AP1015" s="51"/>
      <c r="AQ1015" s="51"/>
      <c r="AR1015" s="51"/>
      <c r="AS1015" s="51"/>
      <c r="AT1015" s="51"/>
      <c r="AU1015" s="51"/>
      <c r="AV1015" s="51"/>
      <c r="AW1015" s="51"/>
      <c r="AX1015" s="149">
        <f t="shared" si="399"/>
        <v>0</v>
      </c>
      <c r="AY1015" s="52"/>
      <c r="AZ1015" s="90" t="e">
        <f>VLOOKUP(AY1015,Termination!C:D,2,FALSE)</f>
        <v>#N/A</v>
      </c>
      <c r="BA1015" s="92" t="str">
        <f t="shared" si="400"/>
        <v/>
      </c>
      <c r="BB1015" s="89"/>
      <c r="BC1015" s="89"/>
      <c r="BD1015" s="150" t="str">
        <f t="shared" si="401"/>
        <v/>
      </c>
      <c r="BE1015" s="151">
        <f>VLOOKUP(A1015,Basisgegevens!$B:$L,5,0)</f>
        <v>2.708333333333333E-3</v>
      </c>
      <c r="BF1015" s="151">
        <f>VLOOKUP($A1015,Basisgegevens!$B:$L,7,0)</f>
        <v>2.4768518518518516E-3</v>
      </c>
      <c r="BG1015" s="151">
        <f>VLOOKUP($A1015,Basisgegevens!$B:$L,8,0)</f>
        <v>6.076388888888889E-3</v>
      </c>
      <c r="BH1015" s="152">
        <f>VLOOKUP($A1015,Basisgegevens!$B:$L,9,0)</f>
        <v>300</v>
      </c>
      <c r="BI1015" s="152">
        <f>VLOOKUP($A1015,Basisgegevens!$B:$L,10,0)</f>
        <v>135</v>
      </c>
      <c r="BJ1015" s="152">
        <f>VLOOKUP($A1015,Basisgegevens!$B:$L,11,0)</f>
        <v>19</v>
      </c>
      <c r="BK1015" s="152" t="str">
        <f t="shared" si="402"/>
        <v/>
      </c>
      <c r="BL1015" s="153" t="str">
        <f t="shared" si="403"/>
        <v>Uit</v>
      </c>
      <c r="BM1015" s="154" t="str">
        <f t="shared" si="388"/>
        <v/>
      </c>
      <c r="BN1015" s="154">
        <f t="shared" si="404"/>
        <v>0</v>
      </c>
      <c r="BO1015" s="154" t="str">
        <f t="shared" si="405"/>
        <v/>
      </c>
      <c r="BP1015" s="61"/>
      <c r="BQ1015" s="61"/>
      <c r="BR1015" s="59" t="str">
        <f t="shared" si="406"/>
        <v/>
      </c>
      <c r="BS1015" s="59" t="str">
        <f t="shared" si="407"/>
        <v/>
      </c>
      <c r="BT1015" s="155" t="str">
        <f t="shared" si="408"/>
        <v/>
      </c>
      <c r="BU1015" s="156" t="str">
        <f t="shared" si="409"/>
        <v/>
      </c>
      <c r="BV1015" s="68"/>
      <c r="BW1015" s="68"/>
      <c r="BX1015" s="68"/>
      <c r="BY1015" s="68"/>
      <c r="BZ1015" s="68"/>
      <c r="CA1015" s="68"/>
      <c r="CB1015" s="68"/>
      <c r="CC1015" s="68"/>
    </row>
    <row r="1016" spans="1:81" x14ac:dyDescent="0.2">
      <c r="A1016" s="138" t="s">
        <v>193</v>
      </c>
      <c r="B1016" s="32"/>
      <c r="C1016" s="164" t="str">
        <f t="shared" si="389"/>
        <v>B</v>
      </c>
      <c r="D1016" s="68"/>
      <c r="E1016" s="40"/>
      <c r="F1016" s="35"/>
      <c r="G1016" s="32"/>
      <c r="H1016" s="32"/>
      <c r="I1016" s="32"/>
      <c r="J1016" s="32"/>
      <c r="K1016" s="41"/>
      <c r="L1016" s="42"/>
      <c r="M1016" s="42"/>
      <c r="N1016" s="167" t="str">
        <f t="shared" si="390"/>
        <v>Uit</v>
      </c>
      <c r="O1016" s="46"/>
      <c r="P1016" s="47"/>
      <c r="Q1016" s="48">
        <f t="shared" si="391"/>
        <v>0</v>
      </c>
      <c r="R1016" s="49" t="str">
        <f t="shared" si="392"/>
        <v/>
      </c>
      <c r="S1016" s="50" t="str">
        <f t="shared" si="393"/>
        <v>Uit</v>
      </c>
      <c r="T1016" s="171">
        <f t="shared" si="394"/>
        <v>0</v>
      </c>
      <c r="U1016" s="169">
        <f t="shared" si="395"/>
        <v>0</v>
      </c>
      <c r="V1016" s="169" t="str">
        <f t="shared" si="396"/>
        <v>Uit</v>
      </c>
      <c r="W1016" s="170" t="str">
        <f t="shared" si="397"/>
        <v/>
      </c>
      <c r="X1016" s="91" t="str">
        <f t="shared" si="398"/>
        <v/>
      </c>
      <c r="Y1016" s="51"/>
      <c r="Z1016" s="51"/>
      <c r="AA1016" s="51"/>
      <c r="AB1016" s="51"/>
      <c r="AC1016" s="51"/>
      <c r="AD1016" s="51"/>
      <c r="AE1016" s="51"/>
      <c r="AF1016" s="51"/>
      <c r="AG1016" s="51"/>
      <c r="AH1016" s="51"/>
      <c r="AI1016" s="51"/>
      <c r="AJ1016" s="51"/>
      <c r="AK1016" s="51"/>
      <c r="AL1016" s="51"/>
      <c r="AM1016" s="51"/>
      <c r="AN1016" s="51"/>
      <c r="AO1016" s="51"/>
      <c r="AP1016" s="51"/>
      <c r="AQ1016" s="51"/>
      <c r="AR1016" s="51"/>
      <c r="AS1016" s="51"/>
      <c r="AT1016" s="51"/>
      <c r="AU1016" s="51"/>
      <c r="AV1016" s="51"/>
      <c r="AW1016" s="51"/>
      <c r="AX1016" s="149">
        <f t="shared" si="399"/>
        <v>0</v>
      </c>
      <c r="AY1016" s="52"/>
      <c r="AZ1016" s="90" t="e">
        <f>VLOOKUP(AY1016,Termination!C:D,2,FALSE)</f>
        <v>#N/A</v>
      </c>
      <c r="BA1016" s="92" t="str">
        <f t="shared" si="400"/>
        <v/>
      </c>
      <c r="BB1016" s="89"/>
      <c r="BC1016" s="89"/>
      <c r="BD1016" s="150" t="str">
        <f t="shared" si="401"/>
        <v/>
      </c>
      <c r="BE1016" s="151">
        <f>VLOOKUP(A1016,Basisgegevens!$B:$L,5,0)</f>
        <v>2.708333333333333E-3</v>
      </c>
      <c r="BF1016" s="151">
        <f>VLOOKUP($A1016,Basisgegevens!$B:$L,7,0)</f>
        <v>2.4768518518518516E-3</v>
      </c>
      <c r="BG1016" s="151">
        <f>VLOOKUP($A1016,Basisgegevens!$B:$L,8,0)</f>
        <v>6.076388888888889E-3</v>
      </c>
      <c r="BH1016" s="152">
        <f>VLOOKUP($A1016,Basisgegevens!$B:$L,9,0)</f>
        <v>300</v>
      </c>
      <c r="BI1016" s="152">
        <f>VLOOKUP($A1016,Basisgegevens!$B:$L,10,0)</f>
        <v>135</v>
      </c>
      <c r="BJ1016" s="152">
        <f>VLOOKUP($A1016,Basisgegevens!$B:$L,11,0)</f>
        <v>19</v>
      </c>
      <c r="BK1016" s="152" t="str">
        <f t="shared" si="402"/>
        <v/>
      </c>
      <c r="BL1016" s="153" t="str">
        <f t="shared" si="403"/>
        <v>Uit</v>
      </c>
      <c r="BM1016" s="154" t="str">
        <f t="shared" si="388"/>
        <v/>
      </c>
      <c r="BN1016" s="154">
        <f t="shared" si="404"/>
        <v>0</v>
      </c>
      <c r="BO1016" s="154" t="str">
        <f t="shared" si="405"/>
        <v/>
      </c>
      <c r="BP1016" s="61"/>
      <c r="BQ1016" s="61"/>
      <c r="BR1016" s="59" t="str">
        <f t="shared" si="406"/>
        <v/>
      </c>
      <c r="BS1016" s="59" t="str">
        <f t="shared" si="407"/>
        <v/>
      </c>
      <c r="BT1016" s="155" t="str">
        <f t="shared" si="408"/>
        <v/>
      </c>
      <c r="BU1016" s="156" t="str">
        <f t="shared" si="409"/>
        <v/>
      </c>
      <c r="BV1016" s="68"/>
      <c r="BW1016" s="68"/>
      <c r="BX1016" s="68"/>
      <c r="BY1016" s="68"/>
      <c r="BZ1016" s="68"/>
      <c r="CA1016" s="68"/>
      <c r="CB1016" s="68"/>
      <c r="CC1016" s="68"/>
    </row>
    <row r="1017" spans="1:81" x14ac:dyDescent="0.2">
      <c r="A1017" s="138" t="s">
        <v>193</v>
      </c>
      <c r="B1017" s="32"/>
      <c r="C1017" s="164" t="str">
        <f t="shared" si="389"/>
        <v>B</v>
      </c>
      <c r="D1017" s="68"/>
      <c r="E1017" s="40"/>
      <c r="F1017" s="35"/>
      <c r="G1017" s="32"/>
      <c r="H1017" s="32"/>
      <c r="I1017" s="32"/>
      <c r="J1017" s="32"/>
      <c r="K1017" s="41"/>
      <c r="L1017" s="42"/>
      <c r="M1017" s="42"/>
      <c r="N1017" s="167" t="str">
        <f t="shared" si="390"/>
        <v>Uit</v>
      </c>
      <c r="O1017" s="46"/>
      <c r="P1017" s="47"/>
      <c r="Q1017" s="48">
        <f t="shared" si="391"/>
        <v>0</v>
      </c>
      <c r="R1017" s="49" t="str">
        <f t="shared" si="392"/>
        <v/>
      </c>
      <c r="S1017" s="50" t="str">
        <f t="shared" si="393"/>
        <v>Uit</v>
      </c>
      <c r="T1017" s="171">
        <f t="shared" si="394"/>
        <v>0</v>
      </c>
      <c r="U1017" s="169">
        <f t="shared" si="395"/>
        <v>0</v>
      </c>
      <c r="V1017" s="169" t="str">
        <f t="shared" si="396"/>
        <v>Uit</v>
      </c>
      <c r="W1017" s="170" t="str">
        <f t="shared" si="397"/>
        <v/>
      </c>
      <c r="X1017" s="91" t="str">
        <f t="shared" si="398"/>
        <v/>
      </c>
      <c r="Y1017" s="51"/>
      <c r="Z1017" s="51"/>
      <c r="AA1017" s="51"/>
      <c r="AB1017" s="51"/>
      <c r="AC1017" s="51"/>
      <c r="AD1017" s="51"/>
      <c r="AE1017" s="51"/>
      <c r="AF1017" s="51"/>
      <c r="AG1017" s="51"/>
      <c r="AH1017" s="51"/>
      <c r="AI1017" s="51"/>
      <c r="AJ1017" s="51"/>
      <c r="AK1017" s="51"/>
      <c r="AL1017" s="51"/>
      <c r="AM1017" s="51"/>
      <c r="AN1017" s="51"/>
      <c r="AO1017" s="51"/>
      <c r="AP1017" s="51"/>
      <c r="AQ1017" s="51"/>
      <c r="AR1017" s="51"/>
      <c r="AS1017" s="51"/>
      <c r="AT1017" s="51"/>
      <c r="AU1017" s="51"/>
      <c r="AV1017" s="51"/>
      <c r="AW1017" s="51"/>
      <c r="AX1017" s="149">
        <f t="shared" si="399"/>
        <v>0</v>
      </c>
      <c r="AY1017" s="52"/>
      <c r="AZ1017" s="90" t="e">
        <f>VLOOKUP(AY1017,Termination!C:D,2,FALSE)</f>
        <v>#N/A</v>
      </c>
      <c r="BA1017" s="92" t="str">
        <f t="shared" si="400"/>
        <v/>
      </c>
      <c r="BB1017" s="89"/>
      <c r="BC1017" s="89"/>
      <c r="BD1017" s="150" t="str">
        <f t="shared" si="401"/>
        <v/>
      </c>
      <c r="BE1017" s="151">
        <f>VLOOKUP(A1017,Basisgegevens!$B:$L,5,0)</f>
        <v>2.708333333333333E-3</v>
      </c>
      <c r="BF1017" s="151">
        <f>VLOOKUP($A1017,Basisgegevens!$B:$L,7,0)</f>
        <v>2.4768518518518516E-3</v>
      </c>
      <c r="BG1017" s="151">
        <f>VLOOKUP($A1017,Basisgegevens!$B:$L,8,0)</f>
        <v>6.076388888888889E-3</v>
      </c>
      <c r="BH1017" s="152">
        <f>VLOOKUP($A1017,Basisgegevens!$B:$L,9,0)</f>
        <v>300</v>
      </c>
      <c r="BI1017" s="152">
        <f>VLOOKUP($A1017,Basisgegevens!$B:$L,10,0)</f>
        <v>135</v>
      </c>
      <c r="BJ1017" s="152">
        <f>VLOOKUP($A1017,Basisgegevens!$B:$L,11,0)</f>
        <v>19</v>
      </c>
      <c r="BK1017" s="152" t="str">
        <f t="shared" si="402"/>
        <v/>
      </c>
      <c r="BL1017" s="153" t="str">
        <f t="shared" si="403"/>
        <v>Uit</v>
      </c>
      <c r="BM1017" s="154" t="str">
        <f t="shared" si="388"/>
        <v/>
      </c>
      <c r="BN1017" s="154">
        <f t="shared" si="404"/>
        <v>0</v>
      </c>
      <c r="BO1017" s="154" t="str">
        <f t="shared" si="405"/>
        <v/>
      </c>
      <c r="BP1017" s="61"/>
      <c r="BQ1017" s="61"/>
      <c r="BR1017" s="59" t="str">
        <f t="shared" si="406"/>
        <v/>
      </c>
      <c r="BS1017" s="59" t="str">
        <f t="shared" si="407"/>
        <v/>
      </c>
      <c r="BT1017" s="155" t="str">
        <f t="shared" si="408"/>
        <v/>
      </c>
      <c r="BU1017" s="156" t="str">
        <f t="shared" si="409"/>
        <v/>
      </c>
      <c r="BV1017" s="68"/>
      <c r="BW1017" s="68"/>
      <c r="BX1017" s="68"/>
      <c r="BY1017" s="68"/>
      <c r="BZ1017" s="68"/>
      <c r="CA1017" s="68"/>
      <c r="CB1017" s="68"/>
      <c r="CC1017" s="68"/>
    </row>
    <row r="1018" spans="1:81" x14ac:dyDescent="0.2">
      <c r="A1018" s="138" t="s">
        <v>193</v>
      </c>
      <c r="B1018" s="32"/>
      <c r="C1018" s="164" t="str">
        <f t="shared" si="389"/>
        <v>B</v>
      </c>
      <c r="D1018" s="68"/>
      <c r="E1018" s="40"/>
      <c r="F1018" s="35"/>
      <c r="G1018" s="32"/>
      <c r="H1018" s="32"/>
      <c r="I1018" s="32"/>
      <c r="J1018" s="32"/>
      <c r="K1018" s="41"/>
      <c r="L1018" s="42"/>
      <c r="M1018" s="42"/>
      <c r="N1018" s="167" t="str">
        <f t="shared" si="390"/>
        <v>Uit</v>
      </c>
      <c r="O1018" s="46"/>
      <c r="P1018" s="47"/>
      <c r="Q1018" s="48">
        <f t="shared" si="391"/>
        <v>0</v>
      </c>
      <c r="R1018" s="49" t="str">
        <f t="shared" si="392"/>
        <v/>
      </c>
      <c r="S1018" s="50" t="str">
        <f t="shared" si="393"/>
        <v>Uit</v>
      </c>
      <c r="T1018" s="171">
        <f t="shared" si="394"/>
        <v>0</v>
      </c>
      <c r="U1018" s="169">
        <f t="shared" si="395"/>
        <v>0</v>
      </c>
      <c r="V1018" s="169" t="str">
        <f t="shared" si="396"/>
        <v>Uit</v>
      </c>
      <c r="W1018" s="170" t="str">
        <f t="shared" si="397"/>
        <v/>
      </c>
      <c r="X1018" s="91" t="str">
        <f t="shared" si="398"/>
        <v/>
      </c>
      <c r="Y1018" s="51"/>
      <c r="Z1018" s="51"/>
      <c r="AA1018" s="51"/>
      <c r="AB1018" s="51"/>
      <c r="AC1018" s="51"/>
      <c r="AD1018" s="51"/>
      <c r="AE1018" s="51"/>
      <c r="AF1018" s="51"/>
      <c r="AG1018" s="51"/>
      <c r="AH1018" s="51"/>
      <c r="AI1018" s="51"/>
      <c r="AJ1018" s="51"/>
      <c r="AK1018" s="51"/>
      <c r="AL1018" s="51"/>
      <c r="AM1018" s="51"/>
      <c r="AN1018" s="51"/>
      <c r="AO1018" s="51"/>
      <c r="AP1018" s="51"/>
      <c r="AQ1018" s="51"/>
      <c r="AR1018" s="51"/>
      <c r="AS1018" s="51"/>
      <c r="AT1018" s="51"/>
      <c r="AU1018" s="51"/>
      <c r="AV1018" s="51"/>
      <c r="AW1018" s="51"/>
      <c r="AX1018" s="149">
        <f t="shared" si="399"/>
        <v>0</v>
      </c>
      <c r="AY1018" s="52"/>
      <c r="AZ1018" s="90" t="e">
        <f>VLOOKUP(AY1018,Termination!C:D,2,FALSE)</f>
        <v>#N/A</v>
      </c>
      <c r="BA1018" s="92" t="str">
        <f t="shared" si="400"/>
        <v/>
      </c>
      <c r="BB1018" s="89"/>
      <c r="BC1018" s="89"/>
      <c r="BD1018" s="150" t="str">
        <f t="shared" si="401"/>
        <v/>
      </c>
      <c r="BE1018" s="151">
        <f>VLOOKUP(A1018,Basisgegevens!$B:$L,5,0)</f>
        <v>2.708333333333333E-3</v>
      </c>
      <c r="BF1018" s="151">
        <f>VLOOKUP($A1018,Basisgegevens!$B:$L,7,0)</f>
        <v>2.4768518518518516E-3</v>
      </c>
      <c r="BG1018" s="151">
        <f>VLOOKUP($A1018,Basisgegevens!$B:$L,8,0)</f>
        <v>6.076388888888889E-3</v>
      </c>
      <c r="BH1018" s="152">
        <f>VLOOKUP($A1018,Basisgegevens!$B:$L,9,0)</f>
        <v>300</v>
      </c>
      <c r="BI1018" s="152">
        <f>VLOOKUP($A1018,Basisgegevens!$B:$L,10,0)</f>
        <v>135</v>
      </c>
      <c r="BJ1018" s="152">
        <f>VLOOKUP($A1018,Basisgegevens!$B:$L,11,0)</f>
        <v>19</v>
      </c>
      <c r="BK1018" s="152" t="str">
        <f t="shared" si="402"/>
        <v/>
      </c>
      <c r="BL1018" s="153" t="str">
        <f t="shared" si="403"/>
        <v>Uit</v>
      </c>
      <c r="BM1018" s="154" t="str">
        <f t="shared" si="388"/>
        <v/>
      </c>
      <c r="BN1018" s="154">
        <f t="shared" si="404"/>
        <v>0</v>
      </c>
      <c r="BO1018" s="154" t="str">
        <f t="shared" si="405"/>
        <v/>
      </c>
      <c r="BP1018" s="61"/>
      <c r="BQ1018" s="61"/>
      <c r="BR1018" s="59" t="str">
        <f t="shared" si="406"/>
        <v/>
      </c>
      <c r="BS1018" s="59" t="str">
        <f t="shared" si="407"/>
        <v/>
      </c>
      <c r="BT1018" s="155" t="str">
        <f t="shared" si="408"/>
        <v/>
      </c>
      <c r="BU1018" s="156" t="str">
        <f t="shared" si="409"/>
        <v/>
      </c>
      <c r="BV1018" s="68"/>
      <c r="BW1018" s="68"/>
      <c r="BX1018" s="68"/>
      <c r="BY1018" s="68"/>
      <c r="BZ1018" s="68"/>
      <c r="CA1018" s="68"/>
      <c r="CB1018" s="68"/>
      <c r="CC1018" s="68"/>
    </row>
    <row r="1019" spans="1:81" x14ac:dyDescent="0.2">
      <c r="A1019" s="138" t="s">
        <v>193</v>
      </c>
      <c r="B1019" s="32"/>
      <c r="C1019" s="164" t="str">
        <f t="shared" si="389"/>
        <v>B</v>
      </c>
      <c r="D1019" s="68"/>
      <c r="E1019" s="40"/>
      <c r="F1019" s="35"/>
      <c r="G1019" s="32"/>
      <c r="H1019" s="32"/>
      <c r="I1019" s="32"/>
      <c r="J1019" s="32"/>
      <c r="K1019" s="41"/>
      <c r="L1019" s="42"/>
      <c r="M1019" s="42"/>
      <c r="N1019" s="167" t="str">
        <f t="shared" si="390"/>
        <v>Uit</v>
      </c>
      <c r="O1019" s="46"/>
      <c r="P1019" s="47"/>
      <c r="Q1019" s="48">
        <f t="shared" si="391"/>
        <v>0</v>
      </c>
      <c r="R1019" s="49" t="str">
        <f t="shared" si="392"/>
        <v/>
      </c>
      <c r="S1019" s="50" t="str">
        <f t="shared" si="393"/>
        <v>Uit</v>
      </c>
      <c r="T1019" s="171">
        <f t="shared" si="394"/>
        <v>0</v>
      </c>
      <c r="U1019" s="169">
        <f t="shared" si="395"/>
        <v>0</v>
      </c>
      <c r="V1019" s="169" t="str">
        <f t="shared" si="396"/>
        <v>Uit</v>
      </c>
      <c r="W1019" s="170" t="str">
        <f t="shared" si="397"/>
        <v/>
      </c>
      <c r="X1019" s="91" t="str">
        <f t="shared" si="398"/>
        <v/>
      </c>
      <c r="Y1019" s="51"/>
      <c r="Z1019" s="51"/>
      <c r="AA1019" s="51"/>
      <c r="AB1019" s="51"/>
      <c r="AC1019" s="51"/>
      <c r="AD1019" s="51"/>
      <c r="AE1019" s="51"/>
      <c r="AF1019" s="51"/>
      <c r="AG1019" s="51"/>
      <c r="AH1019" s="51"/>
      <c r="AI1019" s="51"/>
      <c r="AJ1019" s="51"/>
      <c r="AK1019" s="51"/>
      <c r="AL1019" s="51"/>
      <c r="AM1019" s="51"/>
      <c r="AN1019" s="51"/>
      <c r="AO1019" s="51"/>
      <c r="AP1019" s="51"/>
      <c r="AQ1019" s="51"/>
      <c r="AR1019" s="51"/>
      <c r="AS1019" s="51"/>
      <c r="AT1019" s="51"/>
      <c r="AU1019" s="51"/>
      <c r="AV1019" s="51"/>
      <c r="AW1019" s="51"/>
      <c r="AX1019" s="149">
        <f t="shared" si="399"/>
        <v>0</v>
      </c>
      <c r="AY1019" s="52"/>
      <c r="AZ1019" s="90" t="e">
        <f>VLOOKUP(AY1019,Termination!C:D,2,FALSE)</f>
        <v>#N/A</v>
      </c>
      <c r="BA1019" s="92" t="str">
        <f t="shared" si="400"/>
        <v/>
      </c>
      <c r="BB1019" s="89"/>
      <c r="BC1019" s="89"/>
      <c r="BD1019" s="150" t="str">
        <f t="shared" si="401"/>
        <v/>
      </c>
      <c r="BE1019" s="151">
        <f>VLOOKUP(A1019,Basisgegevens!$B:$L,5,0)</f>
        <v>2.708333333333333E-3</v>
      </c>
      <c r="BF1019" s="151">
        <f>VLOOKUP($A1019,Basisgegevens!$B:$L,7,0)</f>
        <v>2.4768518518518516E-3</v>
      </c>
      <c r="BG1019" s="151">
        <f>VLOOKUP($A1019,Basisgegevens!$B:$L,8,0)</f>
        <v>6.076388888888889E-3</v>
      </c>
      <c r="BH1019" s="152">
        <f>VLOOKUP($A1019,Basisgegevens!$B:$L,9,0)</f>
        <v>300</v>
      </c>
      <c r="BI1019" s="152">
        <f>VLOOKUP($A1019,Basisgegevens!$B:$L,10,0)</f>
        <v>135</v>
      </c>
      <c r="BJ1019" s="152">
        <f>VLOOKUP($A1019,Basisgegevens!$B:$L,11,0)</f>
        <v>19</v>
      </c>
      <c r="BK1019" s="152" t="str">
        <f t="shared" si="402"/>
        <v/>
      </c>
      <c r="BL1019" s="153" t="str">
        <f t="shared" si="403"/>
        <v>Uit</v>
      </c>
      <c r="BM1019" s="154" t="str">
        <f t="shared" si="388"/>
        <v/>
      </c>
      <c r="BN1019" s="154">
        <f t="shared" si="404"/>
        <v>0</v>
      </c>
      <c r="BO1019" s="154" t="str">
        <f t="shared" si="405"/>
        <v/>
      </c>
      <c r="BP1019" s="61"/>
      <c r="BQ1019" s="61"/>
      <c r="BR1019" s="59" t="str">
        <f t="shared" si="406"/>
        <v/>
      </c>
      <c r="BS1019" s="59" t="str">
        <f t="shared" si="407"/>
        <v/>
      </c>
      <c r="BT1019" s="155" t="str">
        <f t="shared" si="408"/>
        <v/>
      </c>
      <c r="BU1019" s="156" t="str">
        <f t="shared" si="409"/>
        <v/>
      </c>
      <c r="BV1019" s="68"/>
      <c r="BW1019" s="68"/>
      <c r="BX1019" s="68"/>
      <c r="BY1019" s="68"/>
      <c r="BZ1019" s="68"/>
      <c r="CA1019" s="68"/>
      <c r="CB1019" s="68"/>
      <c r="CC1019" s="68"/>
    </row>
    <row r="1020" spans="1:81" x14ac:dyDescent="0.2">
      <c r="A1020" s="138" t="s">
        <v>193</v>
      </c>
      <c r="B1020" s="32"/>
      <c r="C1020" s="164" t="str">
        <f t="shared" si="389"/>
        <v>B</v>
      </c>
      <c r="D1020" s="68"/>
      <c r="E1020" s="40"/>
      <c r="F1020" s="35"/>
      <c r="G1020" s="32"/>
      <c r="H1020" s="32"/>
      <c r="I1020" s="32"/>
      <c r="J1020" s="32"/>
      <c r="K1020" s="41"/>
      <c r="L1020" s="42"/>
      <c r="M1020" s="42"/>
      <c r="N1020" s="167" t="str">
        <f t="shared" si="390"/>
        <v>Uit</v>
      </c>
      <c r="O1020" s="46"/>
      <c r="P1020" s="47"/>
      <c r="Q1020" s="48">
        <f t="shared" si="391"/>
        <v>0</v>
      </c>
      <c r="R1020" s="49" t="str">
        <f t="shared" si="392"/>
        <v/>
      </c>
      <c r="S1020" s="50" t="str">
        <f t="shared" si="393"/>
        <v>Uit</v>
      </c>
      <c r="T1020" s="171">
        <f t="shared" si="394"/>
        <v>0</v>
      </c>
      <c r="U1020" s="169">
        <f t="shared" si="395"/>
        <v>0</v>
      </c>
      <c r="V1020" s="169" t="str">
        <f t="shared" si="396"/>
        <v>Uit</v>
      </c>
      <c r="W1020" s="170" t="str">
        <f t="shared" si="397"/>
        <v/>
      </c>
      <c r="X1020" s="91" t="str">
        <f t="shared" si="398"/>
        <v/>
      </c>
      <c r="Y1020" s="51"/>
      <c r="Z1020" s="51"/>
      <c r="AA1020" s="51"/>
      <c r="AB1020" s="51"/>
      <c r="AC1020" s="51"/>
      <c r="AD1020" s="51"/>
      <c r="AE1020" s="51"/>
      <c r="AF1020" s="51"/>
      <c r="AG1020" s="51"/>
      <c r="AH1020" s="51"/>
      <c r="AI1020" s="51"/>
      <c r="AJ1020" s="51"/>
      <c r="AK1020" s="51"/>
      <c r="AL1020" s="51"/>
      <c r="AM1020" s="51"/>
      <c r="AN1020" s="51"/>
      <c r="AO1020" s="51"/>
      <c r="AP1020" s="51"/>
      <c r="AQ1020" s="51"/>
      <c r="AR1020" s="51"/>
      <c r="AS1020" s="51"/>
      <c r="AT1020" s="51"/>
      <c r="AU1020" s="51"/>
      <c r="AV1020" s="51"/>
      <c r="AW1020" s="51"/>
      <c r="AX1020" s="149">
        <f t="shared" si="399"/>
        <v>0</v>
      </c>
      <c r="AY1020" s="52"/>
      <c r="AZ1020" s="90" t="e">
        <f>VLOOKUP(AY1020,Termination!C:D,2,FALSE)</f>
        <v>#N/A</v>
      </c>
      <c r="BA1020" s="92" t="str">
        <f t="shared" si="400"/>
        <v/>
      </c>
      <c r="BB1020" s="89"/>
      <c r="BC1020" s="89"/>
      <c r="BD1020" s="150" t="str">
        <f t="shared" si="401"/>
        <v/>
      </c>
      <c r="BE1020" s="151">
        <f>VLOOKUP(A1020,Basisgegevens!$B:$L,5,0)</f>
        <v>2.708333333333333E-3</v>
      </c>
      <c r="BF1020" s="151">
        <f>VLOOKUP($A1020,Basisgegevens!$B:$L,7,0)</f>
        <v>2.4768518518518516E-3</v>
      </c>
      <c r="BG1020" s="151">
        <f>VLOOKUP($A1020,Basisgegevens!$B:$L,8,0)</f>
        <v>6.076388888888889E-3</v>
      </c>
      <c r="BH1020" s="152">
        <f>VLOOKUP($A1020,Basisgegevens!$B:$L,9,0)</f>
        <v>300</v>
      </c>
      <c r="BI1020" s="152">
        <f>VLOOKUP($A1020,Basisgegevens!$B:$L,10,0)</f>
        <v>135</v>
      </c>
      <c r="BJ1020" s="152">
        <f>VLOOKUP($A1020,Basisgegevens!$B:$L,11,0)</f>
        <v>19</v>
      </c>
      <c r="BK1020" s="152" t="str">
        <f t="shared" si="402"/>
        <v/>
      </c>
      <c r="BL1020" s="153" t="str">
        <f t="shared" si="403"/>
        <v>Uit</v>
      </c>
      <c r="BM1020" s="154" t="str">
        <f t="shared" ref="BM1020:BM1052" si="410">IFERROR(IF(BD1020&gt;BE1020,(BD1020-BE1020)*24*3600*0.4,0),"")</f>
        <v/>
      </c>
      <c r="BN1020" s="154">
        <f t="shared" si="404"/>
        <v>0</v>
      </c>
      <c r="BO1020" s="154" t="str">
        <f t="shared" si="405"/>
        <v/>
      </c>
      <c r="BP1020" s="61"/>
      <c r="BQ1020" s="61"/>
      <c r="BR1020" s="59" t="str">
        <f t="shared" si="406"/>
        <v/>
      </c>
      <c r="BS1020" s="59" t="str">
        <f t="shared" si="407"/>
        <v/>
      </c>
      <c r="BT1020" s="155" t="str">
        <f t="shared" si="408"/>
        <v/>
      </c>
      <c r="BU1020" s="156" t="str">
        <f t="shared" si="409"/>
        <v/>
      </c>
      <c r="BV1020" s="68"/>
      <c r="BW1020" s="68"/>
      <c r="BX1020" s="68"/>
      <c r="BY1020" s="68"/>
      <c r="BZ1020" s="68"/>
      <c r="CA1020" s="68"/>
      <c r="CB1020" s="68"/>
      <c r="CC1020" s="68"/>
    </row>
    <row r="1021" spans="1:81" x14ac:dyDescent="0.2">
      <c r="A1021" s="138" t="s">
        <v>193</v>
      </c>
      <c r="B1021" s="32"/>
      <c r="C1021" s="164" t="str">
        <f t="shared" si="389"/>
        <v>B</v>
      </c>
      <c r="D1021" s="68"/>
      <c r="E1021" s="40"/>
      <c r="F1021" s="35"/>
      <c r="G1021" s="32"/>
      <c r="H1021" s="32"/>
      <c r="I1021" s="32"/>
      <c r="J1021" s="32"/>
      <c r="K1021" s="41"/>
      <c r="L1021" s="42"/>
      <c r="M1021" s="42"/>
      <c r="N1021" s="167" t="str">
        <f t="shared" si="390"/>
        <v>Uit</v>
      </c>
      <c r="O1021" s="46"/>
      <c r="P1021" s="47"/>
      <c r="Q1021" s="48">
        <f t="shared" si="391"/>
        <v>0</v>
      </c>
      <c r="R1021" s="49" t="str">
        <f t="shared" si="392"/>
        <v/>
      </c>
      <c r="S1021" s="50" t="str">
        <f t="shared" si="393"/>
        <v>Uit</v>
      </c>
      <c r="T1021" s="171">
        <f t="shared" si="394"/>
        <v>0</v>
      </c>
      <c r="U1021" s="169">
        <f t="shared" si="395"/>
        <v>0</v>
      </c>
      <c r="V1021" s="169" t="str">
        <f t="shared" si="396"/>
        <v>Uit</v>
      </c>
      <c r="W1021" s="170" t="str">
        <f t="shared" si="397"/>
        <v/>
      </c>
      <c r="X1021" s="91" t="str">
        <f t="shared" si="398"/>
        <v/>
      </c>
      <c r="Y1021" s="51"/>
      <c r="Z1021" s="51"/>
      <c r="AA1021" s="51"/>
      <c r="AB1021" s="51"/>
      <c r="AC1021" s="51"/>
      <c r="AD1021" s="51"/>
      <c r="AE1021" s="51"/>
      <c r="AF1021" s="51"/>
      <c r="AG1021" s="51"/>
      <c r="AH1021" s="51"/>
      <c r="AI1021" s="51"/>
      <c r="AJ1021" s="51"/>
      <c r="AK1021" s="51"/>
      <c r="AL1021" s="51"/>
      <c r="AM1021" s="51"/>
      <c r="AN1021" s="51"/>
      <c r="AO1021" s="51"/>
      <c r="AP1021" s="51"/>
      <c r="AQ1021" s="51"/>
      <c r="AR1021" s="51"/>
      <c r="AS1021" s="51"/>
      <c r="AT1021" s="51"/>
      <c r="AU1021" s="51"/>
      <c r="AV1021" s="51"/>
      <c r="AW1021" s="51"/>
      <c r="AX1021" s="149">
        <f t="shared" si="399"/>
        <v>0</v>
      </c>
      <c r="AY1021" s="52"/>
      <c r="AZ1021" s="90" t="e">
        <f>VLOOKUP(AY1021,Termination!C:D,2,FALSE)</f>
        <v>#N/A</v>
      </c>
      <c r="BA1021" s="92" t="str">
        <f t="shared" si="400"/>
        <v/>
      </c>
      <c r="BB1021" s="89"/>
      <c r="BC1021" s="89"/>
      <c r="BD1021" s="150" t="str">
        <f t="shared" si="401"/>
        <v/>
      </c>
      <c r="BE1021" s="151">
        <f>VLOOKUP(A1021,Basisgegevens!$B:$L,5,0)</f>
        <v>2.708333333333333E-3</v>
      </c>
      <c r="BF1021" s="151">
        <f>VLOOKUP($A1021,Basisgegevens!$B:$L,7,0)</f>
        <v>2.4768518518518516E-3</v>
      </c>
      <c r="BG1021" s="151">
        <f>VLOOKUP($A1021,Basisgegevens!$B:$L,8,0)</f>
        <v>6.076388888888889E-3</v>
      </c>
      <c r="BH1021" s="152">
        <f>VLOOKUP($A1021,Basisgegevens!$B:$L,9,0)</f>
        <v>300</v>
      </c>
      <c r="BI1021" s="152">
        <f>VLOOKUP($A1021,Basisgegevens!$B:$L,10,0)</f>
        <v>135</v>
      </c>
      <c r="BJ1021" s="152">
        <f>VLOOKUP($A1021,Basisgegevens!$B:$L,11,0)</f>
        <v>19</v>
      </c>
      <c r="BK1021" s="152" t="str">
        <f t="shared" si="402"/>
        <v/>
      </c>
      <c r="BL1021" s="153" t="str">
        <f t="shared" si="403"/>
        <v>Uit</v>
      </c>
      <c r="BM1021" s="154" t="str">
        <f t="shared" si="410"/>
        <v/>
      </c>
      <c r="BN1021" s="154">
        <f t="shared" si="404"/>
        <v>0</v>
      </c>
      <c r="BO1021" s="154" t="str">
        <f t="shared" si="405"/>
        <v/>
      </c>
      <c r="BP1021" s="61"/>
      <c r="BQ1021" s="61"/>
      <c r="BR1021" s="59" t="str">
        <f t="shared" si="406"/>
        <v/>
      </c>
      <c r="BS1021" s="59" t="str">
        <f t="shared" si="407"/>
        <v/>
      </c>
      <c r="BT1021" s="155" t="str">
        <f t="shared" si="408"/>
        <v/>
      </c>
      <c r="BU1021" s="156" t="str">
        <f t="shared" si="409"/>
        <v/>
      </c>
      <c r="BV1021" s="68"/>
      <c r="BW1021" s="68"/>
      <c r="BX1021" s="68"/>
      <c r="BY1021" s="68"/>
      <c r="BZ1021" s="68"/>
      <c r="CA1021" s="68"/>
      <c r="CB1021" s="68"/>
      <c r="CC1021" s="68"/>
    </row>
    <row r="1022" spans="1:81" x14ac:dyDescent="0.2">
      <c r="A1022" s="138" t="s">
        <v>193</v>
      </c>
      <c r="B1022" s="32"/>
      <c r="C1022" s="164" t="str">
        <f t="shared" si="389"/>
        <v>B</v>
      </c>
      <c r="D1022" s="68"/>
      <c r="E1022" s="40"/>
      <c r="F1022" s="35"/>
      <c r="G1022" s="32"/>
      <c r="H1022" s="32"/>
      <c r="I1022" s="32"/>
      <c r="J1022" s="32"/>
      <c r="K1022" s="41"/>
      <c r="L1022" s="42"/>
      <c r="M1022" s="42"/>
      <c r="N1022" s="167" t="str">
        <f t="shared" si="390"/>
        <v>Uit</v>
      </c>
      <c r="O1022" s="46"/>
      <c r="P1022" s="47"/>
      <c r="Q1022" s="48">
        <f t="shared" si="391"/>
        <v>0</v>
      </c>
      <c r="R1022" s="49" t="str">
        <f t="shared" si="392"/>
        <v/>
      </c>
      <c r="S1022" s="50" t="str">
        <f t="shared" si="393"/>
        <v>Uit</v>
      </c>
      <c r="T1022" s="171">
        <f t="shared" si="394"/>
        <v>0</v>
      </c>
      <c r="U1022" s="169">
        <f t="shared" si="395"/>
        <v>0</v>
      </c>
      <c r="V1022" s="169" t="str">
        <f t="shared" si="396"/>
        <v>Uit</v>
      </c>
      <c r="W1022" s="170" t="str">
        <f t="shared" si="397"/>
        <v/>
      </c>
      <c r="X1022" s="91" t="str">
        <f t="shared" si="398"/>
        <v/>
      </c>
      <c r="Y1022" s="51"/>
      <c r="Z1022" s="51"/>
      <c r="AA1022" s="51"/>
      <c r="AB1022" s="51"/>
      <c r="AC1022" s="51"/>
      <c r="AD1022" s="51"/>
      <c r="AE1022" s="51"/>
      <c r="AF1022" s="51"/>
      <c r="AG1022" s="51"/>
      <c r="AH1022" s="51"/>
      <c r="AI1022" s="51"/>
      <c r="AJ1022" s="51"/>
      <c r="AK1022" s="51"/>
      <c r="AL1022" s="51"/>
      <c r="AM1022" s="51"/>
      <c r="AN1022" s="51"/>
      <c r="AO1022" s="51"/>
      <c r="AP1022" s="51"/>
      <c r="AQ1022" s="51"/>
      <c r="AR1022" s="51"/>
      <c r="AS1022" s="51"/>
      <c r="AT1022" s="51"/>
      <c r="AU1022" s="51"/>
      <c r="AV1022" s="51"/>
      <c r="AW1022" s="51"/>
      <c r="AX1022" s="149">
        <f t="shared" si="399"/>
        <v>0</v>
      </c>
      <c r="AY1022" s="52"/>
      <c r="AZ1022" s="90" t="e">
        <f>VLOOKUP(AY1022,Termination!C:D,2,FALSE)</f>
        <v>#N/A</v>
      </c>
      <c r="BA1022" s="92" t="str">
        <f t="shared" si="400"/>
        <v/>
      </c>
      <c r="BB1022" s="89"/>
      <c r="BC1022" s="89"/>
      <c r="BD1022" s="150" t="str">
        <f t="shared" si="401"/>
        <v/>
      </c>
      <c r="BE1022" s="151">
        <f>VLOOKUP(A1022,Basisgegevens!$B:$L,5,0)</f>
        <v>2.708333333333333E-3</v>
      </c>
      <c r="BF1022" s="151">
        <f>VLOOKUP($A1022,Basisgegevens!$B:$L,7,0)</f>
        <v>2.4768518518518516E-3</v>
      </c>
      <c r="BG1022" s="151">
        <f>VLOOKUP($A1022,Basisgegevens!$B:$L,8,0)</f>
        <v>6.076388888888889E-3</v>
      </c>
      <c r="BH1022" s="152">
        <f>VLOOKUP($A1022,Basisgegevens!$B:$L,9,0)</f>
        <v>300</v>
      </c>
      <c r="BI1022" s="152">
        <f>VLOOKUP($A1022,Basisgegevens!$B:$L,10,0)</f>
        <v>135</v>
      </c>
      <c r="BJ1022" s="152">
        <f>VLOOKUP($A1022,Basisgegevens!$B:$L,11,0)</f>
        <v>19</v>
      </c>
      <c r="BK1022" s="152" t="str">
        <f t="shared" si="402"/>
        <v/>
      </c>
      <c r="BL1022" s="153" t="str">
        <f t="shared" si="403"/>
        <v>Uit</v>
      </c>
      <c r="BM1022" s="154" t="str">
        <f t="shared" si="410"/>
        <v/>
      </c>
      <c r="BN1022" s="154">
        <f t="shared" si="404"/>
        <v>0</v>
      </c>
      <c r="BO1022" s="154" t="str">
        <f t="shared" si="405"/>
        <v/>
      </c>
      <c r="BP1022" s="61"/>
      <c r="BQ1022" s="61"/>
      <c r="BR1022" s="59" t="str">
        <f t="shared" si="406"/>
        <v/>
      </c>
      <c r="BS1022" s="59" t="str">
        <f t="shared" si="407"/>
        <v/>
      </c>
      <c r="BT1022" s="155" t="str">
        <f t="shared" si="408"/>
        <v/>
      </c>
      <c r="BU1022" s="156" t="str">
        <f t="shared" si="409"/>
        <v/>
      </c>
      <c r="BV1022" s="68"/>
      <c r="BW1022" s="68"/>
      <c r="BX1022" s="68"/>
      <c r="BY1022" s="68"/>
      <c r="BZ1022" s="68"/>
      <c r="CA1022" s="68"/>
      <c r="CB1022" s="68"/>
      <c r="CC1022" s="68"/>
    </row>
    <row r="1023" spans="1:81" x14ac:dyDescent="0.2">
      <c r="A1023" s="138" t="s">
        <v>193</v>
      </c>
      <c r="B1023" s="32"/>
      <c r="C1023" s="164" t="str">
        <f t="shared" si="389"/>
        <v>B</v>
      </c>
      <c r="D1023" s="68"/>
      <c r="E1023" s="40"/>
      <c r="F1023" s="35"/>
      <c r="G1023" s="32"/>
      <c r="H1023" s="32"/>
      <c r="I1023" s="32"/>
      <c r="J1023" s="32"/>
      <c r="K1023" s="41"/>
      <c r="L1023" s="42"/>
      <c r="M1023" s="42"/>
      <c r="N1023" s="167" t="str">
        <f t="shared" si="390"/>
        <v>Uit</v>
      </c>
      <c r="O1023" s="46"/>
      <c r="P1023" s="47"/>
      <c r="Q1023" s="48">
        <f t="shared" si="391"/>
        <v>0</v>
      </c>
      <c r="R1023" s="49" t="str">
        <f t="shared" si="392"/>
        <v/>
      </c>
      <c r="S1023" s="50" t="str">
        <f t="shared" si="393"/>
        <v>Uit</v>
      </c>
      <c r="T1023" s="171">
        <f t="shared" si="394"/>
        <v>0</v>
      </c>
      <c r="U1023" s="169">
        <f t="shared" si="395"/>
        <v>0</v>
      </c>
      <c r="V1023" s="169" t="str">
        <f t="shared" si="396"/>
        <v>Uit</v>
      </c>
      <c r="W1023" s="170" t="str">
        <f t="shared" si="397"/>
        <v/>
      </c>
      <c r="X1023" s="91" t="str">
        <f t="shared" si="398"/>
        <v/>
      </c>
      <c r="Y1023" s="51"/>
      <c r="Z1023" s="51"/>
      <c r="AA1023" s="51"/>
      <c r="AB1023" s="51"/>
      <c r="AC1023" s="51"/>
      <c r="AD1023" s="51"/>
      <c r="AE1023" s="51"/>
      <c r="AF1023" s="51"/>
      <c r="AG1023" s="51"/>
      <c r="AH1023" s="51"/>
      <c r="AI1023" s="51"/>
      <c r="AJ1023" s="51"/>
      <c r="AK1023" s="51"/>
      <c r="AL1023" s="51"/>
      <c r="AM1023" s="51"/>
      <c r="AN1023" s="51"/>
      <c r="AO1023" s="51"/>
      <c r="AP1023" s="51"/>
      <c r="AQ1023" s="51"/>
      <c r="AR1023" s="51"/>
      <c r="AS1023" s="51"/>
      <c r="AT1023" s="51"/>
      <c r="AU1023" s="51"/>
      <c r="AV1023" s="51"/>
      <c r="AW1023" s="51"/>
      <c r="AX1023" s="149">
        <f t="shared" si="399"/>
        <v>0</v>
      </c>
      <c r="AY1023" s="52"/>
      <c r="AZ1023" s="90" t="e">
        <f>VLOOKUP(AY1023,Termination!C:D,2,FALSE)</f>
        <v>#N/A</v>
      </c>
      <c r="BA1023" s="92" t="str">
        <f t="shared" si="400"/>
        <v/>
      </c>
      <c r="BB1023" s="89"/>
      <c r="BC1023" s="89"/>
      <c r="BD1023" s="150" t="str">
        <f t="shared" si="401"/>
        <v/>
      </c>
      <c r="BE1023" s="151">
        <f>VLOOKUP(A1023,Basisgegevens!$B:$L,5,0)</f>
        <v>2.708333333333333E-3</v>
      </c>
      <c r="BF1023" s="151">
        <f>VLOOKUP($A1023,Basisgegevens!$B:$L,7,0)</f>
        <v>2.4768518518518516E-3</v>
      </c>
      <c r="BG1023" s="151">
        <f>VLOOKUP($A1023,Basisgegevens!$B:$L,8,0)</f>
        <v>6.076388888888889E-3</v>
      </c>
      <c r="BH1023" s="152">
        <f>VLOOKUP($A1023,Basisgegevens!$B:$L,9,0)</f>
        <v>300</v>
      </c>
      <c r="BI1023" s="152">
        <f>VLOOKUP($A1023,Basisgegevens!$B:$L,10,0)</f>
        <v>135</v>
      </c>
      <c r="BJ1023" s="152">
        <f>VLOOKUP($A1023,Basisgegevens!$B:$L,11,0)</f>
        <v>19</v>
      </c>
      <c r="BK1023" s="152" t="str">
        <f t="shared" si="402"/>
        <v/>
      </c>
      <c r="BL1023" s="153" t="str">
        <f t="shared" si="403"/>
        <v>Uit</v>
      </c>
      <c r="BM1023" s="154" t="str">
        <f t="shared" si="410"/>
        <v/>
      </c>
      <c r="BN1023" s="154">
        <f t="shared" si="404"/>
        <v>0</v>
      </c>
      <c r="BO1023" s="154" t="str">
        <f t="shared" si="405"/>
        <v/>
      </c>
      <c r="BP1023" s="61"/>
      <c r="BQ1023" s="61"/>
      <c r="BR1023" s="59" t="str">
        <f t="shared" si="406"/>
        <v/>
      </c>
      <c r="BS1023" s="59" t="str">
        <f t="shared" si="407"/>
        <v/>
      </c>
      <c r="BT1023" s="155" t="str">
        <f t="shared" si="408"/>
        <v/>
      </c>
      <c r="BU1023" s="156" t="str">
        <f t="shared" si="409"/>
        <v/>
      </c>
      <c r="BV1023" s="68"/>
      <c r="BW1023" s="68"/>
      <c r="BX1023" s="68"/>
      <c r="BY1023" s="68"/>
      <c r="BZ1023" s="68"/>
      <c r="CA1023" s="68"/>
      <c r="CB1023" s="68"/>
      <c r="CC1023" s="68"/>
    </row>
    <row r="1024" spans="1:81" x14ac:dyDescent="0.2">
      <c r="A1024" s="138" t="s">
        <v>193</v>
      </c>
      <c r="B1024" s="32"/>
      <c r="C1024" s="164" t="str">
        <f t="shared" si="389"/>
        <v>B</v>
      </c>
      <c r="D1024" s="68"/>
      <c r="E1024" s="40"/>
      <c r="F1024" s="35"/>
      <c r="G1024" s="32"/>
      <c r="H1024" s="32"/>
      <c r="I1024" s="32"/>
      <c r="J1024" s="32"/>
      <c r="K1024" s="41"/>
      <c r="L1024" s="42"/>
      <c r="M1024" s="42"/>
      <c r="N1024" s="167" t="str">
        <f t="shared" si="390"/>
        <v>Uit</v>
      </c>
      <c r="O1024" s="46"/>
      <c r="P1024" s="47"/>
      <c r="Q1024" s="48">
        <f t="shared" si="391"/>
        <v>0</v>
      </c>
      <c r="R1024" s="49" t="str">
        <f t="shared" si="392"/>
        <v/>
      </c>
      <c r="S1024" s="50" t="str">
        <f t="shared" si="393"/>
        <v>Uit</v>
      </c>
      <c r="T1024" s="171">
        <f t="shared" si="394"/>
        <v>0</v>
      </c>
      <c r="U1024" s="169">
        <f t="shared" si="395"/>
        <v>0</v>
      </c>
      <c r="V1024" s="169" t="str">
        <f t="shared" si="396"/>
        <v>Uit</v>
      </c>
      <c r="W1024" s="170" t="str">
        <f t="shared" si="397"/>
        <v/>
      </c>
      <c r="X1024" s="91" t="str">
        <f t="shared" si="398"/>
        <v/>
      </c>
      <c r="Y1024" s="51"/>
      <c r="Z1024" s="51"/>
      <c r="AA1024" s="51"/>
      <c r="AB1024" s="51"/>
      <c r="AC1024" s="51"/>
      <c r="AD1024" s="51"/>
      <c r="AE1024" s="51"/>
      <c r="AF1024" s="51"/>
      <c r="AG1024" s="51"/>
      <c r="AH1024" s="51"/>
      <c r="AI1024" s="51"/>
      <c r="AJ1024" s="51"/>
      <c r="AK1024" s="51"/>
      <c r="AL1024" s="51"/>
      <c r="AM1024" s="51"/>
      <c r="AN1024" s="51"/>
      <c r="AO1024" s="51"/>
      <c r="AP1024" s="51"/>
      <c r="AQ1024" s="51"/>
      <c r="AR1024" s="51"/>
      <c r="AS1024" s="51"/>
      <c r="AT1024" s="51"/>
      <c r="AU1024" s="51"/>
      <c r="AV1024" s="51"/>
      <c r="AW1024" s="51"/>
      <c r="AX1024" s="149">
        <f t="shared" si="399"/>
        <v>0</v>
      </c>
      <c r="AY1024" s="52"/>
      <c r="AZ1024" s="90" t="e">
        <f>VLOOKUP(AY1024,Termination!C:D,2,FALSE)</f>
        <v>#N/A</v>
      </c>
      <c r="BA1024" s="92" t="str">
        <f t="shared" si="400"/>
        <v/>
      </c>
      <c r="BB1024" s="89"/>
      <c r="BC1024" s="89"/>
      <c r="BD1024" s="150" t="str">
        <f t="shared" si="401"/>
        <v/>
      </c>
      <c r="BE1024" s="151">
        <f>VLOOKUP(A1024,Basisgegevens!$B:$L,5,0)</f>
        <v>2.708333333333333E-3</v>
      </c>
      <c r="BF1024" s="151">
        <f>VLOOKUP($A1024,Basisgegevens!$B:$L,7,0)</f>
        <v>2.4768518518518516E-3</v>
      </c>
      <c r="BG1024" s="151">
        <f>VLOOKUP($A1024,Basisgegevens!$B:$L,8,0)</f>
        <v>6.076388888888889E-3</v>
      </c>
      <c r="BH1024" s="152">
        <f>VLOOKUP($A1024,Basisgegevens!$B:$L,9,0)</f>
        <v>300</v>
      </c>
      <c r="BI1024" s="152">
        <f>VLOOKUP($A1024,Basisgegevens!$B:$L,10,0)</f>
        <v>135</v>
      </c>
      <c r="BJ1024" s="152">
        <f>VLOOKUP($A1024,Basisgegevens!$B:$L,11,0)</f>
        <v>19</v>
      </c>
      <c r="BK1024" s="152" t="str">
        <f t="shared" si="402"/>
        <v/>
      </c>
      <c r="BL1024" s="153" t="str">
        <f t="shared" si="403"/>
        <v>Uit</v>
      </c>
      <c r="BM1024" s="154" t="str">
        <f t="shared" si="410"/>
        <v/>
      </c>
      <c r="BN1024" s="154">
        <f t="shared" si="404"/>
        <v>0</v>
      </c>
      <c r="BO1024" s="154" t="str">
        <f t="shared" si="405"/>
        <v/>
      </c>
      <c r="BP1024" s="61"/>
      <c r="BQ1024" s="61"/>
      <c r="BR1024" s="59" t="str">
        <f t="shared" si="406"/>
        <v/>
      </c>
      <c r="BS1024" s="59" t="str">
        <f t="shared" si="407"/>
        <v/>
      </c>
      <c r="BT1024" s="155" t="str">
        <f t="shared" si="408"/>
        <v/>
      </c>
      <c r="BU1024" s="156" t="str">
        <f t="shared" si="409"/>
        <v/>
      </c>
      <c r="BV1024" s="68"/>
      <c r="BW1024" s="68"/>
      <c r="BX1024" s="68"/>
      <c r="BY1024" s="68"/>
      <c r="BZ1024" s="68"/>
      <c r="CA1024" s="68"/>
      <c r="CB1024" s="68"/>
      <c r="CC1024" s="68"/>
    </row>
    <row r="1025" spans="1:81" x14ac:dyDescent="0.2">
      <c r="A1025" s="138" t="s">
        <v>193</v>
      </c>
      <c r="B1025" s="32"/>
      <c r="C1025" s="164" t="str">
        <f t="shared" si="389"/>
        <v>B</v>
      </c>
      <c r="D1025" s="68"/>
      <c r="E1025" s="40"/>
      <c r="F1025" s="35"/>
      <c r="G1025" s="32"/>
      <c r="H1025" s="32"/>
      <c r="I1025" s="32"/>
      <c r="J1025" s="32"/>
      <c r="K1025" s="41"/>
      <c r="L1025" s="42"/>
      <c r="M1025" s="42"/>
      <c r="N1025" s="167" t="str">
        <f t="shared" si="390"/>
        <v>Uit</v>
      </c>
      <c r="O1025" s="46"/>
      <c r="P1025" s="47"/>
      <c r="Q1025" s="48">
        <f t="shared" si="391"/>
        <v>0</v>
      </c>
      <c r="R1025" s="49" t="str">
        <f t="shared" si="392"/>
        <v/>
      </c>
      <c r="S1025" s="50" t="str">
        <f t="shared" si="393"/>
        <v>Uit</v>
      </c>
      <c r="T1025" s="171">
        <f t="shared" si="394"/>
        <v>0</v>
      </c>
      <c r="U1025" s="169">
        <f t="shared" si="395"/>
        <v>0</v>
      </c>
      <c r="V1025" s="169" t="str">
        <f t="shared" si="396"/>
        <v>Uit</v>
      </c>
      <c r="W1025" s="170" t="str">
        <f t="shared" si="397"/>
        <v/>
      </c>
      <c r="X1025" s="91" t="str">
        <f t="shared" si="398"/>
        <v/>
      </c>
      <c r="Y1025" s="51"/>
      <c r="Z1025" s="51"/>
      <c r="AA1025" s="51"/>
      <c r="AB1025" s="51"/>
      <c r="AC1025" s="51"/>
      <c r="AD1025" s="51"/>
      <c r="AE1025" s="51"/>
      <c r="AF1025" s="51"/>
      <c r="AG1025" s="51"/>
      <c r="AH1025" s="51"/>
      <c r="AI1025" s="51"/>
      <c r="AJ1025" s="51"/>
      <c r="AK1025" s="51"/>
      <c r="AL1025" s="51"/>
      <c r="AM1025" s="51"/>
      <c r="AN1025" s="51"/>
      <c r="AO1025" s="51"/>
      <c r="AP1025" s="51"/>
      <c r="AQ1025" s="51"/>
      <c r="AR1025" s="51"/>
      <c r="AS1025" s="51"/>
      <c r="AT1025" s="51"/>
      <c r="AU1025" s="51"/>
      <c r="AV1025" s="51"/>
      <c r="AW1025" s="51"/>
      <c r="AX1025" s="149">
        <f t="shared" si="399"/>
        <v>0</v>
      </c>
      <c r="AY1025" s="52"/>
      <c r="AZ1025" s="90" t="e">
        <f>VLOOKUP(AY1025,Termination!C:D,2,FALSE)</f>
        <v>#N/A</v>
      </c>
      <c r="BA1025" s="92" t="str">
        <f t="shared" si="400"/>
        <v/>
      </c>
      <c r="BB1025" s="89"/>
      <c r="BC1025" s="89"/>
      <c r="BD1025" s="150" t="str">
        <f t="shared" si="401"/>
        <v/>
      </c>
      <c r="BE1025" s="151">
        <f>VLOOKUP(A1025,Basisgegevens!$B:$L,5,0)</f>
        <v>2.708333333333333E-3</v>
      </c>
      <c r="BF1025" s="151">
        <f>VLOOKUP($A1025,Basisgegevens!$B:$L,7,0)</f>
        <v>2.4768518518518516E-3</v>
      </c>
      <c r="BG1025" s="151">
        <f>VLOOKUP($A1025,Basisgegevens!$B:$L,8,0)</f>
        <v>6.076388888888889E-3</v>
      </c>
      <c r="BH1025" s="152">
        <f>VLOOKUP($A1025,Basisgegevens!$B:$L,9,0)</f>
        <v>300</v>
      </c>
      <c r="BI1025" s="152">
        <f>VLOOKUP($A1025,Basisgegevens!$B:$L,10,0)</f>
        <v>135</v>
      </c>
      <c r="BJ1025" s="152">
        <f>VLOOKUP($A1025,Basisgegevens!$B:$L,11,0)</f>
        <v>19</v>
      </c>
      <c r="BK1025" s="152" t="str">
        <f t="shared" si="402"/>
        <v/>
      </c>
      <c r="BL1025" s="153" t="str">
        <f t="shared" si="403"/>
        <v>Uit</v>
      </c>
      <c r="BM1025" s="154" t="str">
        <f t="shared" si="410"/>
        <v/>
      </c>
      <c r="BN1025" s="154">
        <f t="shared" si="404"/>
        <v>0</v>
      </c>
      <c r="BO1025" s="154" t="str">
        <f t="shared" si="405"/>
        <v/>
      </c>
      <c r="BP1025" s="61"/>
      <c r="BQ1025" s="61"/>
      <c r="BR1025" s="59" t="str">
        <f t="shared" si="406"/>
        <v/>
      </c>
      <c r="BS1025" s="59" t="str">
        <f t="shared" si="407"/>
        <v/>
      </c>
      <c r="BT1025" s="155" t="str">
        <f t="shared" si="408"/>
        <v/>
      </c>
      <c r="BU1025" s="156" t="str">
        <f t="shared" si="409"/>
        <v/>
      </c>
      <c r="BV1025" s="68"/>
      <c r="BW1025" s="68"/>
      <c r="BX1025" s="68"/>
      <c r="BY1025" s="68"/>
      <c r="BZ1025" s="68"/>
      <c r="CA1025" s="68"/>
      <c r="CB1025" s="68"/>
      <c r="CC1025" s="68"/>
    </row>
    <row r="1026" spans="1:81" x14ac:dyDescent="0.2">
      <c r="A1026" s="138" t="s">
        <v>193</v>
      </c>
      <c r="B1026" s="32"/>
      <c r="C1026" s="164" t="str">
        <f t="shared" si="389"/>
        <v>B</v>
      </c>
      <c r="D1026" s="68"/>
      <c r="E1026" s="40"/>
      <c r="F1026" s="35"/>
      <c r="G1026" s="32"/>
      <c r="H1026" s="32"/>
      <c r="I1026" s="32"/>
      <c r="J1026" s="32"/>
      <c r="K1026" s="41"/>
      <c r="L1026" s="42"/>
      <c r="M1026" s="42"/>
      <c r="N1026" s="167" t="str">
        <f t="shared" si="390"/>
        <v>Uit</v>
      </c>
      <c r="O1026" s="46"/>
      <c r="P1026" s="47"/>
      <c r="Q1026" s="48">
        <f t="shared" si="391"/>
        <v>0</v>
      </c>
      <c r="R1026" s="49" t="str">
        <f t="shared" si="392"/>
        <v/>
      </c>
      <c r="S1026" s="50" t="str">
        <f t="shared" si="393"/>
        <v>Uit</v>
      </c>
      <c r="T1026" s="171">
        <f t="shared" si="394"/>
        <v>0</v>
      </c>
      <c r="U1026" s="169">
        <f t="shared" si="395"/>
        <v>0</v>
      </c>
      <c r="V1026" s="169" t="str">
        <f t="shared" si="396"/>
        <v>Uit</v>
      </c>
      <c r="W1026" s="170" t="str">
        <f t="shared" si="397"/>
        <v/>
      </c>
      <c r="X1026" s="91" t="str">
        <f t="shared" si="398"/>
        <v/>
      </c>
      <c r="Y1026" s="51"/>
      <c r="Z1026" s="51"/>
      <c r="AA1026" s="51"/>
      <c r="AB1026" s="51"/>
      <c r="AC1026" s="51"/>
      <c r="AD1026" s="51"/>
      <c r="AE1026" s="51"/>
      <c r="AF1026" s="51"/>
      <c r="AG1026" s="51"/>
      <c r="AH1026" s="51"/>
      <c r="AI1026" s="51"/>
      <c r="AJ1026" s="51"/>
      <c r="AK1026" s="51"/>
      <c r="AL1026" s="51"/>
      <c r="AM1026" s="51"/>
      <c r="AN1026" s="51"/>
      <c r="AO1026" s="51"/>
      <c r="AP1026" s="51"/>
      <c r="AQ1026" s="51"/>
      <c r="AR1026" s="51"/>
      <c r="AS1026" s="51"/>
      <c r="AT1026" s="51"/>
      <c r="AU1026" s="51"/>
      <c r="AV1026" s="51"/>
      <c r="AW1026" s="51"/>
      <c r="AX1026" s="149">
        <f t="shared" si="399"/>
        <v>0</v>
      </c>
      <c r="AY1026" s="52"/>
      <c r="AZ1026" s="90" t="e">
        <f>VLOOKUP(AY1026,Termination!C:D,2,FALSE)</f>
        <v>#N/A</v>
      </c>
      <c r="BA1026" s="92" t="str">
        <f t="shared" si="400"/>
        <v/>
      </c>
      <c r="BB1026" s="89"/>
      <c r="BC1026" s="89"/>
      <c r="BD1026" s="150" t="str">
        <f t="shared" si="401"/>
        <v/>
      </c>
      <c r="BE1026" s="151">
        <f>VLOOKUP(A1026,Basisgegevens!$B:$L,5,0)</f>
        <v>2.708333333333333E-3</v>
      </c>
      <c r="BF1026" s="151">
        <f>VLOOKUP($A1026,Basisgegevens!$B:$L,7,0)</f>
        <v>2.4768518518518516E-3</v>
      </c>
      <c r="BG1026" s="151">
        <f>VLOOKUP($A1026,Basisgegevens!$B:$L,8,0)</f>
        <v>6.076388888888889E-3</v>
      </c>
      <c r="BH1026" s="152">
        <f>VLOOKUP($A1026,Basisgegevens!$B:$L,9,0)</f>
        <v>300</v>
      </c>
      <c r="BI1026" s="152">
        <f>VLOOKUP($A1026,Basisgegevens!$B:$L,10,0)</f>
        <v>135</v>
      </c>
      <c r="BJ1026" s="152">
        <f>VLOOKUP($A1026,Basisgegevens!$B:$L,11,0)</f>
        <v>19</v>
      </c>
      <c r="BK1026" s="152" t="str">
        <f t="shared" si="402"/>
        <v/>
      </c>
      <c r="BL1026" s="153" t="str">
        <f t="shared" si="403"/>
        <v>Uit</v>
      </c>
      <c r="BM1026" s="154" t="str">
        <f t="shared" si="410"/>
        <v/>
      </c>
      <c r="BN1026" s="154">
        <f t="shared" si="404"/>
        <v>0</v>
      </c>
      <c r="BO1026" s="154" t="str">
        <f t="shared" si="405"/>
        <v/>
      </c>
      <c r="BP1026" s="61"/>
      <c r="BQ1026" s="61"/>
      <c r="BR1026" s="59" t="str">
        <f t="shared" si="406"/>
        <v/>
      </c>
      <c r="BS1026" s="59" t="str">
        <f t="shared" si="407"/>
        <v/>
      </c>
      <c r="BT1026" s="155" t="str">
        <f t="shared" si="408"/>
        <v/>
      </c>
      <c r="BU1026" s="156" t="str">
        <f t="shared" si="409"/>
        <v/>
      </c>
      <c r="BV1026" s="68"/>
      <c r="BW1026" s="68"/>
      <c r="BX1026" s="68"/>
      <c r="BY1026" s="68"/>
      <c r="BZ1026" s="68"/>
      <c r="CA1026" s="68"/>
      <c r="CB1026" s="68"/>
      <c r="CC1026" s="68"/>
    </row>
    <row r="1027" spans="1:81" x14ac:dyDescent="0.2">
      <c r="A1027" s="138" t="s">
        <v>193</v>
      </c>
      <c r="B1027" s="32"/>
      <c r="C1027" s="164" t="str">
        <f t="shared" si="389"/>
        <v>B</v>
      </c>
      <c r="D1027" s="68"/>
      <c r="E1027" s="40"/>
      <c r="F1027" s="35"/>
      <c r="G1027" s="32"/>
      <c r="H1027" s="32"/>
      <c r="I1027" s="32"/>
      <c r="J1027" s="32"/>
      <c r="K1027" s="41"/>
      <c r="L1027" s="42"/>
      <c r="M1027" s="42"/>
      <c r="N1027" s="167" t="str">
        <f t="shared" si="390"/>
        <v>Uit</v>
      </c>
      <c r="O1027" s="46"/>
      <c r="P1027" s="47"/>
      <c r="Q1027" s="48">
        <f t="shared" si="391"/>
        <v>0</v>
      </c>
      <c r="R1027" s="49" t="str">
        <f t="shared" si="392"/>
        <v/>
      </c>
      <c r="S1027" s="50" t="str">
        <f t="shared" si="393"/>
        <v>Uit</v>
      </c>
      <c r="T1027" s="171">
        <f t="shared" si="394"/>
        <v>0</v>
      </c>
      <c r="U1027" s="169">
        <f t="shared" si="395"/>
        <v>0</v>
      </c>
      <c r="V1027" s="169" t="str">
        <f t="shared" si="396"/>
        <v>Uit</v>
      </c>
      <c r="W1027" s="170" t="str">
        <f t="shared" si="397"/>
        <v/>
      </c>
      <c r="X1027" s="91" t="str">
        <f t="shared" si="398"/>
        <v/>
      </c>
      <c r="Y1027" s="51"/>
      <c r="Z1027" s="51"/>
      <c r="AA1027" s="51"/>
      <c r="AB1027" s="51"/>
      <c r="AC1027" s="51"/>
      <c r="AD1027" s="51"/>
      <c r="AE1027" s="51"/>
      <c r="AF1027" s="51"/>
      <c r="AG1027" s="51"/>
      <c r="AH1027" s="51"/>
      <c r="AI1027" s="51"/>
      <c r="AJ1027" s="51"/>
      <c r="AK1027" s="51"/>
      <c r="AL1027" s="51"/>
      <c r="AM1027" s="51"/>
      <c r="AN1027" s="51"/>
      <c r="AO1027" s="51"/>
      <c r="AP1027" s="51"/>
      <c r="AQ1027" s="51"/>
      <c r="AR1027" s="51"/>
      <c r="AS1027" s="51"/>
      <c r="AT1027" s="51"/>
      <c r="AU1027" s="51"/>
      <c r="AV1027" s="51"/>
      <c r="AW1027" s="51"/>
      <c r="AX1027" s="149">
        <f t="shared" si="399"/>
        <v>0</v>
      </c>
      <c r="AY1027" s="52"/>
      <c r="AZ1027" s="90" t="e">
        <f>VLOOKUP(AY1027,Termination!C:D,2,FALSE)</f>
        <v>#N/A</v>
      </c>
      <c r="BA1027" s="92" t="str">
        <f t="shared" si="400"/>
        <v/>
      </c>
      <c r="BB1027" s="89"/>
      <c r="BC1027" s="89"/>
      <c r="BD1027" s="150" t="str">
        <f t="shared" si="401"/>
        <v/>
      </c>
      <c r="BE1027" s="151">
        <f>VLOOKUP(A1027,Basisgegevens!$B:$L,5,0)</f>
        <v>2.708333333333333E-3</v>
      </c>
      <c r="BF1027" s="151">
        <f>VLOOKUP($A1027,Basisgegevens!$B:$L,7,0)</f>
        <v>2.4768518518518516E-3</v>
      </c>
      <c r="BG1027" s="151">
        <f>VLOOKUP($A1027,Basisgegevens!$B:$L,8,0)</f>
        <v>6.076388888888889E-3</v>
      </c>
      <c r="BH1027" s="152">
        <f>VLOOKUP($A1027,Basisgegevens!$B:$L,9,0)</f>
        <v>300</v>
      </c>
      <c r="BI1027" s="152">
        <f>VLOOKUP($A1027,Basisgegevens!$B:$L,10,0)</f>
        <v>135</v>
      </c>
      <c r="BJ1027" s="152">
        <f>VLOOKUP($A1027,Basisgegevens!$B:$L,11,0)</f>
        <v>19</v>
      </c>
      <c r="BK1027" s="152" t="str">
        <f t="shared" si="402"/>
        <v/>
      </c>
      <c r="BL1027" s="153" t="str">
        <f t="shared" si="403"/>
        <v>Uit</v>
      </c>
      <c r="BM1027" s="154" t="str">
        <f t="shared" si="410"/>
        <v/>
      </c>
      <c r="BN1027" s="154">
        <f t="shared" si="404"/>
        <v>0</v>
      </c>
      <c r="BO1027" s="154" t="str">
        <f t="shared" si="405"/>
        <v/>
      </c>
      <c r="BP1027" s="61"/>
      <c r="BQ1027" s="61"/>
      <c r="BR1027" s="59" t="str">
        <f t="shared" si="406"/>
        <v/>
      </c>
      <c r="BS1027" s="59" t="str">
        <f t="shared" si="407"/>
        <v/>
      </c>
      <c r="BT1027" s="155" t="str">
        <f t="shared" si="408"/>
        <v/>
      </c>
      <c r="BU1027" s="156" t="str">
        <f t="shared" si="409"/>
        <v/>
      </c>
      <c r="BV1027" s="68"/>
      <c r="BW1027" s="68"/>
      <c r="BX1027" s="68"/>
      <c r="BY1027" s="68"/>
      <c r="BZ1027" s="68"/>
      <c r="CA1027" s="68"/>
      <c r="CB1027" s="68"/>
      <c r="CC1027" s="68"/>
    </row>
    <row r="1028" spans="1:81" x14ac:dyDescent="0.2">
      <c r="A1028" s="138" t="s">
        <v>193</v>
      </c>
      <c r="B1028" s="32"/>
      <c r="C1028" s="164" t="str">
        <f t="shared" si="389"/>
        <v>B</v>
      </c>
      <c r="D1028" s="68"/>
      <c r="E1028" s="40"/>
      <c r="F1028" s="35"/>
      <c r="G1028" s="32"/>
      <c r="H1028" s="32"/>
      <c r="I1028" s="32"/>
      <c r="J1028" s="32"/>
      <c r="K1028" s="41"/>
      <c r="L1028" s="42"/>
      <c r="M1028" s="42"/>
      <c r="N1028" s="167" t="str">
        <f t="shared" si="390"/>
        <v>Uit</v>
      </c>
      <c r="O1028" s="46"/>
      <c r="P1028" s="47"/>
      <c r="Q1028" s="48">
        <f t="shared" si="391"/>
        <v>0</v>
      </c>
      <c r="R1028" s="49" t="str">
        <f t="shared" si="392"/>
        <v/>
      </c>
      <c r="S1028" s="50" t="str">
        <f t="shared" si="393"/>
        <v>Uit</v>
      </c>
      <c r="T1028" s="171">
        <f t="shared" si="394"/>
        <v>0</v>
      </c>
      <c r="U1028" s="169">
        <f t="shared" si="395"/>
        <v>0</v>
      </c>
      <c r="V1028" s="169" t="str">
        <f t="shared" si="396"/>
        <v>Uit</v>
      </c>
      <c r="W1028" s="170" t="str">
        <f t="shared" si="397"/>
        <v/>
      </c>
      <c r="X1028" s="91" t="str">
        <f t="shared" si="398"/>
        <v/>
      </c>
      <c r="Y1028" s="51"/>
      <c r="Z1028" s="51"/>
      <c r="AA1028" s="51"/>
      <c r="AB1028" s="51"/>
      <c r="AC1028" s="51"/>
      <c r="AD1028" s="51"/>
      <c r="AE1028" s="51"/>
      <c r="AF1028" s="51"/>
      <c r="AG1028" s="51"/>
      <c r="AH1028" s="51"/>
      <c r="AI1028" s="51"/>
      <c r="AJ1028" s="51"/>
      <c r="AK1028" s="51"/>
      <c r="AL1028" s="51"/>
      <c r="AM1028" s="51"/>
      <c r="AN1028" s="51"/>
      <c r="AO1028" s="51"/>
      <c r="AP1028" s="51"/>
      <c r="AQ1028" s="51"/>
      <c r="AR1028" s="51"/>
      <c r="AS1028" s="51"/>
      <c r="AT1028" s="51"/>
      <c r="AU1028" s="51"/>
      <c r="AV1028" s="51"/>
      <c r="AW1028" s="51"/>
      <c r="AX1028" s="149">
        <f t="shared" si="399"/>
        <v>0</v>
      </c>
      <c r="AY1028" s="52"/>
      <c r="AZ1028" s="90" t="e">
        <f>VLOOKUP(AY1028,Termination!C:D,2,FALSE)</f>
        <v>#N/A</v>
      </c>
      <c r="BA1028" s="92" t="str">
        <f t="shared" si="400"/>
        <v/>
      </c>
      <c r="BB1028" s="89"/>
      <c r="BC1028" s="89"/>
      <c r="BD1028" s="150" t="str">
        <f t="shared" si="401"/>
        <v/>
      </c>
      <c r="BE1028" s="151">
        <f>VLOOKUP(A1028,Basisgegevens!$B:$L,5,0)</f>
        <v>2.708333333333333E-3</v>
      </c>
      <c r="BF1028" s="151">
        <f>VLOOKUP($A1028,Basisgegevens!$B:$L,7,0)</f>
        <v>2.4768518518518516E-3</v>
      </c>
      <c r="BG1028" s="151">
        <f>VLOOKUP($A1028,Basisgegevens!$B:$L,8,0)</f>
        <v>6.076388888888889E-3</v>
      </c>
      <c r="BH1028" s="152">
        <f>VLOOKUP($A1028,Basisgegevens!$B:$L,9,0)</f>
        <v>300</v>
      </c>
      <c r="BI1028" s="152">
        <f>VLOOKUP($A1028,Basisgegevens!$B:$L,10,0)</f>
        <v>135</v>
      </c>
      <c r="BJ1028" s="152">
        <f>VLOOKUP($A1028,Basisgegevens!$B:$L,11,0)</f>
        <v>19</v>
      </c>
      <c r="BK1028" s="152" t="str">
        <f t="shared" si="402"/>
        <v/>
      </c>
      <c r="BL1028" s="153" t="str">
        <f t="shared" si="403"/>
        <v>Uit</v>
      </c>
      <c r="BM1028" s="154" t="str">
        <f t="shared" si="410"/>
        <v/>
      </c>
      <c r="BN1028" s="154">
        <f t="shared" si="404"/>
        <v>0</v>
      </c>
      <c r="BO1028" s="154" t="str">
        <f t="shared" si="405"/>
        <v/>
      </c>
      <c r="BP1028" s="61"/>
      <c r="BQ1028" s="61"/>
      <c r="BR1028" s="59" t="str">
        <f t="shared" si="406"/>
        <v/>
      </c>
      <c r="BS1028" s="59" t="str">
        <f t="shared" si="407"/>
        <v/>
      </c>
      <c r="BT1028" s="155" t="str">
        <f t="shared" si="408"/>
        <v/>
      </c>
      <c r="BU1028" s="156" t="str">
        <f t="shared" si="409"/>
        <v/>
      </c>
      <c r="BV1028" s="68"/>
      <c r="BW1028" s="68"/>
      <c r="BX1028" s="68"/>
      <c r="BY1028" s="68"/>
      <c r="BZ1028" s="68"/>
      <c r="CA1028" s="68"/>
      <c r="CB1028" s="68"/>
      <c r="CC1028" s="68"/>
    </row>
    <row r="1029" spans="1:81" x14ac:dyDescent="0.2">
      <c r="A1029" s="138" t="s">
        <v>193</v>
      </c>
      <c r="B1029" s="32"/>
      <c r="C1029" s="164" t="str">
        <f t="shared" si="389"/>
        <v>B</v>
      </c>
      <c r="D1029" s="68"/>
      <c r="E1029" s="40"/>
      <c r="F1029" s="35"/>
      <c r="G1029" s="32"/>
      <c r="H1029" s="32"/>
      <c r="I1029" s="32"/>
      <c r="J1029" s="32"/>
      <c r="K1029" s="41"/>
      <c r="L1029" s="42"/>
      <c r="M1029" s="42"/>
      <c r="N1029" s="167" t="str">
        <f t="shared" si="390"/>
        <v>Uit</v>
      </c>
      <c r="O1029" s="46"/>
      <c r="P1029" s="47"/>
      <c r="Q1029" s="48">
        <f t="shared" si="391"/>
        <v>0</v>
      </c>
      <c r="R1029" s="49" t="str">
        <f t="shared" si="392"/>
        <v/>
      </c>
      <c r="S1029" s="50" t="str">
        <f t="shared" si="393"/>
        <v>Uit</v>
      </c>
      <c r="T1029" s="171">
        <f t="shared" si="394"/>
        <v>0</v>
      </c>
      <c r="U1029" s="169">
        <f t="shared" si="395"/>
        <v>0</v>
      </c>
      <c r="V1029" s="169" t="str">
        <f t="shared" si="396"/>
        <v>Uit</v>
      </c>
      <c r="W1029" s="170" t="str">
        <f t="shared" si="397"/>
        <v/>
      </c>
      <c r="X1029" s="91" t="str">
        <f t="shared" si="398"/>
        <v/>
      </c>
      <c r="Y1029" s="51"/>
      <c r="Z1029" s="51"/>
      <c r="AA1029" s="51"/>
      <c r="AB1029" s="51"/>
      <c r="AC1029" s="51"/>
      <c r="AD1029" s="51"/>
      <c r="AE1029" s="51"/>
      <c r="AF1029" s="51"/>
      <c r="AG1029" s="51"/>
      <c r="AH1029" s="51"/>
      <c r="AI1029" s="51"/>
      <c r="AJ1029" s="51"/>
      <c r="AK1029" s="51"/>
      <c r="AL1029" s="51"/>
      <c r="AM1029" s="51"/>
      <c r="AN1029" s="51"/>
      <c r="AO1029" s="51"/>
      <c r="AP1029" s="51"/>
      <c r="AQ1029" s="51"/>
      <c r="AR1029" s="51"/>
      <c r="AS1029" s="51"/>
      <c r="AT1029" s="51"/>
      <c r="AU1029" s="51"/>
      <c r="AV1029" s="51"/>
      <c r="AW1029" s="51"/>
      <c r="AX1029" s="149">
        <f t="shared" si="399"/>
        <v>0</v>
      </c>
      <c r="AY1029" s="52"/>
      <c r="AZ1029" s="90" t="e">
        <f>VLOOKUP(AY1029,Termination!C:D,2,FALSE)</f>
        <v>#N/A</v>
      </c>
      <c r="BA1029" s="92" t="str">
        <f t="shared" si="400"/>
        <v/>
      </c>
      <c r="BB1029" s="89"/>
      <c r="BC1029" s="89"/>
      <c r="BD1029" s="150" t="str">
        <f t="shared" si="401"/>
        <v/>
      </c>
      <c r="BE1029" s="151">
        <f>VLOOKUP(A1029,Basisgegevens!$B:$L,5,0)</f>
        <v>2.708333333333333E-3</v>
      </c>
      <c r="BF1029" s="151">
        <f>VLOOKUP($A1029,Basisgegevens!$B:$L,7,0)</f>
        <v>2.4768518518518516E-3</v>
      </c>
      <c r="BG1029" s="151">
        <f>VLOOKUP($A1029,Basisgegevens!$B:$L,8,0)</f>
        <v>6.076388888888889E-3</v>
      </c>
      <c r="BH1029" s="152">
        <f>VLOOKUP($A1029,Basisgegevens!$B:$L,9,0)</f>
        <v>300</v>
      </c>
      <c r="BI1029" s="152">
        <f>VLOOKUP($A1029,Basisgegevens!$B:$L,10,0)</f>
        <v>135</v>
      </c>
      <c r="BJ1029" s="152">
        <f>VLOOKUP($A1029,Basisgegevens!$B:$L,11,0)</f>
        <v>19</v>
      </c>
      <c r="BK1029" s="152" t="str">
        <f t="shared" si="402"/>
        <v/>
      </c>
      <c r="BL1029" s="153" t="str">
        <f t="shared" si="403"/>
        <v>Uit</v>
      </c>
      <c r="BM1029" s="154" t="str">
        <f t="shared" si="410"/>
        <v/>
      </c>
      <c r="BN1029" s="154">
        <f t="shared" si="404"/>
        <v>0</v>
      </c>
      <c r="BO1029" s="154" t="str">
        <f t="shared" si="405"/>
        <v/>
      </c>
      <c r="BP1029" s="61"/>
      <c r="BQ1029" s="61"/>
      <c r="BR1029" s="59" t="str">
        <f t="shared" si="406"/>
        <v/>
      </c>
      <c r="BS1029" s="59" t="str">
        <f t="shared" si="407"/>
        <v/>
      </c>
      <c r="BT1029" s="155" t="str">
        <f t="shared" si="408"/>
        <v/>
      </c>
      <c r="BU1029" s="156" t="str">
        <f t="shared" si="409"/>
        <v/>
      </c>
      <c r="BV1029" s="68"/>
      <c r="BW1029" s="68"/>
      <c r="BX1029" s="68"/>
      <c r="BY1029" s="68"/>
      <c r="BZ1029" s="68"/>
      <c r="CA1029" s="68"/>
      <c r="CB1029" s="68"/>
      <c r="CC1029" s="68"/>
    </row>
    <row r="1030" spans="1:81" x14ac:dyDescent="0.2">
      <c r="A1030" s="138" t="s">
        <v>193</v>
      </c>
      <c r="B1030" s="32"/>
      <c r="C1030" s="164" t="str">
        <f t="shared" si="389"/>
        <v>B</v>
      </c>
      <c r="D1030" s="68"/>
      <c r="E1030" s="40"/>
      <c r="F1030" s="35"/>
      <c r="G1030" s="32"/>
      <c r="H1030" s="32"/>
      <c r="I1030" s="32"/>
      <c r="J1030" s="32"/>
      <c r="K1030" s="41"/>
      <c r="L1030" s="42"/>
      <c r="M1030" s="42"/>
      <c r="N1030" s="167" t="str">
        <f t="shared" si="390"/>
        <v>Uit</v>
      </c>
      <c r="O1030" s="46"/>
      <c r="P1030" s="47"/>
      <c r="Q1030" s="48">
        <f t="shared" si="391"/>
        <v>0</v>
      </c>
      <c r="R1030" s="49" t="str">
        <f t="shared" si="392"/>
        <v/>
      </c>
      <c r="S1030" s="50" t="str">
        <f t="shared" si="393"/>
        <v>Uit</v>
      </c>
      <c r="T1030" s="171">
        <f t="shared" si="394"/>
        <v>0</v>
      </c>
      <c r="U1030" s="169">
        <f t="shared" si="395"/>
        <v>0</v>
      </c>
      <c r="V1030" s="169" t="str">
        <f t="shared" si="396"/>
        <v>Uit</v>
      </c>
      <c r="W1030" s="170" t="str">
        <f t="shared" si="397"/>
        <v/>
      </c>
      <c r="X1030" s="91" t="str">
        <f t="shared" si="398"/>
        <v/>
      </c>
      <c r="Y1030" s="51"/>
      <c r="Z1030" s="51"/>
      <c r="AA1030" s="51"/>
      <c r="AB1030" s="51"/>
      <c r="AC1030" s="51"/>
      <c r="AD1030" s="51"/>
      <c r="AE1030" s="51"/>
      <c r="AF1030" s="51"/>
      <c r="AG1030" s="51"/>
      <c r="AH1030" s="51"/>
      <c r="AI1030" s="51"/>
      <c r="AJ1030" s="51"/>
      <c r="AK1030" s="51"/>
      <c r="AL1030" s="51"/>
      <c r="AM1030" s="51"/>
      <c r="AN1030" s="51"/>
      <c r="AO1030" s="51"/>
      <c r="AP1030" s="51"/>
      <c r="AQ1030" s="51"/>
      <c r="AR1030" s="51"/>
      <c r="AS1030" s="51"/>
      <c r="AT1030" s="51"/>
      <c r="AU1030" s="51"/>
      <c r="AV1030" s="51"/>
      <c r="AW1030" s="51"/>
      <c r="AX1030" s="149">
        <f t="shared" si="399"/>
        <v>0</v>
      </c>
      <c r="AY1030" s="52"/>
      <c r="AZ1030" s="90" t="e">
        <f>VLOOKUP(AY1030,Termination!C:D,2,FALSE)</f>
        <v>#N/A</v>
      </c>
      <c r="BA1030" s="92" t="str">
        <f t="shared" si="400"/>
        <v/>
      </c>
      <c r="BB1030" s="89"/>
      <c r="BC1030" s="89"/>
      <c r="BD1030" s="150" t="str">
        <f t="shared" si="401"/>
        <v/>
      </c>
      <c r="BE1030" s="151">
        <f>VLOOKUP(A1030,Basisgegevens!$B:$L,5,0)</f>
        <v>2.708333333333333E-3</v>
      </c>
      <c r="BF1030" s="151">
        <f>VLOOKUP($A1030,Basisgegevens!$B:$L,7,0)</f>
        <v>2.4768518518518516E-3</v>
      </c>
      <c r="BG1030" s="151">
        <f>VLOOKUP($A1030,Basisgegevens!$B:$L,8,0)</f>
        <v>6.076388888888889E-3</v>
      </c>
      <c r="BH1030" s="152">
        <f>VLOOKUP($A1030,Basisgegevens!$B:$L,9,0)</f>
        <v>300</v>
      </c>
      <c r="BI1030" s="152">
        <f>VLOOKUP($A1030,Basisgegevens!$B:$L,10,0)</f>
        <v>135</v>
      </c>
      <c r="BJ1030" s="152">
        <f>VLOOKUP($A1030,Basisgegevens!$B:$L,11,0)</f>
        <v>19</v>
      </c>
      <c r="BK1030" s="152" t="str">
        <f t="shared" si="402"/>
        <v/>
      </c>
      <c r="BL1030" s="153" t="str">
        <f t="shared" si="403"/>
        <v>Uit</v>
      </c>
      <c r="BM1030" s="154" t="str">
        <f t="shared" si="410"/>
        <v/>
      </c>
      <c r="BN1030" s="154">
        <f t="shared" si="404"/>
        <v>0</v>
      </c>
      <c r="BO1030" s="154" t="str">
        <f t="shared" si="405"/>
        <v/>
      </c>
      <c r="BP1030" s="61"/>
      <c r="BQ1030" s="61"/>
      <c r="BR1030" s="59" t="str">
        <f t="shared" si="406"/>
        <v/>
      </c>
      <c r="BS1030" s="59" t="str">
        <f t="shared" si="407"/>
        <v/>
      </c>
      <c r="BT1030" s="155" t="str">
        <f t="shared" si="408"/>
        <v/>
      </c>
      <c r="BU1030" s="156" t="str">
        <f t="shared" si="409"/>
        <v/>
      </c>
      <c r="BV1030" s="68"/>
      <c r="BW1030" s="68"/>
      <c r="BX1030" s="68"/>
      <c r="BY1030" s="68"/>
      <c r="BZ1030" s="68"/>
      <c r="CA1030" s="68"/>
      <c r="CB1030" s="68"/>
      <c r="CC1030" s="68"/>
    </row>
    <row r="1031" spans="1:81" x14ac:dyDescent="0.2">
      <c r="A1031" s="138" t="s">
        <v>193</v>
      </c>
      <c r="B1031" s="32"/>
      <c r="C1031" s="164" t="str">
        <f t="shared" si="389"/>
        <v>B</v>
      </c>
      <c r="D1031" s="68"/>
      <c r="E1031" s="40"/>
      <c r="F1031" s="35"/>
      <c r="G1031" s="32"/>
      <c r="H1031" s="32"/>
      <c r="I1031" s="32"/>
      <c r="J1031" s="32"/>
      <c r="K1031" s="41"/>
      <c r="L1031" s="42"/>
      <c r="M1031" s="42"/>
      <c r="N1031" s="167" t="str">
        <f t="shared" si="390"/>
        <v>Uit</v>
      </c>
      <c r="O1031" s="46"/>
      <c r="P1031" s="47"/>
      <c r="Q1031" s="48">
        <f t="shared" si="391"/>
        <v>0</v>
      </c>
      <c r="R1031" s="49" t="str">
        <f t="shared" si="392"/>
        <v/>
      </c>
      <c r="S1031" s="50" t="str">
        <f t="shared" si="393"/>
        <v>Uit</v>
      </c>
      <c r="T1031" s="171">
        <f t="shared" si="394"/>
        <v>0</v>
      </c>
      <c r="U1031" s="169">
        <f t="shared" si="395"/>
        <v>0</v>
      </c>
      <c r="V1031" s="169" t="str">
        <f t="shared" si="396"/>
        <v>Uit</v>
      </c>
      <c r="W1031" s="170" t="str">
        <f t="shared" si="397"/>
        <v/>
      </c>
      <c r="X1031" s="91" t="str">
        <f t="shared" si="398"/>
        <v/>
      </c>
      <c r="Y1031" s="51"/>
      <c r="Z1031" s="51"/>
      <c r="AA1031" s="51"/>
      <c r="AB1031" s="51"/>
      <c r="AC1031" s="51"/>
      <c r="AD1031" s="51"/>
      <c r="AE1031" s="51"/>
      <c r="AF1031" s="51"/>
      <c r="AG1031" s="51"/>
      <c r="AH1031" s="51"/>
      <c r="AI1031" s="51"/>
      <c r="AJ1031" s="51"/>
      <c r="AK1031" s="51"/>
      <c r="AL1031" s="51"/>
      <c r="AM1031" s="51"/>
      <c r="AN1031" s="51"/>
      <c r="AO1031" s="51"/>
      <c r="AP1031" s="51"/>
      <c r="AQ1031" s="51"/>
      <c r="AR1031" s="51"/>
      <c r="AS1031" s="51"/>
      <c r="AT1031" s="51"/>
      <c r="AU1031" s="51"/>
      <c r="AV1031" s="51"/>
      <c r="AW1031" s="51"/>
      <c r="AX1031" s="149">
        <f t="shared" si="399"/>
        <v>0</v>
      </c>
      <c r="AY1031" s="52"/>
      <c r="AZ1031" s="90" t="e">
        <f>VLOOKUP(AY1031,Termination!C:D,2,FALSE)</f>
        <v>#N/A</v>
      </c>
      <c r="BA1031" s="92" t="str">
        <f t="shared" si="400"/>
        <v/>
      </c>
      <c r="BB1031" s="89"/>
      <c r="BC1031" s="89"/>
      <c r="BD1031" s="150" t="str">
        <f t="shared" si="401"/>
        <v/>
      </c>
      <c r="BE1031" s="151">
        <f>VLOOKUP(A1031,Basisgegevens!$B:$L,5,0)</f>
        <v>2.708333333333333E-3</v>
      </c>
      <c r="BF1031" s="151">
        <f>VLOOKUP($A1031,Basisgegevens!$B:$L,7,0)</f>
        <v>2.4768518518518516E-3</v>
      </c>
      <c r="BG1031" s="151">
        <f>VLOOKUP($A1031,Basisgegevens!$B:$L,8,0)</f>
        <v>6.076388888888889E-3</v>
      </c>
      <c r="BH1031" s="152">
        <f>VLOOKUP($A1031,Basisgegevens!$B:$L,9,0)</f>
        <v>300</v>
      </c>
      <c r="BI1031" s="152">
        <f>VLOOKUP($A1031,Basisgegevens!$B:$L,10,0)</f>
        <v>135</v>
      </c>
      <c r="BJ1031" s="152">
        <f>VLOOKUP($A1031,Basisgegevens!$B:$L,11,0)</f>
        <v>19</v>
      </c>
      <c r="BK1031" s="152" t="str">
        <f t="shared" si="402"/>
        <v/>
      </c>
      <c r="BL1031" s="153" t="str">
        <f t="shared" si="403"/>
        <v>Uit</v>
      </c>
      <c r="BM1031" s="154" t="str">
        <f t="shared" si="410"/>
        <v/>
      </c>
      <c r="BN1031" s="154">
        <f t="shared" si="404"/>
        <v>0</v>
      </c>
      <c r="BO1031" s="154" t="str">
        <f t="shared" si="405"/>
        <v/>
      </c>
      <c r="BP1031" s="61"/>
      <c r="BQ1031" s="61"/>
      <c r="BR1031" s="59" t="str">
        <f t="shared" si="406"/>
        <v/>
      </c>
      <c r="BS1031" s="59" t="str">
        <f t="shared" si="407"/>
        <v/>
      </c>
      <c r="BT1031" s="155" t="str">
        <f t="shared" si="408"/>
        <v/>
      </c>
      <c r="BU1031" s="156" t="str">
        <f t="shared" si="409"/>
        <v/>
      </c>
      <c r="BV1031" s="68"/>
      <c r="BW1031" s="68"/>
      <c r="BX1031" s="68"/>
      <c r="BY1031" s="68"/>
      <c r="BZ1031" s="68"/>
      <c r="CA1031" s="68"/>
      <c r="CB1031" s="68"/>
      <c r="CC1031" s="68"/>
    </row>
    <row r="1032" spans="1:81" x14ac:dyDescent="0.2">
      <c r="A1032" s="138" t="s">
        <v>193</v>
      </c>
      <c r="B1032" s="32"/>
      <c r="C1032" s="164" t="str">
        <f t="shared" si="389"/>
        <v>B</v>
      </c>
      <c r="D1032" s="68"/>
      <c r="E1032" s="40"/>
      <c r="F1032" s="35"/>
      <c r="G1032" s="32"/>
      <c r="H1032" s="32"/>
      <c r="I1032" s="32"/>
      <c r="J1032" s="32"/>
      <c r="K1032" s="41"/>
      <c r="L1032" s="42"/>
      <c r="M1032" s="42"/>
      <c r="N1032" s="167" t="str">
        <f t="shared" si="390"/>
        <v>Uit</v>
      </c>
      <c r="O1032" s="46"/>
      <c r="P1032" s="47"/>
      <c r="Q1032" s="48">
        <f t="shared" si="391"/>
        <v>0</v>
      </c>
      <c r="R1032" s="49" t="str">
        <f t="shared" si="392"/>
        <v/>
      </c>
      <c r="S1032" s="50" t="str">
        <f t="shared" si="393"/>
        <v>Uit</v>
      </c>
      <c r="T1032" s="171">
        <f t="shared" si="394"/>
        <v>0</v>
      </c>
      <c r="U1032" s="169">
        <f t="shared" si="395"/>
        <v>0</v>
      </c>
      <c r="V1032" s="169" t="str">
        <f t="shared" si="396"/>
        <v>Uit</v>
      </c>
      <c r="W1032" s="170" t="str">
        <f t="shared" si="397"/>
        <v/>
      </c>
      <c r="X1032" s="91" t="str">
        <f t="shared" si="398"/>
        <v/>
      </c>
      <c r="Y1032" s="51"/>
      <c r="Z1032" s="51"/>
      <c r="AA1032" s="51"/>
      <c r="AB1032" s="51"/>
      <c r="AC1032" s="51"/>
      <c r="AD1032" s="51"/>
      <c r="AE1032" s="51"/>
      <c r="AF1032" s="51"/>
      <c r="AG1032" s="51"/>
      <c r="AH1032" s="51"/>
      <c r="AI1032" s="51"/>
      <c r="AJ1032" s="51"/>
      <c r="AK1032" s="51"/>
      <c r="AL1032" s="51"/>
      <c r="AM1032" s="51"/>
      <c r="AN1032" s="51"/>
      <c r="AO1032" s="51"/>
      <c r="AP1032" s="51"/>
      <c r="AQ1032" s="51"/>
      <c r="AR1032" s="51"/>
      <c r="AS1032" s="51"/>
      <c r="AT1032" s="51"/>
      <c r="AU1032" s="51"/>
      <c r="AV1032" s="51"/>
      <c r="AW1032" s="51"/>
      <c r="AX1032" s="149">
        <f t="shared" si="399"/>
        <v>0</v>
      </c>
      <c r="AY1032" s="52"/>
      <c r="AZ1032" s="90" t="e">
        <f>VLOOKUP(AY1032,Termination!C:D,2,FALSE)</f>
        <v>#N/A</v>
      </c>
      <c r="BA1032" s="92" t="str">
        <f t="shared" si="400"/>
        <v/>
      </c>
      <c r="BB1032" s="89"/>
      <c r="BC1032" s="89"/>
      <c r="BD1032" s="150" t="str">
        <f t="shared" si="401"/>
        <v/>
      </c>
      <c r="BE1032" s="151">
        <f>VLOOKUP(A1032,Basisgegevens!$B:$L,5,0)</f>
        <v>2.708333333333333E-3</v>
      </c>
      <c r="BF1032" s="151">
        <f>VLOOKUP($A1032,Basisgegevens!$B:$L,7,0)</f>
        <v>2.4768518518518516E-3</v>
      </c>
      <c r="BG1032" s="151">
        <f>VLOOKUP($A1032,Basisgegevens!$B:$L,8,0)</f>
        <v>6.076388888888889E-3</v>
      </c>
      <c r="BH1032" s="152">
        <f>VLOOKUP($A1032,Basisgegevens!$B:$L,9,0)</f>
        <v>300</v>
      </c>
      <c r="BI1032" s="152">
        <f>VLOOKUP($A1032,Basisgegevens!$B:$L,10,0)</f>
        <v>135</v>
      </c>
      <c r="BJ1032" s="152">
        <f>VLOOKUP($A1032,Basisgegevens!$B:$L,11,0)</f>
        <v>19</v>
      </c>
      <c r="BK1032" s="152" t="str">
        <f t="shared" si="402"/>
        <v/>
      </c>
      <c r="BL1032" s="153" t="str">
        <f t="shared" si="403"/>
        <v>Uit</v>
      </c>
      <c r="BM1032" s="154" t="str">
        <f t="shared" si="410"/>
        <v/>
      </c>
      <c r="BN1032" s="154">
        <f t="shared" si="404"/>
        <v>0</v>
      </c>
      <c r="BO1032" s="154" t="str">
        <f t="shared" si="405"/>
        <v/>
      </c>
      <c r="BP1032" s="61"/>
      <c r="BQ1032" s="61"/>
      <c r="BR1032" s="59" t="str">
        <f t="shared" si="406"/>
        <v/>
      </c>
      <c r="BS1032" s="59" t="str">
        <f t="shared" si="407"/>
        <v/>
      </c>
      <c r="BT1032" s="155" t="str">
        <f t="shared" si="408"/>
        <v/>
      </c>
      <c r="BU1032" s="156" t="str">
        <f t="shared" si="409"/>
        <v/>
      </c>
      <c r="BV1032" s="68"/>
      <c r="BW1032" s="68"/>
      <c r="BX1032" s="68"/>
      <c r="BY1032" s="68"/>
      <c r="BZ1032" s="68"/>
      <c r="CA1032" s="68"/>
      <c r="CB1032" s="68"/>
      <c r="CC1032" s="68"/>
    </row>
    <row r="1033" spans="1:81" x14ac:dyDescent="0.2">
      <c r="A1033" s="138" t="s">
        <v>193</v>
      </c>
      <c r="B1033" s="32"/>
      <c r="C1033" s="164" t="str">
        <f t="shared" si="389"/>
        <v>B</v>
      </c>
      <c r="D1033" s="68"/>
      <c r="E1033" s="40"/>
      <c r="F1033" s="35"/>
      <c r="G1033" s="32"/>
      <c r="H1033" s="32"/>
      <c r="I1033" s="32"/>
      <c r="J1033" s="32"/>
      <c r="K1033" s="41"/>
      <c r="L1033" s="42"/>
      <c r="M1033" s="42"/>
      <c r="N1033" s="167" t="str">
        <f t="shared" si="390"/>
        <v>Uit</v>
      </c>
      <c r="O1033" s="46"/>
      <c r="P1033" s="47"/>
      <c r="Q1033" s="48">
        <f t="shared" si="391"/>
        <v>0</v>
      </c>
      <c r="R1033" s="49" t="str">
        <f t="shared" si="392"/>
        <v/>
      </c>
      <c r="S1033" s="50" t="str">
        <f t="shared" si="393"/>
        <v>Uit</v>
      </c>
      <c r="T1033" s="171">
        <f t="shared" si="394"/>
        <v>0</v>
      </c>
      <c r="U1033" s="169">
        <f t="shared" si="395"/>
        <v>0</v>
      </c>
      <c r="V1033" s="169" t="str">
        <f t="shared" si="396"/>
        <v>Uit</v>
      </c>
      <c r="W1033" s="170" t="str">
        <f t="shared" si="397"/>
        <v/>
      </c>
      <c r="X1033" s="91" t="str">
        <f t="shared" si="398"/>
        <v/>
      </c>
      <c r="Y1033" s="51"/>
      <c r="Z1033" s="51"/>
      <c r="AA1033" s="51"/>
      <c r="AB1033" s="51"/>
      <c r="AC1033" s="51"/>
      <c r="AD1033" s="51"/>
      <c r="AE1033" s="51"/>
      <c r="AF1033" s="51"/>
      <c r="AG1033" s="51"/>
      <c r="AH1033" s="51"/>
      <c r="AI1033" s="51"/>
      <c r="AJ1033" s="51"/>
      <c r="AK1033" s="51"/>
      <c r="AL1033" s="51"/>
      <c r="AM1033" s="51"/>
      <c r="AN1033" s="51"/>
      <c r="AO1033" s="51"/>
      <c r="AP1033" s="51"/>
      <c r="AQ1033" s="51"/>
      <c r="AR1033" s="51"/>
      <c r="AS1033" s="51"/>
      <c r="AT1033" s="51"/>
      <c r="AU1033" s="51"/>
      <c r="AV1033" s="51"/>
      <c r="AW1033" s="51"/>
      <c r="AX1033" s="149">
        <f t="shared" si="399"/>
        <v>0</v>
      </c>
      <c r="AY1033" s="52"/>
      <c r="AZ1033" s="90" t="e">
        <f>VLOOKUP(AY1033,Termination!C:D,2,FALSE)</f>
        <v>#N/A</v>
      </c>
      <c r="BA1033" s="92" t="str">
        <f t="shared" si="400"/>
        <v/>
      </c>
      <c r="BB1033" s="89"/>
      <c r="BC1033" s="89"/>
      <c r="BD1033" s="150" t="str">
        <f t="shared" si="401"/>
        <v/>
      </c>
      <c r="BE1033" s="151">
        <f>VLOOKUP(A1033,Basisgegevens!$B:$L,5,0)</f>
        <v>2.708333333333333E-3</v>
      </c>
      <c r="BF1033" s="151">
        <f>VLOOKUP($A1033,Basisgegevens!$B:$L,7,0)</f>
        <v>2.4768518518518516E-3</v>
      </c>
      <c r="BG1033" s="151">
        <f>VLOOKUP($A1033,Basisgegevens!$B:$L,8,0)</f>
        <v>6.076388888888889E-3</v>
      </c>
      <c r="BH1033" s="152">
        <f>VLOOKUP($A1033,Basisgegevens!$B:$L,9,0)</f>
        <v>300</v>
      </c>
      <c r="BI1033" s="152">
        <f>VLOOKUP($A1033,Basisgegevens!$B:$L,10,0)</f>
        <v>135</v>
      </c>
      <c r="BJ1033" s="152">
        <f>VLOOKUP($A1033,Basisgegevens!$B:$L,11,0)</f>
        <v>19</v>
      </c>
      <c r="BK1033" s="152" t="str">
        <f t="shared" si="402"/>
        <v/>
      </c>
      <c r="BL1033" s="153" t="str">
        <f t="shared" si="403"/>
        <v>Uit</v>
      </c>
      <c r="BM1033" s="154" t="str">
        <f t="shared" si="410"/>
        <v/>
      </c>
      <c r="BN1033" s="154">
        <f t="shared" si="404"/>
        <v>0</v>
      </c>
      <c r="BO1033" s="154" t="str">
        <f t="shared" si="405"/>
        <v/>
      </c>
      <c r="BP1033" s="61"/>
      <c r="BQ1033" s="61"/>
      <c r="BR1033" s="59" t="str">
        <f t="shared" si="406"/>
        <v/>
      </c>
      <c r="BS1033" s="59" t="str">
        <f t="shared" si="407"/>
        <v/>
      </c>
      <c r="BT1033" s="155" t="str">
        <f t="shared" si="408"/>
        <v/>
      </c>
      <c r="BU1033" s="156" t="str">
        <f t="shared" si="409"/>
        <v/>
      </c>
      <c r="BV1033" s="68"/>
      <c r="BW1033" s="68"/>
      <c r="BX1033" s="68"/>
      <c r="BY1033" s="68"/>
      <c r="BZ1033" s="68"/>
      <c r="CA1033" s="68"/>
      <c r="CB1033" s="68"/>
      <c r="CC1033" s="68"/>
    </row>
    <row r="1034" spans="1:81" x14ac:dyDescent="0.2">
      <c r="A1034" s="138" t="s">
        <v>193</v>
      </c>
      <c r="B1034" s="32"/>
      <c r="C1034" s="164" t="str">
        <f t="shared" si="389"/>
        <v>B</v>
      </c>
      <c r="D1034" s="68"/>
      <c r="E1034" s="40"/>
      <c r="F1034" s="35"/>
      <c r="G1034" s="32"/>
      <c r="H1034" s="32"/>
      <c r="I1034" s="32"/>
      <c r="J1034" s="32"/>
      <c r="K1034" s="41"/>
      <c r="L1034" s="42"/>
      <c r="M1034" s="42"/>
      <c r="N1034" s="167" t="str">
        <f t="shared" si="390"/>
        <v>Uit</v>
      </c>
      <c r="O1034" s="46"/>
      <c r="P1034" s="47"/>
      <c r="Q1034" s="48">
        <f t="shared" si="391"/>
        <v>0</v>
      </c>
      <c r="R1034" s="49" t="str">
        <f t="shared" si="392"/>
        <v/>
      </c>
      <c r="S1034" s="50" t="str">
        <f t="shared" si="393"/>
        <v>Uit</v>
      </c>
      <c r="T1034" s="171">
        <f t="shared" si="394"/>
        <v>0</v>
      </c>
      <c r="U1034" s="169">
        <f t="shared" si="395"/>
        <v>0</v>
      </c>
      <c r="V1034" s="169" t="str">
        <f t="shared" si="396"/>
        <v>Uit</v>
      </c>
      <c r="W1034" s="170" t="str">
        <f t="shared" si="397"/>
        <v/>
      </c>
      <c r="X1034" s="91" t="str">
        <f t="shared" si="398"/>
        <v/>
      </c>
      <c r="Y1034" s="51"/>
      <c r="Z1034" s="51"/>
      <c r="AA1034" s="51"/>
      <c r="AB1034" s="51"/>
      <c r="AC1034" s="51"/>
      <c r="AD1034" s="51"/>
      <c r="AE1034" s="51"/>
      <c r="AF1034" s="51"/>
      <c r="AG1034" s="51"/>
      <c r="AH1034" s="51"/>
      <c r="AI1034" s="51"/>
      <c r="AJ1034" s="51"/>
      <c r="AK1034" s="51"/>
      <c r="AL1034" s="51"/>
      <c r="AM1034" s="51"/>
      <c r="AN1034" s="51"/>
      <c r="AO1034" s="51"/>
      <c r="AP1034" s="51"/>
      <c r="AQ1034" s="51"/>
      <c r="AR1034" s="51"/>
      <c r="AS1034" s="51"/>
      <c r="AT1034" s="51"/>
      <c r="AU1034" s="51"/>
      <c r="AV1034" s="51"/>
      <c r="AW1034" s="51"/>
      <c r="AX1034" s="149">
        <f t="shared" si="399"/>
        <v>0</v>
      </c>
      <c r="AY1034" s="52"/>
      <c r="AZ1034" s="90" t="e">
        <f>VLOOKUP(AY1034,Termination!C:D,2,FALSE)</f>
        <v>#N/A</v>
      </c>
      <c r="BA1034" s="92" t="str">
        <f t="shared" si="400"/>
        <v/>
      </c>
      <c r="BB1034" s="89"/>
      <c r="BC1034" s="89"/>
      <c r="BD1034" s="150" t="str">
        <f t="shared" si="401"/>
        <v/>
      </c>
      <c r="BE1034" s="151">
        <f>VLOOKUP(A1034,Basisgegevens!$B:$L,5,0)</f>
        <v>2.708333333333333E-3</v>
      </c>
      <c r="BF1034" s="151">
        <f>VLOOKUP($A1034,Basisgegevens!$B:$L,7,0)</f>
        <v>2.4768518518518516E-3</v>
      </c>
      <c r="BG1034" s="151">
        <f>VLOOKUP($A1034,Basisgegevens!$B:$L,8,0)</f>
        <v>6.076388888888889E-3</v>
      </c>
      <c r="BH1034" s="152">
        <f>VLOOKUP($A1034,Basisgegevens!$B:$L,9,0)</f>
        <v>300</v>
      </c>
      <c r="BI1034" s="152">
        <f>VLOOKUP($A1034,Basisgegevens!$B:$L,10,0)</f>
        <v>135</v>
      </c>
      <c r="BJ1034" s="152">
        <f>VLOOKUP($A1034,Basisgegevens!$B:$L,11,0)</f>
        <v>19</v>
      </c>
      <c r="BK1034" s="152" t="str">
        <f t="shared" si="402"/>
        <v/>
      </c>
      <c r="BL1034" s="153" t="str">
        <f t="shared" si="403"/>
        <v>Uit</v>
      </c>
      <c r="BM1034" s="154" t="str">
        <f t="shared" si="410"/>
        <v/>
      </c>
      <c r="BN1034" s="154">
        <f t="shared" si="404"/>
        <v>0</v>
      </c>
      <c r="BO1034" s="154" t="str">
        <f t="shared" si="405"/>
        <v/>
      </c>
      <c r="BP1034" s="61"/>
      <c r="BQ1034" s="61"/>
      <c r="BR1034" s="59" t="str">
        <f t="shared" si="406"/>
        <v/>
      </c>
      <c r="BS1034" s="59" t="str">
        <f t="shared" si="407"/>
        <v/>
      </c>
      <c r="BT1034" s="155" t="str">
        <f t="shared" si="408"/>
        <v/>
      </c>
      <c r="BU1034" s="156" t="str">
        <f t="shared" si="409"/>
        <v/>
      </c>
      <c r="BV1034" s="68"/>
      <c r="BW1034" s="68"/>
      <c r="BX1034" s="68"/>
      <c r="BY1034" s="68"/>
      <c r="BZ1034" s="68"/>
      <c r="CA1034" s="68"/>
      <c r="CB1034" s="68"/>
      <c r="CC1034" s="68"/>
    </row>
    <row r="1035" spans="1:81" x14ac:dyDescent="0.2">
      <c r="A1035" s="138" t="s">
        <v>193</v>
      </c>
      <c r="B1035" s="32"/>
      <c r="C1035" s="164" t="str">
        <f t="shared" si="389"/>
        <v>B</v>
      </c>
      <c r="D1035" s="68"/>
      <c r="E1035" s="40"/>
      <c r="F1035" s="35"/>
      <c r="G1035" s="32"/>
      <c r="H1035" s="32"/>
      <c r="I1035" s="32"/>
      <c r="J1035" s="32"/>
      <c r="K1035" s="41"/>
      <c r="L1035" s="42"/>
      <c r="M1035" s="42"/>
      <c r="N1035" s="167" t="str">
        <f t="shared" si="390"/>
        <v>Uit</v>
      </c>
      <c r="O1035" s="46"/>
      <c r="P1035" s="47"/>
      <c r="Q1035" s="48">
        <f t="shared" si="391"/>
        <v>0</v>
      </c>
      <c r="R1035" s="49" t="str">
        <f t="shared" si="392"/>
        <v/>
      </c>
      <c r="S1035" s="50" t="str">
        <f t="shared" si="393"/>
        <v>Uit</v>
      </c>
      <c r="T1035" s="171">
        <f t="shared" si="394"/>
        <v>0</v>
      </c>
      <c r="U1035" s="169">
        <f t="shared" si="395"/>
        <v>0</v>
      </c>
      <c r="V1035" s="169" t="str">
        <f t="shared" si="396"/>
        <v>Uit</v>
      </c>
      <c r="W1035" s="170" t="str">
        <f t="shared" si="397"/>
        <v/>
      </c>
      <c r="X1035" s="91" t="str">
        <f t="shared" si="398"/>
        <v/>
      </c>
      <c r="Y1035" s="51"/>
      <c r="Z1035" s="51"/>
      <c r="AA1035" s="51"/>
      <c r="AB1035" s="51"/>
      <c r="AC1035" s="51"/>
      <c r="AD1035" s="51"/>
      <c r="AE1035" s="51"/>
      <c r="AF1035" s="51"/>
      <c r="AG1035" s="51"/>
      <c r="AH1035" s="51"/>
      <c r="AI1035" s="51"/>
      <c r="AJ1035" s="51"/>
      <c r="AK1035" s="51"/>
      <c r="AL1035" s="51"/>
      <c r="AM1035" s="51"/>
      <c r="AN1035" s="51"/>
      <c r="AO1035" s="51"/>
      <c r="AP1035" s="51"/>
      <c r="AQ1035" s="51"/>
      <c r="AR1035" s="51"/>
      <c r="AS1035" s="51"/>
      <c r="AT1035" s="51"/>
      <c r="AU1035" s="51"/>
      <c r="AV1035" s="51"/>
      <c r="AW1035" s="51"/>
      <c r="AX1035" s="149">
        <f t="shared" si="399"/>
        <v>0</v>
      </c>
      <c r="AY1035" s="52"/>
      <c r="AZ1035" s="90" t="e">
        <f>VLOOKUP(AY1035,Termination!C:D,2,FALSE)</f>
        <v>#N/A</v>
      </c>
      <c r="BA1035" s="92" t="str">
        <f t="shared" si="400"/>
        <v/>
      </c>
      <c r="BB1035" s="89"/>
      <c r="BC1035" s="89"/>
      <c r="BD1035" s="150" t="str">
        <f t="shared" si="401"/>
        <v/>
      </c>
      <c r="BE1035" s="151">
        <f>VLOOKUP(A1035,Basisgegevens!$B:$L,5,0)</f>
        <v>2.708333333333333E-3</v>
      </c>
      <c r="BF1035" s="151">
        <f>VLOOKUP($A1035,Basisgegevens!$B:$L,7,0)</f>
        <v>2.4768518518518516E-3</v>
      </c>
      <c r="BG1035" s="151">
        <f>VLOOKUP($A1035,Basisgegevens!$B:$L,8,0)</f>
        <v>6.076388888888889E-3</v>
      </c>
      <c r="BH1035" s="152">
        <f>VLOOKUP($A1035,Basisgegevens!$B:$L,9,0)</f>
        <v>300</v>
      </c>
      <c r="BI1035" s="152">
        <f>VLOOKUP($A1035,Basisgegevens!$B:$L,10,0)</f>
        <v>135</v>
      </c>
      <c r="BJ1035" s="152">
        <f>VLOOKUP($A1035,Basisgegevens!$B:$L,11,0)</f>
        <v>19</v>
      </c>
      <c r="BK1035" s="152" t="str">
        <f t="shared" si="402"/>
        <v/>
      </c>
      <c r="BL1035" s="153" t="str">
        <f t="shared" si="403"/>
        <v>Uit</v>
      </c>
      <c r="BM1035" s="154" t="str">
        <f t="shared" si="410"/>
        <v/>
      </c>
      <c r="BN1035" s="154">
        <f t="shared" si="404"/>
        <v>0</v>
      </c>
      <c r="BO1035" s="154" t="str">
        <f t="shared" si="405"/>
        <v/>
      </c>
      <c r="BP1035" s="61"/>
      <c r="BQ1035" s="61"/>
      <c r="BR1035" s="59" t="str">
        <f t="shared" si="406"/>
        <v/>
      </c>
      <c r="BS1035" s="59" t="str">
        <f t="shared" si="407"/>
        <v/>
      </c>
      <c r="BT1035" s="155" t="str">
        <f t="shared" si="408"/>
        <v/>
      </c>
      <c r="BU1035" s="156" t="str">
        <f t="shared" si="409"/>
        <v/>
      </c>
      <c r="BV1035" s="68"/>
      <c r="BW1035" s="68"/>
      <c r="BX1035" s="68"/>
      <c r="BY1035" s="68"/>
      <c r="BZ1035" s="68"/>
      <c r="CA1035" s="68"/>
      <c r="CB1035" s="68"/>
      <c r="CC1035" s="68"/>
    </row>
    <row r="1036" spans="1:81" x14ac:dyDescent="0.2">
      <c r="A1036" s="138" t="s">
        <v>193</v>
      </c>
      <c r="B1036" s="32"/>
      <c r="C1036" s="164" t="str">
        <f t="shared" si="389"/>
        <v>B</v>
      </c>
      <c r="D1036" s="68"/>
      <c r="E1036" s="40"/>
      <c r="F1036" s="35"/>
      <c r="G1036" s="32"/>
      <c r="H1036" s="32"/>
      <c r="I1036" s="32"/>
      <c r="J1036" s="32"/>
      <c r="K1036" s="41"/>
      <c r="L1036" s="42"/>
      <c r="M1036" s="42"/>
      <c r="N1036" s="167" t="str">
        <f t="shared" si="390"/>
        <v>Uit</v>
      </c>
      <c r="O1036" s="46"/>
      <c r="P1036" s="47"/>
      <c r="Q1036" s="48">
        <f t="shared" si="391"/>
        <v>0</v>
      </c>
      <c r="R1036" s="49" t="str">
        <f t="shared" si="392"/>
        <v/>
      </c>
      <c r="S1036" s="50" t="str">
        <f t="shared" si="393"/>
        <v>Uit</v>
      </c>
      <c r="T1036" s="171">
        <f t="shared" si="394"/>
        <v>0</v>
      </c>
      <c r="U1036" s="169">
        <f t="shared" si="395"/>
        <v>0</v>
      </c>
      <c r="V1036" s="169" t="str">
        <f t="shared" si="396"/>
        <v>Uit</v>
      </c>
      <c r="W1036" s="170" t="str">
        <f t="shared" si="397"/>
        <v/>
      </c>
      <c r="X1036" s="91" t="str">
        <f t="shared" si="398"/>
        <v/>
      </c>
      <c r="Y1036" s="51"/>
      <c r="Z1036" s="51"/>
      <c r="AA1036" s="51"/>
      <c r="AB1036" s="51"/>
      <c r="AC1036" s="51"/>
      <c r="AD1036" s="51"/>
      <c r="AE1036" s="51"/>
      <c r="AF1036" s="51"/>
      <c r="AG1036" s="51"/>
      <c r="AH1036" s="51"/>
      <c r="AI1036" s="51"/>
      <c r="AJ1036" s="51"/>
      <c r="AK1036" s="51"/>
      <c r="AL1036" s="51"/>
      <c r="AM1036" s="51"/>
      <c r="AN1036" s="51"/>
      <c r="AO1036" s="51"/>
      <c r="AP1036" s="51"/>
      <c r="AQ1036" s="51"/>
      <c r="AR1036" s="51"/>
      <c r="AS1036" s="51"/>
      <c r="AT1036" s="51"/>
      <c r="AU1036" s="51"/>
      <c r="AV1036" s="51"/>
      <c r="AW1036" s="51"/>
      <c r="AX1036" s="149">
        <f t="shared" si="399"/>
        <v>0</v>
      </c>
      <c r="AY1036" s="52"/>
      <c r="AZ1036" s="90" t="e">
        <f>VLOOKUP(AY1036,Termination!C:D,2,FALSE)</f>
        <v>#N/A</v>
      </c>
      <c r="BA1036" s="92" t="str">
        <f t="shared" si="400"/>
        <v/>
      </c>
      <c r="BB1036" s="89"/>
      <c r="BC1036" s="89"/>
      <c r="BD1036" s="150" t="str">
        <f t="shared" si="401"/>
        <v/>
      </c>
      <c r="BE1036" s="151">
        <f>VLOOKUP(A1036,Basisgegevens!$B:$L,5,0)</f>
        <v>2.708333333333333E-3</v>
      </c>
      <c r="BF1036" s="151">
        <f>VLOOKUP($A1036,Basisgegevens!$B:$L,7,0)</f>
        <v>2.4768518518518516E-3</v>
      </c>
      <c r="BG1036" s="151">
        <f>VLOOKUP($A1036,Basisgegevens!$B:$L,8,0)</f>
        <v>6.076388888888889E-3</v>
      </c>
      <c r="BH1036" s="152">
        <f>VLOOKUP($A1036,Basisgegevens!$B:$L,9,0)</f>
        <v>300</v>
      </c>
      <c r="BI1036" s="152">
        <f>VLOOKUP($A1036,Basisgegevens!$B:$L,10,0)</f>
        <v>135</v>
      </c>
      <c r="BJ1036" s="152">
        <f>VLOOKUP($A1036,Basisgegevens!$B:$L,11,0)</f>
        <v>19</v>
      </c>
      <c r="BK1036" s="152" t="str">
        <f t="shared" si="402"/>
        <v/>
      </c>
      <c r="BL1036" s="153" t="str">
        <f t="shared" si="403"/>
        <v>Uit</v>
      </c>
      <c r="BM1036" s="154" t="str">
        <f t="shared" si="410"/>
        <v/>
      </c>
      <c r="BN1036" s="154">
        <f t="shared" si="404"/>
        <v>0</v>
      </c>
      <c r="BO1036" s="154" t="str">
        <f t="shared" si="405"/>
        <v/>
      </c>
      <c r="BP1036" s="61"/>
      <c r="BQ1036" s="61"/>
      <c r="BR1036" s="59" t="str">
        <f t="shared" si="406"/>
        <v/>
      </c>
      <c r="BS1036" s="59" t="str">
        <f t="shared" si="407"/>
        <v/>
      </c>
      <c r="BT1036" s="155" t="str">
        <f t="shared" si="408"/>
        <v/>
      </c>
      <c r="BU1036" s="156" t="str">
        <f t="shared" si="409"/>
        <v/>
      </c>
      <c r="BV1036" s="68"/>
      <c r="BW1036" s="68"/>
      <c r="BX1036" s="68"/>
      <c r="BY1036" s="68"/>
      <c r="BZ1036" s="68"/>
      <c r="CA1036" s="68"/>
      <c r="CB1036" s="68"/>
      <c r="CC1036" s="68"/>
    </row>
    <row r="1037" spans="1:81" x14ac:dyDescent="0.2">
      <c r="A1037" s="138" t="s">
        <v>193</v>
      </c>
      <c r="B1037" s="32"/>
      <c r="C1037" s="164" t="str">
        <f t="shared" si="389"/>
        <v>B</v>
      </c>
      <c r="D1037" s="68"/>
      <c r="E1037" s="40"/>
      <c r="F1037" s="35"/>
      <c r="G1037" s="32"/>
      <c r="H1037" s="32"/>
      <c r="I1037" s="32"/>
      <c r="J1037" s="32"/>
      <c r="K1037" s="41"/>
      <c r="L1037" s="42"/>
      <c r="M1037" s="42"/>
      <c r="N1037" s="167" t="str">
        <f t="shared" si="390"/>
        <v>Uit</v>
      </c>
      <c r="O1037" s="46"/>
      <c r="P1037" s="47"/>
      <c r="Q1037" s="48">
        <f t="shared" si="391"/>
        <v>0</v>
      </c>
      <c r="R1037" s="49" t="str">
        <f t="shared" si="392"/>
        <v/>
      </c>
      <c r="S1037" s="50" t="str">
        <f t="shared" si="393"/>
        <v>Uit</v>
      </c>
      <c r="T1037" s="171">
        <f t="shared" si="394"/>
        <v>0</v>
      </c>
      <c r="U1037" s="169">
        <f t="shared" si="395"/>
        <v>0</v>
      </c>
      <c r="V1037" s="169" t="str">
        <f t="shared" si="396"/>
        <v>Uit</v>
      </c>
      <c r="W1037" s="170" t="str">
        <f t="shared" si="397"/>
        <v/>
      </c>
      <c r="X1037" s="91" t="str">
        <f t="shared" si="398"/>
        <v/>
      </c>
      <c r="Y1037" s="51"/>
      <c r="Z1037" s="51"/>
      <c r="AA1037" s="51"/>
      <c r="AB1037" s="51"/>
      <c r="AC1037" s="51"/>
      <c r="AD1037" s="51"/>
      <c r="AE1037" s="51"/>
      <c r="AF1037" s="51"/>
      <c r="AG1037" s="51"/>
      <c r="AH1037" s="51"/>
      <c r="AI1037" s="51"/>
      <c r="AJ1037" s="51"/>
      <c r="AK1037" s="51"/>
      <c r="AL1037" s="51"/>
      <c r="AM1037" s="51"/>
      <c r="AN1037" s="51"/>
      <c r="AO1037" s="51"/>
      <c r="AP1037" s="51"/>
      <c r="AQ1037" s="51"/>
      <c r="AR1037" s="51"/>
      <c r="AS1037" s="51"/>
      <c r="AT1037" s="51"/>
      <c r="AU1037" s="51"/>
      <c r="AV1037" s="51"/>
      <c r="AW1037" s="51"/>
      <c r="AX1037" s="149">
        <f t="shared" si="399"/>
        <v>0</v>
      </c>
      <c r="AY1037" s="52"/>
      <c r="AZ1037" s="90" t="e">
        <f>VLOOKUP(AY1037,Termination!C:D,2,FALSE)</f>
        <v>#N/A</v>
      </c>
      <c r="BA1037" s="92" t="str">
        <f t="shared" si="400"/>
        <v/>
      </c>
      <c r="BB1037" s="89"/>
      <c r="BC1037" s="89"/>
      <c r="BD1037" s="150" t="str">
        <f t="shared" si="401"/>
        <v/>
      </c>
      <c r="BE1037" s="151">
        <f>VLOOKUP(A1037,Basisgegevens!$B:$L,5,0)</f>
        <v>2.708333333333333E-3</v>
      </c>
      <c r="BF1037" s="151">
        <f>VLOOKUP($A1037,Basisgegevens!$B:$L,7,0)</f>
        <v>2.4768518518518516E-3</v>
      </c>
      <c r="BG1037" s="151">
        <f>VLOOKUP($A1037,Basisgegevens!$B:$L,8,0)</f>
        <v>6.076388888888889E-3</v>
      </c>
      <c r="BH1037" s="152">
        <f>VLOOKUP($A1037,Basisgegevens!$B:$L,9,0)</f>
        <v>300</v>
      </c>
      <c r="BI1037" s="152">
        <f>VLOOKUP($A1037,Basisgegevens!$B:$L,10,0)</f>
        <v>135</v>
      </c>
      <c r="BJ1037" s="152">
        <f>VLOOKUP($A1037,Basisgegevens!$B:$L,11,0)</f>
        <v>19</v>
      </c>
      <c r="BK1037" s="152" t="str">
        <f t="shared" si="402"/>
        <v/>
      </c>
      <c r="BL1037" s="153" t="str">
        <f t="shared" si="403"/>
        <v>Uit</v>
      </c>
      <c r="BM1037" s="154" t="str">
        <f t="shared" si="410"/>
        <v/>
      </c>
      <c r="BN1037" s="154">
        <f t="shared" si="404"/>
        <v>0</v>
      </c>
      <c r="BO1037" s="154" t="str">
        <f t="shared" si="405"/>
        <v/>
      </c>
      <c r="BP1037" s="61"/>
      <c r="BQ1037" s="61"/>
      <c r="BR1037" s="59" t="str">
        <f t="shared" si="406"/>
        <v/>
      </c>
      <c r="BS1037" s="59" t="str">
        <f t="shared" si="407"/>
        <v/>
      </c>
      <c r="BT1037" s="155" t="str">
        <f t="shared" si="408"/>
        <v/>
      </c>
      <c r="BU1037" s="156" t="str">
        <f t="shared" si="409"/>
        <v/>
      </c>
      <c r="BV1037" s="68"/>
      <c r="BW1037" s="68"/>
      <c r="BX1037" s="68"/>
      <c r="BY1037" s="68"/>
      <c r="BZ1037" s="68"/>
      <c r="CA1037" s="68"/>
      <c r="CB1037" s="68"/>
      <c r="CC1037" s="68"/>
    </row>
    <row r="1038" spans="1:81" x14ac:dyDescent="0.2">
      <c r="A1038" s="138" t="s">
        <v>193</v>
      </c>
      <c r="B1038" s="32"/>
      <c r="C1038" s="164" t="str">
        <f t="shared" si="389"/>
        <v>B</v>
      </c>
      <c r="D1038" s="68"/>
      <c r="E1038" s="40"/>
      <c r="F1038" s="35"/>
      <c r="G1038" s="32"/>
      <c r="H1038" s="32"/>
      <c r="I1038" s="32"/>
      <c r="J1038" s="32"/>
      <c r="K1038" s="41"/>
      <c r="L1038" s="42"/>
      <c r="M1038" s="42"/>
      <c r="N1038" s="167" t="str">
        <f t="shared" si="390"/>
        <v>Uit</v>
      </c>
      <c r="O1038" s="46"/>
      <c r="P1038" s="47"/>
      <c r="Q1038" s="48">
        <f t="shared" si="391"/>
        <v>0</v>
      </c>
      <c r="R1038" s="49" t="str">
        <f t="shared" si="392"/>
        <v/>
      </c>
      <c r="S1038" s="50" t="str">
        <f t="shared" si="393"/>
        <v>Uit</v>
      </c>
      <c r="T1038" s="171">
        <f t="shared" si="394"/>
        <v>0</v>
      </c>
      <c r="U1038" s="169">
        <f t="shared" si="395"/>
        <v>0</v>
      </c>
      <c r="V1038" s="169" t="str">
        <f t="shared" si="396"/>
        <v>Uit</v>
      </c>
      <c r="W1038" s="170" t="str">
        <f t="shared" si="397"/>
        <v/>
      </c>
      <c r="X1038" s="91" t="str">
        <f t="shared" si="398"/>
        <v/>
      </c>
      <c r="Y1038" s="51"/>
      <c r="Z1038" s="51"/>
      <c r="AA1038" s="51"/>
      <c r="AB1038" s="51"/>
      <c r="AC1038" s="51"/>
      <c r="AD1038" s="51"/>
      <c r="AE1038" s="51"/>
      <c r="AF1038" s="51"/>
      <c r="AG1038" s="51"/>
      <c r="AH1038" s="51"/>
      <c r="AI1038" s="51"/>
      <c r="AJ1038" s="51"/>
      <c r="AK1038" s="51"/>
      <c r="AL1038" s="51"/>
      <c r="AM1038" s="51"/>
      <c r="AN1038" s="51"/>
      <c r="AO1038" s="51"/>
      <c r="AP1038" s="51"/>
      <c r="AQ1038" s="51"/>
      <c r="AR1038" s="51"/>
      <c r="AS1038" s="51"/>
      <c r="AT1038" s="51"/>
      <c r="AU1038" s="51"/>
      <c r="AV1038" s="51"/>
      <c r="AW1038" s="51"/>
      <c r="AX1038" s="149">
        <f t="shared" si="399"/>
        <v>0</v>
      </c>
      <c r="AY1038" s="52"/>
      <c r="AZ1038" s="90" t="e">
        <f>VLOOKUP(AY1038,Termination!C:D,2,FALSE)</f>
        <v>#N/A</v>
      </c>
      <c r="BA1038" s="92" t="str">
        <f t="shared" si="400"/>
        <v/>
      </c>
      <c r="BB1038" s="89"/>
      <c r="BC1038" s="89"/>
      <c r="BD1038" s="150" t="str">
        <f t="shared" si="401"/>
        <v/>
      </c>
      <c r="BE1038" s="151">
        <f>VLOOKUP(A1038,Basisgegevens!$B:$L,5,0)</f>
        <v>2.708333333333333E-3</v>
      </c>
      <c r="BF1038" s="151">
        <f>VLOOKUP($A1038,Basisgegevens!$B:$L,7,0)</f>
        <v>2.4768518518518516E-3</v>
      </c>
      <c r="BG1038" s="151">
        <f>VLOOKUP($A1038,Basisgegevens!$B:$L,8,0)</f>
        <v>6.076388888888889E-3</v>
      </c>
      <c r="BH1038" s="152">
        <f>VLOOKUP($A1038,Basisgegevens!$B:$L,9,0)</f>
        <v>300</v>
      </c>
      <c r="BI1038" s="152">
        <f>VLOOKUP($A1038,Basisgegevens!$B:$L,10,0)</f>
        <v>135</v>
      </c>
      <c r="BJ1038" s="152">
        <f>VLOOKUP($A1038,Basisgegevens!$B:$L,11,0)</f>
        <v>19</v>
      </c>
      <c r="BK1038" s="152" t="str">
        <f t="shared" si="402"/>
        <v/>
      </c>
      <c r="BL1038" s="153" t="str">
        <f t="shared" si="403"/>
        <v>Uit</v>
      </c>
      <c r="BM1038" s="154" t="str">
        <f t="shared" si="410"/>
        <v/>
      </c>
      <c r="BN1038" s="154">
        <f t="shared" si="404"/>
        <v>0</v>
      </c>
      <c r="BO1038" s="154" t="str">
        <f t="shared" si="405"/>
        <v/>
      </c>
      <c r="BP1038" s="61"/>
      <c r="BQ1038" s="61"/>
      <c r="BR1038" s="59" t="str">
        <f t="shared" si="406"/>
        <v/>
      </c>
      <c r="BS1038" s="59" t="str">
        <f t="shared" si="407"/>
        <v/>
      </c>
      <c r="BT1038" s="155" t="str">
        <f t="shared" si="408"/>
        <v/>
      </c>
      <c r="BU1038" s="156" t="str">
        <f t="shared" si="409"/>
        <v/>
      </c>
      <c r="BV1038" s="68"/>
      <c r="BW1038" s="68"/>
      <c r="BX1038" s="68"/>
      <c r="BY1038" s="68"/>
      <c r="BZ1038" s="68"/>
      <c r="CA1038" s="68"/>
      <c r="CB1038" s="68"/>
      <c r="CC1038" s="68"/>
    </row>
    <row r="1039" spans="1:81" x14ac:dyDescent="0.2">
      <c r="A1039" s="138" t="s">
        <v>193</v>
      </c>
      <c r="B1039" s="32"/>
      <c r="C1039" s="164" t="str">
        <f t="shared" si="389"/>
        <v>B</v>
      </c>
      <c r="D1039" s="68"/>
      <c r="E1039" s="40"/>
      <c r="F1039" s="35"/>
      <c r="G1039" s="32"/>
      <c r="H1039" s="32"/>
      <c r="I1039" s="32"/>
      <c r="J1039" s="32"/>
      <c r="K1039" s="41"/>
      <c r="L1039" s="42"/>
      <c r="M1039" s="42"/>
      <c r="N1039" s="167" t="str">
        <f t="shared" si="390"/>
        <v>Uit</v>
      </c>
      <c r="O1039" s="46"/>
      <c r="P1039" s="47"/>
      <c r="Q1039" s="48">
        <f t="shared" si="391"/>
        <v>0</v>
      </c>
      <c r="R1039" s="49" t="str">
        <f t="shared" si="392"/>
        <v/>
      </c>
      <c r="S1039" s="50" t="str">
        <f t="shared" si="393"/>
        <v>Uit</v>
      </c>
      <c r="T1039" s="171">
        <f t="shared" si="394"/>
        <v>0</v>
      </c>
      <c r="U1039" s="169">
        <f t="shared" si="395"/>
        <v>0</v>
      </c>
      <c r="V1039" s="169" t="str">
        <f t="shared" si="396"/>
        <v>Uit</v>
      </c>
      <c r="W1039" s="170" t="str">
        <f t="shared" si="397"/>
        <v/>
      </c>
      <c r="X1039" s="91" t="str">
        <f t="shared" si="398"/>
        <v/>
      </c>
      <c r="Y1039" s="51"/>
      <c r="Z1039" s="51"/>
      <c r="AA1039" s="51"/>
      <c r="AB1039" s="51"/>
      <c r="AC1039" s="51"/>
      <c r="AD1039" s="51"/>
      <c r="AE1039" s="51"/>
      <c r="AF1039" s="51"/>
      <c r="AG1039" s="51"/>
      <c r="AH1039" s="51"/>
      <c r="AI1039" s="51"/>
      <c r="AJ1039" s="51"/>
      <c r="AK1039" s="51"/>
      <c r="AL1039" s="51"/>
      <c r="AM1039" s="51"/>
      <c r="AN1039" s="51"/>
      <c r="AO1039" s="51"/>
      <c r="AP1039" s="51"/>
      <c r="AQ1039" s="51"/>
      <c r="AR1039" s="51"/>
      <c r="AS1039" s="51"/>
      <c r="AT1039" s="51"/>
      <c r="AU1039" s="51"/>
      <c r="AV1039" s="51"/>
      <c r="AW1039" s="51"/>
      <c r="AX1039" s="149">
        <f t="shared" si="399"/>
        <v>0</v>
      </c>
      <c r="AY1039" s="52"/>
      <c r="AZ1039" s="90" t="e">
        <f>VLOOKUP(AY1039,Termination!C:D,2,FALSE)</f>
        <v>#N/A</v>
      </c>
      <c r="BA1039" s="92" t="str">
        <f t="shared" si="400"/>
        <v/>
      </c>
      <c r="BB1039" s="89"/>
      <c r="BC1039" s="89"/>
      <c r="BD1039" s="150" t="str">
        <f t="shared" si="401"/>
        <v/>
      </c>
      <c r="BE1039" s="151">
        <f>VLOOKUP(A1039,Basisgegevens!$B:$L,5,0)</f>
        <v>2.708333333333333E-3</v>
      </c>
      <c r="BF1039" s="151">
        <f>VLOOKUP($A1039,Basisgegevens!$B:$L,7,0)</f>
        <v>2.4768518518518516E-3</v>
      </c>
      <c r="BG1039" s="151">
        <f>VLOOKUP($A1039,Basisgegevens!$B:$L,8,0)</f>
        <v>6.076388888888889E-3</v>
      </c>
      <c r="BH1039" s="152">
        <f>VLOOKUP($A1039,Basisgegevens!$B:$L,9,0)</f>
        <v>300</v>
      </c>
      <c r="BI1039" s="152">
        <f>VLOOKUP($A1039,Basisgegevens!$B:$L,10,0)</f>
        <v>135</v>
      </c>
      <c r="BJ1039" s="152">
        <f>VLOOKUP($A1039,Basisgegevens!$B:$L,11,0)</f>
        <v>19</v>
      </c>
      <c r="BK1039" s="152" t="str">
        <f t="shared" si="402"/>
        <v/>
      </c>
      <c r="BL1039" s="153" t="str">
        <f t="shared" si="403"/>
        <v>Uit</v>
      </c>
      <c r="BM1039" s="154" t="str">
        <f t="shared" si="410"/>
        <v/>
      </c>
      <c r="BN1039" s="154">
        <f t="shared" si="404"/>
        <v>0</v>
      </c>
      <c r="BO1039" s="154" t="str">
        <f t="shared" si="405"/>
        <v/>
      </c>
      <c r="BP1039" s="61"/>
      <c r="BQ1039" s="61"/>
      <c r="BR1039" s="59" t="str">
        <f t="shared" si="406"/>
        <v/>
      </c>
      <c r="BS1039" s="59" t="str">
        <f t="shared" si="407"/>
        <v/>
      </c>
      <c r="BT1039" s="155" t="str">
        <f t="shared" si="408"/>
        <v/>
      </c>
      <c r="BU1039" s="156" t="str">
        <f t="shared" si="409"/>
        <v/>
      </c>
      <c r="BV1039" s="68"/>
      <c r="BW1039" s="68"/>
      <c r="BX1039" s="68"/>
      <c r="BY1039" s="68"/>
      <c r="BZ1039" s="68"/>
      <c r="CA1039" s="68"/>
      <c r="CB1039" s="68"/>
      <c r="CC1039" s="68"/>
    </row>
    <row r="1040" spans="1:81" x14ac:dyDescent="0.2">
      <c r="A1040" s="138" t="s">
        <v>193</v>
      </c>
      <c r="B1040" s="32"/>
      <c r="C1040" s="164" t="str">
        <f t="shared" si="389"/>
        <v>B</v>
      </c>
      <c r="D1040" s="68"/>
      <c r="E1040" s="40"/>
      <c r="F1040" s="35"/>
      <c r="G1040" s="32"/>
      <c r="H1040" s="32"/>
      <c r="I1040" s="32"/>
      <c r="J1040" s="32"/>
      <c r="K1040" s="41"/>
      <c r="L1040" s="42"/>
      <c r="M1040" s="42"/>
      <c r="N1040" s="167" t="str">
        <f t="shared" si="390"/>
        <v>Uit</v>
      </c>
      <c r="O1040" s="46"/>
      <c r="P1040" s="47"/>
      <c r="Q1040" s="48">
        <f t="shared" si="391"/>
        <v>0</v>
      </c>
      <c r="R1040" s="49" t="str">
        <f t="shared" si="392"/>
        <v/>
      </c>
      <c r="S1040" s="50" t="str">
        <f t="shared" si="393"/>
        <v>Uit</v>
      </c>
      <c r="T1040" s="171">
        <f t="shared" si="394"/>
        <v>0</v>
      </c>
      <c r="U1040" s="169">
        <f t="shared" si="395"/>
        <v>0</v>
      </c>
      <c r="V1040" s="169" t="str">
        <f t="shared" si="396"/>
        <v>Uit</v>
      </c>
      <c r="W1040" s="170" t="str">
        <f t="shared" si="397"/>
        <v/>
      </c>
      <c r="X1040" s="91" t="str">
        <f t="shared" si="398"/>
        <v/>
      </c>
      <c r="Y1040" s="51"/>
      <c r="Z1040" s="51"/>
      <c r="AA1040" s="51"/>
      <c r="AB1040" s="51"/>
      <c r="AC1040" s="51"/>
      <c r="AD1040" s="51"/>
      <c r="AE1040" s="51"/>
      <c r="AF1040" s="51"/>
      <c r="AG1040" s="51"/>
      <c r="AH1040" s="51"/>
      <c r="AI1040" s="51"/>
      <c r="AJ1040" s="51"/>
      <c r="AK1040" s="51"/>
      <c r="AL1040" s="51"/>
      <c r="AM1040" s="51"/>
      <c r="AN1040" s="51"/>
      <c r="AO1040" s="51"/>
      <c r="AP1040" s="51"/>
      <c r="AQ1040" s="51"/>
      <c r="AR1040" s="51"/>
      <c r="AS1040" s="51"/>
      <c r="AT1040" s="51"/>
      <c r="AU1040" s="51"/>
      <c r="AV1040" s="51"/>
      <c r="AW1040" s="51"/>
      <c r="AX1040" s="149">
        <f t="shared" si="399"/>
        <v>0</v>
      </c>
      <c r="AY1040" s="52"/>
      <c r="AZ1040" s="90" t="e">
        <f>VLOOKUP(AY1040,Termination!C:D,2,FALSE)</f>
        <v>#N/A</v>
      </c>
      <c r="BA1040" s="92" t="str">
        <f t="shared" si="400"/>
        <v/>
      </c>
      <c r="BB1040" s="89"/>
      <c r="BC1040" s="89"/>
      <c r="BD1040" s="150" t="str">
        <f t="shared" si="401"/>
        <v/>
      </c>
      <c r="BE1040" s="151">
        <f>VLOOKUP(A1040,Basisgegevens!$B:$L,5,0)</f>
        <v>2.708333333333333E-3</v>
      </c>
      <c r="BF1040" s="151">
        <f>VLOOKUP($A1040,Basisgegevens!$B:$L,7,0)</f>
        <v>2.4768518518518516E-3</v>
      </c>
      <c r="BG1040" s="151">
        <f>VLOOKUP($A1040,Basisgegevens!$B:$L,8,0)</f>
        <v>6.076388888888889E-3</v>
      </c>
      <c r="BH1040" s="152">
        <f>VLOOKUP($A1040,Basisgegevens!$B:$L,9,0)</f>
        <v>300</v>
      </c>
      <c r="BI1040" s="152">
        <f>VLOOKUP($A1040,Basisgegevens!$B:$L,10,0)</f>
        <v>135</v>
      </c>
      <c r="BJ1040" s="152">
        <f>VLOOKUP($A1040,Basisgegevens!$B:$L,11,0)</f>
        <v>19</v>
      </c>
      <c r="BK1040" s="152" t="str">
        <f t="shared" si="402"/>
        <v/>
      </c>
      <c r="BL1040" s="153" t="str">
        <f t="shared" si="403"/>
        <v>Uit</v>
      </c>
      <c r="BM1040" s="154" t="str">
        <f t="shared" si="410"/>
        <v/>
      </c>
      <c r="BN1040" s="154">
        <f t="shared" si="404"/>
        <v>0</v>
      </c>
      <c r="BO1040" s="154" t="str">
        <f t="shared" si="405"/>
        <v/>
      </c>
      <c r="BP1040" s="61"/>
      <c r="BQ1040" s="61"/>
      <c r="BR1040" s="59" t="str">
        <f t="shared" si="406"/>
        <v/>
      </c>
      <c r="BS1040" s="59" t="str">
        <f t="shared" si="407"/>
        <v/>
      </c>
      <c r="BT1040" s="155" t="str">
        <f t="shared" si="408"/>
        <v/>
      </c>
      <c r="BU1040" s="156" t="str">
        <f t="shared" si="409"/>
        <v/>
      </c>
      <c r="BV1040" s="68"/>
      <c r="BW1040" s="68"/>
      <c r="BX1040" s="68"/>
      <c r="BY1040" s="68"/>
      <c r="BZ1040" s="68"/>
      <c r="CA1040" s="68"/>
      <c r="CB1040" s="68"/>
      <c r="CC1040" s="68"/>
    </row>
    <row r="1041" spans="1:81" x14ac:dyDescent="0.2">
      <c r="A1041" s="138" t="s">
        <v>193</v>
      </c>
      <c r="B1041" s="32"/>
      <c r="C1041" s="164" t="str">
        <f t="shared" si="389"/>
        <v>B</v>
      </c>
      <c r="D1041" s="68"/>
      <c r="E1041" s="40"/>
      <c r="F1041" s="35"/>
      <c r="G1041" s="32"/>
      <c r="H1041" s="32"/>
      <c r="I1041" s="32"/>
      <c r="J1041" s="32"/>
      <c r="K1041" s="41"/>
      <c r="L1041" s="42"/>
      <c r="M1041" s="42"/>
      <c r="N1041" s="167" t="str">
        <f t="shared" si="390"/>
        <v>Uit</v>
      </c>
      <c r="O1041" s="46"/>
      <c r="P1041" s="47"/>
      <c r="Q1041" s="48">
        <f t="shared" si="391"/>
        <v>0</v>
      </c>
      <c r="R1041" s="49" t="str">
        <f t="shared" si="392"/>
        <v/>
      </c>
      <c r="S1041" s="50" t="str">
        <f t="shared" si="393"/>
        <v>Uit</v>
      </c>
      <c r="T1041" s="171">
        <f t="shared" si="394"/>
        <v>0</v>
      </c>
      <c r="U1041" s="169">
        <f t="shared" si="395"/>
        <v>0</v>
      </c>
      <c r="V1041" s="169" t="str">
        <f t="shared" si="396"/>
        <v>Uit</v>
      </c>
      <c r="W1041" s="170" t="str">
        <f t="shared" si="397"/>
        <v/>
      </c>
      <c r="X1041" s="91" t="str">
        <f t="shared" si="398"/>
        <v/>
      </c>
      <c r="Y1041" s="51"/>
      <c r="Z1041" s="51"/>
      <c r="AA1041" s="51"/>
      <c r="AB1041" s="51"/>
      <c r="AC1041" s="51"/>
      <c r="AD1041" s="51"/>
      <c r="AE1041" s="51"/>
      <c r="AF1041" s="51"/>
      <c r="AG1041" s="51"/>
      <c r="AH1041" s="51"/>
      <c r="AI1041" s="51"/>
      <c r="AJ1041" s="51"/>
      <c r="AK1041" s="51"/>
      <c r="AL1041" s="51"/>
      <c r="AM1041" s="51"/>
      <c r="AN1041" s="51"/>
      <c r="AO1041" s="51"/>
      <c r="AP1041" s="51"/>
      <c r="AQ1041" s="51"/>
      <c r="AR1041" s="51"/>
      <c r="AS1041" s="51"/>
      <c r="AT1041" s="51"/>
      <c r="AU1041" s="51"/>
      <c r="AV1041" s="51"/>
      <c r="AW1041" s="51"/>
      <c r="AX1041" s="149">
        <f t="shared" si="399"/>
        <v>0</v>
      </c>
      <c r="AY1041" s="52"/>
      <c r="AZ1041" s="90" t="e">
        <f>VLOOKUP(AY1041,Termination!C:D,2,FALSE)</f>
        <v>#N/A</v>
      </c>
      <c r="BA1041" s="92" t="str">
        <f t="shared" si="400"/>
        <v/>
      </c>
      <c r="BB1041" s="89"/>
      <c r="BC1041" s="89"/>
      <c r="BD1041" s="150" t="str">
        <f t="shared" si="401"/>
        <v/>
      </c>
      <c r="BE1041" s="151">
        <f>VLOOKUP(A1041,Basisgegevens!$B:$L,5,0)</f>
        <v>2.708333333333333E-3</v>
      </c>
      <c r="BF1041" s="151">
        <f>VLOOKUP($A1041,Basisgegevens!$B:$L,7,0)</f>
        <v>2.4768518518518516E-3</v>
      </c>
      <c r="BG1041" s="151">
        <f>VLOOKUP($A1041,Basisgegevens!$B:$L,8,0)</f>
        <v>6.076388888888889E-3</v>
      </c>
      <c r="BH1041" s="152">
        <f>VLOOKUP($A1041,Basisgegevens!$B:$L,9,0)</f>
        <v>300</v>
      </c>
      <c r="BI1041" s="152">
        <f>VLOOKUP($A1041,Basisgegevens!$B:$L,10,0)</f>
        <v>135</v>
      </c>
      <c r="BJ1041" s="152">
        <f>VLOOKUP($A1041,Basisgegevens!$B:$L,11,0)</f>
        <v>19</v>
      </c>
      <c r="BK1041" s="152" t="str">
        <f t="shared" si="402"/>
        <v/>
      </c>
      <c r="BL1041" s="153" t="str">
        <f t="shared" si="403"/>
        <v>Uit</v>
      </c>
      <c r="BM1041" s="154" t="str">
        <f t="shared" si="410"/>
        <v/>
      </c>
      <c r="BN1041" s="154">
        <f t="shared" si="404"/>
        <v>0</v>
      </c>
      <c r="BO1041" s="154" t="str">
        <f t="shared" si="405"/>
        <v/>
      </c>
      <c r="BP1041" s="61"/>
      <c r="BQ1041" s="61"/>
      <c r="BR1041" s="59" t="str">
        <f t="shared" si="406"/>
        <v/>
      </c>
      <c r="BS1041" s="59" t="str">
        <f t="shared" si="407"/>
        <v/>
      </c>
      <c r="BT1041" s="155" t="str">
        <f t="shared" si="408"/>
        <v/>
      </c>
      <c r="BU1041" s="156" t="str">
        <f t="shared" si="409"/>
        <v/>
      </c>
      <c r="BV1041" s="68"/>
      <c r="BW1041" s="68"/>
      <c r="BX1041" s="68"/>
      <c r="BY1041" s="68"/>
      <c r="BZ1041" s="68"/>
      <c r="CA1041" s="68"/>
      <c r="CB1041" s="68"/>
      <c r="CC1041" s="68"/>
    </row>
    <row r="1042" spans="1:81" x14ac:dyDescent="0.2">
      <c r="A1042" s="138" t="s">
        <v>193</v>
      </c>
      <c r="B1042" s="32"/>
      <c r="C1042" s="164" t="str">
        <f t="shared" si="389"/>
        <v>B</v>
      </c>
      <c r="D1042" s="68"/>
      <c r="E1042" s="40"/>
      <c r="F1042" s="35"/>
      <c r="G1042" s="32"/>
      <c r="H1042" s="32"/>
      <c r="I1042" s="32"/>
      <c r="J1042" s="32"/>
      <c r="K1042" s="41"/>
      <c r="L1042" s="42"/>
      <c r="M1042" s="42"/>
      <c r="N1042" s="167" t="str">
        <f t="shared" si="390"/>
        <v>Uit</v>
      </c>
      <c r="O1042" s="46"/>
      <c r="P1042" s="47"/>
      <c r="Q1042" s="48">
        <f t="shared" si="391"/>
        <v>0</v>
      </c>
      <c r="R1042" s="49" t="str">
        <f t="shared" si="392"/>
        <v/>
      </c>
      <c r="S1042" s="50" t="str">
        <f t="shared" si="393"/>
        <v>Uit</v>
      </c>
      <c r="T1042" s="171">
        <f t="shared" si="394"/>
        <v>0</v>
      </c>
      <c r="U1042" s="169">
        <f t="shared" si="395"/>
        <v>0</v>
      </c>
      <c r="V1042" s="169" t="str">
        <f t="shared" si="396"/>
        <v>Uit</v>
      </c>
      <c r="W1042" s="170" t="str">
        <f t="shared" si="397"/>
        <v/>
      </c>
      <c r="X1042" s="91" t="str">
        <f t="shared" si="398"/>
        <v/>
      </c>
      <c r="Y1042" s="51"/>
      <c r="Z1042" s="51"/>
      <c r="AA1042" s="51"/>
      <c r="AB1042" s="51"/>
      <c r="AC1042" s="51"/>
      <c r="AD1042" s="51"/>
      <c r="AE1042" s="51"/>
      <c r="AF1042" s="51"/>
      <c r="AG1042" s="51"/>
      <c r="AH1042" s="51"/>
      <c r="AI1042" s="51"/>
      <c r="AJ1042" s="51"/>
      <c r="AK1042" s="51"/>
      <c r="AL1042" s="51"/>
      <c r="AM1042" s="51"/>
      <c r="AN1042" s="51"/>
      <c r="AO1042" s="51"/>
      <c r="AP1042" s="51"/>
      <c r="AQ1042" s="51"/>
      <c r="AR1042" s="51"/>
      <c r="AS1042" s="51"/>
      <c r="AT1042" s="51"/>
      <c r="AU1042" s="51"/>
      <c r="AV1042" s="51"/>
      <c r="AW1042" s="51"/>
      <c r="AX1042" s="149">
        <f t="shared" si="399"/>
        <v>0</v>
      </c>
      <c r="AY1042" s="52"/>
      <c r="AZ1042" s="90" t="e">
        <f>VLOOKUP(AY1042,Termination!C:D,2,FALSE)</f>
        <v>#N/A</v>
      </c>
      <c r="BA1042" s="92" t="str">
        <f t="shared" si="400"/>
        <v/>
      </c>
      <c r="BB1042" s="89"/>
      <c r="BC1042" s="89"/>
      <c r="BD1042" s="150" t="str">
        <f t="shared" si="401"/>
        <v/>
      </c>
      <c r="BE1042" s="151">
        <f>VLOOKUP(A1042,Basisgegevens!$B:$L,5,0)</f>
        <v>2.708333333333333E-3</v>
      </c>
      <c r="BF1042" s="151">
        <f>VLOOKUP($A1042,Basisgegevens!$B:$L,7,0)</f>
        <v>2.4768518518518516E-3</v>
      </c>
      <c r="BG1042" s="151">
        <f>VLOOKUP($A1042,Basisgegevens!$B:$L,8,0)</f>
        <v>6.076388888888889E-3</v>
      </c>
      <c r="BH1042" s="152">
        <f>VLOOKUP($A1042,Basisgegevens!$B:$L,9,0)</f>
        <v>300</v>
      </c>
      <c r="BI1042" s="152">
        <f>VLOOKUP($A1042,Basisgegevens!$B:$L,10,0)</f>
        <v>135</v>
      </c>
      <c r="BJ1042" s="152">
        <f>VLOOKUP($A1042,Basisgegevens!$B:$L,11,0)</f>
        <v>19</v>
      </c>
      <c r="BK1042" s="152" t="str">
        <f t="shared" si="402"/>
        <v/>
      </c>
      <c r="BL1042" s="153" t="str">
        <f t="shared" si="403"/>
        <v>Uit</v>
      </c>
      <c r="BM1042" s="154" t="str">
        <f t="shared" si="410"/>
        <v/>
      </c>
      <c r="BN1042" s="154">
        <f t="shared" si="404"/>
        <v>0</v>
      </c>
      <c r="BO1042" s="154" t="str">
        <f t="shared" si="405"/>
        <v/>
      </c>
      <c r="BP1042" s="61"/>
      <c r="BQ1042" s="61"/>
      <c r="BR1042" s="59" t="str">
        <f t="shared" si="406"/>
        <v/>
      </c>
      <c r="BS1042" s="59" t="str">
        <f t="shared" si="407"/>
        <v/>
      </c>
      <c r="BT1042" s="155" t="str">
        <f t="shared" si="408"/>
        <v/>
      </c>
      <c r="BU1042" s="156" t="str">
        <f t="shared" si="409"/>
        <v/>
      </c>
      <c r="BV1042" s="68"/>
      <c r="BW1042" s="68"/>
      <c r="BX1042" s="68"/>
      <c r="BY1042" s="68"/>
      <c r="BZ1042" s="68"/>
      <c r="CA1042" s="68"/>
      <c r="CB1042" s="68"/>
      <c r="CC1042" s="68"/>
    </row>
    <row r="1043" spans="1:81" x14ac:dyDescent="0.2">
      <c r="A1043" s="138" t="s">
        <v>193</v>
      </c>
      <c r="B1043" s="32"/>
      <c r="C1043" s="164" t="str">
        <f t="shared" si="389"/>
        <v>B</v>
      </c>
      <c r="D1043" s="68"/>
      <c r="E1043" s="40"/>
      <c r="F1043" s="35"/>
      <c r="G1043" s="32"/>
      <c r="H1043" s="32"/>
      <c r="I1043" s="32"/>
      <c r="J1043" s="32"/>
      <c r="K1043" s="41"/>
      <c r="L1043" s="42"/>
      <c r="M1043" s="42"/>
      <c r="N1043" s="167" t="str">
        <f t="shared" si="390"/>
        <v>Uit</v>
      </c>
      <c r="O1043" s="46"/>
      <c r="P1043" s="47"/>
      <c r="Q1043" s="48">
        <f t="shared" si="391"/>
        <v>0</v>
      </c>
      <c r="R1043" s="49" t="str">
        <f t="shared" si="392"/>
        <v/>
      </c>
      <c r="S1043" s="50" t="str">
        <f t="shared" si="393"/>
        <v>Uit</v>
      </c>
      <c r="T1043" s="171">
        <f t="shared" si="394"/>
        <v>0</v>
      </c>
      <c r="U1043" s="169">
        <f t="shared" si="395"/>
        <v>0</v>
      </c>
      <c r="V1043" s="169" t="str">
        <f t="shared" si="396"/>
        <v>Uit</v>
      </c>
      <c r="W1043" s="170" t="str">
        <f t="shared" si="397"/>
        <v/>
      </c>
      <c r="X1043" s="91" t="str">
        <f t="shared" si="398"/>
        <v/>
      </c>
      <c r="Y1043" s="51"/>
      <c r="Z1043" s="51"/>
      <c r="AA1043" s="51"/>
      <c r="AB1043" s="51"/>
      <c r="AC1043" s="51"/>
      <c r="AD1043" s="51"/>
      <c r="AE1043" s="51"/>
      <c r="AF1043" s="51"/>
      <c r="AG1043" s="51"/>
      <c r="AH1043" s="51"/>
      <c r="AI1043" s="51"/>
      <c r="AJ1043" s="51"/>
      <c r="AK1043" s="51"/>
      <c r="AL1043" s="51"/>
      <c r="AM1043" s="51"/>
      <c r="AN1043" s="51"/>
      <c r="AO1043" s="51"/>
      <c r="AP1043" s="51"/>
      <c r="AQ1043" s="51"/>
      <c r="AR1043" s="51"/>
      <c r="AS1043" s="51"/>
      <c r="AT1043" s="51"/>
      <c r="AU1043" s="51"/>
      <c r="AV1043" s="51"/>
      <c r="AW1043" s="51"/>
      <c r="AX1043" s="149">
        <f t="shared" si="399"/>
        <v>0</v>
      </c>
      <c r="AY1043" s="52"/>
      <c r="AZ1043" s="90" t="e">
        <f>VLOOKUP(AY1043,Termination!C:D,2,FALSE)</f>
        <v>#N/A</v>
      </c>
      <c r="BA1043" s="92" t="str">
        <f t="shared" si="400"/>
        <v/>
      </c>
      <c r="BB1043" s="89"/>
      <c r="BC1043" s="89"/>
      <c r="BD1043" s="150" t="str">
        <f t="shared" si="401"/>
        <v/>
      </c>
      <c r="BE1043" s="151">
        <f>VLOOKUP(A1043,Basisgegevens!$B:$L,5,0)</f>
        <v>2.708333333333333E-3</v>
      </c>
      <c r="BF1043" s="151">
        <f>VLOOKUP($A1043,Basisgegevens!$B:$L,7,0)</f>
        <v>2.4768518518518516E-3</v>
      </c>
      <c r="BG1043" s="151">
        <f>VLOOKUP($A1043,Basisgegevens!$B:$L,8,0)</f>
        <v>6.076388888888889E-3</v>
      </c>
      <c r="BH1043" s="152">
        <f>VLOOKUP($A1043,Basisgegevens!$B:$L,9,0)</f>
        <v>300</v>
      </c>
      <c r="BI1043" s="152">
        <f>VLOOKUP($A1043,Basisgegevens!$B:$L,10,0)</f>
        <v>135</v>
      </c>
      <c r="BJ1043" s="152">
        <f>VLOOKUP($A1043,Basisgegevens!$B:$L,11,0)</f>
        <v>19</v>
      </c>
      <c r="BK1043" s="152" t="str">
        <f t="shared" si="402"/>
        <v/>
      </c>
      <c r="BL1043" s="153" t="str">
        <f t="shared" si="403"/>
        <v>Uit</v>
      </c>
      <c r="BM1043" s="154" t="str">
        <f t="shared" si="410"/>
        <v/>
      </c>
      <c r="BN1043" s="154">
        <f t="shared" si="404"/>
        <v>0</v>
      </c>
      <c r="BO1043" s="154" t="str">
        <f t="shared" si="405"/>
        <v/>
      </c>
      <c r="BP1043" s="61"/>
      <c r="BQ1043" s="61"/>
      <c r="BR1043" s="59" t="str">
        <f t="shared" si="406"/>
        <v/>
      </c>
      <c r="BS1043" s="59" t="str">
        <f t="shared" si="407"/>
        <v/>
      </c>
      <c r="BT1043" s="155" t="str">
        <f t="shared" si="408"/>
        <v/>
      </c>
      <c r="BU1043" s="156" t="str">
        <f t="shared" si="409"/>
        <v/>
      </c>
      <c r="BV1043" s="68"/>
      <c r="BW1043" s="68"/>
      <c r="BX1043" s="68"/>
      <c r="BY1043" s="68"/>
      <c r="BZ1043" s="68"/>
      <c r="CA1043" s="68"/>
      <c r="CB1043" s="68"/>
      <c r="CC1043" s="68"/>
    </row>
    <row r="1044" spans="1:81" x14ac:dyDescent="0.2">
      <c r="A1044" s="138" t="s">
        <v>193</v>
      </c>
      <c r="B1044" s="32"/>
      <c r="C1044" s="164" t="str">
        <f t="shared" si="389"/>
        <v>B</v>
      </c>
      <c r="D1044" s="68"/>
      <c r="E1044" s="40"/>
      <c r="F1044" s="35"/>
      <c r="G1044" s="32"/>
      <c r="H1044" s="32"/>
      <c r="I1044" s="32"/>
      <c r="J1044" s="32"/>
      <c r="K1044" s="41"/>
      <c r="L1044" s="42"/>
      <c r="M1044" s="42"/>
      <c r="N1044" s="167" t="str">
        <f t="shared" si="390"/>
        <v>Uit</v>
      </c>
      <c r="O1044" s="46"/>
      <c r="P1044" s="47"/>
      <c r="Q1044" s="48">
        <f t="shared" si="391"/>
        <v>0</v>
      </c>
      <c r="R1044" s="49" t="str">
        <f t="shared" si="392"/>
        <v/>
      </c>
      <c r="S1044" s="50" t="str">
        <f t="shared" si="393"/>
        <v>Uit</v>
      </c>
      <c r="T1044" s="171">
        <f t="shared" si="394"/>
        <v>0</v>
      </c>
      <c r="U1044" s="169">
        <f t="shared" si="395"/>
        <v>0</v>
      </c>
      <c r="V1044" s="169" t="str">
        <f t="shared" si="396"/>
        <v>Uit</v>
      </c>
      <c r="W1044" s="170" t="str">
        <f t="shared" si="397"/>
        <v/>
      </c>
      <c r="X1044" s="91" t="str">
        <f t="shared" si="398"/>
        <v/>
      </c>
      <c r="Y1044" s="51"/>
      <c r="Z1044" s="51"/>
      <c r="AA1044" s="51"/>
      <c r="AB1044" s="51"/>
      <c r="AC1044" s="51"/>
      <c r="AD1044" s="51"/>
      <c r="AE1044" s="51"/>
      <c r="AF1044" s="51"/>
      <c r="AG1044" s="51"/>
      <c r="AH1044" s="51"/>
      <c r="AI1044" s="51"/>
      <c r="AJ1044" s="51"/>
      <c r="AK1044" s="51"/>
      <c r="AL1044" s="51"/>
      <c r="AM1044" s="51"/>
      <c r="AN1044" s="51"/>
      <c r="AO1044" s="51"/>
      <c r="AP1044" s="51"/>
      <c r="AQ1044" s="51"/>
      <c r="AR1044" s="51"/>
      <c r="AS1044" s="51"/>
      <c r="AT1044" s="51"/>
      <c r="AU1044" s="51"/>
      <c r="AV1044" s="51"/>
      <c r="AW1044" s="51"/>
      <c r="AX1044" s="149">
        <f t="shared" si="399"/>
        <v>0</v>
      </c>
      <c r="AY1044" s="52"/>
      <c r="AZ1044" s="90" t="e">
        <f>VLOOKUP(AY1044,Termination!C:D,2,FALSE)</f>
        <v>#N/A</v>
      </c>
      <c r="BA1044" s="92" t="str">
        <f t="shared" si="400"/>
        <v/>
      </c>
      <c r="BB1044" s="89"/>
      <c r="BC1044" s="89"/>
      <c r="BD1044" s="150" t="str">
        <f t="shared" si="401"/>
        <v/>
      </c>
      <c r="BE1044" s="151">
        <f>VLOOKUP(A1044,Basisgegevens!$B:$L,5,0)</f>
        <v>2.708333333333333E-3</v>
      </c>
      <c r="BF1044" s="151">
        <f>VLOOKUP($A1044,Basisgegevens!$B:$L,7,0)</f>
        <v>2.4768518518518516E-3</v>
      </c>
      <c r="BG1044" s="151">
        <f>VLOOKUP($A1044,Basisgegevens!$B:$L,8,0)</f>
        <v>6.076388888888889E-3</v>
      </c>
      <c r="BH1044" s="152">
        <f>VLOOKUP($A1044,Basisgegevens!$B:$L,9,0)</f>
        <v>300</v>
      </c>
      <c r="BI1044" s="152">
        <f>VLOOKUP($A1044,Basisgegevens!$B:$L,10,0)</f>
        <v>135</v>
      </c>
      <c r="BJ1044" s="152">
        <f>VLOOKUP($A1044,Basisgegevens!$B:$L,11,0)</f>
        <v>19</v>
      </c>
      <c r="BK1044" s="152" t="str">
        <f t="shared" si="402"/>
        <v/>
      </c>
      <c r="BL1044" s="153" t="str">
        <f t="shared" si="403"/>
        <v>Uit</v>
      </c>
      <c r="BM1044" s="154" t="str">
        <f t="shared" si="410"/>
        <v/>
      </c>
      <c r="BN1044" s="154">
        <f t="shared" si="404"/>
        <v>0</v>
      </c>
      <c r="BO1044" s="154" t="str">
        <f t="shared" si="405"/>
        <v/>
      </c>
      <c r="BP1044" s="61"/>
      <c r="BQ1044" s="61"/>
      <c r="BR1044" s="59" t="str">
        <f t="shared" si="406"/>
        <v/>
      </c>
      <c r="BS1044" s="59" t="str">
        <f t="shared" si="407"/>
        <v/>
      </c>
      <c r="BT1044" s="155" t="str">
        <f t="shared" si="408"/>
        <v/>
      </c>
      <c r="BU1044" s="156" t="str">
        <f t="shared" si="409"/>
        <v/>
      </c>
      <c r="BV1044" s="68"/>
      <c r="BW1044" s="68"/>
      <c r="BX1044" s="68"/>
      <c r="BY1044" s="68"/>
      <c r="BZ1044" s="68"/>
      <c r="CA1044" s="68"/>
      <c r="CB1044" s="68"/>
      <c r="CC1044" s="68"/>
    </row>
    <row r="1045" spans="1:81" x14ac:dyDescent="0.2">
      <c r="A1045" s="138" t="s">
        <v>193</v>
      </c>
      <c r="B1045" s="32"/>
      <c r="C1045" s="164" t="str">
        <f t="shared" si="389"/>
        <v>B</v>
      </c>
      <c r="D1045" s="68"/>
      <c r="E1045" s="40"/>
      <c r="F1045" s="35"/>
      <c r="G1045" s="32"/>
      <c r="H1045" s="32"/>
      <c r="I1045" s="32"/>
      <c r="J1045" s="32"/>
      <c r="K1045" s="41"/>
      <c r="L1045" s="42"/>
      <c r="M1045" s="42"/>
      <c r="N1045" s="167" t="str">
        <f t="shared" si="390"/>
        <v>Uit</v>
      </c>
      <c r="O1045" s="46"/>
      <c r="P1045" s="47"/>
      <c r="Q1045" s="48">
        <f t="shared" si="391"/>
        <v>0</v>
      </c>
      <c r="R1045" s="49" t="str">
        <f t="shared" si="392"/>
        <v/>
      </c>
      <c r="S1045" s="50" t="str">
        <f t="shared" si="393"/>
        <v>Uit</v>
      </c>
      <c r="T1045" s="171">
        <f t="shared" si="394"/>
        <v>0</v>
      </c>
      <c r="U1045" s="169">
        <f t="shared" si="395"/>
        <v>0</v>
      </c>
      <c r="V1045" s="169" t="str">
        <f t="shared" si="396"/>
        <v>Uit</v>
      </c>
      <c r="W1045" s="170" t="str">
        <f t="shared" si="397"/>
        <v/>
      </c>
      <c r="X1045" s="91" t="str">
        <f t="shared" si="398"/>
        <v/>
      </c>
      <c r="Y1045" s="51"/>
      <c r="Z1045" s="51"/>
      <c r="AA1045" s="51"/>
      <c r="AB1045" s="51"/>
      <c r="AC1045" s="51"/>
      <c r="AD1045" s="51"/>
      <c r="AE1045" s="51"/>
      <c r="AF1045" s="51"/>
      <c r="AG1045" s="51"/>
      <c r="AH1045" s="51"/>
      <c r="AI1045" s="51"/>
      <c r="AJ1045" s="51"/>
      <c r="AK1045" s="51"/>
      <c r="AL1045" s="51"/>
      <c r="AM1045" s="51"/>
      <c r="AN1045" s="51"/>
      <c r="AO1045" s="51"/>
      <c r="AP1045" s="51"/>
      <c r="AQ1045" s="51"/>
      <c r="AR1045" s="51"/>
      <c r="AS1045" s="51"/>
      <c r="AT1045" s="51"/>
      <c r="AU1045" s="51"/>
      <c r="AV1045" s="51"/>
      <c r="AW1045" s="51"/>
      <c r="AX1045" s="149">
        <f t="shared" si="399"/>
        <v>0</v>
      </c>
      <c r="AY1045" s="52"/>
      <c r="AZ1045" s="90" t="e">
        <f>VLOOKUP(AY1045,Termination!C:D,2,FALSE)</f>
        <v>#N/A</v>
      </c>
      <c r="BA1045" s="92" t="str">
        <f t="shared" si="400"/>
        <v/>
      </c>
      <c r="BB1045" s="89"/>
      <c r="BC1045" s="89"/>
      <c r="BD1045" s="150" t="str">
        <f t="shared" si="401"/>
        <v/>
      </c>
      <c r="BE1045" s="151">
        <f>VLOOKUP(A1045,Basisgegevens!$B:$L,5,0)</f>
        <v>2.708333333333333E-3</v>
      </c>
      <c r="BF1045" s="151">
        <f>VLOOKUP($A1045,Basisgegevens!$B:$L,7,0)</f>
        <v>2.4768518518518516E-3</v>
      </c>
      <c r="BG1045" s="151">
        <f>VLOOKUP($A1045,Basisgegevens!$B:$L,8,0)</f>
        <v>6.076388888888889E-3</v>
      </c>
      <c r="BH1045" s="152">
        <f>VLOOKUP($A1045,Basisgegevens!$B:$L,9,0)</f>
        <v>300</v>
      </c>
      <c r="BI1045" s="152">
        <f>VLOOKUP($A1045,Basisgegevens!$B:$L,10,0)</f>
        <v>135</v>
      </c>
      <c r="BJ1045" s="152">
        <f>VLOOKUP($A1045,Basisgegevens!$B:$L,11,0)</f>
        <v>19</v>
      </c>
      <c r="BK1045" s="152" t="str">
        <f t="shared" si="402"/>
        <v/>
      </c>
      <c r="BL1045" s="153" t="str">
        <f t="shared" si="403"/>
        <v>Uit</v>
      </c>
      <c r="BM1045" s="154" t="str">
        <f t="shared" si="410"/>
        <v/>
      </c>
      <c r="BN1045" s="154">
        <f t="shared" si="404"/>
        <v>0</v>
      </c>
      <c r="BO1045" s="154" t="str">
        <f t="shared" si="405"/>
        <v/>
      </c>
      <c r="BP1045" s="61"/>
      <c r="BQ1045" s="61"/>
      <c r="BR1045" s="59" t="str">
        <f t="shared" si="406"/>
        <v/>
      </c>
      <c r="BS1045" s="59" t="str">
        <f t="shared" si="407"/>
        <v/>
      </c>
      <c r="BT1045" s="155" t="str">
        <f t="shared" si="408"/>
        <v/>
      </c>
      <c r="BU1045" s="156" t="str">
        <f t="shared" si="409"/>
        <v/>
      </c>
      <c r="BV1045" s="68"/>
      <c r="BW1045" s="68"/>
      <c r="BX1045" s="68"/>
      <c r="BY1045" s="68"/>
      <c r="BZ1045" s="68"/>
      <c r="CA1045" s="68"/>
      <c r="CB1045" s="68"/>
      <c r="CC1045" s="68"/>
    </row>
    <row r="1046" spans="1:81" x14ac:dyDescent="0.2">
      <c r="A1046" s="138" t="s">
        <v>193</v>
      </c>
      <c r="B1046" s="32"/>
      <c r="C1046" s="164" t="str">
        <f t="shared" si="389"/>
        <v>B</v>
      </c>
      <c r="D1046" s="68"/>
      <c r="E1046" s="40"/>
      <c r="F1046" s="35"/>
      <c r="G1046" s="32"/>
      <c r="H1046" s="32"/>
      <c r="I1046" s="32"/>
      <c r="J1046" s="32"/>
      <c r="K1046" s="41"/>
      <c r="L1046" s="42"/>
      <c r="M1046" s="42"/>
      <c r="N1046" s="167" t="str">
        <f t="shared" si="390"/>
        <v>Uit</v>
      </c>
      <c r="O1046" s="46"/>
      <c r="P1046" s="47"/>
      <c r="Q1046" s="48">
        <f t="shared" si="391"/>
        <v>0</v>
      </c>
      <c r="R1046" s="49" t="str">
        <f t="shared" si="392"/>
        <v/>
      </c>
      <c r="S1046" s="50" t="str">
        <f t="shared" si="393"/>
        <v>Uit</v>
      </c>
      <c r="T1046" s="171">
        <f t="shared" si="394"/>
        <v>0</v>
      </c>
      <c r="U1046" s="169">
        <f t="shared" si="395"/>
        <v>0</v>
      </c>
      <c r="V1046" s="169" t="str">
        <f t="shared" si="396"/>
        <v>Uit</v>
      </c>
      <c r="W1046" s="170" t="str">
        <f t="shared" si="397"/>
        <v/>
      </c>
      <c r="X1046" s="91" t="str">
        <f t="shared" si="398"/>
        <v/>
      </c>
      <c r="Y1046" s="51"/>
      <c r="Z1046" s="51"/>
      <c r="AA1046" s="51"/>
      <c r="AB1046" s="51"/>
      <c r="AC1046" s="51"/>
      <c r="AD1046" s="51"/>
      <c r="AE1046" s="51"/>
      <c r="AF1046" s="51"/>
      <c r="AG1046" s="51"/>
      <c r="AH1046" s="51"/>
      <c r="AI1046" s="51"/>
      <c r="AJ1046" s="51"/>
      <c r="AK1046" s="51"/>
      <c r="AL1046" s="51"/>
      <c r="AM1046" s="51"/>
      <c r="AN1046" s="51"/>
      <c r="AO1046" s="51"/>
      <c r="AP1046" s="51"/>
      <c r="AQ1046" s="51"/>
      <c r="AR1046" s="51"/>
      <c r="AS1046" s="51"/>
      <c r="AT1046" s="51"/>
      <c r="AU1046" s="51"/>
      <c r="AV1046" s="51"/>
      <c r="AW1046" s="51"/>
      <c r="AX1046" s="149">
        <f t="shared" si="399"/>
        <v>0</v>
      </c>
      <c r="AY1046" s="52"/>
      <c r="AZ1046" s="90" t="e">
        <f>VLOOKUP(AY1046,Termination!C:D,2,FALSE)</f>
        <v>#N/A</v>
      </c>
      <c r="BA1046" s="92" t="str">
        <f t="shared" si="400"/>
        <v/>
      </c>
      <c r="BB1046" s="89"/>
      <c r="BC1046" s="89"/>
      <c r="BD1046" s="150" t="str">
        <f t="shared" si="401"/>
        <v/>
      </c>
      <c r="BE1046" s="151">
        <f>VLOOKUP(A1046,Basisgegevens!$B:$L,5,0)</f>
        <v>2.708333333333333E-3</v>
      </c>
      <c r="BF1046" s="151">
        <f>VLOOKUP($A1046,Basisgegevens!$B:$L,7,0)</f>
        <v>2.4768518518518516E-3</v>
      </c>
      <c r="BG1046" s="151">
        <f>VLOOKUP($A1046,Basisgegevens!$B:$L,8,0)</f>
        <v>6.076388888888889E-3</v>
      </c>
      <c r="BH1046" s="152">
        <f>VLOOKUP($A1046,Basisgegevens!$B:$L,9,0)</f>
        <v>300</v>
      </c>
      <c r="BI1046" s="152">
        <f>VLOOKUP($A1046,Basisgegevens!$B:$L,10,0)</f>
        <v>135</v>
      </c>
      <c r="BJ1046" s="152">
        <f>VLOOKUP($A1046,Basisgegevens!$B:$L,11,0)</f>
        <v>19</v>
      </c>
      <c r="BK1046" s="152" t="str">
        <f t="shared" si="402"/>
        <v/>
      </c>
      <c r="BL1046" s="153" t="str">
        <f t="shared" si="403"/>
        <v>Uit</v>
      </c>
      <c r="BM1046" s="154" t="str">
        <f t="shared" si="410"/>
        <v/>
      </c>
      <c r="BN1046" s="154">
        <f t="shared" si="404"/>
        <v>0</v>
      </c>
      <c r="BO1046" s="154" t="str">
        <f t="shared" si="405"/>
        <v/>
      </c>
      <c r="BP1046" s="61"/>
      <c r="BQ1046" s="61"/>
      <c r="BR1046" s="59" t="str">
        <f t="shared" si="406"/>
        <v/>
      </c>
      <c r="BS1046" s="59" t="str">
        <f t="shared" si="407"/>
        <v/>
      </c>
      <c r="BT1046" s="155" t="str">
        <f t="shared" si="408"/>
        <v/>
      </c>
      <c r="BU1046" s="156" t="str">
        <f t="shared" si="409"/>
        <v/>
      </c>
      <c r="BV1046" s="68"/>
      <c r="BW1046" s="68"/>
      <c r="BX1046" s="68"/>
      <c r="BY1046" s="68"/>
      <c r="BZ1046" s="68"/>
      <c r="CA1046" s="68"/>
      <c r="CB1046" s="68"/>
      <c r="CC1046" s="68"/>
    </row>
    <row r="1047" spans="1:81" x14ac:dyDescent="0.2">
      <c r="A1047" s="138" t="s">
        <v>193</v>
      </c>
      <c r="B1047" s="32"/>
      <c r="C1047" s="164" t="str">
        <f t="shared" si="389"/>
        <v>B</v>
      </c>
      <c r="D1047" s="68"/>
      <c r="E1047" s="40"/>
      <c r="F1047" s="35"/>
      <c r="G1047" s="32"/>
      <c r="H1047" s="32"/>
      <c r="I1047" s="32"/>
      <c r="J1047" s="32"/>
      <c r="K1047" s="41"/>
      <c r="L1047" s="42"/>
      <c r="M1047" s="42"/>
      <c r="N1047" s="167" t="str">
        <f t="shared" si="390"/>
        <v>Uit</v>
      </c>
      <c r="O1047" s="46"/>
      <c r="P1047" s="47"/>
      <c r="Q1047" s="48">
        <f t="shared" si="391"/>
        <v>0</v>
      </c>
      <c r="R1047" s="49" t="str">
        <f t="shared" si="392"/>
        <v/>
      </c>
      <c r="S1047" s="50" t="str">
        <f t="shared" si="393"/>
        <v>Uit</v>
      </c>
      <c r="T1047" s="171">
        <f t="shared" si="394"/>
        <v>0</v>
      </c>
      <c r="U1047" s="169">
        <f t="shared" si="395"/>
        <v>0</v>
      </c>
      <c r="V1047" s="169" t="str">
        <f t="shared" si="396"/>
        <v>Uit</v>
      </c>
      <c r="W1047" s="170" t="str">
        <f t="shared" si="397"/>
        <v/>
      </c>
      <c r="X1047" s="91" t="str">
        <f t="shared" si="398"/>
        <v/>
      </c>
      <c r="Y1047" s="51"/>
      <c r="Z1047" s="51"/>
      <c r="AA1047" s="51"/>
      <c r="AB1047" s="51"/>
      <c r="AC1047" s="51"/>
      <c r="AD1047" s="51"/>
      <c r="AE1047" s="51"/>
      <c r="AF1047" s="51"/>
      <c r="AG1047" s="51"/>
      <c r="AH1047" s="51"/>
      <c r="AI1047" s="51"/>
      <c r="AJ1047" s="51"/>
      <c r="AK1047" s="51"/>
      <c r="AL1047" s="51"/>
      <c r="AM1047" s="51"/>
      <c r="AN1047" s="51"/>
      <c r="AO1047" s="51"/>
      <c r="AP1047" s="51"/>
      <c r="AQ1047" s="51"/>
      <c r="AR1047" s="51"/>
      <c r="AS1047" s="51"/>
      <c r="AT1047" s="51"/>
      <c r="AU1047" s="51"/>
      <c r="AV1047" s="51"/>
      <c r="AW1047" s="51"/>
      <c r="AX1047" s="149">
        <f t="shared" si="399"/>
        <v>0</v>
      </c>
      <c r="AY1047" s="52"/>
      <c r="AZ1047" s="90" t="e">
        <f>VLOOKUP(AY1047,Termination!C:D,2,FALSE)</f>
        <v>#N/A</v>
      </c>
      <c r="BA1047" s="92" t="str">
        <f t="shared" si="400"/>
        <v/>
      </c>
      <c r="BB1047" s="89"/>
      <c r="BC1047" s="89"/>
      <c r="BD1047" s="150" t="str">
        <f t="shared" si="401"/>
        <v/>
      </c>
      <c r="BE1047" s="151">
        <f>VLOOKUP(A1047,Basisgegevens!$B:$L,5,0)</f>
        <v>2.708333333333333E-3</v>
      </c>
      <c r="BF1047" s="151">
        <f>VLOOKUP($A1047,Basisgegevens!$B:$L,7,0)</f>
        <v>2.4768518518518516E-3</v>
      </c>
      <c r="BG1047" s="151">
        <f>VLOOKUP($A1047,Basisgegevens!$B:$L,8,0)</f>
        <v>6.076388888888889E-3</v>
      </c>
      <c r="BH1047" s="152">
        <f>VLOOKUP($A1047,Basisgegevens!$B:$L,9,0)</f>
        <v>300</v>
      </c>
      <c r="BI1047" s="152">
        <f>VLOOKUP($A1047,Basisgegevens!$B:$L,10,0)</f>
        <v>135</v>
      </c>
      <c r="BJ1047" s="152">
        <f>VLOOKUP($A1047,Basisgegevens!$B:$L,11,0)</f>
        <v>19</v>
      </c>
      <c r="BK1047" s="152" t="str">
        <f t="shared" si="402"/>
        <v/>
      </c>
      <c r="BL1047" s="153" t="str">
        <f t="shared" si="403"/>
        <v>Uit</v>
      </c>
      <c r="BM1047" s="154" t="str">
        <f t="shared" si="410"/>
        <v/>
      </c>
      <c r="BN1047" s="154">
        <f t="shared" si="404"/>
        <v>0</v>
      </c>
      <c r="BO1047" s="154" t="str">
        <f t="shared" si="405"/>
        <v/>
      </c>
      <c r="BP1047" s="61"/>
      <c r="BQ1047" s="61"/>
      <c r="BR1047" s="59" t="str">
        <f t="shared" si="406"/>
        <v/>
      </c>
      <c r="BS1047" s="59" t="str">
        <f t="shared" si="407"/>
        <v/>
      </c>
      <c r="BT1047" s="155" t="str">
        <f t="shared" si="408"/>
        <v/>
      </c>
      <c r="BU1047" s="156" t="str">
        <f t="shared" si="409"/>
        <v/>
      </c>
      <c r="BV1047" s="68"/>
      <c r="BW1047" s="68"/>
      <c r="BX1047" s="68"/>
      <c r="BY1047" s="68"/>
      <c r="BZ1047" s="68"/>
      <c r="CA1047" s="68"/>
      <c r="CB1047" s="68"/>
      <c r="CC1047" s="68"/>
    </row>
    <row r="1048" spans="1:81" x14ac:dyDescent="0.2">
      <c r="A1048" s="138" t="s">
        <v>193</v>
      </c>
      <c r="B1048" s="32"/>
      <c r="C1048" s="164" t="str">
        <f t="shared" si="389"/>
        <v>B</v>
      </c>
      <c r="D1048" s="68"/>
      <c r="E1048" s="40"/>
      <c r="F1048" s="35"/>
      <c r="G1048" s="32"/>
      <c r="H1048" s="32"/>
      <c r="I1048" s="32"/>
      <c r="J1048" s="32"/>
      <c r="K1048" s="41"/>
      <c r="L1048" s="42"/>
      <c r="M1048" s="42"/>
      <c r="N1048" s="167" t="str">
        <f t="shared" si="390"/>
        <v>Uit</v>
      </c>
      <c r="O1048" s="46"/>
      <c r="P1048" s="47"/>
      <c r="Q1048" s="48">
        <f t="shared" si="391"/>
        <v>0</v>
      </c>
      <c r="R1048" s="49" t="str">
        <f t="shared" si="392"/>
        <v/>
      </c>
      <c r="S1048" s="50" t="str">
        <f t="shared" si="393"/>
        <v>Uit</v>
      </c>
      <c r="T1048" s="171">
        <f t="shared" si="394"/>
        <v>0</v>
      </c>
      <c r="U1048" s="169">
        <f t="shared" si="395"/>
        <v>0</v>
      </c>
      <c r="V1048" s="169" t="str">
        <f t="shared" si="396"/>
        <v>Uit</v>
      </c>
      <c r="W1048" s="170" t="str">
        <f t="shared" si="397"/>
        <v/>
      </c>
      <c r="X1048" s="91" t="str">
        <f t="shared" si="398"/>
        <v/>
      </c>
      <c r="Y1048" s="51"/>
      <c r="Z1048" s="51"/>
      <c r="AA1048" s="51"/>
      <c r="AB1048" s="51"/>
      <c r="AC1048" s="51"/>
      <c r="AD1048" s="51"/>
      <c r="AE1048" s="51"/>
      <c r="AF1048" s="51"/>
      <c r="AG1048" s="51"/>
      <c r="AH1048" s="51"/>
      <c r="AI1048" s="51"/>
      <c r="AJ1048" s="51"/>
      <c r="AK1048" s="51"/>
      <c r="AL1048" s="51"/>
      <c r="AM1048" s="51"/>
      <c r="AN1048" s="51"/>
      <c r="AO1048" s="51"/>
      <c r="AP1048" s="51"/>
      <c r="AQ1048" s="51"/>
      <c r="AR1048" s="51"/>
      <c r="AS1048" s="51"/>
      <c r="AT1048" s="51"/>
      <c r="AU1048" s="51"/>
      <c r="AV1048" s="51"/>
      <c r="AW1048" s="51"/>
      <c r="AX1048" s="149">
        <f t="shared" si="399"/>
        <v>0</v>
      </c>
      <c r="AY1048" s="52"/>
      <c r="AZ1048" s="90" t="e">
        <f>VLOOKUP(AY1048,Termination!C:D,2,FALSE)</f>
        <v>#N/A</v>
      </c>
      <c r="BA1048" s="92" t="str">
        <f t="shared" si="400"/>
        <v/>
      </c>
      <c r="BB1048" s="89"/>
      <c r="BC1048" s="89"/>
      <c r="BD1048" s="150" t="str">
        <f t="shared" si="401"/>
        <v/>
      </c>
      <c r="BE1048" s="151">
        <f>VLOOKUP(A1048,Basisgegevens!$B:$L,5,0)</f>
        <v>2.708333333333333E-3</v>
      </c>
      <c r="BF1048" s="151">
        <f>VLOOKUP($A1048,Basisgegevens!$B:$L,7,0)</f>
        <v>2.4768518518518516E-3</v>
      </c>
      <c r="BG1048" s="151">
        <f>VLOOKUP($A1048,Basisgegevens!$B:$L,8,0)</f>
        <v>6.076388888888889E-3</v>
      </c>
      <c r="BH1048" s="152">
        <f>VLOOKUP($A1048,Basisgegevens!$B:$L,9,0)</f>
        <v>300</v>
      </c>
      <c r="BI1048" s="152">
        <f>VLOOKUP($A1048,Basisgegevens!$B:$L,10,0)</f>
        <v>135</v>
      </c>
      <c r="BJ1048" s="152">
        <f>VLOOKUP($A1048,Basisgegevens!$B:$L,11,0)</f>
        <v>19</v>
      </c>
      <c r="BK1048" s="152" t="str">
        <f t="shared" si="402"/>
        <v/>
      </c>
      <c r="BL1048" s="153" t="str">
        <f t="shared" si="403"/>
        <v>Uit</v>
      </c>
      <c r="BM1048" s="154" t="str">
        <f t="shared" si="410"/>
        <v/>
      </c>
      <c r="BN1048" s="154">
        <f t="shared" si="404"/>
        <v>0</v>
      </c>
      <c r="BO1048" s="154" t="str">
        <f t="shared" si="405"/>
        <v/>
      </c>
      <c r="BP1048" s="61"/>
      <c r="BQ1048" s="61"/>
      <c r="BR1048" s="59" t="str">
        <f t="shared" si="406"/>
        <v/>
      </c>
      <c r="BS1048" s="59" t="str">
        <f t="shared" si="407"/>
        <v/>
      </c>
      <c r="BT1048" s="155" t="str">
        <f t="shared" si="408"/>
        <v/>
      </c>
      <c r="BU1048" s="156" t="str">
        <f t="shared" si="409"/>
        <v/>
      </c>
      <c r="BV1048" s="68"/>
      <c r="BW1048" s="68"/>
      <c r="BX1048" s="68"/>
      <c r="BY1048" s="68"/>
      <c r="BZ1048" s="68"/>
      <c r="CA1048" s="68"/>
      <c r="CB1048" s="68"/>
      <c r="CC1048" s="68"/>
    </row>
    <row r="1049" spans="1:81" x14ac:dyDescent="0.2">
      <c r="A1049" s="138" t="s">
        <v>193</v>
      </c>
      <c r="B1049" s="32"/>
      <c r="C1049" s="164" t="str">
        <f t="shared" si="389"/>
        <v>B</v>
      </c>
      <c r="D1049" s="68"/>
      <c r="E1049" s="40"/>
      <c r="F1049" s="35"/>
      <c r="G1049" s="32"/>
      <c r="H1049" s="32"/>
      <c r="I1049" s="32"/>
      <c r="J1049" s="32"/>
      <c r="K1049" s="41"/>
      <c r="L1049" s="42"/>
      <c r="M1049" s="42"/>
      <c r="N1049" s="167" t="str">
        <f t="shared" si="390"/>
        <v>Uit</v>
      </c>
      <c r="O1049" s="46"/>
      <c r="P1049" s="47"/>
      <c r="Q1049" s="48">
        <f t="shared" si="391"/>
        <v>0</v>
      </c>
      <c r="R1049" s="49" t="str">
        <f t="shared" si="392"/>
        <v/>
      </c>
      <c r="S1049" s="50" t="str">
        <f t="shared" si="393"/>
        <v>Uit</v>
      </c>
      <c r="T1049" s="171">
        <f t="shared" si="394"/>
        <v>0</v>
      </c>
      <c r="U1049" s="169">
        <f t="shared" si="395"/>
        <v>0</v>
      </c>
      <c r="V1049" s="169" t="str">
        <f t="shared" si="396"/>
        <v>Uit</v>
      </c>
      <c r="W1049" s="170" t="str">
        <f t="shared" si="397"/>
        <v/>
      </c>
      <c r="X1049" s="91" t="str">
        <f t="shared" si="398"/>
        <v/>
      </c>
      <c r="Y1049" s="51"/>
      <c r="Z1049" s="51"/>
      <c r="AA1049" s="51"/>
      <c r="AB1049" s="51"/>
      <c r="AC1049" s="51"/>
      <c r="AD1049" s="51"/>
      <c r="AE1049" s="51"/>
      <c r="AF1049" s="51"/>
      <c r="AG1049" s="51"/>
      <c r="AH1049" s="51"/>
      <c r="AI1049" s="51"/>
      <c r="AJ1049" s="51"/>
      <c r="AK1049" s="51"/>
      <c r="AL1049" s="51"/>
      <c r="AM1049" s="51"/>
      <c r="AN1049" s="51"/>
      <c r="AO1049" s="51"/>
      <c r="AP1049" s="51"/>
      <c r="AQ1049" s="51"/>
      <c r="AR1049" s="51"/>
      <c r="AS1049" s="51"/>
      <c r="AT1049" s="51"/>
      <c r="AU1049" s="51"/>
      <c r="AV1049" s="51"/>
      <c r="AW1049" s="51"/>
      <c r="AX1049" s="149">
        <f t="shared" si="399"/>
        <v>0</v>
      </c>
      <c r="AY1049" s="52"/>
      <c r="AZ1049" s="90" t="e">
        <f>VLOOKUP(AY1049,Termination!C:D,2,FALSE)</f>
        <v>#N/A</v>
      </c>
      <c r="BA1049" s="92" t="str">
        <f t="shared" si="400"/>
        <v/>
      </c>
      <c r="BB1049" s="89"/>
      <c r="BC1049" s="89"/>
      <c r="BD1049" s="150" t="str">
        <f t="shared" si="401"/>
        <v/>
      </c>
      <c r="BE1049" s="151">
        <f>VLOOKUP(A1049,Basisgegevens!$B:$L,5,0)</f>
        <v>2.708333333333333E-3</v>
      </c>
      <c r="BF1049" s="151">
        <f>VLOOKUP($A1049,Basisgegevens!$B:$L,7,0)</f>
        <v>2.4768518518518516E-3</v>
      </c>
      <c r="BG1049" s="151">
        <f>VLOOKUP($A1049,Basisgegevens!$B:$L,8,0)</f>
        <v>6.076388888888889E-3</v>
      </c>
      <c r="BH1049" s="152">
        <f>VLOOKUP($A1049,Basisgegevens!$B:$L,9,0)</f>
        <v>300</v>
      </c>
      <c r="BI1049" s="152">
        <f>VLOOKUP($A1049,Basisgegevens!$B:$L,10,0)</f>
        <v>135</v>
      </c>
      <c r="BJ1049" s="152">
        <f>VLOOKUP($A1049,Basisgegevens!$B:$L,11,0)</f>
        <v>19</v>
      </c>
      <c r="BK1049" s="152" t="str">
        <f t="shared" si="402"/>
        <v/>
      </c>
      <c r="BL1049" s="153" t="str">
        <f t="shared" si="403"/>
        <v>Uit</v>
      </c>
      <c r="BM1049" s="154" t="str">
        <f t="shared" si="410"/>
        <v/>
      </c>
      <c r="BN1049" s="154">
        <f t="shared" si="404"/>
        <v>0</v>
      </c>
      <c r="BO1049" s="154" t="str">
        <f t="shared" si="405"/>
        <v/>
      </c>
      <c r="BP1049" s="61"/>
      <c r="BQ1049" s="61"/>
      <c r="BR1049" s="59" t="str">
        <f t="shared" si="406"/>
        <v/>
      </c>
      <c r="BS1049" s="59" t="str">
        <f t="shared" si="407"/>
        <v/>
      </c>
      <c r="BT1049" s="155" t="str">
        <f t="shared" si="408"/>
        <v/>
      </c>
      <c r="BU1049" s="156" t="str">
        <f t="shared" si="409"/>
        <v/>
      </c>
      <c r="BV1049" s="68"/>
      <c r="BW1049" s="68"/>
      <c r="BX1049" s="68"/>
      <c r="BY1049" s="68"/>
      <c r="BZ1049" s="68"/>
      <c r="CA1049" s="68"/>
      <c r="CB1049" s="68"/>
      <c r="CC1049" s="68"/>
    </row>
    <row r="1050" spans="1:81" x14ac:dyDescent="0.2">
      <c r="A1050" s="138" t="s">
        <v>193</v>
      </c>
      <c r="B1050" s="32"/>
      <c r="C1050" s="164" t="str">
        <f t="shared" si="389"/>
        <v>B</v>
      </c>
      <c r="D1050" s="68"/>
      <c r="E1050" s="40"/>
      <c r="F1050" s="35"/>
      <c r="G1050" s="32"/>
      <c r="H1050" s="32"/>
      <c r="I1050" s="32"/>
      <c r="J1050" s="32"/>
      <c r="K1050" s="41"/>
      <c r="L1050" s="42"/>
      <c r="M1050" s="42"/>
      <c r="N1050" s="167" t="str">
        <f t="shared" si="390"/>
        <v>Uit</v>
      </c>
      <c r="O1050" s="46"/>
      <c r="P1050" s="47"/>
      <c r="Q1050" s="48">
        <f t="shared" si="391"/>
        <v>0</v>
      </c>
      <c r="R1050" s="49" t="str">
        <f t="shared" si="392"/>
        <v/>
      </c>
      <c r="S1050" s="50" t="str">
        <f t="shared" si="393"/>
        <v>Uit</v>
      </c>
      <c r="T1050" s="171">
        <f t="shared" si="394"/>
        <v>0</v>
      </c>
      <c r="U1050" s="169">
        <f t="shared" si="395"/>
        <v>0</v>
      </c>
      <c r="V1050" s="169" t="str">
        <f t="shared" si="396"/>
        <v>Uit</v>
      </c>
      <c r="W1050" s="170" t="str">
        <f t="shared" si="397"/>
        <v/>
      </c>
      <c r="X1050" s="91" t="str">
        <f t="shared" si="398"/>
        <v/>
      </c>
      <c r="Y1050" s="51"/>
      <c r="Z1050" s="51"/>
      <c r="AA1050" s="51"/>
      <c r="AB1050" s="51"/>
      <c r="AC1050" s="51"/>
      <c r="AD1050" s="51"/>
      <c r="AE1050" s="51"/>
      <c r="AF1050" s="51"/>
      <c r="AG1050" s="51"/>
      <c r="AH1050" s="51"/>
      <c r="AI1050" s="51"/>
      <c r="AJ1050" s="51"/>
      <c r="AK1050" s="51"/>
      <c r="AL1050" s="51"/>
      <c r="AM1050" s="51"/>
      <c r="AN1050" s="51"/>
      <c r="AO1050" s="51"/>
      <c r="AP1050" s="51"/>
      <c r="AQ1050" s="51"/>
      <c r="AR1050" s="51"/>
      <c r="AS1050" s="51"/>
      <c r="AT1050" s="51"/>
      <c r="AU1050" s="51"/>
      <c r="AV1050" s="51"/>
      <c r="AW1050" s="51"/>
      <c r="AX1050" s="149">
        <f t="shared" si="399"/>
        <v>0</v>
      </c>
      <c r="AY1050" s="52"/>
      <c r="AZ1050" s="90" t="e">
        <f>VLOOKUP(AY1050,Termination!C:D,2,FALSE)</f>
        <v>#N/A</v>
      </c>
      <c r="BA1050" s="92" t="str">
        <f t="shared" si="400"/>
        <v/>
      </c>
      <c r="BB1050" s="89"/>
      <c r="BC1050" s="89"/>
      <c r="BD1050" s="150" t="str">
        <f t="shared" si="401"/>
        <v/>
      </c>
      <c r="BE1050" s="151">
        <f>VLOOKUP(A1050,Basisgegevens!$B:$L,5,0)</f>
        <v>2.708333333333333E-3</v>
      </c>
      <c r="BF1050" s="151">
        <f>VLOOKUP($A1050,Basisgegevens!$B:$L,7,0)</f>
        <v>2.4768518518518516E-3</v>
      </c>
      <c r="BG1050" s="151">
        <f>VLOOKUP($A1050,Basisgegevens!$B:$L,8,0)</f>
        <v>6.076388888888889E-3</v>
      </c>
      <c r="BH1050" s="152">
        <f>VLOOKUP($A1050,Basisgegevens!$B:$L,9,0)</f>
        <v>300</v>
      </c>
      <c r="BI1050" s="152">
        <f>VLOOKUP($A1050,Basisgegevens!$B:$L,10,0)</f>
        <v>135</v>
      </c>
      <c r="BJ1050" s="152">
        <f>VLOOKUP($A1050,Basisgegevens!$B:$L,11,0)</f>
        <v>19</v>
      </c>
      <c r="BK1050" s="152" t="str">
        <f t="shared" si="402"/>
        <v/>
      </c>
      <c r="BL1050" s="153" t="str">
        <f t="shared" si="403"/>
        <v>Uit</v>
      </c>
      <c r="BM1050" s="154" t="str">
        <f t="shared" si="410"/>
        <v/>
      </c>
      <c r="BN1050" s="154">
        <f t="shared" si="404"/>
        <v>0</v>
      </c>
      <c r="BO1050" s="154" t="str">
        <f t="shared" si="405"/>
        <v/>
      </c>
      <c r="BP1050" s="61"/>
      <c r="BQ1050" s="61"/>
      <c r="BR1050" s="59" t="str">
        <f t="shared" si="406"/>
        <v/>
      </c>
      <c r="BS1050" s="59" t="str">
        <f t="shared" si="407"/>
        <v/>
      </c>
      <c r="BT1050" s="155" t="str">
        <f t="shared" si="408"/>
        <v/>
      </c>
      <c r="BU1050" s="156" t="str">
        <f t="shared" si="409"/>
        <v/>
      </c>
      <c r="BV1050" s="68"/>
      <c r="BW1050" s="68"/>
      <c r="BX1050" s="68"/>
      <c r="BY1050" s="68"/>
      <c r="BZ1050" s="68"/>
      <c r="CA1050" s="68"/>
      <c r="CB1050" s="68"/>
      <c r="CC1050" s="68"/>
    </row>
    <row r="1051" spans="1:81" x14ac:dyDescent="0.2">
      <c r="A1051" s="138" t="s">
        <v>193</v>
      </c>
      <c r="B1051" s="32"/>
      <c r="C1051" s="164" t="str">
        <f t="shared" si="389"/>
        <v>B</v>
      </c>
      <c r="D1051" s="68"/>
      <c r="E1051" s="40"/>
      <c r="F1051" s="35"/>
      <c r="G1051" s="32"/>
      <c r="H1051" s="32"/>
      <c r="I1051" s="32"/>
      <c r="J1051" s="32"/>
      <c r="K1051" s="41"/>
      <c r="L1051" s="42"/>
      <c r="M1051" s="42"/>
      <c r="N1051" s="167" t="str">
        <f t="shared" si="390"/>
        <v>Uit</v>
      </c>
      <c r="O1051" s="46"/>
      <c r="P1051" s="47"/>
      <c r="Q1051" s="48">
        <f t="shared" si="391"/>
        <v>0</v>
      </c>
      <c r="R1051" s="49" t="str">
        <f t="shared" si="392"/>
        <v/>
      </c>
      <c r="S1051" s="50" t="str">
        <f t="shared" si="393"/>
        <v>Uit</v>
      </c>
      <c r="T1051" s="171">
        <f t="shared" si="394"/>
        <v>0</v>
      </c>
      <c r="U1051" s="169">
        <f t="shared" si="395"/>
        <v>0</v>
      </c>
      <c r="V1051" s="169" t="str">
        <f t="shared" si="396"/>
        <v>Uit</v>
      </c>
      <c r="W1051" s="170" t="str">
        <f t="shared" si="397"/>
        <v/>
      </c>
      <c r="X1051" s="91" t="str">
        <f t="shared" si="398"/>
        <v/>
      </c>
      <c r="Y1051" s="51"/>
      <c r="Z1051" s="51"/>
      <c r="AA1051" s="51"/>
      <c r="AB1051" s="51"/>
      <c r="AC1051" s="51"/>
      <c r="AD1051" s="51"/>
      <c r="AE1051" s="51"/>
      <c r="AF1051" s="51"/>
      <c r="AG1051" s="51"/>
      <c r="AH1051" s="51"/>
      <c r="AI1051" s="51"/>
      <c r="AJ1051" s="51"/>
      <c r="AK1051" s="51"/>
      <c r="AL1051" s="51"/>
      <c r="AM1051" s="51"/>
      <c r="AN1051" s="51"/>
      <c r="AO1051" s="51"/>
      <c r="AP1051" s="51"/>
      <c r="AQ1051" s="51"/>
      <c r="AR1051" s="51"/>
      <c r="AS1051" s="51"/>
      <c r="AT1051" s="51"/>
      <c r="AU1051" s="51"/>
      <c r="AV1051" s="51"/>
      <c r="AW1051" s="51"/>
      <c r="AX1051" s="149">
        <f t="shared" si="399"/>
        <v>0</v>
      </c>
      <c r="AY1051" s="52"/>
      <c r="AZ1051" s="90" t="e">
        <f>VLOOKUP(AY1051,Termination!C:D,2,FALSE)</f>
        <v>#N/A</v>
      </c>
      <c r="BA1051" s="92" t="str">
        <f t="shared" si="400"/>
        <v/>
      </c>
      <c r="BB1051" s="89"/>
      <c r="BC1051" s="89"/>
      <c r="BD1051" s="150" t="str">
        <f t="shared" si="401"/>
        <v/>
      </c>
      <c r="BE1051" s="151">
        <f>VLOOKUP(A1051,Basisgegevens!$B:$L,5,0)</f>
        <v>2.708333333333333E-3</v>
      </c>
      <c r="BF1051" s="151">
        <f>VLOOKUP($A1051,Basisgegevens!$B:$L,7,0)</f>
        <v>2.4768518518518516E-3</v>
      </c>
      <c r="BG1051" s="151">
        <f>VLOOKUP($A1051,Basisgegevens!$B:$L,8,0)</f>
        <v>6.076388888888889E-3</v>
      </c>
      <c r="BH1051" s="152">
        <f>VLOOKUP($A1051,Basisgegevens!$B:$L,9,0)</f>
        <v>300</v>
      </c>
      <c r="BI1051" s="152">
        <f>VLOOKUP($A1051,Basisgegevens!$B:$L,10,0)</f>
        <v>135</v>
      </c>
      <c r="BJ1051" s="152">
        <f>VLOOKUP($A1051,Basisgegevens!$B:$L,11,0)</f>
        <v>19</v>
      </c>
      <c r="BK1051" s="152" t="str">
        <f t="shared" si="402"/>
        <v/>
      </c>
      <c r="BL1051" s="153" t="str">
        <f t="shared" si="403"/>
        <v>Uit</v>
      </c>
      <c r="BM1051" s="154" t="str">
        <f t="shared" si="410"/>
        <v/>
      </c>
      <c r="BN1051" s="154">
        <f t="shared" si="404"/>
        <v>0</v>
      </c>
      <c r="BO1051" s="154" t="str">
        <f t="shared" si="405"/>
        <v/>
      </c>
      <c r="BP1051" s="61"/>
      <c r="BQ1051" s="61"/>
      <c r="BR1051" s="59" t="str">
        <f t="shared" si="406"/>
        <v/>
      </c>
      <c r="BS1051" s="59" t="str">
        <f t="shared" si="407"/>
        <v/>
      </c>
      <c r="BT1051" s="155" t="str">
        <f t="shared" si="408"/>
        <v/>
      </c>
      <c r="BU1051" s="156" t="str">
        <f t="shared" si="409"/>
        <v/>
      </c>
      <c r="BV1051" s="68"/>
      <c r="BW1051" s="68"/>
      <c r="BX1051" s="68"/>
      <c r="BY1051" s="68"/>
      <c r="BZ1051" s="68"/>
      <c r="CA1051" s="68"/>
      <c r="CB1051" s="68"/>
      <c r="CC1051" s="68"/>
    </row>
    <row r="1052" spans="1:81" x14ac:dyDescent="0.2">
      <c r="A1052" s="138" t="s">
        <v>193</v>
      </c>
      <c r="B1052" s="32"/>
      <c r="C1052" s="164" t="str">
        <f t="shared" si="389"/>
        <v>B</v>
      </c>
      <c r="D1052" s="68"/>
      <c r="E1052" s="40"/>
      <c r="F1052" s="35"/>
      <c r="G1052" s="32"/>
      <c r="H1052" s="32"/>
      <c r="I1052" s="32"/>
      <c r="J1052" s="32"/>
      <c r="K1052" s="41"/>
      <c r="L1052" s="42"/>
      <c r="M1052" s="42"/>
      <c r="N1052" s="167" t="str">
        <f t="shared" si="390"/>
        <v>Uit</v>
      </c>
      <c r="O1052" s="46"/>
      <c r="P1052" s="47"/>
      <c r="Q1052" s="48">
        <f t="shared" si="391"/>
        <v>0</v>
      </c>
      <c r="R1052" s="49" t="str">
        <f t="shared" si="392"/>
        <v/>
      </c>
      <c r="S1052" s="50" t="str">
        <f t="shared" si="393"/>
        <v>Uit</v>
      </c>
      <c r="T1052" s="171">
        <f t="shared" si="394"/>
        <v>0</v>
      </c>
      <c r="U1052" s="169">
        <f t="shared" si="395"/>
        <v>0</v>
      </c>
      <c r="V1052" s="169" t="str">
        <f t="shared" si="396"/>
        <v>Uit</v>
      </c>
      <c r="W1052" s="170" t="str">
        <f t="shared" si="397"/>
        <v/>
      </c>
      <c r="X1052" s="91" t="str">
        <f t="shared" si="398"/>
        <v/>
      </c>
      <c r="Y1052" s="51"/>
      <c r="Z1052" s="51"/>
      <c r="AA1052" s="51"/>
      <c r="AB1052" s="51"/>
      <c r="AC1052" s="51"/>
      <c r="AD1052" s="51"/>
      <c r="AE1052" s="51"/>
      <c r="AF1052" s="51"/>
      <c r="AG1052" s="51"/>
      <c r="AH1052" s="51"/>
      <c r="AI1052" s="51"/>
      <c r="AJ1052" s="51"/>
      <c r="AK1052" s="51"/>
      <c r="AL1052" s="51"/>
      <c r="AM1052" s="51"/>
      <c r="AN1052" s="51"/>
      <c r="AO1052" s="51"/>
      <c r="AP1052" s="51"/>
      <c r="AQ1052" s="51"/>
      <c r="AR1052" s="51"/>
      <c r="AS1052" s="51"/>
      <c r="AT1052" s="51"/>
      <c r="AU1052" s="51"/>
      <c r="AV1052" s="51"/>
      <c r="AW1052" s="51"/>
      <c r="AX1052" s="149">
        <f t="shared" si="399"/>
        <v>0</v>
      </c>
      <c r="AY1052" s="52"/>
      <c r="AZ1052" s="90" t="e">
        <f>VLOOKUP(AY1052,Termination!C:D,2,FALSE)</f>
        <v>#N/A</v>
      </c>
      <c r="BA1052" s="92" t="str">
        <f t="shared" si="400"/>
        <v/>
      </c>
      <c r="BB1052" s="89"/>
      <c r="BC1052" s="89"/>
      <c r="BD1052" s="150" t="str">
        <f t="shared" si="401"/>
        <v/>
      </c>
      <c r="BE1052" s="151">
        <f>VLOOKUP(A1052,Basisgegevens!$B:$L,5,0)</f>
        <v>2.708333333333333E-3</v>
      </c>
      <c r="BF1052" s="151">
        <f>VLOOKUP($A1052,Basisgegevens!$B:$L,7,0)</f>
        <v>2.4768518518518516E-3</v>
      </c>
      <c r="BG1052" s="151">
        <f>VLOOKUP($A1052,Basisgegevens!$B:$L,8,0)</f>
        <v>6.076388888888889E-3</v>
      </c>
      <c r="BH1052" s="152">
        <f>VLOOKUP($A1052,Basisgegevens!$B:$L,9,0)</f>
        <v>300</v>
      </c>
      <c r="BI1052" s="152">
        <f>VLOOKUP($A1052,Basisgegevens!$B:$L,10,0)</f>
        <v>135</v>
      </c>
      <c r="BJ1052" s="152">
        <f>VLOOKUP($A1052,Basisgegevens!$B:$L,11,0)</f>
        <v>19</v>
      </c>
      <c r="BK1052" s="152" t="str">
        <f t="shared" si="402"/>
        <v/>
      </c>
      <c r="BL1052" s="153" t="str">
        <f t="shared" si="403"/>
        <v>Uit</v>
      </c>
      <c r="BM1052" s="154" t="str">
        <f t="shared" si="410"/>
        <v/>
      </c>
      <c r="BN1052" s="154">
        <f t="shared" si="404"/>
        <v>0</v>
      </c>
      <c r="BO1052" s="154" t="str">
        <f t="shared" si="405"/>
        <v/>
      </c>
      <c r="BP1052" s="61"/>
      <c r="BQ1052" s="61"/>
      <c r="BR1052" s="59" t="str">
        <f t="shared" si="406"/>
        <v/>
      </c>
      <c r="BS1052" s="59" t="str">
        <f t="shared" si="407"/>
        <v/>
      </c>
      <c r="BT1052" s="155" t="str">
        <f t="shared" si="408"/>
        <v/>
      </c>
      <c r="BU1052" s="156" t="str">
        <f t="shared" si="409"/>
        <v/>
      </c>
      <c r="BV1052" s="68"/>
      <c r="BW1052" s="68"/>
      <c r="BX1052" s="68"/>
      <c r="BY1052" s="68"/>
      <c r="BZ1052" s="68"/>
      <c r="CA1052" s="68"/>
      <c r="CB1052" s="68"/>
      <c r="CC1052" s="68"/>
    </row>
    <row r="1053" spans="1:81" x14ac:dyDescent="0.2">
      <c r="A1053" s="138" t="s">
        <v>194</v>
      </c>
      <c r="B1053" s="32"/>
      <c r="C1053" s="164" t="str">
        <f t="shared" ref="C1053:C1112" si="411">MID(A1053,4,1)</f>
        <v>L</v>
      </c>
      <c r="D1053" s="68"/>
      <c r="E1053" s="40"/>
      <c r="F1053" s="35"/>
      <c r="G1053" s="32"/>
      <c r="H1053" s="32"/>
      <c r="I1053" s="32"/>
      <c r="J1053" s="32"/>
      <c r="K1053" s="41"/>
      <c r="L1053" s="42"/>
      <c r="M1053" s="42"/>
      <c r="N1053" s="167" t="str">
        <f t="shared" ref="N1053:N1112" si="412">IFERROR(IF(ISTEXT(M1053),M1053,(IF(AVERAGE(L1053:M1053)&lt;=BI1053,"Uit",100-(AVERAGE(L1053:M1053)/BH1053*100)))),"Uit")</f>
        <v>Uit</v>
      </c>
      <c r="O1053" s="46"/>
      <c r="P1053" s="47"/>
      <c r="Q1053" s="48">
        <f t="shared" ref="Q1053:Q1112" si="413">IF(AX1053="","",AX1053)</f>
        <v>0</v>
      </c>
      <c r="R1053" s="49" t="str">
        <f t="shared" ref="R1053:R1112" si="414">IF(BD1053="","",IF(BD1053&gt;BG1053,"Uit",BM1053+BN1053))</f>
        <v/>
      </c>
      <c r="S1053" s="50" t="str">
        <f t="shared" ref="S1053:S1112" si="415">IF(ISTEXT(BL1053),BL1053,IF(OR(ISBLANK(Q1053),Q1053="",ISBLANK(Y1053)),BL1053,IF(ISTEXT(BO1053),BO1053,BL1053+BO1053)))</f>
        <v>Uit</v>
      </c>
      <c r="T1053" s="171">
        <f t="shared" ref="T1053:T1112" si="416">IF(BP1053="",0,BR1053)</f>
        <v>0</v>
      </c>
      <c r="U1053" s="169">
        <f t="shared" ref="U1053:U1112" si="417">IF(BQ1053="",0,BS1053)</f>
        <v>0</v>
      </c>
      <c r="V1053" s="169" t="str">
        <f t="shared" ref="V1053:V1112" si="418">IF(S1053="","",IF(ISTEXT(S1053),S1053,S1053-T1053-U1053))</f>
        <v>Uit</v>
      </c>
      <c r="W1053" s="170" t="str">
        <f t="shared" ref="W1053:W1112" si="419">IF(AY1053="","",AZ1053)</f>
        <v/>
      </c>
      <c r="X1053" s="91" t="str">
        <f t="shared" ref="X1053:X1112" si="420">IF($G1053="","",$G1053)</f>
        <v/>
      </c>
      <c r="Y1053" s="51"/>
      <c r="Z1053" s="51"/>
      <c r="AA1053" s="51"/>
      <c r="AB1053" s="51"/>
      <c r="AC1053" s="51"/>
      <c r="AD1053" s="51"/>
      <c r="AE1053" s="51"/>
      <c r="AF1053" s="51"/>
      <c r="AG1053" s="51"/>
      <c r="AH1053" s="51"/>
      <c r="AI1053" s="51"/>
      <c r="AJ1053" s="51"/>
      <c r="AK1053" s="51"/>
      <c r="AL1053" s="51"/>
      <c r="AM1053" s="51"/>
      <c r="AN1053" s="51"/>
      <c r="AO1053" s="51"/>
      <c r="AP1053" s="51"/>
      <c r="AQ1053" s="51"/>
      <c r="AR1053" s="51"/>
      <c r="AS1053" s="51"/>
      <c r="AT1053" s="51"/>
      <c r="AU1053" s="51"/>
      <c r="AV1053" s="51"/>
      <c r="AW1053" s="51"/>
      <c r="AX1053" s="149">
        <f t="shared" ref="AX1053:AX1112" si="421">IF(AY1053="",SUM(Y1053:AW1053),"Uit")</f>
        <v>0</v>
      </c>
      <c r="AY1053" s="52"/>
      <c r="AZ1053" s="90" t="e">
        <f>VLOOKUP(AY1053,Termination!C:D,2,FALSE)</f>
        <v>#N/A</v>
      </c>
      <c r="BA1053" s="92" t="str">
        <f t="shared" ref="BA1053:BA1112" si="422">IF($G1053="","",$G1053)</f>
        <v/>
      </c>
      <c r="BB1053" s="89"/>
      <c r="BC1053" s="89"/>
      <c r="BD1053" s="150" t="str">
        <f t="shared" ref="BD1053:BD1112" si="423">IF(ISBLANK(BC1053),"",BC1053-BB1053)</f>
        <v/>
      </c>
      <c r="BE1053" s="151">
        <f>VLOOKUP(A1053,Basisgegevens!$B:$L,5,0)</f>
        <v>1.1342592592592591E-3</v>
      </c>
      <c r="BF1053" s="151">
        <f>VLOOKUP($A1053,Basisgegevens!$B:$L,7,0)</f>
        <v>9.0277777777777763E-4</v>
      </c>
      <c r="BG1053" s="151">
        <f>VLOOKUP($A1053,Basisgegevens!$B:$L,8,0)</f>
        <v>2.2569444444444442E-3</v>
      </c>
      <c r="BH1053" s="152">
        <f>VLOOKUP($A1053,Basisgegevens!$B:$L,9,0)</f>
        <v>300</v>
      </c>
      <c r="BI1053" s="152">
        <f>VLOOKUP($A1053,Basisgegevens!$B:$L,10,0)</f>
        <v>135</v>
      </c>
      <c r="BJ1053" s="152">
        <f>VLOOKUP($A1053,Basisgegevens!$B:$L,11,0)</f>
        <v>19</v>
      </c>
      <c r="BK1053" s="152" t="str">
        <f t="shared" ref="BK1053:BK1112" si="424">IF(O1053="","",IF(ISTEXT(O1053),O1053,IF(O1053&gt;BJ1053,"Uit",IF(ISBLANK(P1053),O1053,O1053+P1053))))</f>
        <v/>
      </c>
      <c r="BL1053" s="153" t="str">
        <f t="shared" ref="BL1053:BL1112" si="425">IF(OR(ISTEXT(N1053),BK1053=""),N1053,IF(ISTEXT(BK1053),BK1053,N1053+BK1053))</f>
        <v>Uit</v>
      </c>
      <c r="BM1053" s="154" t="str">
        <f t="shared" ref="BM1053:BM1072" si="426">IFERROR(IF(BD1053&gt;BE1053,(BD1053-BE1053)*24*3600*0.4,0),"")</f>
        <v/>
      </c>
      <c r="BN1053" s="154">
        <f t="shared" ref="BN1053:BN1112" si="427">IF(BD1053&gt;BF1053,0,(BF1053-BD1053)*24*3600*0.4)</f>
        <v>0</v>
      </c>
      <c r="BO1053" s="154" t="str">
        <f t="shared" ref="BO1053:BO1112" si="428">IF(Q1053="","",IF(ISTEXT(Q1053),Q1053,IF(ISTEXT(R1053),R1053,Q1053+R1053)))</f>
        <v/>
      </c>
      <c r="BP1053" s="61"/>
      <c r="BQ1053" s="61"/>
      <c r="BR1053" s="59" t="str">
        <f t="shared" ref="BR1053:BR1112" si="429">IF(BP1053="","",BP1053)</f>
        <v/>
      </c>
      <c r="BS1053" s="59" t="str">
        <f t="shared" ref="BS1053:BS1112" si="430">IF(BQ1053="","",BQ1053)</f>
        <v/>
      </c>
      <c r="BT1053" s="155" t="str">
        <f t="shared" ref="BT1053:BT1112" si="431">IFERROR(AVERAGE(BR1053:BS1053),"")</f>
        <v/>
      </c>
      <c r="BU1053" s="156" t="str">
        <f t="shared" ref="BU1053:BU1112" si="432">IF(BT1053&gt;0,IF(BT1053&lt;6,"onvoldoende",""),"")</f>
        <v/>
      </c>
      <c r="BV1053" s="68"/>
      <c r="BW1053" s="68"/>
      <c r="BX1053" s="68"/>
      <c r="BY1053" s="68"/>
      <c r="BZ1053" s="68"/>
      <c r="CA1053" s="68"/>
      <c r="CB1053" s="68"/>
      <c r="CC1053" s="68"/>
    </row>
    <row r="1054" spans="1:81" x14ac:dyDescent="0.2">
      <c r="A1054" s="138" t="s">
        <v>194</v>
      </c>
      <c r="B1054" s="32"/>
      <c r="C1054" s="164" t="str">
        <f t="shared" si="411"/>
        <v>L</v>
      </c>
      <c r="D1054" s="68"/>
      <c r="E1054" s="40"/>
      <c r="F1054" s="35"/>
      <c r="G1054" s="32"/>
      <c r="H1054" s="32"/>
      <c r="I1054" s="32"/>
      <c r="J1054" s="32"/>
      <c r="K1054" s="41"/>
      <c r="L1054" s="42"/>
      <c r="M1054" s="42"/>
      <c r="N1054" s="167" t="str">
        <f t="shared" si="412"/>
        <v>Uit</v>
      </c>
      <c r="O1054" s="46"/>
      <c r="P1054" s="47"/>
      <c r="Q1054" s="48">
        <f t="shared" si="413"/>
        <v>0</v>
      </c>
      <c r="R1054" s="49" t="str">
        <f t="shared" si="414"/>
        <v/>
      </c>
      <c r="S1054" s="50" t="str">
        <f t="shared" si="415"/>
        <v>Uit</v>
      </c>
      <c r="T1054" s="171">
        <f t="shared" si="416"/>
        <v>0</v>
      </c>
      <c r="U1054" s="169">
        <f t="shared" si="417"/>
        <v>0</v>
      </c>
      <c r="V1054" s="169" t="str">
        <f t="shared" si="418"/>
        <v>Uit</v>
      </c>
      <c r="W1054" s="170" t="str">
        <f t="shared" si="419"/>
        <v/>
      </c>
      <c r="X1054" s="91" t="str">
        <f t="shared" si="420"/>
        <v/>
      </c>
      <c r="Y1054" s="51"/>
      <c r="Z1054" s="51"/>
      <c r="AA1054" s="51"/>
      <c r="AB1054" s="51"/>
      <c r="AC1054" s="51"/>
      <c r="AD1054" s="51"/>
      <c r="AE1054" s="51"/>
      <c r="AF1054" s="51"/>
      <c r="AG1054" s="51"/>
      <c r="AH1054" s="51"/>
      <c r="AI1054" s="51"/>
      <c r="AJ1054" s="51"/>
      <c r="AK1054" s="51"/>
      <c r="AL1054" s="51"/>
      <c r="AM1054" s="51"/>
      <c r="AN1054" s="51"/>
      <c r="AO1054" s="51"/>
      <c r="AP1054" s="51"/>
      <c r="AQ1054" s="51"/>
      <c r="AR1054" s="51"/>
      <c r="AS1054" s="51"/>
      <c r="AT1054" s="51"/>
      <c r="AU1054" s="51"/>
      <c r="AV1054" s="51"/>
      <c r="AW1054" s="51"/>
      <c r="AX1054" s="149">
        <f t="shared" si="421"/>
        <v>0</v>
      </c>
      <c r="AY1054" s="52"/>
      <c r="AZ1054" s="90" t="e">
        <f>VLOOKUP(AY1054,Termination!C:D,2,FALSE)</f>
        <v>#N/A</v>
      </c>
      <c r="BA1054" s="92" t="str">
        <f t="shared" si="422"/>
        <v/>
      </c>
      <c r="BB1054" s="89"/>
      <c r="BC1054" s="89"/>
      <c r="BD1054" s="150" t="str">
        <f t="shared" si="423"/>
        <v/>
      </c>
      <c r="BE1054" s="151">
        <f>VLOOKUP(A1054,Basisgegevens!$B:$L,5,0)</f>
        <v>1.1342592592592591E-3</v>
      </c>
      <c r="BF1054" s="151">
        <f>VLOOKUP($A1054,Basisgegevens!$B:$L,7,0)</f>
        <v>9.0277777777777763E-4</v>
      </c>
      <c r="BG1054" s="151">
        <f>VLOOKUP($A1054,Basisgegevens!$B:$L,8,0)</f>
        <v>2.2569444444444442E-3</v>
      </c>
      <c r="BH1054" s="152">
        <f>VLOOKUP($A1054,Basisgegevens!$B:$L,9,0)</f>
        <v>300</v>
      </c>
      <c r="BI1054" s="152">
        <f>VLOOKUP($A1054,Basisgegevens!$B:$L,10,0)</f>
        <v>135</v>
      </c>
      <c r="BJ1054" s="152">
        <f>VLOOKUP($A1054,Basisgegevens!$B:$L,11,0)</f>
        <v>19</v>
      </c>
      <c r="BK1054" s="152" t="str">
        <f t="shared" si="424"/>
        <v/>
      </c>
      <c r="BL1054" s="153" t="str">
        <f t="shared" si="425"/>
        <v>Uit</v>
      </c>
      <c r="BM1054" s="154" t="str">
        <f t="shared" si="426"/>
        <v/>
      </c>
      <c r="BN1054" s="154">
        <f t="shared" si="427"/>
        <v>0</v>
      </c>
      <c r="BO1054" s="154" t="str">
        <f t="shared" si="428"/>
        <v/>
      </c>
      <c r="BP1054" s="61"/>
      <c r="BQ1054" s="61"/>
      <c r="BR1054" s="59" t="str">
        <f t="shared" si="429"/>
        <v/>
      </c>
      <c r="BS1054" s="59" t="str">
        <f t="shared" si="430"/>
        <v/>
      </c>
      <c r="BT1054" s="155" t="str">
        <f t="shared" si="431"/>
        <v/>
      </c>
      <c r="BU1054" s="156" t="str">
        <f t="shared" si="432"/>
        <v/>
      </c>
      <c r="BV1054" s="68"/>
      <c r="BW1054" s="68"/>
      <c r="BX1054" s="68"/>
      <c r="BY1054" s="68"/>
      <c r="BZ1054" s="68"/>
      <c r="CA1054" s="68"/>
      <c r="CB1054" s="68"/>
      <c r="CC1054" s="68"/>
    </row>
    <row r="1055" spans="1:81" x14ac:dyDescent="0.2">
      <c r="A1055" s="138" t="s">
        <v>194</v>
      </c>
      <c r="B1055" s="32"/>
      <c r="C1055" s="164" t="str">
        <f t="shared" si="411"/>
        <v>L</v>
      </c>
      <c r="D1055" s="68"/>
      <c r="E1055" s="40"/>
      <c r="F1055" s="35"/>
      <c r="G1055" s="32"/>
      <c r="H1055" s="32"/>
      <c r="I1055" s="32"/>
      <c r="J1055" s="32"/>
      <c r="K1055" s="41"/>
      <c r="L1055" s="42"/>
      <c r="M1055" s="42"/>
      <c r="N1055" s="167" t="str">
        <f t="shared" si="412"/>
        <v>Uit</v>
      </c>
      <c r="O1055" s="46"/>
      <c r="P1055" s="47"/>
      <c r="Q1055" s="48">
        <f t="shared" si="413"/>
        <v>0</v>
      </c>
      <c r="R1055" s="49" t="str">
        <f t="shared" si="414"/>
        <v/>
      </c>
      <c r="S1055" s="50" t="str">
        <f t="shared" si="415"/>
        <v>Uit</v>
      </c>
      <c r="T1055" s="171">
        <f t="shared" si="416"/>
        <v>0</v>
      </c>
      <c r="U1055" s="169">
        <f t="shared" si="417"/>
        <v>0</v>
      </c>
      <c r="V1055" s="169" t="str">
        <f t="shared" si="418"/>
        <v>Uit</v>
      </c>
      <c r="W1055" s="170" t="str">
        <f t="shared" si="419"/>
        <v/>
      </c>
      <c r="X1055" s="91" t="str">
        <f t="shared" si="420"/>
        <v/>
      </c>
      <c r="Y1055" s="51"/>
      <c r="Z1055" s="51"/>
      <c r="AA1055" s="51"/>
      <c r="AB1055" s="51"/>
      <c r="AC1055" s="51"/>
      <c r="AD1055" s="51"/>
      <c r="AE1055" s="51"/>
      <c r="AF1055" s="51"/>
      <c r="AG1055" s="51"/>
      <c r="AH1055" s="51"/>
      <c r="AI1055" s="51"/>
      <c r="AJ1055" s="51"/>
      <c r="AK1055" s="51"/>
      <c r="AL1055" s="51"/>
      <c r="AM1055" s="51"/>
      <c r="AN1055" s="51"/>
      <c r="AO1055" s="51"/>
      <c r="AP1055" s="51"/>
      <c r="AQ1055" s="51"/>
      <c r="AR1055" s="51"/>
      <c r="AS1055" s="51"/>
      <c r="AT1055" s="51"/>
      <c r="AU1055" s="51"/>
      <c r="AV1055" s="51"/>
      <c r="AW1055" s="51"/>
      <c r="AX1055" s="149">
        <f t="shared" si="421"/>
        <v>0</v>
      </c>
      <c r="AY1055" s="52"/>
      <c r="AZ1055" s="90" t="e">
        <f>VLOOKUP(AY1055,Termination!C:D,2,FALSE)</f>
        <v>#N/A</v>
      </c>
      <c r="BA1055" s="92" t="str">
        <f t="shared" si="422"/>
        <v/>
      </c>
      <c r="BB1055" s="89"/>
      <c r="BC1055" s="89"/>
      <c r="BD1055" s="150" t="str">
        <f t="shared" si="423"/>
        <v/>
      </c>
      <c r="BE1055" s="151">
        <f>VLOOKUP(A1055,Basisgegevens!$B:$L,5,0)</f>
        <v>1.1342592592592591E-3</v>
      </c>
      <c r="BF1055" s="151">
        <f>VLOOKUP($A1055,Basisgegevens!$B:$L,7,0)</f>
        <v>9.0277777777777763E-4</v>
      </c>
      <c r="BG1055" s="151">
        <f>VLOOKUP($A1055,Basisgegevens!$B:$L,8,0)</f>
        <v>2.2569444444444442E-3</v>
      </c>
      <c r="BH1055" s="152">
        <f>VLOOKUP($A1055,Basisgegevens!$B:$L,9,0)</f>
        <v>300</v>
      </c>
      <c r="BI1055" s="152">
        <f>VLOOKUP($A1055,Basisgegevens!$B:$L,10,0)</f>
        <v>135</v>
      </c>
      <c r="BJ1055" s="152">
        <f>VLOOKUP($A1055,Basisgegevens!$B:$L,11,0)</f>
        <v>19</v>
      </c>
      <c r="BK1055" s="152" t="str">
        <f t="shared" si="424"/>
        <v/>
      </c>
      <c r="BL1055" s="153" t="str">
        <f t="shared" si="425"/>
        <v>Uit</v>
      </c>
      <c r="BM1055" s="154" t="str">
        <f t="shared" si="426"/>
        <v/>
      </c>
      <c r="BN1055" s="154">
        <f t="shared" si="427"/>
        <v>0</v>
      </c>
      <c r="BO1055" s="154" t="str">
        <f t="shared" si="428"/>
        <v/>
      </c>
      <c r="BP1055" s="61"/>
      <c r="BQ1055" s="61"/>
      <c r="BR1055" s="59" t="str">
        <f t="shared" si="429"/>
        <v/>
      </c>
      <c r="BS1055" s="59" t="str">
        <f t="shared" si="430"/>
        <v/>
      </c>
      <c r="BT1055" s="155" t="str">
        <f t="shared" si="431"/>
        <v/>
      </c>
      <c r="BU1055" s="156" t="str">
        <f t="shared" si="432"/>
        <v/>
      </c>
      <c r="BV1055" s="68"/>
      <c r="BW1055" s="68"/>
      <c r="BX1055" s="68"/>
      <c r="BY1055" s="68"/>
      <c r="BZ1055" s="68"/>
      <c r="CA1055" s="68"/>
      <c r="CB1055" s="68"/>
      <c r="CC1055" s="68"/>
    </row>
    <row r="1056" spans="1:81" x14ac:dyDescent="0.2">
      <c r="A1056" s="138" t="s">
        <v>194</v>
      </c>
      <c r="B1056" s="32"/>
      <c r="C1056" s="164" t="str">
        <f t="shared" si="411"/>
        <v>L</v>
      </c>
      <c r="D1056" s="68"/>
      <c r="E1056" s="40"/>
      <c r="F1056" s="35"/>
      <c r="G1056" s="32"/>
      <c r="H1056" s="32"/>
      <c r="I1056" s="32"/>
      <c r="J1056" s="32"/>
      <c r="K1056" s="41"/>
      <c r="L1056" s="42"/>
      <c r="M1056" s="42"/>
      <c r="N1056" s="167" t="str">
        <f t="shared" si="412"/>
        <v>Uit</v>
      </c>
      <c r="O1056" s="46"/>
      <c r="P1056" s="47"/>
      <c r="Q1056" s="48">
        <f t="shared" si="413"/>
        <v>0</v>
      </c>
      <c r="R1056" s="49" t="str">
        <f t="shared" si="414"/>
        <v/>
      </c>
      <c r="S1056" s="50" t="str">
        <f t="shared" si="415"/>
        <v>Uit</v>
      </c>
      <c r="T1056" s="171">
        <f t="shared" si="416"/>
        <v>0</v>
      </c>
      <c r="U1056" s="169">
        <f t="shared" si="417"/>
        <v>0</v>
      </c>
      <c r="V1056" s="169" t="str">
        <f t="shared" si="418"/>
        <v>Uit</v>
      </c>
      <c r="W1056" s="170" t="str">
        <f t="shared" si="419"/>
        <v/>
      </c>
      <c r="X1056" s="91" t="str">
        <f t="shared" si="420"/>
        <v/>
      </c>
      <c r="Y1056" s="51"/>
      <c r="Z1056" s="51"/>
      <c r="AA1056" s="51"/>
      <c r="AB1056" s="51"/>
      <c r="AC1056" s="51"/>
      <c r="AD1056" s="51"/>
      <c r="AE1056" s="51"/>
      <c r="AF1056" s="51"/>
      <c r="AG1056" s="51"/>
      <c r="AH1056" s="51"/>
      <c r="AI1056" s="51"/>
      <c r="AJ1056" s="51"/>
      <c r="AK1056" s="51"/>
      <c r="AL1056" s="51"/>
      <c r="AM1056" s="51"/>
      <c r="AN1056" s="51"/>
      <c r="AO1056" s="51"/>
      <c r="AP1056" s="51"/>
      <c r="AQ1056" s="51"/>
      <c r="AR1056" s="51"/>
      <c r="AS1056" s="51"/>
      <c r="AT1056" s="51"/>
      <c r="AU1056" s="51"/>
      <c r="AV1056" s="51"/>
      <c r="AW1056" s="51"/>
      <c r="AX1056" s="149">
        <f t="shared" si="421"/>
        <v>0</v>
      </c>
      <c r="AY1056" s="52"/>
      <c r="AZ1056" s="90" t="e">
        <f>VLOOKUP(AY1056,Termination!C:D,2,FALSE)</f>
        <v>#N/A</v>
      </c>
      <c r="BA1056" s="92" t="str">
        <f t="shared" si="422"/>
        <v/>
      </c>
      <c r="BB1056" s="89"/>
      <c r="BC1056" s="89"/>
      <c r="BD1056" s="150" t="str">
        <f t="shared" si="423"/>
        <v/>
      </c>
      <c r="BE1056" s="151">
        <f>VLOOKUP(A1056,Basisgegevens!$B:$L,5,0)</f>
        <v>1.1342592592592591E-3</v>
      </c>
      <c r="BF1056" s="151">
        <f>VLOOKUP($A1056,Basisgegevens!$B:$L,7,0)</f>
        <v>9.0277777777777763E-4</v>
      </c>
      <c r="BG1056" s="151">
        <f>VLOOKUP($A1056,Basisgegevens!$B:$L,8,0)</f>
        <v>2.2569444444444442E-3</v>
      </c>
      <c r="BH1056" s="152">
        <f>VLOOKUP($A1056,Basisgegevens!$B:$L,9,0)</f>
        <v>300</v>
      </c>
      <c r="BI1056" s="152">
        <f>VLOOKUP($A1056,Basisgegevens!$B:$L,10,0)</f>
        <v>135</v>
      </c>
      <c r="BJ1056" s="152">
        <f>VLOOKUP($A1056,Basisgegevens!$B:$L,11,0)</f>
        <v>19</v>
      </c>
      <c r="BK1056" s="152" t="str">
        <f t="shared" si="424"/>
        <v/>
      </c>
      <c r="BL1056" s="153" t="str">
        <f t="shared" si="425"/>
        <v>Uit</v>
      </c>
      <c r="BM1056" s="154" t="str">
        <f t="shared" si="426"/>
        <v/>
      </c>
      <c r="BN1056" s="154">
        <f t="shared" si="427"/>
        <v>0</v>
      </c>
      <c r="BO1056" s="154" t="str">
        <f t="shared" si="428"/>
        <v/>
      </c>
      <c r="BP1056" s="61"/>
      <c r="BQ1056" s="61"/>
      <c r="BR1056" s="59" t="str">
        <f t="shared" si="429"/>
        <v/>
      </c>
      <c r="BS1056" s="59" t="str">
        <f t="shared" si="430"/>
        <v/>
      </c>
      <c r="BT1056" s="155" t="str">
        <f t="shared" si="431"/>
        <v/>
      </c>
      <c r="BU1056" s="156" t="str">
        <f t="shared" si="432"/>
        <v/>
      </c>
      <c r="BV1056" s="68"/>
      <c r="BW1056" s="68"/>
      <c r="BX1056" s="68"/>
      <c r="BY1056" s="68"/>
      <c r="BZ1056" s="68"/>
      <c r="CA1056" s="68"/>
      <c r="CB1056" s="68"/>
      <c r="CC1056" s="68"/>
    </row>
    <row r="1057" spans="1:81" x14ac:dyDescent="0.2">
      <c r="A1057" s="138" t="s">
        <v>194</v>
      </c>
      <c r="B1057" s="32"/>
      <c r="C1057" s="164" t="str">
        <f t="shared" si="411"/>
        <v>L</v>
      </c>
      <c r="D1057" s="68"/>
      <c r="E1057" s="40"/>
      <c r="F1057" s="35"/>
      <c r="G1057" s="32"/>
      <c r="H1057" s="32"/>
      <c r="I1057" s="32"/>
      <c r="J1057" s="32"/>
      <c r="K1057" s="41"/>
      <c r="L1057" s="42"/>
      <c r="M1057" s="42"/>
      <c r="N1057" s="167" t="str">
        <f t="shared" si="412"/>
        <v>Uit</v>
      </c>
      <c r="O1057" s="46"/>
      <c r="P1057" s="47"/>
      <c r="Q1057" s="48">
        <f t="shared" si="413"/>
        <v>0</v>
      </c>
      <c r="R1057" s="49" t="str">
        <f t="shared" si="414"/>
        <v/>
      </c>
      <c r="S1057" s="50" t="str">
        <f t="shared" si="415"/>
        <v>Uit</v>
      </c>
      <c r="T1057" s="171">
        <f t="shared" si="416"/>
        <v>0</v>
      </c>
      <c r="U1057" s="169">
        <f t="shared" si="417"/>
        <v>0</v>
      </c>
      <c r="V1057" s="169" t="str">
        <f t="shared" si="418"/>
        <v>Uit</v>
      </c>
      <c r="W1057" s="170" t="str">
        <f t="shared" si="419"/>
        <v/>
      </c>
      <c r="X1057" s="91" t="str">
        <f t="shared" si="420"/>
        <v/>
      </c>
      <c r="Y1057" s="51"/>
      <c r="Z1057" s="51"/>
      <c r="AA1057" s="51"/>
      <c r="AB1057" s="51"/>
      <c r="AC1057" s="51"/>
      <c r="AD1057" s="51"/>
      <c r="AE1057" s="51"/>
      <c r="AF1057" s="51"/>
      <c r="AG1057" s="51"/>
      <c r="AH1057" s="51"/>
      <c r="AI1057" s="51"/>
      <c r="AJ1057" s="51"/>
      <c r="AK1057" s="51"/>
      <c r="AL1057" s="51"/>
      <c r="AM1057" s="51"/>
      <c r="AN1057" s="51"/>
      <c r="AO1057" s="51"/>
      <c r="AP1057" s="51"/>
      <c r="AQ1057" s="51"/>
      <c r="AR1057" s="51"/>
      <c r="AS1057" s="51"/>
      <c r="AT1057" s="51"/>
      <c r="AU1057" s="51"/>
      <c r="AV1057" s="51"/>
      <c r="AW1057" s="51"/>
      <c r="AX1057" s="149">
        <f t="shared" si="421"/>
        <v>0</v>
      </c>
      <c r="AY1057" s="52"/>
      <c r="AZ1057" s="90" t="e">
        <f>VLOOKUP(AY1057,Termination!C:D,2,FALSE)</f>
        <v>#N/A</v>
      </c>
      <c r="BA1057" s="92" t="str">
        <f t="shared" si="422"/>
        <v/>
      </c>
      <c r="BB1057" s="89"/>
      <c r="BC1057" s="89"/>
      <c r="BD1057" s="150" t="str">
        <f t="shared" si="423"/>
        <v/>
      </c>
      <c r="BE1057" s="151">
        <f>VLOOKUP(A1057,Basisgegevens!$B:$L,5,0)</f>
        <v>1.1342592592592591E-3</v>
      </c>
      <c r="BF1057" s="151">
        <f>VLOOKUP($A1057,Basisgegevens!$B:$L,7,0)</f>
        <v>9.0277777777777763E-4</v>
      </c>
      <c r="BG1057" s="151">
        <f>VLOOKUP($A1057,Basisgegevens!$B:$L,8,0)</f>
        <v>2.2569444444444442E-3</v>
      </c>
      <c r="BH1057" s="152">
        <f>VLOOKUP($A1057,Basisgegevens!$B:$L,9,0)</f>
        <v>300</v>
      </c>
      <c r="BI1057" s="152">
        <f>VLOOKUP($A1057,Basisgegevens!$B:$L,10,0)</f>
        <v>135</v>
      </c>
      <c r="BJ1057" s="152">
        <f>VLOOKUP($A1057,Basisgegevens!$B:$L,11,0)</f>
        <v>19</v>
      </c>
      <c r="BK1057" s="152" t="str">
        <f t="shared" si="424"/>
        <v/>
      </c>
      <c r="BL1057" s="153" t="str">
        <f t="shared" si="425"/>
        <v>Uit</v>
      </c>
      <c r="BM1057" s="154" t="str">
        <f t="shared" si="426"/>
        <v/>
      </c>
      <c r="BN1057" s="154">
        <f t="shared" si="427"/>
        <v>0</v>
      </c>
      <c r="BO1057" s="154" t="str">
        <f t="shared" si="428"/>
        <v/>
      </c>
      <c r="BP1057" s="61"/>
      <c r="BQ1057" s="61"/>
      <c r="BR1057" s="59" t="str">
        <f t="shared" si="429"/>
        <v/>
      </c>
      <c r="BS1057" s="59" t="str">
        <f t="shared" si="430"/>
        <v/>
      </c>
      <c r="BT1057" s="155" t="str">
        <f t="shared" si="431"/>
        <v/>
      </c>
      <c r="BU1057" s="156" t="str">
        <f t="shared" si="432"/>
        <v/>
      </c>
      <c r="BV1057" s="68"/>
      <c r="BW1057" s="68"/>
      <c r="BX1057" s="68"/>
      <c r="BY1057" s="68"/>
      <c r="BZ1057" s="68"/>
      <c r="CA1057" s="68"/>
      <c r="CB1057" s="68"/>
      <c r="CC1057" s="68"/>
    </row>
    <row r="1058" spans="1:81" x14ac:dyDescent="0.2">
      <c r="A1058" s="138" t="s">
        <v>194</v>
      </c>
      <c r="B1058" s="32"/>
      <c r="C1058" s="164" t="str">
        <f t="shared" si="411"/>
        <v>L</v>
      </c>
      <c r="D1058" s="68"/>
      <c r="E1058" s="40"/>
      <c r="F1058" s="35"/>
      <c r="G1058" s="32"/>
      <c r="H1058" s="32"/>
      <c r="I1058" s="32"/>
      <c r="J1058" s="32"/>
      <c r="K1058" s="41"/>
      <c r="L1058" s="42"/>
      <c r="M1058" s="42"/>
      <c r="N1058" s="167" t="str">
        <f t="shared" si="412"/>
        <v>Uit</v>
      </c>
      <c r="O1058" s="46"/>
      <c r="P1058" s="47"/>
      <c r="Q1058" s="48">
        <f t="shared" si="413"/>
        <v>0</v>
      </c>
      <c r="R1058" s="49" t="str">
        <f t="shared" si="414"/>
        <v/>
      </c>
      <c r="S1058" s="50" t="str">
        <f t="shared" si="415"/>
        <v>Uit</v>
      </c>
      <c r="T1058" s="171">
        <f t="shared" si="416"/>
        <v>0</v>
      </c>
      <c r="U1058" s="169">
        <f t="shared" si="417"/>
        <v>0</v>
      </c>
      <c r="V1058" s="169" t="str">
        <f t="shared" si="418"/>
        <v>Uit</v>
      </c>
      <c r="W1058" s="170" t="str">
        <f t="shared" si="419"/>
        <v/>
      </c>
      <c r="X1058" s="91" t="str">
        <f t="shared" si="420"/>
        <v/>
      </c>
      <c r="Y1058" s="51"/>
      <c r="Z1058" s="51"/>
      <c r="AA1058" s="51"/>
      <c r="AB1058" s="51"/>
      <c r="AC1058" s="51"/>
      <c r="AD1058" s="51"/>
      <c r="AE1058" s="51"/>
      <c r="AF1058" s="51"/>
      <c r="AG1058" s="51"/>
      <c r="AH1058" s="51"/>
      <c r="AI1058" s="51"/>
      <c r="AJ1058" s="51"/>
      <c r="AK1058" s="51"/>
      <c r="AL1058" s="51"/>
      <c r="AM1058" s="51"/>
      <c r="AN1058" s="51"/>
      <c r="AO1058" s="51"/>
      <c r="AP1058" s="51"/>
      <c r="AQ1058" s="51"/>
      <c r="AR1058" s="51"/>
      <c r="AS1058" s="51"/>
      <c r="AT1058" s="51"/>
      <c r="AU1058" s="51"/>
      <c r="AV1058" s="51"/>
      <c r="AW1058" s="51"/>
      <c r="AX1058" s="149">
        <f t="shared" si="421"/>
        <v>0</v>
      </c>
      <c r="AY1058" s="52"/>
      <c r="AZ1058" s="90" t="e">
        <f>VLOOKUP(AY1058,Termination!C:D,2,FALSE)</f>
        <v>#N/A</v>
      </c>
      <c r="BA1058" s="92" t="str">
        <f t="shared" si="422"/>
        <v/>
      </c>
      <c r="BB1058" s="89"/>
      <c r="BC1058" s="89"/>
      <c r="BD1058" s="150" t="str">
        <f t="shared" si="423"/>
        <v/>
      </c>
      <c r="BE1058" s="151">
        <f>VLOOKUP(A1058,Basisgegevens!$B:$L,5,0)</f>
        <v>1.1342592592592591E-3</v>
      </c>
      <c r="BF1058" s="151">
        <f>VLOOKUP($A1058,Basisgegevens!$B:$L,7,0)</f>
        <v>9.0277777777777763E-4</v>
      </c>
      <c r="BG1058" s="151">
        <f>VLOOKUP($A1058,Basisgegevens!$B:$L,8,0)</f>
        <v>2.2569444444444442E-3</v>
      </c>
      <c r="BH1058" s="152">
        <f>VLOOKUP($A1058,Basisgegevens!$B:$L,9,0)</f>
        <v>300</v>
      </c>
      <c r="BI1058" s="152">
        <f>VLOOKUP($A1058,Basisgegevens!$B:$L,10,0)</f>
        <v>135</v>
      </c>
      <c r="BJ1058" s="152">
        <f>VLOOKUP($A1058,Basisgegevens!$B:$L,11,0)</f>
        <v>19</v>
      </c>
      <c r="BK1058" s="152" t="str">
        <f t="shared" si="424"/>
        <v/>
      </c>
      <c r="BL1058" s="153" t="str">
        <f t="shared" si="425"/>
        <v>Uit</v>
      </c>
      <c r="BM1058" s="154" t="str">
        <f t="shared" si="426"/>
        <v/>
      </c>
      <c r="BN1058" s="154">
        <f t="shared" si="427"/>
        <v>0</v>
      </c>
      <c r="BO1058" s="154" t="str">
        <f t="shared" si="428"/>
        <v/>
      </c>
      <c r="BP1058" s="61"/>
      <c r="BQ1058" s="61"/>
      <c r="BR1058" s="59" t="str">
        <f t="shared" si="429"/>
        <v/>
      </c>
      <c r="BS1058" s="59" t="str">
        <f t="shared" si="430"/>
        <v/>
      </c>
      <c r="BT1058" s="155" t="str">
        <f t="shared" si="431"/>
        <v/>
      </c>
      <c r="BU1058" s="156" t="str">
        <f t="shared" si="432"/>
        <v/>
      </c>
      <c r="BV1058" s="68"/>
      <c r="BW1058" s="68"/>
      <c r="BX1058" s="68"/>
      <c r="BY1058" s="68"/>
      <c r="BZ1058" s="68"/>
      <c r="CA1058" s="68"/>
      <c r="CB1058" s="68"/>
      <c r="CC1058" s="68"/>
    </row>
    <row r="1059" spans="1:81" x14ac:dyDescent="0.2">
      <c r="A1059" s="138" t="s">
        <v>194</v>
      </c>
      <c r="B1059" s="32"/>
      <c r="C1059" s="164" t="str">
        <f t="shared" si="411"/>
        <v>L</v>
      </c>
      <c r="D1059" s="68"/>
      <c r="E1059" s="40"/>
      <c r="F1059" s="35"/>
      <c r="G1059" s="32"/>
      <c r="H1059" s="32"/>
      <c r="I1059" s="32"/>
      <c r="J1059" s="32"/>
      <c r="K1059" s="41"/>
      <c r="L1059" s="42"/>
      <c r="M1059" s="42"/>
      <c r="N1059" s="167" t="str">
        <f t="shared" si="412"/>
        <v>Uit</v>
      </c>
      <c r="O1059" s="46"/>
      <c r="P1059" s="47"/>
      <c r="Q1059" s="48">
        <f t="shared" si="413"/>
        <v>0</v>
      </c>
      <c r="R1059" s="49" t="str">
        <f t="shared" si="414"/>
        <v/>
      </c>
      <c r="S1059" s="50" t="str">
        <f t="shared" si="415"/>
        <v>Uit</v>
      </c>
      <c r="T1059" s="171">
        <f t="shared" si="416"/>
        <v>0</v>
      </c>
      <c r="U1059" s="169">
        <f t="shared" si="417"/>
        <v>0</v>
      </c>
      <c r="V1059" s="169" t="str">
        <f t="shared" si="418"/>
        <v>Uit</v>
      </c>
      <c r="W1059" s="170" t="str">
        <f t="shared" si="419"/>
        <v/>
      </c>
      <c r="X1059" s="91" t="str">
        <f t="shared" si="420"/>
        <v/>
      </c>
      <c r="Y1059" s="51"/>
      <c r="Z1059" s="51"/>
      <c r="AA1059" s="51"/>
      <c r="AB1059" s="51"/>
      <c r="AC1059" s="51"/>
      <c r="AD1059" s="51"/>
      <c r="AE1059" s="51"/>
      <c r="AF1059" s="51"/>
      <c r="AG1059" s="51"/>
      <c r="AH1059" s="51"/>
      <c r="AI1059" s="51"/>
      <c r="AJ1059" s="51"/>
      <c r="AK1059" s="51"/>
      <c r="AL1059" s="51"/>
      <c r="AM1059" s="51"/>
      <c r="AN1059" s="51"/>
      <c r="AO1059" s="51"/>
      <c r="AP1059" s="51"/>
      <c r="AQ1059" s="51"/>
      <c r="AR1059" s="51"/>
      <c r="AS1059" s="51"/>
      <c r="AT1059" s="51"/>
      <c r="AU1059" s="51"/>
      <c r="AV1059" s="51"/>
      <c r="AW1059" s="51"/>
      <c r="AX1059" s="149">
        <f t="shared" si="421"/>
        <v>0</v>
      </c>
      <c r="AY1059" s="52"/>
      <c r="AZ1059" s="90" t="e">
        <f>VLOOKUP(AY1059,Termination!C:D,2,FALSE)</f>
        <v>#N/A</v>
      </c>
      <c r="BA1059" s="92" t="str">
        <f t="shared" si="422"/>
        <v/>
      </c>
      <c r="BB1059" s="89"/>
      <c r="BC1059" s="89"/>
      <c r="BD1059" s="150" t="str">
        <f t="shared" si="423"/>
        <v/>
      </c>
      <c r="BE1059" s="151">
        <f>VLOOKUP(A1059,Basisgegevens!$B:$L,5,0)</f>
        <v>1.1342592592592591E-3</v>
      </c>
      <c r="BF1059" s="151">
        <f>VLOOKUP($A1059,Basisgegevens!$B:$L,7,0)</f>
        <v>9.0277777777777763E-4</v>
      </c>
      <c r="BG1059" s="151">
        <f>VLOOKUP($A1059,Basisgegevens!$B:$L,8,0)</f>
        <v>2.2569444444444442E-3</v>
      </c>
      <c r="BH1059" s="152">
        <f>VLOOKUP($A1059,Basisgegevens!$B:$L,9,0)</f>
        <v>300</v>
      </c>
      <c r="BI1059" s="152">
        <f>VLOOKUP($A1059,Basisgegevens!$B:$L,10,0)</f>
        <v>135</v>
      </c>
      <c r="BJ1059" s="152">
        <f>VLOOKUP($A1059,Basisgegevens!$B:$L,11,0)</f>
        <v>19</v>
      </c>
      <c r="BK1059" s="152" t="str">
        <f t="shared" si="424"/>
        <v/>
      </c>
      <c r="BL1059" s="153" t="str">
        <f t="shared" si="425"/>
        <v>Uit</v>
      </c>
      <c r="BM1059" s="154" t="str">
        <f t="shared" si="426"/>
        <v/>
      </c>
      <c r="BN1059" s="154">
        <f t="shared" si="427"/>
        <v>0</v>
      </c>
      <c r="BO1059" s="154" t="str">
        <f t="shared" si="428"/>
        <v/>
      </c>
      <c r="BP1059" s="61"/>
      <c r="BQ1059" s="61"/>
      <c r="BR1059" s="59" t="str">
        <f t="shared" si="429"/>
        <v/>
      </c>
      <c r="BS1059" s="59" t="str">
        <f t="shared" si="430"/>
        <v/>
      </c>
      <c r="BT1059" s="155" t="str">
        <f t="shared" si="431"/>
        <v/>
      </c>
      <c r="BU1059" s="156" t="str">
        <f t="shared" si="432"/>
        <v/>
      </c>
      <c r="BV1059" s="68"/>
      <c r="BW1059" s="68"/>
      <c r="BX1059" s="68"/>
      <c r="BY1059" s="68"/>
      <c r="BZ1059" s="68"/>
      <c r="CA1059" s="68"/>
      <c r="CB1059" s="68"/>
      <c r="CC1059" s="68"/>
    </row>
    <row r="1060" spans="1:81" x14ac:dyDescent="0.2">
      <c r="A1060" s="138" t="s">
        <v>194</v>
      </c>
      <c r="B1060" s="32"/>
      <c r="C1060" s="164" t="str">
        <f t="shared" si="411"/>
        <v>L</v>
      </c>
      <c r="D1060" s="68"/>
      <c r="E1060" s="40"/>
      <c r="F1060" s="35"/>
      <c r="G1060" s="32"/>
      <c r="H1060" s="32"/>
      <c r="I1060" s="32"/>
      <c r="J1060" s="32"/>
      <c r="K1060" s="41"/>
      <c r="L1060" s="42"/>
      <c r="M1060" s="42"/>
      <c r="N1060" s="167" t="str">
        <f t="shared" si="412"/>
        <v>Uit</v>
      </c>
      <c r="O1060" s="46"/>
      <c r="P1060" s="47"/>
      <c r="Q1060" s="48">
        <f t="shared" si="413"/>
        <v>0</v>
      </c>
      <c r="R1060" s="49" t="str">
        <f t="shared" si="414"/>
        <v/>
      </c>
      <c r="S1060" s="50" t="str">
        <f t="shared" si="415"/>
        <v>Uit</v>
      </c>
      <c r="T1060" s="171">
        <f t="shared" si="416"/>
        <v>0</v>
      </c>
      <c r="U1060" s="169">
        <f t="shared" si="417"/>
        <v>0</v>
      </c>
      <c r="V1060" s="169" t="str">
        <f t="shared" si="418"/>
        <v>Uit</v>
      </c>
      <c r="W1060" s="170" t="str">
        <f t="shared" si="419"/>
        <v/>
      </c>
      <c r="X1060" s="91" t="str">
        <f t="shared" si="420"/>
        <v/>
      </c>
      <c r="Y1060" s="51"/>
      <c r="Z1060" s="51"/>
      <c r="AA1060" s="51"/>
      <c r="AB1060" s="51"/>
      <c r="AC1060" s="51"/>
      <c r="AD1060" s="51"/>
      <c r="AE1060" s="51"/>
      <c r="AF1060" s="51"/>
      <c r="AG1060" s="51"/>
      <c r="AH1060" s="51"/>
      <c r="AI1060" s="51"/>
      <c r="AJ1060" s="51"/>
      <c r="AK1060" s="51"/>
      <c r="AL1060" s="51"/>
      <c r="AM1060" s="51"/>
      <c r="AN1060" s="51"/>
      <c r="AO1060" s="51"/>
      <c r="AP1060" s="51"/>
      <c r="AQ1060" s="51"/>
      <c r="AR1060" s="51"/>
      <c r="AS1060" s="51"/>
      <c r="AT1060" s="51"/>
      <c r="AU1060" s="51"/>
      <c r="AV1060" s="51"/>
      <c r="AW1060" s="51"/>
      <c r="AX1060" s="149">
        <f t="shared" si="421"/>
        <v>0</v>
      </c>
      <c r="AY1060" s="52"/>
      <c r="AZ1060" s="90" t="e">
        <f>VLOOKUP(AY1060,Termination!C:D,2,FALSE)</f>
        <v>#N/A</v>
      </c>
      <c r="BA1060" s="92" t="str">
        <f t="shared" si="422"/>
        <v/>
      </c>
      <c r="BB1060" s="89"/>
      <c r="BC1060" s="89"/>
      <c r="BD1060" s="150" t="str">
        <f t="shared" si="423"/>
        <v/>
      </c>
      <c r="BE1060" s="151">
        <f>VLOOKUP(A1060,Basisgegevens!$B:$L,5,0)</f>
        <v>1.1342592592592591E-3</v>
      </c>
      <c r="BF1060" s="151">
        <f>VLOOKUP($A1060,Basisgegevens!$B:$L,7,0)</f>
        <v>9.0277777777777763E-4</v>
      </c>
      <c r="BG1060" s="151">
        <f>VLOOKUP($A1060,Basisgegevens!$B:$L,8,0)</f>
        <v>2.2569444444444442E-3</v>
      </c>
      <c r="BH1060" s="152">
        <f>VLOOKUP($A1060,Basisgegevens!$B:$L,9,0)</f>
        <v>300</v>
      </c>
      <c r="BI1060" s="152">
        <f>VLOOKUP($A1060,Basisgegevens!$B:$L,10,0)</f>
        <v>135</v>
      </c>
      <c r="BJ1060" s="152">
        <f>VLOOKUP($A1060,Basisgegevens!$B:$L,11,0)</f>
        <v>19</v>
      </c>
      <c r="BK1060" s="152" t="str">
        <f t="shared" si="424"/>
        <v/>
      </c>
      <c r="BL1060" s="153" t="str">
        <f t="shared" si="425"/>
        <v>Uit</v>
      </c>
      <c r="BM1060" s="154" t="str">
        <f t="shared" si="426"/>
        <v/>
      </c>
      <c r="BN1060" s="154">
        <f t="shared" si="427"/>
        <v>0</v>
      </c>
      <c r="BO1060" s="154" t="str">
        <f t="shared" si="428"/>
        <v/>
      </c>
      <c r="BP1060" s="61"/>
      <c r="BQ1060" s="61"/>
      <c r="BR1060" s="59" t="str">
        <f t="shared" si="429"/>
        <v/>
      </c>
      <c r="BS1060" s="59" t="str">
        <f t="shared" si="430"/>
        <v/>
      </c>
      <c r="BT1060" s="155" t="str">
        <f t="shared" si="431"/>
        <v/>
      </c>
      <c r="BU1060" s="156" t="str">
        <f t="shared" si="432"/>
        <v/>
      </c>
      <c r="BV1060" s="68"/>
      <c r="BW1060" s="68"/>
      <c r="BX1060" s="68"/>
      <c r="BY1060" s="68"/>
      <c r="BZ1060" s="68"/>
      <c r="CA1060" s="68"/>
      <c r="CB1060" s="68"/>
      <c r="CC1060" s="68"/>
    </row>
    <row r="1061" spans="1:81" x14ac:dyDescent="0.2">
      <c r="A1061" s="138" t="s">
        <v>194</v>
      </c>
      <c r="B1061" s="32"/>
      <c r="C1061" s="164" t="str">
        <f t="shared" si="411"/>
        <v>L</v>
      </c>
      <c r="D1061" s="68"/>
      <c r="E1061" s="40"/>
      <c r="F1061" s="35"/>
      <c r="G1061" s="32"/>
      <c r="H1061" s="32"/>
      <c r="I1061" s="32"/>
      <c r="J1061" s="32"/>
      <c r="K1061" s="41"/>
      <c r="L1061" s="42"/>
      <c r="M1061" s="42"/>
      <c r="N1061" s="167" t="str">
        <f t="shared" si="412"/>
        <v>Uit</v>
      </c>
      <c r="O1061" s="46"/>
      <c r="P1061" s="47"/>
      <c r="Q1061" s="48">
        <f t="shared" si="413"/>
        <v>0</v>
      </c>
      <c r="R1061" s="49" t="str">
        <f t="shared" si="414"/>
        <v/>
      </c>
      <c r="S1061" s="50" t="str">
        <f t="shared" si="415"/>
        <v>Uit</v>
      </c>
      <c r="T1061" s="171">
        <f t="shared" si="416"/>
        <v>0</v>
      </c>
      <c r="U1061" s="169">
        <f t="shared" si="417"/>
        <v>0</v>
      </c>
      <c r="V1061" s="169" t="str">
        <f t="shared" si="418"/>
        <v>Uit</v>
      </c>
      <c r="W1061" s="170" t="str">
        <f t="shared" si="419"/>
        <v/>
      </c>
      <c r="X1061" s="91" t="str">
        <f t="shared" si="420"/>
        <v/>
      </c>
      <c r="Y1061" s="51"/>
      <c r="Z1061" s="51"/>
      <c r="AA1061" s="51"/>
      <c r="AB1061" s="51"/>
      <c r="AC1061" s="51"/>
      <c r="AD1061" s="51"/>
      <c r="AE1061" s="51"/>
      <c r="AF1061" s="51"/>
      <c r="AG1061" s="51"/>
      <c r="AH1061" s="51"/>
      <c r="AI1061" s="51"/>
      <c r="AJ1061" s="51"/>
      <c r="AK1061" s="51"/>
      <c r="AL1061" s="51"/>
      <c r="AM1061" s="51"/>
      <c r="AN1061" s="51"/>
      <c r="AO1061" s="51"/>
      <c r="AP1061" s="51"/>
      <c r="AQ1061" s="51"/>
      <c r="AR1061" s="51"/>
      <c r="AS1061" s="51"/>
      <c r="AT1061" s="51"/>
      <c r="AU1061" s="51"/>
      <c r="AV1061" s="51"/>
      <c r="AW1061" s="51"/>
      <c r="AX1061" s="149">
        <f t="shared" si="421"/>
        <v>0</v>
      </c>
      <c r="AY1061" s="52"/>
      <c r="AZ1061" s="90" t="e">
        <f>VLOOKUP(AY1061,Termination!C:D,2,FALSE)</f>
        <v>#N/A</v>
      </c>
      <c r="BA1061" s="92" t="str">
        <f t="shared" si="422"/>
        <v/>
      </c>
      <c r="BB1061" s="89"/>
      <c r="BC1061" s="89"/>
      <c r="BD1061" s="150" t="str">
        <f t="shared" si="423"/>
        <v/>
      </c>
      <c r="BE1061" s="151">
        <f>VLOOKUP(A1061,Basisgegevens!$B:$L,5,0)</f>
        <v>1.1342592592592591E-3</v>
      </c>
      <c r="BF1061" s="151">
        <f>VLOOKUP($A1061,Basisgegevens!$B:$L,7,0)</f>
        <v>9.0277777777777763E-4</v>
      </c>
      <c r="BG1061" s="151">
        <f>VLOOKUP($A1061,Basisgegevens!$B:$L,8,0)</f>
        <v>2.2569444444444442E-3</v>
      </c>
      <c r="BH1061" s="152">
        <f>VLOOKUP($A1061,Basisgegevens!$B:$L,9,0)</f>
        <v>300</v>
      </c>
      <c r="BI1061" s="152">
        <f>VLOOKUP($A1061,Basisgegevens!$B:$L,10,0)</f>
        <v>135</v>
      </c>
      <c r="BJ1061" s="152">
        <f>VLOOKUP($A1061,Basisgegevens!$B:$L,11,0)</f>
        <v>19</v>
      </c>
      <c r="BK1061" s="152" t="str">
        <f t="shared" si="424"/>
        <v/>
      </c>
      <c r="BL1061" s="153" t="str">
        <f t="shared" si="425"/>
        <v>Uit</v>
      </c>
      <c r="BM1061" s="154" t="str">
        <f t="shared" si="426"/>
        <v/>
      </c>
      <c r="BN1061" s="154">
        <f t="shared" si="427"/>
        <v>0</v>
      </c>
      <c r="BO1061" s="154" t="str">
        <f t="shared" si="428"/>
        <v/>
      </c>
      <c r="BP1061" s="61"/>
      <c r="BQ1061" s="61"/>
      <c r="BR1061" s="59" t="str">
        <f t="shared" si="429"/>
        <v/>
      </c>
      <c r="BS1061" s="59" t="str">
        <f t="shared" si="430"/>
        <v/>
      </c>
      <c r="BT1061" s="155" t="str">
        <f t="shared" si="431"/>
        <v/>
      </c>
      <c r="BU1061" s="156" t="str">
        <f t="shared" si="432"/>
        <v/>
      </c>
      <c r="BV1061" s="68"/>
      <c r="BW1061" s="68"/>
      <c r="BX1061" s="68"/>
      <c r="BY1061" s="68"/>
      <c r="BZ1061" s="68"/>
      <c r="CA1061" s="68"/>
      <c r="CB1061" s="68"/>
      <c r="CC1061" s="68"/>
    </row>
    <row r="1062" spans="1:81" x14ac:dyDescent="0.2">
      <c r="A1062" s="138" t="s">
        <v>194</v>
      </c>
      <c r="B1062" s="32"/>
      <c r="C1062" s="164" t="str">
        <f t="shared" si="411"/>
        <v>L</v>
      </c>
      <c r="D1062" s="68"/>
      <c r="E1062" s="40"/>
      <c r="F1062" s="35"/>
      <c r="G1062" s="32"/>
      <c r="H1062" s="32"/>
      <c r="I1062" s="32"/>
      <c r="J1062" s="32"/>
      <c r="K1062" s="41"/>
      <c r="L1062" s="42"/>
      <c r="M1062" s="42"/>
      <c r="N1062" s="167" t="str">
        <f t="shared" si="412"/>
        <v>Uit</v>
      </c>
      <c r="O1062" s="46"/>
      <c r="P1062" s="47"/>
      <c r="Q1062" s="48">
        <f t="shared" si="413"/>
        <v>0</v>
      </c>
      <c r="R1062" s="49" t="str">
        <f t="shared" si="414"/>
        <v/>
      </c>
      <c r="S1062" s="50" t="str">
        <f t="shared" si="415"/>
        <v>Uit</v>
      </c>
      <c r="T1062" s="171">
        <f t="shared" si="416"/>
        <v>0</v>
      </c>
      <c r="U1062" s="169">
        <f t="shared" si="417"/>
        <v>0</v>
      </c>
      <c r="V1062" s="169" t="str">
        <f t="shared" si="418"/>
        <v>Uit</v>
      </c>
      <c r="W1062" s="170" t="str">
        <f t="shared" si="419"/>
        <v/>
      </c>
      <c r="X1062" s="91" t="str">
        <f t="shared" si="420"/>
        <v/>
      </c>
      <c r="Y1062" s="51"/>
      <c r="Z1062" s="51"/>
      <c r="AA1062" s="51"/>
      <c r="AB1062" s="51"/>
      <c r="AC1062" s="51"/>
      <c r="AD1062" s="51"/>
      <c r="AE1062" s="51"/>
      <c r="AF1062" s="51"/>
      <c r="AG1062" s="51"/>
      <c r="AH1062" s="51"/>
      <c r="AI1062" s="51"/>
      <c r="AJ1062" s="51"/>
      <c r="AK1062" s="51"/>
      <c r="AL1062" s="51"/>
      <c r="AM1062" s="51"/>
      <c r="AN1062" s="51"/>
      <c r="AO1062" s="51"/>
      <c r="AP1062" s="51"/>
      <c r="AQ1062" s="51"/>
      <c r="AR1062" s="51"/>
      <c r="AS1062" s="51"/>
      <c r="AT1062" s="51"/>
      <c r="AU1062" s="51"/>
      <c r="AV1062" s="51"/>
      <c r="AW1062" s="51"/>
      <c r="AX1062" s="149">
        <f t="shared" si="421"/>
        <v>0</v>
      </c>
      <c r="AY1062" s="52"/>
      <c r="AZ1062" s="90" t="e">
        <f>VLOOKUP(AY1062,Termination!C:D,2,FALSE)</f>
        <v>#N/A</v>
      </c>
      <c r="BA1062" s="92" t="str">
        <f t="shared" si="422"/>
        <v/>
      </c>
      <c r="BB1062" s="89"/>
      <c r="BC1062" s="89"/>
      <c r="BD1062" s="150" t="str">
        <f t="shared" si="423"/>
        <v/>
      </c>
      <c r="BE1062" s="151">
        <f>VLOOKUP(A1062,Basisgegevens!$B:$L,5,0)</f>
        <v>1.1342592592592591E-3</v>
      </c>
      <c r="BF1062" s="151">
        <f>VLOOKUP($A1062,Basisgegevens!$B:$L,7,0)</f>
        <v>9.0277777777777763E-4</v>
      </c>
      <c r="BG1062" s="151">
        <f>VLOOKUP($A1062,Basisgegevens!$B:$L,8,0)</f>
        <v>2.2569444444444442E-3</v>
      </c>
      <c r="BH1062" s="152">
        <f>VLOOKUP($A1062,Basisgegevens!$B:$L,9,0)</f>
        <v>300</v>
      </c>
      <c r="BI1062" s="152">
        <f>VLOOKUP($A1062,Basisgegevens!$B:$L,10,0)</f>
        <v>135</v>
      </c>
      <c r="BJ1062" s="152">
        <f>VLOOKUP($A1062,Basisgegevens!$B:$L,11,0)</f>
        <v>19</v>
      </c>
      <c r="BK1062" s="152" t="str">
        <f t="shared" si="424"/>
        <v/>
      </c>
      <c r="BL1062" s="153" t="str">
        <f t="shared" si="425"/>
        <v>Uit</v>
      </c>
      <c r="BM1062" s="154" t="str">
        <f t="shared" si="426"/>
        <v/>
      </c>
      <c r="BN1062" s="154">
        <f t="shared" si="427"/>
        <v>0</v>
      </c>
      <c r="BO1062" s="154" t="str">
        <f t="shared" si="428"/>
        <v/>
      </c>
      <c r="BP1062" s="61"/>
      <c r="BQ1062" s="61"/>
      <c r="BR1062" s="59" t="str">
        <f t="shared" si="429"/>
        <v/>
      </c>
      <c r="BS1062" s="59" t="str">
        <f t="shared" si="430"/>
        <v/>
      </c>
      <c r="BT1062" s="155" t="str">
        <f t="shared" si="431"/>
        <v/>
      </c>
      <c r="BU1062" s="156" t="str">
        <f t="shared" si="432"/>
        <v/>
      </c>
      <c r="BV1062" s="68"/>
      <c r="BW1062" s="68"/>
      <c r="BX1062" s="68"/>
      <c r="BY1062" s="68"/>
      <c r="BZ1062" s="68"/>
      <c r="CA1062" s="68"/>
      <c r="CB1062" s="68"/>
      <c r="CC1062" s="68"/>
    </row>
    <row r="1063" spans="1:81" x14ac:dyDescent="0.2">
      <c r="A1063" s="138" t="s">
        <v>194</v>
      </c>
      <c r="B1063" s="32"/>
      <c r="C1063" s="164" t="str">
        <f t="shared" si="411"/>
        <v>L</v>
      </c>
      <c r="D1063" s="68"/>
      <c r="E1063" s="40"/>
      <c r="F1063" s="35"/>
      <c r="G1063" s="32"/>
      <c r="H1063" s="32"/>
      <c r="I1063" s="32"/>
      <c r="J1063" s="32"/>
      <c r="K1063" s="41"/>
      <c r="L1063" s="42"/>
      <c r="M1063" s="42"/>
      <c r="N1063" s="167" t="str">
        <f t="shared" si="412"/>
        <v>Uit</v>
      </c>
      <c r="O1063" s="46"/>
      <c r="P1063" s="47"/>
      <c r="Q1063" s="48">
        <f t="shared" si="413"/>
        <v>0</v>
      </c>
      <c r="R1063" s="49" t="str">
        <f t="shared" si="414"/>
        <v/>
      </c>
      <c r="S1063" s="50" t="str">
        <f t="shared" si="415"/>
        <v>Uit</v>
      </c>
      <c r="T1063" s="171">
        <f t="shared" si="416"/>
        <v>0</v>
      </c>
      <c r="U1063" s="169">
        <f t="shared" si="417"/>
        <v>0</v>
      </c>
      <c r="V1063" s="169" t="str">
        <f t="shared" si="418"/>
        <v>Uit</v>
      </c>
      <c r="W1063" s="170" t="str">
        <f t="shared" si="419"/>
        <v/>
      </c>
      <c r="X1063" s="91" t="str">
        <f t="shared" si="420"/>
        <v/>
      </c>
      <c r="Y1063" s="51"/>
      <c r="Z1063" s="51"/>
      <c r="AA1063" s="51"/>
      <c r="AB1063" s="51"/>
      <c r="AC1063" s="51"/>
      <c r="AD1063" s="51"/>
      <c r="AE1063" s="51"/>
      <c r="AF1063" s="51"/>
      <c r="AG1063" s="51"/>
      <c r="AH1063" s="51"/>
      <c r="AI1063" s="51"/>
      <c r="AJ1063" s="51"/>
      <c r="AK1063" s="51"/>
      <c r="AL1063" s="51"/>
      <c r="AM1063" s="51"/>
      <c r="AN1063" s="51"/>
      <c r="AO1063" s="51"/>
      <c r="AP1063" s="51"/>
      <c r="AQ1063" s="51"/>
      <c r="AR1063" s="51"/>
      <c r="AS1063" s="51"/>
      <c r="AT1063" s="51"/>
      <c r="AU1063" s="51"/>
      <c r="AV1063" s="51"/>
      <c r="AW1063" s="51"/>
      <c r="AX1063" s="149">
        <f t="shared" si="421"/>
        <v>0</v>
      </c>
      <c r="AY1063" s="52"/>
      <c r="AZ1063" s="90" t="e">
        <f>VLOOKUP(AY1063,Termination!C:D,2,FALSE)</f>
        <v>#N/A</v>
      </c>
      <c r="BA1063" s="92" t="str">
        <f t="shared" si="422"/>
        <v/>
      </c>
      <c r="BB1063" s="89"/>
      <c r="BC1063" s="89"/>
      <c r="BD1063" s="150" t="str">
        <f t="shared" si="423"/>
        <v/>
      </c>
      <c r="BE1063" s="151">
        <f>VLOOKUP(A1063,Basisgegevens!$B:$L,5,0)</f>
        <v>1.1342592592592591E-3</v>
      </c>
      <c r="BF1063" s="151">
        <f>VLOOKUP($A1063,Basisgegevens!$B:$L,7,0)</f>
        <v>9.0277777777777763E-4</v>
      </c>
      <c r="BG1063" s="151">
        <f>VLOOKUP($A1063,Basisgegevens!$B:$L,8,0)</f>
        <v>2.2569444444444442E-3</v>
      </c>
      <c r="BH1063" s="152">
        <f>VLOOKUP($A1063,Basisgegevens!$B:$L,9,0)</f>
        <v>300</v>
      </c>
      <c r="BI1063" s="152">
        <f>VLOOKUP($A1063,Basisgegevens!$B:$L,10,0)</f>
        <v>135</v>
      </c>
      <c r="BJ1063" s="152">
        <f>VLOOKUP($A1063,Basisgegevens!$B:$L,11,0)</f>
        <v>19</v>
      </c>
      <c r="BK1063" s="152" t="str">
        <f t="shared" si="424"/>
        <v/>
      </c>
      <c r="BL1063" s="153" t="str">
        <f t="shared" si="425"/>
        <v>Uit</v>
      </c>
      <c r="BM1063" s="154" t="str">
        <f t="shared" si="426"/>
        <v/>
      </c>
      <c r="BN1063" s="154">
        <f t="shared" si="427"/>
        <v>0</v>
      </c>
      <c r="BO1063" s="154" t="str">
        <f t="shared" si="428"/>
        <v/>
      </c>
      <c r="BP1063" s="61"/>
      <c r="BQ1063" s="61"/>
      <c r="BR1063" s="59" t="str">
        <f t="shared" si="429"/>
        <v/>
      </c>
      <c r="BS1063" s="59" t="str">
        <f t="shared" si="430"/>
        <v/>
      </c>
      <c r="BT1063" s="155" t="str">
        <f t="shared" si="431"/>
        <v/>
      </c>
      <c r="BU1063" s="156" t="str">
        <f t="shared" si="432"/>
        <v/>
      </c>
      <c r="BV1063" s="68"/>
      <c r="BW1063" s="68"/>
      <c r="BX1063" s="68"/>
      <c r="BY1063" s="68"/>
      <c r="BZ1063" s="68"/>
      <c r="CA1063" s="68"/>
      <c r="CB1063" s="68"/>
      <c r="CC1063" s="68"/>
    </row>
    <row r="1064" spans="1:81" x14ac:dyDescent="0.2">
      <c r="A1064" s="138" t="s">
        <v>194</v>
      </c>
      <c r="B1064" s="32"/>
      <c r="C1064" s="164" t="str">
        <f t="shared" si="411"/>
        <v>L</v>
      </c>
      <c r="D1064" s="68"/>
      <c r="E1064" s="40"/>
      <c r="F1064" s="35"/>
      <c r="G1064" s="32"/>
      <c r="H1064" s="32"/>
      <c r="I1064" s="32"/>
      <c r="J1064" s="32"/>
      <c r="K1064" s="41"/>
      <c r="L1064" s="42"/>
      <c r="M1064" s="42"/>
      <c r="N1064" s="167" t="str">
        <f t="shared" si="412"/>
        <v>Uit</v>
      </c>
      <c r="O1064" s="46"/>
      <c r="P1064" s="47"/>
      <c r="Q1064" s="48">
        <f t="shared" si="413"/>
        <v>0</v>
      </c>
      <c r="R1064" s="49" t="str">
        <f t="shared" si="414"/>
        <v/>
      </c>
      <c r="S1064" s="50" t="str">
        <f t="shared" si="415"/>
        <v>Uit</v>
      </c>
      <c r="T1064" s="171">
        <f t="shared" si="416"/>
        <v>0</v>
      </c>
      <c r="U1064" s="169">
        <f t="shared" si="417"/>
        <v>0</v>
      </c>
      <c r="V1064" s="169" t="str">
        <f t="shared" si="418"/>
        <v>Uit</v>
      </c>
      <c r="W1064" s="170" t="str">
        <f t="shared" si="419"/>
        <v/>
      </c>
      <c r="X1064" s="91" t="str">
        <f t="shared" si="420"/>
        <v/>
      </c>
      <c r="Y1064" s="51"/>
      <c r="Z1064" s="51"/>
      <c r="AA1064" s="51"/>
      <c r="AB1064" s="51"/>
      <c r="AC1064" s="51"/>
      <c r="AD1064" s="51"/>
      <c r="AE1064" s="51"/>
      <c r="AF1064" s="51"/>
      <c r="AG1064" s="51"/>
      <c r="AH1064" s="51"/>
      <c r="AI1064" s="51"/>
      <c r="AJ1064" s="51"/>
      <c r="AK1064" s="51"/>
      <c r="AL1064" s="51"/>
      <c r="AM1064" s="51"/>
      <c r="AN1064" s="51"/>
      <c r="AO1064" s="51"/>
      <c r="AP1064" s="51"/>
      <c r="AQ1064" s="51"/>
      <c r="AR1064" s="51"/>
      <c r="AS1064" s="51"/>
      <c r="AT1064" s="51"/>
      <c r="AU1064" s="51"/>
      <c r="AV1064" s="51"/>
      <c r="AW1064" s="51"/>
      <c r="AX1064" s="149">
        <f t="shared" si="421"/>
        <v>0</v>
      </c>
      <c r="AY1064" s="52"/>
      <c r="AZ1064" s="90" t="e">
        <f>VLOOKUP(AY1064,Termination!C:D,2,FALSE)</f>
        <v>#N/A</v>
      </c>
      <c r="BA1064" s="92" t="str">
        <f t="shared" si="422"/>
        <v/>
      </c>
      <c r="BB1064" s="89"/>
      <c r="BC1064" s="89"/>
      <c r="BD1064" s="150" t="str">
        <f t="shared" si="423"/>
        <v/>
      </c>
      <c r="BE1064" s="151">
        <f>VLOOKUP(A1064,Basisgegevens!$B:$L,5,0)</f>
        <v>1.1342592592592591E-3</v>
      </c>
      <c r="BF1064" s="151">
        <f>VLOOKUP($A1064,Basisgegevens!$B:$L,7,0)</f>
        <v>9.0277777777777763E-4</v>
      </c>
      <c r="BG1064" s="151">
        <f>VLOOKUP($A1064,Basisgegevens!$B:$L,8,0)</f>
        <v>2.2569444444444442E-3</v>
      </c>
      <c r="BH1064" s="152">
        <f>VLOOKUP($A1064,Basisgegevens!$B:$L,9,0)</f>
        <v>300</v>
      </c>
      <c r="BI1064" s="152">
        <f>VLOOKUP($A1064,Basisgegevens!$B:$L,10,0)</f>
        <v>135</v>
      </c>
      <c r="BJ1064" s="152">
        <f>VLOOKUP($A1064,Basisgegevens!$B:$L,11,0)</f>
        <v>19</v>
      </c>
      <c r="BK1064" s="152" t="str">
        <f t="shared" si="424"/>
        <v/>
      </c>
      <c r="BL1064" s="153" t="str">
        <f t="shared" si="425"/>
        <v>Uit</v>
      </c>
      <c r="BM1064" s="154" t="str">
        <f t="shared" si="426"/>
        <v/>
      </c>
      <c r="BN1064" s="154">
        <f t="shared" si="427"/>
        <v>0</v>
      </c>
      <c r="BO1064" s="154" t="str">
        <f t="shared" si="428"/>
        <v/>
      </c>
      <c r="BP1064" s="61"/>
      <c r="BQ1064" s="61"/>
      <c r="BR1064" s="59" t="str">
        <f t="shared" si="429"/>
        <v/>
      </c>
      <c r="BS1064" s="59" t="str">
        <f t="shared" si="430"/>
        <v/>
      </c>
      <c r="BT1064" s="155" t="str">
        <f t="shared" si="431"/>
        <v/>
      </c>
      <c r="BU1064" s="156" t="str">
        <f t="shared" si="432"/>
        <v/>
      </c>
      <c r="BV1064" s="68"/>
      <c r="BW1064" s="68"/>
      <c r="BX1064" s="68"/>
      <c r="BY1064" s="68"/>
      <c r="BZ1064" s="68"/>
      <c r="CA1064" s="68"/>
      <c r="CB1064" s="68"/>
      <c r="CC1064" s="68"/>
    </row>
    <row r="1065" spans="1:81" x14ac:dyDescent="0.2">
      <c r="A1065" s="138" t="s">
        <v>194</v>
      </c>
      <c r="B1065" s="32"/>
      <c r="C1065" s="164" t="str">
        <f t="shared" si="411"/>
        <v>L</v>
      </c>
      <c r="D1065" s="68"/>
      <c r="E1065" s="40"/>
      <c r="F1065" s="35"/>
      <c r="G1065" s="32"/>
      <c r="H1065" s="32"/>
      <c r="I1065" s="32"/>
      <c r="J1065" s="32"/>
      <c r="K1065" s="41"/>
      <c r="L1065" s="42"/>
      <c r="M1065" s="42"/>
      <c r="N1065" s="167" t="str">
        <f t="shared" si="412"/>
        <v>Uit</v>
      </c>
      <c r="O1065" s="46"/>
      <c r="P1065" s="47"/>
      <c r="Q1065" s="48">
        <f t="shared" si="413"/>
        <v>0</v>
      </c>
      <c r="R1065" s="49" t="str">
        <f t="shared" si="414"/>
        <v/>
      </c>
      <c r="S1065" s="50" t="str">
        <f t="shared" si="415"/>
        <v>Uit</v>
      </c>
      <c r="T1065" s="171">
        <f t="shared" si="416"/>
        <v>0</v>
      </c>
      <c r="U1065" s="169">
        <f t="shared" si="417"/>
        <v>0</v>
      </c>
      <c r="V1065" s="169" t="str">
        <f t="shared" si="418"/>
        <v>Uit</v>
      </c>
      <c r="W1065" s="170" t="str">
        <f t="shared" si="419"/>
        <v/>
      </c>
      <c r="X1065" s="91" t="str">
        <f t="shared" si="420"/>
        <v/>
      </c>
      <c r="Y1065" s="51"/>
      <c r="Z1065" s="51"/>
      <c r="AA1065" s="51"/>
      <c r="AB1065" s="51"/>
      <c r="AC1065" s="51"/>
      <c r="AD1065" s="51"/>
      <c r="AE1065" s="51"/>
      <c r="AF1065" s="51"/>
      <c r="AG1065" s="51"/>
      <c r="AH1065" s="51"/>
      <c r="AI1065" s="51"/>
      <c r="AJ1065" s="51"/>
      <c r="AK1065" s="51"/>
      <c r="AL1065" s="51"/>
      <c r="AM1065" s="51"/>
      <c r="AN1065" s="51"/>
      <c r="AO1065" s="51"/>
      <c r="AP1065" s="51"/>
      <c r="AQ1065" s="51"/>
      <c r="AR1065" s="51"/>
      <c r="AS1065" s="51"/>
      <c r="AT1065" s="51"/>
      <c r="AU1065" s="51"/>
      <c r="AV1065" s="51"/>
      <c r="AW1065" s="51"/>
      <c r="AX1065" s="149">
        <f t="shared" si="421"/>
        <v>0</v>
      </c>
      <c r="AY1065" s="52"/>
      <c r="AZ1065" s="90" t="e">
        <f>VLOOKUP(AY1065,Termination!C:D,2,FALSE)</f>
        <v>#N/A</v>
      </c>
      <c r="BA1065" s="92" t="str">
        <f t="shared" si="422"/>
        <v/>
      </c>
      <c r="BB1065" s="89"/>
      <c r="BC1065" s="89"/>
      <c r="BD1065" s="150" t="str">
        <f t="shared" si="423"/>
        <v/>
      </c>
      <c r="BE1065" s="151">
        <f>VLOOKUP(A1065,Basisgegevens!$B:$L,5,0)</f>
        <v>1.1342592592592591E-3</v>
      </c>
      <c r="BF1065" s="151">
        <f>VLOOKUP($A1065,Basisgegevens!$B:$L,7,0)</f>
        <v>9.0277777777777763E-4</v>
      </c>
      <c r="BG1065" s="151">
        <f>VLOOKUP($A1065,Basisgegevens!$B:$L,8,0)</f>
        <v>2.2569444444444442E-3</v>
      </c>
      <c r="BH1065" s="152">
        <f>VLOOKUP($A1065,Basisgegevens!$B:$L,9,0)</f>
        <v>300</v>
      </c>
      <c r="BI1065" s="152">
        <f>VLOOKUP($A1065,Basisgegevens!$B:$L,10,0)</f>
        <v>135</v>
      </c>
      <c r="BJ1065" s="152">
        <f>VLOOKUP($A1065,Basisgegevens!$B:$L,11,0)</f>
        <v>19</v>
      </c>
      <c r="BK1065" s="152" t="str">
        <f t="shared" si="424"/>
        <v/>
      </c>
      <c r="BL1065" s="153" t="str">
        <f t="shared" si="425"/>
        <v>Uit</v>
      </c>
      <c r="BM1065" s="154" t="str">
        <f t="shared" si="426"/>
        <v/>
      </c>
      <c r="BN1065" s="154">
        <f t="shared" si="427"/>
        <v>0</v>
      </c>
      <c r="BO1065" s="154" t="str">
        <f t="shared" si="428"/>
        <v/>
      </c>
      <c r="BP1065" s="61"/>
      <c r="BQ1065" s="61"/>
      <c r="BR1065" s="59" t="str">
        <f t="shared" si="429"/>
        <v/>
      </c>
      <c r="BS1065" s="59" t="str">
        <f t="shared" si="430"/>
        <v/>
      </c>
      <c r="BT1065" s="155" t="str">
        <f t="shared" si="431"/>
        <v/>
      </c>
      <c r="BU1065" s="156" t="str">
        <f t="shared" si="432"/>
        <v/>
      </c>
      <c r="BV1065" s="68"/>
      <c r="BW1065" s="68"/>
      <c r="BX1065" s="68"/>
      <c r="BY1065" s="68"/>
      <c r="BZ1065" s="68"/>
      <c r="CA1065" s="68"/>
      <c r="CB1065" s="68"/>
      <c r="CC1065" s="68"/>
    </row>
    <row r="1066" spans="1:81" x14ac:dyDescent="0.2">
      <c r="A1066" s="138" t="s">
        <v>194</v>
      </c>
      <c r="B1066" s="32"/>
      <c r="C1066" s="164" t="str">
        <f t="shared" si="411"/>
        <v>L</v>
      </c>
      <c r="D1066" s="68"/>
      <c r="E1066" s="40"/>
      <c r="F1066" s="35"/>
      <c r="G1066" s="32"/>
      <c r="H1066" s="32"/>
      <c r="I1066" s="32"/>
      <c r="J1066" s="32"/>
      <c r="K1066" s="41"/>
      <c r="L1066" s="42"/>
      <c r="M1066" s="42"/>
      <c r="N1066" s="167" t="str">
        <f t="shared" si="412"/>
        <v>Uit</v>
      </c>
      <c r="O1066" s="46"/>
      <c r="P1066" s="47"/>
      <c r="Q1066" s="48">
        <f t="shared" si="413"/>
        <v>0</v>
      </c>
      <c r="R1066" s="49" t="str">
        <f t="shared" si="414"/>
        <v/>
      </c>
      <c r="S1066" s="50" t="str">
        <f t="shared" si="415"/>
        <v>Uit</v>
      </c>
      <c r="T1066" s="171">
        <f t="shared" si="416"/>
        <v>0</v>
      </c>
      <c r="U1066" s="169">
        <f t="shared" si="417"/>
        <v>0</v>
      </c>
      <c r="V1066" s="169" t="str">
        <f t="shared" si="418"/>
        <v>Uit</v>
      </c>
      <c r="W1066" s="170" t="str">
        <f t="shared" si="419"/>
        <v/>
      </c>
      <c r="X1066" s="91" t="str">
        <f t="shared" si="420"/>
        <v/>
      </c>
      <c r="Y1066" s="51"/>
      <c r="Z1066" s="51"/>
      <c r="AA1066" s="51"/>
      <c r="AB1066" s="51"/>
      <c r="AC1066" s="51"/>
      <c r="AD1066" s="51"/>
      <c r="AE1066" s="51"/>
      <c r="AF1066" s="51"/>
      <c r="AG1066" s="51"/>
      <c r="AH1066" s="51"/>
      <c r="AI1066" s="51"/>
      <c r="AJ1066" s="51"/>
      <c r="AK1066" s="51"/>
      <c r="AL1066" s="51"/>
      <c r="AM1066" s="51"/>
      <c r="AN1066" s="51"/>
      <c r="AO1066" s="51"/>
      <c r="AP1066" s="51"/>
      <c r="AQ1066" s="51"/>
      <c r="AR1066" s="51"/>
      <c r="AS1066" s="51"/>
      <c r="AT1066" s="51"/>
      <c r="AU1066" s="51"/>
      <c r="AV1066" s="51"/>
      <c r="AW1066" s="51"/>
      <c r="AX1066" s="149">
        <f t="shared" si="421"/>
        <v>0</v>
      </c>
      <c r="AY1066" s="52"/>
      <c r="AZ1066" s="90" t="e">
        <f>VLOOKUP(AY1066,Termination!C:D,2,FALSE)</f>
        <v>#N/A</v>
      </c>
      <c r="BA1066" s="92" t="str">
        <f t="shared" si="422"/>
        <v/>
      </c>
      <c r="BB1066" s="89"/>
      <c r="BC1066" s="89"/>
      <c r="BD1066" s="150" t="str">
        <f t="shared" si="423"/>
        <v/>
      </c>
      <c r="BE1066" s="151">
        <f>VLOOKUP(A1066,Basisgegevens!$B:$L,5,0)</f>
        <v>1.1342592592592591E-3</v>
      </c>
      <c r="BF1066" s="151">
        <f>VLOOKUP($A1066,Basisgegevens!$B:$L,7,0)</f>
        <v>9.0277777777777763E-4</v>
      </c>
      <c r="BG1066" s="151">
        <f>VLOOKUP($A1066,Basisgegevens!$B:$L,8,0)</f>
        <v>2.2569444444444442E-3</v>
      </c>
      <c r="BH1066" s="152">
        <f>VLOOKUP($A1066,Basisgegevens!$B:$L,9,0)</f>
        <v>300</v>
      </c>
      <c r="BI1066" s="152">
        <f>VLOOKUP($A1066,Basisgegevens!$B:$L,10,0)</f>
        <v>135</v>
      </c>
      <c r="BJ1066" s="152">
        <f>VLOOKUP($A1066,Basisgegevens!$B:$L,11,0)</f>
        <v>19</v>
      </c>
      <c r="BK1066" s="152" t="str">
        <f t="shared" si="424"/>
        <v/>
      </c>
      <c r="BL1066" s="153" t="str">
        <f t="shared" si="425"/>
        <v>Uit</v>
      </c>
      <c r="BM1066" s="154" t="str">
        <f t="shared" si="426"/>
        <v/>
      </c>
      <c r="BN1066" s="154">
        <f t="shared" si="427"/>
        <v>0</v>
      </c>
      <c r="BO1066" s="154" t="str">
        <f t="shared" si="428"/>
        <v/>
      </c>
      <c r="BP1066" s="61"/>
      <c r="BQ1066" s="61"/>
      <c r="BR1066" s="59" t="str">
        <f t="shared" si="429"/>
        <v/>
      </c>
      <c r="BS1066" s="59" t="str">
        <f t="shared" si="430"/>
        <v/>
      </c>
      <c r="BT1066" s="155" t="str">
        <f t="shared" si="431"/>
        <v/>
      </c>
      <c r="BU1066" s="156" t="str">
        <f t="shared" si="432"/>
        <v/>
      </c>
      <c r="BV1066" s="68"/>
      <c r="BW1066" s="68"/>
      <c r="BX1066" s="68"/>
      <c r="BY1066" s="68"/>
      <c r="BZ1066" s="68"/>
      <c r="CA1066" s="68"/>
      <c r="CB1066" s="68"/>
      <c r="CC1066" s="68"/>
    </row>
    <row r="1067" spans="1:81" x14ac:dyDescent="0.2">
      <c r="A1067" s="138" t="s">
        <v>194</v>
      </c>
      <c r="B1067" s="32"/>
      <c r="C1067" s="164" t="str">
        <f t="shared" si="411"/>
        <v>L</v>
      </c>
      <c r="D1067" s="68"/>
      <c r="E1067" s="40"/>
      <c r="F1067" s="35"/>
      <c r="G1067" s="32"/>
      <c r="H1067" s="32"/>
      <c r="I1067" s="32"/>
      <c r="J1067" s="32"/>
      <c r="K1067" s="41"/>
      <c r="L1067" s="42"/>
      <c r="M1067" s="42"/>
      <c r="N1067" s="167" t="str">
        <f t="shared" si="412"/>
        <v>Uit</v>
      </c>
      <c r="O1067" s="46"/>
      <c r="P1067" s="47"/>
      <c r="Q1067" s="48">
        <f t="shared" si="413"/>
        <v>0</v>
      </c>
      <c r="R1067" s="49" t="str">
        <f t="shared" si="414"/>
        <v/>
      </c>
      <c r="S1067" s="50" t="str">
        <f t="shared" si="415"/>
        <v>Uit</v>
      </c>
      <c r="T1067" s="171">
        <f t="shared" si="416"/>
        <v>0</v>
      </c>
      <c r="U1067" s="169">
        <f t="shared" si="417"/>
        <v>0</v>
      </c>
      <c r="V1067" s="169" t="str">
        <f t="shared" si="418"/>
        <v>Uit</v>
      </c>
      <c r="W1067" s="170" t="str">
        <f t="shared" si="419"/>
        <v/>
      </c>
      <c r="X1067" s="91" t="str">
        <f t="shared" si="420"/>
        <v/>
      </c>
      <c r="Y1067" s="51"/>
      <c r="Z1067" s="51"/>
      <c r="AA1067" s="51"/>
      <c r="AB1067" s="51"/>
      <c r="AC1067" s="51"/>
      <c r="AD1067" s="51"/>
      <c r="AE1067" s="51"/>
      <c r="AF1067" s="51"/>
      <c r="AG1067" s="51"/>
      <c r="AH1067" s="51"/>
      <c r="AI1067" s="51"/>
      <c r="AJ1067" s="51"/>
      <c r="AK1067" s="51"/>
      <c r="AL1067" s="51"/>
      <c r="AM1067" s="51"/>
      <c r="AN1067" s="51"/>
      <c r="AO1067" s="51"/>
      <c r="AP1067" s="51"/>
      <c r="AQ1067" s="51"/>
      <c r="AR1067" s="51"/>
      <c r="AS1067" s="51"/>
      <c r="AT1067" s="51"/>
      <c r="AU1067" s="51"/>
      <c r="AV1067" s="51"/>
      <c r="AW1067" s="51"/>
      <c r="AX1067" s="149">
        <f t="shared" si="421"/>
        <v>0</v>
      </c>
      <c r="AY1067" s="52"/>
      <c r="AZ1067" s="90" t="e">
        <f>VLOOKUP(AY1067,Termination!C:D,2,FALSE)</f>
        <v>#N/A</v>
      </c>
      <c r="BA1067" s="92" t="str">
        <f t="shared" si="422"/>
        <v/>
      </c>
      <c r="BB1067" s="89"/>
      <c r="BC1067" s="89"/>
      <c r="BD1067" s="150" t="str">
        <f t="shared" si="423"/>
        <v/>
      </c>
      <c r="BE1067" s="151">
        <f>VLOOKUP(A1067,Basisgegevens!$B:$L,5,0)</f>
        <v>1.1342592592592591E-3</v>
      </c>
      <c r="BF1067" s="151">
        <f>VLOOKUP($A1067,Basisgegevens!$B:$L,7,0)</f>
        <v>9.0277777777777763E-4</v>
      </c>
      <c r="BG1067" s="151">
        <f>VLOOKUP($A1067,Basisgegevens!$B:$L,8,0)</f>
        <v>2.2569444444444442E-3</v>
      </c>
      <c r="BH1067" s="152">
        <f>VLOOKUP($A1067,Basisgegevens!$B:$L,9,0)</f>
        <v>300</v>
      </c>
      <c r="BI1067" s="152">
        <f>VLOOKUP($A1067,Basisgegevens!$B:$L,10,0)</f>
        <v>135</v>
      </c>
      <c r="BJ1067" s="152">
        <f>VLOOKUP($A1067,Basisgegevens!$B:$L,11,0)</f>
        <v>19</v>
      </c>
      <c r="BK1067" s="152" t="str">
        <f t="shared" si="424"/>
        <v/>
      </c>
      <c r="BL1067" s="153" t="str">
        <f t="shared" si="425"/>
        <v>Uit</v>
      </c>
      <c r="BM1067" s="154" t="str">
        <f t="shared" si="426"/>
        <v/>
      </c>
      <c r="BN1067" s="154">
        <f t="shared" si="427"/>
        <v>0</v>
      </c>
      <c r="BO1067" s="154" t="str">
        <f t="shared" si="428"/>
        <v/>
      </c>
      <c r="BP1067" s="61"/>
      <c r="BQ1067" s="61"/>
      <c r="BR1067" s="59" t="str">
        <f t="shared" si="429"/>
        <v/>
      </c>
      <c r="BS1067" s="59" t="str">
        <f t="shared" si="430"/>
        <v/>
      </c>
      <c r="BT1067" s="155" t="str">
        <f t="shared" si="431"/>
        <v/>
      </c>
      <c r="BU1067" s="156" t="str">
        <f t="shared" si="432"/>
        <v/>
      </c>
      <c r="BV1067" s="68"/>
      <c r="BW1067" s="68"/>
      <c r="BX1067" s="68"/>
      <c r="BY1067" s="68"/>
      <c r="BZ1067" s="68"/>
      <c r="CA1067" s="68"/>
      <c r="CB1067" s="68"/>
      <c r="CC1067" s="68"/>
    </row>
    <row r="1068" spans="1:81" x14ac:dyDescent="0.2">
      <c r="A1068" s="138" t="s">
        <v>194</v>
      </c>
      <c r="B1068" s="32"/>
      <c r="C1068" s="164" t="str">
        <f t="shared" si="411"/>
        <v>L</v>
      </c>
      <c r="D1068" s="68"/>
      <c r="E1068" s="40"/>
      <c r="F1068" s="35"/>
      <c r="G1068" s="32"/>
      <c r="H1068" s="32"/>
      <c r="I1068" s="32"/>
      <c r="J1068" s="32"/>
      <c r="K1068" s="41"/>
      <c r="L1068" s="42"/>
      <c r="M1068" s="42"/>
      <c r="N1068" s="167" t="str">
        <f t="shared" si="412"/>
        <v>Uit</v>
      </c>
      <c r="O1068" s="46"/>
      <c r="P1068" s="47"/>
      <c r="Q1068" s="48">
        <f t="shared" si="413"/>
        <v>0</v>
      </c>
      <c r="R1068" s="49" t="str">
        <f t="shared" si="414"/>
        <v/>
      </c>
      <c r="S1068" s="50" t="str">
        <f t="shared" si="415"/>
        <v>Uit</v>
      </c>
      <c r="T1068" s="171">
        <f t="shared" si="416"/>
        <v>0</v>
      </c>
      <c r="U1068" s="169">
        <f t="shared" si="417"/>
        <v>0</v>
      </c>
      <c r="V1068" s="169" t="str">
        <f t="shared" si="418"/>
        <v>Uit</v>
      </c>
      <c r="W1068" s="170" t="str">
        <f t="shared" si="419"/>
        <v/>
      </c>
      <c r="X1068" s="91" t="str">
        <f t="shared" si="420"/>
        <v/>
      </c>
      <c r="Y1068" s="51"/>
      <c r="Z1068" s="51"/>
      <c r="AA1068" s="51"/>
      <c r="AB1068" s="51"/>
      <c r="AC1068" s="51"/>
      <c r="AD1068" s="51"/>
      <c r="AE1068" s="51"/>
      <c r="AF1068" s="51"/>
      <c r="AG1068" s="51"/>
      <c r="AH1068" s="51"/>
      <c r="AI1068" s="51"/>
      <c r="AJ1068" s="51"/>
      <c r="AK1068" s="51"/>
      <c r="AL1068" s="51"/>
      <c r="AM1068" s="51"/>
      <c r="AN1068" s="51"/>
      <c r="AO1068" s="51"/>
      <c r="AP1068" s="51"/>
      <c r="AQ1068" s="51"/>
      <c r="AR1068" s="51"/>
      <c r="AS1068" s="51"/>
      <c r="AT1068" s="51"/>
      <c r="AU1068" s="51"/>
      <c r="AV1068" s="51"/>
      <c r="AW1068" s="51"/>
      <c r="AX1068" s="149">
        <f t="shared" si="421"/>
        <v>0</v>
      </c>
      <c r="AY1068" s="52"/>
      <c r="AZ1068" s="90" t="e">
        <f>VLOOKUP(AY1068,Termination!C:D,2,FALSE)</f>
        <v>#N/A</v>
      </c>
      <c r="BA1068" s="92" t="str">
        <f t="shared" si="422"/>
        <v/>
      </c>
      <c r="BB1068" s="89"/>
      <c r="BC1068" s="89"/>
      <c r="BD1068" s="150" t="str">
        <f t="shared" si="423"/>
        <v/>
      </c>
      <c r="BE1068" s="151">
        <f>VLOOKUP(A1068,Basisgegevens!$B:$L,5,0)</f>
        <v>1.1342592592592591E-3</v>
      </c>
      <c r="BF1068" s="151">
        <f>VLOOKUP($A1068,Basisgegevens!$B:$L,7,0)</f>
        <v>9.0277777777777763E-4</v>
      </c>
      <c r="BG1068" s="151">
        <f>VLOOKUP($A1068,Basisgegevens!$B:$L,8,0)</f>
        <v>2.2569444444444442E-3</v>
      </c>
      <c r="BH1068" s="152">
        <f>VLOOKUP($A1068,Basisgegevens!$B:$L,9,0)</f>
        <v>300</v>
      </c>
      <c r="BI1068" s="152">
        <f>VLOOKUP($A1068,Basisgegevens!$B:$L,10,0)</f>
        <v>135</v>
      </c>
      <c r="BJ1068" s="152">
        <f>VLOOKUP($A1068,Basisgegevens!$B:$L,11,0)</f>
        <v>19</v>
      </c>
      <c r="BK1068" s="152" t="str">
        <f t="shared" si="424"/>
        <v/>
      </c>
      <c r="BL1068" s="153" t="str">
        <f t="shared" si="425"/>
        <v>Uit</v>
      </c>
      <c r="BM1068" s="154" t="str">
        <f t="shared" si="426"/>
        <v/>
      </c>
      <c r="BN1068" s="154">
        <f t="shared" si="427"/>
        <v>0</v>
      </c>
      <c r="BO1068" s="154" t="str">
        <f t="shared" si="428"/>
        <v/>
      </c>
      <c r="BP1068" s="61"/>
      <c r="BQ1068" s="61"/>
      <c r="BR1068" s="59" t="str">
        <f t="shared" si="429"/>
        <v/>
      </c>
      <c r="BS1068" s="59" t="str">
        <f t="shared" si="430"/>
        <v/>
      </c>
      <c r="BT1068" s="155" t="str">
        <f t="shared" si="431"/>
        <v/>
      </c>
      <c r="BU1068" s="156" t="str">
        <f t="shared" si="432"/>
        <v/>
      </c>
      <c r="BV1068" s="68"/>
      <c r="BW1068" s="68"/>
      <c r="BX1068" s="68"/>
      <c r="BY1068" s="68"/>
      <c r="BZ1068" s="68"/>
      <c r="CA1068" s="68"/>
      <c r="CB1068" s="68"/>
      <c r="CC1068" s="68"/>
    </row>
    <row r="1069" spans="1:81" x14ac:dyDescent="0.2">
      <c r="A1069" s="138" t="s">
        <v>194</v>
      </c>
      <c r="B1069" s="32"/>
      <c r="C1069" s="164" t="str">
        <f t="shared" si="411"/>
        <v>L</v>
      </c>
      <c r="D1069" s="68"/>
      <c r="E1069" s="40"/>
      <c r="F1069" s="35"/>
      <c r="G1069" s="32"/>
      <c r="H1069" s="32"/>
      <c r="I1069" s="32"/>
      <c r="J1069" s="32"/>
      <c r="K1069" s="41"/>
      <c r="L1069" s="42"/>
      <c r="M1069" s="42"/>
      <c r="N1069" s="167" t="str">
        <f t="shared" si="412"/>
        <v>Uit</v>
      </c>
      <c r="O1069" s="46"/>
      <c r="P1069" s="47"/>
      <c r="Q1069" s="48">
        <f t="shared" si="413"/>
        <v>0</v>
      </c>
      <c r="R1069" s="49" t="str">
        <f t="shared" si="414"/>
        <v/>
      </c>
      <c r="S1069" s="50" t="str">
        <f t="shared" si="415"/>
        <v>Uit</v>
      </c>
      <c r="T1069" s="171">
        <f t="shared" si="416"/>
        <v>0</v>
      </c>
      <c r="U1069" s="169">
        <f t="shared" si="417"/>
        <v>0</v>
      </c>
      <c r="V1069" s="169" t="str">
        <f t="shared" si="418"/>
        <v>Uit</v>
      </c>
      <c r="W1069" s="170" t="str">
        <f t="shared" si="419"/>
        <v/>
      </c>
      <c r="X1069" s="91" t="str">
        <f t="shared" si="420"/>
        <v/>
      </c>
      <c r="Y1069" s="51"/>
      <c r="Z1069" s="51"/>
      <c r="AA1069" s="51"/>
      <c r="AB1069" s="51"/>
      <c r="AC1069" s="51"/>
      <c r="AD1069" s="51"/>
      <c r="AE1069" s="51"/>
      <c r="AF1069" s="51"/>
      <c r="AG1069" s="51"/>
      <c r="AH1069" s="51"/>
      <c r="AI1069" s="51"/>
      <c r="AJ1069" s="51"/>
      <c r="AK1069" s="51"/>
      <c r="AL1069" s="51"/>
      <c r="AM1069" s="51"/>
      <c r="AN1069" s="51"/>
      <c r="AO1069" s="51"/>
      <c r="AP1069" s="51"/>
      <c r="AQ1069" s="51"/>
      <c r="AR1069" s="51"/>
      <c r="AS1069" s="51"/>
      <c r="AT1069" s="51"/>
      <c r="AU1069" s="51"/>
      <c r="AV1069" s="51"/>
      <c r="AW1069" s="51"/>
      <c r="AX1069" s="149">
        <f t="shared" si="421"/>
        <v>0</v>
      </c>
      <c r="AY1069" s="52"/>
      <c r="AZ1069" s="90" t="e">
        <f>VLOOKUP(AY1069,Termination!C:D,2,FALSE)</f>
        <v>#N/A</v>
      </c>
      <c r="BA1069" s="92" t="str">
        <f t="shared" si="422"/>
        <v/>
      </c>
      <c r="BB1069" s="89"/>
      <c r="BC1069" s="89"/>
      <c r="BD1069" s="150" t="str">
        <f t="shared" si="423"/>
        <v/>
      </c>
      <c r="BE1069" s="151">
        <f>VLOOKUP(A1069,Basisgegevens!$B:$L,5,0)</f>
        <v>1.1342592592592591E-3</v>
      </c>
      <c r="BF1069" s="151">
        <f>VLOOKUP($A1069,Basisgegevens!$B:$L,7,0)</f>
        <v>9.0277777777777763E-4</v>
      </c>
      <c r="BG1069" s="151">
        <f>VLOOKUP($A1069,Basisgegevens!$B:$L,8,0)</f>
        <v>2.2569444444444442E-3</v>
      </c>
      <c r="BH1069" s="152">
        <f>VLOOKUP($A1069,Basisgegevens!$B:$L,9,0)</f>
        <v>300</v>
      </c>
      <c r="BI1069" s="152">
        <f>VLOOKUP($A1069,Basisgegevens!$B:$L,10,0)</f>
        <v>135</v>
      </c>
      <c r="BJ1069" s="152">
        <f>VLOOKUP($A1069,Basisgegevens!$B:$L,11,0)</f>
        <v>19</v>
      </c>
      <c r="BK1069" s="152" t="str">
        <f t="shared" si="424"/>
        <v/>
      </c>
      <c r="BL1069" s="153" t="str">
        <f t="shared" si="425"/>
        <v>Uit</v>
      </c>
      <c r="BM1069" s="154" t="str">
        <f t="shared" si="426"/>
        <v/>
      </c>
      <c r="BN1069" s="154">
        <f t="shared" si="427"/>
        <v>0</v>
      </c>
      <c r="BO1069" s="154" t="str">
        <f t="shared" si="428"/>
        <v/>
      </c>
      <c r="BP1069" s="61"/>
      <c r="BQ1069" s="61"/>
      <c r="BR1069" s="59" t="str">
        <f t="shared" si="429"/>
        <v/>
      </c>
      <c r="BS1069" s="59" t="str">
        <f t="shared" si="430"/>
        <v/>
      </c>
      <c r="BT1069" s="155" t="str">
        <f t="shared" si="431"/>
        <v/>
      </c>
      <c r="BU1069" s="156" t="str">
        <f t="shared" si="432"/>
        <v/>
      </c>
      <c r="BV1069" s="68"/>
      <c r="BW1069" s="68"/>
      <c r="BX1069" s="68"/>
      <c r="BY1069" s="68"/>
      <c r="BZ1069" s="68"/>
      <c r="CA1069" s="68"/>
      <c r="CB1069" s="68"/>
      <c r="CC1069" s="68"/>
    </row>
    <row r="1070" spans="1:81" x14ac:dyDescent="0.2">
      <c r="A1070" s="138" t="s">
        <v>194</v>
      </c>
      <c r="B1070" s="32"/>
      <c r="C1070" s="164" t="str">
        <f t="shared" si="411"/>
        <v>L</v>
      </c>
      <c r="D1070" s="68"/>
      <c r="E1070" s="40"/>
      <c r="F1070" s="35"/>
      <c r="G1070" s="32"/>
      <c r="H1070" s="32"/>
      <c r="I1070" s="32"/>
      <c r="J1070" s="32"/>
      <c r="K1070" s="41"/>
      <c r="L1070" s="42"/>
      <c r="M1070" s="42"/>
      <c r="N1070" s="167" t="str">
        <f t="shared" si="412"/>
        <v>Uit</v>
      </c>
      <c r="O1070" s="46"/>
      <c r="P1070" s="47"/>
      <c r="Q1070" s="48">
        <f t="shared" si="413"/>
        <v>0</v>
      </c>
      <c r="R1070" s="49" t="str">
        <f t="shared" si="414"/>
        <v/>
      </c>
      <c r="S1070" s="50" t="str">
        <f t="shared" si="415"/>
        <v>Uit</v>
      </c>
      <c r="T1070" s="171">
        <f t="shared" si="416"/>
        <v>0</v>
      </c>
      <c r="U1070" s="169">
        <f t="shared" si="417"/>
        <v>0</v>
      </c>
      <c r="V1070" s="169" t="str">
        <f t="shared" si="418"/>
        <v>Uit</v>
      </c>
      <c r="W1070" s="170" t="str">
        <f t="shared" si="419"/>
        <v/>
      </c>
      <c r="X1070" s="91" t="str">
        <f t="shared" si="420"/>
        <v/>
      </c>
      <c r="Y1070" s="51"/>
      <c r="Z1070" s="51"/>
      <c r="AA1070" s="51"/>
      <c r="AB1070" s="51"/>
      <c r="AC1070" s="51"/>
      <c r="AD1070" s="51"/>
      <c r="AE1070" s="51"/>
      <c r="AF1070" s="51"/>
      <c r="AG1070" s="51"/>
      <c r="AH1070" s="51"/>
      <c r="AI1070" s="51"/>
      <c r="AJ1070" s="51"/>
      <c r="AK1070" s="51"/>
      <c r="AL1070" s="51"/>
      <c r="AM1070" s="51"/>
      <c r="AN1070" s="51"/>
      <c r="AO1070" s="51"/>
      <c r="AP1070" s="51"/>
      <c r="AQ1070" s="51"/>
      <c r="AR1070" s="51"/>
      <c r="AS1070" s="51"/>
      <c r="AT1070" s="51"/>
      <c r="AU1070" s="51"/>
      <c r="AV1070" s="51"/>
      <c r="AW1070" s="51"/>
      <c r="AX1070" s="149">
        <f t="shared" si="421"/>
        <v>0</v>
      </c>
      <c r="AY1070" s="52"/>
      <c r="AZ1070" s="90" t="e">
        <f>VLOOKUP(AY1070,Termination!C:D,2,FALSE)</f>
        <v>#N/A</v>
      </c>
      <c r="BA1070" s="92" t="str">
        <f t="shared" si="422"/>
        <v/>
      </c>
      <c r="BB1070" s="89"/>
      <c r="BC1070" s="89"/>
      <c r="BD1070" s="150" t="str">
        <f t="shared" si="423"/>
        <v/>
      </c>
      <c r="BE1070" s="151">
        <f>VLOOKUP(A1070,Basisgegevens!$B:$L,5,0)</f>
        <v>1.1342592592592591E-3</v>
      </c>
      <c r="BF1070" s="151">
        <f>VLOOKUP($A1070,Basisgegevens!$B:$L,7,0)</f>
        <v>9.0277777777777763E-4</v>
      </c>
      <c r="BG1070" s="151">
        <f>VLOOKUP($A1070,Basisgegevens!$B:$L,8,0)</f>
        <v>2.2569444444444442E-3</v>
      </c>
      <c r="BH1070" s="152">
        <f>VLOOKUP($A1070,Basisgegevens!$B:$L,9,0)</f>
        <v>300</v>
      </c>
      <c r="BI1070" s="152">
        <f>VLOOKUP($A1070,Basisgegevens!$B:$L,10,0)</f>
        <v>135</v>
      </c>
      <c r="BJ1070" s="152">
        <f>VLOOKUP($A1070,Basisgegevens!$B:$L,11,0)</f>
        <v>19</v>
      </c>
      <c r="BK1070" s="152" t="str">
        <f t="shared" si="424"/>
        <v/>
      </c>
      <c r="BL1070" s="153" t="str">
        <f t="shared" si="425"/>
        <v>Uit</v>
      </c>
      <c r="BM1070" s="154" t="str">
        <f t="shared" si="426"/>
        <v/>
      </c>
      <c r="BN1070" s="154">
        <f t="shared" si="427"/>
        <v>0</v>
      </c>
      <c r="BO1070" s="154" t="str">
        <f t="shared" si="428"/>
        <v/>
      </c>
      <c r="BP1070" s="61"/>
      <c r="BQ1070" s="61"/>
      <c r="BR1070" s="59" t="str">
        <f t="shared" si="429"/>
        <v/>
      </c>
      <c r="BS1070" s="59" t="str">
        <f t="shared" si="430"/>
        <v/>
      </c>
      <c r="BT1070" s="155" t="str">
        <f t="shared" si="431"/>
        <v/>
      </c>
      <c r="BU1070" s="156" t="str">
        <f t="shared" si="432"/>
        <v/>
      </c>
      <c r="BV1070" s="68"/>
      <c r="BW1070" s="68"/>
      <c r="BX1070" s="68"/>
      <c r="BY1070" s="68"/>
      <c r="BZ1070" s="68"/>
      <c r="CA1070" s="68"/>
      <c r="CB1070" s="68"/>
      <c r="CC1070" s="68"/>
    </row>
    <row r="1071" spans="1:81" x14ac:dyDescent="0.2">
      <c r="A1071" s="138" t="s">
        <v>194</v>
      </c>
      <c r="B1071" s="32"/>
      <c r="C1071" s="164" t="str">
        <f t="shared" si="411"/>
        <v>L</v>
      </c>
      <c r="D1071" s="68"/>
      <c r="E1071" s="40"/>
      <c r="F1071" s="35"/>
      <c r="G1071" s="32"/>
      <c r="H1071" s="32"/>
      <c r="I1071" s="32"/>
      <c r="J1071" s="32"/>
      <c r="K1071" s="41"/>
      <c r="L1071" s="42"/>
      <c r="M1071" s="42"/>
      <c r="N1071" s="167" t="str">
        <f t="shared" si="412"/>
        <v>Uit</v>
      </c>
      <c r="O1071" s="46"/>
      <c r="P1071" s="47"/>
      <c r="Q1071" s="48">
        <f t="shared" si="413"/>
        <v>0</v>
      </c>
      <c r="R1071" s="49" t="str">
        <f t="shared" si="414"/>
        <v/>
      </c>
      <c r="S1071" s="50" t="str">
        <f t="shared" si="415"/>
        <v>Uit</v>
      </c>
      <c r="T1071" s="171">
        <f t="shared" si="416"/>
        <v>0</v>
      </c>
      <c r="U1071" s="169">
        <f t="shared" si="417"/>
        <v>0</v>
      </c>
      <c r="V1071" s="169" t="str">
        <f t="shared" si="418"/>
        <v>Uit</v>
      </c>
      <c r="W1071" s="170" t="str">
        <f t="shared" si="419"/>
        <v/>
      </c>
      <c r="X1071" s="91" t="str">
        <f t="shared" si="420"/>
        <v/>
      </c>
      <c r="Y1071" s="51"/>
      <c r="Z1071" s="51"/>
      <c r="AA1071" s="51"/>
      <c r="AB1071" s="51"/>
      <c r="AC1071" s="51"/>
      <c r="AD1071" s="51"/>
      <c r="AE1071" s="51"/>
      <c r="AF1071" s="51"/>
      <c r="AG1071" s="51"/>
      <c r="AH1071" s="51"/>
      <c r="AI1071" s="51"/>
      <c r="AJ1071" s="51"/>
      <c r="AK1071" s="51"/>
      <c r="AL1071" s="51"/>
      <c r="AM1071" s="51"/>
      <c r="AN1071" s="51"/>
      <c r="AO1071" s="51"/>
      <c r="AP1071" s="51"/>
      <c r="AQ1071" s="51"/>
      <c r="AR1071" s="51"/>
      <c r="AS1071" s="51"/>
      <c r="AT1071" s="51"/>
      <c r="AU1071" s="51"/>
      <c r="AV1071" s="51"/>
      <c r="AW1071" s="51"/>
      <c r="AX1071" s="149">
        <f t="shared" si="421"/>
        <v>0</v>
      </c>
      <c r="AY1071" s="52"/>
      <c r="AZ1071" s="90" t="e">
        <f>VLOOKUP(AY1071,Termination!C:D,2,FALSE)</f>
        <v>#N/A</v>
      </c>
      <c r="BA1071" s="92" t="str">
        <f t="shared" si="422"/>
        <v/>
      </c>
      <c r="BB1071" s="89"/>
      <c r="BC1071" s="89"/>
      <c r="BD1071" s="150" t="str">
        <f t="shared" si="423"/>
        <v/>
      </c>
      <c r="BE1071" s="151">
        <f>VLOOKUP(A1071,Basisgegevens!$B:$L,5,0)</f>
        <v>1.1342592592592591E-3</v>
      </c>
      <c r="BF1071" s="151">
        <f>VLOOKUP($A1071,Basisgegevens!$B:$L,7,0)</f>
        <v>9.0277777777777763E-4</v>
      </c>
      <c r="BG1071" s="151">
        <f>VLOOKUP($A1071,Basisgegevens!$B:$L,8,0)</f>
        <v>2.2569444444444442E-3</v>
      </c>
      <c r="BH1071" s="152">
        <f>VLOOKUP($A1071,Basisgegevens!$B:$L,9,0)</f>
        <v>300</v>
      </c>
      <c r="BI1071" s="152">
        <f>VLOOKUP($A1071,Basisgegevens!$B:$L,10,0)</f>
        <v>135</v>
      </c>
      <c r="BJ1071" s="152">
        <f>VLOOKUP($A1071,Basisgegevens!$B:$L,11,0)</f>
        <v>19</v>
      </c>
      <c r="BK1071" s="152" t="str">
        <f t="shared" si="424"/>
        <v/>
      </c>
      <c r="BL1071" s="153" t="str">
        <f t="shared" si="425"/>
        <v>Uit</v>
      </c>
      <c r="BM1071" s="154" t="str">
        <f t="shared" si="426"/>
        <v/>
      </c>
      <c r="BN1071" s="154">
        <f t="shared" si="427"/>
        <v>0</v>
      </c>
      <c r="BO1071" s="154" t="str">
        <f t="shared" si="428"/>
        <v/>
      </c>
      <c r="BP1071" s="61"/>
      <c r="BQ1071" s="61"/>
      <c r="BR1071" s="59" t="str">
        <f t="shared" si="429"/>
        <v/>
      </c>
      <c r="BS1071" s="59" t="str">
        <f t="shared" si="430"/>
        <v/>
      </c>
      <c r="BT1071" s="155" t="str">
        <f t="shared" si="431"/>
        <v/>
      </c>
      <c r="BU1071" s="156" t="str">
        <f t="shared" si="432"/>
        <v/>
      </c>
      <c r="BV1071" s="68"/>
      <c r="BW1071" s="68"/>
      <c r="BX1071" s="68"/>
      <c r="BY1071" s="68"/>
      <c r="BZ1071" s="68"/>
      <c r="CA1071" s="68"/>
      <c r="CB1071" s="68"/>
      <c r="CC1071" s="68"/>
    </row>
    <row r="1072" spans="1:81" x14ac:dyDescent="0.2">
      <c r="A1072" s="138" t="s">
        <v>194</v>
      </c>
      <c r="B1072" s="32"/>
      <c r="C1072" s="164" t="str">
        <f t="shared" si="411"/>
        <v>L</v>
      </c>
      <c r="D1072" s="68"/>
      <c r="E1072" s="40"/>
      <c r="F1072" s="35"/>
      <c r="G1072" s="32"/>
      <c r="H1072" s="32"/>
      <c r="I1072" s="32"/>
      <c r="J1072" s="32"/>
      <c r="K1072" s="41"/>
      <c r="L1072" s="42"/>
      <c r="M1072" s="42"/>
      <c r="N1072" s="167" t="str">
        <f t="shared" si="412"/>
        <v>Uit</v>
      </c>
      <c r="O1072" s="46"/>
      <c r="P1072" s="47"/>
      <c r="Q1072" s="48">
        <f t="shared" si="413"/>
        <v>0</v>
      </c>
      <c r="R1072" s="49" t="str">
        <f t="shared" si="414"/>
        <v/>
      </c>
      <c r="S1072" s="50" t="str">
        <f t="shared" si="415"/>
        <v>Uit</v>
      </c>
      <c r="T1072" s="171">
        <f t="shared" si="416"/>
        <v>0</v>
      </c>
      <c r="U1072" s="169">
        <f t="shared" si="417"/>
        <v>0</v>
      </c>
      <c r="V1072" s="169" t="str">
        <f t="shared" si="418"/>
        <v>Uit</v>
      </c>
      <c r="W1072" s="170" t="str">
        <f t="shared" si="419"/>
        <v/>
      </c>
      <c r="X1072" s="91" t="str">
        <f t="shared" si="420"/>
        <v/>
      </c>
      <c r="Y1072" s="51"/>
      <c r="Z1072" s="51"/>
      <c r="AA1072" s="51"/>
      <c r="AB1072" s="51"/>
      <c r="AC1072" s="51"/>
      <c r="AD1072" s="51"/>
      <c r="AE1072" s="51"/>
      <c r="AF1072" s="51"/>
      <c r="AG1072" s="51"/>
      <c r="AH1072" s="51"/>
      <c r="AI1072" s="51"/>
      <c r="AJ1072" s="51"/>
      <c r="AK1072" s="51"/>
      <c r="AL1072" s="51"/>
      <c r="AM1072" s="51"/>
      <c r="AN1072" s="51"/>
      <c r="AO1072" s="51"/>
      <c r="AP1072" s="51"/>
      <c r="AQ1072" s="51"/>
      <c r="AR1072" s="51"/>
      <c r="AS1072" s="51"/>
      <c r="AT1072" s="51"/>
      <c r="AU1072" s="51"/>
      <c r="AV1072" s="51"/>
      <c r="AW1072" s="51"/>
      <c r="AX1072" s="149">
        <f t="shared" si="421"/>
        <v>0</v>
      </c>
      <c r="AY1072" s="52"/>
      <c r="AZ1072" s="90" t="e">
        <f>VLOOKUP(AY1072,Termination!C:D,2,FALSE)</f>
        <v>#N/A</v>
      </c>
      <c r="BA1072" s="92" t="str">
        <f t="shared" si="422"/>
        <v/>
      </c>
      <c r="BB1072" s="89"/>
      <c r="BC1072" s="89"/>
      <c r="BD1072" s="150" t="str">
        <f t="shared" si="423"/>
        <v/>
      </c>
      <c r="BE1072" s="151">
        <f>VLOOKUP(A1072,Basisgegevens!$B:$L,5,0)</f>
        <v>1.1342592592592591E-3</v>
      </c>
      <c r="BF1072" s="151">
        <f>VLOOKUP($A1072,Basisgegevens!$B:$L,7,0)</f>
        <v>9.0277777777777763E-4</v>
      </c>
      <c r="BG1072" s="151">
        <f>VLOOKUP($A1072,Basisgegevens!$B:$L,8,0)</f>
        <v>2.2569444444444442E-3</v>
      </c>
      <c r="BH1072" s="152">
        <f>VLOOKUP($A1072,Basisgegevens!$B:$L,9,0)</f>
        <v>300</v>
      </c>
      <c r="BI1072" s="152">
        <f>VLOOKUP($A1072,Basisgegevens!$B:$L,10,0)</f>
        <v>135</v>
      </c>
      <c r="BJ1072" s="152">
        <f>VLOOKUP($A1072,Basisgegevens!$B:$L,11,0)</f>
        <v>19</v>
      </c>
      <c r="BK1072" s="152" t="str">
        <f t="shared" si="424"/>
        <v/>
      </c>
      <c r="BL1072" s="153" t="str">
        <f t="shared" si="425"/>
        <v>Uit</v>
      </c>
      <c r="BM1072" s="154" t="str">
        <f t="shared" si="426"/>
        <v/>
      </c>
      <c r="BN1072" s="154">
        <f t="shared" si="427"/>
        <v>0</v>
      </c>
      <c r="BO1072" s="154" t="str">
        <f t="shared" si="428"/>
        <v/>
      </c>
      <c r="BP1072" s="61"/>
      <c r="BQ1072" s="61"/>
      <c r="BR1072" s="59" t="str">
        <f t="shared" si="429"/>
        <v/>
      </c>
      <c r="BS1072" s="59" t="str">
        <f t="shared" si="430"/>
        <v/>
      </c>
      <c r="BT1072" s="155" t="str">
        <f t="shared" si="431"/>
        <v/>
      </c>
      <c r="BU1072" s="156" t="str">
        <f t="shared" si="432"/>
        <v/>
      </c>
      <c r="BV1072" s="68"/>
      <c r="BW1072" s="68"/>
      <c r="BX1072" s="68"/>
      <c r="BY1072" s="68"/>
      <c r="BZ1072" s="68"/>
      <c r="CA1072" s="68"/>
      <c r="CB1072" s="68"/>
      <c r="CC1072" s="68"/>
    </row>
    <row r="1073" spans="1:81" x14ac:dyDescent="0.2">
      <c r="A1073" s="138" t="s">
        <v>194</v>
      </c>
      <c r="B1073" s="32"/>
      <c r="C1073" s="164" t="str">
        <f t="shared" si="411"/>
        <v>L</v>
      </c>
      <c r="D1073" s="68"/>
      <c r="E1073" s="40"/>
      <c r="F1073" s="35"/>
      <c r="G1073" s="32"/>
      <c r="H1073" s="32"/>
      <c r="I1073" s="32"/>
      <c r="J1073" s="32"/>
      <c r="K1073" s="41"/>
      <c r="L1073" s="42"/>
      <c r="M1073" s="42"/>
      <c r="N1073" s="167" t="str">
        <f t="shared" si="412"/>
        <v>Uit</v>
      </c>
      <c r="O1073" s="46"/>
      <c r="P1073" s="47"/>
      <c r="Q1073" s="48">
        <f t="shared" si="413"/>
        <v>0</v>
      </c>
      <c r="R1073" s="49" t="str">
        <f t="shared" si="414"/>
        <v/>
      </c>
      <c r="S1073" s="50" t="str">
        <f t="shared" si="415"/>
        <v>Uit</v>
      </c>
      <c r="T1073" s="171">
        <f t="shared" si="416"/>
        <v>0</v>
      </c>
      <c r="U1073" s="169">
        <f t="shared" si="417"/>
        <v>0</v>
      </c>
      <c r="V1073" s="169" t="str">
        <f t="shared" si="418"/>
        <v>Uit</v>
      </c>
      <c r="W1073" s="170" t="str">
        <f t="shared" si="419"/>
        <v/>
      </c>
      <c r="X1073" s="91" t="str">
        <f t="shared" si="420"/>
        <v/>
      </c>
      <c r="Y1073" s="51"/>
      <c r="Z1073" s="51"/>
      <c r="AA1073" s="51"/>
      <c r="AB1073" s="51"/>
      <c r="AC1073" s="51"/>
      <c r="AD1073" s="51"/>
      <c r="AE1073" s="51"/>
      <c r="AF1073" s="51"/>
      <c r="AG1073" s="51"/>
      <c r="AH1073" s="51"/>
      <c r="AI1073" s="51"/>
      <c r="AJ1073" s="51"/>
      <c r="AK1073" s="51"/>
      <c r="AL1073" s="51"/>
      <c r="AM1073" s="51"/>
      <c r="AN1073" s="51"/>
      <c r="AO1073" s="51"/>
      <c r="AP1073" s="51"/>
      <c r="AQ1073" s="51"/>
      <c r="AR1073" s="51"/>
      <c r="AS1073" s="51"/>
      <c r="AT1073" s="51"/>
      <c r="AU1073" s="51"/>
      <c r="AV1073" s="51"/>
      <c r="AW1073" s="51"/>
      <c r="AX1073" s="149">
        <f t="shared" si="421"/>
        <v>0</v>
      </c>
      <c r="AY1073" s="52"/>
      <c r="AZ1073" s="90" t="e">
        <f>VLOOKUP(AY1073,Termination!C:D,2,FALSE)</f>
        <v>#N/A</v>
      </c>
      <c r="BA1073" s="92" t="str">
        <f t="shared" si="422"/>
        <v/>
      </c>
      <c r="BB1073" s="89"/>
      <c r="BC1073" s="89"/>
      <c r="BD1073" s="150" t="str">
        <f t="shared" si="423"/>
        <v/>
      </c>
      <c r="BE1073" s="151">
        <f>VLOOKUP(A1073,Basisgegevens!$B:$L,5,0)</f>
        <v>1.1342592592592591E-3</v>
      </c>
      <c r="BF1073" s="151">
        <f>VLOOKUP($A1073,Basisgegevens!$B:$L,7,0)</f>
        <v>9.0277777777777763E-4</v>
      </c>
      <c r="BG1073" s="151">
        <f>VLOOKUP($A1073,Basisgegevens!$B:$L,8,0)</f>
        <v>2.2569444444444442E-3</v>
      </c>
      <c r="BH1073" s="152">
        <f>VLOOKUP($A1073,Basisgegevens!$B:$L,9,0)</f>
        <v>300</v>
      </c>
      <c r="BI1073" s="152">
        <f>VLOOKUP($A1073,Basisgegevens!$B:$L,10,0)</f>
        <v>135</v>
      </c>
      <c r="BJ1073" s="152">
        <f>VLOOKUP($A1073,Basisgegevens!$B:$L,11,0)</f>
        <v>19</v>
      </c>
      <c r="BK1073" s="152" t="str">
        <f t="shared" si="424"/>
        <v/>
      </c>
      <c r="BL1073" s="153" t="str">
        <f t="shared" si="425"/>
        <v>Uit</v>
      </c>
      <c r="BM1073" s="154" t="str">
        <f t="shared" ref="BM1073:BM1127" si="433">IFERROR(IF(BD1073&gt;BE1073,(BD1073-BE1073)*24*3600*0.4,0),"")</f>
        <v/>
      </c>
      <c r="BN1073" s="154">
        <f t="shared" si="427"/>
        <v>0</v>
      </c>
      <c r="BO1073" s="154" t="str">
        <f t="shared" si="428"/>
        <v/>
      </c>
      <c r="BP1073" s="61"/>
      <c r="BQ1073" s="61"/>
      <c r="BR1073" s="59" t="str">
        <f t="shared" si="429"/>
        <v/>
      </c>
      <c r="BS1073" s="59" t="str">
        <f t="shared" si="430"/>
        <v/>
      </c>
      <c r="BT1073" s="155" t="str">
        <f t="shared" si="431"/>
        <v/>
      </c>
      <c r="BU1073" s="156" t="str">
        <f t="shared" si="432"/>
        <v/>
      </c>
      <c r="BV1073" s="68"/>
      <c r="BW1073" s="68"/>
      <c r="BX1073" s="68"/>
      <c r="BY1073" s="68"/>
      <c r="BZ1073" s="68"/>
      <c r="CA1073" s="68"/>
      <c r="CB1073" s="68"/>
      <c r="CC1073" s="68"/>
    </row>
    <row r="1074" spans="1:81" x14ac:dyDescent="0.2">
      <c r="A1074" s="138" t="s">
        <v>194</v>
      </c>
      <c r="B1074" s="32"/>
      <c r="C1074" s="164" t="str">
        <f t="shared" si="411"/>
        <v>L</v>
      </c>
      <c r="D1074" s="68"/>
      <c r="E1074" s="40"/>
      <c r="F1074" s="35"/>
      <c r="G1074" s="32"/>
      <c r="H1074" s="32"/>
      <c r="I1074" s="32"/>
      <c r="J1074" s="32"/>
      <c r="K1074" s="41"/>
      <c r="L1074" s="42"/>
      <c r="M1074" s="42"/>
      <c r="N1074" s="167" t="str">
        <f t="shared" si="412"/>
        <v>Uit</v>
      </c>
      <c r="O1074" s="46"/>
      <c r="P1074" s="47"/>
      <c r="Q1074" s="48">
        <f t="shared" si="413"/>
        <v>0</v>
      </c>
      <c r="R1074" s="49" t="str">
        <f t="shared" si="414"/>
        <v/>
      </c>
      <c r="S1074" s="50" t="str">
        <f t="shared" si="415"/>
        <v>Uit</v>
      </c>
      <c r="T1074" s="171">
        <f t="shared" si="416"/>
        <v>0</v>
      </c>
      <c r="U1074" s="169">
        <f t="shared" si="417"/>
        <v>0</v>
      </c>
      <c r="V1074" s="169" t="str">
        <f t="shared" si="418"/>
        <v>Uit</v>
      </c>
      <c r="W1074" s="170" t="str">
        <f t="shared" si="419"/>
        <v/>
      </c>
      <c r="X1074" s="91" t="str">
        <f t="shared" si="420"/>
        <v/>
      </c>
      <c r="Y1074" s="51"/>
      <c r="Z1074" s="51"/>
      <c r="AA1074" s="51"/>
      <c r="AB1074" s="51"/>
      <c r="AC1074" s="51"/>
      <c r="AD1074" s="51"/>
      <c r="AE1074" s="51"/>
      <c r="AF1074" s="51"/>
      <c r="AG1074" s="51"/>
      <c r="AH1074" s="51"/>
      <c r="AI1074" s="51"/>
      <c r="AJ1074" s="51"/>
      <c r="AK1074" s="51"/>
      <c r="AL1074" s="51"/>
      <c r="AM1074" s="51"/>
      <c r="AN1074" s="51"/>
      <c r="AO1074" s="51"/>
      <c r="AP1074" s="51"/>
      <c r="AQ1074" s="51"/>
      <c r="AR1074" s="51"/>
      <c r="AS1074" s="51"/>
      <c r="AT1074" s="51"/>
      <c r="AU1074" s="51"/>
      <c r="AV1074" s="51"/>
      <c r="AW1074" s="51"/>
      <c r="AX1074" s="149">
        <f t="shared" si="421"/>
        <v>0</v>
      </c>
      <c r="AY1074" s="52"/>
      <c r="AZ1074" s="90" t="e">
        <f>VLOOKUP(AY1074,Termination!C:D,2,FALSE)</f>
        <v>#N/A</v>
      </c>
      <c r="BA1074" s="92" t="str">
        <f t="shared" si="422"/>
        <v/>
      </c>
      <c r="BB1074" s="89"/>
      <c r="BC1074" s="89"/>
      <c r="BD1074" s="150" t="str">
        <f t="shared" si="423"/>
        <v/>
      </c>
      <c r="BE1074" s="151">
        <f>VLOOKUP(A1074,Basisgegevens!$B:$L,5,0)</f>
        <v>1.1342592592592591E-3</v>
      </c>
      <c r="BF1074" s="151">
        <f>VLOOKUP($A1074,Basisgegevens!$B:$L,7,0)</f>
        <v>9.0277777777777763E-4</v>
      </c>
      <c r="BG1074" s="151">
        <f>VLOOKUP($A1074,Basisgegevens!$B:$L,8,0)</f>
        <v>2.2569444444444442E-3</v>
      </c>
      <c r="BH1074" s="152">
        <f>VLOOKUP($A1074,Basisgegevens!$B:$L,9,0)</f>
        <v>300</v>
      </c>
      <c r="BI1074" s="152">
        <f>VLOOKUP($A1074,Basisgegevens!$B:$L,10,0)</f>
        <v>135</v>
      </c>
      <c r="BJ1074" s="152">
        <f>VLOOKUP($A1074,Basisgegevens!$B:$L,11,0)</f>
        <v>19</v>
      </c>
      <c r="BK1074" s="152" t="str">
        <f t="shared" si="424"/>
        <v/>
      </c>
      <c r="BL1074" s="153" t="str">
        <f t="shared" si="425"/>
        <v>Uit</v>
      </c>
      <c r="BM1074" s="154" t="str">
        <f t="shared" si="433"/>
        <v/>
      </c>
      <c r="BN1074" s="154">
        <f t="shared" si="427"/>
        <v>0</v>
      </c>
      <c r="BO1074" s="154" t="str">
        <f t="shared" si="428"/>
        <v/>
      </c>
      <c r="BP1074" s="61"/>
      <c r="BQ1074" s="61"/>
      <c r="BR1074" s="59" t="str">
        <f t="shared" si="429"/>
        <v/>
      </c>
      <c r="BS1074" s="59" t="str">
        <f t="shared" si="430"/>
        <v/>
      </c>
      <c r="BT1074" s="155" t="str">
        <f t="shared" si="431"/>
        <v/>
      </c>
      <c r="BU1074" s="156" t="str">
        <f t="shared" si="432"/>
        <v/>
      </c>
      <c r="BV1074" s="68"/>
      <c r="BW1074" s="68"/>
      <c r="BX1074" s="68"/>
      <c r="BY1074" s="68"/>
      <c r="BZ1074" s="68"/>
      <c r="CA1074" s="68"/>
      <c r="CB1074" s="68"/>
      <c r="CC1074" s="68"/>
    </row>
    <row r="1075" spans="1:81" x14ac:dyDescent="0.2">
      <c r="A1075" s="138" t="s">
        <v>194</v>
      </c>
      <c r="B1075" s="32"/>
      <c r="C1075" s="164" t="str">
        <f t="shared" si="411"/>
        <v>L</v>
      </c>
      <c r="D1075" s="68"/>
      <c r="E1075" s="40"/>
      <c r="F1075" s="35"/>
      <c r="G1075" s="32"/>
      <c r="H1075" s="32"/>
      <c r="I1075" s="32"/>
      <c r="J1075" s="32"/>
      <c r="K1075" s="41"/>
      <c r="L1075" s="42"/>
      <c r="M1075" s="42"/>
      <c r="N1075" s="167" t="str">
        <f t="shared" si="412"/>
        <v>Uit</v>
      </c>
      <c r="O1075" s="46"/>
      <c r="P1075" s="47"/>
      <c r="Q1075" s="48">
        <f t="shared" si="413"/>
        <v>0</v>
      </c>
      <c r="R1075" s="49" t="str">
        <f t="shared" si="414"/>
        <v/>
      </c>
      <c r="S1075" s="50" t="str">
        <f t="shared" si="415"/>
        <v>Uit</v>
      </c>
      <c r="T1075" s="171">
        <f t="shared" si="416"/>
        <v>0</v>
      </c>
      <c r="U1075" s="169">
        <f t="shared" si="417"/>
        <v>0</v>
      </c>
      <c r="V1075" s="169" t="str">
        <f t="shared" si="418"/>
        <v>Uit</v>
      </c>
      <c r="W1075" s="170" t="str">
        <f t="shared" si="419"/>
        <v/>
      </c>
      <c r="X1075" s="91" t="str">
        <f t="shared" si="420"/>
        <v/>
      </c>
      <c r="Y1075" s="51"/>
      <c r="Z1075" s="51"/>
      <c r="AA1075" s="51"/>
      <c r="AB1075" s="51"/>
      <c r="AC1075" s="51"/>
      <c r="AD1075" s="51"/>
      <c r="AE1075" s="51"/>
      <c r="AF1075" s="51"/>
      <c r="AG1075" s="51"/>
      <c r="AH1075" s="51"/>
      <c r="AI1075" s="51"/>
      <c r="AJ1075" s="51"/>
      <c r="AK1075" s="51"/>
      <c r="AL1075" s="51"/>
      <c r="AM1075" s="51"/>
      <c r="AN1075" s="51"/>
      <c r="AO1075" s="51"/>
      <c r="AP1075" s="51"/>
      <c r="AQ1075" s="51"/>
      <c r="AR1075" s="51"/>
      <c r="AS1075" s="51"/>
      <c r="AT1075" s="51"/>
      <c r="AU1075" s="51"/>
      <c r="AV1075" s="51"/>
      <c r="AW1075" s="51"/>
      <c r="AX1075" s="149">
        <f t="shared" si="421"/>
        <v>0</v>
      </c>
      <c r="AY1075" s="52"/>
      <c r="AZ1075" s="90" t="e">
        <f>VLOOKUP(AY1075,Termination!C:D,2,FALSE)</f>
        <v>#N/A</v>
      </c>
      <c r="BA1075" s="92" t="str">
        <f t="shared" si="422"/>
        <v/>
      </c>
      <c r="BB1075" s="89"/>
      <c r="BC1075" s="89"/>
      <c r="BD1075" s="150" t="str">
        <f t="shared" si="423"/>
        <v/>
      </c>
      <c r="BE1075" s="151">
        <f>VLOOKUP(A1075,Basisgegevens!$B:$L,5,0)</f>
        <v>1.1342592592592591E-3</v>
      </c>
      <c r="BF1075" s="151">
        <f>VLOOKUP($A1075,Basisgegevens!$B:$L,7,0)</f>
        <v>9.0277777777777763E-4</v>
      </c>
      <c r="BG1075" s="151">
        <f>VLOOKUP($A1075,Basisgegevens!$B:$L,8,0)</f>
        <v>2.2569444444444442E-3</v>
      </c>
      <c r="BH1075" s="152">
        <f>VLOOKUP($A1075,Basisgegevens!$B:$L,9,0)</f>
        <v>300</v>
      </c>
      <c r="BI1075" s="152">
        <f>VLOOKUP($A1075,Basisgegevens!$B:$L,10,0)</f>
        <v>135</v>
      </c>
      <c r="BJ1075" s="152">
        <f>VLOOKUP($A1075,Basisgegevens!$B:$L,11,0)</f>
        <v>19</v>
      </c>
      <c r="BK1075" s="152" t="str">
        <f t="shared" si="424"/>
        <v/>
      </c>
      <c r="BL1075" s="153" t="str">
        <f t="shared" si="425"/>
        <v>Uit</v>
      </c>
      <c r="BM1075" s="154" t="str">
        <f t="shared" si="433"/>
        <v/>
      </c>
      <c r="BN1075" s="154">
        <f t="shared" si="427"/>
        <v>0</v>
      </c>
      <c r="BO1075" s="154" t="str">
        <f t="shared" si="428"/>
        <v/>
      </c>
      <c r="BP1075" s="61"/>
      <c r="BQ1075" s="61"/>
      <c r="BR1075" s="59" t="str">
        <f t="shared" si="429"/>
        <v/>
      </c>
      <c r="BS1075" s="59" t="str">
        <f t="shared" si="430"/>
        <v/>
      </c>
      <c r="BT1075" s="155" t="str">
        <f t="shared" si="431"/>
        <v/>
      </c>
      <c r="BU1075" s="156" t="str">
        <f t="shared" si="432"/>
        <v/>
      </c>
      <c r="BV1075" s="68"/>
      <c r="BW1075" s="68"/>
      <c r="BX1075" s="68"/>
      <c r="BY1075" s="68"/>
      <c r="BZ1075" s="68"/>
      <c r="CA1075" s="68"/>
      <c r="CB1075" s="68"/>
      <c r="CC1075" s="68"/>
    </row>
    <row r="1076" spans="1:81" x14ac:dyDescent="0.2">
      <c r="A1076" s="138" t="s">
        <v>194</v>
      </c>
      <c r="B1076" s="32"/>
      <c r="C1076" s="164" t="str">
        <f t="shared" si="411"/>
        <v>L</v>
      </c>
      <c r="D1076" s="68"/>
      <c r="E1076" s="40"/>
      <c r="F1076" s="35"/>
      <c r="G1076" s="32"/>
      <c r="H1076" s="32"/>
      <c r="I1076" s="32"/>
      <c r="J1076" s="32"/>
      <c r="K1076" s="41"/>
      <c r="L1076" s="42"/>
      <c r="M1076" s="42"/>
      <c r="N1076" s="167" t="str">
        <f t="shared" si="412"/>
        <v>Uit</v>
      </c>
      <c r="O1076" s="46"/>
      <c r="P1076" s="47"/>
      <c r="Q1076" s="48">
        <f t="shared" si="413"/>
        <v>0</v>
      </c>
      <c r="R1076" s="49" t="str">
        <f t="shared" si="414"/>
        <v/>
      </c>
      <c r="S1076" s="50" t="str">
        <f t="shared" si="415"/>
        <v>Uit</v>
      </c>
      <c r="T1076" s="171">
        <f t="shared" si="416"/>
        <v>0</v>
      </c>
      <c r="U1076" s="169">
        <f t="shared" si="417"/>
        <v>0</v>
      </c>
      <c r="V1076" s="169" t="str">
        <f t="shared" si="418"/>
        <v>Uit</v>
      </c>
      <c r="W1076" s="170" t="str">
        <f t="shared" si="419"/>
        <v/>
      </c>
      <c r="X1076" s="91" t="str">
        <f t="shared" si="420"/>
        <v/>
      </c>
      <c r="Y1076" s="51"/>
      <c r="Z1076" s="51"/>
      <c r="AA1076" s="51"/>
      <c r="AB1076" s="51"/>
      <c r="AC1076" s="51"/>
      <c r="AD1076" s="51"/>
      <c r="AE1076" s="51"/>
      <c r="AF1076" s="51"/>
      <c r="AG1076" s="51"/>
      <c r="AH1076" s="51"/>
      <c r="AI1076" s="51"/>
      <c r="AJ1076" s="51"/>
      <c r="AK1076" s="51"/>
      <c r="AL1076" s="51"/>
      <c r="AM1076" s="51"/>
      <c r="AN1076" s="51"/>
      <c r="AO1076" s="51"/>
      <c r="AP1076" s="51"/>
      <c r="AQ1076" s="51"/>
      <c r="AR1076" s="51"/>
      <c r="AS1076" s="51"/>
      <c r="AT1076" s="51"/>
      <c r="AU1076" s="51"/>
      <c r="AV1076" s="51"/>
      <c r="AW1076" s="51"/>
      <c r="AX1076" s="149">
        <f t="shared" si="421"/>
        <v>0</v>
      </c>
      <c r="AY1076" s="52"/>
      <c r="AZ1076" s="90" t="e">
        <f>VLOOKUP(AY1076,Termination!C:D,2,FALSE)</f>
        <v>#N/A</v>
      </c>
      <c r="BA1076" s="92" t="str">
        <f t="shared" si="422"/>
        <v/>
      </c>
      <c r="BB1076" s="89"/>
      <c r="BC1076" s="89"/>
      <c r="BD1076" s="150" t="str">
        <f t="shared" si="423"/>
        <v/>
      </c>
      <c r="BE1076" s="151">
        <f>VLOOKUP(A1076,Basisgegevens!$B:$L,5,0)</f>
        <v>1.1342592592592591E-3</v>
      </c>
      <c r="BF1076" s="151">
        <f>VLOOKUP($A1076,Basisgegevens!$B:$L,7,0)</f>
        <v>9.0277777777777763E-4</v>
      </c>
      <c r="BG1076" s="151">
        <f>VLOOKUP($A1076,Basisgegevens!$B:$L,8,0)</f>
        <v>2.2569444444444442E-3</v>
      </c>
      <c r="BH1076" s="152">
        <f>VLOOKUP($A1076,Basisgegevens!$B:$L,9,0)</f>
        <v>300</v>
      </c>
      <c r="BI1076" s="152">
        <f>VLOOKUP($A1076,Basisgegevens!$B:$L,10,0)</f>
        <v>135</v>
      </c>
      <c r="BJ1076" s="152">
        <f>VLOOKUP($A1076,Basisgegevens!$B:$L,11,0)</f>
        <v>19</v>
      </c>
      <c r="BK1076" s="152" t="str">
        <f t="shared" si="424"/>
        <v/>
      </c>
      <c r="BL1076" s="153" t="str">
        <f t="shared" si="425"/>
        <v>Uit</v>
      </c>
      <c r="BM1076" s="154" t="str">
        <f t="shared" si="433"/>
        <v/>
      </c>
      <c r="BN1076" s="154">
        <f t="shared" si="427"/>
        <v>0</v>
      </c>
      <c r="BO1076" s="154" t="str">
        <f t="shared" si="428"/>
        <v/>
      </c>
      <c r="BP1076" s="61"/>
      <c r="BQ1076" s="61"/>
      <c r="BR1076" s="59" t="str">
        <f t="shared" si="429"/>
        <v/>
      </c>
      <c r="BS1076" s="59" t="str">
        <f t="shared" si="430"/>
        <v/>
      </c>
      <c r="BT1076" s="155" t="str">
        <f t="shared" si="431"/>
        <v/>
      </c>
      <c r="BU1076" s="156" t="str">
        <f t="shared" si="432"/>
        <v/>
      </c>
      <c r="BV1076" s="68"/>
      <c r="BW1076" s="68"/>
      <c r="BX1076" s="68"/>
      <c r="BY1076" s="68"/>
      <c r="BZ1076" s="68"/>
      <c r="CA1076" s="68"/>
      <c r="CB1076" s="68"/>
      <c r="CC1076" s="68"/>
    </row>
    <row r="1077" spans="1:81" x14ac:dyDescent="0.2">
      <c r="A1077" s="138" t="s">
        <v>194</v>
      </c>
      <c r="B1077" s="32"/>
      <c r="C1077" s="164" t="str">
        <f t="shared" si="411"/>
        <v>L</v>
      </c>
      <c r="D1077" s="68"/>
      <c r="E1077" s="40"/>
      <c r="F1077" s="35"/>
      <c r="G1077" s="32"/>
      <c r="H1077" s="32"/>
      <c r="I1077" s="32"/>
      <c r="J1077" s="32"/>
      <c r="K1077" s="41"/>
      <c r="L1077" s="42"/>
      <c r="M1077" s="42"/>
      <c r="N1077" s="167" t="str">
        <f t="shared" si="412"/>
        <v>Uit</v>
      </c>
      <c r="O1077" s="46"/>
      <c r="P1077" s="47"/>
      <c r="Q1077" s="48">
        <f t="shared" si="413"/>
        <v>0</v>
      </c>
      <c r="R1077" s="49" t="str">
        <f t="shared" si="414"/>
        <v/>
      </c>
      <c r="S1077" s="50" t="str">
        <f t="shared" si="415"/>
        <v>Uit</v>
      </c>
      <c r="T1077" s="171">
        <f t="shared" si="416"/>
        <v>0</v>
      </c>
      <c r="U1077" s="169">
        <f t="shared" si="417"/>
        <v>0</v>
      </c>
      <c r="V1077" s="169" t="str">
        <f t="shared" si="418"/>
        <v>Uit</v>
      </c>
      <c r="W1077" s="170" t="str">
        <f t="shared" si="419"/>
        <v/>
      </c>
      <c r="X1077" s="91" t="str">
        <f t="shared" si="420"/>
        <v/>
      </c>
      <c r="Y1077" s="51"/>
      <c r="Z1077" s="51"/>
      <c r="AA1077" s="51"/>
      <c r="AB1077" s="51"/>
      <c r="AC1077" s="51"/>
      <c r="AD1077" s="51"/>
      <c r="AE1077" s="51"/>
      <c r="AF1077" s="51"/>
      <c r="AG1077" s="51"/>
      <c r="AH1077" s="51"/>
      <c r="AI1077" s="51"/>
      <c r="AJ1077" s="51"/>
      <c r="AK1077" s="51"/>
      <c r="AL1077" s="51"/>
      <c r="AM1077" s="51"/>
      <c r="AN1077" s="51"/>
      <c r="AO1077" s="51"/>
      <c r="AP1077" s="51"/>
      <c r="AQ1077" s="51"/>
      <c r="AR1077" s="51"/>
      <c r="AS1077" s="51"/>
      <c r="AT1077" s="51"/>
      <c r="AU1077" s="51"/>
      <c r="AV1077" s="51"/>
      <c r="AW1077" s="51"/>
      <c r="AX1077" s="149">
        <f t="shared" si="421"/>
        <v>0</v>
      </c>
      <c r="AY1077" s="52"/>
      <c r="AZ1077" s="90" t="e">
        <f>VLOOKUP(AY1077,Termination!C:D,2,FALSE)</f>
        <v>#N/A</v>
      </c>
      <c r="BA1077" s="92" t="str">
        <f t="shared" si="422"/>
        <v/>
      </c>
      <c r="BB1077" s="89"/>
      <c r="BC1077" s="89"/>
      <c r="BD1077" s="150" t="str">
        <f t="shared" si="423"/>
        <v/>
      </c>
      <c r="BE1077" s="151">
        <f>VLOOKUP(A1077,Basisgegevens!$B:$L,5,0)</f>
        <v>1.1342592592592591E-3</v>
      </c>
      <c r="BF1077" s="151">
        <f>VLOOKUP($A1077,Basisgegevens!$B:$L,7,0)</f>
        <v>9.0277777777777763E-4</v>
      </c>
      <c r="BG1077" s="151">
        <f>VLOOKUP($A1077,Basisgegevens!$B:$L,8,0)</f>
        <v>2.2569444444444442E-3</v>
      </c>
      <c r="BH1077" s="152">
        <f>VLOOKUP($A1077,Basisgegevens!$B:$L,9,0)</f>
        <v>300</v>
      </c>
      <c r="BI1077" s="152">
        <f>VLOOKUP($A1077,Basisgegevens!$B:$L,10,0)</f>
        <v>135</v>
      </c>
      <c r="BJ1077" s="152">
        <f>VLOOKUP($A1077,Basisgegevens!$B:$L,11,0)</f>
        <v>19</v>
      </c>
      <c r="BK1077" s="152" t="str">
        <f t="shared" si="424"/>
        <v/>
      </c>
      <c r="BL1077" s="153" t="str">
        <f t="shared" si="425"/>
        <v>Uit</v>
      </c>
      <c r="BM1077" s="154" t="str">
        <f t="shared" si="433"/>
        <v/>
      </c>
      <c r="BN1077" s="154">
        <f t="shared" si="427"/>
        <v>0</v>
      </c>
      <c r="BO1077" s="154" t="str">
        <f t="shared" si="428"/>
        <v/>
      </c>
      <c r="BP1077" s="61"/>
      <c r="BQ1077" s="61"/>
      <c r="BR1077" s="59" t="str">
        <f t="shared" si="429"/>
        <v/>
      </c>
      <c r="BS1077" s="59" t="str">
        <f t="shared" si="430"/>
        <v/>
      </c>
      <c r="BT1077" s="155" t="str">
        <f t="shared" si="431"/>
        <v/>
      </c>
      <c r="BU1077" s="156" t="str">
        <f t="shared" si="432"/>
        <v/>
      </c>
      <c r="BV1077" s="68"/>
      <c r="BW1077" s="68"/>
      <c r="BX1077" s="68"/>
      <c r="BY1077" s="68"/>
      <c r="BZ1077" s="68"/>
      <c r="CA1077" s="68"/>
      <c r="CB1077" s="68"/>
      <c r="CC1077" s="68"/>
    </row>
    <row r="1078" spans="1:81" x14ac:dyDescent="0.2">
      <c r="A1078" s="138" t="s">
        <v>194</v>
      </c>
      <c r="B1078" s="32"/>
      <c r="C1078" s="164" t="str">
        <f t="shared" si="411"/>
        <v>L</v>
      </c>
      <c r="D1078" s="68"/>
      <c r="E1078" s="40"/>
      <c r="F1078" s="35"/>
      <c r="G1078" s="32"/>
      <c r="H1078" s="32"/>
      <c r="I1078" s="32"/>
      <c r="J1078" s="32"/>
      <c r="K1078" s="41"/>
      <c r="L1078" s="42"/>
      <c r="M1078" s="42"/>
      <c r="N1078" s="167" t="str">
        <f t="shared" si="412"/>
        <v>Uit</v>
      </c>
      <c r="O1078" s="46"/>
      <c r="P1078" s="47"/>
      <c r="Q1078" s="48">
        <f t="shared" si="413"/>
        <v>0</v>
      </c>
      <c r="R1078" s="49" t="str">
        <f t="shared" si="414"/>
        <v/>
      </c>
      <c r="S1078" s="50" t="str">
        <f t="shared" si="415"/>
        <v>Uit</v>
      </c>
      <c r="T1078" s="171">
        <f t="shared" si="416"/>
        <v>0</v>
      </c>
      <c r="U1078" s="169">
        <f t="shared" si="417"/>
        <v>0</v>
      </c>
      <c r="V1078" s="169" t="str">
        <f t="shared" si="418"/>
        <v>Uit</v>
      </c>
      <c r="W1078" s="170" t="str">
        <f t="shared" si="419"/>
        <v/>
      </c>
      <c r="X1078" s="91" t="str">
        <f t="shared" si="420"/>
        <v/>
      </c>
      <c r="Y1078" s="51"/>
      <c r="Z1078" s="51"/>
      <c r="AA1078" s="51"/>
      <c r="AB1078" s="51"/>
      <c r="AC1078" s="51"/>
      <c r="AD1078" s="51"/>
      <c r="AE1078" s="51"/>
      <c r="AF1078" s="51"/>
      <c r="AG1078" s="51"/>
      <c r="AH1078" s="51"/>
      <c r="AI1078" s="51"/>
      <c r="AJ1078" s="51"/>
      <c r="AK1078" s="51"/>
      <c r="AL1078" s="51"/>
      <c r="AM1078" s="51"/>
      <c r="AN1078" s="51"/>
      <c r="AO1078" s="51"/>
      <c r="AP1078" s="51"/>
      <c r="AQ1078" s="51"/>
      <c r="AR1078" s="51"/>
      <c r="AS1078" s="51"/>
      <c r="AT1078" s="51"/>
      <c r="AU1078" s="51"/>
      <c r="AV1078" s="51"/>
      <c r="AW1078" s="51"/>
      <c r="AX1078" s="149">
        <f t="shared" si="421"/>
        <v>0</v>
      </c>
      <c r="AY1078" s="52"/>
      <c r="AZ1078" s="90" t="e">
        <f>VLOOKUP(AY1078,Termination!C:D,2,FALSE)</f>
        <v>#N/A</v>
      </c>
      <c r="BA1078" s="92" t="str">
        <f t="shared" si="422"/>
        <v/>
      </c>
      <c r="BB1078" s="89"/>
      <c r="BC1078" s="89"/>
      <c r="BD1078" s="150" t="str">
        <f t="shared" si="423"/>
        <v/>
      </c>
      <c r="BE1078" s="151">
        <f>VLOOKUP(A1078,Basisgegevens!$B:$L,5,0)</f>
        <v>1.1342592592592591E-3</v>
      </c>
      <c r="BF1078" s="151">
        <f>VLOOKUP($A1078,Basisgegevens!$B:$L,7,0)</f>
        <v>9.0277777777777763E-4</v>
      </c>
      <c r="BG1078" s="151">
        <f>VLOOKUP($A1078,Basisgegevens!$B:$L,8,0)</f>
        <v>2.2569444444444442E-3</v>
      </c>
      <c r="BH1078" s="152">
        <f>VLOOKUP($A1078,Basisgegevens!$B:$L,9,0)</f>
        <v>300</v>
      </c>
      <c r="BI1078" s="152">
        <f>VLOOKUP($A1078,Basisgegevens!$B:$L,10,0)</f>
        <v>135</v>
      </c>
      <c r="BJ1078" s="152">
        <f>VLOOKUP($A1078,Basisgegevens!$B:$L,11,0)</f>
        <v>19</v>
      </c>
      <c r="BK1078" s="152" t="str">
        <f t="shared" si="424"/>
        <v/>
      </c>
      <c r="BL1078" s="153" t="str">
        <f t="shared" si="425"/>
        <v>Uit</v>
      </c>
      <c r="BM1078" s="154" t="str">
        <f t="shared" si="433"/>
        <v/>
      </c>
      <c r="BN1078" s="154">
        <f t="shared" si="427"/>
        <v>0</v>
      </c>
      <c r="BO1078" s="154" t="str">
        <f t="shared" si="428"/>
        <v/>
      </c>
      <c r="BP1078" s="61"/>
      <c r="BQ1078" s="61"/>
      <c r="BR1078" s="59" t="str">
        <f t="shared" si="429"/>
        <v/>
      </c>
      <c r="BS1078" s="59" t="str">
        <f t="shared" si="430"/>
        <v/>
      </c>
      <c r="BT1078" s="155" t="str">
        <f t="shared" si="431"/>
        <v/>
      </c>
      <c r="BU1078" s="156" t="str">
        <f t="shared" si="432"/>
        <v/>
      </c>
      <c r="BV1078" s="68"/>
      <c r="BW1078" s="68"/>
      <c r="BX1078" s="68"/>
      <c r="BY1078" s="68"/>
      <c r="BZ1078" s="68"/>
      <c r="CA1078" s="68"/>
      <c r="CB1078" s="68"/>
      <c r="CC1078" s="68"/>
    </row>
    <row r="1079" spans="1:81" x14ac:dyDescent="0.2">
      <c r="A1079" s="138" t="s">
        <v>194</v>
      </c>
      <c r="B1079" s="32"/>
      <c r="C1079" s="164" t="str">
        <f t="shared" si="411"/>
        <v>L</v>
      </c>
      <c r="D1079" s="68"/>
      <c r="E1079" s="40"/>
      <c r="F1079" s="35"/>
      <c r="G1079" s="32"/>
      <c r="H1079" s="32"/>
      <c r="I1079" s="32"/>
      <c r="J1079" s="32"/>
      <c r="K1079" s="41"/>
      <c r="L1079" s="42"/>
      <c r="M1079" s="42"/>
      <c r="N1079" s="167" t="str">
        <f t="shared" si="412"/>
        <v>Uit</v>
      </c>
      <c r="O1079" s="46"/>
      <c r="P1079" s="47"/>
      <c r="Q1079" s="48">
        <f t="shared" si="413"/>
        <v>0</v>
      </c>
      <c r="R1079" s="49" t="str">
        <f t="shared" si="414"/>
        <v/>
      </c>
      <c r="S1079" s="50" t="str">
        <f t="shared" si="415"/>
        <v>Uit</v>
      </c>
      <c r="T1079" s="171">
        <f t="shared" si="416"/>
        <v>0</v>
      </c>
      <c r="U1079" s="169">
        <f t="shared" si="417"/>
        <v>0</v>
      </c>
      <c r="V1079" s="169" t="str">
        <f t="shared" si="418"/>
        <v>Uit</v>
      </c>
      <c r="W1079" s="170" t="str">
        <f t="shared" si="419"/>
        <v/>
      </c>
      <c r="X1079" s="91" t="str">
        <f t="shared" si="420"/>
        <v/>
      </c>
      <c r="Y1079" s="51"/>
      <c r="Z1079" s="51"/>
      <c r="AA1079" s="51"/>
      <c r="AB1079" s="51"/>
      <c r="AC1079" s="51"/>
      <c r="AD1079" s="51"/>
      <c r="AE1079" s="51"/>
      <c r="AF1079" s="51"/>
      <c r="AG1079" s="51"/>
      <c r="AH1079" s="51"/>
      <c r="AI1079" s="51"/>
      <c r="AJ1079" s="51"/>
      <c r="AK1079" s="51"/>
      <c r="AL1079" s="51"/>
      <c r="AM1079" s="51"/>
      <c r="AN1079" s="51"/>
      <c r="AO1079" s="51"/>
      <c r="AP1079" s="51"/>
      <c r="AQ1079" s="51"/>
      <c r="AR1079" s="51"/>
      <c r="AS1079" s="51"/>
      <c r="AT1079" s="51"/>
      <c r="AU1079" s="51"/>
      <c r="AV1079" s="51"/>
      <c r="AW1079" s="51"/>
      <c r="AX1079" s="149">
        <f t="shared" si="421"/>
        <v>0</v>
      </c>
      <c r="AY1079" s="52"/>
      <c r="AZ1079" s="90" t="e">
        <f>VLOOKUP(AY1079,Termination!C:D,2,FALSE)</f>
        <v>#N/A</v>
      </c>
      <c r="BA1079" s="92" t="str">
        <f t="shared" si="422"/>
        <v/>
      </c>
      <c r="BB1079" s="89"/>
      <c r="BC1079" s="89"/>
      <c r="BD1079" s="150" t="str">
        <f t="shared" si="423"/>
        <v/>
      </c>
      <c r="BE1079" s="151">
        <f>VLOOKUP(A1079,Basisgegevens!$B:$L,5,0)</f>
        <v>1.1342592592592591E-3</v>
      </c>
      <c r="BF1079" s="151">
        <f>VLOOKUP($A1079,Basisgegevens!$B:$L,7,0)</f>
        <v>9.0277777777777763E-4</v>
      </c>
      <c r="BG1079" s="151">
        <f>VLOOKUP($A1079,Basisgegevens!$B:$L,8,0)</f>
        <v>2.2569444444444442E-3</v>
      </c>
      <c r="BH1079" s="152">
        <f>VLOOKUP($A1079,Basisgegevens!$B:$L,9,0)</f>
        <v>300</v>
      </c>
      <c r="BI1079" s="152">
        <f>VLOOKUP($A1079,Basisgegevens!$B:$L,10,0)</f>
        <v>135</v>
      </c>
      <c r="BJ1079" s="152">
        <f>VLOOKUP($A1079,Basisgegevens!$B:$L,11,0)</f>
        <v>19</v>
      </c>
      <c r="BK1079" s="152" t="str">
        <f t="shared" si="424"/>
        <v/>
      </c>
      <c r="BL1079" s="153" t="str">
        <f t="shared" si="425"/>
        <v>Uit</v>
      </c>
      <c r="BM1079" s="154" t="str">
        <f t="shared" si="433"/>
        <v/>
      </c>
      <c r="BN1079" s="154">
        <f t="shared" si="427"/>
        <v>0</v>
      </c>
      <c r="BO1079" s="154" t="str">
        <f t="shared" si="428"/>
        <v/>
      </c>
      <c r="BP1079" s="61"/>
      <c r="BQ1079" s="61"/>
      <c r="BR1079" s="59" t="str">
        <f t="shared" si="429"/>
        <v/>
      </c>
      <c r="BS1079" s="59" t="str">
        <f t="shared" si="430"/>
        <v/>
      </c>
      <c r="BT1079" s="155" t="str">
        <f t="shared" si="431"/>
        <v/>
      </c>
      <c r="BU1079" s="156" t="str">
        <f t="shared" si="432"/>
        <v/>
      </c>
      <c r="BV1079" s="68"/>
      <c r="BW1079" s="68"/>
      <c r="BX1079" s="68"/>
      <c r="BY1079" s="68"/>
      <c r="BZ1079" s="68"/>
      <c r="CA1079" s="68"/>
      <c r="CB1079" s="68"/>
      <c r="CC1079" s="68"/>
    </row>
    <row r="1080" spans="1:81" x14ac:dyDescent="0.2">
      <c r="A1080" s="138" t="s">
        <v>194</v>
      </c>
      <c r="B1080" s="32"/>
      <c r="C1080" s="164" t="str">
        <f t="shared" si="411"/>
        <v>L</v>
      </c>
      <c r="D1080" s="68"/>
      <c r="E1080" s="40"/>
      <c r="F1080" s="35"/>
      <c r="G1080" s="32"/>
      <c r="H1080" s="32"/>
      <c r="I1080" s="32"/>
      <c r="J1080" s="32"/>
      <c r="K1080" s="41"/>
      <c r="L1080" s="42"/>
      <c r="M1080" s="42"/>
      <c r="N1080" s="167" t="str">
        <f t="shared" si="412"/>
        <v>Uit</v>
      </c>
      <c r="O1080" s="46"/>
      <c r="P1080" s="47"/>
      <c r="Q1080" s="48">
        <f t="shared" si="413"/>
        <v>0</v>
      </c>
      <c r="R1080" s="49" t="str">
        <f t="shared" si="414"/>
        <v/>
      </c>
      <c r="S1080" s="50" t="str">
        <f t="shared" si="415"/>
        <v>Uit</v>
      </c>
      <c r="T1080" s="171">
        <f t="shared" si="416"/>
        <v>0</v>
      </c>
      <c r="U1080" s="169">
        <f t="shared" si="417"/>
        <v>0</v>
      </c>
      <c r="V1080" s="169" t="str">
        <f t="shared" si="418"/>
        <v>Uit</v>
      </c>
      <c r="W1080" s="170" t="str">
        <f t="shared" si="419"/>
        <v/>
      </c>
      <c r="X1080" s="91" t="str">
        <f t="shared" si="420"/>
        <v/>
      </c>
      <c r="Y1080" s="51"/>
      <c r="Z1080" s="51"/>
      <c r="AA1080" s="51"/>
      <c r="AB1080" s="51"/>
      <c r="AC1080" s="51"/>
      <c r="AD1080" s="51"/>
      <c r="AE1080" s="51"/>
      <c r="AF1080" s="51"/>
      <c r="AG1080" s="51"/>
      <c r="AH1080" s="51"/>
      <c r="AI1080" s="51"/>
      <c r="AJ1080" s="51"/>
      <c r="AK1080" s="51"/>
      <c r="AL1080" s="51"/>
      <c r="AM1080" s="51"/>
      <c r="AN1080" s="51"/>
      <c r="AO1080" s="51"/>
      <c r="AP1080" s="51"/>
      <c r="AQ1080" s="51"/>
      <c r="AR1080" s="51"/>
      <c r="AS1080" s="51"/>
      <c r="AT1080" s="51"/>
      <c r="AU1080" s="51"/>
      <c r="AV1080" s="51"/>
      <c r="AW1080" s="51"/>
      <c r="AX1080" s="149">
        <f t="shared" si="421"/>
        <v>0</v>
      </c>
      <c r="AY1080" s="52"/>
      <c r="AZ1080" s="90" t="e">
        <f>VLOOKUP(AY1080,Termination!C:D,2,FALSE)</f>
        <v>#N/A</v>
      </c>
      <c r="BA1080" s="92" t="str">
        <f t="shared" si="422"/>
        <v/>
      </c>
      <c r="BB1080" s="89"/>
      <c r="BC1080" s="89"/>
      <c r="BD1080" s="150" t="str">
        <f t="shared" si="423"/>
        <v/>
      </c>
      <c r="BE1080" s="151">
        <f>VLOOKUP(A1080,Basisgegevens!$B:$L,5,0)</f>
        <v>1.1342592592592591E-3</v>
      </c>
      <c r="BF1080" s="151">
        <f>VLOOKUP($A1080,Basisgegevens!$B:$L,7,0)</f>
        <v>9.0277777777777763E-4</v>
      </c>
      <c r="BG1080" s="151">
        <f>VLOOKUP($A1080,Basisgegevens!$B:$L,8,0)</f>
        <v>2.2569444444444442E-3</v>
      </c>
      <c r="BH1080" s="152">
        <f>VLOOKUP($A1080,Basisgegevens!$B:$L,9,0)</f>
        <v>300</v>
      </c>
      <c r="BI1080" s="152">
        <f>VLOOKUP($A1080,Basisgegevens!$B:$L,10,0)</f>
        <v>135</v>
      </c>
      <c r="BJ1080" s="152">
        <f>VLOOKUP($A1080,Basisgegevens!$B:$L,11,0)</f>
        <v>19</v>
      </c>
      <c r="BK1080" s="152" t="str">
        <f t="shared" si="424"/>
        <v/>
      </c>
      <c r="BL1080" s="153" t="str">
        <f t="shared" si="425"/>
        <v>Uit</v>
      </c>
      <c r="BM1080" s="154" t="str">
        <f t="shared" si="433"/>
        <v/>
      </c>
      <c r="BN1080" s="154">
        <f t="shared" si="427"/>
        <v>0</v>
      </c>
      <c r="BO1080" s="154" t="str">
        <f t="shared" si="428"/>
        <v/>
      </c>
      <c r="BP1080" s="61"/>
      <c r="BQ1080" s="61"/>
      <c r="BR1080" s="59" t="str">
        <f t="shared" si="429"/>
        <v/>
      </c>
      <c r="BS1080" s="59" t="str">
        <f t="shared" si="430"/>
        <v/>
      </c>
      <c r="BT1080" s="155" t="str">
        <f t="shared" si="431"/>
        <v/>
      </c>
      <c r="BU1080" s="156" t="str">
        <f t="shared" si="432"/>
        <v/>
      </c>
      <c r="BV1080" s="68"/>
      <c r="BW1080" s="68"/>
      <c r="BX1080" s="68"/>
      <c r="BY1080" s="68"/>
      <c r="BZ1080" s="68"/>
      <c r="CA1080" s="68"/>
      <c r="CB1080" s="68"/>
      <c r="CC1080" s="68"/>
    </row>
    <row r="1081" spans="1:81" x14ac:dyDescent="0.2">
      <c r="A1081" s="138" t="s">
        <v>194</v>
      </c>
      <c r="B1081" s="32"/>
      <c r="C1081" s="164" t="str">
        <f t="shared" si="411"/>
        <v>L</v>
      </c>
      <c r="D1081" s="68"/>
      <c r="E1081" s="40"/>
      <c r="F1081" s="35"/>
      <c r="G1081" s="32"/>
      <c r="H1081" s="32"/>
      <c r="I1081" s="32"/>
      <c r="J1081" s="32"/>
      <c r="K1081" s="41"/>
      <c r="L1081" s="42"/>
      <c r="M1081" s="42"/>
      <c r="N1081" s="167" t="str">
        <f t="shared" si="412"/>
        <v>Uit</v>
      </c>
      <c r="O1081" s="46"/>
      <c r="P1081" s="47"/>
      <c r="Q1081" s="48">
        <f t="shared" si="413"/>
        <v>0</v>
      </c>
      <c r="R1081" s="49" t="str">
        <f t="shared" si="414"/>
        <v/>
      </c>
      <c r="S1081" s="50" t="str">
        <f t="shared" si="415"/>
        <v>Uit</v>
      </c>
      <c r="T1081" s="171">
        <f t="shared" si="416"/>
        <v>0</v>
      </c>
      <c r="U1081" s="169">
        <f t="shared" si="417"/>
        <v>0</v>
      </c>
      <c r="V1081" s="169" t="str">
        <f t="shared" si="418"/>
        <v>Uit</v>
      </c>
      <c r="W1081" s="170" t="str">
        <f t="shared" si="419"/>
        <v/>
      </c>
      <c r="X1081" s="91" t="str">
        <f t="shared" si="420"/>
        <v/>
      </c>
      <c r="Y1081" s="51"/>
      <c r="Z1081" s="51"/>
      <c r="AA1081" s="51"/>
      <c r="AB1081" s="51"/>
      <c r="AC1081" s="51"/>
      <c r="AD1081" s="51"/>
      <c r="AE1081" s="51"/>
      <c r="AF1081" s="51"/>
      <c r="AG1081" s="51"/>
      <c r="AH1081" s="51"/>
      <c r="AI1081" s="51"/>
      <c r="AJ1081" s="51"/>
      <c r="AK1081" s="51"/>
      <c r="AL1081" s="51"/>
      <c r="AM1081" s="51"/>
      <c r="AN1081" s="51"/>
      <c r="AO1081" s="51"/>
      <c r="AP1081" s="51"/>
      <c r="AQ1081" s="51"/>
      <c r="AR1081" s="51"/>
      <c r="AS1081" s="51"/>
      <c r="AT1081" s="51"/>
      <c r="AU1081" s="51"/>
      <c r="AV1081" s="51"/>
      <c r="AW1081" s="51"/>
      <c r="AX1081" s="149">
        <f t="shared" si="421"/>
        <v>0</v>
      </c>
      <c r="AY1081" s="52"/>
      <c r="AZ1081" s="90" t="e">
        <f>VLOOKUP(AY1081,Termination!C:D,2,FALSE)</f>
        <v>#N/A</v>
      </c>
      <c r="BA1081" s="92" t="str">
        <f t="shared" si="422"/>
        <v/>
      </c>
      <c r="BB1081" s="89"/>
      <c r="BC1081" s="89"/>
      <c r="BD1081" s="150" t="str">
        <f t="shared" si="423"/>
        <v/>
      </c>
      <c r="BE1081" s="151">
        <f>VLOOKUP(A1081,Basisgegevens!$B:$L,5,0)</f>
        <v>1.1342592592592591E-3</v>
      </c>
      <c r="BF1081" s="151">
        <f>VLOOKUP($A1081,Basisgegevens!$B:$L,7,0)</f>
        <v>9.0277777777777763E-4</v>
      </c>
      <c r="BG1081" s="151">
        <f>VLOOKUP($A1081,Basisgegevens!$B:$L,8,0)</f>
        <v>2.2569444444444442E-3</v>
      </c>
      <c r="BH1081" s="152">
        <f>VLOOKUP($A1081,Basisgegevens!$B:$L,9,0)</f>
        <v>300</v>
      </c>
      <c r="BI1081" s="152">
        <f>VLOOKUP($A1081,Basisgegevens!$B:$L,10,0)</f>
        <v>135</v>
      </c>
      <c r="BJ1081" s="152">
        <f>VLOOKUP($A1081,Basisgegevens!$B:$L,11,0)</f>
        <v>19</v>
      </c>
      <c r="BK1081" s="152" t="str">
        <f t="shared" si="424"/>
        <v/>
      </c>
      <c r="BL1081" s="153" t="str">
        <f t="shared" si="425"/>
        <v>Uit</v>
      </c>
      <c r="BM1081" s="154" t="str">
        <f t="shared" si="433"/>
        <v/>
      </c>
      <c r="BN1081" s="154">
        <f t="shared" si="427"/>
        <v>0</v>
      </c>
      <c r="BO1081" s="154" t="str">
        <f t="shared" si="428"/>
        <v/>
      </c>
      <c r="BP1081" s="61"/>
      <c r="BQ1081" s="61"/>
      <c r="BR1081" s="59" t="str">
        <f t="shared" si="429"/>
        <v/>
      </c>
      <c r="BS1081" s="59" t="str">
        <f t="shared" si="430"/>
        <v/>
      </c>
      <c r="BT1081" s="155" t="str">
        <f t="shared" si="431"/>
        <v/>
      </c>
      <c r="BU1081" s="156" t="str">
        <f t="shared" si="432"/>
        <v/>
      </c>
      <c r="BV1081" s="68"/>
      <c r="BW1081" s="68"/>
      <c r="BX1081" s="68"/>
      <c r="BY1081" s="68"/>
      <c r="BZ1081" s="68"/>
      <c r="CA1081" s="68"/>
      <c r="CB1081" s="68"/>
      <c r="CC1081" s="68"/>
    </row>
    <row r="1082" spans="1:81" x14ac:dyDescent="0.2">
      <c r="A1082" s="138" t="s">
        <v>194</v>
      </c>
      <c r="B1082" s="32"/>
      <c r="C1082" s="164" t="str">
        <f t="shared" si="411"/>
        <v>L</v>
      </c>
      <c r="D1082" s="68"/>
      <c r="E1082" s="40"/>
      <c r="F1082" s="35"/>
      <c r="G1082" s="32"/>
      <c r="H1082" s="32"/>
      <c r="I1082" s="32"/>
      <c r="J1082" s="32"/>
      <c r="K1082" s="41"/>
      <c r="L1082" s="42"/>
      <c r="M1082" s="42"/>
      <c r="N1082" s="167" t="str">
        <f t="shared" si="412"/>
        <v>Uit</v>
      </c>
      <c r="O1082" s="46"/>
      <c r="P1082" s="47"/>
      <c r="Q1082" s="48">
        <f t="shared" si="413"/>
        <v>0</v>
      </c>
      <c r="R1082" s="49" t="str">
        <f t="shared" si="414"/>
        <v/>
      </c>
      <c r="S1082" s="50" t="str">
        <f t="shared" si="415"/>
        <v>Uit</v>
      </c>
      <c r="T1082" s="171">
        <f t="shared" si="416"/>
        <v>0</v>
      </c>
      <c r="U1082" s="169">
        <f t="shared" si="417"/>
        <v>0</v>
      </c>
      <c r="V1082" s="169" t="str">
        <f t="shared" si="418"/>
        <v>Uit</v>
      </c>
      <c r="W1082" s="170" t="str">
        <f t="shared" si="419"/>
        <v/>
      </c>
      <c r="X1082" s="91" t="str">
        <f t="shared" si="420"/>
        <v/>
      </c>
      <c r="Y1082" s="51"/>
      <c r="Z1082" s="51"/>
      <c r="AA1082" s="51"/>
      <c r="AB1082" s="51"/>
      <c r="AC1082" s="51"/>
      <c r="AD1082" s="51"/>
      <c r="AE1082" s="51"/>
      <c r="AF1082" s="51"/>
      <c r="AG1082" s="51"/>
      <c r="AH1082" s="51"/>
      <c r="AI1082" s="51"/>
      <c r="AJ1082" s="51"/>
      <c r="AK1082" s="51"/>
      <c r="AL1082" s="51"/>
      <c r="AM1082" s="51"/>
      <c r="AN1082" s="51"/>
      <c r="AO1082" s="51"/>
      <c r="AP1082" s="51"/>
      <c r="AQ1082" s="51"/>
      <c r="AR1082" s="51"/>
      <c r="AS1082" s="51"/>
      <c r="AT1082" s="51"/>
      <c r="AU1082" s="51"/>
      <c r="AV1082" s="51"/>
      <c r="AW1082" s="51"/>
      <c r="AX1082" s="149">
        <f t="shared" si="421"/>
        <v>0</v>
      </c>
      <c r="AY1082" s="52"/>
      <c r="AZ1082" s="90" t="e">
        <f>VLOOKUP(AY1082,Termination!C:D,2,FALSE)</f>
        <v>#N/A</v>
      </c>
      <c r="BA1082" s="92" t="str">
        <f t="shared" si="422"/>
        <v/>
      </c>
      <c r="BB1082" s="89"/>
      <c r="BC1082" s="89"/>
      <c r="BD1082" s="150" t="str">
        <f t="shared" si="423"/>
        <v/>
      </c>
      <c r="BE1082" s="151">
        <f>VLOOKUP(A1082,Basisgegevens!$B:$L,5,0)</f>
        <v>1.1342592592592591E-3</v>
      </c>
      <c r="BF1082" s="151">
        <f>VLOOKUP($A1082,Basisgegevens!$B:$L,7,0)</f>
        <v>9.0277777777777763E-4</v>
      </c>
      <c r="BG1082" s="151">
        <f>VLOOKUP($A1082,Basisgegevens!$B:$L,8,0)</f>
        <v>2.2569444444444442E-3</v>
      </c>
      <c r="BH1082" s="152">
        <f>VLOOKUP($A1082,Basisgegevens!$B:$L,9,0)</f>
        <v>300</v>
      </c>
      <c r="BI1082" s="152">
        <f>VLOOKUP($A1082,Basisgegevens!$B:$L,10,0)</f>
        <v>135</v>
      </c>
      <c r="BJ1082" s="152">
        <f>VLOOKUP($A1082,Basisgegevens!$B:$L,11,0)</f>
        <v>19</v>
      </c>
      <c r="BK1082" s="152" t="str">
        <f t="shared" si="424"/>
        <v/>
      </c>
      <c r="BL1082" s="153" t="str">
        <f t="shared" si="425"/>
        <v>Uit</v>
      </c>
      <c r="BM1082" s="154" t="str">
        <f t="shared" si="433"/>
        <v/>
      </c>
      <c r="BN1082" s="154">
        <f t="shared" si="427"/>
        <v>0</v>
      </c>
      <c r="BO1082" s="154" t="str">
        <f t="shared" si="428"/>
        <v/>
      </c>
      <c r="BP1082" s="61"/>
      <c r="BQ1082" s="61"/>
      <c r="BR1082" s="59" t="str">
        <f t="shared" si="429"/>
        <v/>
      </c>
      <c r="BS1082" s="59" t="str">
        <f t="shared" si="430"/>
        <v/>
      </c>
      <c r="BT1082" s="155" t="str">
        <f t="shared" si="431"/>
        <v/>
      </c>
      <c r="BU1082" s="156" t="str">
        <f t="shared" si="432"/>
        <v/>
      </c>
      <c r="BV1082" s="68"/>
      <c r="BW1082" s="68"/>
      <c r="BX1082" s="68"/>
      <c r="BY1082" s="68"/>
      <c r="BZ1082" s="68"/>
      <c r="CA1082" s="68"/>
      <c r="CB1082" s="68"/>
      <c r="CC1082" s="68"/>
    </row>
    <row r="1083" spans="1:81" x14ac:dyDescent="0.2">
      <c r="A1083" s="138" t="s">
        <v>194</v>
      </c>
      <c r="B1083" s="32"/>
      <c r="C1083" s="164" t="str">
        <f t="shared" si="411"/>
        <v>L</v>
      </c>
      <c r="D1083" s="68"/>
      <c r="E1083" s="40"/>
      <c r="F1083" s="35"/>
      <c r="G1083" s="32"/>
      <c r="H1083" s="32"/>
      <c r="I1083" s="32"/>
      <c r="J1083" s="32"/>
      <c r="K1083" s="41"/>
      <c r="L1083" s="42"/>
      <c r="M1083" s="42"/>
      <c r="N1083" s="167" t="str">
        <f t="shared" si="412"/>
        <v>Uit</v>
      </c>
      <c r="O1083" s="46"/>
      <c r="P1083" s="47"/>
      <c r="Q1083" s="48">
        <f t="shared" si="413"/>
        <v>0</v>
      </c>
      <c r="R1083" s="49" t="str">
        <f t="shared" si="414"/>
        <v/>
      </c>
      <c r="S1083" s="50" t="str">
        <f t="shared" si="415"/>
        <v>Uit</v>
      </c>
      <c r="T1083" s="171">
        <f t="shared" si="416"/>
        <v>0</v>
      </c>
      <c r="U1083" s="169">
        <f t="shared" si="417"/>
        <v>0</v>
      </c>
      <c r="V1083" s="169" t="str">
        <f t="shared" si="418"/>
        <v>Uit</v>
      </c>
      <c r="W1083" s="170" t="str">
        <f t="shared" si="419"/>
        <v/>
      </c>
      <c r="X1083" s="91" t="str">
        <f t="shared" si="420"/>
        <v/>
      </c>
      <c r="Y1083" s="51"/>
      <c r="Z1083" s="51"/>
      <c r="AA1083" s="51"/>
      <c r="AB1083" s="51"/>
      <c r="AC1083" s="51"/>
      <c r="AD1083" s="51"/>
      <c r="AE1083" s="51"/>
      <c r="AF1083" s="51"/>
      <c r="AG1083" s="51"/>
      <c r="AH1083" s="51"/>
      <c r="AI1083" s="51"/>
      <c r="AJ1083" s="51"/>
      <c r="AK1083" s="51"/>
      <c r="AL1083" s="51"/>
      <c r="AM1083" s="51"/>
      <c r="AN1083" s="51"/>
      <c r="AO1083" s="51"/>
      <c r="AP1083" s="51"/>
      <c r="AQ1083" s="51"/>
      <c r="AR1083" s="51"/>
      <c r="AS1083" s="51"/>
      <c r="AT1083" s="51"/>
      <c r="AU1083" s="51"/>
      <c r="AV1083" s="51"/>
      <c r="AW1083" s="51"/>
      <c r="AX1083" s="149">
        <f t="shared" si="421"/>
        <v>0</v>
      </c>
      <c r="AY1083" s="52"/>
      <c r="AZ1083" s="90" t="e">
        <f>VLOOKUP(AY1083,Termination!C:D,2,FALSE)</f>
        <v>#N/A</v>
      </c>
      <c r="BA1083" s="92" t="str">
        <f t="shared" si="422"/>
        <v/>
      </c>
      <c r="BB1083" s="89"/>
      <c r="BC1083" s="89"/>
      <c r="BD1083" s="150" t="str">
        <f t="shared" si="423"/>
        <v/>
      </c>
      <c r="BE1083" s="151">
        <f>VLOOKUP(A1083,Basisgegevens!$B:$L,5,0)</f>
        <v>1.1342592592592591E-3</v>
      </c>
      <c r="BF1083" s="151">
        <f>VLOOKUP($A1083,Basisgegevens!$B:$L,7,0)</f>
        <v>9.0277777777777763E-4</v>
      </c>
      <c r="BG1083" s="151">
        <f>VLOOKUP($A1083,Basisgegevens!$B:$L,8,0)</f>
        <v>2.2569444444444442E-3</v>
      </c>
      <c r="BH1083" s="152">
        <f>VLOOKUP($A1083,Basisgegevens!$B:$L,9,0)</f>
        <v>300</v>
      </c>
      <c r="BI1083" s="152">
        <f>VLOOKUP($A1083,Basisgegevens!$B:$L,10,0)</f>
        <v>135</v>
      </c>
      <c r="BJ1083" s="152">
        <f>VLOOKUP($A1083,Basisgegevens!$B:$L,11,0)</f>
        <v>19</v>
      </c>
      <c r="BK1083" s="152" t="str">
        <f t="shared" si="424"/>
        <v/>
      </c>
      <c r="BL1083" s="153" t="str">
        <f t="shared" si="425"/>
        <v>Uit</v>
      </c>
      <c r="BM1083" s="154" t="str">
        <f t="shared" si="433"/>
        <v/>
      </c>
      <c r="BN1083" s="154">
        <f t="shared" si="427"/>
        <v>0</v>
      </c>
      <c r="BO1083" s="154" t="str">
        <f t="shared" si="428"/>
        <v/>
      </c>
      <c r="BP1083" s="61"/>
      <c r="BQ1083" s="61"/>
      <c r="BR1083" s="59" t="str">
        <f t="shared" si="429"/>
        <v/>
      </c>
      <c r="BS1083" s="59" t="str">
        <f t="shared" si="430"/>
        <v/>
      </c>
      <c r="BT1083" s="155" t="str">
        <f t="shared" si="431"/>
        <v/>
      </c>
      <c r="BU1083" s="156" t="str">
        <f t="shared" si="432"/>
        <v/>
      </c>
      <c r="BV1083" s="68"/>
      <c r="BW1083" s="68"/>
      <c r="BX1083" s="68"/>
      <c r="BY1083" s="68"/>
      <c r="BZ1083" s="68"/>
      <c r="CA1083" s="68"/>
      <c r="CB1083" s="68"/>
      <c r="CC1083" s="68"/>
    </row>
    <row r="1084" spans="1:81" x14ac:dyDescent="0.2">
      <c r="A1084" s="138" t="s">
        <v>194</v>
      </c>
      <c r="B1084" s="32"/>
      <c r="C1084" s="164" t="str">
        <f t="shared" si="411"/>
        <v>L</v>
      </c>
      <c r="D1084" s="68"/>
      <c r="E1084" s="40"/>
      <c r="F1084" s="35"/>
      <c r="G1084" s="32"/>
      <c r="H1084" s="32"/>
      <c r="I1084" s="32"/>
      <c r="J1084" s="32"/>
      <c r="K1084" s="41"/>
      <c r="L1084" s="42"/>
      <c r="M1084" s="42"/>
      <c r="N1084" s="167" t="str">
        <f t="shared" si="412"/>
        <v>Uit</v>
      </c>
      <c r="O1084" s="46"/>
      <c r="P1084" s="47"/>
      <c r="Q1084" s="48">
        <f t="shared" si="413"/>
        <v>0</v>
      </c>
      <c r="R1084" s="49" t="str">
        <f t="shared" si="414"/>
        <v/>
      </c>
      <c r="S1084" s="50" t="str">
        <f t="shared" si="415"/>
        <v>Uit</v>
      </c>
      <c r="T1084" s="171">
        <f t="shared" si="416"/>
        <v>0</v>
      </c>
      <c r="U1084" s="169">
        <f t="shared" si="417"/>
        <v>0</v>
      </c>
      <c r="V1084" s="169" t="str">
        <f t="shared" si="418"/>
        <v>Uit</v>
      </c>
      <c r="W1084" s="170" t="str">
        <f t="shared" si="419"/>
        <v/>
      </c>
      <c r="X1084" s="91" t="str">
        <f t="shared" si="420"/>
        <v/>
      </c>
      <c r="Y1084" s="51"/>
      <c r="Z1084" s="51"/>
      <c r="AA1084" s="51"/>
      <c r="AB1084" s="51"/>
      <c r="AC1084" s="51"/>
      <c r="AD1084" s="51"/>
      <c r="AE1084" s="51"/>
      <c r="AF1084" s="51"/>
      <c r="AG1084" s="51"/>
      <c r="AH1084" s="51"/>
      <c r="AI1084" s="51"/>
      <c r="AJ1084" s="51"/>
      <c r="AK1084" s="51"/>
      <c r="AL1084" s="51"/>
      <c r="AM1084" s="51"/>
      <c r="AN1084" s="51"/>
      <c r="AO1084" s="51"/>
      <c r="AP1084" s="51"/>
      <c r="AQ1084" s="51"/>
      <c r="AR1084" s="51"/>
      <c r="AS1084" s="51"/>
      <c r="AT1084" s="51"/>
      <c r="AU1084" s="51"/>
      <c r="AV1084" s="51"/>
      <c r="AW1084" s="51"/>
      <c r="AX1084" s="149">
        <f t="shared" si="421"/>
        <v>0</v>
      </c>
      <c r="AY1084" s="52"/>
      <c r="AZ1084" s="90" t="e">
        <f>VLOOKUP(AY1084,Termination!C:D,2,FALSE)</f>
        <v>#N/A</v>
      </c>
      <c r="BA1084" s="92" t="str">
        <f t="shared" si="422"/>
        <v/>
      </c>
      <c r="BB1084" s="89"/>
      <c r="BC1084" s="89"/>
      <c r="BD1084" s="150" t="str">
        <f t="shared" si="423"/>
        <v/>
      </c>
      <c r="BE1084" s="151">
        <f>VLOOKUP(A1084,Basisgegevens!$B:$L,5,0)</f>
        <v>1.1342592592592591E-3</v>
      </c>
      <c r="BF1084" s="151">
        <f>VLOOKUP($A1084,Basisgegevens!$B:$L,7,0)</f>
        <v>9.0277777777777763E-4</v>
      </c>
      <c r="BG1084" s="151">
        <f>VLOOKUP($A1084,Basisgegevens!$B:$L,8,0)</f>
        <v>2.2569444444444442E-3</v>
      </c>
      <c r="BH1084" s="152">
        <f>VLOOKUP($A1084,Basisgegevens!$B:$L,9,0)</f>
        <v>300</v>
      </c>
      <c r="BI1084" s="152">
        <f>VLOOKUP($A1084,Basisgegevens!$B:$L,10,0)</f>
        <v>135</v>
      </c>
      <c r="BJ1084" s="152">
        <f>VLOOKUP($A1084,Basisgegevens!$B:$L,11,0)</f>
        <v>19</v>
      </c>
      <c r="BK1084" s="152" t="str">
        <f t="shared" si="424"/>
        <v/>
      </c>
      <c r="BL1084" s="153" t="str">
        <f t="shared" si="425"/>
        <v>Uit</v>
      </c>
      <c r="BM1084" s="154" t="str">
        <f t="shared" si="433"/>
        <v/>
      </c>
      <c r="BN1084" s="154">
        <f t="shared" si="427"/>
        <v>0</v>
      </c>
      <c r="BO1084" s="154" t="str">
        <f t="shared" si="428"/>
        <v/>
      </c>
      <c r="BP1084" s="61"/>
      <c r="BQ1084" s="61"/>
      <c r="BR1084" s="59" t="str">
        <f t="shared" si="429"/>
        <v/>
      </c>
      <c r="BS1084" s="59" t="str">
        <f t="shared" si="430"/>
        <v/>
      </c>
      <c r="BT1084" s="155" t="str">
        <f t="shared" si="431"/>
        <v/>
      </c>
      <c r="BU1084" s="156" t="str">
        <f t="shared" si="432"/>
        <v/>
      </c>
      <c r="BV1084" s="68"/>
      <c r="BW1084" s="68"/>
      <c r="BX1084" s="68"/>
      <c r="BY1084" s="68"/>
      <c r="BZ1084" s="68"/>
      <c r="CA1084" s="68"/>
      <c r="CB1084" s="68"/>
      <c r="CC1084" s="68"/>
    </row>
    <row r="1085" spans="1:81" x14ac:dyDescent="0.2">
      <c r="A1085" s="138" t="s">
        <v>194</v>
      </c>
      <c r="B1085" s="32"/>
      <c r="C1085" s="164" t="str">
        <f t="shared" si="411"/>
        <v>L</v>
      </c>
      <c r="D1085" s="68"/>
      <c r="E1085" s="40"/>
      <c r="F1085" s="35"/>
      <c r="G1085" s="32"/>
      <c r="H1085" s="32"/>
      <c r="I1085" s="32"/>
      <c r="J1085" s="32"/>
      <c r="K1085" s="41"/>
      <c r="L1085" s="42"/>
      <c r="M1085" s="42"/>
      <c r="N1085" s="167" t="str">
        <f t="shared" si="412"/>
        <v>Uit</v>
      </c>
      <c r="O1085" s="46"/>
      <c r="P1085" s="47"/>
      <c r="Q1085" s="48">
        <f t="shared" si="413"/>
        <v>0</v>
      </c>
      <c r="R1085" s="49" t="str">
        <f t="shared" si="414"/>
        <v/>
      </c>
      <c r="S1085" s="50" t="str">
        <f t="shared" si="415"/>
        <v>Uit</v>
      </c>
      <c r="T1085" s="171">
        <f t="shared" si="416"/>
        <v>0</v>
      </c>
      <c r="U1085" s="169">
        <f t="shared" si="417"/>
        <v>0</v>
      </c>
      <c r="V1085" s="169" t="str">
        <f t="shared" si="418"/>
        <v>Uit</v>
      </c>
      <c r="W1085" s="170" t="str">
        <f t="shared" si="419"/>
        <v/>
      </c>
      <c r="X1085" s="91" t="str">
        <f t="shared" si="420"/>
        <v/>
      </c>
      <c r="Y1085" s="51"/>
      <c r="Z1085" s="51"/>
      <c r="AA1085" s="51"/>
      <c r="AB1085" s="51"/>
      <c r="AC1085" s="51"/>
      <c r="AD1085" s="51"/>
      <c r="AE1085" s="51"/>
      <c r="AF1085" s="51"/>
      <c r="AG1085" s="51"/>
      <c r="AH1085" s="51"/>
      <c r="AI1085" s="51"/>
      <c r="AJ1085" s="51"/>
      <c r="AK1085" s="51"/>
      <c r="AL1085" s="51"/>
      <c r="AM1085" s="51"/>
      <c r="AN1085" s="51"/>
      <c r="AO1085" s="51"/>
      <c r="AP1085" s="51"/>
      <c r="AQ1085" s="51"/>
      <c r="AR1085" s="51"/>
      <c r="AS1085" s="51"/>
      <c r="AT1085" s="51"/>
      <c r="AU1085" s="51"/>
      <c r="AV1085" s="51"/>
      <c r="AW1085" s="51"/>
      <c r="AX1085" s="149">
        <f t="shared" si="421"/>
        <v>0</v>
      </c>
      <c r="AY1085" s="52"/>
      <c r="AZ1085" s="90" t="e">
        <f>VLOOKUP(AY1085,Termination!C:D,2,FALSE)</f>
        <v>#N/A</v>
      </c>
      <c r="BA1085" s="92" t="str">
        <f t="shared" si="422"/>
        <v/>
      </c>
      <c r="BB1085" s="89"/>
      <c r="BC1085" s="89"/>
      <c r="BD1085" s="150" t="str">
        <f t="shared" si="423"/>
        <v/>
      </c>
      <c r="BE1085" s="151">
        <f>VLOOKUP(A1085,Basisgegevens!$B:$L,5,0)</f>
        <v>1.1342592592592591E-3</v>
      </c>
      <c r="BF1085" s="151">
        <f>VLOOKUP($A1085,Basisgegevens!$B:$L,7,0)</f>
        <v>9.0277777777777763E-4</v>
      </c>
      <c r="BG1085" s="151">
        <f>VLOOKUP($A1085,Basisgegevens!$B:$L,8,0)</f>
        <v>2.2569444444444442E-3</v>
      </c>
      <c r="BH1085" s="152">
        <f>VLOOKUP($A1085,Basisgegevens!$B:$L,9,0)</f>
        <v>300</v>
      </c>
      <c r="BI1085" s="152">
        <f>VLOOKUP($A1085,Basisgegevens!$B:$L,10,0)</f>
        <v>135</v>
      </c>
      <c r="BJ1085" s="152">
        <f>VLOOKUP($A1085,Basisgegevens!$B:$L,11,0)</f>
        <v>19</v>
      </c>
      <c r="BK1085" s="152" t="str">
        <f t="shared" si="424"/>
        <v/>
      </c>
      <c r="BL1085" s="153" t="str">
        <f t="shared" si="425"/>
        <v>Uit</v>
      </c>
      <c r="BM1085" s="154" t="str">
        <f t="shared" si="433"/>
        <v/>
      </c>
      <c r="BN1085" s="154">
        <f t="shared" si="427"/>
        <v>0</v>
      </c>
      <c r="BO1085" s="154" t="str">
        <f t="shared" si="428"/>
        <v/>
      </c>
      <c r="BP1085" s="61"/>
      <c r="BQ1085" s="61"/>
      <c r="BR1085" s="59" t="str">
        <f t="shared" si="429"/>
        <v/>
      </c>
      <c r="BS1085" s="59" t="str">
        <f t="shared" si="430"/>
        <v/>
      </c>
      <c r="BT1085" s="155" t="str">
        <f t="shared" si="431"/>
        <v/>
      </c>
      <c r="BU1085" s="156" t="str">
        <f t="shared" si="432"/>
        <v/>
      </c>
      <c r="BV1085" s="68"/>
      <c r="BW1085" s="68"/>
      <c r="BX1085" s="68"/>
      <c r="BY1085" s="68"/>
      <c r="BZ1085" s="68"/>
      <c r="CA1085" s="68"/>
      <c r="CB1085" s="68"/>
      <c r="CC1085" s="68"/>
    </row>
    <row r="1086" spans="1:81" x14ac:dyDescent="0.2">
      <c r="A1086" s="138" t="s">
        <v>194</v>
      </c>
      <c r="B1086" s="32"/>
      <c r="C1086" s="164" t="str">
        <f t="shared" si="411"/>
        <v>L</v>
      </c>
      <c r="D1086" s="68"/>
      <c r="E1086" s="40"/>
      <c r="F1086" s="35"/>
      <c r="G1086" s="32"/>
      <c r="H1086" s="32"/>
      <c r="I1086" s="32"/>
      <c r="J1086" s="32"/>
      <c r="K1086" s="41"/>
      <c r="L1086" s="42"/>
      <c r="M1086" s="42"/>
      <c r="N1086" s="167" t="str">
        <f t="shared" si="412"/>
        <v>Uit</v>
      </c>
      <c r="O1086" s="46"/>
      <c r="P1086" s="47"/>
      <c r="Q1086" s="48">
        <f t="shared" si="413"/>
        <v>0</v>
      </c>
      <c r="R1086" s="49" t="str">
        <f t="shared" si="414"/>
        <v/>
      </c>
      <c r="S1086" s="50" t="str">
        <f t="shared" si="415"/>
        <v>Uit</v>
      </c>
      <c r="T1086" s="171">
        <f t="shared" si="416"/>
        <v>0</v>
      </c>
      <c r="U1086" s="169">
        <f t="shared" si="417"/>
        <v>0</v>
      </c>
      <c r="V1086" s="169" t="str">
        <f t="shared" si="418"/>
        <v>Uit</v>
      </c>
      <c r="W1086" s="170" t="str">
        <f t="shared" si="419"/>
        <v/>
      </c>
      <c r="X1086" s="91" t="str">
        <f t="shared" si="420"/>
        <v/>
      </c>
      <c r="Y1086" s="51"/>
      <c r="Z1086" s="51"/>
      <c r="AA1086" s="51"/>
      <c r="AB1086" s="51"/>
      <c r="AC1086" s="51"/>
      <c r="AD1086" s="51"/>
      <c r="AE1086" s="51"/>
      <c r="AF1086" s="51"/>
      <c r="AG1086" s="51"/>
      <c r="AH1086" s="51"/>
      <c r="AI1086" s="51"/>
      <c r="AJ1086" s="51"/>
      <c r="AK1086" s="51"/>
      <c r="AL1086" s="51"/>
      <c r="AM1086" s="51"/>
      <c r="AN1086" s="51"/>
      <c r="AO1086" s="51"/>
      <c r="AP1086" s="51"/>
      <c r="AQ1086" s="51"/>
      <c r="AR1086" s="51"/>
      <c r="AS1086" s="51"/>
      <c r="AT1086" s="51"/>
      <c r="AU1086" s="51"/>
      <c r="AV1086" s="51"/>
      <c r="AW1086" s="51"/>
      <c r="AX1086" s="149">
        <f t="shared" si="421"/>
        <v>0</v>
      </c>
      <c r="AY1086" s="52"/>
      <c r="AZ1086" s="90" t="e">
        <f>VLOOKUP(AY1086,Termination!C:D,2,FALSE)</f>
        <v>#N/A</v>
      </c>
      <c r="BA1086" s="92" t="str">
        <f t="shared" si="422"/>
        <v/>
      </c>
      <c r="BB1086" s="89"/>
      <c r="BC1086" s="89"/>
      <c r="BD1086" s="150" t="str">
        <f t="shared" si="423"/>
        <v/>
      </c>
      <c r="BE1086" s="151">
        <f>VLOOKUP(A1086,Basisgegevens!$B:$L,5,0)</f>
        <v>1.1342592592592591E-3</v>
      </c>
      <c r="BF1086" s="151">
        <f>VLOOKUP($A1086,Basisgegevens!$B:$L,7,0)</f>
        <v>9.0277777777777763E-4</v>
      </c>
      <c r="BG1086" s="151">
        <f>VLOOKUP($A1086,Basisgegevens!$B:$L,8,0)</f>
        <v>2.2569444444444442E-3</v>
      </c>
      <c r="BH1086" s="152">
        <f>VLOOKUP($A1086,Basisgegevens!$B:$L,9,0)</f>
        <v>300</v>
      </c>
      <c r="BI1086" s="152">
        <f>VLOOKUP($A1086,Basisgegevens!$B:$L,10,0)</f>
        <v>135</v>
      </c>
      <c r="BJ1086" s="152">
        <f>VLOOKUP($A1086,Basisgegevens!$B:$L,11,0)</f>
        <v>19</v>
      </c>
      <c r="BK1086" s="152" t="str">
        <f t="shared" si="424"/>
        <v/>
      </c>
      <c r="BL1086" s="153" t="str">
        <f t="shared" si="425"/>
        <v>Uit</v>
      </c>
      <c r="BM1086" s="154" t="str">
        <f t="shared" si="433"/>
        <v/>
      </c>
      <c r="BN1086" s="154">
        <f t="shared" si="427"/>
        <v>0</v>
      </c>
      <c r="BO1086" s="154" t="str">
        <f t="shared" si="428"/>
        <v/>
      </c>
      <c r="BP1086" s="61"/>
      <c r="BQ1086" s="61"/>
      <c r="BR1086" s="59" t="str">
        <f t="shared" si="429"/>
        <v/>
      </c>
      <c r="BS1086" s="59" t="str">
        <f t="shared" si="430"/>
        <v/>
      </c>
      <c r="BT1086" s="155" t="str">
        <f t="shared" si="431"/>
        <v/>
      </c>
      <c r="BU1086" s="156" t="str">
        <f t="shared" si="432"/>
        <v/>
      </c>
      <c r="BV1086" s="68"/>
      <c r="BW1086" s="68"/>
      <c r="BX1086" s="68"/>
      <c r="BY1086" s="68"/>
      <c r="BZ1086" s="68"/>
      <c r="CA1086" s="68"/>
      <c r="CB1086" s="68"/>
      <c r="CC1086" s="68"/>
    </row>
    <row r="1087" spans="1:81" x14ac:dyDescent="0.2">
      <c r="A1087" s="138" t="s">
        <v>194</v>
      </c>
      <c r="B1087" s="32"/>
      <c r="C1087" s="164" t="str">
        <f t="shared" si="411"/>
        <v>L</v>
      </c>
      <c r="D1087" s="68"/>
      <c r="E1087" s="40"/>
      <c r="F1087" s="35"/>
      <c r="G1087" s="32"/>
      <c r="H1087" s="32"/>
      <c r="I1087" s="32"/>
      <c r="J1087" s="32"/>
      <c r="K1087" s="41"/>
      <c r="L1087" s="42"/>
      <c r="M1087" s="42"/>
      <c r="N1087" s="167" t="str">
        <f t="shared" si="412"/>
        <v>Uit</v>
      </c>
      <c r="O1087" s="46"/>
      <c r="P1087" s="47"/>
      <c r="Q1087" s="48">
        <f t="shared" si="413"/>
        <v>0</v>
      </c>
      <c r="R1087" s="49" t="str">
        <f t="shared" si="414"/>
        <v/>
      </c>
      <c r="S1087" s="50" t="str">
        <f t="shared" si="415"/>
        <v>Uit</v>
      </c>
      <c r="T1087" s="171">
        <f t="shared" si="416"/>
        <v>0</v>
      </c>
      <c r="U1087" s="169">
        <f t="shared" si="417"/>
        <v>0</v>
      </c>
      <c r="V1087" s="169" t="str">
        <f t="shared" si="418"/>
        <v>Uit</v>
      </c>
      <c r="W1087" s="170" t="str">
        <f t="shared" si="419"/>
        <v/>
      </c>
      <c r="X1087" s="91" t="str">
        <f t="shared" si="420"/>
        <v/>
      </c>
      <c r="Y1087" s="51"/>
      <c r="Z1087" s="51"/>
      <c r="AA1087" s="51"/>
      <c r="AB1087" s="51"/>
      <c r="AC1087" s="51"/>
      <c r="AD1087" s="51"/>
      <c r="AE1087" s="51"/>
      <c r="AF1087" s="51"/>
      <c r="AG1087" s="51"/>
      <c r="AH1087" s="51"/>
      <c r="AI1087" s="51"/>
      <c r="AJ1087" s="51"/>
      <c r="AK1087" s="51"/>
      <c r="AL1087" s="51"/>
      <c r="AM1087" s="51"/>
      <c r="AN1087" s="51"/>
      <c r="AO1087" s="51"/>
      <c r="AP1087" s="51"/>
      <c r="AQ1087" s="51"/>
      <c r="AR1087" s="51"/>
      <c r="AS1087" s="51"/>
      <c r="AT1087" s="51"/>
      <c r="AU1087" s="51"/>
      <c r="AV1087" s="51"/>
      <c r="AW1087" s="51"/>
      <c r="AX1087" s="149">
        <f t="shared" si="421"/>
        <v>0</v>
      </c>
      <c r="AY1087" s="52"/>
      <c r="AZ1087" s="90" t="e">
        <f>VLOOKUP(AY1087,Termination!C:D,2,FALSE)</f>
        <v>#N/A</v>
      </c>
      <c r="BA1087" s="92" t="str">
        <f t="shared" si="422"/>
        <v/>
      </c>
      <c r="BB1087" s="89"/>
      <c r="BC1087" s="89"/>
      <c r="BD1087" s="150" t="str">
        <f t="shared" si="423"/>
        <v/>
      </c>
      <c r="BE1087" s="151">
        <f>VLOOKUP(A1087,Basisgegevens!$B:$L,5,0)</f>
        <v>1.1342592592592591E-3</v>
      </c>
      <c r="BF1087" s="151">
        <f>VLOOKUP($A1087,Basisgegevens!$B:$L,7,0)</f>
        <v>9.0277777777777763E-4</v>
      </c>
      <c r="BG1087" s="151">
        <f>VLOOKUP($A1087,Basisgegevens!$B:$L,8,0)</f>
        <v>2.2569444444444442E-3</v>
      </c>
      <c r="BH1087" s="152">
        <f>VLOOKUP($A1087,Basisgegevens!$B:$L,9,0)</f>
        <v>300</v>
      </c>
      <c r="BI1087" s="152">
        <f>VLOOKUP($A1087,Basisgegevens!$B:$L,10,0)</f>
        <v>135</v>
      </c>
      <c r="BJ1087" s="152">
        <f>VLOOKUP($A1087,Basisgegevens!$B:$L,11,0)</f>
        <v>19</v>
      </c>
      <c r="BK1087" s="152" t="str">
        <f t="shared" si="424"/>
        <v/>
      </c>
      <c r="BL1087" s="153" t="str">
        <f t="shared" si="425"/>
        <v>Uit</v>
      </c>
      <c r="BM1087" s="154" t="str">
        <f t="shared" si="433"/>
        <v/>
      </c>
      <c r="BN1087" s="154">
        <f t="shared" si="427"/>
        <v>0</v>
      </c>
      <c r="BO1087" s="154" t="str">
        <f t="shared" si="428"/>
        <v/>
      </c>
      <c r="BP1087" s="61"/>
      <c r="BQ1087" s="61"/>
      <c r="BR1087" s="59" t="str">
        <f t="shared" si="429"/>
        <v/>
      </c>
      <c r="BS1087" s="59" t="str">
        <f t="shared" si="430"/>
        <v/>
      </c>
      <c r="BT1087" s="155" t="str">
        <f t="shared" si="431"/>
        <v/>
      </c>
      <c r="BU1087" s="156" t="str">
        <f t="shared" si="432"/>
        <v/>
      </c>
      <c r="BV1087" s="68"/>
      <c r="BW1087" s="68"/>
      <c r="BX1087" s="68"/>
      <c r="BY1087" s="68"/>
      <c r="BZ1087" s="68"/>
      <c r="CA1087" s="68"/>
      <c r="CB1087" s="68"/>
      <c r="CC1087" s="68"/>
    </row>
    <row r="1088" spans="1:81" x14ac:dyDescent="0.2">
      <c r="A1088" s="138" t="s">
        <v>194</v>
      </c>
      <c r="B1088" s="32"/>
      <c r="C1088" s="164" t="str">
        <f t="shared" si="411"/>
        <v>L</v>
      </c>
      <c r="D1088" s="68"/>
      <c r="E1088" s="40"/>
      <c r="F1088" s="35"/>
      <c r="G1088" s="32"/>
      <c r="H1088" s="32"/>
      <c r="I1088" s="32"/>
      <c r="J1088" s="32"/>
      <c r="K1088" s="41"/>
      <c r="L1088" s="42"/>
      <c r="M1088" s="42"/>
      <c r="N1088" s="167" t="str">
        <f t="shared" si="412"/>
        <v>Uit</v>
      </c>
      <c r="O1088" s="46"/>
      <c r="P1088" s="47"/>
      <c r="Q1088" s="48">
        <f t="shared" si="413"/>
        <v>0</v>
      </c>
      <c r="R1088" s="49" t="str">
        <f t="shared" si="414"/>
        <v/>
      </c>
      <c r="S1088" s="50" t="str">
        <f t="shared" si="415"/>
        <v>Uit</v>
      </c>
      <c r="T1088" s="171">
        <f t="shared" si="416"/>
        <v>0</v>
      </c>
      <c r="U1088" s="169">
        <f t="shared" si="417"/>
        <v>0</v>
      </c>
      <c r="V1088" s="169" t="str">
        <f t="shared" si="418"/>
        <v>Uit</v>
      </c>
      <c r="W1088" s="170" t="str">
        <f t="shared" si="419"/>
        <v/>
      </c>
      <c r="X1088" s="91" t="str">
        <f t="shared" si="420"/>
        <v/>
      </c>
      <c r="Y1088" s="51"/>
      <c r="Z1088" s="51"/>
      <c r="AA1088" s="51"/>
      <c r="AB1088" s="51"/>
      <c r="AC1088" s="51"/>
      <c r="AD1088" s="51"/>
      <c r="AE1088" s="51"/>
      <c r="AF1088" s="51"/>
      <c r="AG1088" s="51"/>
      <c r="AH1088" s="51"/>
      <c r="AI1088" s="51"/>
      <c r="AJ1088" s="51"/>
      <c r="AK1088" s="51"/>
      <c r="AL1088" s="51"/>
      <c r="AM1088" s="51"/>
      <c r="AN1088" s="51"/>
      <c r="AO1088" s="51"/>
      <c r="AP1088" s="51"/>
      <c r="AQ1088" s="51"/>
      <c r="AR1088" s="51"/>
      <c r="AS1088" s="51"/>
      <c r="AT1088" s="51"/>
      <c r="AU1088" s="51"/>
      <c r="AV1088" s="51"/>
      <c r="AW1088" s="51"/>
      <c r="AX1088" s="149">
        <f t="shared" si="421"/>
        <v>0</v>
      </c>
      <c r="AY1088" s="52"/>
      <c r="AZ1088" s="90" t="e">
        <f>VLOOKUP(AY1088,Termination!C:D,2,FALSE)</f>
        <v>#N/A</v>
      </c>
      <c r="BA1088" s="92" t="str">
        <f t="shared" si="422"/>
        <v/>
      </c>
      <c r="BB1088" s="89"/>
      <c r="BC1088" s="89"/>
      <c r="BD1088" s="150" t="str">
        <f t="shared" si="423"/>
        <v/>
      </c>
      <c r="BE1088" s="151">
        <f>VLOOKUP(A1088,Basisgegevens!$B:$L,5,0)</f>
        <v>1.1342592592592591E-3</v>
      </c>
      <c r="BF1088" s="151">
        <f>VLOOKUP($A1088,Basisgegevens!$B:$L,7,0)</f>
        <v>9.0277777777777763E-4</v>
      </c>
      <c r="BG1088" s="151">
        <f>VLOOKUP($A1088,Basisgegevens!$B:$L,8,0)</f>
        <v>2.2569444444444442E-3</v>
      </c>
      <c r="BH1088" s="152">
        <f>VLOOKUP($A1088,Basisgegevens!$B:$L,9,0)</f>
        <v>300</v>
      </c>
      <c r="BI1088" s="152">
        <f>VLOOKUP($A1088,Basisgegevens!$B:$L,10,0)</f>
        <v>135</v>
      </c>
      <c r="BJ1088" s="152">
        <f>VLOOKUP($A1088,Basisgegevens!$B:$L,11,0)</f>
        <v>19</v>
      </c>
      <c r="BK1088" s="152" t="str">
        <f t="shared" si="424"/>
        <v/>
      </c>
      <c r="BL1088" s="153" t="str">
        <f t="shared" si="425"/>
        <v>Uit</v>
      </c>
      <c r="BM1088" s="154" t="str">
        <f t="shared" si="433"/>
        <v/>
      </c>
      <c r="BN1088" s="154">
        <f t="shared" si="427"/>
        <v>0</v>
      </c>
      <c r="BO1088" s="154" t="str">
        <f t="shared" si="428"/>
        <v/>
      </c>
      <c r="BP1088" s="61"/>
      <c r="BQ1088" s="61"/>
      <c r="BR1088" s="59" t="str">
        <f t="shared" si="429"/>
        <v/>
      </c>
      <c r="BS1088" s="59" t="str">
        <f t="shared" si="430"/>
        <v/>
      </c>
      <c r="BT1088" s="155" t="str">
        <f t="shared" si="431"/>
        <v/>
      </c>
      <c r="BU1088" s="156" t="str">
        <f t="shared" si="432"/>
        <v/>
      </c>
      <c r="BV1088" s="68"/>
      <c r="BW1088" s="68"/>
      <c r="BX1088" s="68"/>
      <c r="BY1088" s="68"/>
      <c r="BZ1088" s="68"/>
      <c r="CA1088" s="68"/>
      <c r="CB1088" s="68"/>
      <c r="CC1088" s="68"/>
    </row>
    <row r="1089" spans="1:81" x14ac:dyDescent="0.2">
      <c r="A1089" s="138" t="s">
        <v>194</v>
      </c>
      <c r="B1089" s="32"/>
      <c r="C1089" s="164" t="str">
        <f t="shared" si="411"/>
        <v>L</v>
      </c>
      <c r="D1089" s="68"/>
      <c r="E1089" s="40"/>
      <c r="F1089" s="35"/>
      <c r="G1089" s="32"/>
      <c r="H1089" s="32"/>
      <c r="I1089" s="32"/>
      <c r="J1089" s="32"/>
      <c r="K1089" s="41"/>
      <c r="L1089" s="42"/>
      <c r="M1089" s="42"/>
      <c r="N1089" s="167" t="str">
        <f t="shared" si="412"/>
        <v>Uit</v>
      </c>
      <c r="O1089" s="46"/>
      <c r="P1089" s="47"/>
      <c r="Q1089" s="48">
        <f t="shared" si="413"/>
        <v>0</v>
      </c>
      <c r="R1089" s="49" t="str">
        <f t="shared" si="414"/>
        <v/>
      </c>
      <c r="S1089" s="50" t="str">
        <f t="shared" si="415"/>
        <v>Uit</v>
      </c>
      <c r="T1089" s="171">
        <f t="shared" si="416"/>
        <v>0</v>
      </c>
      <c r="U1089" s="169">
        <f t="shared" si="417"/>
        <v>0</v>
      </c>
      <c r="V1089" s="169" t="str">
        <f t="shared" si="418"/>
        <v>Uit</v>
      </c>
      <c r="W1089" s="170" t="str">
        <f t="shared" si="419"/>
        <v/>
      </c>
      <c r="X1089" s="91" t="str">
        <f t="shared" si="420"/>
        <v/>
      </c>
      <c r="Y1089" s="51"/>
      <c r="Z1089" s="51"/>
      <c r="AA1089" s="51"/>
      <c r="AB1089" s="51"/>
      <c r="AC1089" s="51"/>
      <c r="AD1089" s="51"/>
      <c r="AE1089" s="51"/>
      <c r="AF1089" s="51"/>
      <c r="AG1089" s="51"/>
      <c r="AH1089" s="51"/>
      <c r="AI1089" s="51"/>
      <c r="AJ1089" s="51"/>
      <c r="AK1089" s="51"/>
      <c r="AL1089" s="51"/>
      <c r="AM1089" s="51"/>
      <c r="AN1089" s="51"/>
      <c r="AO1089" s="51"/>
      <c r="AP1089" s="51"/>
      <c r="AQ1089" s="51"/>
      <c r="AR1089" s="51"/>
      <c r="AS1089" s="51"/>
      <c r="AT1089" s="51"/>
      <c r="AU1089" s="51"/>
      <c r="AV1089" s="51"/>
      <c r="AW1089" s="51"/>
      <c r="AX1089" s="149">
        <f t="shared" si="421"/>
        <v>0</v>
      </c>
      <c r="AY1089" s="52"/>
      <c r="AZ1089" s="90" t="e">
        <f>VLOOKUP(AY1089,Termination!C:D,2,FALSE)</f>
        <v>#N/A</v>
      </c>
      <c r="BA1089" s="92" t="str">
        <f t="shared" si="422"/>
        <v/>
      </c>
      <c r="BB1089" s="89"/>
      <c r="BC1089" s="89"/>
      <c r="BD1089" s="150" t="str">
        <f t="shared" si="423"/>
        <v/>
      </c>
      <c r="BE1089" s="151">
        <f>VLOOKUP(A1089,Basisgegevens!$B:$L,5,0)</f>
        <v>1.1342592592592591E-3</v>
      </c>
      <c r="BF1089" s="151">
        <f>VLOOKUP($A1089,Basisgegevens!$B:$L,7,0)</f>
        <v>9.0277777777777763E-4</v>
      </c>
      <c r="BG1089" s="151">
        <f>VLOOKUP($A1089,Basisgegevens!$B:$L,8,0)</f>
        <v>2.2569444444444442E-3</v>
      </c>
      <c r="BH1089" s="152">
        <f>VLOOKUP($A1089,Basisgegevens!$B:$L,9,0)</f>
        <v>300</v>
      </c>
      <c r="BI1089" s="152">
        <f>VLOOKUP($A1089,Basisgegevens!$B:$L,10,0)</f>
        <v>135</v>
      </c>
      <c r="BJ1089" s="152">
        <f>VLOOKUP($A1089,Basisgegevens!$B:$L,11,0)</f>
        <v>19</v>
      </c>
      <c r="BK1089" s="152" t="str">
        <f t="shared" si="424"/>
        <v/>
      </c>
      <c r="BL1089" s="153" t="str">
        <f t="shared" si="425"/>
        <v>Uit</v>
      </c>
      <c r="BM1089" s="154" t="str">
        <f t="shared" si="433"/>
        <v/>
      </c>
      <c r="BN1089" s="154">
        <f t="shared" si="427"/>
        <v>0</v>
      </c>
      <c r="BO1089" s="154" t="str">
        <f t="shared" si="428"/>
        <v/>
      </c>
      <c r="BP1089" s="61"/>
      <c r="BQ1089" s="61"/>
      <c r="BR1089" s="59" t="str">
        <f t="shared" si="429"/>
        <v/>
      </c>
      <c r="BS1089" s="59" t="str">
        <f t="shared" si="430"/>
        <v/>
      </c>
      <c r="BT1089" s="155" t="str">
        <f t="shared" si="431"/>
        <v/>
      </c>
      <c r="BU1089" s="156" t="str">
        <f t="shared" si="432"/>
        <v/>
      </c>
      <c r="BV1089" s="68"/>
      <c r="BW1089" s="68"/>
      <c r="BX1089" s="68"/>
      <c r="BY1089" s="68"/>
      <c r="BZ1089" s="68"/>
      <c r="CA1089" s="68"/>
      <c r="CB1089" s="68"/>
      <c r="CC1089" s="68"/>
    </row>
    <row r="1090" spans="1:81" x14ac:dyDescent="0.2">
      <c r="A1090" s="138" t="s">
        <v>194</v>
      </c>
      <c r="B1090" s="32"/>
      <c r="C1090" s="164" t="str">
        <f t="shared" si="411"/>
        <v>L</v>
      </c>
      <c r="D1090" s="68"/>
      <c r="E1090" s="40"/>
      <c r="F1090" s="35"/>
      <c r="G1090" s="32"/>
      <c r="H1090" s="32"/>
      <c r="I1090" s="32"/>
      <c r="J1090" s="32"/>
      <c r="K1090" s="41"/>
      <c r="L1090" s="42"/>
      <c r="M1090" s="42"/>
      <c r="N1090" s="167" t="str">
        <f t="shared" si="412"/>
        <v>Uit</v>
      </c>
      <c r="O1090" s="46"/>
      <c r="P1090" s="47"/>
      <c r="Q1090" s="48">
        <f t="shared" si="413"/>
        <v>0</v>
      </c>
      <c r="R1090" s="49" t="str">
        <f t="shared" si="414"/>
        <v/>
      </c>
      <c r="S1090" s="50" t="str">
        <f t="shared" si="415"/>
        <v>Uit</v>
      </c>
      <c r="T1090" s="171">
        <f t="shared" si="416"/>
        <v>0</v>
      </c>
      <c r="U1090" s="169">
        <f t="shared" si="417"/>
        <v>0</v>
      </c>
      <c r="V1090" s="169" t="str">
        <f t="shared" si="418"/>
        <v>Uit</v>
      </c>
      <c r="W1090" s="170" t="str">
        <f t="shared" si="419"/>
        <v/>
      </c>
      <c r="X1090" s="91" t="str">
        <f t="shared" si="420"/>
        <v/>
      </c>
      <c r="Y1090" s="51"/>
      <c r="Z1090" s="51"/>
      <c r="AA1090" s="51"/>
      <c r="AB1090" s="51"/>
      <c r="AC1090" s="51"/>
      <c r="AD1090" s="51"/>
      <c r="AE1090" s="51"/>
      <c r="AF1090" s="51"/>
      <c r="AG1090" s="51"/>
      <c r="AH1090" s="51"/>
      <c r="AI1090" s="51"/>
      <c r="AJ1090" s="51"/>
      <c r="AK1090" s="51"/>
      <c r="AL1090" s="51"/>
      <c r="AM1090" s="51"/>
      <c r="AN1090" s="51"/>
      <c r="AO1090" s="51"/>
      <c r="AP1090" s="51"/>
      <c r="AQ1090" s="51"/>
      <c r="AR1090" s="51"/>
      <c r="AS1090" s="51"/>
      <c r="AT1090" s="51"/>
      <c r="AU1090" s="51"/>
      <c r="AV1090" s="51"/>
      <c r="AW1090" s="51"/>
      <c r="AX1090" s="149">
        <f t="shared" si="421"/>
        <v>0</v>
      </c>
      <c r="AY1090" s="52"/>
      <c r="AZ1090" s="90" t="e">
        <f>VLOOKUP(AY1090,Termination!C:D,2,FALSE)</f>
        <v>#N/A</v>
      </c>
      <c r="BA1090" s="92" t="str">
        <f t="shared" si="422"/>
        <v/>
      </c>
      <c r="BB1090" s="89"/>
      <c r="BC1090" s="89"/>
      <c r="BD1090" s="150" t="str">
        <f t="shared" si="423"/>
        <v/>
      </c>
      <c r="BE1090" s="151">
        <f>VLOOKUP(A1090,Basisgegevens!$B:$L,5,0)</f>
        <v>1.1342592592592591E-3</v>
      </c>
      <c r="BF1090" s="151">
        <f>VLOOKUP($A1090,Basisgegevens!$B:$L,7,0)</f>
        <v>9.0277777777777763E-4</v>
      </c>
      <c r="BG1090" s="151">
        <f>VLOOKUP($A1090,Basisgegevens!$B:$L,8,0)</f>
        <v>2.2569444444444442E-3</v>
      </c>
      <c r="BH1090" s="152">
        <f>VLOOKUP($A1090,Basisgegevens!$B:$L,9,0)</f>
        <v>300</v>
      </c>
      <c r="BI1090" s="152">
        <f>VLOOKUP($A1090,Basisgegevens!$B:$L,10,0)</f>
        <v>135</v>
      </c>
      <c r="BJ1090" s="152">
        <f>VLOOKUP($A1090,Basisgegevens!$B:$L,11,0)</f>
        <v>19</v>
      </c>
      <c r="BK1090" s="152" t="str">
        <f t="shared" si="424"/>
        <v/>
      </c>
      <c r="BL1090" s="153" t="str">
        <f t="shared" si="425"/>
        <v>Uit</v>
      </c>
      <c r="BM1090" s="154" t="str">
        <f t="shared" si="433"/>
        <v/>
      </c>
      <c r="BN1090" s="154">
        <f t="shared" si="427"/>
        <v>0</v>
      </c>
      <c r="BO1090" s="154" t="str">
        <f t="shared" si="428"/>
        <v/>
      </c>
      <c r="BP1090" s="61"/>
      <c r="BQ1090" s="61"/>
      <c r="BR1090" s="59" t="str">
        <f t="shared" si="429"/>
        <v/>
      </c>
      <c r="BS1090" s="59" t="str">
        <f t="shared" si="430"/>
        <v/>
      </c>
      <c r="BT1090" s="155" t="str">
        <f t="shared" si="431"/>
        <v/>
      </c>
      <c r="BU1090" s="156" t="str">
        <f t="shared" si="432"/>
        <v/>
      </c>
      <c r="BV1090" s="68"/>
      <c r="BW1090" s="68"/>
      <c r="BX1090" s="68"/>
      <c r="BY1090" s="68"/>
      <c r="BZ1090" s="68"/>
      <c r="CA1090" s="68"/>
      <c r="CB1090" s="68"/>
      <c r="CC1090" s="68"/>
    </row>
    <row r="1091" spans="1:81" x14ac:dyDescent="0.2">
      <c r="A1091" s="138" t="s">
        <v>194</v>
      </c>
      <c r="B1091" s="32"/>
      <c r="C1091" s="164" t="str">
        <f t="shared" si="411"/>
        <v>L</v>
      </c>
      <c r="D1091" s="68"/>
      <c r="E1091" s="40"/>
      <c r="F1091" s="35"/>
      <c r="G1091" s="32"/>
      <c r="H1091" s="32"/>
      <c r="I1091" s="32"/>
      <c r="J1091" s="32"/>
      <c r="K1091" s="41"/>
      <c r="L1091" s="42"/>
      <c r="M1091" s="42"/>
      <c r="N1091" s="167" t="str">
        <f t="shared" si="412"/>
        <v>Uit</v>
      </c>
      <c r="O1091" s="46"/>
      <c r="P1091" s="47"/>
      <c r="Q1091" s="48">
        <f t="shared" si="413"/>
        <v>0</v>
      </c>
      <c r="R1091" s="49" t="str">
        <f t="shared" si="414"/>
        <v/>
      </c>
      <c r="S1091" s="50" t="str">
        <f t="shared" si="415"/>
        <v>Uit</v>
      </c>
      <c r="T1091" s="171">
        <f t="shared" si="416"/>
        <v>0</v>
      </c>
      <c r="U1091" s="169">
        <f t="shared" si="417"/>
        <v>0</v>
      </c>
      <c r="V1091" s="169" t="str">
        <f t="shared" si="418"/>
        <v>Uit</v>
      </c>
      <c r="W1091" s="170" t="str">
        <f t="shared" si="419"/>
        <v/>
      </c>
      <c r="X1091" s="91" t="str">
        <f t="shared" si="420"/>
        <v/>
      </c>
      <c r="Y1091" s="51"/>
      <c r="Z1091" s="51"/>
      <c r="AA1091" s="51"/>
      <c r="AB1091" s="51"/>
      <c r="AC1091" s="51"/>
      <c r="AD1091" s="51"/>
      <c r="AE1091" s="51"/>
      <c r="AF1091" s="51"/>
      <c r="AG1091" s="51"/>
      <c r="AH1091" s="51"/>
      <c r="AI1091" s="51"/>
      <c r="AJ1091" s="51"/>
      <c r="AK1091" s="51"/>
      <c r="AL1091" s="51"/>
      <c r="AM1091" s="51"/>
      <c r="AN1091" s="51"/>
      <c r="AO1091" s="51"/>
      <c r="AP1091" s="51"/>
      <c r="AQ1091" s="51"/>
      <c r="AR1091" s="51"/>
      <c r="AS1091" s="51"/>
      <c r="AT1091" s="51"/>
      <c r="AU1091" s="51"/>
      <c r="AV1091" s="51"/>
      <c r="AW1091" s="51"/>
      <c r="AX1091" s="149">
        <f t="shared" si="421"/>
        <v>0</v>
      </c>
      <c r="AY1091" s="52"/>
      <c r="AZ1091" s="90" t="e">
        <f>VLOOKUP(AY1091,Termination!C:D,2,FALSE)</f>
        <v>#N/A</v>
      </c>
      <c r="BA1091" s="92" t="str">
        <f t="shared" si="422"/>
        <v/>
      </c>
      <c r="BB1091" s="89"/>
      <c r="BC1091" s="89"/>
      <c r="BD1091" s="150" t="str">
        <f t="shared" si="423"/>
        <v/>
      </c>
      <c r="BE1091" s="151">
        <f>VLOOKUP(A1091,Basisgegevens!$B:$L,5,0)</f>
        <v>1.1342592592592591E-3</v>
      </c>
      <c r="BF1091" s="151">
        <f>VLOOKUP($A1091,Basisgegevens!$B:$L,7,0)</f>
        <v>9.0277777777777763E-4</v>
      </c>
      <c r="BG1091" s="151">
        <f>VLOOKUP($A1091,Basisgegevens!$B:$L,8,0)</f>
        <v>2.2569444444444442E-3</v>
      </c>
      <c r="BH1091" s="152">
        <f>VLOOKUP($A1091,Basisgegevens!$B:$L,9,0)</f>
        <v>300</v>
      </c>
      <c r="BI1091" s="152">
        <f>VLOOKUP($A1091,Basisgegevens!$B:$L,10,0)</f>
        <v>135</v>
      </c>
      <c r="BJ1091" s="152">
        <f>VLOOKUP($A1091,Basisgegevens!$B:$L,11,0)</f>
        <v>19</v>
      </c>
      <c r="BK1091" s="152" t="str">
        <f t="shared" si="424"/>
        <v/>
      </c>
      <c r="BL1091" s="153" t="str">
        <f t="shared" si="425"/>
        <v>Uit</v>
      </c>
      <c r="BM1091" s="154" t="str">
        <f t="shared" si="433"/>
        <v/>
      </c>
      <c r="BN1091" s="154">
        <f t="shared" si="427"/>
        <v>0</v>
      </c>
      <c r="BO1091" s="154" t="str">
        <f t="shared" si="428"/>
        <v/>
      </c>
      <c r="BP1091" s="61"/>
      <c r="BQ1091" s="61"/>
      <c r="BR1091" s="59" t="str">
        <f t="shared" si="429"/>
        <v/>
      </c>
      <c r="BS1091" s="59" t="str">
        <f t="shared" si="430"/>
        <v/>
      </c>
      <c r="BT1091" s="155" t="str">
        <f t="shared" si="431"/>
        <v/>
      </c>
      <c r="BU1091" s="156" t="str">
        <f t="shared" si="432"/>
        <v/>
      </c>
      <c r="BV1091" s="68"/>
      <c r="BW1091" s="68"/>
      <c r="BX1091" s="68"/>
      <c r="BY1091" s="68"/>
      <c r="BZ1091" s="68"/>
      <c r="CA1091" s="68"/>
      <c r="CB1091" s="68"/>
      <c r="CC1091" s="68"/>
    </row>
    <row r="1092" spans="1:81" x14ac:dyDescent="0.2">
      <c r="A1092" s="138" t="s">
        <v>194</v>
      </c>
      <c r="B1092" s="32"/>
      <c r="C1092" s="164" t="str">
        <f t="shared" si="411"/>
        <v>L</v>
      </c>
      <c r="D1092" s="68"/>
      <c r="E1092" s="40"/>
      <c r="F1092" s="35"/>
      <c r="G1092" s="32"/>
      <c r="H1092" s="32"/>
      <c r="I1092" s="32"/>
      <c r="J1092" s="32"/>
      <c r="K1092" s="41"/>
      <c r="L1092" s="42"/>
      <c r="M1092" s="42"/>
      <c r="N1092" s="167" t="str">
        <f t="shared" si="412"/>
        <v>Uit</v>
      </c>
      <c r="O1092" s="46"/>
      <c r="P1092" s="47"/>
      <c r="Q1092" s="48">
        <f t="shared" si="413"/>
        <v>0</v>
      </c>
      <c r="R1092" s="49" t="str">
        <f t="shared" si="414"/>
        <v/>
      </c>
      <c r="S1092" s="50" t="str">
        <f t="shared" si="415"/>
        <v>Uit</v>
      </c>
      <c r="T1092" s="171">
        <f t="shared" si="416"/>
        <v>0</v>
      </c>
      <c r="U1092" s="169">
        <f t="shared" si="417"/>
        <v>0</v>
      </c>
      <c r="V1092" s="169" t="str">
        <f t="shared" si="418"/>
        <v>Uit</v>
      </c>
      <c r="W1092" s="170" t="str">
        <f t="shared" si="419"/>
        <v/>
      </c>
      <c r="X1092" s="91" t="str">
        <f t="shared" si="420"/>
        <v/>
      </c>
      <c r="Y1092" s="51"/>
      <c r="Z1092" s="51"/>
      <c r="AA1092" s="51"/>
      <c r="AB1092" s="51"/>
      <c r="AC1092" s="51"/>
      <c r="AD1092" s="51"/>
      <c r="AE1092" s="51"/>
      <c r="AF1092" s="51"/>
      <c r="AG1092" s="51"/>
      <c r="AH1092" s="51"/>
      <c r="AI1092" s="51"/>
      <c r="AJ1092" s="51"/>
      <c r="AK1092" s="51"/>
      <c r="AL1092" s="51"/>
      <c r="AM1092" s="51"/>
      <c r="AN1092" s="51"/>
      <c r="AO1092" s="51"/>
      <c r="AP1092" s="51"/>
      <c r="AQ1092" s="51"/>
      <c r="AR1092" s="51"/>
      <c r="AS1092" s="51"/>
      <c r="AT1092" s="51"/>
      <c r="AU1092" s="51"/>
      <c r="AV1092" s="51"/>
      <c r="AW1092" s="51"/>
      <c r="AX1092" s="149">
        <f t="shared" si="421"/>
        <v>0</v>
      </c>
      <c r="AY1092" s="52"/>
      <c r="AZ1092" s="90" t="e">
        <f>VLOOKUP(AY1092,Termination!C:D,2,FALSE)</f>
        <v>#N/A</v>
      </c>
      <c r="BA1092" s="92" t="str">
        <f t="shared" si="422"/>
        <v/>
      </c>
      <c r="BB1092" s="89"/>
      <c r="BC1092" s="89"/>
      <c r="BD1092" s="150" t="str">
        <f t="shared" si="423"/>
        <v/>
      </c>
      <c r="BE1092" s="151">
        <f>VLOOKUP(A1092,Basisgegevens!$B:$L,5,0)</f>
        <v>1.1342592592592591E-3</v>
      </c>
      <c r="BF1092" s="151">
        <f>VLOOKUP($A1092,Basisgegevens!$B:$L,7,0)</f>
        <v>9.0277777777777763E-4</v>
      </c>
      <c r="BG1092" s="151">
        <f>VLOOKUP($A1092,Basisgegevens!$B:$L,8,0)</f>
        <v>2.2569444444444442E-3</v>
      </c>
      <c r="BH1092" s="152">
        <f>VLOOKUP($A1092,Basisgegevens!$B:$L,9,0)</f>
        <v>300</v>
      </c>
      <c r="BI1092" s="152">
        <f>VLOOKUP($A1092,Basisgegevens!$B:$L,10,0)</f>
        <v>135</v>
      </c>
      <c r="BJ1092" s="152">
        <f>VLOOKUP($A1092,Basisgegevens!$B:$L,11,0)</f>
        <v>19</v>
      </c>
      <c r="BK1092" s="152" t="str">
        <f t="shared" si="424"/>
        <v/>
      </c>
      <c r="BL1092" s="153" t="str">
        <f t="shared" si="425"/>
        <v>Uit</v>
      </c>
      <c r="BM1092" s="154" t="str">
        <f t="shared" si="433"/>
        <v/>
      </c>
      <c r="BN1092" s="154">
        <f t="shared" si="427"/>
        <v>0</v>
      </c>
      <c r="BO1092" s="154" t="str">
        <f t="shared" si="428"/>
        <v/>
      </c>
      <c r="BP1092" s="61"/>
      <c r="BQ1092" s="61"/>
      <c r="BR1092" s="59" t="str">
        <f t="shared" si="429"/>
        <v/>
      </c>
      <c r="BS1092" s="59" t="str">
        <f t="shared" si="430"/>
        <v/>
      </c>
      <c r="BT1092" s="155" t="str">
        <f t="shared" si="431"/>
        <v/>
      </c>
      <c r="BU1092" s="156" t="str">
        <f t="shared" si="432"/>
        <v/>
      </c>
      <c r="BV1092" s="68"/>
      <c r="BW1092" s="68"/>
      <c r="BX1092" s="68"/>
      <c r="BY1092" s="68"/>
      <c r="BZ1092" s="68"/>
      <c r="CA1092" s="68"/>
      <c r="CB1092" s="68"/>
      <c r="CC1092" s="68"/>
    </row>
    <row r="1093" spans="1:81" x14ac:dyDescent="0.2">
      <c r="A1093" s="138" t="s">
        <v>194</v>
      </c>
      <c r="B1093" s="32"/>
      <c r="C1093" s="164" t="str">
        <f t="shared" si="411"/>
        <v>L</v>
      </c>
      <c r="D1093" s="68"/>
      <c r="E1093" s="40"/>
      <c r="F1093" s="35"/>
      <c r="G1093" s="32"/>
      <c r="H1093" s="32"/>
      <c r="I1093" s="32"/>
      <c r="J1093" s="32"/>
      <c r="K1093" s="41"/>
      <c r="L1093" s="42"/>
      <c r="M1093" s="42"/>
      <c r="N1093" s="167" t="str">
        <f t="shared" si="412"/>
        <v>Uit</v>
      </c>
      <c r="O1093" s="46"/>
      <c r="P1093" s="47"/>
      <c r="Q1093" s="48">
        <f t="shared" si="413"/>
        <v>0</v>
      </c>
      <c r="R1093" s="49" t="str">
        <f t="shared" si="414"/>
        <v/>
      </c>
      <c r="S1093" s="50" t="str">
        <f t="shared" si="415"/>
        <v>Uit</v>
      </c>
      <c r="T1093" s="171">
        <f t="shared" si="416"/>
        <v>0</v>
      </c>
      <c r="U1093" s="169">
        <f t="shared" si="417"/>
        <v>0</v>
      </c>
      <c r="V1093" s="169" t="str">
        <f t="shared" si="418"/>
        <v>Uit</v>
      </c>
      <c r="W1093" s="170" t="str">
        <f t="shared" si="419"/>
        <v/>
      </c>
      <c r="X1093" s="91" t="str">
        <f t="shared" si="420"/>
        <v/>
      </c>
      <c r="Y1093" s="51"/>
      <c r="Z1093" s="51"/>
      <c r="AA1093" s="51"/>
      <c r="AB1093" s="51"/>
      <c r="AC1093" s="51"/>
      <c r="AD1093" s="51"/>
      <c r="AE1093" s="51"/>
      <c r="AF1093" s="51"/>
      <c r="AG1093" s="51"/>
      <c r="AH1093" s="51"/>
      <c r="AI1093" s="51"/>
      <c r="AJ1093" s="51"/>
      <c r="AK1093" s="51"/>
      <c r="AL1093" s="51"/>
      <c r="AM1093" s="51"/>
      <c r="AN1093" s="51"/>
      <c r="AO1093" s="51"/>
      <c r="AP1093" s="51"/>
      <c r="AQ1093" s="51"/>
      <c r="AR1093" s="51"/>
      <c r="AS1093" s="51"/>
      <c r="AT1093" s="51"/>
      <c r="AU1093" s="51"/>
      <c r="AV1093" s="51"/>
      <c r="AW1093" s="51"/>
      <c r="AX1093" s="149">
        <f t="shared" si="421"/>
        <v>0</v>
      </c>
      <c r="AY1093" s="52"/>
      <c r="AZ1093" s="90" t="e">
        <f>VLOOKUP(AY1093,Termination!C:D,2,FALSE)</f>
        <v>#N/A</v>
      </c>
      <c r="BA1093" s="92" t="str">
        <f t="shared" si="422"/>
        <v/>
      </c>
      <c r="BB1093" s="89"/>
      <c r="BC1093" s="89"/>
      <c r="BD1093" s="150" t="str">
        <f t="shared" si="423"/>
        <v/>
      </c>
      <c r="BE1093" s="151">
        <f>VLOOKUP(A1093,Basisgegevens!$B:$L,5,0)</f>
        <v>1.1342592592592591E-3</v>
      </c>
      <c r="BF1093" s="151">
        <f>VLOOKUP($A1093,Basisgegevens!$B:$L,7,0)</f>
        <v>9.0277777777777763E-4</v>
      </c>
      <c r="BG1093" s="151">
        <f>VLOOKUP($A1093,Basisgegevens!$B:$L,8,0)</f>
        <v>2.2569444444444442E-3</v>
      </c>
      <c r="BH1093" s="152">
        <f>VLOOKUP($A1093,Basisgegevens!$B:$L,9,0)</f>
        <v>300</v>
      </c>
      <c r="BI1093" s="152">
        <f>VLOOKUP($A1093,Basisgegevens!$B:$L,10,0)</f>
        <v>135</v>
      </c>
      <c r="BJ1093" s="152">
        <f>VLOOKUP($A1093,Basisgegevens!$B:$L,11,0)</f>
        <v>19</v>
      </c>
      <c r="BK1093" s="152" t="str">
        <f t="shared" si="424"/>
        <v/>
      </c>
      <c r="BL1093" s="153" t="str">
        <f t="shared" si="425"/>
        <v>Uit</v>
      </c>
      <c r="BM1093" s="154" t="str">
        <f t="shared" si="433"/>
        <v/>
      </c>
      <c r="BN1093" s="154">
        <f t="shared" si="427"/>
        <v>0</v>
      </c>
      <c r="BO1093" s="154" t="str">
        <f t="shared" si="428"/>
        <v/>
      </c>
      <c r="BP1093" s="61"/>
      <c r="BQ1093" s="61"/>
      <c r="BR1093" s="59" t="str">
        <f t="shared" si="429"/>
        <v/>
      </c>
      <c r="BS1093" s="59" t="str">
        <f t="shared" si="430"/>
        <v/>
      </c>
      <c r="BT1093" s="155" t="str">
        <f t="shared" si="431"/>
        <v/>
      </c>
      <c r="BU1093" s="156" t="str">
        <f t="shared" si="432"/>
        <v/>
      </c>
      <c r="BV1093" s="68"/>
      <c r="BW1093" s="68"/>
      <c r="BX1093" s="68"/>
      <c r="BY1093" s="68"/>
      <c r="BZ1093" s="68"/>
      <c r="CA1093" s="68"/>
      <c r="CB1093" s="68"/>
      <c r="CC1093" s="68"/>
    </row>
    <row r="1094" spans="1:81" x14ac:dyDescent="0.2">
      <c r="A1094" s="138" t="s">
        <v>194</v>
      </c>
      <c r="B1094" s="32"/>
      <c r="C1094" s="164" t="str">
        <f t="shared" si="411"/>
        <v>L</v>
      </c>
      <c r="D1094" s="68"/>
      <c r="E1094" s="40"/>
      <c r="F1094" s="35"/>
      <c r="G1094" s="32"/>
      <c r="H1094" s="32"/>
      <c r="I1094" s="32"/>
      <c r="J1094" s="32"/>
      <c r="K1094" s="41"/>
      <c r="L1094" s="42"/>
      <c r="M1094" s="42"/>
      <c r="N1094" s="167" t="str">
        <f t="shared" si="412"/>
        <v>Uit</v>
      </c>
      <c r="O1094" s="46"/>
      <c r="P1094" s="47"/>
      <c r="Q1094" s="48">
        <f t="shared" si="413"/>
        <v>0</v>
      </c>
      <c r="R1094" s="49" t="str">
        <f t="shared" si="414"/>
        <v/>
      </c>
      <c r="S1094" s="50" t="str">
        <f t="shared" si="415"/>
        <v>Uit</v>
      </c>
      <c r="T1094" s="171">
        <f t="shared" si="416"/>
        <v>0</v>
      </c>
      <c r="U1094" s="169">
        <f t="shared" si="417"/>
        <v>0</v>
      </c>
      <c r="V1094" s="169" t="str">
        <f t="shared" si="418"/>
        <v>Uit</v>
      </c>
      <c r="W1094" s="170" t="str">
        <f t="shared" si="419"/>
        <v/>
      </c>
      <c r="X1094" s="91" t="str">
        <f t="shared" si="420"/>
        <v/>
      </c>
      <c r="Y1094" s="51"/>
      <c r="Z1094" s="51"/>
      <c r="AA1094" s="51"/>
      <c r="AB1094" s="51"/>
      <c r="AC1094" s="51"/>
      <c r="AD1094" s="51"/>
      <c r="AE1094" s="51"/>
      <c r="AF1094" s="51"/>
      <c r="AG1094" s="51"/>
      <c r="AH1094" s="51"/>
      <c r="AI1094" s="51"/>
      <c r="AJ1094" s="51"/>
      <c r="AK1094" s="51"/>
      <c r="AL1094" s="51"/>
      <c r="AM1094" s="51"/>
      <c r="AN1094" s="51"/>
      <c r="AO1094" s="51"/>
      <c r="AP1094" s="51"/>
      <c r="AQ1094" s="51"/>
      <c r="AR1094" s="51"/>
      <c r="AS1094" s="51"/>
      <c r="AT1094" s="51"/>
      <c r="AU1094" s="51"/>
      <c r="AV1094" s="51"/>
      <c r="AW1094" s="51"/>
      <c r="AX1094" s="149">
        <f t="shared" si="421"/>
        <v>0</v>
      </c>
      <c r="AY1094" s="52"/>
      <c r="AZ1094" s="90" t="e">
        <f>VLOOKUP(AY1094,Termination!C:D,2,FALSE)</f>
        <v>#N/A</v>
      </c>
      <c r="BA1094" s="92" t="str">
        <f t="shared" si="422"/>
        <v/>
      </c>
      <c r="BB1094" s="89"/>
      <c r="BC1094" s="89"/>
      <c r="BD1094" s="150" t="str">
        <f t="shared" si="423"/>
        <v/>
      </c>
      <c r="BE1094" s="151">
        <f>VLOOKUP(A1094,Basisgegevens!$B:$L,5,0)</f>
        <v>1.1342592592592591E-3</v>
      </c>
      <c r="BF1094" s="151">
        <f>VLOOKUP($A1094,Basisgegevens!$B:$L,7,0)</f>
        <v>9.0277777777777763E-4</v>
      </c>
      <c r="BG1094" s="151">
        <f>VLOOKUP($A1094,Basisgegevens!$B:$L,8,0)</f>
        <v>2.2569444444444442E-3</v>
      </c>
      <c r="BH1094" s="152">
        <f>VLOOKUP($A1094,Basisgegevens!$B:$L,9,0)</f>
        <v>300</v>
      </c>
      <c r="BI1094" s="152">
        <f>VLOOKUP($A1094,Basisgegevens!$B:$L,10,0)</f>
        <v>135</v>
      </c>
      <c r="BJ1094" s="152">
        <f>VLOOKUP($A1094,Basisgegevens!$B:$L,11,0)</f>
        <v>19</v>
      </c>
      <c r="BK1094" s="152" t="str">
        <f t="shared" si="424"/>
        <v/>
      </c>
      <c r="BL1094" s="153" t="str">
        <f t="shared" si="425"/>
        <v>Uit</v>
      </c>
      <c r="BM1094" s="154" t="str">
        <f t="shared" si="433"/>
        <v/>
      </c>
      <c r="BN1094" s="154">
        <f t="shared" si="427"/>
        <v>0</v>
      </c>
      <c r="BO1094" s="154" t="str">
        <f t="shared" si="428"/>
        <v/>
      </c>
      <c r="BP1094" s="61"/>
      <c r="BQ1094" s="61"/>
      <c r="BR1094" s="59" t="str">
        <f t="shared" si="429"/>
        <v/>
      </c>
      <c r="BS1094" s="59" t="str">
        <f t="shared" si="430"/>
        <v/>
      </c>
      <c r="BT1094" s="155" t="str">
        <f t="shared" si="431"/>
        <v/>
      </c>
      <c r="BU1094" s="156" t="str">
        <f t="shared" si="432"/>
        <v/>
      </c>
      <c r="BV1094" s="68"/>
      <c r="BW1094" s="68"/>
      <c r="BX1094" s="68"/>
      <c r="BY1094" s="68"/>
      <c r="BZ1094" s="68"/>
      <c r="CA1094" s="68"/>
      <c r="CB1094" s="68"/>
      <c r="CC1094" s="68"/>
    </row>
    <row r="1095" spans="1:81" x14ac:dyDescent="0.2">
      <c r="A1095" s="138" t="s">
        <v>194</v>
      </c>
      <c r="B1095" s="32"/>
      <c r="C1095" s="164" t="str">
        <f t="shared" si="411"/>
        <v>L</v>
      </c>
      <c r="D1095" s="68"/>
      <c r="E1095" s="40"/>
      <c r="F1095" s="35"/>
      <c r="G1095" s="32"/>
      <c r="H1095" s="32"/>
      <c r="I1095" s="32"/>
      <c r="J1095" s="32"/>
      <c r="K1095" s="41"/>
      <c r="L1095" s="42"/>
      <c r="M1095" s="42"/>
      <c r="N1095" s="167" t="str">
        <f t="shared" si="412"/>
        <v>Uit</v>
      </c>
      <c r="O1095" s="46"/>
      <c r="P1095" s="47"/>
      <c r="Q1095" s="48">
        <f t="shared" si="413"/>
        <v>0</v>
      </c>
      <c r="R1095" s="49" t="str">
        <f t="shared" si="414"/>
        <v/>
      </c>
      <c r="S1095" s="50" t="str">
        <f t="shared" si="415"/>
        <v>Uit</v>
      </c>
      <c r="T1095" s="171">
        <f t="shared" si="416"/>
        <v>0</v>
      </c>
      <c r="U1095" s="169">
        <f t="shared" si="417"/>
        <v>0</v>
      </c>
      <c r="V1095" s="169" t="str">
        <f t="shared" si="418"/>
        <v>Uit</v>
      </c>
      <c r="W1095" s="170" t="str">
        <f t="shared" si="419"/>
        <v/>
      </c>
      <c r="X1095" s="91" t="str">
        <f t="shared" si="420"/>
        <v/>
      </c>
      <c r="Y1095" s="51"/>
      <c r="Z1095" s="51"/>
      <c r="AA1095" s="51"/>
      <c r="AB1095" s="51"/>
      <c r="AC1095" s="51"/>
      <c r="AD1095" s="51"/>
      <c r="AE1095" s="51"/>
      <c r="AF1095" s="51"/>
      <c r="AG1095" s="51"/>
      <c r="AH1095" s="51"/>
      <c r="AI1095" s="51"/>
      <c r="AJ1095" s="51"/>
      <c r="AK1095" s="51"/>
      <c r="AL1095" s="51"/>
      <c r="AM1095" s="51"/>
      <c r="AN1095" s="51"/>
      <c r="AO1095" s="51"/>
      <c r="AP1095" s="51"/>
      <c r="AQ1095" s="51"/>
      <c r="AR1095" s="51"/>
      <c r="AS1095" s="51"/>
      <c r="AT1095" s="51"/>
      <c r="AU1095" s="51"/>
      <c r="AV1095" s="51"/>
      <c r="AW1095" s="51"/>
      <c r="AX1095" s="149">
        <f t="shared" si="421"/>
        <v>0</v>
      </c>
      <c r="AY1095" s="52"/>
      <c r="AZ1095" s="90" t="e">
        <f>VLOOKUP(AY1095,Termination!C:D,2,FALSE)</f>
        <v>#N/A</v>
      </c>
      <c r="BA1095" s="92" t="str">
        <f t="shared" si="422"/>
        <v/>
      </c>
      <c r="BB1095" s="89"/>
      <c r="BC1095" s="89"/>
      <c r="BD1095" s="150" t="str">
        <f t="shared" si="423"/>
        <v/>
      </c>
      <c r="BE1095" s="151">
        <f>VLOOKUP(A1095,Basisgegevens!$B:$L,5,0)</f>
        <v>1.1342592592592591E-3</v>
      </c>
      <c r="BF1095" s="151">
        <f>VLOOKUP($A1095,Basisgegevens!$B:$L,7,0)</f>
        <v>9.0277777777777763E-4</v>
      </c>
      <c r="BG1095" s="151">
        <f>VLOOKUP($A1095,Basisgegevens!$B:$L,8,0)</f>
        <v>2.2569444444444442E-3</v>
      </c>
      <c r="BH1095" s="152">
        <f>VLOOKUP($A1095,Basisgegevens!$B:$L,9,0)</f>
        <v>300</v>
      </c>
      <c r="BI1095" s="152">
        <f>VLOOKUP($A1095,Basisgegevens!$B:$L,10,0)</f>
        <v>135</v>
      </c>
      <c r="BJ1095" s="152">
        <f>VLOOKUP($A1095,Basisgegevens!$B:$L,11,0)</f>
        <v>19</v>
      </c>
      <c r="BK1095" s="152" t="str">
        <f t="shared" si="424"/>
        <v/>
      </c>
      <c r="BL1095" s="153" t="str">
        <f t="shared" si="425"/>
        <v>Uit</v>
      </c>
      <c r="BM1095" s="154" t="str">
        <f t="shared" si="433"/>
        <v/>
      </c>
      <c r="BN1095" s="154">
        <f t="shared" si="427"/>
        <v>0</v>
      </c>
      <c r="BO1095" s="154" t="str">
        <f t="shared" si="428"/>
        <v/>
      </c>
      <c r="BP1095" s="61"/>
      <c r="BQ1095" s="61"/>
      <c r="BR1095" s="59" t="str">
        <f t="shared" si="429"/>
        <v/>
      </c>
      <c r="BS1095" s="59" t="str">
        <f t="shared" si="430"/>
        <v/>
      </c>
      <c r="BT1095" s="155" t="str">
        <f t="shared" si="431"/>
        <v/>
      </c>
      <c r="BU1095" s="156" t="str">
        <f t="shared" si="432"/>
        <v/>
      </c>
      <c r="BV1095" s="68"/>
      <c r="BW1095" s="68"/>
      <c r="BX1095" s="68"/>
      <c r="BY1095" s="68"/>
      <c r="BZ1095" s="68"/>
      <c r="CA1095" s="68"/>
      <c r="CB1095" s="68"/>
      <c r="CC1095" s="68"/>
    </row>
    <row r="1096" spans="1:81" x14ac:dyDescent="0.2">
      <c r="A1096" s="138" t="s">
        <v>194</v>
      </c>
      <c r="B1096" s="32"/>
      <c r="C1096" s="164" t="str">
        <f t="shared" si="411"/>
        <v>L</v>
      </c>
      <c r="D1096" s="68"/>
      <c r="E1096" s="40"/>
      <c r="F1096" s="35"/>
      <c r="G1096" s="32"/>
      <c r="H1096" s="32"/>
      <c r="I1096" s="32"/>
      <c r="J1096" s="32"/>
      <c r="K1096" s="41"/>
      <c r="L1096" s="42"/>
      <c r="M1096" s="42"/>
      <c r="N1096" s="167" t="str">
        <f t="shared" si="412"/>
        <v>Uit</v>
      </c>
      <c r="O1096" s="46"/>
      <c r="P1096" s="47"/>
      <c r="Q1096" s="48">
        <f t="shared" si="413"/>
        <v>0</v>
      </c>
      <c r="R1096" s="49" t="str">
        <f t="shared" si="414"/>
        <v/>
      </c>
      <c r="S1096" s="50" t="str">
        <f t="shared" si="415"/>
        <v>Uit</v>
      </c>
      <c r="T1096" s="171">
        <f t="shared" si="416"/>
        <v>0</v>
      </c>
      <c r="U1096" s="169">
        <f t="shared" si="417"/>
        <v>0</v>
      </c>
      <c r="V1096" s="169" t="str">
        <f t="shared" si="418"/>
        <v>Uit</v>
      </c>
      <c r="W1096" s="170" t="str">
        <f t="shared" si="419"/>
        <v/>
      </c>
      <c r="X1096" s="91" t="str">
        <f t="shared" si="420"/>
        <v/>
      </c>
      <c r="Y1096" s="51"/>
      <c r="Z1096" s="51"/>
      <c r="AA1096" s="51"/>
      <c r="AB1096" s="51"/>
      <c r="AC1096" s="51"/>
      <c r="AD1096" s="51"/>
      <c r="AE1096" s="51"/>
      <c r="AF1096" s="51"/>
      <c r="AG1096" s="51"/>
      <c r="AH1096" s="51"/>
      <c r="AI1096" s="51"/>
      <c r="AJ1096" s="51"/>
      <c r="AK1096" s="51"/>
      <c r="AL1096" s="51"/>
      <c r="AM1096" s="51"/>
      <c r="AN1096" s="51"/>
      <c r="AO1096" s="51"/>
      <c r="AP1096" s="51"/>
      <c r="AQ1096" s="51"/>
      <c r="AR1096" s="51"/>
      <c r="AS1096" s="51"/>
      <c r="AT1096" s="51"/>
      <c r="AU1096" s="51"/>
      <c r="AV1096" s="51"/>
      <c r="AW1096" s="51"/>
      <c r="AX1096" s="149">
        <f t="shared" si="421"/>
        <v>0</v>
      </c>
      <c r="AY1096" s="52"/>
      <c r="AZ1096" s="90" t="e">
        <f>VLOOKUP(AY1096,Termination!C:D,2,FALSE)</f>
        <v>#N/A</v>
      </c>
      <c r="BA1096" s="92" t="str">
        <f t="shared" si="422"/>
        <v/>
      </c>
      <c r="BB1096" s="89"/>
      <c r="BC1096" s="89"/>
      <c r="BD1096" s="150" t="str">
        <f t="shared" si="423"/>
        <v/>
      </c>
      <c r="BE1096" s="151">
        <f>VLOOKUP(A1096,Basisgegevens!$B:$L,5,0)</f>
        <v>1.1342592592592591E-3</v>
      </c>
      <c r="BF1096" s="151">
        <f>VLOOKUP($A1096,Basisgegevens!$B:$L,7,0)</f>
        <v>9.0277777777777763E-4</v>
      </c>
      <c r="BG1096" s="151">
        <f>VLOOKUP($A1096,Basisgegevens!$B:$L,8,0)</f>
        <v>2.2569444444444442E-3</v>
      </c>
      <c r="BH1096" s="152">
        <f>VLOOKUP($A1096,Basisgegevens!$B:$L,9,0)</f>
        <v>300</v>
      </c>
      <c r="BI1096" s="152">
        <f>VLOOKUP($A1096,Basisgegevens!$B:$L,10,0)</f>
        <v>135</v>
      </c>
      <c r="BJ1096" s="152">
        <f>VLOOKUP($A1096,Basisgegevens!$B:$L,11,0)</f>
        <v>19</v>
      </c>
      <c r="BK1096" s="152" t="str">
        <f t="shared" si="424"/>
        <v/>
      </c>
      <c r="BL1096" s="153" t="str">
        <f t="shared" si="425"/>
        <v>Uit</v>
      </c>
      <c r="BM1096" s="154" t="str">
        <f t="shared" si="433"/>
        <v/>
      </c>
      <c r="BN1096" s="154">
        <f t="shared" si="427"/>
        <v>0</v>
      </c>
      <c r="BO1096" s="154" t="str">
        <f t="shared" si="428"/>
        <v/>
      </c>
      <c r="BP1096" s="61"/>
      <c r="BQ1096" s="61"/>
      <c r="BR1096" s="59" t="str">
        <f t="shared" si="429"/>
        <v/>
      </c>
      <c r="BS1096" s="59" t="str">
        <f t="shared" si="430"/>
        <v/>
      </c>
      <c r="BT1096" s="155" t="str">
        <f t="shared" si="431"/>
        <v/>
      </c>
      <c r="BU1096" s="156" t="str">
        <f t="shared" si="432"/>
        <v/>
      </c>
      <c r="BV1096" s="68"/>
      <c r="BW1096" s="68"/>
      <c r="BX1096" s="68"/>
      <c r="BY1096" s="68"/>
      <c r="BZ1096" s="68"/>
      <c r="CA1096" s="68"/>
      <c r="CB1096" s="68"/>
      <c r="CC1096" s="68"/>
    </row>
    <row r="1097" spans="1:81" x14ac:dyDescent="0.2">
      <c r="A1097" s="138" t="s">
        <v>194</v>
      </c>
      <c r="B1097" s="32"/>
      <c r="C1097" s="164" t="str">
        <f t="shared" si="411"/>
        <v>L</v>
      </c>
      <c r="D1097" s="68"/>
      <c r="E1097" s="40"/>
      <c r="F1097" s="35"/>
      <c r="G1097" s="32"/>
      <c r="H1097" s="32"/>
      <c r="I1097" s="32"/>
      <c r="J1097" s="32"/>
      <c r="K1097" s="41"/>
      <c r="L1097" s="42"/>
      <c r="M1097" s="42"/>
      <c r="N1097" s="167" t="str">
        <f t="shared" si="412"/>
        <v>Uit</v>
      </c>
      <c r="O1097" s="46"/>
      <c r="P1097" s="47"/>
      <c r="Q1097" s="48">
        <f t="shared" si="413"/>
        <v>0</v>
      </c>
      <c r="R1097" s="49" t="str">
        <f t="shared" si="414"/>
        <v/>
      </c>
      <c r="S1097" s="50" t="str">
        <f t="shared" si="415"/>
        <v>Uit</v>
      </c>
      <c r="T1097" s="171">
        <f t="shared" si="416"/>
        <v>0</v>
      </c>
      <c r="U1097" s="169">
        <f t="shared" si="417"/>
        <v>0</v>
      </c>
      <c r="V1097" s="169" t="str">
        <f t="shared" si="418"/>
        <v>Uit</v>
      </c>
      <c r="W1097" s="170" t="str">
        <f t="shared" si="419"/>
        <v/>
      </c>
      <c r="X1097" s="91" t="str">
        <f t="shared" si="420"/>
        <v/>
      </c>
      <c r="Y1097" s="51"/>
      <c r="Z1097" s="51"/>
      <c r="AA1097" s="51"/>
      <c r="AB1097" s="51"/>
      <c r="AC1097" s="51"/>
      <c r="AD1097" s="51"/>
      <c r="AE1097" s="51"/>
      <c r="AF1097" s="51"/>
      <c r="AG1097" s="51"/>
      <c r="AH1097" s="51"/>
      <c r="AI1097" s="51"/>
      <c r="AJ1097" s="51"/>
      <c r="AK1097" s="51"/>
      <c r="AL1097" s="51"/>
      <c r="AM1097" s="51"/>
      <c r="AN1097" s="51"/>
      <c r="AO1097" s="51"/>
      <c r="AP1097" s="51"/>
      <c r="AQ1097" s="51"/>
      <c r="AR1097" s="51"/>
      <c r="AS1097" s="51"/>
      <c r="AT1097" s="51"/>
      <c r="AU1097" s="51"/>
      <c r="AV1097" s="51"/>
      <c r="AW1097" s="51"/>
      <c r="AX1097" s="149">
        <f t="shared" si="421"/>
        <v>0</v>
      </c>
      <c r="AY1097" s="52"/>
      <c r="AZ1097" s="90" t="e">
        <f>VLOOKUP(AY1097,Termination!C:D,2,FALSE)</f>
        <v>#N/A</v>
      </c>
      <c r="BA1097" s="92" t="str">
        <f t="shared" si="422"/>
        <v/>
      </c>
      <c r="BB1097" s="89"/>
      <c r="BC1097" s="89"/>
      <c r="BD1097" s="150" t="str">
        <f t="shared" si="423"/>
        <v/>
      </c>
      <c r="BE1097" s="151">
        <f>VLOOKUP(A1097,Basisgegevens!$B:$L,5,0)</f>
        <v>1.1342592592592591E-3</v>
      </c>
      <c r="BF1097" s="151">
        <f>VLOOKUP($A1097,Basisgegevens!$B:$L,7,0)</f>
        <v>9.0277777777777763E-4</v>
      </c>
      <c r="BG1097" s="151">
        <f>VLOOKUP($A1097,Basisgegevens!$B:$L,8,0)</f>
        <v>2.2569444444444442E-3</v>
      </c>
      <c r="BH1097" s="152">
        <f>VLOOKUP($A1097,Basisgegevens!$B:$L,9,0)</f>
        <v>300</v>
      </c>
      <c r="BI1097" s="152">
        <f>VLOOKUP($A1097,Basisgegevens!$B:$L,10,0)</f>
        <v>135</v>
      </c>
      <c r="BJ1097" s="152">
        <f>VLOOKUP($A1097,Basisgegevens!$B:$L,11,0)</f>
        <v>19</v>
      </c>
      <c r="BK1097" s="152" t="str">
        <f t="shared" si="424"/>
        <v/>
      </c>
      <c r="BL1097" s="153" t="str">
        <f t="shared" si="425"/>
        <v>Uit</v>
      </c>
      <c r="BM1097" s="154" t="str">
        <f t="shared" si="433"/>
        <v/>
      </c>
      <c r="BN1097" s="154">
        <f t="shared" si="427"/>
        <v>0</v>
      </c>
      <c r="BO1097" s="154" t="str">
        <f t="shared" si="428"/>
        <v/>
      </c>
      <c r="BP1097" s="61"/>
      <c r="BQ1097" s="61"/>
      <c r="BR1097" s="59" t="str">
        <f t="shared" si="429"/>
        <v/>
      </c>
      <c r="BS1097" s="59" t="str">
        <f t="shared" si="430"/>
        <v/>
      </c>
      <c r="BT1097" s="155" t="str">
        <f t="shared" si="431"/>
        <v/>
      </c>
      <c r="BU1097" s="156" t="str">
        <f t="shared" si="432"/>
        <v/>
      </c>
      <c r="BV1097" s="68"/>
      <c r="BW1097" s="68"/>
      <c r="BX1097" s="68"/>
      <c r="BY1097" s="68"/>
      <c r="BZ1097" s="68"/>
      <c r="CA1097" s="68"/>
      <c r="CB1097" s="68"/>
      <c r="CC1097" s="68"/>
    </row>
    <row r="1098" spans="1:81" x14ac:dyDescent="0.2">
      <c r="A1098" s="138" t="s">
        <v>194</v>
      </c>
      <c r="B1098" s="32"/>
      <c r="C1098" s="164" t="str">
        <f t="shared" si="411"/>
        <v>L</v>
      </c>
      <c r="D1098" s="68"/>
      <c r="E1098" s="40"/>
      <c r="F1098" s="35"/>
      <c r="G1098" s="32"/>
      <c r="H1098" s="32"/>
      <c r="I1098" s="32"/>
      <c r="J1098" s="32"/>
      <c r="K1098" s="41"/>
      <c r="L1098" s="42"/>
      <c r="M1098" s="42"/>
      <c r="N1098" s="167" t="str">
        <f t="shared" si="412"/>
        <v>Uit</v>
      </c>
      <c r="O1098" s="46"/>
      <c r="P1098" s="47"/>
      <c r="Q1098" s="48">
        <f t="shared" si="413"/>
        <v>0</v>
      </c>
      <c r="R1098" s="49" t="str">
        <f t="shared" si="414"/>
        <v/>
      </c>
      <c r="S1098" s="50" t="str">
        <f t="shared" si="415"/>
        <v>Uit</v>
      </c>
      <c r="T1098" s="171">
        <f t="shared" si="416"/>
        <v>0</v>
      </c>
      <c r="U1098" s="169">
        <f t="shared" si="417"/>
        <v>0</v>
      </c>
      <c r="V1098" s="169" t="str">
        <f t="shared" si="418"/>
        <v>Uit</v>
      </c>
      <c r="W1098" s="170" t="str">
        <f t="shared" si="419"/>
        <v/>
      </c>
      <c r="X1098" s="91" t="str">
        <f t="shared" si="420"/>
        <v/>
      </c>
      <c r="Y1098" s="51"/>
      <c r="Z1098" s="51"/>
      <c r="AA1098" s="51"/>
      <c r="AB1098" s="51"/>
      <c r="AC1098" s="51"/>
      <c r="AD1098" s="51"/>
      <c r="AE1098" s="51"/>
      <c r="AF1098" s="51"/>
      <c r="AG1098" s="51"/>
      <c r="AH1098" s="51"/>
      <c r="AI1098" s="51"/>
      <c r="AJ1098" s="51"/>
      <c r="AK1098" s="51"/>
      <c r="AL1098" s="51"/>
      <c r="AM1098" s="51"/>
      <c r="AN1098" s="51"/>
      <c r="AO1098" s="51"/>
      <c r="AP1098" s="51"/>
      <c r="AQ1098" s="51"/>
      <c r="AR1098" s="51"/>
      <c r="AS1098" s="51"/>
      <c r="AT1098" s="51"/>
      <c r="AU1098" s="51"/>
      <c r="AV1098" s="51"/>
      <c r="AW1098" s="51"/>
      <c r="AX1098" s="149">
        <f t="shared" si="421"/>
        <v>0</v>
      </c>
      <c r="AY1098" s="52"/>
      <c r="AZ1098" s="90" t="e">
        <f>VLOOKUP(AY1098,Termination!C:D,2,FALSE)</f>
        <v>#N/A</v>
      </c>
      <c r="BA1098" s="92" t="str">
        <f t="shared" si="422"/>
        <v/>
      </c>
      <c r="BB1098" s="89"/>
      <c r="BC1098" s="89"/>
      <c r="BD1098" s="150" t="str">
        <f t="shared" si="423"/>
        <v/>
      </c>
      <c r="BE1098" s="151">
        <f>VLOOKUP(A1098,Basisgegevens!$B:$L,5,0)</f>
        <v>1.1342592592592591E-3</v>
      </c>
      <c r="BF1098" s="151">
        <f>VLOOKUP($A1098,Basisgegevens!$B:$L,7,0)</f>
        <v>9.0277777777777763E-4</v>
      </c>
      <c r="BG1098" s="151">
        <f>VLOOKUP($A1098,Basisgegevens!$B:$L,8,0)</f>
        <v>2.2569444444444442E-3</v>
      </c>
      <c r="BH1098" s="152">
        <f>VLOOKUP($A1098,Basisgegevens!$B:$L,9,0)</f>
        <v>300</v>
      </c>
      <c r="BI1098" s="152">
        <f>VLOOKUP($A1098,Basisgegevens!$B:$L,10,0)</f>
        <v>135</v>
      </c>
      <c r="BJ1098" s="152">
        <f>VLOOKUP($A1098,Basisgegevens!$B:$L,11,0)</f>
        <v>19</v>
      </c>
      <c r="BK1098" s="152" t="str">
        <f t="shared" si="424"/>
        <v/>
      </c>
      <c r="BL1098" s="153" t="str">
        <f t="shared" si="425"/>
        <v>Uit</v>
      </c>
      <c r="BM1098" s="154" t="str">
        <f t="shared" si="433"/>
        <v/>
      </c>
      <c r="BN1098" s="154">
        <f t="shared" si="427"/>
        <v>0</v>
      </c>
      <c r="BO1098" s="154" t="str">
        <f t="shared" si="428"/>
        <v/>
      </c>
      <c r="BP1098" s="61"/>
      <c r="BQ1098" s="61"/>
      <c r="BR1098" s="59" t="str">
        <f t="shared" si="429"/>
        <v/>
      </c>
      <c r="BS1098" s="59" t="str">
        <f t="shared" si="430"/>
        <v/>
      </c>
      <c r="BT1098" s="155" t="str">
        <f t="shared" si="431"/>
        <v/>
      </c>
      <c r="BU1098" s="156" t="str">
        <f t="shared" si="432"/>
        <v/>
      </c>
      <c r="BV1098" s="68"/>
      <c r="BW1098" s="68"/>
      <c r="BX1098" s="68"/>
      <c r="BY1098" s="68"/>
      <c r="BZ1098" s="68"/>
      <c r="CA1098" s="68"/>
      <c r="CB1098" s="68"/>
      <c r="CC1098" s="68"/>
    </row>
    <row r="1099" spans="1:81" x14ac:dyDescent="0.2">
      <c r="A1099" s="138" t="s">
        <v>194</v>
      </c>
      <c r="B1099" s="32"/>
      <c r="C1099" s="164" t="str">
        <f t="shared" si="411"/>
        <v>L</v>
      </c>
      <c r="D1099" s="68"/>
      <c r="E1099" s="40"/>
      <c r="F1099" s="35"/>
      <c r="G1099" s="32"/>
      <c r="H1099" s="32"/>
      <c r="I1099" s="32"/>
      <c r="J1099" s="32"/>
      <c r="K1099" s="41"/>
      <c r="L1099" s="42"/>
      <c r="M1099" s="42"/>
      <c r="N1099" s="167" t="str">
        <f t="shared" si="412"/>
        <v>Uit</v>
      </c>
      <c r="O1099" s="46"/>
      <c r="P1099" s="47"/>
      <c r="Q1099" s="48">
        <f t="shared" si="413"/>
        <v>0</v>
      </c>
      <c r="R1099" s="49" t="str">
        <f t="shared" si="414"/>
        <v/>
      </c>
      <c r="S1099" s="50" t="str">
        <f t="shared" si="415"/>
        <v>Uit</v>
      </c>
      <c r="T1099" s="171">
        <f t="shared" si="416"/>
        <v>0</v>
      </c>
      <c r="U1099" s="169">
        <f t="shared" si="417"/>
        <v>0</v>
      </c>
      <c r="V1099" s="169" t="str">
        <f t="shared" si="418"/>
        <v>Uit</v>
      </c>
      <c r="W1099" s="170" t="str">
        <f t="shared" si="419"/>
        <v/>
      </c>
      <c r="X1099" s="91" t="str">
        <f t="shared" si="420"/>
        <v/>
      </c>
      <c r="Y1099" s="51"/>
      <c r="Z1099" s="51"/>
      <c r="AA1099" s="51"/>
      <c r="AB1099" s="51"/>
      <c r="AC1099" s="51"/>
      <c r="AD1099" s="51"/>
      <c r="AE1099" s="51"/>
      <c r="AF1099" s="51"/>
      <c r="AG1099" s="51"/>
      <c r="AH1099" s="51"/>
      <c r="AI1099" s="51"/>
      <c r="AJ1099" s="51"/>
      <c r="AK1099" s="51"/>
      <c r="AL1099" s="51"/>
      <c r="AM1099" s="51"/>
      <c r="AN1099" s="51"/>
      <c r="AO1099" s="51"/>
      <c r="AP1099" s="51"/>
      <c r="AQ1099" s="51"/>
      <c r="AR1099" s="51"/>
      <c r="AS1099" s="51"/>
      <c r="AT1099" s="51"/>
      <c r="AU1099" s="51"/>
      <c r="AV1099" s="51"/>
      <c r="AW1099" s="51"/>
      <c r="AX1099" s="149">
        <f t="shared" si="421"/>
        <v>0</v>
      </c>
      <c r="AY1099" s="52"/>
      <c r="AZ1099" s="90" t="e">
        <f>VLOOKUP(AY1099,Termination!C:D,2,FALSE)</f>
        <v>#N/A</v>
      </c>
      <c r="BA1099" s="92" t="str">
        <f t="shared" si="422"/>
        <v/>
      </c>
      <c r="BB1099" s="89"/>
      <c r="BC1099" s="89"/>
      <c r="BD1099" s="150" t="str">
        <f t="shared" si="423"/>
        <v/>
      </c>
      <c r="BE1099" s="151">
        <f>VLOOKUP(A1099,Basisgegevens!$B:$L,5,0)</f>
        <v>1.1342592592592591E-3</v>
      </c>
      <c r="BF1099" s="151">
        <f>VLOOKUP($A1099,Basisgegevens!$B:$L,7,0)</f>
        <v>9.0277777777777763E-4</v>
      </c>
      <c r="BG1099" s="151">
        <f>VLOOKUP($A1099,Basisgegevens!$B:$L,8,0)</f>
        <v>2.2569444444444442E-3</v>
      </c>
      <c r="BH1099" s="152">
        <f>VLOOKUP($A1099,Basisgegevens!$B:$L,9,0)</f>
        <v>300</v>
      </c>
      <c r="BI1099" s="152">
        <f>VLOOKUP($A1099,Basisgegevens!$B:$L,10,0)</f>
        <v>135</v>
      </c>
      <c r="BJ1099" s="152">
        <f>VLOOKUP($A1099,Basisgegevens!$B:$L,11,0)</f>
        <v>19</v>
      </c>
      <c r="BK1099" s="152" t="str">
        <f t="shared" si="424"/>
        <v/>
      </c>
      <c r="BL1099" s="153" t="str">
        <f t="shared" si="425"/>
        <v>Uit</v>
      </c>
      <c r="BM1099" s="154" t="str">
        <f t="shared" si="433"/>
        <v/>
      </c>
      <c r="BN1099" s="154">
        <f t="shared" si="427"/>
        <v>0</v>
      </c>
      <c r="BO1099" s="154" t="str">
        <f t="shared" si="428"/>
        <v/>
      </c>
      <c r="BP1099" s="61"/>
      <c r="BQ1099" s="61"/>
      <c r="BR1099" s="59" t="str">
        <f t="shared" si="429"/>
        <v/>
      </c>
      <c r="BS1099" s="59" t="str">
        <f t="shared" si="430"/>
        <v/>
      </c>
      <c r="BT1099" s="155" t="str">
        <f t="shared" si="431"/>
        <v/>
      </c>
      <c r="BU1099" s="156" t="str">
        <f t="shared" si="432"/>
        <v/>
      </c>
      <c r="BV1099" s="68"/>
      <c r="BW1099" s="68"/>
      <c r="BX1099" s="68"/>
      <c r="BY1099" s="68"/>
      <c r="BZ1099" s="68"/>
      <c r="CA1099" s="68"/>
      <c r="CB1099" s="68"/>
      <c r="CC1099" s="68"/>
    </row>
    <row r="1100" spans="1:81" x14ac:dyDescent="0.2">
      <c r="A1100" s="138" t="s">
        <v>194</v>
      </c>
      <c r="B1100" s="32"/>
      <c r="C1100" s="164" t="str">
        <f t="shared" si="411"/>
        <v>L</v>
      </c>
      <c r="D1100" s="68"/>
      <c r="E1100" s="40"/>
      <c r="F1100" s="35"/>
      <c r="G1100" s="32"/>
      <c r="H1100" s="32"/>
      <c r="I1100" s="32"/>
      <c r="J1100" s="32"/>
      <c r="K1100" s="41"/>
      <c r="L1100" s="42"/>
      <c r="M1100" s="42"/>
      <c r="N1100" s="167" t="str">
        <f t="shared" si="412"/>
        <v>Uit</v>
      </c>
      <c r="O1100" s="46"/>
      <c r="P1100" s="47"/>
      <c r="Q1100" s="48">
        <f t="shared" si="413"/>
        <v>0</v>
      </c>
      <c r="R1100" s="49" t="str">
        <f t="shared" si="414"/>
        <v/>
      </c>
      <c r="S1100" s="50" t="str">
        <f t="shared" si="415"/>
        <v>Uit</v>
      </c>
      <c r="T1100" s="171">
        <f t="shared" si="416"/>
        <v>0</v>
      </c>
      <c r="U1100" s="169">
        <f t="shared" si="417"/>
        <v>0</v>
      </c>
      <c r="V1100" s="169" t="str">
        <f t="shared" si="418"/>
        <v>Uit</v>
      </c>
      <c r="W1100" s="170" t="str">
        <f t="shared" si="419"/>
        <v/>
      </c>
      <c r="X1100" s="91" t="str">
        <f t="shared" si="420"/>
        <v/>
      </c>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149">
        <f t="shared" si="421"/>
        <v>0</v>
      </c>
      <c r="AY1100" s="52"/>
      <c r="AZ1100" s="90" t="e">
        <f>VLOOKUP(AY1100,Termination!C:D,2,FALSE)</f>
        <v>#N/A</v>
      </c>
      <c r="BA1100" s="92" t="str">
        <f t="shared" si="422"/>
        <v/>
      </c>
      <c r="BB1100" s="89"/>
      <c r="BC1100" s="89"/>
      <c r="BD1100" s="150" t="str">
        <f t="shared" si="423"/>
        <v/>
      </c>
      <c r="BE1100" s="151">
        <f>VLOOKUP(A1100,Basisgegevens!$B:$L,5,0)</f>
        <v>1.1342592592592591E-3</v>
      </c>
      <c r="BF1100" s="151">
        <f>VLOOKUP($A1100,Basisgegevens!$B:$L,7,0)</f>
        <v>9.0277777777777763E-4</v>
      </c>
      <c r="BG1100" s="151">
        <f>VLOOKUP($A1100,Basisgegevens!$B:$L,8,0)</f>
        <v>2.2569444444444442E-3</v>
      </c>
      <c r="BH1100" s="152">
        <f>VLOOKUP($A1100,Basisgegevens!$B:$L,9,0)</f>
        <v>300</v>
      </c>
      <c r="BI1100" s="152">
        <f>VLOOKUP($A1100,Basisgegevens!$B:$L,10,0)</f>
        <v>135</v>
      </c>
      <c r="BJ1100" s="152">
        <f>VLOOKUP($A1100,Basisgegevens!$B:$L,11,0)</f>
        <v>19</v>
      </c>
      <c r="BK1100" s="152" t="str">
        <f t="shared" si="424"/>
        <v/>
      </c>
      <c r="BL1100" s="153" t="str">
        <f t="shared" si="425"/>
        <v>Uit</v>
      </c>
      <c r="BM1100" s="154" t="str">
        <f t="shared" si="433"/>
        <v/>
      </c>
      <c r="BN1100" s="154">
        <f t="shared" si="427"/>
        <v>0</v>
      </c>
      <c r="BO1100" s="154" t="str">
        <f t="shared" si="428"/>
        <v/>
      </c>
      <c r="BP1100" s="61"/>
      <c r="BQ1100" s="61"/>
      <c r="BR1100" s="59" t="str">
        <f t="shared" si="429"/>
        <v/>
      </c>
      <c r="BS1100" s="59" t="str">
        <f t="shared" si="430"/>
        <v/>
      </c>
      <c r="BT1100" s="155" t="str">
        <f t="shared" si="431"/>
        <v/>
      </c>
      <c r="BU1100" s="156" t="str">
        <f t="shared" si="432"/>
        <v/>
      </c>
      <c r="BV1100" s="68"/>
      <c r="BW1100" s="68"/>
      <c r="BX1100" s="68"/>
      <c r="BY1100" s="68"/>
      <c r="BZ1100" s="68"/>
      <c r="CA1100" s="68"/>
      <c r="CB1100" s="68"/>
      <c r="CC1100" s="68"/>
    </row>
    <row r="1101" spans="1:81" x14ac:dyDescent="0.2">
      <c r="A1101" s="138" t="s">
        <v>194</v>
      </c>
      <c r="B1101" s="32"/>
      <c r="C1101" s="164" t="str">
        <f t="shared" si="411"/>
        <v>L</v>
      </c>
      <c r="D1101" s="68"/>
      <c r="E1101" s="40"/>
      <c r="F1101" s="35"/>
      <c r="G1101" s="32"/>
      <c r="H1101" s="32"/>
      <c r="I1101" s="32"/>
      <c r="J1101" s="32"/>
      <c r="K1101" s="41"/>
      <c r="L1101" s="42"/>
      <c r="M1101" s="42"/>
      <c r="N1101" s="167" t="str">
        <f t="shared" si="412"/>
        <v>Uit</v>
      </c>
      <c r="O1101" s="46"/>
      <c r="P1101" s="47"/>
      <c r="Q1101" s="48">
        <f t="shared" si="413"/>
        <v>0</v>
      </c>
      <c r="R1101" s="49" t="str">
        <f t="shared" si="414"/>
        <v/>
      </c>
      <c r="S1101" s="50" t="str">
        <f t="shared" si="415"/>
        <v>Uit</v>
      </c>
      <c r="T1101" s="171">
        <f t="shared" si="416"/>
        <v>0</v>
      </c>
      <c r="U1101" s="169">
        <f t="shared" si="417"/>
        <v>0</v>
      </c>
      <c r="V1101" s="169" t="str">
        <f t="shared" si="418"/>
        <v>Uit</v>
      </c>
      <c r="W1101" s="170" t="str">
        <f t="shared" si="419"/>
        <v/>
      </c>
      <c r="X1101" s="91" t="str">
        <f t="shared" si="420"/>
        <v/>
      </c>
      <c r="Y1101" s="51"/>
      <c r="Z1101" s="51"/>
      <c r="AA1101" s="51"/>
      <c r="AB1101" s="51"/>
      <c r="AC1101" s="51"/>
      <c r="AD1101" s="51"/>
      <c r="AE1101" s="51"/>
      <c r="AF1101" s="51"/>
      <c r="AG1101" s="51"/>
      <c r="AH1101" s="51"/>
      <c r="AI1101" s="51"/>
      <c r="AJ1101" s="51"/>
      <c r="AK1101" s="51"/>
      <c r="AL1101" s="51"/>
      <c r="AM1101" s="51"/>
      <c r="AN1101" s="51"/>
      <c r="AO1101" s="51"/>
      <c r="AP1101" s="51"/>
      <c r="AQ1101" s="51"/>
      <c r="AR1101" s="51"/>
      <c r="AS1101" s="51"/>
      <c r="AT1101" s="51"/>
      <c r="AU1101" s="51"/>
      <c r="AV1101" s="51"/>
      <c r="AW1101" s="51"/>
      <c r="AX1101" s="149">
        <f t="shared" si="421"/>
        <v>0</v>
      </c>
      <c r="AY1101" s="52"/>
      <c r="AZ1101" s="90" t="e">
        <f>VLOOKUP(AY1101,Termination!C:D,2,FALSE)</f>
        <v>#N/A</v>
      </c>
      <c r="BA1101" s="92" t="str">
        <f t="shared" si="422"/>
        <v/>
      </c>
      <c r="BB1101" s="89"/>
      <c r="BC1101" s="89"/>
      <c r="BD1101" s="150" t="str">
        <f t="shared" si="423"/>
        <v/>
      </c>
      <c r="BE1101" s="151">
        <f>VLOOKUP(A1101,Basisgegevens!$B:$L,5,0)</f>
        <v>1.1342592592592591E-3</v>
      </c>
      <c r="BF1101" s="151">
        <f>VLOOKUP($A1101,Basisgegevens!$B:$L,7,0)</f>
        <v>9.0277777777777763E-4</v>
      </c>
      <c r="BG1101" s="151">
        <f>VLOOKUP($A1101,Basisgegevens!$B:$L,8,0)</f>
        <v>2.2569444444444442E-3</v>
      </c>
      <c r="BH1101" s="152">
        <f>VLOOKUP($A1101,Basisgegevens!$B:$L,9,0)</f>
        <v>300</v>
      </c>
      <c r="BI1101" s="152">
        <f>VLOOKUP($A1101,Basisgegevens!$B:$L,10,0)</f>
        <v>135</v>
      </c>
      <c r="BJ1101" s="152">
        <f>VLOOKUP($A1101,Basisgegevens!$B:$L,11,0)</f>
        <v>19</v>
      </c>
      <c r="BK1101" s="152" t="str">
        <f t="shared" si="424"/>
        <v/>
      </c>
      <c r="BL1101" s="153" t="str">
        <f t="shared" si="425"/>
        <v>Uit</v>
      </c>
      <c r="BM1101" s="154" t="str">
        <f t="shared" si="433"/>
        <v/>
      </c>
      <c r="BN1101" s="154">
        <f t="shared" si="427"/>
        <v>0</v>
      </c>
      <c r="BO1101" s="154" t="str">
        <f t="shared" si="428"/>
        <v/>
      </c>
      <c r="BP1101" s="61"/>
      <c r="BQ1101" s="61"/>
      <c r="BR1101" s="59" t="str">
        <f t="shared" si="429"/>
        <v/>
      </c>
      <c r="BS1101" s="59" t="str">
        <f t="shared" si="430"/>
        <v/>
      </c>
      <c r="BT1101" s="155" t="str">
        <f t="shared" si="431"/>
        <v/>
      </c>
      <c r="BU1101" s="156" t="str">
        <f t="shared" si="432"/>
        <v/>
      </c>
      <c r="BV1101" s="68"/>
      <c r="BW1101" s="68"/>
      <c r="BX1101" s="68"/>
      <c r="BY1101" s="68"/>
      <c r="BZ1101" s="68"/>
      <c r="CA1101" s="68"/>
      <c r="CB1101" s="68"/>
      <c r="CC1101" s="68"/>
    </row>
    <row r="1102" spans="1:81" x14ac:dyDescent="0.2">
      <c r="A1102" s="138" t="s">
        <v>194</v>
      </c>
      <c r="B1102" s="32"/>
      <c r="C1102" s="164" t="str">
        <f t="shared" si="411"/>
        <v>L</v>
      </c>
      <c r="D1102" s="68"/>
      <c r="E1102" s="40"/>
      <c r="F1102" s="35"/>
      <c r="G1102" s="32"/>
      <c r="H1102" s="32"/>
      <c r="I1102" s="32"/>
      <c r="J1102" s="32"/>
      <c r="K1102" s="41"/>
      <c r="L1102" s="42"/>
      <c r="M1102" s="42"/>
      <c r="N1102" s="167" t="str">
        <f t="shared" si="412"/>
        <v>Uit</v>
      </c>
      <c r="O1102" s="46"/>
      <c r="P1102" s="47"/>
      <c r="Q1102" s="48">
        <f t="shared" si="413"/>
        <v>0</v>
      </c>
      <c r="R1102" s="49" t="str">
        <f t="shared" si="414"/>
        <v/>
      </c>
      <c r="S1102" s="50" t="str">
        <f t="shared" si="415"/>
        <v>Uit</v>
      </c>
      <c r="T1102" s="171">
        <f t="shared" si="416"/>
        <v>0</v>
      </c>
      <c r="U1102" s="169">
        <f t="shared" si="417"/>
        <v>0</v>
      </c>
      <c r="V1102" s="169" t="str">
        <f t="shared" si="418"/>
        <v>Uit</v>
      </c>
      <c r="W1102" s="170" t="str">
        <f t="shared" si="419"/>
        <v/>
      </c>
      <c r="X1102" s="91" t="str">
        <f t="shared" si="420"/>
        <v/>
      </c>
      <c r="Y1102" s="51"/>
      <c r="Z1102" s="51"/>
      <c r="AA1102" s="51"/>
      <c r="AB1102" s="51"/>
      <c r="AC1102" s="51"/>
      <c r="AD1102" s="51"/>
      <c r="AE1102" s="51"/>
      <c r="AF1102" s="51"/>
      <c r="AG1102" s="51"/>
      <c r="AH1102" s="51"/>
      <c r="AI1102" s="51"/>
      <c r="AJ1102" s="51"/>
      <c r="AK1102" s="51"/>
      <c r="AL1102" s="51"/>
      <c r="AM1102" s="51"/>
      <c r="AN1102" s="51"/>
      <c r="AO1102" s="51"/>
      <c r="AP1102" s="51"/>
      <c r="AQ1102" s="51"/>
      <c r="AR1102" s="51"/>
      <c r="AS1102" s="51"/>
      <c r="AT1102" s="51"/>
      <c r="AU1102" s="51"/>
      <c r="AV1102" s="51"/>
      <c r="AW1102" s="51"/>
      <c r="AX1102" s="149">
        <f t="shared" si="421"/>
        <v>0</v>
      </c>
      <c r="AY1102" s="52"/>
      <c r="AZ1102" s="90" t="e">
        <f>VLOOKUP(AY1102,Termination!C:D,2,FALSE)</f>
        <v>#N/A</v>
      </c>
      <c r="BA1102" s="92" t="str">
        <f t="shared" si="422"/>
        <v/>
      </c>
      <c r="BB1102" s="89"/>
      <c r="BC1102" s="89"/>
      <c r="BD1102" s="150" t="str">
        <f t="shared" si="423"/>
        <v/>
      </c>
      <c r="BE1102" s="151">
        <f>VLOOKUP(A1102,Basisgegevens!$B:$L,5,0)</f>
        <v>1.1342592592592591E-3</v>
      </c>
      <c r="BF1102" s="151">
        <f>VLOOKUP($A1102,Basisgegevens!$B:$L,7,0)</f>
        <v>9.0277777777777763E-4</v>
      </c>
      <c r="BG1102" s="151">
        <f>VLOOKUP($A1102,Basisgegevens!$B:$L,8,0)</f>
        <v>2.2569444444444442E-3</v>
      </c>
      <c r="BH1102" s="152">
        <f>VLOOKUP($A1102,Basisgegevens!$B:$L,9,0)</f>
        <v>300</v>
      </c>
      <c r="BI1102" s="152">
        <f>VLOOKUP($A1102,Basisgegevens!$B:$L,10,0)</f>
        <v>135</v>
      </c>
      <c r="BJ1102" s="152">
        <f>VLOOKUP($A1102,Basisgegevens!$B:$L,11,0)</f>
        <v>19</v>
      </c>
      <c r="BK1102" s="152" t="str">
        <f t="shared" si="424"/>
        <v/>
      </c>
      <c r="BL1102" s="153" t="str">
        <f t="shared" si="425"/>
        <v>Uit</v>
      </c>
      <c r="BM1102" s="154" t="str">
        <f t="shared" si="433"/>
        <v/>
      </c>
      <c r="BN1102" s="154">
        <f t="shared" si="427"/>
        <v>0</v>
      </c>
      <c r="BO1102" s="154" t="str">
        <f t="shared" si="428"/>
        <v/>
      </c>
      <c r="BP1102" s="61"/>
      <c r="BQ1102" s="61"/>
      <c r="BR1102" s="59" t="str">
        <f t="shared" si="429"/>
        <v/>
      </c>
      <c r="BS1102" s="59" t="str">
        <f t="shared" si="430"/>
        <v/>
      </c>
      <c r="BT1102" s="155" t="str">
        <f t="shared" si="431"/>
        <v/>
      </c>
      <c r="BU1102" s="156" t="str">
        <f t="shared" si="432"/>
        <v/>
      </c>
      <c r="BV1102" s="68"/>
      <c r="BW1102" s="68"/>
      <c r="BX1102" s="68"/>
      <c r="BY1102" s="68"/>
      <c r="BZ1102" s="68"/>
      <c r="CA1102" s="68"/>
      <c r="CB1102" s="68"/>
      <c r="CC1102" s="68"/>
    </row>
    <row r="1103" spans="1:81" x14ac:dyDescent="0.2">
      <c r="A1103" s="138" t="s">
        <v>194</v>
      </c>
      <c r="B1103" s="32"/>
      <c r="C1103" s="164" t="str">
        <f t="shared" si="411"/>
        <v>L</v>
      </c>
      <c r="D1103" s="68"/>
      <c r="E1103" s="40"/>
      <c r="F1103" s="35"/>
      <c r="G1103" s="32"/>
      <c r="H1103" s="32"/>
      <c r="I1103" s="32"/>
      <c r="J1103" s="32"/>
      <c r="K1103" s="41"/>
      <c r="L1103" s="42"/>
      <c r="M1103" s="42"/>
      <c r="N1103" s="167" t="str">
        <f t="shared" si="412"/>
        <v>Uit</v>
      </c>
      <c r="O1103" s="46"/>
      <c r="P1103" s="47"/>
      <c r="Q1103" s="48">
        <f t="shared" si="413"/>
        <v>0</v>
      </c>
      <c r="R1103" s="49" t="str">
        <f t="shared" si="414"/>
        <v/>
      </c>
      <c r="S1103" s="50" t="str">
        <f t="shared" si="415"/>
        <v>Uit</v>
      </c>
      <c r="T1103" s="171">
        <f t="shared" si="416"/>
        <v>0</v>
      </c>
      <c r="U1103" s="169">
        <f t="shared" si="417"/>
        <v>0</v>
      </c>
      <c r="V1103" s="169" t="str">
        <f t="shared" si="418"/>
        <v>Uit</v>
      </c>
      <c r="W1103" s="170" t="str">
        <f t="shared" si="419"/>
        <v/>
      </c>
      <c r="X1103" s="91" t="str">
        <f t="shared" si="420"/>
        <v/>
      </c>
      <c r="Y1103" s="51"/>
      <c r="Z1103" s="51"/>
      <c r="AA1103" s="51"/>
      <c r="AB1103" s="51"/>
      <c r="AC1103" s="51"/>
      <c r="AD1103" s="51"/>
      <c r="AE1103" s="51"/>
      <c r="AF1103" s="51"/>
      <c r="AG1103" s="51"/>
      <c r="AH1103" s="51"/>
      <c r="AI1103" s="51"/>
      <c r="AJ1103" s="51"/>
      <c r="AK1103" s="51"/>
      <c r="AL1103" s="51"/>
      <c r="AM1103" s="51"/>
      <c r="AN1103" s="51"/>
      <c r="AO1103" s="51"/>
      <c r="AP1103" s="51"/>
      <c r="AQ1103" s="51"/>
      <c r="AR1103" s="51"/>
      <c r="AS1103" s="51"/>
      <c r="AT1103" s="51"/>
      <c r="AU1103" s="51"/>
      <c r="AV1103" s="51"/>
      <c r="AW1103" s="51"/>
      <c r="AX1103" s="149">
        <f t="shared" si="421"/>
        <v>0</v>
      </c>
      <c r="AY1103" s="52"/>
      <c r="AZ1103" s="90" t="e">
        <f>VLOOKUP(AY1103,Termination!C:D,2,FALSE)</f>
        <v>#N/A</v>
      </c>
      <c r="BA1103" s="92" t="str">
        <f t="shared" si="422"/>
        <v/>
      </c>
      <c r="BB1103" s="89"/>
      <c r="BC1103" s="89"/>
      <c r="BD1103" s="150" t="str">
        <f t="shared" si="423"/>
        <v/>
      </c>
      <c r="BE1103" s="151">
        <f>VLOOKUP(A1103,Basisgegevens!$B:$L,5,0)</f>
        <v>1.1342592592592591E-3</v>
      </c>
      <c r="BF1103" s="151">
        <f>VLOOKUP($A1103,Basisgegevens!$B:$L,7,0)</f>
        <v>9.0277777777777763E-4</v>
      </c>
      <c r="BG1103" s="151">
        <f>VLOOKUP($A1103,Basisgegevens!$B:$L,8,0)</f>
        <v>2.2569444444444442E-3</v>
      </c>
      <c r="BH1103" s="152">
        <f>VLOOKUP($A1103,Basisgegevens!$B:$L,9,0)</f>
        <v>300</v>
      </c>
      <c r="BI1103" s="152">
        <f>VLOOKUP($A1103,Basisgegevens!$B:$L,10,0)</f>
        <v>135</v>
      </c>
      <c r="BJ1103" s="152">
        <f>VLOOKUP($A1103,Basisgegevens!$B:$L,11,0)</f>
        <v>19</v>
      </c>
      <c r="BK1103" s="152" t="str">
        <f t="shared" si="424"/>
        <v/>
      </c>
      <c r="BL1103" s="153" t="str">
        <f t="shared" si="425"/>
        <v>Uit</v>
      </c>
      <c r="BM1103" s="154" t="str">
        <f t="shared" si="433"/>
        <v/>
      </c>
      <c r="BN1103" s="154">
        <f t="shared" si="427"/>
        <v>0</v>
      </c>
      <c r="BO1103" s="154" t="str">
        <f t="shared" si="428"/>
        <v/>
      </c>
      <c r="BP1103" s="61"/>
      <c r="BQ1103" s="61"/>
      <c r="BR1103" s="59" t="str">
        <f t="shared" si="429"/>
        <v/>
      </c>
      <c r="BS1103" s="59" t="str">
        <f t="shared" si="430"/>
        <v/>
      </c>
      <c r="BT1103" s="155" t="str">
        <f t="shared" si="431"/>
        <v/>
      </c>
      <c r="BU1103" s="156" t="str">
        <f t="shared" si="432"/>
        <v/>
      </c>
      <c r="BV1103" s="68"/>
      <c r="BW1103" s="68"/>
      <c r="BX1103" s="68"/>
      <c r="BY1103" s="68"/>
      <c r="BZ1103" s="68"/>
      <c r="CA1103" s="68"/>
      <c r="CB1103" s="68"/>
      <c r="CC1103" s="68"/>
    </row>
    <row r="1104" spans="1:81" x14ac:dyDescent="0.2">
      <c r="A1104" s="138" t="s">
        <v>194</v>
      </c>
      <c r="B1104" s="32"/>
      <c r="C1104" s="164" t="str">
        <f t="shared" si="411"/>
        <v>L</v>
      </c>
      <c r="D1104" s="68"/>
      <c r="E1104" s="40"/>
      <c r="F1104" s="35"/>
      <c r="G1104" s="32"/>
      <c r="H1104" s="32"/>
      <c r="I1104" s="32"/>
      <c r="J1104" s="32"/>
      <c r="K1104" s="41"/>
      <c r="L1104" s="42"/>
      <c r="M1104" s="42"/>
      <c r="N1104" s="167" t="str">
        <f t="shared" si="412"/>
        <v>Uit</v>
      </c>
      <c r="O1104" s="46"/>
      <c r="P1104" s="47"/>
      <c r="Q1104" s="48">
        <f t="shared" si="413"/>
        <v>0</v>
      </c>
      <c r="R1104" s="49" t="str">
        <f t="shared" si="414"/>
        <v/>
      </c>
      <c r="S1104" s="50" t="str">
        <f t="shared" si="415"/>
        <v>Uit</v>
      </c>
      <c r="T1104" s="171">
        <f t="shared" si="416"/>
        <v>0</v>
      </c>
      <c r="U1104" s="169">
        <f t="shared" si="417"/>
        <v>0</v>
      </c>
      <c r="V1104" s="169" t="str">
        <f t="shared" si="418"/>
        <v>Uit</v>
      </c>
      <c r="W1104" s="170" t="str">
        <f t="shared" si="419"/>
        <v/>
      </c>
      <c r="X1104" s="91" t="str">
        <f t="shared" si="420"/>
        <v/>
      </c>
      <c r="Y1104" s="51"/>
      <c r="Z1104" s="51"/>
      <c r="AA1104" s="51"/>
      <c r="AB1104" s="51"/>
      <c r="AC1104" s="51"/>
      <c r="AD1104" s="51"/>
      <c r="AE1104" s="51"/>
      <c r="AF1104" s="51"/>
      <c r="AG1104" s="51"/>
      <c r="AH1104" s="51"/>
      <c r="AI1104" s="51"/>
      <c r="AJ1104" s="51"/>
      <c r="AK1104" s="51"/>
      <c r="AL1104" s="51"/>
      <c r="AM1104" s="51"/>
      <c r="AN1104" s="51"/>
      <c r="AO1104" s="51"/>
      <c r="AP1104" s="51"/>
      <c r="AQ1104" s="51"/>
      <c r="AR1104" s="51"/>
      <c r="AS1104" s="51"/>
      <c r="AT1104" s="51"/>
      <c r="AU1104" s="51"/>
      <c r="AV1104" s="51"/>
      <c r="AW1104" s="51"/>
      <c r="AX1104" s="149">
        <f t="shared" si="421"/>
        <v>0</v>
      </c>
      <c r="AY1104" s="52"/>
      <c r="AZ1104" s="90" t="e">
        <f>VLOOKUP(AY1104,Termination!C:D,2,FALSE)</f>
        <v>#N/A</v>
      </c>
      <c r="BA1104" s="92" t="str">
        <f t="shared" si="422"/>
        <v/>
      </c>
      <c r="BB1104" s="89"/>
      <c r="BC1104" s="89"/>
      <c r="BD1104" s="150" t="str">
        <f t="shared" si="423"/>
        <v/>
      </c>
      <c r="BE1104" s="151">
        <f>VLOOKUP(A1104,Basisgegevens!$B:$L,5,0)</f>
        <v>1.1342592592592591E-3</v>
      </c>
      <c r="BF1104" s="151">
        <f>VLOOKUP($A1104,Basisgegevens!$B:$L,7,0)</f>
        <v>9.0277777777777763E-4</v>
      </c>
      <c r="BG1104" s="151">
        <f>VLOOKUP($A1104,Basisgegevens!$B:$L,8,0)</f>
        <v>2.2569444444444442E-3</v>
      </c>
      <c r="BH1104" s="152">
        <f>VLOOKUP($A1104,Basisgegevens!$B:$L,9,0)</f>
        <v>300</v>
      </c>
      <c r="BI1104" s="152">
        <f>VLOOKUP($A1104,Basisgegevens!$B:$L,10,0)</f>
        <v>135</v>
      </c>
      <c r="BJ1104" s="152">
        <f>VLOOKUP($A1104,Basisgegevens!$B:$L,11,0)</f>
        <v>19</v>
      </c>
      <c r="BK1104" s="152" t="str">
        <f t="shared" si="424"/>
        <v/>
      </c>
      <c r="BL1104" s="153" t="str">
        <f t="shared" si="425"/>
        <v>Uit</v>
      </c>
      <c r="BM1104" s="154" t="str">
        <f t="shared" si="433"/>
        <v/>
      </c>
      <c r="BN1104" s="154">
        <f t="shared" si="427"/>
        <v>0</v>
      </c>
      <c r="BO1104" s="154" t="str">
        <f t="shared" si="428"/>
        <v/>
      </c>
      <c r="BP1104" s="61"/>
      <c r="BQ1104" s="61"/>
      <c r="BR1104" s="59" t="str">
        <f t="shared" si="429"/>
        <v/>
      </c>
      <c r="BS1104" s="59" t="str">
        <f t="shared" si="430"/>
        <v/>
      </c>
      <c r="BT1104" s="155" t="str">
        <f t="shared" si="431"/>
        <v/>
      </c>
      <c r="BU1104" s="156" t="str">
        <f t="shared" si="432"/>
        <v/>
      </c>
      <c r="BV1104" s="68"/>
      <c r="BW1104" s="68"/>
      <c r="BX1104" s="68"/>
      <c r="BY1104" s="68"/>
      <c r="BZ1104" s="68"/>
      <c r="CA1104" s="68"/>
      <c r="CB1104" s="68"/>
      <c r="CC1104" s="68"/>
    </row>
    <row r="1105" spans="1:81" x14ac:dyDescent="0.2">
      <c r="A1105" s="138" t="s">
        <v>194</v>
      </c>
      <c r="B1105" s="32"/>
      <c r="C1105" s="164" t="str">
        <f t="shared" si="411"/>
        <v>L</v>
      </c>
      <c r="D1105" s="68"/>
      <c r="E1105" s="40"/>
      <c r="F1105" s="35"/>
      <c r="G1105" s="32"/>
      <c r="H1105" s="32"/>
      <c r="I1105" s="32"/>
      <c r="J1105" s="32"/>
      <c r="K1105" s="41"/>
      <c r="L1105" s="42"/>
      <c r="M1105" s="42"/>
      <c r="N1105" s="167" t="str">
        <f t="shared" si="412"/>
        <v>Uit</v>
      </c>
      <c r="O1105" s="46"/>
      <c r="P1105" s="47"/>
      <c r="Q1105" s="48">
        <f t="shared" si="413"/>
        <v>0</v>
      </c>
      <c r="R1105" s="49" t="str">
        <f t="shared" si="414"/>
        <v/>
      </c>
      <c r="S1105" s="50" t="str">
        <f t="shared" si="415"/>
        <v>Uit</v>
      </c>
      <c r="T1105" s="171">
        <f t="shared" si="416"/>
        <v>0</v>
      </c>
      <c r="U1105" s="169">
        <f t="shared" si="417"/>
        <v>0</v>
      </c>
      <c r="V1105" s="169" t="str">
        <f t="shared" si="418"/>
        <v>Uit</v>
      </c>
      <c r="W1105" s="170" t="str">
        <f t="shared" si="419"/>
        <v/>
      </c>
      <c r="X1105" s="91" t="str">
        <f t="shared" si="420"/>
        <v/>
      </c>
      <c r="Y1105" s="51"/>
      <c r="Z1105" s="51"/>
      <c r="AA1105" s="51"/>
      <c r="AB1105" s="51"/>
      <c r="AC1105" s="51"/>
      <c r="AD1105" s="51"/>
      <c r="AE1105" s="51"/>
      <c r="AF1105" s="51"/>
      <c r="AG1105" s="51"/>
      <c r="AH1105" s="51"/>
      <c r="AI1105" s="51"/>
      <c r="AJ1105" s="51"/>
      <c r="AK1105" s="51"/>
      <c r="AL1105" s="51"/>
      <c r="AM1105" s="51"/>
      <c r="AN1105" s="51"/>
      <c r="AO1105" s="51"/>
      <c r="AP1105" s="51"/>
      <c r="AQ1105" s="51"/>
      <c r="AR1105" s="51"/>
      <c r="AS1105" s="51"/>
      <c r="AT1105" s="51"/>
      <c r="AU1105" s="51"/>
      <c r="AV1105" s="51"/>
      <c r="AW1105" s="51"/>
      <c r="AX1105" s="149">
        <f t="shared" si="421"/>
        <v>0</v>
      </c>
      <c r="AY1105" s="52"/>
      <c r="AZ1105" s="90" t="e">
        <f>VLOOKUP(AY1105,Termination!C:D,2,FALSE)</f>
        <v>#N/A</v>
      </c>
      <c r="BA1105" s="92" t="str">
        <f t="shared" si="422"/>
        <v/>
      </c>
      <c r="BB1105" s="89"/>
      <c r="BC1105" s="89"/>
      <c r="BD1105" s="150" t="str">
        <f t="shared" si="423"/>
        <v/>
      </c>
      <c r="BE1105" s="151">
        <f>VLOOKUP(A1105,Basisgegevens!$B:$L,5,0)</f>
        <v>1.1342592592592591E-3</v>
      </c>
      <c r="BF1105" s="151">
        <f>VLOOKUP($A1105,Basisgegevens!$B:$L,7,0)</f>
        <v>9.0277777777777763E-4</v>
      </c>
      <c r="BG1105" s="151">
        <f>VLOOKUP($A1105,Basisgegevens!$B:$L,8,0)</f>
        <v>2.2569444444444442E-3</v>
      </c>
      <c r="BH1105" s="152">
        <f>VLOOKUP($A1105,Basisgegevens!$B:$L,9,0)</f>
        <v>300</v>
      </c>
      <c r="BI1105" s="152">
        <f>VLOOKUP($A1105,Basisgegevens!$B:$L,10,0)</f>
        <v>135</v>
      </c>
      <c r="BJ1105" s="152">
        <f>VLOOKUP($A1105,Basisgegevens!$B:$L,11,0)</f>
        <v>19</v>
      </c>
      <c r="BK1105" s="152" t="str">
        <f t="shared" si="424"/>
        <v/>
      </c>
      <c r="BL1105" s="153" t="str">
        <f t="shared" si="425"/>
        <v>Uit</v>
      </c>
      <c r="BM1105" s="154" t="str">
        <f t="shared" si="433"/>
        <v/>
      </c>
      <c r="BN1105" s="154">
        <f t="shared" si="427"/>
        <v>0</v>
      </c>
      <c r="BO1105" s="154" t="str">
        <f t="shared" si="428"/>
        <v/>
      </c>
      <c r="BP1105" s="61"/>
      <c r="BQ1105" s="61"/>
      <c r="BR1105" s="59" t="str">
        <f t="shared" si="429"/>
        <v/>
      </c>
      <c r="BS1105" s="59" t="str">
        <f t="shared" si="430"/>
        <v/>
      </c>
      <c r="BT1105" s="155" t="str">
        <f t="shared" si="431"/>
        <v/>
      </c>
      <c r="BU1105" s="156" t="str">
        <f t="shared" si="432"/>
        <v/>
      </c>
      <c r="BV1105" s="68"/>
      <c r="BW1105" s="68"/>
      <c r="BX1105" s="68"/>
      <c r="BY1105" s="68"/>
      <c r="BZ1105" s="68"/>
      <c r="CA1105" s="68"/>
      <c r="CB1105" s="68"/>
      <c r="CC1105" s="68"/>
    </row>
    <row r="1106" spans="1:81" x14ac:dyDescent="0.2">
      <c r="A1106" s="138" t="s">
        <v>194</v>
      </c>
      <c r="B1106" s="32"/>
      <c r="C1106" s="164" t="str">
        <f t="shared" si="411"/>
        <v>L</v>
      </c>
      <c r="D1106" s="68"/>
      <c r="E1106" s="40"/>
      <c r="F1106" s="35"/>
      <c r="G1106" s="32"/>
      <c r="H1106" s="32"/>
      <c r="I1106" s="32"/>
      <c r="J1106" s="32"/>
      <c r="K1106" s="41"/>
      <c r="L1106" s="42"/>
      <c r="M1106" s="42"/>
      <c r="N1106" s="167" t="str">
        <f t="shared" si="412"/>
        <v>Uit</v>
      </c>
      <c r="O1106" s="46"/>
      <c r="P1106" s="47"/>
      <c r="Q1106" s="48">
        <f t="shared" si="413"/>
        <v>0</v>
      </c>
      <c r="R1106" s="49" t="str">
        <f t="shared" si="414"/>
        <v/>
      </c>
      <c r="S1106" s="50" t="str">
        <f t="shared" si="415"/>
        <v>Uit</v>
      </c>
      <c r="T1106" s="171">
        <f t="shared" si="416"/>
        <v>0</v>
      </c>
      <c r="U1106" s="169">
        <f t="shared" si="417"/>
        <v>0</v>
      </c>
      <c r="V1106" s="169" t="str">
        <f t="shared" si="418"/>
        <v>Uit</v>
      </c>
      <c r="W1106" s="170" t="str">
        <f t="shared" si="419"/>
        <v/>
      </c>
      <c r="X1106" s="91" t="str">
        <f t="shared" si="420"/>
        <v/>
      </c>
      <c r="Y1106" s="51"/>
      <c r="Z1106" s="51"/>
      <c r="AA1106" s="51"/>
      <c r="AB1106" s="51"/>
      <c r="AC1106" s="51"/>
      <c r="AD1106" s="51"/>
      <c r="AE1106" s="51"/>
      <c r="AF1106" s="51"/>
      <c r="AG1106" s="51"/>
      <c r="AH1106" s="51"/>
      <c r="AI1106" s="51"/>
      <c r="AJ1106" s="51"/>
      <c r="AK1106" s="51"/>
      <c r="AL1106" s="51"/>
      <c r="AM1106" s="51"/>
      <c r="AN1106" s="51"/>
      <c r="AO1106" s="51"/>
      <c r="AP1106" s="51"/>
      <c r="AQ1106" s="51"/>
      <c r="AR1106" s="51"/>
      <c r="AS1106" s="51"/>
      <c r="AT1106" s="51"/>
      <c r="AU1106" s="51"/>
      <c r="AV1106" s="51"/>
      <c r="AW1106" s="51"/>
      <c r="AX1106" s="149">
        <f t="shared" si="421"/>
        <v>0</v>
      </c>
      <c r="AY1106" s="52"/>
      <c r="AZ1106" s="90" t="e">
        <f>VLOOKUP(AY1106,Termination!C:D,2,FALSE)</f>
        <v>#N/A</v>
      </c>
      <c r="BA1106" s="92" t="str">
        <f t="shared" si="422"/>
        <v/>
      </c>
      <c r="BB1106" s="89"/>
      <c r="BC1106" s="89"/>
      <c r="BD1106" s="150" t="str">
        <f t="shared" si="423"/>
        <v/>
      </c>
      <c r="BE1106" s="151">
        <f>VLOOKUP(A1106,Basisgegevens!$B:$L,5,0)</f>
        <v>1.1342592592592591E-3</v>
      </c>
      <c r="BF1106" s="151">
        <f>VLOOKUP($A1106,Basisgegevens!$B:$L,7,0)</f>
        <v>9.0277777777777763E-4</v>
      </c>
      <c r="BG1106" s="151">
        <f>VLOOKUP($A1106,Basisgegevens!$B:$L,8,0)</f>
        <v>2.2569444444444442E-3</v>
      </c>
      <c r="BH1106" s="152">
        <f>VLOOKUP($A1106,Basisgegevens!$B:$L,9,0)</f>
        <v>300</v>
      </c>
      <c r="BI1106" s="152">
        <f>VLOOKUP($A1106,Basisgegevens!$B:$L,10,0)</f>
        <v>135</v>
      </c>
      <c r="BJ1106" s="152">
        <f>VLOOKUP($A1106,Basisgegevens!$B:$L,11,0)</f>
        <v>19</v>
      </c>
      <c r="BK1106" s="152" t="str">
        <f t="shared" si="424"/>
        <v/>
      </c>
      <c r="BL1106" s="153" t="str">
        <f t="shared" si="425"/>
        <v>Uit</v>
      </c>
      <c r="BM1106" s="154" t="str">
        <f t="shared" si="433"/>
        <v/>
      </c>
      <c r="BN1106" s="154">
        <f t="shared" si="427"/>
        <v>0</v>
      </c>
      <c r="BO1106" s="154" t="str">
        <f t="shared" si="428"/>
        <v/>
      </c>
      <c r="BP1106" s="61"/>
      <c r="BQ1106" s="61"/>
      <c r="BR1106" s="59" t="str">
        <f t="shared" si="429"/>
        <v/>
      </c>
      <c r="BS1106" s="59" t="str">
        <f t="shared" si="430"/>
        <v/>
      </c>
      <c r="BT1106" s="155" t="str">
        <f t="shared" si="431"/>
        <v/>
      </c>
      <c r="BU1106" s="156" t="str">
        <f t="shared" si="432"/>
        <v/>
      </c>
      <c r="BV1106" s="68"/>
      <c r="BW1106" s="68"/>
      <c r="BX1106" s="68"/>
      <c r="BY1106" s="68"/>
      <c r="BZ1106" s="68"/>
      <c r="CA1106" s="68"/>
      <c r="CB1106" s="68"/>
      <c r="CC1106" s="68"/>
    </row>
    <row r="1107" spans="1:81" x14ac:dyDescent="0.2">
      <c r="A1107" s="138" t="s">
        <v>194</v>
      </c>
      <c r="B1107" s="32"/>
      <c r="C1107" s="164" t="str">
        <f t="shared" si="411"/>
        <v>L</v>
      </c>
      <c r="D1107" s="68"/>
      <c r="E1107" s="40"/>
      <c r="F1107" s="35"/>
      <c r="G1107" s="32"/>
      <c r="H1107" s="32"/>
      <c r="I1107" s="32"/>
      <c r="J1107" s="32"/>
      <c r="K1107" s="41"/>
      <c r="L1107" s="42"/>
      <c r="M1107" s="42"/>
      <c r="N1107" s="167" t="str">
        <f t="shared" si="412"/>
        <v>Uit</v>
      </c>
      <c r="O1107" s="46"/>
      <c r="P1107" s="47"/>
      <c r="Q1107" s="48">
        <f t="shared" si="413"/>
        <v>0</v>
      </c>
      <c r="R1107" s="49" t="str">
        <f t="shared" si="414"/>
        <v/>
      </c>
      <c r="S1107" s="50" t="str">
        <f t="shared" si="415"/>
        <v>Uit</v>
      </c>
      <c r="T1107" s="171">
        <f t="shared" si="416"/>
        <v>0</v>
      </c>
      <c r="U1107" s="169">
        <f t="shared" si="417"/>
        <v>0</v>
      </c>
      <c r="V1107" s="169" t="str">
        <f t="shared" si="418"/>
        <v>Uit</v>
      </c>
      <c r="W1107" s="170" t="str">
        <f t="shared" si="419"/>
        <v/>
      </c>
      <c r="X1107" s="91" t="str">
        <f t="shared" si="420"/>
        <v/>
      </c>
      <c r="Y1107" s="51"/>
      <c r="Z1107" s="51"/>
      <c r="AA1107" s="51"/>
      <c r="AB1107" s="51"/>
      <c r="AC1107" s="51"/>
      <c r="AD1107" s="51"/>
      <c r="AE1107" s="51"/>
      <c r="AF1107" s="51"/>
      <c r="AG1107" s="51"/>
      <c r="AH1107" s="51"/>
      <c r="AI1107" s="51"/>
      <c r="AJ1107" s="51"/>
      <c r="AK1107" s="51"/>
      <c r="AL1107" s="51"/>
      <c r="AM1107" s="51"/>
      <c r="AN1107" s="51"/>
      <c r="AO1107" s="51"/>
      <c r="AP1107" s="51"/>
      <c r="AQ1107" s="51"/>
      <c r="AR1107" s="51"/>
      <c r="AS1107" s="51"/>
      <c r="AT1107" s="51"/>
      <c r="AU1107" s="51"/>
      <c r="AV1107" s="51"/>
      <c r="AW1107" s="51"/>
      <c r="AX1107" s="149">
        <f t="shared" si="421"/>
        <v>0</v>
      </c>
      <c r="AY1107" s="52"/>
      <c r="AZ1107" s="90" t="e">
        <f>VLOOKUP(AY1107,Termination!C:D,2,FALSE)</f>
        <v>#N/A</v>
      </c>
      <c r="BA1107" s="92" t="str">
        <f t="shared" si="422"/>
        <v/>
      </c>
      <c r="BB1107" s="89"/>
      <c r="BC1107" s="89"/>
      <c r="BD1107" s="150" t="str">
        <f t="shared" si="423"/>
        <v/>
      </c>
      <c r="BE1107" s="151">
        <f>VLOOKUP(A1107,Basisgegevens!$B:$L,5,0)</f>
        <v>1.1342592592592591E-3</v>
      </c>
      <c r="BF1107" s="151">
        <f>VLOOKUP($A1107,Basisgegevens!$B:$L,7,0)</f>
        <v>9.0277777777777763E-4</v>
      </c>
      <c r="BG1107" s="151">
        <f>VLOOKUP($A1107,Basisgegevens!$B:$L,8,0)</f>
        <v>2.2569444444444442E-3</v>
      </c>
      <c r="BH1107" s="152">
        <f>VLOOKUP($A1107,Basisgegevens!$B:$L,9,0)</f>
        <v>300</v>
      </c>
      <c r="BI1107" s="152">
        <f>VLOOKUP($A1107,Basisgegevens!$B:$L,10,0)</f>
        <v>135</v>
      </c>
      <c r="BJ1107" s="152">
        <f>VLOOKUP($A1107,Basisgegevens!$B:$L,11,0)</f>
        <v>19</v>
      </c>
      <c r="BK1107" s="152" t="str">
        <f t="shared" si="424"/>
        <v/>
      </c>
      <c r="BL1107" s="153" t="str">
        <f t="shared" si="425"/>
        <v>Uit</v>
      </c>
      <c r="BM1107" s="154" t="str">
        <f t="shared" si="433"/>
        <v/>
      </c>
      <c r="BN1107" s="154">
        <f t="shared" si="427"/>
        <v>0</v>
      </c>
      <c r="BO1107" s="154" t="str">
        <f t="shared" si="428"/>
        <v/>
      </c>
      <c r="BP1107" s="61"/>
      <c r="BQ1107" s="61"/>
      <c r="BR1107" s="59" t="str">
        <f t="shared" si="429"/>
        <v/>
      </c>
      <c r="BS1107" s="59" t="str">
        <f t="shared" si="430"/>
        <v/>
      </c>
      <c r="BT1107" s="155" t="str">
        <f t="shared" si="431"/>
        <v/>
      </c>
      <c r="BU1107" s="156" t="str">
        <f t="shared" si="432"/>
        <v/>
      </c>
      <c r="BV1107" s="68"/>
      <c r="BW1107" s="68"/>
      <c r="BX1107" s="68"/>
      <c r="BY1107" s="68"/>
      <c r="BZ1107" s="68"/>
      <c r="CA1107" s="68"/>
      <c r="CB1107" s="68"/>
      <c r="CC1107" s="68"/>
    </row>
    <row r="1108" spans="1:81" x14ac:dyDescent="0.2">
      <c r="A1108" s="138" t="s">
        <v>194</v>
      </c>
      <c r="B1108" s="32"/>
      <c r="C1108" s="164" t="str">
        <f t="shared" si="411"/>
        <v>L</v>
      </c>
      <c r="D1108" s="68"/>
      <c r="E1108" s="40"/>
      <c r="F1108" s="35"/>
      <c r="G1108" s="32"/>
      <c r="H1108" s="32"/>
      <c r="I1108" s="32"/>
      <c r="J1108" s="32"/>
      <c r="K1108" s="41"/>
      <c r="L1108" s="42"/>
      <c r="M1108" s="42"/>
      <c r="N1108" s="167" t="str">
        <f t="shared" si="412"/>
        <v>Uit</v>
      </c>
      <c r="O1108" s="46"/>
      <c r="P1108" s="47"/>
      <c r="Q1108" s="48">
        <f t="shared" si="413"/>
        <v>0</v>
      </c>
      <c r="R1108" s="49" t="str">
        <f t="shared" si="414"/>
        <v/>
      </c>
      <c r="S1108" s="50" t="str">
        <f t="shared" si="415"/>
        <v>Uit</v>
      </c>
      <c r="T1108" s="171">
        <f t="shared" si="416"/>
        <v>0</v>
      </c>
      <c r="U1108" s="169">
        <f t="shared" si="417"/>
        <v>0</v>
      </c>
      <c r="V1108" s="169" t="str">
        <f t="shared" si="418"/>
        <v>Uit</v>
      </c>
      <c r="W1108" s="170" t="str">
        <f t="shared" si="419"/>
        <v/>
      </c>
      <c r="X1108" s="91" t="str">
        <f t="shared" si="420"/>
        <v/>
      </c>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149">
        <f t="shared" si="421"/>
        <v>0</v>
      </c>
      <c r="AY1108" s="52"/>
      <c r="AZ1108" s="90" t="e">
        <f>VLOOKUP(AY1108,Termination!C:D,2,FALSE)</f>
        <v>#N/A</v>
      </c>
      <c r="BA1108" s="92" t="str">
        <f t="shared" si="422"/>
        <v/>
      </c>
      <c r="BB1108" s="89"/>
      <c r="BC1108" s="89"/>
      <c r="BD1108" s="150" t="str">
        <f t="shared" si="423"/>
        <v/>
      </c>
      <c r="BE1108" s="151">
        <f>VLOOKUP(A1108,Basisgegevens!$B:$L,5,0)</f>
        <v>1.1342592592592591E-3</v>
      </c>
      <c r="BF1108" s="151">
        <f>VLOOKUP($A1108,Basisgegevens!$B:$L,7,0)</f>
        <v>9.0277777777777763E-4</v>
      </c>
      <c r="BG1108" s="151">
        <f>VLOOKUP($A1108,Basisgegevens!$B:$L,8,0)</f>
        <v>2.2569444444444442E-3</v>
      </c>
      <c r="BH1108" s="152">
        <f>VLOOKUP($A1108,Basisgegevens!$B:$L,9,0)</f>
        <v>300</v>
      </c>
      <c r="BI1108" s="152">
        <f>VLOOKUP($A1108,Basisgegevens!$B:$L,10,0)</f>
        <v>135</v>
      </c>
      <c r="BJ1108" s="152">
        <f>VLOOKUP($A1108,Basisgegevens!$B:$L,11,0)</f>
        <v>19</v>
      </c>
      <c r="BK1108" s="152" t="str">
        <f t="shared" si="424"/>
        <v/>
      </c>
      <c r="BL1108" s="153" t="str">
        <f t="shared" si="425"/>
        <v>Uit</v>
      </c>
      <c r="BM1108" s="154" t="str">
        <f t="shared" si="433"/>
        <v/>
      </c>
      <c r="BN1108" s="154">
        <f t="shared" si="427"/>
        <v>0</v>
      </c>
      <c r="BO1108" s="154" t="str">
        <f t="shared" si="428"/>
        <v/>
      </c>
      <c r="BP1108" s="61"/>
      <c r="BQ1108" s="61"/>
      <c r="BR1108" s="59" t="str">
        <f t="shared" si="429"/>
        <v/>
      </c>
      <c r="BS1108" s="59" t="str">
        <f t="shared" si="430"/>
        <v/>
      </c>
      <c r="BT1108" s="155" t="str">
        <f t="shared" si="431"/>
        <v/>
      </c>
      <c r="BU1108" s="156" t="str">
        <f t="shared" si="432"/>
        <v/>
      </c>
      <c r="BV1108" s="68"/>
      <c r="BW1108" s="68"/>
      <c r="BX1108" s="68"/>
      <c r="BY1108" s="68"/>
      <c r="BZ1108" s="68"/>
      <c r="CA1108" s="68"/>
      <c r="CB1108" s="68"/>
      <c r="CC1108" s="68"/>
    </row>
    <row r="1109" spans="1:81" x14ac:dyDescent="0.2">
      <c r="A1109" s="138" t="s">
        <v>194</v>
      </c>
      <c r="B1109" s="32"/>
      <c r="C1109" s="164" t="str">
        <f t="shared" si="411"/>
        <v>L</v>
      </c>
      <c r="D1109" s="68"/>
      <c r="E1109" s="40"/>
      <c r="F1109" s="35"/>
      <c r="G1109" s="32"/>
      <c r="H1109" s="32"/>
      <c r="I1109" s="32"/>
      <c r="J1109" s="32"/>
      <c r="K1109" s="41"/>
      <c r="L1109" s="42"/>
      <c r="M1109" s="42"/>
      <c r="N1109" s="167" t="str">
        <f t="shared" si="412"/>
        <v>Uit</v>
      </c>
      <c r="O1109" s="46"/>
      <c r="P1109" s="47"/>
      <c r="Q1109" s="48">
        <f t="shared" si="413"/>
        <v>0</v>
      </c>
      <c r="R1109" s="49" t="str">
        <f t="shared" si="414"/>
        <v/>
      </c>
      <c r="S1109" s="50" t="str">
        <f t="shared" si="415"/>
        <v>Uit</v>
      </c>
      <c r="T1109" s="171">
        <f t="shared" si="416"/>
        <v>0</v>
      </c>
      <c r="U1109" s="169">
        <f t="shared" si="417"/>
        <v>0</v>
      </c>
      <c r="V1109" s="169" t="str">
        <f t="shared" si="418"/>
        <v>Uit</v>
      </c>
      <c r="W1109" s="170" t="str">
        <f t="shared" si="419"/>
        <v/>
      </c>
      <c r="X1109" s="91" t="str">
        <f t="shared" si="420"/>
        <v/>
      </c>
      <c r="Y1109" s="51"/>
      <c r="Z1109" s="51"/>
      <c r="AA1109" s="51"/>
      <c r="AB1109" s="51"/>
      <c r="AC1109" s="51"/>
      <c r="AD1109" s="51"/>
      <c r="AE1109" s="51"/>
      <c r="AF1109" s="51"/>
      <c r="AG1109" s="51"/>
      <c r="AH1109" s="51"/>
      <c r="AI1109" s="51"/>
      <c r="AJ1109" s="51"/>
      <c r="AK1109" s="51"/>
      <c r="AL1109" s="51"/>
      <c r="AM1109" s="51"/>
      <c r="AN1109" s="51"/>
      <c r="AO1109" s="51"/>
      <c r="AP1109" s="51"/>
      <c r="AQ1109" s="51"/>
      <c r="AR1109" s="51"/>
      <c r="AS1109" s="51"/>
      <c r="AT1109" s="51"/>
      <c r="AU1109" s="51"/>
      <c r="AV1109" s="51"/>
      <c r="AW1109" s="51"/>
      <c r="AX1109" s="149">
        <f t="shared" si="421"/>
        <v>0</v>
      </c>
      <c r="AY1109" s="52"/>
      <c r="AZ1109" s="90" t="e">
        <f>VLOOKUP(AY1109,Termination!C:D,2,FALSE)</f>
        <v>#N/A</v>
      </c>
      <c r="BA1109" s="92" t="str">
        <f t="shared" si="422"/>
        <v/>
      </c>
      <c r="BB1109" s="89"/>
      <c r="BC1109" s="89"/>
      <c r="BD1109" s="150" t="str">
        <f t="shared" si="423"/>
        <v/>
      </c>
      <c r="BE1109" s="151">
        <f>VLOOKUP(A1109,Basisgegevens!$B:$L,5,0)</f>
        <v>1.1342592592592591E-3</v>
      </c>
      <c r="BF1109" s="151">
        <f>VLOOKUP($A1109,Basisgegevens!$B:$L,7,0)</f>
        <v>9.0277777777777763E-4</v>
      </c>
      <c r="BG1109" s="151">
        <f>VLOOKUP($A1109,Basisgegevens!$B:$L,8,0)</f>
        <v>2.2569444444444442E-3</v>
      </c>
      <c r="BH1109" s="152">
        <f>VLOOKUP($A1109,Basisgegevens!$B:$L,9,0)</f>
        <v>300</v>
      </c>
      <c r="BI1109" s="152">
        <f>VLOOKUP($A1109,Basisgegevens!$B:$L,10,0)</f>
        <v>135</v>
      </c>
      <c r="BJ1109" s="152">
        <f>VLOOKUP($A1109,Basisgegevens!$B:$L,11,0)</f>
        <v>19</v>
      </c>
      <c r="BK1109" s="152" t="str">
        <f t="shared" si="424"/>
        <v/>
      </c>
      <c r="BL1109" s="153" t="str">
        <f t="shared" si="425"/>
        <v>Uit</v>
      </c>
      <c r="BM1109" s="154" t="str">
        <f t="shared" si="433"/>
        <v/>
      </c>
      <c r="BN1109" s="154">
        <f t="shared" si="427"/>
        <v>0</v>
      </c>
      <c r="BO1109" s="154" t="str">
        <f t="shared" si="428"/>
        <v/>
      </c>
      <c r="BP1109" s="61"/>
      <c r="BQ1109" s="61"/>
      <c r="BR1109" s="59" t="str">
        <f t="shared" si="429"/>
        <v/>
      </c>
      <c r="BS1109" s="59" t="str">
        <f t="shared" si="430"/>
        <v/>
      </c>
      <c r="BT1109" s="155" t="str">
        <f t="shared" si="431"/>
        <v/>
      </c>
      <c r="BU1109" s="156" t="str">
        <f t="shared" si="432"/>
        <v/>
      </c>
      <c r="BV1109" s="68"/>
      <c r="BW1109" s="68"/>
      <c r="BX1109" s="68"/>
      <c r="BY1109" s="68"/>
      <c r="BZ1109" s="68"/>
      <c r="CA1109" s="68"/>
      <c r="CB1109" s="68"/>
      <c r="CC1109" s="68"/>
    </row>
    <row r="1110" spans="1:81" x14ac:dyDescent="0.2">
      <c r="A1110" s="138" t="s">
        <v>194</v>
      </c>
      <c r="B1110" s="32"/>
      <c r="C1110" s="164" t="str">
        <f t="shared" si="411"/>
        <v>L</v>
      </c>
      <c r="D1110" s="68"/>
      <c r="E1110" s="40"/>
      <c r="F1110" s="35"/>
      <c r="G1110" s="32"/>
      <c r="H1110" s="32"/>
      <c r="I1110" s="32"/>
      <c r="J1110" s="32"/>
      <c r="K1110" s="41"/>
      <c r="L1110" s="42"/>
      <c r="M1110" s="42"/>
      <c r="N1110" s="167" t="str">
        <f t="shared" si="412"/>
        <v>Uit</v>
      </c>
      <c r="O1110" s="46"/>
      <c r="P1110" s="47"/>
      <c r="Q1110" s="48">
        <f t="shared" si="413"/>
        <v>0</v>
      </c>
      <c r="R1110" s="49" t="str">
        <f t="shared" si="414"/>
        <v/>
      </c>
      <c r="S1110" s="50" t="str">
        <f t="shared" si="415"/>
        <v>Uit</v>
      </c>
      <c r="T1110" s="171">
        <f t="shared" si="416"/>
        <v>0</v>
      </c>
      <c r="U1110" s="169">
        <f t="shared" si="417"/>
        <v>0</v>
      </c>
      <c r="V1110" s="169" t="str">
        <f t="shared" si="418"/>
        <v>Uit</v>
      </c>
      <c r="W1110" s="170" t="str">
        <f t="shared" si="419"/>
        <v/>
      </c>
      <c r="X1110" s="91" t="str">
        <f t="shared" si="420"/>
        <v/>
      </c>
      <c r="Y1110" s="51"/>
      <c r="Z1110" s="51"/>
      <c r="AA1110" s="51"/>
      <c r="AB1110" s="51"/>
      <c r="AC1110" s="51"/>
      <c r="AD1110" s="51"/>
      <c r="AE1110" s="51"/>
      <c r="AF1110" s="51"/>
      <c r="AG1110" s="51"/>
      <c r="AH1110" s="51"/>
      <c r="AI1110" s="51"/>
      <c r="AJ1110" s="51"/>
      <c r="AK1110" s="51"/>
      <c r="AL1110" s="51"/>
      <c r="AM1110" s="51"/>
      <c r="AN1110" s="51"/>
      <c r="AO1110" s="51"/>
      <c r="AP1110" s="51"/>
      <c r="AQ1110" s="51"/>
      <c r="AR1110" s="51"/>
      <c r="AS1110" s="51"/>
      <c r="AT1110" s="51"/>
      <c r="AU1110" s="51"/>
      <c r="AV1110" s="51"/>
      <c r="AW1110" s="51"/>
      <c r="AX1110" s="149">
        <f t="shared" si="421"/>
        <v>0</v>
      </c>
      <c r="AY1110" s="52"/>
      <c r="AZ1110" s="90" t="e">
        <f>VLOOKUP(AY1110,Termination!C:D,2,FALSE)</f>
        <v>#N/A</v>
      </c>
      <c r="BA1110" s="92" t="str">
        <f t="shared" si="422"/>
        <v/>
      </c>
      <c r="BB1110" s="89"/>
      <c r="BC1110" s="89"/>
      <c r="BD1110" s="150" t="str">
        <f t="shared" si="423"/>
        <v/>
      </c>
      <c r="BE1110" s="151">
        <f>VLOOKUP(A1110,Basisgegevens!$B:$L,5,0)</f>
        <v>1.1342592592592591E-3</v>
      </c>
      <c r="BF1110" s="151">
        <f>VLOOKUP($A1110,Basisgegevens!$B:$L,7,0)</f>
        <v>9.0277777777777763E-4</v>
      </c>
      <c r="BG1110" s="151">
        <f>VLOOKUP($A1110,Basisgegevens!$B:$L,8,0)</f>
        <v>2.2569444444444442E-3</v>
      </c>
      <c r="BH1110" s="152">
        <f>VLOOKUP($A1110,Basisgegevens!$B:$L,9,0)</f>
        <v>300</v>
      </c>
      <c r="BI1110" s="152">
        <f>VLOOKUP($A1110,Basisgegevens!$B:$L,10,0)</f>
        <v>135</v>
      </c>
      <c r="BJ1110" s="152">
        <f>VLOOKUP($A1110,Basisgegevens!$B:$L,11,0)</f>
        <v>19</v>
      </c>
      <c r="BK1110" s="152" t="str">
        <f t="shared" si="424"/>
        <v/>
      </c>
      <c r="BL1110" s="153" t="str">
        <f t="shared" si="425"/>
        <v>Uit</v>
      </c>
      <c r="BM1110" s="154" t="str">
        <f t="shared" si="433"/>
        <v/>
      </c>
      <c r="BN1110" s="154">
        <f t="shared" si="427"/>
        <v>0</v>
      </c>
      <c r="BO1110" s="154" t="str">
        <f t="shared" si="428"/>
        <v/>
      </c>
      <c r="BP1110" s="61"/>
      <c r="BQ1110" s="61"/>
      <c r="BR1110" s="59" t="str">
        <f t="shared" si="429"/>
        <v/>
      </c>
      <c r="BS1110" s="59" t="str">
        <f t="shared" si="430"/>
        <v/>
      </c>
      <c r="BT1110" s="155" t="str">
        <f t="shared" si="431"/>
        <v/>
      </c>
      <c r="BU1110" s="156" t="str">
        <f t="shared" si="432"/>
        <v/>
      </c>
      <c r="BV1110" s="68"/>
      <c r="BW1110" s="68"/>
      <c r="BX1110" s="68"/>
      <c r="BY1110" s="68"/>
      <c r="BZ1110" s="68"/>
      <c r="CA1110" s="68"/>
      <c r="CB1110" s="68"/>
      <c r="CC1110" s="68"/>
    </row>
    <row r="1111" spans="1:81" x14ac:dyDescent="0.2">
      <c r="A1111" s="138" t="s">
        <v>194</v>
      </c>
      <c r="B1111" s="32"/>
      <c r="C1111" s="164" t="str">
        <f t="shared" si="411"/>
        <v>L</v>
      </c>
      <c r="D1111" s="68"/>
      <c r="E1111" s="40"/>
      <c r="F1111" s="35"/>
      <c r="G1111" s="32"/>
      <c r="H1111" s="32"/>
      <c r="I1111" s="32"/>
      <c r="J1111" s="32"/>
      <c r="K1111" s="41"/>
      <c r="L1111" s="42"/>
      <c r="M1111" s="42"/>
      <c r="N1111" s="167" t="str">
        <f t="shared" si="412"/>
        <v>Uit</v>
      </c>
      <c r="O1111" s="46"/>
      <c r="P1111" s="47"/>
      <c r="Q1111" s="48">
        <f t="shared" si="413"/>
        <v>0</v>
      </c>
      <c r="R1111" s="49" t="str">
        <f t="shared" si="414"/>
        <v/>
      </c>
      <c r="S1111" s="50" t="str">
        <f t="shared" si="415"/>
        <v>Uit</v>
      </c>
      <c r="T1111" s="171">
        <f t="shared" si="416"/>
        <v>0</v>
      </c>
      <c r="U1111" s="169">
        <f t="shared" si="417"/>
        <v>0</v>
      </c>
      <c r="V1111" s="169" t="str">
        <f t="shared" si="418"/>
        <v>Uit</v>
      </c>
      <c r="W1111" s="170" t="str">
        <f t="shared" si="419"/>
        <v/>
      </c>
      <c r="X1111" s="91" t="str">
        <f t="shared" si="420"/>
        <v/>
      </c>
      <c r="Y1111" s="51"/>
      <c r="Z1111" s="51"/>
      <c r="AA1111" s="51"/>
      <c r="AB1111" s="51"/>
      <c r="AC1111" s="51"/>
      <c r="AD1111" s="51"/>
      <c r="AE1111" s="51"/>
      <c r="AF1111" s="51"/>
      <c r="AG1111" s="51"/>
      <c r="AH1111" s="51"/>
      <c r="AI1111" s="51"/>
      <c r="AJ1111" s="51"/>
      <c r="AK1111" s="51"/>
      <c r="AL1111" s="51"/>
      <c r="AM1111" s="51"/>
      <c r="AN1111" s="51"/>
      <c r="AO1111" s="51"/>
      <c r="AP1111" s="51"/>
      <c r="AQ1111" s="51"/>
      <c r="AR1111" s="51"/>
      <c r="AS1111" s="51"/>
      <c r="AT1111" s="51"/>
      <c r="AU1111" s="51"/>
      <c r="AV1111" s="51"/>
      <c r="AW1111" s="51"/>
      <c r="AX1111" s="149">
        <f t="shared" si="421"/>
        <v>0</v>
      </c>
      <c r="AY1111" s="52"/>
      <c r="AZ1111" s="90" t="e">
        <f>VLOOKUP(AY1111,Termination!C:D,2,FALSE)</f>
        <v>#N/A</v>
      </c>
      <c r="BA1111" s="92" t="str">
        <f t="shared" si="422"/>
        <v/>
      </c>
      <c r="BB1111" s="89"/>
      <c r="BC1111" s="89"/>
      <c r="BD1111" s="150" t="str">
        <f t="shared" si="423"/>
        <v/>
      </c>
      <c r="BE1111" s="151">
        <f>VLOOKUP(A1111,Basisgegevens!$B:$L,5,0)</f>
        <v>1.1342592592592591E-3</v>
      </c>
      <c r="BF1111" s="151">
        <f>VLOOKUP($A1111,Basisgegevens!$B:$L,7,0)</f>
        <v>9.0277777777777763E-4</v>
      </c>
      <c r="BG1111" s="151">
        <f>VLOOKUP($A1111,Basisgegevens!$B:$L,8,0)</f>
        <v>2.2569444444444442E-3</v>
      </c>
      <c r="BH1111" s="152">
        <f>VLOOKUP($A1111,Basisgegevens!$B:$L,9,0)</f>
        <v>300</v>
      </c>
      <c r="BI1111" s="152">
        <f>VLOOKUP($A1111,Basisgegevens!$B:$L,10,0)</f>
        <v>135</v>
      </c>
      <c r="BJ1111" s="152">
        <f>VLOOKUP($A1111,Basisgegevens!$B:$L,11,0)</f>
        <v>19</v>
      </c>
      <c r="BK1111" s="152" t="str">
        <f t="shared" si="424"/>
        <v/>
      </c>
      <c r="BL1111" s="153" t="str">
        <f t="shared" si="425"/>
        <v>Uit</v>
      </c>
      <c r="BM1111" s="154" t="str">
        <f t="shared" si="433"/>
        <v/>
      </c>
      <c r="BN1111" s="154">
        <f t="shared" si="427"/>
        <v>0</v>
      </c>
      <c r="BO1111" s="154" t="str">
        <f t="shared" si="428"/>
        <v/>
      </c>
      <c r="BP1111" s="61"/>
      <c r="BQ1111" s="61"/>
      <c r="BR1111" s="59" t="str">
        <f t="shared" si="429"/>
        <v/>
      </c>
      <c r="BS1111" s="59" t="str">
        <f t="shared" si="430"/>
        <v/>
      </c>
      <c r="BT1111" s="155" t="str">
        <f t="shared" si="431"/>
        <v/>
      </c>
      <c r="BU1111" s="156" t="str">
        <f t="shared" si="432"/>
        <v/>
      </c>
      <c r="BV1111" s="68"/>
      <c r="BW1111" s="68"/>
      <c r="BX1111" s="68"/>
      <c r="BY1111" s="68"/>
      <c r="BZ1111" s="68"/>
      <c r="CA1111" s="68"/>
      <c r="CB1111" s="68"/>
      <c r="CC1111" s="68"/>
    </row>
    <row r="1112" spans="1:81" x14ac:dyDescent="0.2">
      <c r="A1112" s="138" t="s">
        <v>194</v>
      </c>
      <c r="B1112" s="32"/>
      <c r="C1112" s="164" t="str">
        <f t="shared" si="411"/>
        <v>L</v>
      </c>
      <c r="D1112" s="68"/>
      <c r="E1112" s="40"/>
      <c r="F1112" s="35"/>
      <c r="G1112" s="32"/>
      <c r="H1112" s="32"/>
      <c r="I1112" s="32"/>
      <c r="J1112" s="32"/>
      <c r="K1112" s="41"/>
      <c r="L1112" s="42"/>
      <c r="M1112" s="42"/>
      <c r="N1112" s="167" t="str">
        <f t="shared" si="412"/>
        <v>Uit</v>
      </c>
      <c r="O1112" s="46"/>
      <c r="P1112" s="47"/>
      <c r="Q1112" s="48">
        <f t="shared" si="413"/>
        <v>0</v>
      </c>
      <c r="R1112" s="49" t="str">
        <f t="shared" si="414"/>
        <v/>
      </c>
      <c r="S1112" s="50" t="str">
        <f t="shared" si="415"/>
        <v>Uit</v>
      </c>
      <c r="T1112" s="171">
        <f t="shared" si="416"/>
        <v>0</v>
      </c>
      <c r="U1112" s="169">
        <f t="shared" si="417"/>
        <v>0</v>
      </c>
      <c r="V1112" s="169" t="str">
        <f t="shared" si="418"/>
        <v>Uit</v>
      </c>
      <c r="W1112" s="170" t="str">
        <f t="shared" si="419"/>
        <v/>
      </c>
      <c r="X1112" s="91" t="str">
        <f t="shared" si="420"/>
        <v/>
      </c>
      <c r="Y1112" s="51"/>
      <c r="Z1112" s="51"/>
      <c r="AA1112" s="51"/>
      <c r="AB1112" s="51"/>
      <c r="AC1112" s="51"/>
      <c r="AD1112" s="51"/>
      <c r="AE1112" s="51"/>
      <c r="AF1112" s="51"/>
      <c r="AG1112" s="51"/>
      <c r="AH1112" s="51"/>
      <c r="AI1112" s="51"/>
      <c r="AJ1112" s="51"/>
      <c r="AK1112" s="51"/>
      <c r="AL1112" s="51"/>
      <c r="AM1112" s="51"/>
      <c r="AN1112" s="51"/>
      <c r="AO1112" s="51"/>
      <c r="AP1112" s="51"/>
      <c r="AQ1112" s="51"/>
      <c r="AR1112" s="51"/>
      <c r="AS1112" s="51"/>
      <c r="AT1112" s="51"/>
      <c r="AU1112" s="51"/>
      <c r="AV1112" s="51"/>
      <c r="AW1112" s="51"/>
      <c r="AX1112" s="149">
        <f t="shared" si="421"/>
        <v>0</v>
      </c>
      <c r="AY1112" s="52"/>
      <c r="AZ1112" s="90" t="e">
        <f>VLOOKUP(AY1112,Termination!C:D,2,FALSE)</f>
        <v>#N/A</v>
      </c>
      <c r="BA1112" s="92" t="str">
        <f t="shared" si="422"/>
        <v/>
      </c>
      <c r="BB1112" s="89"/>
      <c r="BC1112" s="89"/>
      <c r="BD1112" s="150" t="str">
        <f t="shared" si="423"/>
        <v/>
      </c>
      <c r="BE1112" s="151">
        <f>VLOOKUP(A1112,Basisgegevens!$B:$L,5,0)</f>
        <v>1.1342592592592591E-3</v>
      </c>
      <c r="BF1112" s="151">
        <f>VLOOKUP($A1112,Basisgegevens!$B:$L,7,0)</f>
        <v>9.0277777777777763E-4</v>
      </c>
      <c r="BG1112" s="151">
        <f>VLOOKUP($A1112,Basisgegevens!$B:$L,8,0)</f>
        <v>2.2569444444444442E-3</v>
      </c>
      <c r="BH1112" s="152">
        <f>VLOOKUP($A1112,Basisgegevens!$B:$L,9,0)</f>
        <v>300</v>
      </c>
      <c r="BI1112" s="152">
        <f>VLOOKUP($A1112,Basisgegevens!$B:$L,10,0)</f>
        <v>135</v>
      </c>
      <c r="BJ1112" s="152">
        <f>VLOOKUP($A1112,Basisgegevens!$B:$L,11,0)</f>
        <v>19</v>
      </c>
      <c r="BK1112" s="152" t="str">
        <f t="shared" si="424"/>
        <v/>
      </c>
      <c r="BL1112" s="153" t="str">
        <f t="shared" si="425"/>
        <v>Uit</v>
      </c>
      <c r="BM1112" s="154" t="str">
        <f t="shared" si="433"/>
        <v/>
      </c>
      <c r="BN1112" s="154">
        <f t="shared" si="427"/>
        <v>0</v>
      </c>
      <c r="BO1112" s="154" t="str">
        <f t="shared" si="428"/>
        <v/>
      </c>
      <c r="BP1112" s="61"/>
      <c r="BQ1112" s="61"/>
      <c r="BR1112" s="59" t="str">
        <f t="shared" si="429"/>
        <v/>
      </c>
      <c r="BS1112" s="59" t="str">
        <f t="shared" si="430"/>
        <v/>
      </c>
      <c r="BT1112" s="155" t="str">
        <f t="shared" si="431"/>
        <v/>
      </c>
      <c r="BU1112" s="156" t="str">
        <f t="shared" si="432"/>
        <v/>
      </c>
      <c r="BV1112" s="68"/>
      <c r="BW1112" s="68"/>
      <c r="BX1112" s="68"/>
      <c r="BY1112" s="68"/>
      <c r="BZ1112" s="68"/>
      <c r="CA1112" s="68"/>
      <c r="CB1112" s="68"/>
      <c r="CC1112" s="68"/>
    </row>
    <row r="1113" spans="1:81" x14ac:dyDescent="0.2">
      <c r="A1113" s="138" t="s">
        <v>194</v>
      </c>
      <c r="B1113" s="32"/>
      <c r="C1113" s="164" t="str">
        <f t="shared" ref="C1113:C1127" si="434">MID(A1113,4,1)</f>
        <v>L</v>
      </c>
      <c r="D1113" s="68"/>
      <c r="E1113" s="40"/>
      <c r="F1113" s="35"/>
      <c r="G1113" s="32"/>
      <c r="H1113" s="32"/>
      <c r="I1113" s="32"/>
      <c r="J1113" s="32"/>
      <c r="K1113" s="41"/>
      <c r="L1113" s="42"/>
      <c r="M1113" s="42"/>
      <c r="N1113" s="167" t="str">
        <f t="shared" ref="N1113:N1127" si="435">IFERROR(IF(ISTEXT(M1113),M1113,(IF(AVERAGE(L1113:M1113)&lt;=BI1113,"Uit",100-(AVERAGE(L1113:M1113)/BH1113*100)))),"Uit")</f>
        <v>Uit</v>
      </c>
      <c r="O1113" s="46"/>
      <c r="P1113" s="47"/>
      <c r="Q1113" s="48">
        <f t="shared" ref="Q1113:Q1127" si="436">IF(AX1113="","",AX1113)</f>
        <v>0</v>
      </c>
      <c r="R1113" s="49" t="str">
        <f t="shared" ref="R1113:R1127" si="437">IF(BD1113="","",IF(BD1113&gt;BG1113,"Uit",BM1113+BN1113))</f>
        <v/>
      </c>
      <c r="S1113" s="50" t="str">
        <f t="shared" ref="S1113:S1127" si="438">IF(ISTEXT(BL1113),BL1113,IF(OR(ISBLANK(Q1113),Q1113="",ISBLANK(Y1113)),BL1113,IF(ISTEXT(BO1113),BO1113,BL1113+BO1113)))</f>
        <v>Uit</v>
      </c>
      <c r="T1113" s="171">
        <f t="shared" ref="T1113:T1127" si="439">IF(BP1113="",0,BR1113)</f>
        <v>0</v>
      </c>
      <c r="U1113" s="169">
        <f t="shared" ref="U1113:U1127" si="440">IF(BQ1113="",0,BS1113)</f>
        <v>0</v>
      </c>
      <c r="V1113" s="169" t="str">
        <f t="shared" ref="V1113:V1127" si="441">IF(S1113="","",IF(ISTEXT(S1113),S1113,S1113-T1113-U1113))</f>
        <v>Uit</v>
      </c>
      <c r="W1113" s="170" t="str">
        <f t="shared" ref="W1113:W1127" si="442">IF(AY1113="","",AZ1113)</f>
        <v/>
      </c>
      <c r="X1113" s="91" t="str">
        <f t="shared" ref="X1113:X1127" si="443">IF($G1113="","",$G1113)</f>
        <v/>
      </c>
      <c r="Y1113" s="51"/>
      <c r="Z1113" s="51"/>
      <c r="AA1113" s="51"/>
      <c r="AB1113" s="51"/>
      <c r="AC1113" s="51"/>
      <c r="AD1113" s="51"/>
      <c r="AE1113" s="51"/>
      <c r="AF1113" s="51"/>
      <c r="AG1113" s="51"/>
      <c r="AH1113" s="51"/>
      <c r="AI1113" s="51"/>
      <c r="AJ1113" s="51"/>
      <c r="AK1113" s="51"/>
      <c r="AL1113" s="51"/>
      <c r="AM1113" s="51"/>
      <c r="AN1113" s="51"/>
      <c r="AO1113" s="51"/>
      <c r="AP1113" s="51"/>
      <c r="AQ1113" s="51"/>
      <c r="AR1113" s="51"/>
      <c r="AS1113" s="51"/>
      <c r="AT1113" s="51"/>
      <c r="AU1113" s="51"/>
      <c r="AV1113" s="51"/>
      <c r="AW1113" s="51"/>
      <c r="AX1113" s="149">
        <f t="shared" ref="AX1113:AX1127" si="444">IF(AY1113="",SUM(Y1113:AW1113),"Uit")</f>
        <v>0</v>
      </c>
      <c r="AY1113" s="52"/>
      <c r="AZ1113" s="90" t="e">
        <f>VLOOKUP(AY1113,Termination!C:D,2,FALSE)</f>
        <v>#N/A</v>
      </c>
      <c r="BA1113" s="92" t="str">
        <f t="shared" ref="BA1113:BA1127" si="445">IF($G1113="","",$G1113)</f>
        <v/>
      </c>
      <c r="BB1113" s="89"/>
      <c r="BC1113" s="89"/>
      <c r="BD1113" s="150" t="str">
        <f t="shared" ref="BD1113:BD1127" si="446">IF(ISBLANK(BC1113),"",BC1113-BB1113)</f>
        <v/>
      </c>
      <c r="BE1113" s="151">
        <f>VLOOKUP(A1113,Basisgegevens!$B:$L,5,0)</f>
        <v>1.1342592592592591E-3</v>
      </c>
      <c r="BF1113" s="151">
        <f>VLOOKUP($A1113,Basisgegevens!$B:$L,7,0)</f>
        <v>9.0277777777777763E-4</v>
      </c>
      <c r="BG1113" s="151">
        <f>VLOOKUP($A1113,Basisgegevens!$B:$L,8,0)</f>
        <v>2.2569444444444442E-3</v>
      </c>
      <c r="BH1113" s="152">
        <f>VLOOKUP($A1113,Basisgegevens!$B:$L,9,0)</f>
        <v>300</v>
      </c>
      <c r="BI1113" s="152">
        <f>VLOOKUP($A1113,Basisgegevens!$B:$L,10,0)</f>
        <v>135</v>
      </c>
      <c r="BJ1113" s="152">
        <f>VLOOKUP($A1113,Basisgegevens!$B:$L,11,0)</f>
        <v>19</v>
      </c>
      <c r="BK1113" s="152" t="str">
        <f t="shared" ref="BK1113:BK1127" si="447">IF(O1113="","",IF(ISTEXT(O1113),O1113,IF(O1113&gt;BJ1113,"Uit",IF(ISBLANK(P1113),O1113,O1113+P1113))))</f>
        <v/>
      </c>
      <c r="BL1113" s="153" t="str">
        <f t="shared" ref="BL1113:BL1127" si="448">IF(OR(ISTEXT(N1113),BK1113=""),N1113,IF(ISTEXT(BK1113),BK1113,N1113+BK1113))</f>
        <v>Uit</v>
      </c>
      <c r="BM1113" s="154" t="str">
        <f t="shared" si="433"/>
        <v/>
      </c>
      <c r="BN1113" s="154">
        <f t="shared" ref="BN1113:BN1127" si="449">IF(BD1113&gt;BF1113,0,(BF1113-BD1113)*24*3600*0.4)</f>
        <v>0</v>
      </c>
      <c r="BO1113" s="154" t="str">
        <f t="shared" ref="BO1113:BO1127" si="450">IF(Q1113="","",IF(ISTEXT(Q1113),Q1113,IF(ISTEXT(R1113),R1113,Q1113+R1113)))</f>
        <v/>
      </c>
      <c r="BP1113" s="61"/>
      <c r="BQ1113" s="61"/>
      <c r="BR1113" s="59" t="str">
        <f t="shared" ref="BR1113:BR1127" si="451">IF(BP1113="","",BP1113)</f>
        <v/>
      </c>
      <c r="BS1113" s="59" t="str">
        <f t="shared" ref="BS1113:BS1127" si="452">IF(BQ1113="","",BQ1113)</f>
        <v/>
      </c>
      <c r="BT1113" s="155" t="str">
        <f t="shared" ref="BT1113:BT1127" si="453">IFERROR(AVERAGE(BR1113:BS1113),"")</f>
        <v/>
      </c>
      <c r="BU1113" s="156" t="str">
        <f t="shared" ref="BU1113:BU1127" si="454">IF(BT1113&gt;0,IF(BT1113&lt;6,"onvoldoende",""),"")</f>
        <v/>
      </c>
      <c r="BV1113" s="68"/>
      <c r="BW1113" s="68"/>
      <c r="BX1113" s="68"/>
      <c r="BY1113" s="68"/>
      <c r="BZ1113" s="68"/>
      <c r="CA1113" s="68"/>
      <c r="CB1113" s="68"/>
      <c r="CC1113" s="68"/>
    </row>
    <row r="1114" spans="1:81" x14ac:dyDescent="0.2">
      <c r="A1114" s="138" t="s">
        <v>194</v>
      </c>
      <c r="B1114" s="32"/>
      <c r="C1114" s="164" t="str">
        <f t="shared" si="434"/>
        <v>L</v>
      </c>
      <c r="D1114" s="68"/>
      <c r="E1114" s="40"/>
      <c r="F1114" s="35"/>
      <c r="G1114" s="32"/>
      <c r="H1114" s="32"/>
      <c r="I1114" s="32"/>
      <c r="J1114" s="32"/>
      <c r="K1114" s="41"/>
      <c r="L1114" s="42"/>
      <c r="M1114" s="42"/>
      <c r="N1114" s="167" t="str">
        <f t="shared" si="435"/>
        <v>Uit</v>
      </c>
      <c r="O1114" s="46"/>
      <c r="P1114" s="47"/>
      <c r="Q1114" s="48">
        <f t="shared" si="436"/>
        <v>0</v>
      </c>
      <c r="R1114" s="49" t="str">
        <f t="shared" si="437"/>
        <v/>
      </c>
      <c r="S1114" s="50" t="str">
        <f t="shared" si="438"/>
        <v>Uit</v>
      </c>
      <c r="T1114" s="171">
        <f t="shared" si="439"/>
        <v>0</v>
      </c>
      <c r="U1114" s="169">
        <f t="shared" si="440"/>
        <v>0</v>
      </c>
      <c r="V1114" s="169" t="str">
        <f t="shared" si="441"/>
        <v>Uit</v>
      </c>
      <c r="W1114" s="170" t="str">
        <f t="shared" si="442"/>
        <v/>
      </c>
      <c r="X1114" s="91" t="str">
        <f t="shared" si="443"/>
        <v/>
      </c>
      <c r="Y1114" s="51"/>
      <c r="Z1114" s="51"/>
      <c r="AA1114" s="51"/>
      <c r="AB1114" s="51"/>
      <c r="AC1114" s="51"/>
      <c r="AD1114" s="51"/>
      <c r="AE1114" s="51"/>
      <c r="AF1114" s="51"/>
      <c r="AG1114" s="51"/>
      <c r="AH1114" s="51"/>
      <c r="AI1114" s="51"/>
      <c r="AJ1114" s="51"/>
      <c r="AK1114" s="51"/>
      <c r="AL1114" s="51"/>
      <c r="AM1114" s="51"/>
      <c r="AN1114" s="51"/>
      <c r="AO1114" s="51"/>
      <c r="AP1114" s="51"/>
      <c r="AQ1114" s="51"/>
      <c r="AR1114" s="51"/>
      <c r="AS1114" s="51"/>
      <c r="AT1114" s="51"/>
      <c r="AU1114" s="51"/>
      <c r="AV1114" s="51"/>
      <c r="AW1114" s="51"/>
      <c r="AX1114" s="149">
        <f t="shared" si="444"/>
        <v>0</v>
      </c>
      <c r="AY1114" s="52"/>
      <c r="AZ1114" s="90" t="e">
        <f>VLOOKUP(AY1114,Termination!C:D,2,FALSE)</f>
        <v>#N/A</v>
      </c>
      <c r="BA1114" s="92" t="str">
        <f t="shared" si="445"/>
        <v/>
      </c>
      <c r="BB1114" s="89"/>
      <c r="BC1114" s="89"/>
      <c r="BD1114" s="150" t="str">
        <f t="shared" si="446"/>
        <v/>
      </c>
      <c r="BE1114" s="151">
        <f>VLOOKUP(A1114,Basisgegevens!$B:$L,5,0)</f>
        <v>1.1342592592592591E-3</v>
      </c>
      <c r="BF1114" s="151">
        <f>VLOOKUP($A1114,Basisgegevens!$B:$L,7,0)</f>
        <v>9.0277777777777763E-4</v>
      </c>
      <c r="BG1114" s="151">
        <f>VLOOKUP($A1114,Basisgegevens!$B:$L,8,0)</f>
        <v>2.2569444444444442E-3</v>
      </c>
      <c r="BH1114" s="152">
        <f>VLOOKUP($A1114,Basisgegevens!$B:$L,9,0)</f>
        <v>300</v>
      </c>
      <c r="BI1114" s="152">
        <f>VLOOKUP($A1114,Basisgegevens!$B:$L,10,0)</f>
        <v>135</v>
      </c>
      <c r="BJ1114" s="152">
        <f>VLOOKUP($A1114,Basisgegevens!$B:$L,11,0)</f>
        <v>19</v>
      </c>
      <c r="BK1114" s="152" t="str">
        <f t="shared" si="447"/>
        <v/>
      </c>
      <c r="BL1114" s="153" t="str">
        <f t="shared" si="448"/>
        <v>Uit</v>
      </c>
      <c r="BM1114" s="154" t="str">
        <f t="shared" si="433"/>
        <v/>
      </c>
      <c r="BN1114" s="154">
        <f t="shared" si="449"/>
        <v>0</v>
      </c>
      <c r="BO1114" s="154" t="str">
        <f t="shared" si="450"/>
        <v/>
      </c>
      <c r="BP1114" s="61"/>
      <c r="BQ1114" s="61"/>
      <c r="BR1114" s="59" t="str">
        <f t="shared" si="451"/>
        <v/>
      </c>
      <c r="BS1114" s="59" t="str">
        <f t="shared" si="452"/>
        <v/>
      </c>
      <c r="BT1114" s="155" t="str">
        <f t="shared" si="453"/>
        <v/>
      </c>
      <c r="BU1114" s="156" t="str">
        <f t="shared" si="454"/>
        <v/>
      </c>
      <c r="BV1114" s="68"/>
      <c r="BW1114" s="68"/>
      <c r="BX1114" s="68"/>
      <c r="BY1114" s="68"/>
      <c r="BZ1114" s="68"/>
      <c r="CA1114" s="68"/>
      <c r="CB1114" s="68"/>
      <c r="CC1114" s="68"/>
    </row>
    <row r="1115" spans="1:81" x14ac:dyDescent="0.2">
      <c r="A1115" s="138" t="s">
        <v>194</v>
      </c>
      <c r="B1115" s="32"/>
      <c r="C1115" s="164" t="str">
        <f t="shared" si="434"/>
        <v>L</v>
      </c>
      <c r="D1115" s="68"/>
      <c r="E1115" s="40"/>
      <c r="F1115" s="35"/>
      <c r="G1115" s="32"/>
      <c r="H1115" s="32"/>
      <c r="I1115" s="32"/>
      <c r="J1115" s="32"/>
      <c r="K1115" s="41"/>
      <c r="L1115" s="42"/>
      <c r="M1115" s="42"/>
      <c r="N1115" s="167" t="str">
        <f t="shared" si="435"/>
        <v>Uit</v>
      </c>
      <c r="O1115" s="46"/>
      <c r="P1115" s="47"/>
      <c r="Q1115" s="48">
        <f t="shared" si="436"/>
        <v>0</v>
      </c>
      <c r="R1115" s="49" t="str">
        <f t="shared" si="437"/>
        <v/>
      </c>
      <c r="S1115" s="50" t="str">
        <f t="shared" si="438"/>
        <v>Uit</v>
      </c>
      <c r="T1115" s="171">
        <f t="shared" si="439"/>
        <v>0</v>
      </c>
      <c r="U1115" s="169">
        <f t="shared" si="440"/>
        <v>0</v>
      </c>
      <c r="V1115" s="169" t="str">
        <f t="shared" si="441"/>
        <v>Uit</v>
      </c>
      <c r="W1115" s="170" t="str">
        <f t="shared" si="442"/>
        <v/>
      </c>
      <c r="X1115" s="91" t="str">
        <f t="shared" si="443"/>
        <v/>
      </c>
      <c r="Y1115" s="51"/>
      <c r="Z1115" s="51"/>
      <c r="AA1115" s="51"/>
      <c r="AB1115" s="51"/>
      <c r="AC1115" s="51"/>
      <c r="AD1115" s="51"/>
      <c r="AE1115" s="51"/>
      <c r="AF1115" s="51"/>
      <c r="AG1115" s="51"/>
      <c r="AH1115" s="51"/>
      <c r="AI1115" s="51"/>
      <c r="AJ1115" s="51"/>
      <c r="AK1115" s="51"/>
      <c r="AL1115" s="51"/>
      <c r="AM1115" s="51"/>
      <c r="AN1115" s="51"/>
      <c r="AO1115" s="51"/>
      <c r="AP1115" s="51"/>
      <c r="AQ1115" s="51"/>
      <c r="AR1115" s="51"/>
      <c r="AS1115" s="51"/>
      <c r="AT1115" s="51"/>
      <c r="AU1115" s="51"/>
      <c r="AV1115" s="51"/>
      <c r="AW1115" s="51"/>
      <c r="AX1115" s="149">
        <f t="shared" si="444"/>
        <v>0</v>
      </c>
      <c r="AY1115" s="52"/>
      <c r="AZ1115" s="90" t="e">
        <f>VLOOKUP(AY1115,Termination!C:D,2,FALSE)</f>
        <v>#N/A</v>
      </c>
      <c r="BA1115" s="92" t="str">
        <f t="shared" si="445"/>
        <v/>
      </c>
      <c r="BB1115" s="89"/>
      <c r="BC1115" s="89"/>
      <c r="BD1115" s="150" t="str">
        <f t="shared" si="446"/>
        <v/>
      </c>
      <c r="BE1115" s="151">
        <f>VLOOKUP(A1115,Basisgegevens!$B:$L,5,0)</f>
        <v>1.1342592592592591E-3</v>
      </c>
      <c r="BF1115" s="151">
        <f>VLOOKUP($A1115,Basisgegevens!$B:$L,7,0)</f>
        <v>9.0277777777777763E-4</v>
      </c>
      <c r="BG1115" s="151">
        <f>VLOOKUP($A1115,Basisgegevens!$B:$L,8,0)</f>
        <v>2.2569444444444442E-3</v>
      </c>
      <c r="BH1115" s="152">
        <f>VLOOKUP($A1115,Basisgegevens!$B:$L,9,0)</f>
        <v>300</v>
      </c>
      <c r="BI1115" s="152">
        <f>VLOOKUP($A1115,Basisgegevens!$B:$L,10,0)</f>
        <v>135</v>
      </c>
      <c r="BJ1115" s="152">
        <f>VLOOKUP($A1115,Basisgegevens!$B:$L,11,0)</f>
        <v>19</v>
      </c>
      <c r="BK1115" s="152" t="str">
        <f t="shared" si="447"/>
        <v/>
      </c>
      <c r="BL1115" s="153" t="str">
        <f t="shared" si="448"/>
        <v>Uit</v>
      </c>
      <c r="BM1115" s="154" t="str">
        <f t="shared" si="433"/>
        <v/>
      </c>
      <c r="BN1115" s="154">
        <f t="shared" si="449"/>
        <v>0</v>
      </c>
      <c r="BO1115" s="154" t="str">
        <f t="shared" si="450"/>
        <v/>
      </c>
      <c r="BP1115" s="61"/>
      <c r="BQ1115" s="61"/>
      <c r="BR1115" s="59" t="str">
        <f t="shared" si="451"/>
        <v/>
      </c>
      <c r="BS1115" s="59" t="str">
        <f t="shared" si="452"/>
        <v/>
      </c>
      <c r="BT1115" s="155" t="str">
        <f t="shared" si="453"/>
        <v/>
      </c>
      <c r="BU1115" s="156" t="str">
        <f t="shared" si="454"/>
        <v/>
      </c>
      <c r="BV1115" s="68"/>
      <c r="BW1115" s="68"/>
      <c r="BX1115" s="68"/>
      <c r="BY1115" s="68"/>
      <c r="BZ1115" s="68"/>
      <c r="CA1115" s="68"/>
      <c r="CB1115" s="68"/>
      <c r="CC1115" s="68"/>
    </row>
    <row r="1116" spans="1:81" x14ac:dyDescent="0.2">
      <c r="A1116" s="138" t="s">
        <v>194</v>
      </c>
      <c r="B1116" s="32"/>
      <c r="C1116" s="164" t="str">
        <f t="shared" si="434"/>
        <v>L</v>
      </c>
      <c r="D1116" s="68"/>
      <c r="E1116" s="40"/>
      <c r="F1116" s="35"/>
      <c r="G1116" s="32"/>
      <c r="H1116" s="32"/>
      <c r="I1116" s="32"/>
      <c r="J1116" s="32"/>
      <c r="K1116" s="41"/>
      <c r="L1116" s="42"/>
      <c r="M1116" s="42"/>
      <c r="N1116" s="167" t="str">
        <f t="shared" si="435"/>
        <v>Uit</v>
      </c>
      <c r="O1116" s="46"/>
      <c r="P1116" s="47"/>
      <c r="Q1116" s="48">
        <f t="shared" si="436"/>
        <v>0</v>
      </c>
      <c r="R1116" s="49" t="str">
        <f t="shared" si="437"/>
        <v/>
      </c>
      <c r="S1116" s="50" t="str">
        <f t="shared" si="438"/>
        <v>Uit</v>
      </c>
      <c r="T1116" s="171">
        <f t="shared" si="439"/>
        <v>0</v>
      </c>
      <c r="U1116" s="169">
        <f t="shared" si="440"/>
        <v>0</v>
      </c>
      <c r="V1116" s="169" t="str">
        <f t="shared" si="441"/>
        <v>Uit</v>
      </c>
      <c r="W1116" s="170" t="str">
        <f t="shared" si="442"/>
        <v/>
      </c>
      <c r="X1116" s="91" t="str">
        <f t="shared" si="443"/>
        <v/>
      </c>
      <c r="Y1116" s="51"/>
      <c r="Z1116" s="51"/>
      <c r="AA1116" s="51"/>
      <c r="AB1116" s="51"/>
      <c r="AC1116" s="51"/>
      <c r="AD1116" s="51"/>
      <c r="AE1116" s="51"/>
      <c r="AF1116" s="51"/>
      <c r="AG1116" s="51"/>
      <c r="AH1116" s="51"/>
      <c r="AI1116" s="51"/>
      <c r="AJ1116" s="51"/>
      <c r="AK1116" s="51"/>
      <c r="AL1116" s="51"/>
      <c r="AM1116" s="51"/>
      <c r="AN1116" s="51"/>
      <c r="AO1116" s="51"/>
      <c r="AP1116" s="51"/>
      <c r="AQ1116" s="51"/>
      <c r="AR1116" s="51"/>
      <c r="AS1116" s="51"/>
      <c r="AT1116" s="51"/>
      <c r="AU1116" s="51"/>
      <c r="AV1116" s="51"/>
      <c r="AW1116" s="51"/>
      <c r="AX1116" s="149">
        <f t="shared" si="444"/>
        <v>0</v>
      </c>
      <c r="AY1116" s="52"/>
      <c r="AZ1116" s="90" t="e">
        <f>VLOOKUP(AY1116,Termination!C:D,2,FALSE)</f>
        <v>#N/A</v>
      </c>
      <c r="BA1116" s="92" t="str">
        <f t="shared" si="445"/>
        <v/>
      </c>
      <c r="BB1116" s="89"/>
      <c r="BC1116" s="89"/>
      <c r="BD1116" s="150" t="str">
        <f t="shared" si="446"/>
        <v/>
      </c>
      <c r="BE1116" s="151">
        <f>VLOOKUP(A1116,Basisgegevens!$B:$L,5,0)</f>
        <v>1.1342592592592591E-3</v>
      </c>
      <c r="BF1116" s="151">
        <f>VLOOKUP($A1116,Basisgegevens!$B:$L,7,0)</f>
        <v>9.0277777777777763E-4</v>
      </c>
      <c r="BG1116" s="151">
        <f>VLOOKUP($A1116,Basisgegevens!$B:$L,8,0)</f>
        <v>2.2569444444444442E-3</v>
      </c>
      <c r="BH1116" s="152">
        <f>VLOOKUP($A1116,Basisgegevens!$B:$L,9,0)</f>
        <v>300</v>
      </c>
      <c r="BI1116" s="152">
        <f>VLOOKUP($A1116,Basisgegevens!$B:$L,10,0)</f>
        <v>135</v>
      </c>
      <c r="BJ1116" s="152">
        <f>VLOOKUP($A1116,Basisgegevens!$B:$L,11,0)</f>
        <v>19</v>
      </c>
      <c r="BK1116" s="152" t="str">
        <f t="shared" si="447"/>
        <v/>
      </c>
      <c r="BL1116" s="153" t="str">
        <f t="shared" si="448"/>
        <v>Uit</v>
      </c>
      <c r="BM1116" s="154" t="str">
        <f t="shared" si="433"/>
        <v/>
      </c>
      <c r="BN1116" s="154">
        <f t="shared" si="449"/>
        <v>0</v>
      </c>
      <c r="BO1116" s="154" t="str">
        <f t="shared" si="450"/>
        <v/>
      </c>
      <c r="BP1116" s="61"/>
      <c r="BQ1116" s="61"/>
      <c r="BR1116" s="59" t="str">
        <f t="shared" si="451"/>
        <v/>
      </c>
      <c r="BS1116" s="59" t="str">
        <f t="shared" si="452"/>
        <v/>
      </c>
      <c r="BT1116" s="155" t="str">
        <f t="shared" si="453"/>
        <v/>
      </c>
      <c r="BU1116" s="156" t="str">
        <f t="shared" si="454"/>
        <v/>
      </c>
      <c r="BV1116" s="68"/>
      <c r="BW1116" s="68"/>
      <c r="BX1116" s="68"/>
      <c r="BY1116" s="68"/>
      <c r="BZ1116" s="68"/>
      <c r="CA1116" s="68"/>
      <c r="CB1116" s="68"/>
      <c r="CC1116" s="68"/>
    </row>
    <row r="1117" spans="1:81" x14ac:dyDescent="0.2">
      <c r="A1117" s="138" t="s">
        <v>194</v>
      </c>
      <c r="B1117" s="32"/>
      <c r="C1117" s="164" t="str">
        <f t="shared" si="434"/>
        <v>L</v>
      </c>
      <c r="D1117" s="68"/>
      <c r="E1117" s="40"/>
      <c r="F1117" s="35"/>
      <c r="G1117" s="32"/>
      <c r="H1117" s="32"/>
      <c r="I1117" s="32"/>
      <c r="J1117" s="32"/>
      <c r="K1117" s="41"/>
      <c r="L1117" s="42"/>
      <c r="M1117" s="42"/>
      <c r="N1117" s="167" t="str">
        <f t="shared" si="435"/>
        <v>Uit</v>
      </c>
      <c r="O1117" s="46"/>
      <c r="P1117" s="47"/>
      <c r="Q1117" s="48">
        <f t="shared" si="436"/>
        <v>0</v>
      </c>
      <c r="R1117" s="49" t="str">
        <f t="shared" si="437"/>
        <v/>
      </c>
      <c r="S1117" s="50" t="str">
        <f t="shared" si="438"/>
        <v>Uit</v>
      </c>
      <c r="T1117" s="171">
        <f t="shared" si="439"/>
        <v>0</v>
      </c>
      <c r="U1117" s="169">
        <f t="shared" si="440"/>
        <v>0</v>
      </c>
      <c r="V1117" s="169" t="str">
        <f t="shared" si="441"/>
        <v>Uit</v>
      </c>
      <c r="W1117" s="170" t="str">
        <f t="shared" si="442"/>
        <v/>
      </c>
      <c r="X1117" s="91" t="str">
        <f t="shared" si="443"/>
        <v/>
      </c>
      <c r="Y1117" s="51"/>
      <c r="Z1117" s="51"/>
      <c r="AA1117" s="51"/>
      <c r="AB1117" s="51"/>
      <c r="AC1117" s="51"/>
      <c r="AD1117" s="51"/>
      <c r="AE1117" s="51"/>
      <c r="AF1117" s="51"/>
      <c r="AG1117" s="51"/>
      <c r="AH1117" s="51"/>
      <c r="AI1117" s="51"/>
      <c r="AJ1117" s="51"/>
      <c r="AK1117" s="51"/>
      <c r="AL1117" s="51"/>
      <c r="AM1117" s="51"/>
      <c r="AN1117" s="51"/>
      <c r="AO1117" s="51"/>
      <c r="AP1117" s="51"/>
      <c r="AQ1117" s="51"/>
      <c r="AR1117" s="51"/>
      <c r="AS1117" s="51"/>
      <c r="AT1117" s="51"/>
      <c r="AU1117" s="51"/>
      <c r="AV1117" s="51"/>
      <c r="AW1117" s="51"/>
      <c r="AX1117" s="149">
        <f t="shared" si="444"/>
        <v>0</v>
      </c>
      <c r="AY1117" s="52"/>
      <c r="AZ1117" s="90" t="e">
        <f>VLOOKUP(AY1117,Termination!C:D,2,FALSE)</f>
        <v>#N/A</v>
      </c>
      <c r="BA1117" s="92" t="str">
        <f t="shared" si="445"/>
        <v/>
      </c>
      <c r="BB1117" s="89"/>
      <c r="BC1117" s="89"/>
      <c r="BD1117" s="150" t="str">
        <f t="shared" si="446"/>
        <v/>
      </c>
      <c r="BE1117" s="151">
        <f>VLOOKUP(A1117,Basisgegevens!$B:$L,5,0)</f>
        <v>1.1342592592592591E-3</v>
      </c>
      <c r="BF1117" s="151">
        <f>VLOOKUP($A1117,Basisgegevens!$B:$L,7,0)</f>
        <v>9.0277777777777763E-4</v>
      </c>
      <c r="BG1117" s="151">
        <f>VLOOKUP($A1117,Basisgegevens!$B:$L,8,0)</f>
        <v>2.2569444444444442E-3</v>
      </c>
      <c r="BH1117" s="152">
        <f>VLOOKUP($A1117,Basisgegevens!$B:$L,9,0)</f>
        <v>300</v>
      </c>
      <c r="BI1117" s="152">
        <f>VLOOKUP($A1117,Basisgegevens!$B:$L,10,0)</f>
        <v>135</v>
      </c>
      <c r="BJ1117" s="152">
        <f>VLOOKUP($A1117,Basisgegevens!$B:$L,11,0)</f>
        <v>19</v>
      </c>
      <c r="BK1117" s="152" t="str">
        <f t="shared" si="447"/>
        <v/>
      </c>
      <c r="BL1117" s="153" t="str">
        <f t="shared" si="448"/>
        <v>Uit</v>
      </c>
      <c r="BM1117" s="154" t="str">
        <f t="shared" si="433"/>
        <v/>
      </c>
      <c r="BN1117" s="154">
        <f t="shared" si="449"/>
        <v>0</v>
      </c>
      <c r="BO1117" s="154" t="str">
        <f t="shared" si="450"/>
        <v/>
      </c>
      <c r="BP1117" s="61"/>
      <c r="BQ1117" s="61"/>
      <c r="BR1117" s="59" t="str">
        <f t="shared" si="451"/>
        <v/>
      </c>
      <c r="BS1117" s="59" t="str">
        <f t="shared" si="452"/>
        <v/>
      </c>
      <c r="BT1117" s="155" t="str">
        <f t="shared" si="453"/>
        <v/>
      </c>
      <c r="BU1117" s="156" t="str">
        <f t="shared" si="454"/>
        <v/>
      </c>
      <c r="BV1117" s="68"/>
      <c r="BW1117" s="68"/>
      <c r="BX1117" s="68"/>
      <c r="BY1117" s="68"/>
      <c r="BZ1117" s="68"/>
      <c r="CA1117" s="68"/>
      <c r="CB1117" s="68"/>
      <c r="CC1117" s="68"/>
    </row>
    <row r="1118" spans="1:81" x14ac:dyDescent="0.2">
      <c r="A1118" s="138" t="s">
        <v>194</v>
      </c>
      <c r="B1118" s="32"/>
      <c r="C1118" s="164" t="str">
        <f t="shared" si="434"/>
        <v>L</v>
      </c>
      <c r="D1118" s="68"/>
      <c r="E1118" s="40"/>
      <c r="F1118" s="35"/>
      <c r="G1118" s="32"/>
      <c r="H1118" s="32"/>
      <c r="I1118" s="32"/>
      <c r="J1118" s="32"/>
      <c r="K1118" s="41"/>
      <c r="L1118" s="42"/>
      <c r="M1118" s="42"/>
      <c r="N1118" s="167" t="str">
        <f t="shared" si="435"/>
        <v>Uit</v>
      </c>
      <c r="O1118" s="46"/>
      <c r="P1118" s="47"/>
      <c r="Q1118" s="48">
        <f t="shared" si="436"/>
        <v>0</v>
      </c>
      <c r="R1118" s="49" t="str">
        <f t="shared" si="437"/>
        <v/>
      </c>
      <c r="S1118" s="50" t="str">
        <f t="shared" si="438"/>
        <v>Uit</v>
      </c>
      <c r="T1118" s="171">
        <f t="shared" si="439"/>
        <v>0</v>
      </c>
      <c r="U1118" s="169">
        <f t="shared" si="440"/>
        <v>0</v>
      </c>
      <c r="V1118" s="169" t="str">
        <f t="shared" si="441"/>
        <v>Uit</v>
      </c>
      <c r="W1118" s="170" t="str">
        <f t="shared" si="442"/>
        <v/>
      </c>
      <c r="X1118" s="91" t="str">
        <f t="shared" si="443"/>
        <v/>
      </c>
      <c r="Y1118" s="51"/>
      <c r="Z1118" s="51"/>
      <c r="AA1118" s="51"/>
      <c r="AB1118" s="51"/>
      <c r="AC1118" s="51"/>
      <c r="AD1118" s="51"/>
      <c r="AE1118" s="51"/>
      <c r="AF1118" s="51"/>
      <c r="AG1118" s="51"/>
      <c r="AH1118" s="51"/>
      <c r="AI1118" s="51"/>
      <c r="AJ1118" s="51"/>
      <c r="AK1118" s="51"/>
      <c r="AL1118" s="51"/>
      <c r="AM1118" s="51"/>
      <c r="AN1118" s="51"/>
      <c r="AO1118" s="51"/>
      <c r="AP1118" s="51"/>
      <c r="AQ1118" s="51"/>
      <c r="AR1118" s="51"/>
      <c r="AS1118" s="51"/>
      <c r="AT1118" s="51"/>
      <c r="AU1118" s="51"/>
      <c r="AV1118" s="51"/>
      <c r="AW1118" s="51"/>
      <c r="AX1118" s="149">
        <f t="shared" si="444"/>
        <v>0</v>
      </c>
      <c r="AY1118" s="52"/>
      <c r="AZ1118" s="90" t="e">
        <f>VLOOKUP(AY1118,Termination!C:D,2,FALSE)</f>
        <v>#N/A</v>
      </c>
      <c r="BA1118" s="92" t="str">
        <f t="shared" si="445"/>
        <v/>
      </c>
      <c r="BB1118" s="89"/>
      <c r="BC1118" s="89"/>
      <c r="BD1118" s="150" t="str">
        <f t="shared" si="446"/>
        <v/>
      </c>
      <c r="BE1118" s="151">
        <f>VLOOKUP(A1118,Basisgegevens!$B:$L,5,0)</f>
        <v>1.1342592592592591E-3</v>
      </c>
      <c r="BF1118" s="151">
        <f>VLOOKUP($A1118,Basisgegevens!$B:$L,7,0)</f>
        <v>9.0277777777777763E-4</v>
      </c>
      <c r="BG1118" s="151">
        <f>VLOOKUP($A1118,Basisgegevens!$B:$L,8,0)</f>
        <v>2.2569444444444442E-3</v>
      </c>
      <c r="BH1118" s="152">
        <f>VLOOKUP($A1118,Basisgegevens!$B:$L,9,0)</f>
        <v>300</v>
      </c>
      <c r="BI1118" s="152">
        <f>VLOOKUP($A1118,Basisgegevens!$B:$L,10,0)</f>
        <v>135</v>
      </c>
      <c r="BJ1118" s="152">
        <f>VLOOKUP($A1118,Basisgegevens!$B:$L,11,0)</f>
        <v>19</v>
      </c>
      <c r="BK1118" s="152" t="str">
        <f t="shared" si="447"/>
        <v/>
      </c>
      <c r="BL1118" s="153" t="str">
        <f t="shared" si="448"/>
        <v>Uit</v>
      </c>
      <c r="BM1118" s="154" t="str">
        <f t="shared" si="433"/>
        <v/>
      </c>
      <c r="BN1118" s="154">
        <f t="shared" si="449"/>
        <v>0</v>
      </c>
      <c r="BO1118" s="154" t="str">
        <f t="shared" si="450"/>
        <v/>
      </c>
      <c r="BP1118" s="61"/>
      <c r="BQ1118" s="61"/>
      <c r="BR1118" s="59" t="str">
        <f t="shared" si="451"/>
        <v/>
      </c>
      <c r="BS1118" s="59" t="str">
        <f t="shared" si="452"/>
        <v/>
      </c>
      <c r="BT1118" s="155" t="str">
        <f t="shared" si="453"/>
        <v/>
      </c>
      <c r="BU1118" s="156" t="str">
        <f t="shared" si="454"/>
        <v/>
      </c>
      <c r="BV1118" s="68"/>
      <c r="BW1118" s="68"/>
      <c r="BX1118" s="68"/>
      <c r="BY1118" s="68"/>
      <c r="BZ1118" s="68"/>
      <c r="CA1118" s="68"/>
      <c r="CB1118" s="68"/>
      <c r="CC1118" s="68"/>
    </row>
    <row r="1119" spans="1:81" x14ac:dyDescent="0.2">
      <c r="A1119" s="138" t="s">
        <v>194</v>
      </c>
      <c r="B1119" s="32"/>
      <c r="C1119" s="164" t="str">
        <f t="shared" si="434"/>
        <v>L</v>
      </c>
      <c r="D1119" s="68"/>
      <c r="E1119" s="40"/>
      <c r="F1119" s="35"/>
      <c r="G1119" s="32"/>
      <c r="H1119" s="32"/>
      <c r="I1119" s="32"/>
      <c r="J1119" s="32"/>
      <c r="K1119" s="41"/>
      <c r="L1119" s="42"/>
      <c r="M1119" s="42"/>
      <c r="N1119" s="167" t="str">
        <f t="shared" si="435"/>
        <v>Uit</v>
      </c>
      <c r="O1119" s="46"/>
      <c r="P1119" s="47"/>
      <c r="Q1119" s="48">
        <f t="shared" si="436"/>
        <v>0</v>
      </c>
      <c r="R1119" s="49" t="str">
        <f t="shared" si="437"/>
        <v/>
      </c>
      <c r="S1119" s="50" t="str">
        <f t="shared" si="438"/>
        <v>Uit</v>
      </c>
      <c r="T1119" s="171">
        <f t="shared" si="439"/>
        <v>0</v>
      </c>
      <c r="U1119" s="169">
        <f t="shared" si="440"/>
        <v>0</v>
      </c>
      <c r="V1119" s="169" t="str">
        <f t="shared" si="441"/>
        <v>Uit</v>
      </c>
      <c r="W1119" s="170" t="str">
        <f t="shared" si="442"/>
        <v/>
      </c>
      <c r="X1119" s="91" t="str">
        <f t="shared" si="443"/>
        <v/>
      </c>
      <c r="Y1119" s="51"/>
      <c r="Z1119" s="51"/>
      <c r="AA1119" s="51"/>
      <c r="AB1119" s="51"/>
      <c r="AC1119" s="51"/>
      <c r="AD1119" s="51"/>
      <c r="AE1119" s="51"/>
      <c r="AF1119" s="51"/>
      <c r="AG1119" s="51"/>
      <c r="AH1119" s="51"/>
      <c r="AI1119" s="51"/>
      <c r="AJ1119" s="51"/>
      <c r="AK1119" s="51"/>
      <c r="AL1119" s="51"/>
      <c r="AM1119" s="51"/>
      <c r="AN1119" s="51"/>
      <c r="AO1119" s="51"/>
      <c r="AP1119" s="51"/>
      <c r="AQ1119" s="51"/>
      <c r="AR1119" s="51"/>
      <c r="AS1119" s="51"/>
      <c r="AT1119" s="51"/>
      <c r="AU1119" s="51"/>
      <c r="AV1119" s="51"/>
      <c r="AW1119" s="51"/>
      <c r="AX1119" s="149">
        <f t="shared" si="444"/>
        <v>0</v>
      </c>
      <c r="AY1119" s="52"/>
      <c r="AZ1119" s="90" t="e">
        <f>VLOOKUP(AY1119,Termination!C:D,2,FALSE)</f>
        <v>#N/A</v>
      </c>
      <c r="BA1119" s="92" t="str">
        <f t="shared" si="445"/>
        <v/>
      </c>
      <c r="BB1119" s="89"/>
      <c r="BC1119" s="89"/>
      <c r="BD1119" s="150" t="str">
        <f t="shared" si="446"/>
        <v/>
      </c>
      <c r="BE1119" s="151">
        <f>VLOOKUP(A1119,Basisgegevens!$B:$L,5,0)</f>
        <v>1.1342592592592591E-3</v>
      </c>
      <c r="BF1119" s="151">
        <f>VLOOKUP($A1119,Basisgegevens!$B:$L,7,0)</f>
        <v>9.0277777777777763E-4</v>
      </c>
      <c r="BG1119" s="151">
        <f>VLOOKUP($A1119,Basisgegevens!$B:$L,8,0)</f>
        <v>2.2569444444444442E-3</v>
      </c>
      <c r="BH1119" s="152">
        <f>VLOOKUP($A1119,Basisgegevens!$B:$L,9,0)</f>
        <v>300</v>
      </c>
      <c r="BI1119" s="152">
        <f>VLOOKUP($A1119,Basisgegevens!$B:$L,10,0)</f>
        <v>135</v>
      </c>
      <c r="BJ1119" s="152">
        <f>VLOOKUP($A1119,Basisgegevens!$B:$L,11,0)</f>
        <v>19</v>
      </c>
      <c r="BK1119" s="152" t="str">
        <f t="shared" si="447"/>
        <v/>
      </c>
      <c r="BL1119" s="153" t="str">
        <f t="shared" si="448"/>
        <v>Uit</v>
      </c>
      <c r="BM1119" s="154" t="str">
        <f t="shared" si="433"/>
        <v/>
      </c>
      <c r="BN1119" s="154">
        <f t="shared" si="449"/>
        <v>0</v>
      </c>
      <c r="BO1119" s="154" t="str">
        <f t="shared" si="450"/>
        <v/>
      </c>
      <c r="BP1119" s="61"/>
      <c r="BQ1119" s="61"/>
      <c r="BR1119" s="59" t="str">
        <f t="shared" si="451"/>
        <v/>
      </c>
      <c r="BS1119" s="59" t="str">
        <f t="shared" si="452"/>
        <v/>
      </c>
      <c r="BT1119" s="155" t="str">
        <f t="shared" si="453"/>
        <v/>
      </c>
      <c r="BU1119" s="156" t="str">
        <f t="shared" si="454"/>
        <v/>
      </c>
      <c r="BV1119" s="68"/>
      <c r="BW1119" s="68"/>
      <c r="BX1119" s="68"/>
      <c r="BY1119" s="68"/>
      <c r="BZ1119" s="68"/>
      <c r="CA1119" s="68"/>
      <c r="CB1119" s="68"/>
      <c r="CC1119" s="68"/>
    </row>
    <row r="1120" spans="1:81" x14ac:dyDescent="0.2">
      <c r="A1120" s="138" t="s">
        <v>194</v>
      </c>
      <c r="B1120" s="32"/>
      <c r="C1120" s="164" t="str">
        <f t="shared" si="434"/>
        <v>L</v>
      </c>
      <c r="D1120" s="68"/>
      <c r="E1120" s="40"/>
      <c r="F1120" s="35"/>
      <c r="G1120" s="32"/>
      <c r="H1120" s="32"/>
      <c r="I1120" s="32"/>
      <c r="J1120" s="32"/>
      <c r="K1120" s="41"/>
      <c r="L1120" s="42"/>
      <c r="M1120" s="42"/>
      <c r="N1120" s="167" t="str">
        <f t="shared" si="435"/>
        <v>Uit</v>
      </c>
      <c r="O1120" s="46"/>
      <c r="P1120" s="47"/>
      <c r="Q1120" s="48">
        <f t="shared" si="436"/>
        <v>0</v>
      </c>
      <c r="R1120" s="49" t="str">
        <f t="shared" si="437"/>
        <v/>
      </c>
      <c r="S1120" s="50" t="str">
        <f t="shared" si="438"/>
        <v>Uit</v>
      </c>
      <c r="T1120" s="171">
        <f t="shared" si="439"/>
        <v>0</v>
      </c>
      <c r="U1120" s="169">
        <f t="shared" si="440"/>
        <v>0</v>
      </c>
      <c r="V1120" s="169" t="str">
        <f t="shared" si="441"/>
        <v>Uit</v>
      </c>
      <c r="W1120" s="170" t="str">
        <f t="shared" si="442"/>
        <v/>
      </c>
      <c r="X1120" s="91" t="str">
        <f t="shared" si="443"/>
        <v/>
      </c>
      <c r="Y1120" s="51"/>
      <c r="Z1120" s="51"/>
      <c r="AA1120" s="51"/>
      <c r="AB1120" s="51"/>
      <c r="AC1120" s="51"/>
      <c r="AD1120" s="51"/>
      <c r="AE1120" s="51"/>
      <c r="AF1120" s="51"/>
      <c r="AG1120" s="51"/>
      <c r="AH1120" s="51"/>
      <c r="AI1120" s="51"/>
      <c r="AJ1120" s="51"/>
      <c r="AK1120" s="51"/>
      <c r="AL1120" s="51"/>
      <c r="AM1120" s="51"/>
      <c r="AN1120" s="51"/>
      <c r="AO1120" s="51"/>
      <c r="AP1120" s="51"/>
      <c r="AQ1120" s="51"/>
      <c r="AR1120" s="51"/>
      <c r="AS1120" s="51"/>
      <c r="AT1120" s="51"/>
      <c r="AU1120" s="51"/>
      <c r="AV1120" s="51"/>
      <c r="AW1120" s="51"/>
      <c r="AX1120" s="149">
        <f t="shared" si="444"/>
        <v>0</v>
      </c>
      <c r="AY1120" s="52"/>
      <c r="AZ1120" s="90" t="e">
        <f>VLOOKUP(AY1120,Termination!C:D,2,FALSE)</f>
        <v>#N/A</v>
      </c>
      <c r="BA1120" s="92" t="str">
        <f t="shared" si="445"/>
        <v/>
      </c>
      <c r="BB1120" s="89"/>
      <c r="BC1120" s="89"/>
      <c r="BD1120" s="150" t="str">
        <f t="shared" si="446"/>
        <v/>
      </c>
      <c r="BE1120" s="151">
        <f>VLOOKUP(A1120,Basisgegevens!$B:$L,5,0)</f>
        <v>1.1342592592592591E-3</v>
      </c>
      <c r="BF1120" s="151">
        <f>VLOOKUP($A1120,Basisgegevens!$B:$L,7,0)</f>
        <v>9.0277777777777763E-4</v>
      </c>
      <c r="BG1120" s="151">
        <f>VLOOKUP($A1120,Basisgegevens!$B:$L,8,0)</f>
        <v>2.2569444444444442E-3</v>
      </c>
      <c r="BH1120" s="152">
        <f>VLOOKUP($A1120,Basisgegevens!$B:$L,9,0)</f>
        <v>300</v>
      </c>
      <c r="BI1120" s="152">
        <f>VLOOKUP($A1120,Basisgegevens!$B:$L,10,0)</f>
        <v>135</v>
      </c>
      <c r="BJ1120" s="152">
        <f>VLOOKUP($A1120,Basisgegevens!$B:$L,11,0)</f>
        <v>19</v>
      </c>
      <c r="BK1120" s="152" t="str">
        <f t="shared" si="447"/>
        <v/>
      </c>
      <c r="BL1120" s="153" t="str">
        <f t="shared" si="448"/>
        <v>Uit</v>
      </c>
      <c r="BM1120" s="154" t="str">
        <f t="shared" si="433"/>
        <v/>
      </c>
      <c r="BN1120" s="154">
        <f t="shared" si="449"/>
        <v>0</v>
      </c>
      <c r="BO1120" s="154" t="str">
        <f t="shared" si="450"/>
        <v/>
      </c>
      <c r="BP1120" s="61"/>
      <c r="BQ1120" s="61"/>
      <c r="BR1120" s="59" t="str">
        <f t="shared" si="451"/>
        <v/>
      </c>
      <c r="BS1120" s="59" t="str">
        <f t="shared" si="452"/>
        <v/>
      </c>
      <c r="BT1120" s="155" t="str">
        <f t="shared" si="453"/>
        <v/>
      </c>
      <c r="BU1120" s="156" t="str">
        <f t="shared" si="454"/>
        <v/>
      </c>
      <c r="BV1120" s="68"/>
      <c r="BW1120" s="68"/>
      <c r="BX1120" s="68"/>
      <c r="BY1120" s="68"/>
      <c r="BZ1120" s="68"/>
      <c r="CA1120" s="68"/>
      <c r="CB1120" s="68"/>
      <c r="CC1120" s="68"/>
    </row>
    <row r="1121" spans="1:81" x14ac:dyDescent="0.2">
      <c r="A1121" s="138" t="s">
        <v>194</v>
      </c>
      <c r="B1121" s="32"/>
      <c r="C1121" s="164" t="str">
        <f t="shared" si="434"/>
        <v>L</v>
      </c>
      <c r="D1121" s="68"/>
      <c r="E1121" s="40"/>
      <c r="F1121" s="35"/>
      <c r="G1121" s="32"/>
      <c r="H1121" s="32"/>
      <c r="I1121" s="32"/>
      <c r="J1121" s="32"/>
      <c r="K1121" s="41"/>
      <c r="L1121" s="42"/>
      <c r="M1121" s="42"/>
      <c r="N1121" s="167" t="str">
        <f t="shared" si="435"/>
        <v>Uit</v>
      </c>
      <c r="O1121" s="46"/>
      <c r="P1121" s="47"/>
      <c r="Q1121" s="48">
        <f t="shared" si="436"/>
        <v>0</v>
      </c>
      <c r="R1121" s="49" t="str">
        <f t="shared" si="437"/>
        <v/>
      </c>
      <c r="S1121" s="50" t="str">
        <f t="shared" si="438"/>
        <v>Uit</v>
      </c>
      <c r="T1121" s="171">
        <f t="shared" si="439"/>
        <v>0</v>
      </c>
      <c r="U1121" s="169">
        <f t="shared" si="440"/>
        <v>0</v>
      </c>
      <c r="V1121" s="169" t="str">
        <f t="shared" si="441"/>
        <v>Uit</v>
      </c>
      <c r="W1121" s="170" t="str">
        <f t="shared" si="442"/>
        <v/>
      </c>
      <c r="X1121" s="91" t="str">
        <f t="shared" si="443"/>
        <v/>
      </c>
      <c r="Y1121" s="51"/>
      <c r="Z1121" s="51"/>
      <c r="AA1121" s="51"/>
      <c r="AB1121" s="51"/>
      <c r="AC1121" s="51"/>
      <c r="AD1121" s="51"/>
      <c r="AE1121" s="51"/>
      <c r="AF1121" s="51"/>
      <c r="AG1121" s="51"/>
      <c r="AH1121" s="51"/>
      <c r="AI1121" s="51"/>
      <c r="AJ1121" s="51"/>
      <c r="AK1121" s="51"/>
      <c r="AL1121" s="51"/>
      <c r="AM1121" s="51"/>
      <c r="AN1121" s="51"/>
      <c r="AO1121" s="51"/>
      <c r="AP1121" s="51"/>
      <c r="AQ1121" s="51"/>
      <c r="AR1121" s="51"/>
      <c r="AS1121" s="51"/>
      <c r="AT1121" s="51"/>
      <c r="AU1121" s="51"/>
      <c r="AV1121" s="51"/>
      <c r="AW1121" s="51"/>
      <c r="AX1121" s="149">
        <f t="shared" si="444"/>
        <v>0</v>
      </c>
      <c r="AY1121" s="52"/>
      <c r="AZ1121" s="90" t="e">
        <f>VLOOKUP(AY1121,Termination!C:D,2,FALSE)</f>
        <v>#N/A</v>
      </c>
      <c r="BA1121" s="92" t="str">
        <f t="shared" si="445"/>
        <v/>
      </c>
      <c r="BB1121" s="89"/>
      <c r="BC1121" s="89"/>
      <c r="BD1121" s="150" t="str">
        <f t="shared" si="446"/>
        <v/>
      </c>
      <c r="BE1121" s="151">
        <f>VLOOKUP(A1121,Basisgegevens!$B:$L,5,0)</f>
        <v>1.1342592592592591E-3</v>
      </c>
      <c r="BF1121" s="151">
        <f>VLOOKUP($A1121,Basisgegevens!$B:$L,7,0)</f>
        <v>9.0277777777777763E-4</v>
      </c>
      <c r="BG1121" s="151">
        <f>VLOOKUP($A1121,Basisgegevens!$B:$L,8,0)</f>
        <v>2.2569444444444442E-3</v>
      </c>
      <c r="BH1121" s="152">
        <f>VLOOKUP($A1121,Basisgegevens!$B:$L,9,0)</f>
        <v>300</v>
      </c>
      <c r="BI1121" s="152">
        <f>VLOOKUP($A1121,Basisgegevens!$B:$L,10,0)</f>
        <v>135</v>
      </c>
      <c r="BJ1121" s="152">
        <f>VLOOKUP($A1121,Basisgegevens!$B:$L,11,0)</f>
        <v>19</v>
      </c>
      <c r="BK1121" s="152" t="str">
        <f t="shared" si="447"/>
        <v/>
      </c>
      <c r="BL1121" s="153" t="str">
        <f t="shared" si="448"/>
        <v>Uit</v>
      </c>
      <c r="BM1121" s="154" t="str">
        <f t="shared" si="433"/>
        <v/>
      </c>
      <c r="BN1121" s="154">
        <f t="shared" si="449"/>
        <v>0</v>
      </c>
      <c r="BO1121" s="154" t="str">
        <f t="shared" si="450"/>
        <v/>
      </c>
      <c r="BP1121" s="61"/>
      <c r="BQ1121" s="61"/>
      <c r="BR1121" s="59" t="str">
        <f t="shared" si="451"/>
        <v/>
      </c>
      <c r="BS1121" s="59" t="str">
        <f t="shared" si="452"/>
        <v/>
      </c>
      <c r="BT1121" s="155" t="str">
        <f t="shared" si="453"/>
        <v/>
      </c>
      <c r="BU1121" s="156" t="str">
        <f t="shared" si="454"/>
        <v/>
      </c>
      <c r="BV1121" s="68"/>
      <c r="BW1121" s="68"/>
      <c r="BX1121" s="68"/>
      <c r="BY1121" s="68"/>
      <c r="BZ1121" s="68"/>
      <c r="CA1121" s="68"/>
      <c r="CB1121" s="68"/>
      <c r="CC1121" s="68"/>
    </row>
    <row r="1122" spans="1:81" x14ac:dyDescent="0.2">
      <c r="A1122" s="138" t="s">
        <v>194</v>
      </c>
      <c r="B1122" s="32"/>
      <c r="C1122" s="164" t="str">
        <f t="shared" si="434"/>
        <v>L</v>
      </c>
      <c r="D1122" s="68"/>
      <c r="E1122" s="40"/>
      <c r="F1122" s="35"/>
      <c r="G1122" s="32"/>
      <c r="H1122" s="32"/>
      <c r="I1122" s="32"/>
      <c r="J1122" s="32"/>
      <c r="K1122" s="41"/>
      <c r="L1122" s="42"/>
      <c r="M1122" s="42"/>
      <c r="N1122" s="167" t="str">
        <f t="shared" si="435"/>
        <v>Uit</v>
      </c>
      <c r="O1122" s="46"/>
      <c r="P1122" s="47"/>
      <c r="Q1122" s="48">
        <f t="shared" si="436"/>
        <v>0</v>
      </c>
      <c r="R1122" s="49" t="str">
        <f t="shared" si="437"/>
        <v/>
      </c>
      <c r="S1122" s="50" t="str">
        <f t="shared" si="438"/>
        <v>Uit</v>
      </c>
      <c r="T1122" s="171">
        <f t="shared" si="439"/>
        <v>0</v>
      </c>
      <c r="U1122" s="169">
        <f t="shared" si="440"/>
        <v>0</v>
      </c>
      <c r="V1122" s="169" t="str">
        <f t="shared" si="441"/>
        <v>Uit</v>
      </c>
      <c r="W1122" s="170" t="str">
        <f t="shared" si="442"/>
        <v/>
      </c>
      <c r="X1122" s="91" t="str">
        <f t="shared" si="443"/>
        <v/>
      </c>
      <c r="Y1122" s="51"/>
      <c r="Z1122" s="51"/>
      <c r="AA1122" s="51"/>
      <c r="AB1122" s="51"/>
      <c r="AC1122" s="51"/>
      <c r="AD1122" s="51"/>
      <c r="AE1122" s="51"/>
      <c r="AF1122" s="51"/>
      <c r="AG1122" s="51"/>
      <c r="AH1122" s="51"/>
      <c r="AI1122" s="51"/>
      <c r="AJ1122" s="51"/>
      <c r="AK1122" s="51"/>
      <c r="AL1122" s="51"/>
      <c r="AM1122" s="51"/>
      <c r="AN1122" s="51"/>
      <c r="AO1122" s="51"/>
      <c r="AP1122" s="51"/>
      <c r="AQ1122" s="51"/>
      <c r="AR1122" s="51"/>
      <c r="AS1122" s="51"/>
      <c r="AT1122" s="51"/>
      <c r="AU1122" s="51"/>
      <c r="AV1122" s="51"/>
      <c r="AW1122" s="51"/>
      <c r="AX1122" s="149">
        <f t="shared" si="444"/>
        <v>0</v>
      </c>
      <c r="AY1122" s="52"/>
      <c r="AZ1122" s="90" t="e">
        <f>VLOOKUP(AY1122,Termination!C:D,2,FALSE)</f>
        <v>#N/A</v>
      </c>
      <c r="BA1122" s="92" t="str">
        <f t="shared" si="445"/>
        <v/>
      </c>
      <c r="BB1122" s="89"/>
      <c r="BC1122" s="89"/>
      <c r="BD1122" s="150" t="str">
        <f t="shared" si="446"/>
        <v/>
      </c>
      <c r="BE1122" s="151">
        <f>VLOOKUP(A1122,Basisgegevens!$B:$L,5,0)</f>
        <v>1.1342592592592591E-3</v>
      </c>
      <c r="BF1122" s="151">
        <f>VLOOKUP($A1122,Basisgegevens!$B:$L,7,0)</f>
        <v>9.0277777777777763E-4</v>
      </c>
      <c r="BG1122" s="151">
        <f>VLOOKUP($A1122,Basisgegevens!$B:$L,8,0)</f>
        <v>2.2569444444444442E-3</v>
      </c>
      <c r="BH1122" s="152">
        <f>VLOOKUP($A1122,Basisgegevens!$B:$L,9,0)</f>
        <v>300</v>
      </c>
      <c r="BI1122" s="152">
        <f>VLOOKUP($A1122,Basisgegevens!$B:$L,10,0)</f>
        <v>135</v>
      </c>
      <c r="BJ1122" s="152">
        <f>VLOOKUP($A1122,Basisgegevens!$B:$L,11,0)</f>
        <v>19</v>
      </c>
      <c r="BK1122" s="152" t="str">
        <f t="shared" si="447"/>
        <v/>
      </c>
      <c r="BL1122" s="153" t="str">
        <f t="shared" si="448"/>
        <v>Uit</v>
      </c>
      <c r="BM1122" s="154" t="str">
        <f t="shared" si="433"/>
        <v/>
      </c>
      <c r="BN1122" s="154">
        <f t="shared" si="449"/>
        <v>0</v>
      </c>
      <c r="BO1122" s="154" t="str">
        <f t="shared" si="450"/>
        <v/>
      </c>
      <c r="BP1122" s="61"/>
      <c r="BQ1122" s="61"/>
      <c r="BR1122" s="59" t="str">
        <f t="shared" si="451"/>
        <v/>
      </c>
      <c r="BS1122" s="59" t="str">
        <f t="shared" si="452"/>
        <v/>
      </c>
      <c r="BT1122" s="155" t="str">
        <f t="shared" si="453"/>
        <v/>
      </c>
      <c r="BU1122" s="156" t="str">
        <f t="shared" si="454"/>
        <v/>
      </c>
      <c r="BV1122" s="68"/>
      <c r="BW1122" s="68"/>
      <c r="BX1122" s="68"/>
      <c r="BY1122" s="68"/>
      <c r="BZ1122" s="68"/>
      <c r="CA1122" s="68"/>
      <c r="CB1122" s="68"/>
      <c r="CC1122" s="68"/>
    </row>
    <row r="1123" spans="1:81" x14ac:dyDescent="0.2">
      <c r="A1123" s="138" t="s">
        <v>194</v>
      </c>
      <c r="B1123" s="32"/>
      <c r="C1123" s="164" t="str">
        <f t="shared" si="434"/>
        <v>L</v>
      </c>
      <c r="D1123" s="68"/>
      <c r="E1123" s="40"/>
      <c r="F1123" s="35"/>
      <c r="G1123" s="32"/>
      <c r="H1123" s="32"/>
      <c r="I1123" s="32"/>
      <c r="J1123" s="32"/>
      <c r="K1123" s="41"/>
      <c r="L1123" s="42"/>
      <c r="M1123" s="42"/>
      <c r="N1123" s="167" t="str">
        <f t="shared" si="435"/>
        <v>Uit</v>
      </c>
      <c r="O1123" s="46"/>
      <c r="P1123" s="47"/>
      <c r="Q1123" s="48">
        <f t="shared" si="436"/>
        <v>0</v>
      </c>
      <c r="R1123" s="49" t="str">
        <f t="shared" si="437"/>
        <v/>
      </c>
      <c r="S1123" s="50" t="str">
        <f t="shared" si="438"/>
        <v>Uit</v>
      </c>
      <c r="T1123" s="171">
        <f t="shared" si="439"/>
        <v>0</v>
      </c>
      <c r="U1123" s="169">
        <f t="shared" si="440"/>
        <v>0</v>
      </c>
      <c r="V1123" s="169" t="str">
        <f t="shared" si="441"/>
        <v>Uit</v>
      </c>
      <c r="W1123" s="170" t="str">
        <f t="shared" si="442"/>
        <v/>
      </c>
      <c r="X1123" s="91" t="str">
        <f t="shared" si="443"/>
        <v/>
      </c>
      <c r="Y1123" s="51"/>
      <c r="Z1123" s="51"/>
      <c r="AA1123" s="51"/>
      <c r="AB1123" s="51"/>
      <c r="AC1123" s="51"/>
      <c r="AD1123" s="51"/>
      <c r="AE1123" s="51"/>
      <c r="AF1123" s="51"/>
      <c r="AG1123" s="51"/>
      <c r="AH1123" s="51"/>
      <c r="AI1123" s="51"/>
      <c r="AJ1123" s="51"/>
      <c r="AK1123" s="51"/>
      <c r="AL1123" s="51"/>
      <c r="AM1123" s="51"/>
      <c r="AN1123" s="51"/>
      <c r="AO1123" s="51"/>
      <c r="AP1123" s="51"/>
      <c r="AQ1123" s="51"/>
      <c r="AR1123" s="51"/>
      <c r="AS1123" s="51"/>
      <c r="AT1123" s="51"/>
      <c r="AU1123" s="51"/>
      <c r="AV1123" s="51"/>
      <c r="AW1123" s="51"/>
      <c r="AX1123" s="149">
        <f t="shared" si="444"/>
        <v>0</v>
      </c>
      <c r="AY1123" s="52"/>
      <c r="AZ1123" s="90" t="e">
        <f>VLOOKUP(AY1123,Termination!C:D,2,FALSE)</f>
        <v>#N/A</v>
      </c>
      <c r="BA1123" s="92" t="str">
        <f t="shared" si="445"/>
        <v/>
      </c>
      <c r="BB1123" s="89"/>
      <c r="BC1123" s="89"/>
      <c r="BD1123" s="150" t="str">
        <f t="shared" si="446"/>
        <v/>
      </c>
      <c r="BE1123" s="151">
        <f>VLOOKUP(A1123,Basisgegevens!$B:$L,5,0)</f>
        <v>1.1342592592592591E-3</v>
      </c>
      <c r="BF1123" s="151">
        <f>VLOOKUP($A1123,Basisgegevens!$B:$L,7,0)</f>
        <v>9.0277777777777763E-4</v>
      </c>
      <c r="BG1123" s="151">
        <f>VLOOKUP($A1123,Basisgegevens!$B:$L,8,0)</f>
        <v>2.2569444444444442E-3</v>
      </c>
      <c r="BH1123" s="152">
        <f>VLOOKUP($A1123,Basisgegevens!$B:$L,9,0)</f>
        <v>300</v>
      </c>
      <c r="BI1123" s="152">
        <f>VLOOKUP($A1123,Basisgegevens!$B:$L,10,0)</f>
        <v>135</v>
      </c>
      <c r="BJ1123" s="152">
        <f>VLOOKUP($A1123,Basisgegevens!$B:$L,11,0)</f>
        <v>19</v>
      </c>
      <c r="BK1123" s="152" t="str">
        <f t="shared" si="447"/>
        <v/>
      </c>
      <c r="BL1123" s="153" t="str">
        <f t="shared" si="448"/>
        <v>Uit</v>
      </c>
      <c r="BM1123" s="154" t="str">
        <f t="shared" si="433"/>
        <v/>
      </c>
      <c r="BN1123" s="154">
        <f t="shared" si="449"/>
        <v>0</v>
      </c>
      <c r="BO1123" s="154" t="str">
        <f t="shared" si="450"/>
        <v/>
      </c>
      <c r="BP1123" s="61"/>
      <c r="BQ1123" s="61"/>
      <c r="BR1123" s="59" t="str">
        <f t="shared" si="451"/>
        <v/>
      </c>
      <c r="BS1123" s="59" t="str">
        <f t="shared" si="452"/>
        <v/>
      </c>
      <c r="BT1123" s="155" t="str">
        <f t="shared" si="453"/>
        <v/>
      </c>
      <c r="BU1123" s="156" t="str">
        <f t="shared" si="454"/>
        <v/>
      </c>
      <c r="BV1123" s="68"/>
      <c r="BW1123" s="68"/>
      <c r="BX1123" s="68"/>
      <c r="BY1123" s="68"/>
      <c r="BZ1123" s="68"/>
      <c r="CA1123" s="68"/>
      <c r="CB1123" s="68"/>
      <c r="CC1123" s="68"/>
    </row>
    <row r="1124" spans="1:81" x14ac:dyDescent="0.2">
      <c r="A1124" s="138" t="s">
        <v>194</v>
      </c>
      <c r="B1124" s="32"/>
      <c r="C1124" s="164" t="str">
        <f t="shared" si="434"/>
        <v>L</v>
      </c>
      <c r="D1124" s="68"/>
      <c r="E1124" s="40"/>
      <c r="F1124" s="35"/>
      <c r="G1124" s="32"/>
      <c r="H1124" s="32"/>
      <c r="I1124" s="32"/>
      <c r="J1124" s="32"/>
      <c r="K1124" s="41"/>
      <c r="L1124" s="42"/>
      <c r="M1124" s="42"/>
      <c r="N1124" s="167" t="str">
        <f t="shared" si="435"/>
        <v>Uit</v>
      </c>
      <c r="O1124" s="46"/>
      <c r="P1124" s="47"/>
      <c r="Q1124" s="48">
        <f t="shared" si="436"/>
        <v>0</v>
      </c>
      <c r="R1124" s="49" t="str">
        <f t="shared" si="437"/>
        <v/>
      </c>
      <c r="S1124" s="50" t="str">
        <f t="shared" si="438"/>
        <v>Uit</v>
      </c>
      <c r="T1124" s="171">
        <f t="shared" si="439"/>
        <v>0</v>
      </c>
      <c r="U1124" s="169">
        <f t="shared" si="440"/>
        <v>0</v>
      </c>
      <c r="V1124" s="169" t="str">
        <f t="shared" si="441"/>
        <v>Uit</v>
      </c>
      <c r="W1124" s="170" t="str">
        <f t="shared" si="442"/>
        <v/>
      </c>
      <c r="X1124" s="91" t="str">
        <f t="shared" si="443"/>
        <v/>
      </c>
      <c r="Y1124" s="51"/>
      <c r="Z1124" s="51"/>
      <c r="AA1124" s="51"/>
      <c r="AB1124" s="51"/>
      <c r="AC1124" s="51"/>
      <c r="AD1124" s="51"/>
      <c r="AE1124" s="51"/>
      <c r="AF1124" s="51"/>
      <c r="AG1124" s="51"/>
      <c r="AH1124" s="51"/>
      <c r="AI1124" s="51"/>
      <c r="AJ1124" s="51"/>
      <c r="AK1124" s="51"/>
      <c r="AL1124" s="51"/>
      <c r="AM1124" s="51"/>
      <c r="AN1124" s="51"/>
      <c r="AO1124" s="51"/>
      <c r="AP1124" s="51"/>
      <c r="AQ1124" s="51"/>
      <c r="AR1124" s="51"/>
      <c r="AS1124" s="51"/>
      <c r="AT1124" s="51"/>
      <c r="AU1124" s="51"/>
      <c r="AV1124" s="51"/>
      <c r="AW1124" s="51"/>
      <c r="AX1124" s="149">
        <f t="shared" si="444"/>
        <v>0</v>
      </c>
      <c r="AY1124" s="52"/>
      <c r="AZ1124" s="90" t="e">
        <f>VLOOKUP(AY1124,Termination!C:D,2,FALSE)</f>
        <v>#N/A</v>
      </c>
      <c r="BA1124" s="92" t="str">
        <f t="shared" si="445"/>
        <v/>
      </c>
      <c r="BB1124" s="89"/>
      <c r="BC1124" s="89"/>
      <c r="BD1124" s="150" t="str">
        <f t="shared" si="446"/>
        <v/>
      </c>
      <c r="BE1124" s="151">
        <f>VLOOKUP(A1124,Basisgegevens!$B:$L,5,0)</f>
        <v>1.1342592592592591E-3</v>
      </c>
      <c r="BF1124" s="151">
        <f>VLOOKUP($A1124,Basisgegevens!$B:$L,7,0)</f>
        <v>9.0277777777777763E-4</v>
      </c>
      <c r="BG1124" s="151">
        <f>VLOOKUP($A1124,Basisgegevens!$B:$L,8,0)</f>
        <v>2.2569444444444442E-3</v>
      </c>
      <c r="BH1124" s="152">
        <f>VLOOKUP($A1124,Basisgegevens!$B:$L,9,0)</f>
        <v>300</v>
      </c>
      <c r="BI1124" s="152">
        <f>VLOOKUP($A1124,Basisgegevens!$B:$L,10,0)</f>
        <v>135</v>
      </c>
      <c r="BJ1124" s="152">
        <f>VLOOKUP($A1124,Basisgegevens!$B:$L,11,0)</f>
        <v>19</v>
      </c>
      <c r="BK1124" s="152" t="str">
        <f t="shared" si="447"/>
        <v/>
      </c>
      <c r="BL1124" s="153" t="str">
        <f t="shared" si="448"/>
        <v>Uit</v>
      </c>
      <c r="BM1124" s="154" t="str">
        <f t="shared" si="433"/>
        <v/>
      </c>
      <c r="BN1124" s="154">
        <f t="shared" si="449"/>
        <v>0</v>
      </c>
      <c r="BO1124" s="154" t="str">
        <f t="shared" si="450"/>
        <v/>
      </c>
      <c r="BP1124" s="61"/>
      <c r="BQ1124" s="61"/>
      <c r="BR1124" s="59" t="str">
        <f t="shared" si="451"/>
        <v/>
      </c>
      <c r="BS1124" s="59" t="str">
        <f t="shared" si="452"/>
        <v/>
      </c>
      <c r="BT1124" s="155" t="str">
        <f t="shared" si="453"/>
        <v/>
      </c>
      <c r="BU1124" s="156" t="str">
        <f t="shared" si="454"/>
        <v/>
      </c>
      <c r="BV1124" s="68"/>
      <c r="BW1124" s="68"/>
      <c r="BX1124" s="68"/>
      <c r="BY1124" s="68"/>
      <c r="BZ1124" s="68"/>
      <c r="CA1124" s="68"/>
      <c r="CB1124" s="68"/>
      <c r="CC1124" s="68"/>
    </row>
    <row r="1125" spans="1:81" x14ac:dyDescent="0.2">
      <c r="A1125" s="138" t="s">
        <v>194</v>
      </c>
      <c r="B1125" s="32"/>
      <c r="C1125" s="164" t="str">
        <f t="shared" si="434"/>
        <v>L</v>
      </c>
      <c r="D1125" s="68"/>
      <c r="E1125" s="40"/>
      <c r="F1125" s="35"/>
      <c r="G1125" s="32"/>
      <c r="H1125" s="32"/>
      <c r="I1125" s="32"/>
      <c r="J1125" s="32"/>
      <c r="K1125" s="41"/>
      <c r="L1125" s="42"/>
      <c r="M1125" s="42"/>
      <c r="N1125" s="167" t="str">
        <f t="shared" si="435"/>
        <v>Uit</v>
      </c>
      <c r="O1125" s="46"/>
      <c r="P1125" s="47"/>
      <c r="Q1125" s="48">
        <f t="shared" si="436"/>
        <v>0</v>
      </c>
      <c r="R1125" s="49" t="str">
        <f t="shared" si="437"/>
        <v/>
      </c>
      <c r="S1125" s="50" t="str">
        <f t="shared" si="438"/>
        <v>Uit</v>
      </c>
      <c r="T1125" s="171">
        <f t="shared" si="439"/>
        <v>0</v>
      </c>
      <c r="U1125" s="169">
        <f t="shared" si="440"/>
        <v>0</v>
      </c>
      <c r="V1125" s="169" t="str">
        <f t="shared" si="441"/>
        <v>Uit</v>
      </c>
      <c r="W1125" s="170" t="str">
        <f t="shared" si="442"/>
        <v/>
      </c>
      <c r="X1125" s="91" t="str">
        <f t="shared" si="443"/>
        <v/>
      </c>
      <c r="Y1125" s="51"/>
      <c r="Z1125" s="51"/>
      <c r="AA1125" s="51"/>
      <c r="AB1125" s="51"/>
      <c r="AC1125" s="51"/>
      <c r="AD1125" s="51"/>
      <c r="AE1125" s="51"/>
      <c r="AF1125" s="51"/>
      <c r="AG1125" s="51"/>
      <c r="AH1125" s="51"/>
      <c r="AI1125" s="51"/>
      <c r="AJ1125" s="51"/>
      <c r="AK1125" s="51"/>
      <c r="AL1125" s="51"/>
      <c r="AM1125" s="51"/>
      <c r="AN1125" s="51"/>
      <c r="AO1125" s="51"/>
      <c r="AP1125" s="51"/>
      <c r="AQ1125" s="51"/>
      <c r="AR1125" s="51"/>
      <c r="AS1125" s="51"/>
      <c r="AT1125" s="51"/>
      <c r="AU1125" s="51"/>
      <c r="AV1125" s="51"/>
      <c r="AW1125" s="51"/>
      <c r="AX1125" s="149">
        <f t="shared" si="444"/>
        <v>0</v>
      </c>
      <c r="AY1125" s="52"/>
      <c r="AZ1125" s="90" t="e">
        <f>VLOOKUP(AY1125,Termination!C:D,2,FALSE)</f>
        <v>#N/A</v>
      </c>
      <c r="BA1125" s="92" t="str">
        <f t="shared" si="445"/>
        <v/>
      </c>
      <c r="BB1125" s="89"/>
      <c r="BC1125" s="89"/>
      <c r="BD1125" s="150" t="str">
        <f t="shared" si="446"/>
        <v/>
      </c>
      <c r="BE1125" s="151">
        <f>VLOOKUP(A1125,Basisgegevens!$B:$L,5,0)</f>
        <v>1.1342592592592591E-3</v>
      </c>
      <c r="BF1125" s="151">
        <f>VLOOKUP($A1125,Basisgegevens!$B:$L,7,0)</f>
        <v>9.0277777777777763E-4</v>
      </c>
      <c r="BG1125" s="151">
        <f>VLOOKUP($A1125,Basisgegevens!$B:$L,8,0)</f>
        <v>2.2569444444444442E-3</v>
      </c>
      <c r="BH1125" s="152">
        <f>VLOOKUP($A1125,Basisgegevens!$B:$L,9,0)</f>
        <v>300</v>
      </c>
      <c r="BI1125" s="152">
        <f>VLOOKUP($A1125,Basisgegevens!$B:$L,10,0)</f>
        <v>135</v>
      </c>
      <c r="BJ1125" s="152">
        <f>VLOOKUP($A1125,Basisgegevens!$B:$L,11,0)</f>
        <v>19</v>
      </c>
      <c r="BK1125" s="152" t="str">
        <f t="shared" si="447"/>
        <v/>
      </c>
      <c r="BL1125" s="153" t="str">
        <f t="shared" si="448"/>
        <v>Uit</v>
      </c>
      <c r="BM1125" s="154" t="str">
        <f t="shared" si="433"/>
        <v/>
      </c>
      <c r="BN1125" s="154">
        <f t="shared" si="449"/>
        <v>0</v>
      </c>
      <c r="BO1125" s="154" t="str">
        <f t="shared" si="450"/>
        <v/>
      </c>
      <c r="BP1125" s="61"/>
      <c r="BQ1125" s="61"/>
      <c r="BR1125" s="59" t="str">
        <f t="shared" si="451"/>
        <v/>
      </c>
      <c r="BS1125" s="59" t="str">
        <f t="shared" si="452"/>
        <v/>
      </c>
      <c r="BT1125" s="155" t="str">
        <f t="shared" si="453"/>
        <v/>
      </c>
      <c r="BU1125" s="156" t="str">
        <f t="shared" si="454"/>
        <v/>
      </c>
      <c r="BV1125" s="68"/>
      <c r="BW1125" s="68"/>
      <c r="BX1125" s="68"/>
      <c r="BY1125" s="68"/>
      <c r="BZ1125" s="68"/>
      <c r="CA1125" s="68"/>
      <c r="CB1125" s="68"/>
      <c r="CC1125" s="68"/>
    </row>
    <row r="1126" spans="1:81" x14ac:dyDescent="0.2">
      <c r="A1126" s="138" t="s">
        <v>194</v>
      </c>
      <c r="B1126" s="32"/>
      <c r="C1126" s="164" t="str">
        <f t="shared" si="434"/>
        <v>L</v>
      </c>
      <c r="D1126" s="68"/>
      <c r="E1126" s="40"/>
      <c r="F1126" s="35"/>
      <c r="G1126" s="32"/>
      <c r="H1126" s="32"/>
      <c r="I1126" s="32"/>
      <c r="J1126" s="32"/>
      <c r="K1126" s="41"/>
      <c r="L1126" s="42"/>
      <c r="M1126" s="42"/>
      <c r="N1126" s="167" t="str">
        <f t="shared" si="435"/>
        <v>Uit</v>
      </c>
      <c r="O1126" s="46"/>
      <c r="P1126" s="47"/>
      <c r="Q1126" s="48">
        <f t="shared" si="436"/>
        <v>0</v>
      </c>
      <c r="R1126" s="49" t="str">
        <f t="shared" si="437"/>
        <v/>
      </c>
      <c r="S1126" s="50" t="str">
        <f t="shared" si="438"/>
        <v>Uit</v>
      </c>
      <c r="T1126" s="171">
        <f t="shared" si="439"/>
        <v>0</v>
      </c>
      <c r="U1126" s="169">
        <f t="shared" si="440"/>
        <v>0</v>
      </c>
      <c r="V1126" s="169" t="str">
        <f t="shared" si="441"/>
        <v>Uit</v>
      </c>
      <c r="W1126" s="170" t="str">
        <f t="shared" si="442"/>
        <v/>
      </c>
      <c r="X1126" s="91" t="str">
        <f t="shared" si="443"/>
        <v/>
      </c>
      <c r="Y1126" s="51"/>
      <c r="Z1126" s="51"/>
      <c r="AA1126" s="51"/>
      <c r="AB1126" s="51"/>
      <c r="AC1126" s="51"/>
      <c r="AD1126" s="51"/>
      <c r="AE1126" s="51"/>
      <c r="AF1126" s="51"/>
      <c r="AG1126" s="51"/>
      <c r="AH1126" s="51"/>
      <c r="AI1126" s="51"/>
      <c r="AJ1126" s="51"/>
      <c r="AK1126" s="51"/>
      <c r="AL1126" s="51"/>
      <c r="AM1126" s="51"/>
      <c r="AN1126" s="51"/>
      <c r="AO1126" s="51"/>
      <c r="AP1126" s="51"/>
      <c r="AQ1126" s="51"/>
      <c r="AR1126" s="51"/>
      <c r="AS1126" s="51"/>
      <c r="AT1126" s="51"/>
      <c r="AU1126" s="51"/>
      <c r="AV1126" s="51"/>
      <c r="AW1126" s="51"/>
      <c r="AX1126" s="149">
        <f t="shared" si="444"/>
        <v>0</v>
      </c>
      <c r="AY1126" s="52"/>
      <c r="AZ1126" s="90" t="e">
        <f>VLOOKUP(AY1126,Termination!C:D,2,FALSE)</f>
        <v>#N/A</v>
      </c>
      <c r="BA1126" s="92" t="str">
        <f t="shared" si="445"/>
        <v/>
      </c>
      <c r="BB1126" s="89"/>
      <c r="BC1126" s="89"/>
      <c r="BD1126" s="150" t="str">
        <f t="shared" si="446"/>
        <v/>
      </c>
      <c r="BE1126" s="151">
        <f>VLOOKUP(A1126,Basisgegevens!$B:$L,5,0)</f>
        <v>1.1342592592592591E-3</v>
      </c>
      <c r="BF1126" s="151">
        <f>VLOOKUP($A1126,Basisgegevens!$B:$L,7,0)</f>
        <v>9.0277777777777763E-4</v>
      </c>
      <c r="BG1126" s="151">
        <f>VLOOKUP($A1126,Basisgegevens!$B:$L,8,0)</f>
        <v>2.2569444444444442E-3</v>
      </c>
      <c r="BH1126" s="152">
        <f>VLOOKUP($A1126,Basisgegevens!$B:$L,9,0)</f>
        <v>300</v>
      </c>
      <c r="BI1126" s="152">
        <f>VLOOKUP($A1126,Basisgegevens!$B:$L,10,0)</f>
        <v>135</v>
      </c>
      <c r="BJ1126" s="152">
        <f>VLOOKUP($A1126,Basisgegevens!$B:$L,11,0)</f>
        <v>19</v>
      </c>
      <c r="BK1126" s="152" t="str">
        <f t="shared" si="447"/>
        <v/>
      </c>
      <c r="BL1126" s="153" t="str">
        <f t="shared" si="448"/>
        <v>Uit</v>
      </c>
      <c r="BM1126" s="154" t="str">
        <f t="shared" si="433"/>
        <v/>
      </c>
      <c r="BN1126" s="154">
        <f t="shared" si="449"/>
        <v>0</v>
      </c>
      <c r="BO1126" s="154" t="str">
        <f t="shared" si="450"/>
        <v/>
      </c>
      <c r="BP1126" s="61"/>
      <c r="BQ1126" s="61"/>
      <c r="BR1126" s="59" t="str">
        <f t="shared" si="451"/>
        <v/>
      </c>
      <c r="BS1126" s="59" t="str">
        <f t="shared" si="452"/>
        <v/>
      </c>
      <c r="BT1126" s="155" t="str">
        <f t="shared" si="453"/>
        <v/>
      </c>
      <c r="BU1126" s="156" t="str">
        <f t="shared" si="454"/>
        <v/>
      </c>
      <c r="BV1126" s="68"/>
      <c r="BW1126" s="68"/>
      <c r="BX1126" s="68"/>
      <c r="BY1126" s="68"/>
      <c r="BZ1126" s="68"/>
      <c r="CA1126" s="68"/>
      <c r="CB1126" s="68"/>
      <c r="CC1126" s="68"/>
    </row>
    <row r="1127" spans="1:81" x14ac:dyDescent="0.2">
      <c r="A1127" s="138" t="s">
        <v>194</v>
      </c>
      <c r="B1127" s="32"/>
      <c r="C1127" s="164" t="str">
        <f t="shared" si="434"/>
        <v>L</v>
      </c>
      <c r="D1127" s="68"/>
      <c r="E1127" s="40"/>
      <c r="F1127" s="35"/>
      <c r="G1127" s="32"/>
      <c r="H1127" s="32"/>
      <c r="I1127" s="32"/>
      <c r="J1127" s="32"/>
      <c r="K1127" s="41"/>
      <c r="L1127" s="42"/>
      <c r="M1127" s="42"/>
      <c r="N1127" s="167" t="str">
        <f t="shared" si="435"/>
        <v>Uit</v>
      </c>
      <c r="O1127" s="46"/>
      <c r="P1127" s="47"/>
      <c r="Q1127" s="48">
        <f t="shared" si="436"/>
        <v>0</v>
      </c>
      <c r="R1127" s="49" t="str">
        <f t="shared" si="437"/>
        <v/>
      </c>
      <c r="S1127" s="50" t="str">
        <f t="shared" si="438"/>
        <v>Uit</v>
      </c>
      <c r="T1127" s="171">
        <f t="shared" si="439"/>
        <v>0</v>
      </c>
      <c r="U1127" s="169">
        <f t="shared" si="440"/>
        <v>0</v>
      </c>
      <c r="V1127" s="169" t="str">
        <f t="shared" si="441"/>
        <v>Uit</v>
      </c>
      <c r="W1127" s="170" t="str">
        <f t="shared" si="442"/>
        <v/>
      </c>
      <c r="X1127" s="91" t="str">
        <f t="shared" si="443"/>
        <v/>
      </c>
      <c r="Y1127" s="51"/>
      <c r="Z1127" s="51"/>
      <c r="AA1127" s="51"/>
      <c r="AB1127" s="51"/>
      <c r="AC1127" s="51"/>
      <c r="AD1127" s="51"/>
      <c r="AE1127" s="51"/>
      <c r="AF1127" s="51"/>
      <c r="AG1127" s="51"/>
      <c r="AH1127" s="51"/>
      <c r="AI1127" s="51"/>
      <c r="AJ1127" s="51"/>
      <c r="AK1127" s="51"/>
      <c r="AL1127" s="51"/>
      <c r="AM1127" s="51"/>
      <c r="AN1127" s="51"/>
      <c r="AO1127" s="51"/>
      <c r="AP1127" s="51"/>
      <c r="AQ1127" s="51"/>
      <c r="AR1127" s="51"/>
      <c r="AS1127" s="51"/>
      <c r="AT1127" s="51"/>
      <c r="AU1127" s="51"/>
      <c r="AV1127" s="51"/>
      <c r="AW1127" s="51"/>
      <c r="AX1127" s="149">
        <f t="shared" si="444"/>
        <v>0</v>
      </c>
      <c r="AY1127" s="52"/>
      <c r="AZ1127" s="90" t="e">
        <f>VLOOKUP(AY1127,Termination!C:D,2,FALSE)</f>
        <v>#N/A</v>
      </c>
      <c r="BA1127" s="92" t="str">
        <f t="shared" si="445"/>
        <v/>
      </c>
      <c r="BB1127" s="89"/>
      <c r="BC1127" s="89"/>
      <c r="BD1127" s="150" t="str">
        <f t="shared" si="446"/>
        <v/>
      </c>
      <c r="BE1127" s="151">
        <f>VLOOKUP(A1127,Basisgegevens!$B:$L,5,0)</f>
        <v>1.1342592592592591E-3</v>
      </c>
      <c r="BF1127" s="151">
        <f>VLOOKUP($A1127,Basisgegevens!$B:$L,7,0)</f>
        <v>9.0277777777777763E-4</v>
      </c>
      <c r="BG1127" s="151">
        <f>VLOOKUP($A1127,Basisgegevens!$B:$L,8,0)</f>
        <v>2.2569444444444442E-3</v>
      </c>
      <c r="BH1127" s="152">
        <f>VLOOKUP($A1127,Basisgegevens!$B:$L,9,0)</f>
        <v>300</v>
      </c>
      <c r="BI1127" s="152">
        <f>VLOOKUP($A1127,Basisgegevens!$B:$L,10,0)</f>
        <v>135</v>
      </c>
      <c r="BJ1127" s="152">
        <f>VLOOKUP($A1127,Basisgegevens!$B:$L,11,0)</f>
        <v>19</v>
      </c>
      <c r="BK1127" s="152" t="str">
        <f t="shared" si="447"/>
        <v/>
      </c>
      <c r="BL1127" s="153" t="str">
        <f t="shared" si="448"/>
        <v>Uit</v>
      </c>
      <c r="BM1127" s="154" t="str">
        <f t="shared" si="433"/>
        <v/>
      </c>
      <c r="BN1127" s="154">
        <f t="shared" si="449"/>
        <v>0</v>
      </c>
      <c r="BO1127" s="154" t="str">
        <f t="shared" si="450"/>
        <v/>
      </c>
      <c r="BP1127" s="61"/>
      <c r="BQ1127" s="61"/>
      <c r="BR1127" s="59" t="str">
        <f t="shared" si="451"/>
        <v/>
      </c>
      <c r="BS1127" s="59" t="str">
        <f t="shared" si="452"/>
        <v/>
      </c>
      <c r="BT1127" s="155" t="str">
        <f t="shared" si="453"/>
        <v/>
      </c>
      <c r="BU1127" s="156" t="str">
        <f t="shared" si="454"/>
        <v/>
      </c>
      <c r="BV1127" s="68"/>
      <c r="BW1127" s="68"/>
      <c r="BX1127" s="68"/>
      <c r="BY1127" s="68"/>
      <c r="BZ1127" s="68"/>
      <c r="CA1127" s="68"/>
      <c r="CB1127" s="68"/>
      <c r="CC1127" s="68"/>
    </row>
    <row r="1128" spans="1:81" x14ac:dyDescent="0.2">
      <c r="A1128" s="138" t="s">
        <v>196</v>
      </c>
      <c r="B1128" s="32"/>
      <c r="C1128" s="164" t="str">
        <f t="shared" ref="C1128:C1165" si="455">MID(A1128,4,1)</f>
        <v>L</v>
      </c>
      <c r="D1128" s="68"/>
      <c r="E1128" s="40"/>
      <c r="F1128" s="35"/>
      <c r="G1128" s="32"/>
      <c r="H1128" s="32"/>
      <c r="I1128" s="32"/>
      <c r="J1128" s="32"/>
      <c r="K1128" s="41"/>
      <c r="L1128" s="42"/>
      <c r="M1128" s="42"/>
      <c r="N1128" s="167" t="str">
        <f t="shared" ref="N1128:N1165" si="456">IFERROR(IF(ISTEXT(M1128),M1128,(IF(AVERAGE(L1128:M1128)&lt;=BI1128,"Uit",100-(AVERAGE(L1128:M1128)/BH1128*100)))),"Uit")</f>
        <v>Uit</v>
      </c>
      <c r="O1128" s="46"/>
      <c r="P1128" s="47"/>
      <c r="Q1128" s="48">
        <f t="shared" ref="Q1128:Q1165" si="457">IF(AX1128="","",AX1128)</f>
        <v>0</v>
      </c>
      <c r="R1128" s="49" t="str">
        <f t="shared" ref="R1128:R1165" si="458">IF(BD1128="","",IF(BD1128&gt;BG1128,"Uit",BM1128+BN1128))</f>
        <v/>
      </c>
      <c r="S1128" s="50" t="str">
        <f t="shared" ref="S1128:S1165" si="459">IF(ISTEXT(BL1128),BL1128,IF(OR(ISBLANK(Q1128),Q1128="",ISBLANK(Y1128)),BL1128,IF(ISTEXT(BO1128),BO1128,BL1128+BO1128)))</f>
        <v>Uit</v>
      </c>
      <c r="T1128" s="171">
        <f t="shared" ref="T1128:T1165" si="460">IF(BP1128="",0,BR1128)</f>
        <v>0</v>
      </c>
      <c r="U1128" s="169">
        <f t="shared" ref="U1128:U1165" si="461">IF(BQ1128="",0,BS1128)</f>
        <v>0</v>
      </c>
      <c r="V1128" s="169" t="str">
        <f t="shared" ref="V1128:V1165" si="462">IF(S1128="","",IF(ISTEXT(S1128),S1128,S1128-T1128-U1128))</f>
        <v>Uit</v>
      </c>
      <c r="W1128" s="170" t="str">
        <f t="shared" ref="W1128:W1165" si="463">IF(AY1128="","",AZ1128)</f>
        <v/>
      </c>
      <c r="X1128" s="91" t="str">
        <f t="shared" ref="X1128:X1165" si="464">IF($G1128="","",$G1128)</f>
        <v/>
      </c>
      <c r="Y1128" s="51"/>
      <c r="Z1128" s="51"/>
      <c r="AA1128" s="51"/>
      <c r="AB1128" s="51"/>
      <c r="AC1128" s="51"/>
      <c r="AD1128" s="51"/>
      <c r="AE1128" s="51"/>
      <c r="AF1128" s="51"/>
      <c r="AG1128" s="51"/>
      <c r="AH1128" s="51"/>
      <c r="AI1128" s="51"/>
      <c r="AJ1128" s="51"/>
      <c r="AK1128" s="51"/>
      <c r="AL1128" s="51"/>
      <c r="AM1128" s="51"/>
      <c r="AN1128" s="51"/>
      <c r="AO1128" s="51"/>
      <c r="AP1128" s="51"/>
      <c r="AQ1128" s="51"/>
      <c r="AR1128" s="51"/>
      <c r="AS1128" s="51"/>
      <c r="AT1128" s="51"/>
      <c r="AU1128" s="51"/>
      <c r="AV1128" s="51"/>
      <c r="AW1128" s="51"/>
      <c r="AX1128" s="149">
        <f t="shared" ref="AX1128:AX1165" si="465">IF(AY1128="",SUM(Y1128:AW1128),"Uit")</f>
        <v>0</v>
      </c>
      <c r="AY1128" s="52"/>
      <c r="AZ1128" s="90" t="e">
        <f>VLOOKUP(AY1128,Termination!C:D,2,FALSE)</f>
        <v>#N/A</v>
      </c>
      <c r="BA1128" s="92" t="str">
        <f t="shared" ref="BA1128:BA1165" si="466">IF($G1128="","",$G1128)</f>
        <v/>
      </c>
      <c r="BB1128" s="89"/>
      <c r="BC1128" s="89"/>
      <c r="BD1128" s="150" t="str">
        <f t="shared" ref="BD1128:BD1165" si="467">IF(ISBLANK(BC1128),"",BC1128-BB1128)</f>
        <v/>
      </c>
      <c r="BE1128" s="151">
        <f>VLOOKUP(A1128,Basisgegevens!$B:$L,5,0)</f>
        <v>3.4027777777777776E-3</v>
      </c>
      <c r="BF1128" s="151">
        <f>VLOOKUP($A1128,Basisgegevens!$B:$L,7,0)</f>
        <v>3.1712962962962962E-3</v>
      </c>
      <c r="BG1128" s="151">
        <f>VLOOKUP($A1128,Basisgegevens!$B:$L,8,0)</f>
        <v>7.8125E-3</v>
      </c>
      <c r="BH1128" s="152">
        <f>VLOOKUP($A1128,Basisgegevens!$B:$L,9,0)</f>
        <v>300</v>
      </c>
      <c r="BI1128" s="152">
        <f>VLOOKUP($A1128,Basisgegevens!$B:$L,10,0)</f>
        <v>135</v>
      </c>
      <c r="BJ1128" s="152">
        <f>VLOOKUP($A1128,Basisgegevens!$B:$L,11,0)</f>
        <v>19</v>
      </c>
      <c r="BK1128" s="152" t="str">
        <f t="shared" ref="BK1128:BK1165" si="468">IF(O1128="","",IF(ISTEXT(O1128),O1128,IF(O1128&gt;BJ1128,"Uit",IF(ISBLANK(P1128),O1128,O1128+P1128))))</f>
        <v/>
      </c>
      <c r="BL1128" s="153" t="str">
        <f t="shared" ref="BL1128:BL1165" si="469">IF(OR(ISTEXT(N1128),BK1128=""),N1128,IF(ISTEXT(BK1128),BK1128,N1128+BK1128))</f>
        <v>Uit</v>
      </c>
      <c r="BM1128" s="154" t="str">
        <f t="shared" ref="BM1128:BM1189" si="470">IFERROR(IF(BD1128&gt;BE1128,(BD1128-BE1128)*24*3600*0.4,0),"")</f>
        <v/>
      </c>
      <c r="BN1128" s="154">
        <f t="shared" ref="BN1128:BN1165" si="471">IF(BD1128&gt;BF1128,0,(BF1128-BD1128)*24*3600*0.4)</f>
        <v>0</v>
      </c>
      <c r="BO1128" s="154" t="str">
        <f t="shared" ref="BO1128:BO1165" si="472">IF(Q1128="","",IF(ISTEXT(Q1128),Q1128,IF(ISTEXT(R1128),R1128,Q1128+R1128)))</f>
        <v/>
      </c>
      <c r="BP1128" s="61"/>
      <c r="BQ1128" s="61"/>
      <c r="BR1128" s="59" t="str">
        <f t="shared" ref="BR1128:BR1165" si="473">IF(BP1128="","",BP1128)</f>
        <v/>
      </c>
      <c r="BS1128" s="59" t="str">
        <f t="shared" ref="BS1128:BS1165" si="474">IF(BQ1128="","",BQ1128)</f>
        <v/>
      </c>
      <c r="BT1128" s="155" t="str">
        <f t="shared" ref="BT1128:BT1165" si="475">IFERROR(AVERAGE(BR1128:BS1128),"")</f>
        <v/>
      </c>
      <c r="BU1128" s="156" t="str">
        <f t="shared" ref="BU1128:BU1165" si="476">IF(BT1128&gt;0,IF(BT1128&lt;6,"onvoldoende",""),"")</f>
        <v/>
      </c>
      <c r="BV1128" s="68"/>
      <c r="BW1128" s="68"/>
      <c r="BX1128" s="68"/>
      <c r="BY1128" s="68"/>
      <c r="BZ1128" s="68"/>
      <c r="CA1128" s="68"/>
      <c r="CB1128" s="68"/>
      <c r="CC1128" s="68"/>
    </row>
    <row r="1129" spans="1:81" x14ac:dyDescent="0.2">
      <c r="A1129" s="138" t="s">
        <v>196</v>
      </c>
      <c r="B1129" s="32"/>
      <c r="C1129" s="164" t="str">
        <f t="shared" si="455"/>
        <v>L</v>
      </c>
      <c r="D1129" s="68"/>
      <c r="E1129" s="40"/>
      <c r="F1129" s="35"/>
      <c r="G1129" s="32"/>
      <c r="H1129" s="32"/>
      <c r="I1129" s="32"/>
      <c r="J1129" s="32"/>
      <c r="K1129" s="41"/>
      <c r="L1129" s="42"/>
      <c r="M1129" s="42"/>
      <c r="N1129" s="167" t="str">
        <f t="shared" si="456"/>
        <v>Uit</v>
      </c>
      <c r="O1129" s="46"/>
      <c r="P1129" s="47"/>
      <c r="Q1129" s="48">
        <f t="shared" si="457"/>
        <v>0</v>
      </c>
      <c r="R1129" s="49" t="str">
        <f t="shared" si="458"/>
        <v/>
      </c>
      <c r="S1129" s="50" t="str">
        <f t="shared" si="459"/>
        <v>Uit</v>
      </c>
      <c r="T1129" s="171">
        <f t="shared" si="460"/>
        <v>0</v>
      </c>
      <c r="U1129" s="169">
        <f t="shared" si="461"/>
        <v>0</v>
      </c>
      <c r="V1129" s="169" t="str">
        <f t="shared" si="462"/>
        <v>Uit</v>
      </c>
      <c r="W1129" s="170" t="str">
        <f t="shared" si="463"/>
        <v/>
      </c>
      <c r="X1129" s="91" t="str">
        <f t="shared" si="464"/>
        <v/>
      </c>
      <c r="Y1129" s="51"/>
      <c r="Z1129" s="51"/>
      <c r="AA1129" s="51"/>
      <c r="AB1129" s="51"/>
      <c r="AC1129" s="51"/>
      <c r="AD1129" s="51"/>
      <c r="AE1129" s="51"/>
      <c r="AF1129" s="51"/>
      <c r="AG1129" s="51"/>
      <c r="AH1129" s="51"/>
      <c r="AI1129" s="51"/>
      <c r="AJ1129" s="51"/>
      <c r="AK1129" s="51"/>
      <c r="AL1129" s="51"/>
      <c r="AM1129" s="51"/>
      <c r="AN1129" s="51"/>
      <c r="AO1129" s="51"/>
      <c r="AP1129" s="51"/>
      <c r="AQ1129" s="51"/>
      <c r="AR1129" s="51"/>
      <c r="AS1129" s="51"/>
      <c r="AT1129" s="51"/>
      <c r="AU1129" s="51"/>
      <c r="AV1129" s="51"/>
      <c r="AW1129" s="51"/>
      <c r="AX1129" s="149">
        <f t="shared" si="465"/>
        <v>0</v>
      </c>
      <c r="AY1129" s="52"/>
      <c r="AZ1129" s="90" t="e">
        <f>VLOOKUP(AY1129,Termination!C:D,2,FALSE)</f>
        <v>#N/A</v>
      </c>
      <c r="BA1129" s="92" t="str">
        <f t="shared" si="466"/>
        <v/>
      </c>
      <c r="BB1129" s="89"/>
      <c r="BC1129" s="89"/>
      <c r="BD1129" s="150" t="str">
        <f t="shared" si="467"/>
        <v/>
      </c>
      <c r="BE1129" s="151">
        <f>VLOOKUP(A1129,Basisgegevens!$B:$L,5,0)</f>
        <v>3.4027777777777776E-3</v>
      </c>
      <c r="BF1129" s="151">
        <f>VLOOKUP($A1129,Basisgegevens!$B:$L,7,0)</f>
        <v>3.1712962962962962E-3</v>
      </c>
      <c r="BG1129" s="151">
        <f>VLOOKUP($A1129,Basisgegevens!$B:$L,8,0)</f>
        <v>7.8125E-3</v>
      </c>
      <c r="BH1129" s="152">
        <f>VLOOKUP($A1129,Basisgegevens!$B:$L,9,0)</f>
        <v>300</v>
      </c>
      <c r="BI1129" s="152">
        <f>VLOOKUP($A1129,Basisgegevens!$B:$L,10,0)</f>
        <v>135</v>
      </c>
      <c r="BJ1129" s="152">
        <f>VLOOKUP($A1129,Basisgegevens!$B:$L,11,0)</f>
        <v>19</v>
      </c>
      <c r="BK1129" s="152" t="str">
        <f t="shared" si="468"/>
        <v/>
      </c>
      <c r="BL1129" s="153" t="str">
        <f t="shared" si="469"/>
        <v>Uit</v>
      </c>
      <c r="BM1129" s="154" t="str">
        <f t="shared" si="470"/>
        <v/>
      </c>
      <c r="BN1129" s="154">
        <f t="shared" si="471"/>
        <v>0</v>
      </c>
      <c r="BO1129" s="154" t="str">
        <f t="shared" si="472"/>
        <v/>
      </c>
      <c r="BP1129" s="61"/>
      <c r="BQ1129" s="61"/>
      <c r="BR1129" s="59" t="str">
        <f t="shared" si="473"/>
        <v/>
      </c>
      <c r="BS1129" s="59" t="str">
        <f t="shared" si="474"/>
        <v/>
      </c>
      <c r="BT1129" s="155" t="str">
        <f t="shared" si="475"/>
        <v/>
      </c>
      <c r="BU1129" s="156" t="str">
        <f t="shared" si="476"/>
        <v/>
      </c>
      <c r="BV1129" s="68"/>
      <c r="BW1129" s="68"/>
      <c r="BX1129" s="68"/>
      <c r="BY1129" s="68"/>
      <c r="BZ1129" s="68"/>
      <c r="CA1129" s="68"/>
      <c r="CB1129" s="68"/>
      <c r="CC1129" s="68"/>
    </row>
    <row r="1130" spans="1:81" x14ac:dyDescent="0.2">
      <c r="A1130" s="138" t="s">
        <v>196</v>
      </c>
      <c r="B1130" s="32"/>
      <c r="C1130" s="164" t="str">
        <f t="shared" si="455"/>
        <v>L</v>
      </c>
      <c r="D1130" s="68"/>
      <c r="E1130" s="40"/>
      <c r="F1130" s="35"/>
      <c r="G1130" s="32"/>
      <c r="H1130" s="32"/>
      <c r="I1130" s="32"/>
      <c r="J1130" s="32"/>
      <c r="K1130" s="41"/>
      <c r="L1130" s="42"/>
      <c r="M1130" s="42"/>
      <c r="N1130" s="167" t="str">
        <f t="shared" si="456"/>
        <v>Uit</v>
      </c>
      <c r="O1130" s="46"/>
      <c r="P1130" s="47"/>
      <c r="Q1130" s="48">
        <f t="shared" si="457"/>
        <v>0</v>
      </c>
      <c r="R1130" s="49" t="str">
        <f t="shared" si="458"/>
        <v/>
      </c>
      <c r="S1130" s="50" t="str">
        <f t="shared" si="459"/>
        <v>Uit</v>
      </c>
      <c r="T1130" s="171">
        <f t="shared" si="460"/>
        <v>0</v>
      </c>
      <c r="U1130" s="169">
        <f t="shared" si="461"/>
        <v>0</v>
      </c>
      <c r="V1130" s="169" t="str">
        <f t="shared" si="462"/>
        <v>Uit</v>
      </c>
      <c r="W1130" s="170" t="str">
        <f t="shared" si="463"/>
        <v/>
      </c>
      <c r="X1130" s="91" t="str">
        <f t="shared" si="464"/>
        <v/>
      </c>
      <c r="Y1130" s="51"/>
      <c r="Z1130" s="51"/>
      <c r="AA1130" s="51"/>
      <c r="AB1130" s="51"/>
      <c r="AC1130" s="51"/>
      <c r="AD1130" s="51"/>
      <c r="AE1130" s="51"/>
      <c r="AF1130" s="51"/>
      <c r="AG1130" s="51"/>
      <c r="AH1130" s="51"/>
      <c r="AI1130" s="51"/>
      <c r="AJ1130" s="51"/>
      <c r="AK1130" s="51"/>
      <c r="AL1130" s="51"/>
      <c r="AM1130" s="51"/>
      <c r="AN1130" s="51"/>
      <c r="AO1130" s="51"/>
      <c r="AP1130" s="51"/>
      <c r="AQ1130" s="51"/>
      <c r="AR1130" s="51"/>
      <c r="AS1130" s="51"/>
      <c r="AT1130" s="51"/>
      <c r="AU1130" s="51"/>
      <c r="AV1130" s="51"/>
      <c r="AW1130" s="51"/>
      <c r="AX1130" s="149">
        <f t="shared" si="465"/>
        <v>0</v>
      </c>
      <c r="AY1130" s="52"/>
      <c r="AZ1130" s="90" t="e">
        <f>VLOOKUP(AY1130,Termination!C:D,2,FALSE)</f>
        <v>#N/A</v>
      </c>
      <c r="BA1130" s="92" t="str">
        <f t="shared" si="466"/>
        <v/>
      </c>
      <c r="BB1130" s="89"/>
      <c r="BC1130" s="89"/>
      <c r="BD1130" s="150" t="str">
        <f t="shared" si="467"/>
        <v/>
      </c>
      <c r="BE1130" s="151">
        <f>VLOOKUP(A1130,Basisgegevens!$B:$L,5,0)</f>
        <v>3.4027777777777776E-3</v>
      </c>
      <c r="BF1130" s="151">
        <f>VLOOKUP($A1130,Basisgegevens!$B:$L,7,0)</f>
        <v>3.1712962962962962E-3</v>
      </c>
      <c r="BG1130" s="151">
        <f>VLOOKUP($A1130,Basisgegevens!$B:$L,8,0)</f>
        <v>7.8125E-3</v>
      </c>
      <c r="BH1130" s="152">
        <f>VLOOKUP($A1130,Basisgegevens!$B:$L,9,0)</f>
        <v>300</v>
      </c>
      <c r="BI1130" s="152">
        <f>VLOOKUP($A1130,Basisgegevens!$B:$L,10,0)</f>
        <v>135</v>
      </c>
      <c r="BJ1130" s="152">
        <f>VLOOKUP($A1130,Basisgegevens!$B:$L,11,0)</f>
        <v>19</v>
      </c>
      <c r="BK1130" s="152" t="str">
        <f t="shared" si="468"/>
        <v/>
      </c>
      <c r="BL1130" s="153" t="str">
        <f t="shared" si="469"/>
        <v>Uit</v>
      </c>
      <c r="BM1130" s="154" t="str">
        <f t="shared" si="470"/>
        <v/>
      </c>
      <c r="BN1130" s="154">
        <f t="shared" si="471"/>
        <v>0</v>
      </c>
      <c r="BO1130" s="154" t="str">
        <f t="shared" si="472"/>
        <v/>
      </c>
      <c r="BP1130" s="61"/>
      <c r="BQ1130" s="61"/>
      <c r="BR1130" s="59" t="str">
        <f t="shared" si="473"/>
        <v/>
      </c>
      <c r="BS1130" s="59" t="str">
        <f t="shared" si="474"/>
        <v/>
      </c>
      <c r="BT1130" s="155" t="str">
        <f t="shared" si="475"/>
        <v/>
      </c>
      <c r="BU1130" s="156" t="str">
        <f t="shared" si="476"/>
        <v/>
      </c>
      <c r="BV1130" s="68"/>
      <c r="BW1130" s="68"/>
      <c r="BX1130" s="68"/>
      <c r="BY1130" s="68"/>
      <c r="BZ1130" s="68"/>
      <c r="CA1130" s="68"/>
      <c r="CB1130" s="68"/>
      <c r="CC1130" s="68"/>
    </row>
    <row r="1131" spans="1:81" x14ac:dyDescent="0.2">
      <c r="A1131" s="138" t="s">
        <v>196</v>
      </c>
      <c r="B1131" s="32"/>
      <c r="C1131" s="164" t="str">
        <f t="shared" si="455"/>
        <v>L</v>
      </c>
      <c r="D1131" s="68"/>
      <c r="E1131" s="40"/>
      <c r="F1131" s="35"/>
      <c r="G1131" s="32"/>
      <c r="H1131" s="32"/>
      <c r="I1131" s="32"/>
      <c r="J1131" s="32"/>
      <c r="K1131" s="41"/>
      <c r="L1131" s="42"/>
      <c r="M1131" s="42"/>
      <c r="N1131" s="167" t="str">
        <f t="shared" si="456"/>
        <v>Uit</v>
      </c>
      <c r="O1131" s="46"/>
      <c r="P1131" s="47"/>
      <c r="Q1131" s="48">
        <f t="shared" si="457"/>
        <v>0</v>
      </c>
      <c r="R1131" s="49" t="str">
        <f t="shared" si="458"/>
        <v/>
      </c>
      <c r="S1131" s="50" t="str">
        <f t="shared" si="459"/>
        <v>Uit</v>
      </c>
      <c r="T1131" s="171">
        <f t="shared" si="460"/>
        <v>0</v>
      </c>
      <c r="U1131" s="169">
        <f t="shared" si="461"/>
        <v>0</v>
      </c>
      <c r="V1131" s="169" t="str">
        <f t="shared" si="462"/>
        <v>Uit</v>
      </c>
      <c r="W1131" s="170" t="str">
        <f t="shared" si="463"/>
        <v/>
      </c>
      <c r="X1131" s="91" t="str">
        <f t="shared" si="464"/>
        <v/>
      </c>
      <c r="Y1131" s="51"/>
      <c r="Z1131" s="51"/>
      <c r="AA1131" s="51"/>
      <c r="AB1131" s="51"/>
      <c r="AC1131" s="51"/>
      <c r="AD1131" s="51"/>
      <c r="AE1131" s="51"/>
      <c r="AF1131" s="51"/>
      <c r="AG1131" s="51"/>
      <c r="AH1131" s="51"/>
      <c r="AI1131" s="51"/>
      <c r="AJ1131" s="51"/>
      <c r="AK1131" s="51"/>
      <c r="AL1131" s="51"/>
      <c r="AM1131" s="51"/>
      <c r="AN1131" s="51"/>
      <c r="AO1131" s="51"/>
      <c r="AP1131" s="51"/>
      <c r="AQ1131" s="51"/>
      <c r="AR1131" s="51"/>
      <c r="AS1131" s="51"/>
      <c r="AT1131" s="51"/>
      <c r="AU1131" s="51"/>
      <c r="AV1131" s="51"/>
      <c r="AW1131" s="51"/>
      <c r="AX1131" s="149">
        <f t="shared" si="465"/>
        <v>0</v>
      </c>
      <c r="AY1131" s="52"/>
      <c r="AZ1131" s="90" t="e">
        <f>VLOOKUP(AY1131,Termination!C:D,2,FALSE)</f>
        <v>#N/A</v>
      </c>
      <c r="BA1131" s="92" t="str">
        <f t="shared" si="466"/>
        <v/>
      </c>
      <c r="BB1131" s="89"/>
      <c r="BC1131" s="89"/>
      <c r="BD1131" s="150" t="str">
        <f t="shared" si="467"/>
        <v/>
      </c>
      <c r="BE1131" s="151">
        <f>VLOOKUP(A1131,Basisgegevens!$B:$L,5,0)</f>
        <v>3.4027777777777776E-3</v>
      </c>
      <c r="BF1131" s="151">
        <f>VLOOKUP($A1131,Basisgegevens!$B:$L,7,0)</f>
        <v>3.1712962962962962E-3</v>
      </c>
      <c r="BG1131" s="151">
        <f>VLOOKUP($A1131,Basisgegevens!$B:$L,8,0)</f>
        <v>7.8125E-3</v>
      </c>
      <c r="BH1131" s="152">
        <f>VLOOKUP($A1131,Basisgegevens!$B:$L,9,0)</f>
        <v>300</v>
      </c>
      <c r="BI1131" s="152">
        <f>VLOOKUP($A1131,Basisgegevens!$B:$L,10,0)</f>
        <v>135</v>
      </c>
      <c r="BJ1131" s="152">
        <f>VLOOKUP($A1131,Basisgegevens!$B:$L,11,0)</f>
        <v>19</v>
      </c>
      <c r="BK1131" s="152" t="str">
        <f t="shared" si="468"/>
        <v/>
      </c>
      <c r="BL1131" s="153" t="str">
        <f t="shared" si="469"/>
        <v>Uit</v>
      </c>
      <c r="BM1131" s="154" t="str">
        <f t="shared" si="470"/>
        <v/>
      </c>
      <c r="BN1131" s="154">
        <f t="shared" si="471"/>
        <v>0</v>
      </c>
      <c r="BO1131" s="154" t="str">
        <f t="shared" si="472"/>
        <v/>
      </c>
      <c r="BP1131" s="61"/>
      <c r="BQ1131" s="61"/>
      <c r="BR1131" s="59" t="str">
        <f t="shared" si="473"/>
        <v/>
      </c>
      <c r="BS1131" s="59" t="str">
        <f t="shared" si="474"/>
        <v/>
      </c>
      <c r="BT1131" s="155" t="str">
        <f t="shared" si="475"/>
        <v/>
      </c>
      <c r="BU1131" s="156" t="str">
        <f t="shared" si="476"/>
        <v/>
      </c>
      <c r="BV1131" s="68"/>
      <c r="BW1131" s="68"/>
      <c r="BX1131" s="68"/>
      <c r="BY1131" s="68"/>
      <c r="BZ1131" s="68"/>
      <c r="CA1131" s="68"/>
      <c r="CB1131" s="68"/>
      <c r="CC1131" s="68"/>
    </row>
    <row r="1132" spans="1:81" x14ac:dyDescent="0.2">
      <c r="A1132" s="138" t="s">
        <v>196</v>
      </c>
      <c r="B1132" s="32"/>
      <c r="C1132" s="164" t="str">
        <f t="shared" si="455"/>
        <v>L</v>
      </c>
      <c r="D1132" s="68"/>
      <c r="E1132" s="40"/>
      <c r="F1132" s="35"/>
      <c r="G1132" s="32"/>
      <c r="H1132" s="32"/>
      <c r="I1132" s="32"/>
      <c r="J1132" s="32"/>
      <c r="K1132" s="41"/>
      <c r="L1132" s="42"/>
      <c r="M1132" s="42"/>
      <c r="N1132" s="167" t="str">
        <f t="shared" si="456"/>
        <v>Uit</v>
      </c>
      <c r="O1132" s="46"/>
      <c r="P1132" s="47"/>
      <c r="Q1132" s="48">
        <f t="shared" si="457"/>
        <v>0</v>
      </c>
      <c r="R1132" s="49" t="str">
        <f t="shared" si="458"/>
        <v/>
      </c>
      <c r="S1132" s="50" t="str">
        <f t="shared" si="459"/>
        <v>Uit</v>
      </c>
      <c r="T1132" s="171">
        <f t="shared" si="460"/>
        <v>0</v>
      </c>
      <c r="U1132" s="169">
        <f t="shared" si="461"/>
        <v>0</v>
      </c>
      <c r="V1132" s="169" t="str">
        <f t="shared" si="462"/>
        <v>Uit</v>
      </c>
      <c r="W1132" s="170" t="str">
        <f t="shared" si="463"/>
        <v/>
      </c>
      <c r="X1132" s="91" t="str">
        <f t="shared" si="464"/>
        <v/>
      </c>
      <c r="Y1132" s="51"/>
      <c r="Z1132" s="51"/>
      <c r="AA1132" s="51"/>
      <c r="AB1132" s="51"/>
      <c r="AC1132" s="51"/>
      <c r="AD1132" s="51"/>
      <c r="AE1132" s="51"/>
      <c r="AF1132" s="51"/>
      <c r="AG1132" s="51"/>
      <c r="AH1132" s="51"/>
      <c r="AI1132" s="51"/>
      <c r="AJ1132" s="51"/>
      <c r="AK1132" s="51"/>
      <c r="AL1132" s="51"/>
      <c r="AM1132" s="51"/>
      <c r="AN1132" s="51"/>
      <c r="AO1132" s="51"/>
      <c r="AP1132" s="51"/>
      <c r="AQ1132" s="51"/>
      <c r="AR1132" s="51"/>
      <c r="AS1132" s="51"/>
      <c r="AT1132" s="51"/>
      <c r="AU1132" s="51"/>
      <c r="AV1132" s="51"/>
      <c r="AW1132" s="51"/>
      <c r="AX1132" s="149">
        <f t="shared" si="465"/>
        <v>0</v>
      </c>
      <c r="AY1132" s="52"/>
      <c r="AZ1132" s="90" t="e">
        <f>VLOOKUP(AY1132,Termination!C:D,2,FALSE)</f>
        <v>#N/A</v>
      </c>
      <c r="BA1132" s="92" t="str">
        <f t="shared" si="466"/>
        <v/>
      </c>
      <c r="BB1132" s="89"/>
      <c r="BC1132" s="89"/>
      <c r="BD1132" s="150" t="str">
        <f t="shared" si="467"/>
        <v/>
      </c>
      <c r="BE1132" s="151">
        <f>VLOOKUP(A1132,Basisgegevens!$B:$L,5,0)</f>
        <v>3.4027777777777776E-3</v>
      </c>
      <c r="BF1132" s="151">
        <f>VLOOKUP($A1132,Basisgegevens!$B:$L,7,0)</f>
        <v>3.1712962962962962E-3</v>
      </c>
      <c r="BG1132" s="151">
        <f>VLOOKUP($A1132,Basisgegevens!$B:$L,8,0)</f>
        <v>7.8125E-3</v>
      </c>
      <c r="BH1132" s="152">
        <f>VLOOKUP($A1132,Basisgegevens!$B:$L,9,0)</f>
        <v>300</v>
      </c>
      <c r="BI1132" s="152">
        <f>VLOOKUP($A1132,Basisgegevens!$B:$L,10,0)</f>
        <v>135</v>
      </c>
      <c r="BJ1132" s="152">
        <f>VLOOKUP($A1132,Basisgegevens!$B:$L,11,0)</f>
        <v>19</v>
      </c>
      <c r="BK1132" s="152" t="str">
        <f t="shared" si="468"/>
        <v/>
      </c>
      <c r="BL1132" s="153" t="str">
        <f t="shared" si="469"/>
        <v>Uit</v>
      </c>
      <c r="BM1132" s="154" t="str">
        <f t="shared" si="470"/>
        <v/>
      </c>
      <c r="BN1132" s="154">
        <f t="shared" si="471"/>
        <v>0</v>
      </c>
      <c r="BO1132" s="154" t="str">
        <f t="shared" si="472"/>
        <v/>
      </c>
      <c r="BP1132" s="61"/>
      <c r="BQ1132" s="61"/>
      <c r="BR1132" s="59" t="str">
        <f t="shared" si="473"/>
        <v/>
      </c>
      <c r="BS1132" s="59" t="str">
        <f t="shared" si="474"/>
        <v/>
      </c>
      <c r="BT1132" s="155" t="str">
        <f t="shared" si="475"/>
        <v/>
      </c>
      <c r="BU1132" s="156" t="str">
        <f t="shared" si="476"/>
        <v/>
      </c>
      <c r="BV1132" s="68"/>
      <c r="BW1132" s="68"/>
      <c r="BX1132" s="68"/>
      <c r="BY1132" s="68"/>
      <c r="BZ1132" s="68"/>
      <c r="CA1132" s="68"/>
      <c r="CB1132" s="68"/>
      <c r="CC1132" s="68"/>
    </row>
    <row r="1133" spans="1:81" x14ac:dyDescent="0.2">
      <c r="A1133" s="138" t="s">
        <v>196</v>
      </c>
      <c r="B1133" s="32"/>
      <c r="C1133" s="164" t="str">
        <f t="shared" si="455"/>
        <v>L</v>
      </c>
      <c r="D1133" s="68"/>
      <c r="E1133" s="40"/>
      <c r="F1133" s="35"/>
      <c r="G1133" s="32"/>
      <c r="H1133" s="32"/>
      <c r="I1133" s="32"/>
      <c r="J1133" s="32"/>
      <c r="K1133" s="41"/>
      <c r="L1133" s="42"/>
      <c r="M1133" s="42"/>
      <c r="N1133" s="167" t="str">
        <f t="shared" si="456"/>
        <v>Uit</v>
      </c>
      <c r="O1133" s="46"/>
      <c r="P1133" s="47"/>
      <c r="Q1133" s="48">
        <f t="shared" si="457"/>
        <v>0</v>
      </c>
      <c r="R1133" s="49" t="str">
        <f t="shared" si="458"/>
        <v/>
      </c>
      <c r="S1133" s="50" t="str">
        <f t="shared" si="459"/>
        <v>Uit</v>
      </c>
      <c r="T1133" s="171">
        <f t="shared" si="460"/>
        <v>0</v>
      </c>
      <c r="U1133" s="169">
        <f t="shared" si="461"/>
        <v>0</v>
      </c>
      <c r="V1133" s="169" t="str">
        <f t="shared" si="462"/>
        <v>Uit</v>
      </c>
      <c r="W1133" s="170" t="str">
        <f t="shared" si="463"/>
        <v/>
      </c>
      <c r="X1133" s="91" t="str">
        <f t="shared" si="464"/>
        <v/>
      </c>
      <c r="Y1133" s="51"/>
      <c r="Z1133" s="51"/>
      <c r="AA1133" s="51"/>
      <c r="AB1133" s="51"/>
      <c r="AC1133" s="51"/>
      <c r="AD1133" s="51"/>
      <c r="AE1133" s="51"/>
      <c r="AF1133" s="51"/>
      <c r="AG1133" s="51"/>
      <c r="AH1133" s="51"/>
      <c r="AI1133" s="51"/>
      <c r="AJ1133" s="51"/>
      <c r="AK1133" s="51"/>
      <c r="AL1133" s="51"/>
      <c r="AM1133" s="51"/>
      <c r="AN1133" s="51"/>
      <c r="AO1133" s="51"/>
      <c r="AP1133" s="51"/>
      <c r="AQ1133" s="51"/>
      <c r="AR1133" s="51"/>
      <c r="AS1133" s="51"/>
      <c r="AT1133" s="51"/>
      <c r="AU1133" s="51"/>
      <c r="AV1133" s="51"/>
      <c r="AW1133" s="51"/>
      <c r="AX1133" s="149">
        <f t="shared" si="465"/>
        <v>0</v>
      </c>
      <c r="AY1133" s="52"/>
      <c r="AZ1133" s="90" t="e">
        <f>VLOOKUP(AY1133,Termination!C:D,2,FALSE)</f>
        <v>#N/A</v>
      </c>
      <c r="BA1133" s="92" t="str">
        <f t="shared" si="466"/>
        <v/>
      </c>
      <c r="BB1133" s="89"/>
      <c r="BC1133" s="89"/>
      <c r="BD1133" s="150" t="str">
        <f t="shared" si="467"/>
        <v/>
      </c>
      <c r="BE1133" s="151">
        <f>VLOOKUP(A1133,Basisgegevens!$B:$L,5,0)</f>
        <v>3.4027777777777776E-3</v>
      </c>
      <c r="BF1133" s="151">
        <f>VLOOKUP($A1133,Basisgegevens!$B:$L,7,0)</f>
        <v>3.1712962962962962E-3</v>
      </c>
      <c r="BG1133" s="151">
        <f>VLOOKUP($A1133,Basisgegevens!$B:$L,8,0)</f>
        <v>7.8125E-3</v>
      </c>
      <c r="BH1133" s="152">
        <f>VLOOKUP($A1133,Basisgegevens!$B:$L,9,0)</f>
        <v>300</v>
      </c>
      <c r="BI1133" s="152">
        <f>VLOOKUP($A1133,Basisgegevens!$B:$L,10,0)</f>
        <v>135</v>
      </c>
      <c r="BJ1133" s="152">
        <f>VLOOKUP($A1133,Basisgegevens!$B:$L,11,0)</f>
        <v>19</v>
      </c>
      <c r="BK1133" s="152" t="str">
        <f t="shared" si="468"/>
        <v/>
      </c>
      <c r="BL1133" s="153" t="str">
        <f t="shared" si="469"/>
        <v>Uit</v>
      </c>
      <c r="BM1133" s="154" t="str">
        <f t="shared" si="470"/>
        <v/>
      </c>
      <c r="BN1133" s="154">
        <f t="shared" si="471"/>
        <v>0</v>
      </c>
      <c r="BO1133" s="154" t="str">
        <f t="shared" si="472"/>
        <v/>
      </c>
      <c r="BP1133" s="61"/>
      <c r="BQ1133" s="61"/>
      <c r="BR1133" s="59" t="str">
        <f t="shared" si="473"/>
        <v/>
      </c>
      <c r="BS1133" s="59" t="str">
        <f t="shared" si="474"/>
        <v/>
      </c>
      <c r="BT1133" s="155" t="str">
        <f t="shared" si="475"/>
        <v/>
      </c>
      <c r="BU1133" s="156" t="str">
        <f t="shared" si="476"/>
        <v/>
      </c>
      <c r="BV1133" s="68"/>
      <c r="BW1133" s="68"/>
      <c r="BX1133" s="68"/>
      <c r="BY1133" s="68"/>
      <c r="BZ1133" s="68"/>
      <c r="CA1133" s="68"/>
      <c r="CB1133" s="68"/>
      <c r="CC1133" s="68"/>
    </row>
    <row r="1134" spans="1:81" x14ac:dyDescent="0.2">
      <c r="A1134" s="138" t="s">
        <v>196</v>
      </c>
      <c r="B1134" s="32"/>
      <c r="C1134" s="164" t="str">
        <f t="shared" si="455"/>
        <v>L</v>
      </c>
      <c r="D1134" s="68"/>
      <c r="E1134" s="40"/>
      <c r="F1134" s="35"/>
      <c r="G1134" s="32"/>
      <c r="H1134" s="32"/>
      <c r="I1134" s="32"/>
      <c r="J1134" s="32"/>
      <c r="K1134" s="41"/>
      <c r="L1134" s="42"/>
      <c r="M1134" s="42"/>
      <c r="N1134" s="167" t="str">
        <f t="shared" si="456"/>
        <v>Uit</v>
      </c>
      <c r="O1134" s="46"/>
      <c r="P1134" s="47"/>
      <c r="Q1134" s="48">
        <f t="shared" si="457"/>
        <v>0</v>
      </c>
      <c r="R1134" s="49" t="str">
        <f t="shared" si="458"/>
        <v/>
      </c>
      <c r="S1134" s="50" t="str">
        <f t="shared" si="459"/>
        <v>Uit</v>
      </c>
      <c r="T1134" s="171">
        <f t="shared" si="460"/>
        <v>0</v>
      </c>
      <c r="U1134" s="169">
        <f t="shared" si="461"/>
        <v>0</v>
      </c>
      <c r="V1134" s="169" t="str">
        <f t="shared" si="462"/>
        <v>Uit</v>
      </c>
      <c r="W1134" s="170" t="str">
        <f t="shared" si="463"/>
        <v/>
      </c>
      <c r="X1134" s="91" t="str">
        <f t="shared" si="464"/>
        <v/>
      </c>
      <c r="Y1134" s="51"/>
      <c r="Z1134" s="51"/>
      <c r="AA1134" s="51"/>
      <c r="AB1134" s="51"/>
      <c r="AC1134" s="51"/>
      <c r="AD1134" s="51"/>
      <c r="AE1134" s="51"/>
      <c r="AF1134" s="51"/>
      <c r="AG1134" s="51"/>
      <c r="AH1134" s="51"/>
      <c r="AI1134" s="51"/>
      <c r="AJ1134" s="51"/>
      <c r="AK1134" s="51"/>
      <c r="AL1134" s="51"/>
      <c r="AM1134" s="51"/>
      <c r="AN1134" s="51"/>
      <c r="AO1134" s="51"/>
      <c r="AP1134" s="51"/>
      <c r="AQ1134" s="51"/>
      <c r="AR1134" s="51"/>
      <c r="AS1134" s="51"/>
      <c r="AT1134" s="51"/>
      <c r="AU1134" s="51"/>
      <c r="AV1134" s="51"/>
      <c r="AW1134" s="51"/>
      <c r="AX1134" s="149">
        <f t="shared" si="465"/>
        <v>0</v>
      </c>
      <c r="AY1134" s="52"/>
      <c r="AZ1134" s="90" t="e">
        <f>VLOOKUP(AY1134,Termination!C:D,2,FALSE)</f>
        <v>#N/A</v>
      </c>
      <c r="BA1134" s="92" t="str">
        <f t="shared" si="466"/>
        <v/>
      </c>
      <c r="BB1134" s="89"/>
      <c r="BC1134" s="89"/>
      <c r="BD1134" s="150" t="str">
        <f t="shared" si="467"/>
        <v/>
      </c>
      <c r="BE1134" s="151">
        <f>VLOOKUP(A1134,Basisgegevens!$B:$L,5,0)</f>
        <v>3.4027777777777776E-3</v>
      </c>
      <c r="BF1134" s="151">
        <f>VLOOKUP($A1134,Basisgegevens!$B:$L,7,0)</f>
        <v>3.1712962962962962E-3</v>
      </c>
      <c r="BG1134" s="151">
        <f>VLOOKUP($A1134,Basisgegevens!$B:$L,8,0)</f>
        <v>7.8125E-3</v>
      </c>
      <c r="BH1134" s="152">
        <f>VLOOKUP($A1134,Basisgegevens!$B:$L,9,0)</f>
        <v>300</v>
      </c>
      <c r="BI1134" s="152">
        <f>VLOOKUP($A1134,Basisgegevens!$B:$L,10,0)</f>
        <v>135</v>
      </c>
      <c r="BJ1134" s="152">
        <f>VLOOKUP($A1134,Basisgegevens!$B:$L,11,0)</f>
        <v>19</v>
      </c>
      <c r="BK1134" s="152" t="str">
        <f t="shared" si="468"/>
        <v/>
      </c>
      <c r="BL1134" s="153" t="str">
        <f t="shared" si="469"/>
        <v>Uit</v>
      </c>
      <c r="BM1134" s="154" t="str">
        <f t="shared" si="470"/>
        <v/>
      </c>
      <c r="BN1134" s="154">
        <f t="shared" si="471"/>
        <v>0</v>
      </c>
      <c r="BO1134" s="154" t="str">
        <f t="shared" si="472"/>
        <v/>
      </c>
      <c r="BP1134" s="61"/>
      <c r="BQ1134" s="61"/>
      <c r="BR1134" s="59" t="str">
        <f t="shared" si="473"/>
        <v/>
      </c>
      <c r="BS1134" s="59" t="str">
        <f t="shared" si="474"/>
        <v/>
      </c>
      <c r="BT1134" s="155" t="str">
        <f t="shared" si="475"/>
        <v/>
      </c>
      <c r="BU1134" s="156" t="str">
        <f t="shared" si="476"/>
        <v/>
      </c>
      <c r="BV1134" s="68"/>
      <c r="BW1134" s="68"/>
      <c r="BX1134" s="68"/>
      <c r="BY1134" s="68"/>
      <c r="BZ1134" s="68"/>
      <c r="CA1134" s="68"/>
      <c r="CB1134" s="68"/>
      <c r="CC1134" s="68"/>
    </row>
    <row r="1135" spans="1:81" x14ac:dyDescent="0.2">
      <c r="A1135" s="138" t="s">
        <v>196</v>
      </c>
      <c r="B1135" s="32"/>
      <c r="C1135" s="164" t="str">
        <f t="shared" si="455"/>
        <v>L</v>
      </c>
      <c r="D1135" s="68"/>
      <c r="E1135" s="40"/>
      <c r="F1135" s="35"/>
      <c r="G1135" s="32"/>
      <c r="H1135" s="32"/>
      <c r="I1135" s="32"/>
      <c r="J1135" s="32"/>
      <c r="K1135" s="41"/>
      <c r="L1135" s="42"/>
      <c r="M1135" s="42"/>
      <c r="N1135" s="167" t="str">
        <f t="shared" si="456"/>
        <v>Uit</v>
      </c>
      <c r="O1135" s="46"/>
      <c r="P1135" s="47"/>
      <c r="Q1135" s="48">
        <f t="shared" si="457"/>
        <v>0</v>
      </c>
      <c r="R1135" s="49" t="str">
        <f t="shared" si="458"/>
        <v/>
      </c>
      <c r="S1135" s="50" t="str">
        <f t="shared" si="459"/>
        <v>Uit</v>
      </c>
      <c r="T1135" s="171">
        <f t="shared" si="460"/>
        <v>0</v>
      </c>
      <c r="U1135" s="169">
        <f t="shared" si="461"/>
        <v>0</v>
      </c>
      <c r="V1135" s="169" t="str">
        <f t="shared" si="462"/>
        <v>Uit</v>
      </c>
      <c r="W1135" s="170" t="str">
        <f t="shared" si="463"/>
        <v/>
      </c>
      <c r="X1135" s="91" t="str">
        <f t="shared" si="464"/>
        <v/>
      </c>
      <c r="Y1135" s="51"/>
      <c r="Z1135" s="51"/>
      <c r="AA1135" s="51"/>
      <c r="AB1135" s="51"/>
      <c r="AC1135" s="51"/>
      <c r="AD1135" s="51"/>
      <c r="AE1135" s="51"/>
      <c r="AF1135" s="51"/>
      <c r="AG1135" s="51"/>
      <c r="AH1135" s="51"/>
      <c r="AI1135" s="51"/>
      <c r="AJ1135" s="51"/>
      <c r="AK1135" s="51"/>
      <c r="AL1135" s="51"/>
      <c r="AM1135" s="51"/>
      <c r="AN1135" s="51"/>
      <c r="AO1135" s="51"/>
      <c r="AP1135" s="51"/>
      <c r="AQ1135" s="51"/>
      <c r="AR1135" s="51"/>
      <c r="AS1135" s="51"/>
      <c r="AT1135" s="51"/>
      <c r="AU1135" s="51"/>
      <c r="AV1135" s="51"/>
      <c r="AW1135" s="51"/>
      <c r="AX1135" s="149">
        <f t="shared" si="465"/>
        <v>0</v>
      </c>
      <c r="AY1135" s="52"/>
      <c r="AZ1135" s="90" t="e">
        <f>VLOOKUP(AY1135,Termination!C:D,2,FALSE)</f>
        <v>#N/A</v>
      </c>
      <c r="BA1135" s="92" t="str">
        <f t="shared" si="466"/>
        <v/>
      </c>
      <c r="BB1135" s="89"/>
      <c r="BC1135" s="89"/>
      <c r="BD1135" s="150" t="str">
        <f t="shared" si="467"/>
        <v/>
      </c>
      <c r="BE1135" s="151">
        <f>VLOOKUP(A1135,Basisgegevens!$B:$L,5,0)</f>
        <v>3.4027777777777776E-3</v>
      </c>
      <c r="BF1135" s="151">
        <f>VLOOKUP($A1135,Basisgegevens!$B:$L,7,0)</f>
        <v>3.1712962962962962E-3</v>
      </c>
      <c r="BG1135" s="151">
        <f>VLOOKUP($A1135,Basisgegevens!$B:$L,8,0)</f>
        <v>7.8125E-3</v>
      </c>
      <c r="BH1135" s="152">
        <f>VLOOKUP($A1135,Basisgegevens!$B:$L,9,0)</f>
        <v>300</v>
      </c>
      <c r="BI1135" s="152">
        <f>VLOOKUP($A1135,Basisgegevens!$B:$L,10,0)</f>
        <v>135</v>
      </c>
      <c r="BJ1135" s="152">
        <f>VLOOKUP($A1135,Basisgegevens!$B:$L,11,0)</f>
        <v>19</v>
      </c>
      <c r="BK1135" s="152" t="str">
        <f t="shared" si="468"/>
        <v/>
      </c>
      <c r="BL1135" s="153" t="str">
        <f t="shared" si="469"/>
        <v>Uit</v>
      </c>
      <c r="BM1135" s="154" t="str">
        <f t="shared" si="470"/>
        <v/>
      </c>
      <c r="BN1135" s="154">
        <f t="shared" si="471"/>
        <v>0</v>
      </c>
      <c r="BO1135" s="154" t="str">
        <f t="shared" si="472"/>
        <v/>
      </c>
      <c r="BP1135" s="61"/>
      <c r="BQ1135" s="61"/>
      <c r="BR1135" s="59" t="str">
        <f t="shared" si="473"/>
        <v/>
      </c>
      <c r="BS1135" s="59" t="str">
        <f t="shared" si="474"/>
        <v/>
      </c>
      <c r="BT1135" s="155" t="str">
        <f t="shared" si="475"/>
        <v/>
      </c>
      <c r="BU1135" s="156" t="str">
        <f t="shared" si="476"/>
        <v/>
      </c>
      <c r="BV1135" s="68"/>
      <c r="BW1135" s="68"/>
      <c r="BX1135" s="68"/>
      <c r="BY1135" s="68"/>
      <c r="BZ1135" s="68"/>
      <c r="CA1135" s="68"/>
      <c r="CB1135" s="68"/>
      <c r="CC1135" s="68"/>
    </row>
    <row r="1136" spans="1:81" x14ac:dyDescent="0.2">
      <c r="A1136" s="138" t="s">
        <v>196</v>
      </c>
      <c r="B1136" s="32"/>
      <c r="C1136" s="164" t="str">
        <f t="shared" si="455"/>
        <v>L</v>
      </c>
      <c r="D1136" s="68"/>
      <c r="E1136" s="40"/>
      <c r="F1136" s="35"/>
      <c r="G1136" s="32"/>
      <c r="H1136" s="32"/>
      <c r="I1136" s="32"/>
      <c r="J1136" s="32"/>
      <c r="K1136" s="41"/>
      <c r="L1136" s="42"/>
      <c r="M1136" s="42"/>
      <c r="N1136" s="167" t="str">
        <f t="shared" si="456"/>
        <v>Uit</v>
      </c>
      <c r="O1136" s="46"/>
      <c r="P1136" s="47"/>
      <c r="Q1136" s="48">
        <f t="shared" si="457"/>
        <v>0</v>
      </c>
      <c r="R1136" s="49" t="str">
        <f t="shared" si="458"/>
        <v/>
      </c>
      <c r="S1136" s="50" t="str">
        <f t="shared" si="459"/>
        <v>Uit</v>
      </c>
      <c r="T1136" s="171">
        <f t="shared" si="460"/>
        <v>0</v>
      </c>
      <c r="U1136" s="169">
        <f t="shared" si="461"/>
        <v>0</v>
      </c>
      <c r="V1136" s="169" t="str">
        <f t="shared" si="462"/>
        <v>Uit</v>
      </c>
      <c r="W1136" s="170" t="str">
        <f t="shared" si="463"/>
        <v/>
      </c>
      <c r="X1136" s="91" t="str">
        <f t="shared" si="464"/>
        <v/>
      </c>
      <c r="Y1136" s="51"/>
      <c r="Z1136" s="51"/>
      <c r="AA1136" s="51"/>
      <c r="AB1136" s="51"/>
      <c r="AC1136" s="51"/>
      <c r="AD1136" s="51"/>
      <c r="AE1136" s="51"/>
      <c r="AF1136" s="51"/>
      <c r="AG1136" s="51"/>
      <c r="AH1136" s="51"/>
      <c r="AI1136" s="51"/>
      <c r="AJ1136" s="51"/>
      <c r="AK1136" s="51"/>
      <c r="AL1136" s="51"/>
      <c r="AM1136" s="51"/>
      <c r="AN1136" s="51"/>
      <c r="AO1136" s="51"/>
      <c r="AP1136" s="51"/>
      <c r="AQ1136" s="51"/>
      <c r="AR1136" s="51"/>
      <c r="AS1136" s="51"/>
      <c r="AT1136" s="51"/>
      <c r="AU1136" s="51"/>
      <c r="AV1136" s="51"/>
      <c r="AW1136" s="51"/>
      <c r="AX1136" s="149">
        <f t="shared" si="465"/>
        <v>0</v>
      </c>
      <c r="AY1136" s="52"/>
      <c r="AZ1136" s="90" t="e">
        <f>VLOOKUP(AY1136,Termination!C:D,2,FALSE)</f>
        <v>#N/A</v>
      </c>
      <c r="BA1136" s="92" t="str">
        <f t="shared" si="466"/>
        <v/>
      </c>
      <c r="BB1136" s="89"/>
      <c r="BC1136" s="89"/>
      <c r="BD1136" s="150" t="str">
        <f t="shared" si="467"/>
        <v/>
      </c>
      <c r="BE1136" s="151">
        <f>VLOOKUP(A1136,Basisgegevens!$B:$L,5,0)</f>
        <v>3.4027777777777776E-3</v>
      </c>
      <c r="BF1136" s="151">
        <f>VLOOKUP($A1136,Basisgegevens!$B:$L,7,0)</f>
        <v>3.1712962962962962E-3</v>
      </c>
      <c r="BG1136" s="151">
        <f>VLOOKUP($A1136,Basisgegevens!$B:$L,8,0)</f>
        <v>7.8125E-3</v>
      </c>
      <c r="BH1136" s="152">
        <f>VLOOKUP($A1136,Basisgegevens!$B:$L,9,0)</f>
        <v>300</v>
      </c>
      <c r="BI1136" s="152">
        <f>VLOOKUP($A1136,Basisgegevens!$B:$L,10,0)</f>
        <v>135</v>
      </c>
      <c r="BJ1136" s="152">
        <f>VLOOKUP($A1136,Basisgegevens!$B:$L,11,0)</f>
        <v>19</v>
      </c>
      <c r="BK1136" s="152" t="str">
        <f t="shared" si="468"/>
        <v/>
      </c>
      <c r="BL1136" s="153" t="str">
        <f t="shared" si="469"/>
        <v>Uit</v>
      </c>
      <c r="BM1136" s="154" t="str">
        <f t="shared" si="470"/>
        <v/>
      </c>
      <c r="BN1136" s="154">
        <f t="shared" si="471"/>
        <v>0</v>
      </c>
      <c r="BO1136" s="154" t="str">
        <f t="shared" si="472"/>
        <v/>
      </c>
      <c r="BP1136" s="61"/>
      <c r="BQ1136" s="61"/>
      <c r="BR1136" s="59" t="str">
        <f t="shared" si="473"/>
        <v/>
      </c>
      <c r="BS1136" s="59" t="str">
        <f t="shared" si="474"/>
        <v/>
      </c>
      <c r="BT1136" s="155" t="str">
        <f t="shared" si="475"/>
        <v/>
      </c>
      <c r="BU1136" s="156" t="str">
        <f t="shared" si="476"/>
        <v/>
      </c>
      <c r="BV1136" s="68"/>
      <c r="BW1136" s="68"/>
      <c r="BX1136" s="68"/>
      <c r="BY1136" s="68"/>
      <c r="BZ1136" s="68"/>
      <c r="CA1136" s="68"/>
      <c r="CB1136" s="68"/>
      <c r="CC1136" s="68"/>
    </row>
    <row r="1137" spans="1:81" x14ac:dyDescent="0.2">
      <c r="A1137" s="138" t="s">
        <v>196</v>
      </c>
      <c r="B1137" s="32"/>
      <c r="C1137" s="164" t="str">
        <f t="shared" si="455"/>
        <v>L</v>
      </c>
      <c r="D1137" s="68"/>
      <c r="E1137" s="40"/>
      <c r="F1137" s="35"/>
      <c r="G1137" s="32"/>
      <c r="H1137" s="32"/>
      <c r="I1137" s="32"/>
      <c r="J1137" s="32"/>
      <c r="K1137" s="41"/>
      <c r="L1137" s="42"/>
      <c r="M1137" s="42"/>
      <c r="N1137" s="167" t="str">
        <f t="shared" si="456"/>
        <v>Uit</v>
      </c>
      <c r="O1137" s="46"/>
      <c r="P1137" s="47"/>
      <c r="Q1137" s="48">
        <f t="shared" si="457"/>
        <v>0</v>
      </c>
      <c r="R1137" s="49" t="str">
        <f t="shared" si="458"/>
        <v/>
      </c>
      <c r="S1137" s="50" t="str">
        <f t="shared" si="459"/>
        <v>Uit</v>
      </c>
      <c r="T1137" s="171">
        <f t="shared" si="460"/>
        <v>0</v>
      </c>
      <c r="U1137" s="169">
        <f t="shared" si="461"/>
        <v>0</v>
      </c>
      <c r="V1137" s="169" t="str">
        <f t="shared" si="462"/>
        <v>Uit</v>
      </c>
      <c r="W1137" s="170" t="str">
        <f t="shared" si="463"/>
        <v/>
      </c>
      <c r="X1137" s="91" t="str">
        <f t="shared" si="464"/>
        <v/>
      </c>
      <c r="Y1137" s="51"/>
      <c r="Z1137" s="51"/>
      <c r="AA1137" s="51"/>
      <c r="AB1137" s="51"/>
      <c r="AC1137" s="51"/>
      <c r="AD1137" s="51"/>
      <c r="AE1137" s="51"/>
      <c r="AF1137" s="51"/>
      <c r="AG1137" s="51"/>
      <c r="AH1137" s="51"/>
      <c r="AI1137" s="51"/>
      <c r="AJ1137" s="51"/>
      <c r="AK1137" s="51"/>
      <c r="AL1137" s="51"/>
      <c r="AM1137" s="51"/>
      <c r="AN1137" s="51"/>
      <c r="AO1137" s="51"/>
      <c r="AP1137" s="51"/>
      <c r="AQ1137" s="51"/>
      <c r="AR1137" s="51"/>
      <c r="AS1137" s="51"/>
      <c r="AT1137" s="51"/>
      <c r="AU1137" s="51"/>
      <c r="AV1137" s="51"/>
      <c r="AW1137" s="51"/>
      <c r="AX1137" s="149">
        <f t="shared" si="465"/>
        <v>0</v>
      </c>
      <c r="AY1137" s="52"/>
      <c r="AZ1137" s="90" t="e">
        <f>VLOOKUP(AY1137,Termination!C:D,2,FALSE)</f>
        <v>#N/A</v>
      </c>
      <c r="BA1137" s="92" t="str">
        <f t="shared" si="466"/>
        <v/>
      </c>
      <c r="BB1137" s="89"/>
      <c r="BC1137" s="89"/>
      <c r="BD1137" s="150" t="str">
        <f t="shared" si="467"/>
        <v/>
      </c>
      <c r="BE1137" s="151">
        <f>VLOOKUP(A1137,Basisgegevens!$B:$L,5,0)</f>
        <v>3.4027777777777776E-3</v>
      </c>
      <c r="BF1137" s="151">
        <f>VLOOKUP($A1137,Basisgegevens!$B:$L,7,0)</f>
        <v>3.1712962962962962E-3</v>
      </c>
      <c r="BG1137" s="151">
        <f>VLOOKUP($A1137,Basisgegevens!$B:$L,8,0)</f>
        <v>7.8125E-3</v>
      </c>
      <c r="BH1137" s="152">
        <f>VLOOKUP($A1137,Basisgegevens!$B:$L,9,0)</f>
        <v>300</v>
      </c>
      <c r="BI1137" s="152">
        <f>VLOOKUP($A1137,Basisgegevens!$B:$L,10,0)</f>
        <v>135</v>
      </c>
      <c r="BJ1137" s="152">
        <f>VLOOKUP($A1137,Basisgegevens!$B:$L,11,0)</f>
        <v>19</v>
      </c>
      <c r="BK1137" s="152" t="str">
        <f t="shared" si="468"/>
        <v/>
      </c>
      <c r="BL1137" s="153" t="str">
        <f t="shared" si="469"/>
        <v>Uit</v>
      </c>
      <c r="BM1137" s="154" t="str">
        <f t="shared" si="470"/>
        <v/>
      </c>
      <c r="BN1137" s="154">
        <f t="shared" si="471"/>
        <v>0</v>
      </c>
      <c r="BO1137" s="154" t="str">
        <f t="shared" si="472"/>
        <v/>
      </c>
      <c r="BP1137" s="61"/>
      <c r="BQ1137" s="61"/>
      <c r="BR1137" s="59" t="str">
        <f t="shared" si="473"/>
        <v/>
      </c>
      <c r="BS1137" s="59" t="str">
        <f t="shared" si="474"/>
        <v/>
      </c>
      <c r="BT1137" s="155" t="str">
        <f t="shared" si="475"/>
        <v/>
      </c>
      <c r="BU1137" s="156" t="str">
        <f t="shared" si="476"/>
        <v/>
      </c>
      <c r="BV1137" s="68"/>
      <c r="BW1137" s="68"/>
      <c r="BX1137" s="68"/>
      <c r="BY1137" s="68"/>
      <c r="BZ1137" s="68"/>
      <c r="CA1137" s="68"/>
      <c r="CB1137" s="68"/>
      <c r="CC1137" s="68"/>
    </row>
    <row r="1138" spans="1:81" x14ac:dyDescent="0.2">
      <c r="A1138" s="138" t="s">
        <v>196</v>
      </c>
      <c r="B1138" s="32"/>
      <c r="C1138" s="164" t="str">
        <f t="shared" si="455"/>
        <v>L</v>
      </c>
      <c r="D1138" s="68"/>
      <c r="E1138" s="40"/>
      <c r="F1138" s="35"/>
      <c r="G1138" s="32"/>
      <c r="H1138" s="32"/>
      <c r="I1138" s="32"/>
      <c r="J1138" s="32"/>
      <c r="K1138" s="41"/>
      <c r="L1138" s="42"/>
      <c r="M1138" s="42"/>
      <c r="N1138" s="167" t="str">
        <f t="shared" si="456"/>
        <v>Uit</v>
      </c>
      <c r="O1138" s="46"/>
      <c r="P1138" s="47"/>
      <c r="Q1138" s="48">
        <f t="shared" si="457"/>
        <v>0</v>
      </c>
      <c r="R1138" s="49" t="str">
        <f t="shared" si="458"/>
        <v/>
      </c>
      <c r="S1138" s="50" t="str">
        <f t="shared" si="459"/>
        <v>Uit</v>
      </c>
      <c r="T1138" s="171">
        <f t="shared" si="460"/>
        <v>0</v>
      </c>
      <c r="U1138" s="169">
        <f t="shared" si="461"/>
        <v>0</v>
      </c>
      <c r="V1138" s="169" t="str">
        <f t="shared" si="462"/>
        <v>Uit</v>
      </c>
      <c r="W1138" s="170" t="str">
        <f t="shared" si="463"/>
        <v/>
      </c>
      <c r="X1138" s="91" t="str">
        <f t="shared" si="464"/>
        <v/>
      </c>
      <c r="Y1138" s="51"/>
      <c r="Z1138" s="51"/>
      <c r="AA1138" s="51"/>
      <c r="AB1138" s="51"/>
      <c r="AC1138" s="51"/>
      <c r="AD1138" s="51"/>
      <c r="AE1138" s="51"/>
      <c r="AF1138" s="51"/>
      <c r="AG1138" s="51"/>
      <c r="AH1138" s="51"/>
      <c r="AI1138" s="51"/>
      <c r="AJ1138" s="51"/>
      <c r="AK1138" s="51"/>
      <c r="AL1138" s="51"/>
      <c r="AM1138" s="51"/>
      <c r="AN1138" s="51"/>
      <c r="AO1138" s="51"/>
      <c r="AP1138" s="51"/>
      <c r="AQ1138" s="51"/>
      <c r="AR1138" s="51"/>
      <c r="AS1138" s="51"/>
      <c r="AT1138" s="51"/>
      <c r="AU1138" s="51"/>
      <c r="AV1138" s="51"/>
      <c r="AW1138" s="51"/>
      <c r="AX1138" s="149">
        <f t="shared" si="465"/>
        <v>0</v>
      </c>
      <c r="AY1138" s="52"/>
      <c r="AZ1138" s="90" t="e">
        <f>VLOOKUP(AY1138,Termination!C:D,2,FALSE)</f>
        <v>#N/A</v>
      </c>
      <c r="BA1138" s="92" t="str">
        <f t="shared" si="466"/>
        <v/>
      </c>
      <c r="BB1138" s="89"/>
      <c r="BC1138" s="89"/>
      <c r="BD1138" s="150" t="str">
        <f t="shared" si="467"/>
        <v/>
      </c>
      <c r="BE1138" s="151">
        <f>VLOOKUP(A1138,Basisgegevens!$B:$L,5,0)</f>
        <v>3.4027777777777776E-3</v>
      </c>
      <c r="BF1138" s="151">
        <f>VLOOKUP($A1138,Basisgegevens!$B:$L,7,0)</f>
        <v>3.1712962962962962E-3</v>
      </c>
      <c r="BG1138" s="151">
        <f>VLOOKUP($A1138,Basisgegevens!$B:$L,8,0)</f>
        <v>7.8125E-3</v>
      </c>
      <c r="BH1138" s="152">
        <f>VLOOKUP($A1138,Basisgegevens!$B:$L,9,0)</f>
        <v>300</v>
      </c>
      <c r="BI1138" s="152">
        <f>VLOOKUP($A1138,Basisgegevens!$B:$L,10,0)</f>
        <v>135</v>
      </c>
      <c r="BJ1138" s="152">
        <f>VLOOKUP($A1138,Basisgegevens!$B:$L,11,0)</f>
        <v>19</v>
      </c>
      <c r="BK1138" s="152" t="str">
        <f t="shared" si="468"/>
        <v/>
      </c>
      <c r="BL1138" s="153" t="str">
        <f t="shared" si="469"/>
        <v>Uit</v>
      </c>
      <c r="BM1138" s="154" t="str">
        <f t="shared" si="470"/>
        <v/>
      </c>
      <c r="BN1138" s="154">
        <f t="shared" si="471"/>
        <v>0</v>
      </c>
      <c r="BO1138" s="154" t="str">
        <f t="shared" si="472"/>
        <v/>
      </c>
      <c r="BP1138" s="61"/>
      <c r="BQ1138" s="61"/>
      <c r="BR1138" s="59" t="str">
        <f t="shared" si="473"/>
        <v/>
      </c>
      <c r="BS1138" s="59" t="str">
        <f t="shared" si="474"/>
        <v/>
      </c>
      <c r="BT1138" s="155" t="str">
        <f t="shared" si="475"/>
        <v/>
      </c>
      <c r="BU1138" s="156" t="str">
        <f t="shared" si="476"/>
        <v/>
      </c>
      <c r="BV1138" s="68"/>
      <c r="BW1138" s="68"/>
      <c r="BX1138" s="68"/>
      <c r="BY1138" s="68"/>
      <c r="BZ1138" s="68"/>
      <c r="CA1138" s="68"/>
      <c r="CB1138" s="68"/>
      <c r="CC1138" s="68"/>
    </row>
    <row r="1139" spans="1:81" x14ac:dyDescent="0.2">
      <c r="A1139" s="138" t="s">
        <v>196</v>
      </c>
      <c r="B1139" s="32"/>
      <c r="C1139" s="164" t="str">
        <f t="shared" si="455"/>
        <v>L</v>
      </c>
      <c r="D1139" s="68"/>
      <c r="E1139" s="40"/>
      <c r="F1139" s="35"/>
      <c r="G1139" s="32"/>
      <c r="H1139" s="32"/>
      <c r="I1139" s="32"/>
      <c r="J1139" s="32"/>
      <c r="K1139" s="41"/>
      <c r="L1139" s="42"/>
      <c r="M1139" s="42"/>
      <c r="N1139" s="167" t="str">
        <f t="shared" si="456"/>
        <v>Uit</v>
      </c>
      <c r="O1139" s="46"/>
      <c r="P1139" s="47"/>
      <c r="Q1139" s="48">
        <f t="shared" si="457"/>
        <v>0</v>
      </c>
      <c r="R1139" s="49" t="str">
        <f t="shared" si="458"/>
        <v/>
      </c>
      <c r="S1139" s="50" t="str">
        <f t="shared" si="459"/>
        <v>Uit</v>
      </c>
      <c r="T1139" s="171">
        <f t="shared" si="460"/>
        <v>0</v>
      </c>
      <c r="U1139" s="169">
        <f t="shared" si="461"/>
        <v>0</v>
      </c>
      <c r="V1139" s="169" t="str">
        <f t="shared" si="462"/>
        <v>Uit</v>
      </c>
      <c r="W1139" s="170" t="str">
        <f t="shared" si="463"/>
        <v/>
      </c>
      <c r="X1139" s="91" t="str">
        <f t="shared" si="464"/>
        <v/>
      </c>
      <c r="Y1139" s="51"/>
      <c r="Z1139" s="51"/>
      <c r="AA1139" s="51"/>
      <c r="AB1139" s="51"/>
      <c r="AC1139" s="51"/>
      <c r="AD1139" s="51"/>
      <c r="AE1139" s="51"/>
      <c r="AF1139" s="51"/>
      <c r="AG1139" s="51"/>
      <c r="AH1139" s="51"/>
      <c r="AI1139" s="51"/>
      <c r="AJ1139" s="51"/>
      <c r="AK1139" s="51"/>
      <c r="AL1139" s="51"/>
      <c r="AM1139" s="51"/>
      <c r="AN1139" s="51"/>
      <c r="AO1139" s="51"/>
      <c r="AP1139" s="51"/>
      <c r="AQ1139" s="51"/>
      <c r="AR1139" s="51"/>
      <c r="AS1139" s="51"/>
      <c r="AT1139" s="51"/>
      <c r="AU1139" s="51"/>
      <c r="AV1139" s="51"/>
      <c r="AW1139" s="51"/>
      <c r="AX1139" s="149">
        <f t="shared" si="465"/>
        <v>0</v>
      </c>
      <c r="AY1139" s="52"/>
      <c r="AZ1139" s="90" t="e">
        <f>VLOOKUP(AY1139,Termination!C:D,2,FALSE)</f>
        <v>#N/A</v>
      </c>
      <c r="BA1139" s="92" t="str">
        <f t="shared" si="466"/>
        <v/>
      </c>
      <c r="BB1139" s="89"/>
      <c r="BC1139" s="89"/>
      <c r="BD1139" s="150" t="str">
        <f t="shared" si="467"/>
        <v/>
      </c>
      <c r="BE1139" s="151">
        <f>VLOOKUP(A1139,Basisgegevens!$B:$L,5,0)</f>
        <v>3.4027777777777776E-3</v>
      </c>
      <c r="BF1139" s="151">
        <f>VLOOKUP($A1139,Basisgegevens!$B:$L,7,0)</f>
        <v>3.1712962962962962E-3</v>
      </c>
      <c r="BG1139" s="151">
        <f>VLOOKUP($A1139,Basisgegevens!$B:$L,8,0)</f>
        <v>7.8125E-3</v>
      </c>
      <c r="BH1139" s="152">
        <f>VLOOKUP($A1139,Basisgegevens!$B:$L,9,0)</f>
        <v>300</v>
      </c>
      <c r="BI1139" s="152">
        <f>VLOOKUP($A1139,Basisgegevens!$B:$L,10,0)</f>
        <v>135</v>
      </c>
      <c r="BJ1139" s="152">
        <f>VLOOKUP($A1139,Basisgegevens!$B:$L,11,0)</f>
        <v>19</v>
      </c>
      <c r="BK1139" s="152" t="str">
        <f t="shared" si="468"/>
        <v/>
      </c>
      <c r="BL1139" s="153" t="str">
        <f t="shared" si="469"/>
        <v>Uit</v>
      </c>
      <c r="BM1139" s="154" t="str">
        <f t="shared" si="470"/>
        <v/>
      </c>
      <c r="BN1139" s="154">
        <f t="shared" si="471"/>
        <v>0</v>
      </c>
      <c r="BO1139" s="154" t="str">
        <f t="shared" si="472"/>
        <v/>
      </c>
      <c r="BP1139" s="61"/>
      <c r="BQ1139" s="61"/>
      <c r="BR1139" s="59" t="str">
        <f t="shared" si="473"/>
        <v/>
      </c>
      <c r="BS1139" s="59" t="str">
        <f t="shared" si="474"/>
        <v/>
      </c>
      <c r="BT1139" s="155" t="str">
        <f t="shared" si="475"/>
        <v/>
      </c>
      <c r="BU1139" s="156" t="str">
        <f t="shared" si="476"/>
        <v/>
      </c>
      <c r="BV1139" s="68"/>
      <c r="BW1139" s="68"/>
      <c r="BX1139" s="68"/>
      <c r="BY1139" s="68"/>
      <c r="BZ1139" s="68"/>
      <c r="CA1139" s="68"/>
      <c r="CB1139" s="68"/>
      <c r="CC1139" s="68"/>
    </row>
    <row r="1140" spans="1:81" x14ac:dyDescent="0.2">
      <c r="A1140" s="138" t="s">
        <v>196</v>
      </c>
      <c r="B1140" s="32"/>
      <c r="C1140" s="164" t="str">
        <f t="shared" si="455"/>
        <v>L</v>
      </c>
      <c r="D1140" s="68"/>
      <c r="E1140" s="40"/>
      <c r="F1140" s="35"/>
      <c r="G1140" s="32"/>
      <c r="H1140" s="32"/>
      <c r="I1140" s="32"/>
      <c r="J1140" s="32"/>
      <c r="K1140" s="41"/>
      <c r="L1140" s="42"/>
      <c r="M1140" s="42"/>
      <c r="N1140" s="167" t="str">
        <f t="shared" si="456"/>
        <v>Uit</v>
      </c>
      <c r="O1140" s="46"/>
      <c r="P1140" s="47"/>
      <c r="Q1140" s="48">
        <f t="shared" si="457"/>
        <v>0</v>
      </c>
      <c r="R1140" s="49" t="str">
        <f t="shared" si="458"/>
        <v/>
      </c>
      <c r="S1140" s="50" t="str">
        <f t="shared" si="459"/>
        <v>Uit</v>
      </c>
      <c r="T1140" s="171">
        <f t="shared" si="460"/>
        <v>0</v>
      </c>
      <c r="U1140" s="169">
        <f t="shared" si="461"/>
        <v>0</v>
      </c>
      <c r="V1140" s="169" t="str">
        <f t="shared" si="462"/>
        <v>Uit</v>
      </c>
      <c r="W1140" s="170" t="str">
        <f t="shared" si="463"/>
        <v/>
      </c>
      <c r="X1140" s="91" t="str">
        <f t="shared" si="464"/>
        <v/>
      </c>
      <c r="Y1140" s="51"/>
      <c r="Z1140" s="51"/>
      <c r="AA1140" s="51"/>
      <c r="AB1140" s="51"/>
      <c r="AC1140" s="51"/>
      <c r="AD1140" s="51"/>
      <c r="AE1140" s="51"/>
      <c r="AF1140" s="51"/>
      <c r="AG1140" s="51"/>
      <c r="AH1140" s="51"/>
      <c r="AI1140" s="51"/>
      <c r="AJ1140" s="51"/>
      <c r="AK1140" s="51"/>
      <c r="AL1140" s="51"/>
      <c r="AM1140" s="51"/>
      <c r="AN1140" s="51"/>
      <c r="AO1140" s="51"/>
      <c r="AP1140" s="51"/>
      <c r="AQ1140" s="51"/>
      <c r="AR1140" s="51"/>
      <c r="AS1140" s="51"/>
      <c r="AT1140" s="51"/>
      <c r="AU1140" s="51"/>
      <c r="AV1140" s="51"/>
      <c r="AW1140" s="51"/>
      <c r="AX1140" s="149">
        <f t="shared" si="465"/>
        <v>0</v>
      </c>
      <c r="AY1140" s="52"/>
      <c r="AZ1140" s="90" t="e">
        <f>VLOOKUP(AY1140,Termination!C:D,2,FALSE)</f>
        <v>#N/A</v>
      </c>
      <c r="BA1140" s="92" t="str">
        <f t="shared" si="466"/>
        <v/>
      </c>
      <c r="BB1140" s="89"/>
      <c r="BC1140" s="89"/>
      <c r="BD1140" s="150" t="str">
        <f t="shared" si="467"/>
        <v/>
      </c>
      <c r="BE1140" s="151">
        <f>VLOOKUP(A1140,Basisgegevens!$B:$L,5,0)</f>
        <v>3.4027777777777776E-3</v>
      </c>
      <c r="BF1140" s="151">
        <f>VLOOKUP($A1140,Basisgegevens!$B:$L,7,0)</f>
        <v>3.1712962962962962E-3</v>
      </c>
      <c r="BG1140" s="151">
        <f>VLOOKUP($A1140,Basisgegevens!$B:$L,8,0)</f>
        <v>7.8125E-3</v>
      </c>
      <c r="BH1140" s="152">
        <f>VLOOKUP($A1140,Basisgegevens!$B:$L,9,0)</f>
        <v>300</v>
      </c>
      <c r="BI1140" s="152">
        <f>VLOOKUP($A1140,Basisgegevens!$B:$L,10,0)</f>
        <v>135</v>
      </c>
      <c r="BJ1140" s="152">
        <f>VLOOKUP($A1140,Basisgegevens!$B:$L,11,0)</f>
        <v>19</v>
      </c>
      <c r="BK1140" s="152" t="str">
        <f t="shared" si="468"/>
        <v/>
      </c>
      <c r="BL1140" s="153" t="str">
        <f t="shared" si="469"/>
        <v>Uit</v>
      </c>
      <c r="BM1140" s="154" t="str">
        <f t="shared" si="470"/>
        <v/>
      </c>
      <c r="BN1140" s="154">
        <f t="shared" si="471"/>
        <v>0</v>
      </c>
      <c r="BO1140" s="154" t="str">
        <f t="shared" si="472"/>
        <v/>
      </c>
      <c r="BP1140" s="61"/>
      <c r="BQ1140" s="61"/>
      <c r="BR1140" s="59" t="str">
        <f t="shared" si="473"/>
        <v/>
      </c>
      <c r="BS1140" s="59" t="str">
        <f t="shared" si="474"/>
        <v/>
      </c>
      <c r="BT1140" s="155" t="str">
        <f t="shared" si="475"/>
        <v/>
      </c>
      <c r="BU1140" s="156" t="str">
        <f t="shared" si="476"/>
        <v/>
      </c>
      <c r="BV1140" s="68"/>
      <c r="BW1140" s="68"/>
      <c r="BX1140" s="68"/>
      <c r="BY1140" s="68"/>
      <c r="BZ1140" s="68"/>
      <c r="CA1140" s="68"/>
      <c r="CB1140" s="68"/>
      <c r="CC1140" s="68"/>
    </row>
    <row r="1141" spans="1:81" x14ac:dyDescent="0.2">
      <c r="A1141" s="138" t="s">
        <v>196</v>
      </c>
      <c r="B1141" s="32"/>
      <c r="C1141" s="164" t="str">
        <f t="shared" si="455"/>
        <v>L</v>
      </c>
      <c r="D1141" s="68"/>
      <c r="E1141" s="40"/>
      <c r="F1141" s="35"/>
      <c r="G1141" s="32"/>
      <c r="H1141" s="32"/>
      <c r="I1141" s="32"/>
      <c r="J1141" s="32"/>
      <c r="K1141" s="41"/>
      <c r="L1141" s="42"/>
      <c r="M1141" s="42"/>
      <c r="N1141" s="167" t="str">
        <f t="shared" si="456"/>
        <v>Uit</v>
      </c>
      <c r="O1141" s="46"/>
      <c r="P1141" s="47"/>
      <c r="Q1141" s="48">
        <f t="shared" si="457"/>
        <v>0</v>
      </c>
      <c r="R1141" s="49" t="str">
        <f t="shared" si="458"/>
        <v/>
      </c>
      <c r="S1141" s="50" t="str">
        <f t="shared" si="459"/>
        <v>Uit</v>
      </c>
      <c r="T1141" s="171">
        <f t="shared" si="460"/>
        <v>0</v>
      </c>
      <c r="U1141" s="169">
        <f t="shared" si="461"/>
        <v>0</v>
      </c>
      <c r="V1141" s="169" t="str">
        <f t="shared" si="462"/>
        <v>Uit</v>
      </c>
      <c r="W1141" s="170" t="str">
        <f t="shared" si="463"/>
        <v/>
      </c>
      <c r="X1141" s="91" t="str">
        <f t="shared" si="464"/>
        <v/>
      </c>
      <c r="Y1141" s="51"/>
      <c r="Z1141" s="51"/>
      <c r="AA1141" s="51"/>
      <c r="AB1141" s="51"/>
      <c r="AC1141" s="51"/>
      <c r="AD1141" s="51"/>
      <c r="AE1141" s="51"/>
      <c r="AF1141" s="51"/>
      <c r="AG1141" s="51"/>
      <c r="AH1141" s="51"/>
      <c r="AI1141" s="51"/>
      <c r="AJ1141" s="51"/>
      <c r="AK1141" s="51"/>
      <c r="AL1141" s="51"/>
      <c r="AM1141" s="51"/>
      <c r="AN1141" s="51"/>
      <c r="AO1141" s="51"/>
      <c r="AP1141" s="51"/>
      <c r="AQ1141" s="51"/>
      <c r="AR1141" s="51"/>
      <c r="AS1141" s="51"/>
      <c r="AT1141" s="51"/>
      <c r="AU1141" s="51"/>
      <c r="AV1141" s="51"/>
      <c r="AW1141" s="51"/>
      <c r="AX1141" s="149">
        <f t="shared" si="465"/>
        <v>0</v>
      </c>
      <c r="AY1141" s="52"/>
      <c r="AZ1141" s="90" t="e">
        <f>VLOOKUP(AY1141,Termination!C:D,2,FALSE)</f>
        <v>#N/A</v>
      </c>
      <c r="BA1141" s="92" t="str">
        <f t="shared" si="466"/>
        <v/>
      </c>
      <c r="BB1141" s="89"/>
      <c r="BC1141" s="89"/>
      <c r="BD1141" s="150" t="str">
        <f t="shared" si="467"/>
        <v/>
      </c>
      <c r="BE1141" s="151">
        <f>VLOOKUP(A1141,Basisgegevens!$B:$L,5,0)</f>
        <v>3.4027777777777776E-3</v>
      </c>
      <c r="BF1141" s="151">
        <f>VLOOKUP($A1141,Basisgegevens!$B:$L,7,0)</f>
        <v>3.1712962962962962E-3</v>
      </c>
      <c r="BG1141" s="151">
        <f>VLOOKUP($A1141,Basisgegevens!$B:$L,8,0)</f>
        <v>7.8125E-3</v>
      </c>
      <c r="BH1141" s="152">
        <f>VLOOKUP($A1141,Basisgegevens!$B:$L,9,0)</f>
        <v>300</v>
      </c>
      <c r="BI1141" s="152">
        <f>VLOOKUP($A1141,Basisgegevens!$B:$L,10,0)</f>
        <v>135</v>
      </c>
      <c r="BJ1141" s="152">
        <f>VLOOKUP($A1141,Basisgegevens!$B:$L,11,0)</f>
        <v>19</v>
      </c>
      <c r="BK1141" s="152" t="str">
        <f t="shared" si="468"/>
        <v/>
      </c>
      <c r="BL1141" s="153" t="str">
        <f t="shared" si="469"/>
        <v>Uit</v>
      </c>
      <c r="BM1141" s="154" t="str">
        <f t="shared" si="470"/>
        <v/>
      </c>
      <c r="BN1141" s="154">
        <f t="shared" si="471"/>
        <v>0</v>
      </c>
      <c r="BO1141" s="154" t="str">
        <f t="shared" si="472"/>
        <v/>
      </c>
      <c r="BP1141" s="61"/>
      <c r="BQ1141" s="61"/>
      <c r="BR1141" s="59" t="str">
        <f t="shared" si="473"/>
        <v/>
      </c>
      <c r="BS1141" s="59" t="str">
        <f t="shared" si="474"/>
        <v/>
      </c>
      <c r="BT1141" s="155" t="str">
        <f t="shared" si="475"/>
        <v/>
      </c>
      <c r="BU1141" s="156" t="str">
        <f t="shared" si="476"/>
        <v/>
      </c>
      <c r="BV1141" s="68"/>
      <c r="BW1141" s="68"/>
      <c r="BX1141" s="68"/>
      <c r="BY1141" s="68"/>
      <c r="BZ1141" s="68"/>
      <c r="CA1141" s="68"/>
      <c r="CB1141" s="68"/>
      <c r="CC1141" s="68"/>
    </row>
    <row r="1142" spans="1:81" x14ac:dyDescent="0.2">
      <c r="A1142" s="138" t="s">
        <v>196</v>
      </c>
      <c r="B1142" s="32"/>
      <c r="C1142" s="164" t="str">
        <f t="shared" si="455"/>
        <v>L</v>
      </c>
      <c r="D1142" s="68"/>
      <c r="E1142" s="40"/>
      <c r="F1142" s="35"/>
      <c r="G1142" s="32"/>
      <c r="H1142" s="32"/>
      <c r="I1142" s="32"/>
      <c r="J1142" s="32"/>
      <c r="K1142" s="41"/>
      <c r="L1142" s="42"/>
      <c r="M1142" s="42"/>
      <c r="N1142" s="167" t="str">
        <f t="shared" si="456"/>
        <v>Uit</v>
      </c>
      <c r="O1142" s="46"/>
      <c r="P1142" s="47"/>
      <c r="Q1142" s="48">
        <f t="shared" si="457"/>
        <v>0</v>
      </c>
      <c r="R1142" s="49" t="str">
        <f t="shared" si="458"/>
        <v/>
      </c>
      <c r="S1142" s="50" t="str">
        <f t="shared" si="459"/>
        <v>Uit</v>
      </c>
      <c r="T1142" s="171">
        <f t="shared" si="460"/>
        <v>0</v>
      </c>
      <c r="U1142" s="169">
        <f t="shared" si="461"/>
        <v>0</v>
      </c>
      <c r="V1142" s="169" t="str">
        <f t="shared" si="462"/>
        <v>Uit</v>
      </c>
      <c r="W1142" s="170" t="str">
        <f t="shared" si="463"/>
        <v/>
      </c>
      <c r="X1142" s="91" t="str">
        <f t="shared" si="464"/>
        <v/>
      </c>
      <c r="Y1142" s="51"/>
      <c r="Z1142" s="51"/>
      <c r="AA1142" s="51"/>
      <c r="AB1142" s="51"/>
      <c r="AC1142" s="51"/>
      <c r="AD1142" s="51"/>
      <c r="AE1142" s="51"/>
      <c r="AF1142" s="51"/>
      <c r="AG1142" s="51"/>
      <c r="AH1142" s="51"/>
      <c r="AI1142" s="51"/>
      <c r="AJ1142" s="51"/>
      <c r="AK1142" s="51"/>
      <c r="AL1142" s="51"/>
      <c r="AM1142" s="51"/>
      <c r="AN1142" s="51"/>
      <c r="AO1142" s="51"/>
      <c r="AP1142" s="51"/>
      <c r="AQ1142" s="51"/>
      <c r="AR1142" s="51"/>
      <c r="AS1142" s="51"/>
      <c r="AT1142" s="51"/>
      <c r="AU1142" s="51"/>
      <c r="AV1142" s="51"/>
      <c r="AW1142" s="51"/>
      <c r="AX1142" s="149">
        <f t="shared" si="465"/>
        <v>0</v>
      </c>
      <c r="AY1142" s="52"/>
      <c r="AZ1142" s="90" t="e">
        <f>VLOOKUP(AY1142,Termination!C:D,2,FALSE)</f>
        <v>#N/A</v>
      </c>
      <c r="BA1142" s="92" t="str">
        <f t="shared" si="466"/>
        <v/>
      </c>
      <c r="BB1142" s="89"/>
      <c r="BC1142" s="89"/>
      <c r="BD1142" s="150" t="str">
        <f t="shared" si="467"/>
        <v/>
      </c>
      <c r="BE1142" s="151">
        <f>VLOOKUP(A1142,Basisgegevens!$B:$L,5,0)</f>
        <v>3.4027777777777776E-3</v>
      </c>
      <c r="BF1142" s="151">
        <f>VLOOKUP($A1142,Basisgegevens!$B:$L,7,0)</f>
        <v>3.1712962962962962E-3</v>
      </c>
      <c r="BG1142" s="151">
        <f>VLOOKUP($A1142,Basisgegevens!$B:$L,8,0)</f>
        <v>7.8125E-3</v>
      </c>
      <c r="BH1142" s="152">
        <f>VLOOKUP($A1142,Basisgegevens!$B:$L,9,0)</f>
        <v>300</v>
      </c>
      <c r="BI1142" s="152">
        <f>VLOOKUP($A1142,Basisgegevens!$B:$L,10,0)</f>
        <v>135</v>
      </c>
      <c r="BJ1142" s="152">
        <f>VLOOKUP($A1142,Basisgegevens!$B:$L,11,0)</f>
        <v>19</v>
      </c>
      <c r="BK1142" s="152" t="str">
        <f t="shared" si="468"/>
        <v/>
      </c>
      <c r="BL1142" s="153" t="str">
        <f t="shared" si="469"/>
        <v>Uit</v>
      </c>
      <c r="BM1142" s="154" t="str">
        <f t="shared" si="470"/>
        <v/>
      </c>
      <c r="BN1142" s="154">
        <f t="shared" si="471"/>
        <v>0</v>
      </c>
      <c r="BO1142" s="154" t="str">
        <f t="shared" si="472"/>
        <v/>
      </c>
      <c r="BP1142" s="61"/>
      <c r="BQ1142" s="61"/>
      <c r="BR1142" s="59" t="str">
        <f t="shared" si="473"/>
        <v/>
      </c>
      <c r="BS1142" s="59" t="str">
        <f t="shared" si="474"/>
        <v/>
      </c>
      <c r="BT1142" s="155" t="str">
        <f t="shared" si="475"/>
        <v/>
      </c>
      <c r="BU1142" s="156" t="str">
        <f t="shared" si="476"/>
        <v/>
      </c>
      <c r="BV1142" s="68"/>
      <c r="BW1142" s="68"/>
      <c r="BX1142" s="68"/>
      <c r="BY1142" s="68"/>
      <c r="BZ1142" s="68"/>
      <c r="CA1142" s="68"/>
      <c r="CB1142" s="68"/>
      <c r="CC1142" s="68"/>
    </row>
    <row r="1143" spans="1:81" x14ac:dyDescent="0.2">
      <c r="A1143" s="138" t="s">
        <v>196</v>
      </c>
      <c r="B1143" s="32"/>
      <c r="C1143" s="164" t="str">
        <f t="shared" si="455"/>
        <v>L</v>
      </c>
      <c r="D1143" s="68"/>
      <c r="E1143" s="40"/>
      <c r="F1143" s="35"/>
      <c r="G1143" s="32"/>
      <c r="H1143" s="32"/>
      <c r="I1143" s="32"/>
      <c r="J1143" s="32"/>
      <c r="K1143" s="41"/>
      <c r="L1143" s="42"/>
      <c r="M1143" s="42"/>
      <c r="N1143" s="167" t="str">
        <f t="shared" si="456"/>
        <v>Uit</v>
      </c>
      <c r="O1143" s="46"/>
      <c r="P1143" s="47"/>
      <c r="Q1143" s="48">
        <f t="shared" si="457"/>
        <v>0</v>
      </c>
      <c r="R1143" s="49" t="str">
        <f t="shared" si="458"/>
        <v/>
      </c>
      <c r="S1143" s="50" t="str">
        <f t="shared" si="459"/>
        <v>Uit</v>
      </c>
      <c r="T1143" s="171">
        <f t="shared" si="460"/>
        <v>0</v>
      </c>
      <c r="U1143" s="169">
        <f t="shared" si="461"/>
        <v>0</v>
      </c>
      <c r="V1143" s="169" t="str">
        <f t="shared" si="462"/>
        <v>Uit</v>
      </c>
      <c r="W1143" s="170" t="str">
        <f t="shared" si="463"/>
        <v/>
      </c>
      <c r="X1143" s="91" t="str">
        <f t="shared" si="464"/>
        <v/>
      </c>
      <c r="Y1143" s="51"/>
      <c r="Z1143" s="51"/>
      <c r="AA1143" s="51"/>
      <c r="AB1143" s="51"/>
      <c r="AC1143" s="51"/>
      <c r="AD1143" s="51"/>
      <c r="AE1143" s="51"/>
      <c r="AF1143" s="51"/>
      <c r="AG1143" s="51"/>
      <c r="AH1143" s="51"/>
      <c r="AI1143" s="51"/>
      <c r="AJ1143" s="51"/>
      <c r="AK1143" s="51"/>
      <c r="AL1143" s="51"/>
      <c r="AM1143" s="51"/>
      <c r="AN1143" s="51"/>
      <c r="AO1143" s="51"/>
      <c r="AP1143" s="51"/>
      <c r="AQ1143" s="51"/>
      <c r="AR1143" s="51"/>
      <c r="AS1143" s="51"/>
      <c r="AT1143" s="51"/>
      <c r="AU1143" s="51"/>
      <c r="AV1143" s="51"/>
      <c r="AW1143" s="51"/>
      <c r="AX1143" s="149">
        <f t="shared" si="465"/>
        <v>0</v>
      </c>
      <c r="AY1143" s="52"/>
      <c r="AZ1143" s="90" t="e">
        <f>VLOOKUP(AY1143,Termination!C:D,2,FALSE)</f>
        <v>#N/A</v>
      </c>
      <c r="BA1143" s="92" t="str">
        <f t="shared" si="466"/>
        <v/>
      </c>
      <c r="BB1143" s="89"/>
      <c r="BC1143" s="89"/>
      <c r="BD1143" s="150" t="str">
        <f t="shared" si="467"/>
        <v/>
      </c>
      <c r="BE1143" s="151">
        <f>VLOOKUP(A1143,Basisgegevens!$B:$L,5,0)</f>
        <v>3.4027777777777776E-3</v>
      </c>
      <c r="BF1143" s="151">
        <f>VLOOKUP($A1143,Basisgegevens!$B:$L,7,0)</f>
        <v>3.1712962962962962E-3</v>
      </c>
      <c r="BG1143" s="151">
        <f>VLOOKUP($A1143,Basisgegevens!$B:$L,8,0)</f>
        <v>7.8125E-3</v>
      </c>
      <c r="BH1143" s="152">
        <f>VLOOKUP($A1143,Basisgegevens!$B:$L,9,0)</f>
        <v>300</v>
      </c>
      <c r="BI1143" s="152">
        <f>VLOOKUP($A1143,Basisgegevens!$B:$L,10,0)</f>
        <v>135</v>
      </c>
      <c r="BJ1143" s="152">
        <f>VLOOKUP($A1143,Basisgegevens!$B:$L,11,0)</f>
        <v>19</v>
      </c>
      <c r="BK1143" s="152" t="str">
        <f t="shared" si="468"/>
        <v/>
      </c>
      <c r="BL1143" s="153" t="str">
        <f t="shared" si="469"/>
        <v>Uit</v>
      </c>
      <c r="BM1143" s="154" t="str">
        <f t="shared" si="470"/>
        <v/>
      </c>
      <c r="BN1143" s="154">
        <f t="shared" si="471"/>
        <v>0</v>
      </c>
      <c r="BO1143" s="154" t="str">
        <f t="shared" si="472"/>
        <v/>
      </c>
      <c r="BP1143" s="61"/>
      <c r="BQ1143" s="61"/>
      <c r="BR1143" s="59" t="str">
        <f t="shared" si="473"/>
        <v/>
      </c>
      <c r="BS1143" s="59" t="str">
        <f t="shared" si="474"/>
        <v/>
      </c>
      <c r="BT1143" s="155" t="str">
        <f t="shared" si="475"/>
        <v/>
      </c>
      <c r="BU1143" s="156" t="str">
        <f t="shared" si="476"/>
        <v/>
      </c>
      <c r="BV1143" s="68"/>
      <c r="BW1143" s="68"/>
      <c r="BX1143" s="68"/>
      <c r="BY1143" s="68"/>
      <c r="BZ1143" s="68"/>
      <c r="CA1143" s="68"/>
      <c r="CB1143" s="68"/>
      <c r="CC1143" s="68"/>
    </row>
    <row r="1144" spans="1:81" x14ac:dyDescent="0.2">
      <c r="A1144" s="138" t="s">
        <v>196</v>
      </c>
      <c r="B1144" s="32"/>
      <c r="C1144" s="164" t="str">
        <f t="shared" si="455"/>
        <v>L</v>
      </c>
      <c r="D1144" s="68"/>
      <c r="E1144" s="40"/>
      <c r="F1144" s="35"/>
      <c r="G1144" s="32"/>
      <c r="H1144" s="32"/>
      <c r="I1144" s="32"/>
      <c r="J1144" s="32"/>
      <c r="K1144" s="41"/>
      <c r="L1144" s="42"/>
      <c r="M1144" s="42"/>
      <c r="N1144" s="167" t="str">
        <f t="shared" si="456"/>
        <v>Uit</v>
      </c>
      <c r="O1144" s="46"/>
      <c r="P1144" s="47"/>
      <c r="Q1144" s="48">
        <f t="shared" si="457"/>
        <v>0</v>
      </c>
      <c r="R1144" s="49" t="str">
        <f t="shared" si="458"/>
        <v/>
      </c>
      <c r="S1144" s="50" t="str">
        <f t="shared" si="459"/>
        <v>Uit</v>
      </c>
      <c r="T1144" s="171">
        <f t="shared" si="460"/>
        <v>0</v>
      </c>
      <c r="U1144" s="169">
        <f t="shared" si="461"/>
        <v>0</v>
      </c>
      <c r="V1144" s="169" t="str">
        <f t="shared" si="462"/>
        <v>Uit</v>
      </c>
      <c r="W1144" s="170" t="str">
        <f t="shared" si="463"/>
        <v/>
      </c>
      <c r="X1144" s="91" t="str">
        <f t="shared" si="464"/>
        <v/>
      </c>
      <c r="Y1144" s="51"/>
      <c r="Z1144" s="51"/>
      <c r="AA1144" s="51"/>
      <c r="AB1144" s="51"/>
      <c r="AC1144" s="51"/>
      <c r="AD1144" s="51"/>
      <c r="AE1144" s="51"/>
      <c r="AF1144" s="51"/>
      <c r="AG1144" s="51"/>
      <c r="AH1144" s="51"/>
      <c r="AI1144" s="51"/>
      <c r="AJ1144" s="51"/>
      <c r="AK1144" s="51"/>
      <c r="AL1144" s="51"/>
      <c r="AM1144" s="51"/>
      <c r="AN1144" s="51"/>
      <c r="AO1144" s="51"/>
      <c r="AP1144" s="51"/>
      <c r="AQ1144" s="51"/>
      <c r="AR1144" s="51"/>
      <c r="AS1144" s="51"/>
      <c r="AT1144" s="51"/>
      <c r="AU1144" s="51"/>
      <c r="AV1144" s="51"/>
      <c r="AW1144" s="51"/>
      <c r="AX1144" s="149">
        <f t="shared" si="465"/>
        <v>0</v>
      </c>
      <c r="AY1144" s="52"/>
      <c r="AZ1144" s="90" t="e">
        <f>VLOOKUP(AY1144,Termination!C:D,2,FALSE)</f>
        <v>#N/A</v>
      </c>
      <c r="BA1144" s="92" t="str">
        <f t="shared" si="466"/>
        <v/>
      </c>
      <c r="BB1144" s="89"/>
      <c r="BC1144" s="89"/>
      <c r="BD1144" s="150" t="str">
        <f t="shared" si="467"/>
        <v/>
      </c>
      <c r="BE1144" s="151">
        <f>VLOOKUP(A1144,Basisgegevens!$B:$L,5,0)</f>
        <v>3.4027777777777776E-3</v>
      </c>
      <c r="BF1144" s="151">
        <f>VLOOKUP($A1144,Basisgegevens!$B:$L,7,0)</f>
        <v>3.1712962962962962E-3</v>
      </c>
      <c r="BG1144" s="151">
        <f>VLOOKUP($A1144,Basisgegevens!$B:$L,8,0)</f>
        <v>7.8125E-3</v>
      </c>
      <c r="BH1144" s="152">
        <f>VLOOKUP($A1144,Basisgegevens!$B:$L,9,0)</f>
        <v>300</v>
      </c>
      <c r="BI1144" s="152">
        <f>VLOOKUP($A1144,Basisgegevens!$B:$L,10,0)</f>
        <v>135</v>
      </c>
      <c r="BJ1144" s="152">
        <f>VLOOKUP($A1144,Basisgegevens!$B:$L,11,0)</f>
        <v>19</v>
      </c>
      <c r="BK1144" s="152" t="str">
        <f t="shared" si="468"/>
        <v/>
      </c>
      <c r="BL1144" s="153" t="str">
        <f t="shared" si="469"/>
        <v>Uit</v>
      </c>
      <c r="BM1144" s="154" t="str">
        <f t="shared" si="470"/>
        <v/>
      </c>
      <c r="BN1144" s="154">
        <f t="shared" si="471"/>
        <v>0</v>
      </c>
      <c r="BO1144" s="154" t="str">
        <f t="shared" si="472"/>
        <v/>
      </c>
      <c r="BP1144" s="61"/>
      <c r="BQ1144" s="61"/>
      <c r="BR1144" s="59" t="str">
        <f t="shared" si="473"/>
        <v/>
      </c>
      <c r="BS1144" s="59" t="str">
        <f t="shared" si="474"/>
        <v/>
      </c>
      <c r="BT1144" s="155" t="str">
        <f t="shared" si="475"/>
        <v/>
      </c>
      <c r="BU1144" s="156" t="str">
        <f t="shared" si="476"/>
        <v/>
      </c>
      <c r="BV1144" s="68"/>
      <c r="BW1144" s="68"/>
      <c r="BX1144" s="68"/>
      <c r="BY1144" s="68"/>
      <c r="BZ1144" s="68"/>
      <c r="CA1144" s="68"/>
      <c r="CB1144" s="68"/>
      <c r="CC1144" s="68"/>
    </row>
    <row r="1145" spans="1:81" x14ac:dyDescent="0.2">
      <c r="A1145" s="138" t="s">
        <v>196</v>
      </c>
      <c r="B1145" s="32"/>
      <c r="C1145" s="164" t="str">
        <f t="shared" si="455"/>
        <v>L</v>
      </c>
      <c r="D1145" s="68"/>
      <c r="E1145" s="40"/>
      <c r="F1145" s="35"/>
      <c r="G1145" s="32"/>
      <c r="H1145" s="32"/>
      <c r="I1145" s="32"/>
      <c r="J1145" s="32"/>
      <c r="K1145" s="41"/>
      <c r="L1145" s="42"/>
      <c r="M1145" s="42"/>
      <c r="N1145" s="167" t="str">
        <f t="shared" si="456"/>
        <v>Uit</v>
      </c>
      <c r="O1145" s="46"/>
      <c r="P1145" s="47"/>
      <c r="Q1145" s="48">
        <f t="shared" si="457"/>
        <v>0</v>
      </c>
      <c r="R1145" s="49" t="str">
        <f t="shared" si="458"/>
        <v/>
      </c>
      <c r="S1145" s="50" t="str">
        <f t="shared" si="459"/>
        <v>Uit</v>
      </c>
      <c r="T1145" s="171">
        <f t="shared" si="460"/>
        <v>0</v>
      </c>
      <c r="U1145" s="169">
        <f t="shared" si="461"/>
        <v>0</v>
      </c>
      <c r="V1145" s="169" t="str">
        <f t="shared" si="462"/>
        <v>Uit</v>
      </c>
      <c r="W1145" s="170" t="str">
        <f t="shared" si="463"/>
        <v/>
      </c>
      <c r="X1145" s="91" t="str">
        <f t="shared" si="464"/>
        <v/>
      </c>
      <c r="Y1145" s="51"/>
      <c r="Z1145" s="51"/>
      <c r="AA1145" s="51"/>
      <c r="AB1145" s="51"/>
      <c r="AC1145" s="51"/>
      <c r="AD1145" s="51"/>
      <c r="AE1145" s="51"/>
      <c r="AF1145" s="51"/>
      <c r="AG1145" s="51"/>
      <c r="AH1145" s="51"/>
      <c r="AI1145" s="51"/>
      <c r="AJ1145" s="51"/>
      <c r="AK1145" s="51"/>
      <c r="AL1145" s="51"/>
      <c r="AM1145" s="51"/>
      <c r="AN1145" s="51"/>
      <c r="AO1145" s="51"/>
      <c r="AP1145" s="51"/>
      <c r="AQ1145" s="51"/>
      <c r="AR1145" s="51"/>
      <c r="AS1145" s="51"/>
      <c r="AT1145" s="51"/>
      <c r="AU1145" s="51"/>
      <c r="AV1145" s="51"/>
      <c r="AW1145" s="51"/>
      <c r="AX1145" s="149">
        <f t="shared" si="465"/>
        <v>0</v>
      </c>
      <c r="AY1145" s="52"/>
      <c r="AZ1145" s="90" t="e">
        <f>VLOOKUP(AY1145,Termination!C:D,2,FALSE)</f>
        <v>#N/A</v>
      </c>
      <c r="BA1145" s="92" t="str">
        <f t="shared" si="466"/>
        <v/>
      </c>
      <c r="BB1145" s="89"/>
      <c r="BC1145" s="89"/>
      <c r="BD1145" s="150" t="str">
        <f t="shared" si="467"/>
        <v/>
      </c>
      <c r="BE1145" s="151">
        <f>VLOOKUP(A1145,Basisgegevens!$B:$L,5,0)</f>
        <v>3.4027777777777776E-3</v>
      </c>
      <c r="BF1145" s="151">
        <f>VLOOKUP($A1145,Basisgegevens!$B:$L,7,0)</f>
        <v>3.1712962962962962E-3</v>
      </c>
      <c r="BG1145" s="151">
        <f>VLOOKUP($A1145,Basisgegevens!$B:$L,8,0)</f>
        <v>7.8125E-3</v>
      </c>
      <c r="BH1145" s="152">
        <f>VLOOKUP($A1145,Basisgegevens!$B:$L,9,0)</f>
        <v>300</v>
      </c>
      <c r="BI1145" s="152">
        <f>VLOOKUP($A1145,Basisgegevens!$B:$L,10,0)</f>
        <v>135</v>
      </c>
      <c r="BJ1145" s="152">
        <f>VLOOKUP($A1145,Basisgegevens!$B:$L,11,0)</f>
        <v>19</v>
      </c>
      <c r="BK1145" s="152" t="str">
        <f t="shared" si="468"/>
        <v/>
      </c>
      <c r="BL1145" s="153" t="str">
        <f t="shared" si="469"/>
        <v>Uit</v>
      </c>
      <c r="BM1145" s="154" t="str">
        <f t="shared" si="470"/>
        <v/>
      </c>
      <c r="BN1145" s="154">
        <f t="shared" si="471"/>
        <v>0</v>
      </c>
      <c r="BO1145" s="154" t="str">
        <f t="shared" si="472"/>
        <v/>
      </c>
      <c r="BP1145" s="61"/>
      <c r="BQ1145" s="61"/>
      <c r="BR1145" s="59" t="str">
        <f t="shared" si="473"/>
        <v/>
      </c>
      <c r="BS1145" s="59" t="str">
        <f t="shared" si="474"/>
        <v/>
      </c>
      <c r="BT1145" s="155" t="str">
        <f t="shared" si="475"/>
        <v/>
      </c>
      <c r="BU1145" s="156" t="str">
        <f t="shared" si="476"/>
        <v/>
      </c>
      <c r="BV1145" s="68"/>
      <c r="BW1145" s="68"/>
      <c r="BX1145" s="68"/>
      <c r="BY1145" s="68"/>
      <c r="BZ1145" s="68"/>
      <c r="CA1145" s="68"/>
      <c r="CB1145" s="68"/>
      <c r="CC1145" s="68"/>
    </row>
    <row r="1146" spans="1:81" x14ac:dyDescent="0.2">
      <c r="A1146" s="138" t="s">
        <v>196</v>
      </c>
      <c r="B1146" s="32"/>
      <c r="C1146" s="164" t="str">
        <f t="shared" si="455"/>
        <v>L</v>
      </c>
      <c r="D1146" s="68"/>
      <c r="E1146" s="40"/>
      <c r="F1146" s="35"/>
      <c r="G1146" s="32"/>
      <c r="H1146" s="32"/>
      <c r="I1146" s="32"/>
      <c r="J1146" s="32"/>
      <c r="K1146" s="41"/>
      <c r="L1146" s="42"/>
      <c r="M1146" s="42"/>
      <c r="N1146" s="167" t="str">
        <f t="shared" si="456"/>
        <v>Uit</v>
      </c>
      <c r="O1146" s="46"/>
      <c r="P1146" s="47"/>
      <c r="Q1146" s="48">
        <f t="shared" si="457"/>
        <v>0</v>
      </c>
      <c r="R1146" s="49" t="str">
        <f t="shared" si="458"/>
        <v/>
      </c>
      <c r="S1146" s="50" t="str">
        <f t="shared" si="459"/>
        <v>Uit</v>
      </c>
      <c r="T1146" s="171">
        <f t="shared" si="460"/>
        <v>0</v>
      </c>
      <c r="U1146" s="169">
        <f t="shared" si="461"/>
        <v>0</v>
      </c>
      <c r="V1146" s="169" t="str">
        <f t="shared" si="462"/>
        <v>Uit</v>
      </c>
      <c r="W1146" s="170" t="str">
        <f t="shared" si="463"/>
        <v/>
      </c>
      <c r="X1146" s="91" t="str">
        <f t="shared" si="464"/>
        <v/>
      </c>
      <c r="Y1146" s="51"/>
      <c r="Z1146" s="51"/>
      <c r="AA1146" s="51"/>
      <c r="AB1146" s="51"/>
      <c r="AC1146" s="51"/>
      <c r="AD1146" s="51"/>
      <c r="AE1146" s="51"/>
      <c r="AF1146" s="51"/>
      <c r="AG1146" s="51"/>
      <c r="AH1146" s="51"/>
      <c r="AI1146" s="51"/>
      <c r="AJ1146" s="51"/>
      <c r="AK1146" s="51"/>
      <c r="AL1146" s="51"/>
      <c r="AM1146" s="51"/>
      <c r="AN1146" s="51"/>
      <c r="AO1146" s="51"/>
      <c r="AP1146" s="51"/>
      <c r="AQ1146" s="51"/>
      <c r="AR1146" s="51"/>
      <c r="AS1146" s="51"/>
      <c r="AT1146" s="51"/>
      <c r="AU1146" s="51"/>
      <c r="AV1146" s="51"/>
      <c r="AW1146" s="51"/>
      <c r="AX1146" s="149">
        <f t="shared" si="465"/>
        <v>0</v>
      </c>
      <c r="AY1146" s="52"/>
      <c r="AZ1146" s="90" t="e">
        <f>VLOOKUP(AY1146,Termination!C:D,2,FALSE)</f>
        <v>#N/A</v>
      </c>
      <c r="BA1146" s="92" t="str">
        <f t="shared" si="466"/>
        <v/>
      </c>
      <c r="BB1146" s="89"/>
      <c r="BC1146" s="89"/>
      <c r="BD1146" s="150" t="str">
        <f t="shared" si="467"/>
        <v/>
      </c>
      <c r="BE1146" s="151">
        <f>VLOOKUP(A1146,Basisgegevens!$B:$L,5,0)</f>
        <v>3.4027777777777776E-3</v>
      </c>
      <c r="BF1146" s="151">
        <f>VLOOKUP($A1146,Basisgegevens!$B:$L,7,0)</f>
        <v>3.1712962962962962E-3</v>
      </c>
      <c r="BG1146" s="151">
        <f>VLOOKUP($A1146,Basisgegevens!$B:$L,8,0)</f>
        <v>7.8125E-3</v>
      </c>
      <c r="BH1146" s="152">
        <f>VLOOKUP($A1146,Basisgegevens!$B:$L,9,0)</f>
        <v>300</v>
      </c>
      <c r="BI1146" s="152">
        <f>VLOOKUP($A1146,Basisgegevens!$B:$L,10,0)</f>
        <v>135</v>
      </c>
      <c r="BJ1146" s="152">
        <f>VLOOKUP($A1146,Basisgegevens!$B:$L,11,0)</f>
        <v>19</v>
      </c>
      <c r="BK1146" s="152" t="str">
        <f t="shared" si="468"/>
        <v/>
      </c>
      <c r="BL1146" s="153" t="str">
        <f t="shared" si="469"/>
        <v>Uit</v>
      </c>
      <c r="BM1146" s="154" t="str">
        <f t="shared" si="470"/>
        <v/>
      </c>
      <c r="BN1146" s="154">
        <f t="shared" si="471"/>
        <v>0</v>
      </c>
      <c r="BO1146" s="154" t="str">
        <f t="shared" si="472"/>
        <v/>
      </c>
      <c r="BP1146" s="61"/>
      <c r="BQ1146" s="61"/>
      <c r="BR1146" s="59" t="str">
        <f t="shared" si="473"/>
        <v/>
      </c>
      <c r="BS1146" s="59" t="str">
        <f t="shared" si="474"/>
        <v/>
      </c>
      <c r="BT1146" s="155" t="str">
        <f t="shared" si="475"/>
        <v/>
      </c>
      <c r="BU1146" s="156" t="str">
        <f t="shared" si="476"/>
        <v/>
      </c>
      <c r="BV1146" s="68"/>
      <c r="BW1146" s="68"/>
      <c r="BX1146" s="68"/>
      <c r="BY1146" s="68"/>
      <c r="BZ1146" s="68"/>
      <c r="CA1146" s="68"/>
      <c r="CB1146" s="68"/>
      <c r="CC1146" s="68"/>
    </row>
    <row r="1147" spans="1:81" x14ac:dyDescent="0.2">
      <c r="A1147" s="138" t="s">
        <v>196</v>
      </c>
      <c r="B1147" s="32"/>
      <c r="C1147" s="164" t="str">
        <f t="shared" si="455"/>
        <v>L</v>
      </c>
      <c r="D1147" s="68"/>
      <c r="E1147" s="40"/>
      <c r="F1147" s="35"/>
      <c r="G1147" s="32"/>
      <c r="H1147" s="32"/>
      <c r="I1147" s="32"/>
      <c r="J1147" s="32"/>
      <c r="K1147" s="41"/>
      <c r="L1147" s="42"/>
      <c r="M1147" s="42"/>
      <c r="N1147" s="167" t="str">
        <f t="shared" si="456"/>
        <v>Uit</v>
      </c>
      <c r="O1147" s="46"/>
      <c r="P1147" s="47"/>
      <c r="Q1147" s="48">
        <f t="shared" si="457"/>
        <v>0</v>
      </c>
      <c r="R1147" s="49" t="str">
        <f t="shared" si="458"/>
        <v/>
      </c>
      <c r="S1147" s="50" t="str">
        <f t="shared" si="459"/>
        <v>Uit</v>
      </c>
      <c r="T1147" s="171">
        <f t="shared" si="460"/>
        <v>0</v>
      </c>
      <c r="U1147" s="169">
        <f t="shared" si="461"/>
        <v>0</v>
      </c>
      <c r="V1147" s="169" t="str">
        <f t="shared" si="462"/>
        <v>Uit</v>
      </c>
      <c r="W1147" s="170" t="str">
        <f t="shared" si="463"/>
        <v/>
      </c>
      <c r="X1147" s="91" t="str">
        <f t="shared" si="464"/>
        <v/>
      </c>
      <c r="Y1147" s="51"/>
      <c r="Z1147" s="51"/>
      <c r="AA1147" s="51"/>
      <c r="AB1147" s="51"/>
      <c r="AC1147" s="51"/>
      <c r="AD1147" s="51"/>
      <c r="AE1147" s="51"/>
      <c r="AF1147" s="51"/>
      <c r="AG1147" s="51"/>
      <c r="AH1147" s="51"/>
      <c r="AI1147" s="51"/>
      <c r="AJ1147" s="51"/>
      <c r="AK1147" s="51"/>
      <c r="AL1147" s="51"/>
      <c r="AM1147" s="51"/>
      <c r="AN1147" s="51"/>
      <c r="AO1147" s="51"/>
      <c r="AP1147" s="51"/>
      <c r="AQ1147" s="51"/>
      <c r="AR1147" s="51"/>
      <c r="AS1147" s="51"/>
      <c r="AT1147" s="51"/>
      <c r="AU1147" s="51"/>
      <c r="AV1147" s="51"/>
      <c r="AW1147" s="51"/>
      <c r="AX1147" s="149">
        <f t="shared" si="465"/>
        <v>0</v>
      </c>
      <c r="AY1147" s="52"/>
      <c r="AZ1147" s="90" t="e">
        <f>VLOOKUP(AY1147,Termination!C:D,2,FALSE)</f>
        <v>#N/A</v>
      </c>
      <c r="BA1147" s="92" t="str">
        <f t="shared" si="466"/>
        <v/>
      </c>
      <c r="BB1147" s="89"/>
      <c r="BC1147" s="89"/>
      <c r="BD1147" s="150" t="str">
        <f t="shared" si="467"/>
        <v/>
      </c>
      <c r="BE1147" s="151">
        <f>VLOOKUP(A1147,Basisgegevens!$B:$L,5,0)</f>
        <v>3.4027777777777776E-3</v>
      </c>
      <c r="BF1147" s="151">
        <f>VLOOKUP($A1147,Basisgegevens!$B:$L,7,0)</f>
        <v>3.1712962962962962E-3</v>
      </c>
      <c r="BG1147" s="151">
        <f>VLOOKUP($A1147,Basisgegevens!$B:$L,8,0)</f>
        <v>7.8125E-3</v>
      </c>
      <c r="BH1147" s="152">
        <f>VLOOKUP($A1147,Basisgegevens!$B:$L,9,0)</f>
        <v>300</v>
      </c>
      <c r="BI1147" s="152">
        <f>VLOOKUP($A1147,Basisgegevens!$B:$L,10,0)</f>
        <v>135</v>
      </c>
      <c r="BJ1147" s="152">
        <f>VLOOKUP($A1147,Basisgegevens!$B:$L,11,0)</f>
        <v>19</v>
      </c>
      <c r="BK1147" s="152" t="str">
        <f t="shared" si="468"/>
        <v/>
      </c>
      <c r="BL1147" s="153" t="str">
        <f t="shared" si="469"/>
        <v>Uit</v>
      </c>
      <c r="BM1147" s="154" t="str">
        <f t="shared" si="470"/>
        <v/>
      </c>
      <c r="BN1147" s="154">
        <f t="shared" si="471"/>
        <v>0</v>
      </c>
      <c r="BO1147" s="154" t="str">
        <f t="shared" si="472"/>
        <v/>
      </c>
      <c r="BP1147" s="61"/>
      <c r="BQ1147" s="61"/>
      <c r="BR1147" s="59" t="str">
        <f t="shared" si="473"/>
        <v/>
      </c>
      <c r="BS1147" s="59" t="str">
        <f t="shared" si="474"/>
        <v/>
      </c>
      <c r="BT1147" s="155" t="str">
        <f t="shared" si="475"/>
        <v/>
      </c>
      <c r="BU1147" s="156" t="str">
        <f t="shared" si="476"/>
        <v/>
      </c>
      <c r="BV1147" s="68"/>
      <c r="BW1147" s="68"/>
      <c r="BX1147" s="68"/>
      <c r="BY1147" s="68"/>
      <c r="BZ1147" s="68"/>
      <c r="CA1147" s="68"/>
      <c r="CB1147" s="68"/>
      <c r="CC1147" s="68"/>
    </row>
    <row r="1148" spans="1:81" x14ac:dyDescent="0.2">
      <c r="A1148" s="138" t="s">
        <v>196</v>
      </c>
      <c r="B1148" s="32"/>
      <c r="C1148" s="164" t="str">
        <f t="shared" si="455"/>
        <v>L</v>
      </c>
      <c r="D1148" s="68"/>
      <c r="E1148" s="40"/>
      <c r="F1148" s="35"/>
      <c r="G1148" s="32"/>
      <c r="H1148" s="32"/>
      <c r="I1148" s="32"/>
      <c r="J1148" s="32"/>
      <c r="K1148" s="41"/>
      <c r="L1148" s="42"/>
      <c r="M1148" s="42"/>
      <c r="N1148" s="167" t="str">
        <f t="shared" si="456"/>
        <v>Uit</v>
      </c>
      <c r="O1148" s="46"/>
      <c r="P1148" s="47"/>
      <c r="Q1148" s="48">
        <f t="shared" si="457"/>
        <v>0</v>
      </c>
      <c r="R1148" s="49" t="str">
        <f t="shared" si="458"/>
        <v/>
      </c>
      <c r="S1148" s="50" t="str">
        <f t="shared" si="459"/>
        <v>Uit</v>
      </c>
      <c r="T1148" s="171">
        <f t="shared" si="460"/>
        <v>0</v>
      </c>
      <c r="U1148" s="169">
        <f t="shared" si="461"/>
        <v>0</v>
      </c>
      <c r="V1148" s="169" t="str">
        <f t="shared" si="462"/>
        <v>Uit</v>
      </c>
      <c r="W1148" s="170" t="str">
        <f t="shared" si="463"/>
        <v/>
      </c>
      <c r="X1148" s="91" t="str">
        <f t="shared" si="464"/>
        <v/>
      </c>
      <c r="Y1148" s="51"/>
      <c r="Z1148" s="51"/>
      <c r="AA1148" s="51"/>
      <c r="AB1148" s="51"/>
      <c r="AC1148" s="51"/>
      <c r="AD1148" s="51"/>
      <c r="AE1148" s="51"/>
      <c r="AF1148" s="51"/>
      <c r="AG1148" s="51"/>
      <c r="AH1148" s="51"/>
      <c r="AI1148" s="51"/>
      <c r="AJ1148" s="51"/>
      <c r="AK1148" s="51"/>
      <c r="AL1148" s="51"/>
      <c r="AM1148" s="51"/>
      <c r="AN1148" s="51"/>
      <c r="AO1148" s="51"/>
      <c r="AP1148" s="51"/>
      <c r="AQ1148" s="51"/>
      <c r="AR1148" s="51"/>
      <c r="AS1148" s="51"/>
      <c r="AT1148" s="51"/>
      <c r="AU1148" s="51"/>
      <c r="AV1148" s="51"/>
      <c r="AW1148" s="51"/>
      <c r="AX1148" s="149">
        <f t="shared" si="465"/>
        <v>0</v>
      </c>
      <c r="AY1148" s="52"/>
      <c r="AZ1148" s="90" t="e">
        <f>VLOOKUP(AY1148,Termination!C:D,2,FALSE)</f>
        <v>#N/A</v>
      </c>
      <c r="BA1148" s="92" t="str">
        <f t="shared" si="466"/>
        <v/>
      </c>
      <c r="BB1148" s="89"/>
      <c r="BC1148" s="89"/>
      <c r="BD1148" s="150" t="str">
        <f t="shared" si="467"/>
        <v/>
      </c>
      <c r="BE1148" s="151">
        <f>VLOOKUP(A1148,Basisgegevens!$B:$L,5,0)</f>
        <v>3.4027777777777776E-3</v>
      </c>
      <c r="BF1148" s="151">
        <f>VLOOKUP($A1148,Basisgegevens!$B:$L,7,0)</f>
        <v>3.1712962962962962E-3</v>
      </c>
      <c r="BG1148" s="151">
        <f>VLOOKUP($A1148,Basisgegevens!$B:$L,8,0)</f>
        <v>7.8125E-3</v>
      </c>
      <c r="BH1148" s="152">
        <f>VLOOKUP($A1148,Basisgegevens!$B:$L,9,0)</f>
        <v>300</v>
      </c>
      <c r="BI1148" s="152">
        <f>VLOOKUP($A1148,Basisgegevens!$B:$L,10,0)</f>
        <v>135</v>
      </c>
      <c r="BJ1148" s="152">
        <f>VLOOKUP($A1148,Basisgegevens!$B:$L,11,0)</f>
        <v>19</v>
      </c>
      <c r="BK1148" s="152" t="str">
        <f t="shared" si="468"/>
        <v/>
      </c>
      <c r="BL1148" s="153" t="str">
        <f t="shared" si="469"/>
        <v>Uit</v>
      </c>
      <c r="BM1148" s="154" t="str">
        <f t="shared" si="470"/>
        <v/>
      </c>
      <c r="BN1148" s="154">
        <f t="shared" si="471"/>
        <v>0</v>
      </c>
      <c r="BO1148" s="154" t="str">
        <f t="shared" si="472"/>
        <v/>
      </c>
      <c r="BP1148" s="61"/>
      <c r="BQ1148" s="61"/>
      <c r="BR1148" s="59" t="str">
        <f t="shared" si="473"/>
        <v/>
      </c>
      <c r="BS1148" s="59" t="str">
        <f t="shared" si="474"/>
        <v/>
      </c>
      <c r="BT1148" s="155" t="str">
        <f t="shared" si="475"/>
        <v/>
      </c>
      <c r="BU1148" s="156" t="str">
        <f t="shared" si="476"/>
        <v/>
      </c>
      <c r="BV1148" s="68"/>
      <c r="BW1148" s="68"/>
      <c r="BX1148" s="68"/>
      <c r="BY1148" s="68"/>
      <c r="BZ1148" s="68"/>
      <c r="CA1148" s="68"/>
      <c r="CB1148" s="68"/>
      <c r="CC1148" s="68"/>
    </row>
    <row r="1149" spans="1:81" x14ac:dyDescent="0.2">
      <c r="A1149" s="138" t="s">
        <v>196</v>
      </c>
      <c r="B1149" s="32"/>
      <c r="C1149" s="164" t="str">
        <f t="shared" si="455"/>
        <v>L</v>
      </c>
      <c r="D1149" s="68"/>
      <c r="E1149" s="40"/>
      <c r="F1149" s="35"/>
      <c r="G1149" s="32"/>
      <c r="H1149" s="32"/>
      <c r="I1149" s="32"/>
      <c r="J1149" s="32"/>
      <c r="K1149" s="41"/>
      <c r="L1149" s="42"/>
      <c r="M1149" s="42"/>
      <c r="N1149" s="167" t="str">
        <f t="shared" si="456"/>
        <v>Uit</v>
      </c>
      <c r="O1149" s="46"/>
      <c r="P1149" s="47"/>
      <c r="Q1149" s="48">
        <f t="shared" si="457"/>
        <v>0</v>
      </c>
      <c r="R1149" s="49" t="str">
        <f t="shared" si="458"/>
        <v/>
      </c>
      <c r="S1149" s="50" t="str">
        <f t="shared" si="459"/>
        <v>Uit</v>
      </c>
      <c r="T1149" s="171">
        <f t="shared" si="460"/>
        <v>0</v>
      </c>
      <c r="U1149" s="169">
        <f t="shared" si="461"/>
        <v>0</v>
      </c>
      <c r="V1149" s="169" t="str">
        <f t="shared" si="462"/>
        <v>Uit</v>
      </c>
      <c r="W1149" s="170" t="str">
        <f t="shared" si="463"/>
        <v/>
      </c>
      <c r="X1149" s="91" t="str">
        <f t="shared" si="464"/>
        <v/>
      </c>
      <c r="Y1149" s="51"/>
      <c r="Z1149" s="51"/>
      <c r="AA1149" s="51"/>
      <c r="AB1149" s="51"/>
      <c r="AC1149" s="51"/>
      <c r="AD1149" s="51"/>
      <c r="AE1149" s="51"/>
      <c r="AF1149" s="51"/>
      <c r="AG1149" s="51"/>
      <c r="AH1149" s="51"/>
      <c r="AI1149" s="51"/>
      <c r="AJ1149" s="51"/>
      <c r="AK1149" s="51"/>
      <c r="AL1149" s="51"/>
      <c r="AM1149" s="51"/>
      <c r="AN1149" s="51"/>
      <c r="AO1149" s="51"/>
      <c r="AP1149" s="51"/>
      <c r="AQ1149" s="51"/>
      <c r="AR1149" s="51"/>
      <c r="AS1149" s="51"/>
      <c r="AT1149" s="51"/>
      <c r="AU1149" s="51"/>
      <c r="AV1149" s="51"/>
      <c r="AW1149" s="51"/>
      <c r="AX1149" s="149">
        <f t="shared" si="465"/>
        <v>0</v>
      </c>
      <c r="AY1149" s="52"/>
      <c r="AZ1149" s="90" t="e">
        <f>VLOOKUP(AY1149,Termination!C:D,2,FALSE)</f>
        <v>#N/A</v>
      </c>
      <c r="BA1149" s="92" t="str">
        <f t="shared" si="466"/>
        <v/>
      </c>
      <c r="BB1149" s="89"/>
      <c r="BC1149" s="89"/>
      <c r="BD1149" s="150" t="str">
        <f t="shared" si="467"/>
        <v/>
      </c>
      <c r="BE1149" s="151">
        <f>VLOOKUP(A1149,Basisgegevens!$B:$L,5,0)</f>
        <v>3.4027777777777776E-3</v>
      </c>
      <c r="BF1149" s="151">
        <f>VLOOKUP($A1149,Basisgegevens!$B:$L,7,0)</f>
        <v>3.1712962962962962E-3</v>
      </c>
      <c r="BG1149" s="151">
        <f>VLOOKUP($A1149,Basisgegevens!$B:$L,8,0)</f>
        <v>7.8125E-3</v>
      </c>
      <c r="BH1149" s="152">
        <f>VLOOKUP($A1149,Basisgegevens!$B:$L,9,0)</f>
        <v>300</v>
      </c>
      <c r="BI1149" s="152">
        <f>VLOOKUP($A1149,Basisgegevens!$B:$L,10,0)</f>
        <v>135</v>
      </c>
      <c r="BJ1149" s="152">
        <f>VLOOKUP($A1149,Basisgegevens!$B:$L,11,0)</f>
        <v>19</v>
      </c>
      <c r="BK1149" s="152" t="str">
        <f t="shared" si="468"/>
        <v/>
      </c>
      <c r="BL1149" s="153" t="str">
        <f t="shared" si="469"/>
        <v>Uit</v>
      </c>
      <c r="BM1149" s="154" t="str">
        <f t="shared" si="470"/>
        <v/>
      </c>
      <c r="BN1149" s="154">
        <f t="shared" si="471"/>
        <v>0</v>
      </c>
      <c r="BO1149" s="154" t="str">
        <f t="shared" si="472"/>
        <v/>
      </c>
      <c r="BP1149" s="61"/>
      <c r="BQ1149" s="61"/>
      <c r="BR1149" s="59" t="str">
        <f t="shared" si="473"/>
        <v/>
      </c>
      <c r="BS1149" s="59" t="str">
        <f t="shared" si="474"/>
        <v/>
      </c>
      <c r="BT1149" s="155" t="str">
        <f t="shared" si="475"/>
        <v/>
      </c>
      <c r="BU1149" s="156" t="str">
        <f t="shared" si="476"/>
        <v/>
      </c>
      <c r="BV1149" s="68"/>
      <c r="BW1149" s="68"/>
      <c r="BX1149" s="68"/>
      <c r="BY1149" s="68"/>
      <c r="BZ1149" s="68"/>
      <c r="CA1149" s="68"/>
      <c r="CB1149" s="68"/>
      <c r="CC1149" s="68"/>
    </row>
    <row r="1150" spans="1:81" x14ac:dyDescent="0.2">
      <c r="A1150" s="138" t="s">
        <v>196</v>
      </c>
      <c r="B1150" s="32"/>
      <c r="C1150" s="164" t="str">
        <f t="shared" si="455"/>
        <v>L</v>
      </c>
      <c r="D1150" s="68"/>
      <c r="E1150" s="40"/>
      <c r="F1150" s="35"/>
      <c r="G1150" s="32"/>
      <c r="H1150" s="32"/>
      <c r="I1150" s="32"/>
      <c r="J1150" s="32"/>
      <c r="K1150" s="41"/>
      <c r="L1150" s="42"/>
      <c r="M1150" s="42"/>
      <c r="N1150" s="167" t="str">
        <f t="shared" si="456"/>
        <v>Uit</v>
      </c>
      <c r="O1150" s="46"/>
      <c r="P1150" s="47"/>
      <c r="Q1150" s="48">
        <f t="shared" si="457"/>
        <v>0</v>
      </c>
      <c r="R1150" s="49" t="str">
        <f t="shared" si="458"/>
        <v/>
      </c>
      <c r="S1150" s="50" t="str">
        <f t="shared" si="459"/>
        <v>Uit</v>
      </c>
      <c r="T1150" s="171">
        <f t="shared" si="460"/>
        <v>0</v>
      </c>
      <c r="U1150" s="169">
        <f t="shared" si="461"/>
        <v>0</v>
      </c>
      <c r="V1150" s="169" t="str">
        <f t="shared" si="462"/>
        <v>Uit</v>
      </c>
      <c r="W1150" s="170" t="str">
        <f t="shared" si="463"/>
        <v/>
      </c>
      <c r="X1150" s="91" t="str">
        <f t="shared" si="464"/>
        <v/>
      </c>
      <c r="Y1150" s="51"/>
      <c r="Z1150" s="51"/>
      <c r="AA1150" s="51"/>
      <c r="AB1150" s="51"/>
      <c r="AC1150" s="51"/>
      <c r="AD1150" s="51"/>
      <c r="AE1150" s="51"/>
      <c r="AF1150" s="51"/>
      <c r="AG1150" s="51"/>
      <c r="AH1150" s="51"/>
      <c r="AI1150" s="51"/>
      <c r="AJ1150" s="51"/>
      <c r="AK1150" s="51"/>
      <c r="AL1150" s="51"/>
      <c r="AM1150" s="51"/>
      <c r="AN1150" s="51"/>
      <c r="AO1150" s="51"/>
      <c r="AP1150" s="51"/>
      <c r="AQ1150" s="51"/>
      <c r="AR1150" s="51"/>
      <c r="AS1150" s="51"/>
      <c r="AT1150" s="51"/>
      <c r="AU1150" s="51"/>
      <c r="AV1150" s="51"/>
      <c r="AW1150" s="51"/>
      <c r="AX1150" s="149">
        <f t="shared" si="465"/>
        <v>0</v>
      </c>
      <c r="AY1150" s="52"/>
      <c r="AZ1150" s="90" t="e">
        <f>VLOOKUP(AY1150,Termination!C:D,2,FALSE)</f>
        <v>#N/A</v>
      </c>
      <c r="BA1150" s="92" t="str">
        <f t="shared" si="466"/>
        <v/>
      </c>
      <c r="BB1150" s="89"/>
      <c r="BC1150" s="89"/>
      <c r="BD1150" s="150" t="str">
        <f t="shared" si="467"/>
        <v/>
      </c>
      <c r="BE1150" s="151">
        <f>VLOOKUP(A1150,Basisgegevens!$B:$L,5,0)</f>
        <v>3.4027777777777776E-3</v>
      </c>
      <c r="BF1150" s="151">
        <f>VLOOKUP($A1150,Basisgegevens!$B:$L,7,0)</f>
        <v>3.1712962962962962E-3</v>
      </c>
      <c r="BG1150" s="151">
        <f>VLOOKUP($A1150,Basisgegevens!$B:$L,8,0)</f>
        <v>7.8125E-3</v>
      </c>
      <c r="BH1150" s="152">
        <f>VLOOKUP($A1150,Basisgegevens!$B:$L,9,0)</f>
        <v>300</v>
      </c>
      <c r="BI1150" s="152">
        <f>VLOOKUP($A1150,Basisgegevens!$B:$L,10,0)</f>
        <v>135</v>
      </c>
      <c r="BJ1150" s="152">
        <f>VLOOKUP($A1150,Basisgegevens!$B:$L,11,0)</f>
        <v>19</v>
      </c>
      <c r="BK1150" s="152" t="str">
        <f t="shared" si="468"/>
        <v/>
      </c>
      <c r="BL1150" s="153" t="str">
        <f t="shared" si="469"/>
        <v>Uit</v>
      </c>
      <c r="BM1150" s="154" t="str">
        <f t="shared" si="470"/>
        <v/>
      </c>
      <c r="BN1150" s="154">
        <f t="shared" si="471"/>
        <v>0</v>
      </c>
      <c r="BO1150" s="154" t="str">
        <f t="shared" si="472"/>
        <v/>
      </c>
      <c r="BP1150" s="61"/>
      <c r="BQ1150" s="61"/>
      <c r="BR1150" s="59" t="str">
        <f t="shared" si="473"/>
        <v/>
      </c>
      <c r="BS1150" s="59" t="str">
        <f t="shared" si="474"/>
        <v/>
      </c>
      <c r="BT1150" s="155" t="str">
        <f t="shared" si="475"/>
        <v/>
      </c>
      <c r="BU1150" s="156" t="str">
        <f t="shared" si="476"/>
        <v/>
      </c>
      <c r="BV1150" s="68"/>
      <c r="BW1150" s="68"/>
      <c r="BX1150" s="68"/>
      <c r="BY1150" s="68"/>
      <c r="BZ1150" s="68"/>
      <c r="CA1150" s="68"/>
      <c r="CB1150" s="68"/>
      <c r="CC1150" s="68"/>
    </row>
    <row r="1151" spans="1:81" x14ac:dyDescent="0.2">
      <c r="A1151" s="138" t="s">
        <v>196</v>
      </c>
      <c r="B1151" s="32"/>
      <c r="C1151" s="164" t="str">
        <f t="shared" si="455"/>
        <v>L</v>
      </c>
      <c r="D1151" s="68"/>
      <c r="E1151" s="40"/>
      <c r="F1151" s="35"/>
      <c r="G1151" s="32"/>
      <c r="H1151" s="32"/>
      <c r="I1151" s="32"/>
      <c r="J1151" s="32"/>
      <c r="K1151" s="41"/>
      <c r="L1151" s="42"/>
      <c r="M1151" s="42"/>
      <c r="N1151" s="167" t="str">
        <f t="shared" si="456"/>
        <v>Uit</v>
      </c>
      <c r="O1151" s="46"/>
      <c r="P1151" s="47"/>
      <c r="Q1151" s="48">
        <f t="shared" si="457"/>
        <v>0</v>
      </c>
      <c r="R1151" s="49" t="str">
        <f t="shared" si="458"/>
        <v/>
      </c>
      <c r="S1151" s="50" t="str">
        <f t="shared" si="459"/>
        <v>Uit</v>
      </c>
      <c r="T1151" s="171">
        <f t="shared" si="460"/>
        <v>0</v>
      </c>
      <c r="U1151" s="169">
        <f t="shared" si="461"/>
        <v>0</v>
      </c>
      <c r="V1151" s="169" t="str">
        <f t="shared" si="462"/>
        <v>Uit</v>
      </c>
      <c r="W1151" s="170" t="str">
        <f t="shared" si="463"/>
        <v/>
      </c>
      <c r="X1151" s="91" t="str">
        <f t="shared" si="464"/>
        <v/>
      </c>
      <c r="Y1151" s="51"/>
      <c r="Z1151" s="51"/>
      <c r="AA1151" s="51"/>
      <c r="AB1151" s="51"/>
      <c r="AC1151" s="51"/>
      <c r="AD1151" s="51"/>
      <c r="AE1151" s="51"/>
      <c r="AF1151" s="51"/>
      <c r="AG1151" s="51"/>
      <c r="AH1151" s="51"/>
      <c r="AI1151" s="51"/>
      <c r="AJ1151" s="51"/>
      <c r="AK1151" s="51"/>
      <c r="AL1151" s="51"/>
      <c r="AM1151" s="51"/>
      <c r="AN1151" s="51"/>
      <c r="AO1151" s="51"/>
      <c r="AP1151" s="51"/>
      <c r="AQ1151" s="51"/>
      <c r="AR1151" s="51"/>
      <c r="AS1151" s="51"/>
      <c r="AT1151" s="51"/>
      <c r="AU1151" s="51"/>
      <c r="AV1151" s="51"/>
      <c r="AW1151" s="51"/>
      <c r="AX1151" s="149">
        <f t="shared" si="465"/>
        <v>0</v>
      </c>
      <c r="AY1151" s="52"/>
      <c r="AZ1151" s="90" t="e">
        <f>VLOOKUP(AY1151,Termination!C:D,2,FALSE)</f>
        <v>#N/A</v>
      </c>
      <c r="BA1151" s="92" t="str">
        <f t="shared" si="466"/>
        <v/>
      </c>
      <c r="BB1151" s="89"/>
      <c r="BC1151" s="89"/>
      <c r="BD1151" s="150" t="str">
        <f t="shared" si="467"/>
        <v/>
      </c>
      <c r="BE1151" s="151">
        <f>VLOOKUP(A1151,Basisgegevens!$B:$L,5,0)</f>
        <v>3.4027777777777776E-3</v>
      </c>
      <c r="BF1151" s="151">
        <f>VLOOKUP($A1151,Basisgegevens!$B:$L,7,0)</f>
        <v>3.1712962962962962E-3</v>
      </c>
      <c r="BG1151" s="151">
        <f>VLOOKUP($A1151,Basisgegevens!$B:$L,8,0)</f>
        <v>7.8125E-3</v>
      </c>
      <c r="BH1151" s="152">
        <f>VLOOKUP($A1151,Basisgegevens!$B:$L,9,0)</f>
        <v>300</v>
      </c>
      <c r="BI1151" s="152">
        <f>VLOOKUP($A1151,Basisgegevens!$B:$L,10,0)</f>
        <v>135</v>
      </c>
      <c r="BJ1151" s="152">
        <f>VLOOKUP($A1151,Basisgegevens!$B:$L,11,0)</f>
        <v>19</v>
      </c>
      <c r="BK1151" s="152" t="str">
        <f t="shared" si="468"/>
        <v/>
      </c>
      <c r="BL1151" s="153" t="str">
        <f t="shared" si="469"/>
        <v>Uit</v>
      </c>
      <c r="BM1151" s="154" t="str">
        <f t="shared" si="470"/>
        <v/>
      </c>
      <c r="BN1151" s="154">
        <f t="shared" si="471"/>
        <v>0</v>
      </c>
      <c r="BO1151" s="154" t="str">
        <f t="shared" si="472"/>
        <v/>
      </c>
      <c r="BP1151" s="61"/>
      <c r="BQ1151" s="61"/>
      <c r="BR1151" s="59" t="str">
        <f t="shared" si="473"/>
        <v/>
      </c>
      <c r="BS1151" s="59" t="str">
        <f t="shared" si="474"/>
        <v/>
      </c>
      <c r="BT1151" s="155" t="str">
        <f t="shared" si="475"/>
        <v/>
      </c>
      <c r="BU1151" s="156" t="str">
        <f t="shared" si="476"/>
        <v/>
      </c>
      <c r="BV1151" s="68"/>
      <c r="BW1151" s="68"/>
      <c r="BX1151" s="68"/>
      <c r="BY1151" s="68"/>
      <c r="BZ1151" s="68"/>
      <c r="CA1151" s="68"/>
      <c r="CB1151" s="68"/>
      <c r="CC1151" s="68"/>
    </row>
    <row r="1152" spans="1:81" x14ac:dyDescent="0.2">
      <c r="A1152" s="138" t="s">
        <v>196</v>
      </c>
      <c r="B1152" s="32"/>
      <c r="C1152" s="164" t="str">
        <f t="shared" si="455"/>
        <v>L</v>
      </c>
      <c r="D1152" s="68"/>
      <c r="E1152" s="40"/>
      <c r="F1152" s="35"/>
      <c r="G1152" s="32"/>
      <c r="H1152" s="32"/>
      <c r="I1152" s="32"/>
      <c r="J1152" s="32"/>
      <c r="K1152" s="41"/>
      <c r="L1152" s="42"/>
      <c r="M1152" s="42"/>
      <c r="N1152" s="167" t="str">
        <f t="shared" si="456"/>
        <v>Uit</v>
      </c>
      <c r="O1152" s="46"/>
      <c r="P1152" s="47"/>
      <c r="Q1152" s="48">
        <f t="shared" si="457"/>
        <v>0</v>
      </c>
      <c r="R1152" s="49" t="str">
        <f t="shared" si="458"/>
        <v/>
      </c>
      <c r="S1152" s="50" t="str">
        <f t="shared" si="459"/>
        <v>Uit</v>
      </c>
      <c r="T1152" s="171">
        <f t="shared" si="460"/>
        <v>0</v>
      </c>
      <c r="U1152" s="169">
        <f t="shared" si="461"/>
        <v>0</v>
      </c>
      <c r="V1152" s="169" t="str">
        <f t="shared" si="462"/>
        <v>Uit</v>
      </c>
      <c r="W1152" s="170" t="str">
        <f t="shared" si="463"/>
        <v/>
      </c>
      <c r="X1152" s="91" t="str">
        <f t="shared" si="464"/>
        <v/>
      </c>
      <c r="Y1152" s="51"/>
      <c r="Z1152" s="51"/>
      <c r="AA1152" s="51"/>
      <c r="AB1152" s="51"/>
      <c r="AC1152" s="51"/>
      <c r="AD1152" s="51"/>
      <c r="AE1152" s="51"/>
      <c r="AF1152" s="51"/>
      <c r="AG1152" s="51"/>
      <c r="AH1152" s="51"/>
      <c r="AI1152" s="51"/>
      <c r="AJ1152" s="51"/>
      <c r="AK1152" s="51"/>
      <c r="AL1152" s="51"/>
      <c r="AM1152" s="51"/>
      <c r="AN1152" s="51"/>
      <c r="AO1152" s="51"/>
      <c r="AP1152" s="51"/>
      <c r="AQ1152" s="51"/>
      <c r="AR1152" s="51"/>
      <c r="AS1152" s="51"/>
      <c r="AT1152" s="51"/>
      <c r="AU1152" s="51"/>
      <c r="AV1152" s="51"/>
      <c r="AW1152" s="51"/>
      <c r="AX1152" s="149">
        <f t="shared" si="465"/>
        <v>0</v>
      </c>
      <c r="AY1152" s="52"/>
      <c r="AZ1152" s="90" t="e">
        <f>VLOOKUP(AY1152,Termination!C:D,2,FALSE)</f>
        <v>#N/A</v>
      </c>
      <c r="BA1152" s="92" t="str">
        <f t="shared" si="466"/>
        <v/>
      </c>
      <c r="BB1152" s="89"/>
      <c r="BC1152" s="89"/>
      <c r="BD1152" s="150" t="str">
        <f t="shared" si="467"/>
        <v/>
      </c>
      <c r="BE1152" s="151">
        <f>VLOOKUP(A1152,Basisgegevens!$B:$L,5,0)</f>
        <v>3.4027777777777776E-3</v>
      </c>
      <c r="BF1152" s="151">
        <f>VLOOKUP($A1152,Basisgegevens!$B:$L,7,0)</f>
        <v>3.1712962962962962E-3</v>
      </c>
      <c r="BG1152" s="151">
        <f>VLOOKUP($A1152,Basisgegevens!$B:$L,8,0)</f>
        <v>7.8125E-3</v>
      </c>
      <c r="BH1152" s="152">
        <f>VLOOKUP($A1152,Basisgegevens!$B:$L,9,0)</f>
        <v>300</v>
      </c>
      <c r="BI1152" s="152">
        <f>VLOOKUP($A1152,Basisgegevens!$B:$L,10,0)</f>
        <v>135</v>
      </c>
      <c r="BJ1152" s="152">
        <f>VLOOKUP($A1152,Basisgegevens!$B:$L,11,0)</f>
        <v>19</v>
      </c>
      <c r="BK1152" s="152" t="str">
        <f t="shared" si="468"/>
        <v/>
      </c>
      <c r="BL1152" s="153" t="str">
        <f t="shared" si="469"/>
        <v>Uit</v>
      </c>
      <c r="BM1152" s="154" t="str">
        <f t="shared" si="470"/>
        <v/>
      </c>
      <c r="BN1152" s="154">
        <f t="shared" si="471"/>
        <v>0</v>
      </c>
      <c r="BO1152" s="154" t="str">
        <f t="shared" si="472"/>
        <v/>
      </c>
      <c r="BP1152" s="61"/>
      <c r="BQ1152" s="61"/>
      <c r="BR1152" s="59" t="str">
        <f t="shared" si="473"/>
        <v/>
      </c>
      <c r="BS1152" s="59" t="str">
        <f t="shared" si="474"/>
        <v/>
      </c>
      <c r="BT1152" s="155" t="str">
        <f t="shared" si="475"/>
        <v/>
      </c>
      <c r="BU1152" s="156" t="str">
        <f t="shared" si="476"/>
        <v/>
      </c>
      <c r="BV1152" s="68"/>
      <c r="BW1152" s="68"/>
      <c r="BX1152" s="68"/>
      <c r="BY1152" s="68"/>
      <c r="BZ1152" s="68"/>
      <c r="CA1152" s="68"/>
      <c r="CB1152" s="68"/>
      <c r="CC1152" s="68"/>
    </row>
    <row r="1153" spans="1:81" x14ac:dyDescent="0.2">
      <c r="A1153" s="138" t="s">
        <v>196</v>
      </c>
      <c r="B1153" s="32"/>
      <c r="C1153" s="164" t="str">
        <f t="shared" si="455"/>
        <v>L</v>
      </c>
      <c r="D1153" s="68"/>
      <c r="E1153" s="40"/>
      <c r="F1153" s="35"/>
      <c r="G1153" s="32"/>
      <c r="H1153" s="32"/>
      <c r="I1153" s="32"/>
      <c r="J1153" s="32"/>
      <c r="K1153" s="41"/>
      <c r="L1153" s="42"/>
      <c r="M1153" s="42"/>
      <c r="N1153" s="167" t="str">
        <f t="shared" si="456"/>
        <v>Uit</v>
      </c>
      <c r="O1153" s="46"/>
      <c r="P1153" s="47"/>
      <c r="Q1153" s="48">
        <f t="shared" si="457"/>
        <v>0</v>
      </c>
      <c r="R1153" s="49" t="str">
        <f t="shared" si="458"/>
        <v/>
      </c>
      <c r="S1153" s="50" t="str">
        <f t="shared" si="459"/>
        <v>Uit</v>
      </c>
      <c r="T1153" s="171">
        <f t="shared" si="460"/>
        <v>0</v>
      </c>
      <c r="U1153" s="169">
        <f t="shared" si="461"/>
        <v>0</v>
      </c>
      <c r="V1153" s="169" t="str">
        <f t="shared" si="462"/>
        <v>Uit</v>
      </c>
      <c r="W1153" s="170" t="str">
        <f t="shared" si="463"/>
        <v/>
      </c>
      <c r="X1153" s="91" t="str">
        <f t="shared" si="464"/>
        <v/>
      </c>
      <c r="Y1153" s="51"/>
      <c r="Z1153" s="51"/>
      <c r="AA1153" s="51"/>
      <c r="AB1153" s="51"/>
      <c r="AC1153" s="51"/>
      <c r="AD1153" s="51"/>
      <c r="AE1153" s="51"/>
      <c r="AF1153" s="51"/>
      <c r="AG1153" s="51"/>
      <c r="AH1153" s="51"/>
      <c r="AI1153" s="51"/>
      <c r="AJ1153" s="51"/>
      <c r="AK1153" s="51"/>
      <c r="AL1153" s="51"/>
      <c r="AM1153" s="51"/>
      <c r="AN1153" s="51"/>
      <c r="AO1153" s="51"/>
      <c r="AP1153" s="51"/>
      <c r="AQ1153" s="51"/>
      <c r="AR1153" s="51"/>
      <c r="AS1153" s="51"/>
      <c r="AT1153" s="51"/>
      <c r="AU1153" s="51"/>
      <c r="AV1153" s="51"/>
      <c r="AW1153" s="51"/>
      <c r="AX1153" s="149">
        <f t="shared" si="465"/>
        <v>0</v>
      </c>
      <c r="AY1153" s="52"/>
      <c r="AZ1153" s="90" t="e">
        <f>VLOOKUP(AY1153,Termination!C:D,2,FALSE)</f>
        <v>#N/A</v>
      </c>
      <c r="BA1153" s="92" t="str">
        <f t="shared" si="466"/>
        <v/>
      </c>
      <c r="BB1153" s="89"/>
      <c r="BC1153" s="89"/>
      <c r="BD1153" s="150" t="str">
        <f t="shared" si="467"/>
        <v/>
      </c>
      <c r="BE1153" s="151">
        <f>VLOOKUP(A1153,Basisgegevens!$B:$L,5,0)</f>
        <v>3.4027777777777776E-3</v>
      </c>
      <c r="BF1153" s="151">
        <f>VLOOKUP($A1153,Basisgegevens!$B:$L,7,0)</f>
        <v>3.1712962962962962E-3</v>
      </c>
      <c r="BG1153" s="151">
        <f>VLOOKUP($A1153,Basisgegevens!$B:$L,8,0)</f>
        <v>7.8125E-3</v>
      </c>
      <c r="BH1153" s="152">
        <f>VLOOKUP($A1153,Basisgegevens!$B:$L,9,0)</f>
        <v>300</v>
      </c>
      <c r="BI1153" s="152">
        <f>VLOOKUP($A1153,Basisgegevens!$B:$L,10,0)</f>
        <v>135</v>
      </c>
      <c r="BJ1153" s="152">
        <f>VLOOKUP($A1153,Basisgegevens!$B:$L,11,0)</f>
        <v>19</v>
      </c>
      <c r="BK1153" s="152" t="str">
        <f t="shared" si="468"/>
        <v/>
      </c>
      <c r="BL1153" s="153" t="str">
        <f t="shared" si="469"/>
        <v>Uit</v>
      </c>
      <c r="BM1153" s="154" t="str">
        <f t="shared" si="470"/>
        <v/>
      </c>
      <c r="BN1153" s="154">
        <f t="shared" si="471"/>
        <v>0</v>
      </c>
      <c r="BO1153" s="154" t="str">
        <f t="shared" si="472"/>
        <v/>
      </c>
      <c r="BP1153" s="61"/>
      <c r="BQ1153" s="61"/>
      <c r="BR1153" s="59" t="str">
        <f t="shared" si="473"/>
        <v/>
      </c>
      <c r="BS1153" s="59" t="str">
        <f t="shared" si="474"/>
        <v/>
      </c>
      <c r="BT1153" s="155" t="str">
        <f t="shared" si="475"/>
        <v/>
      </c>
      <c r="BU1153" s="156" t="str">
        <f t="shared" si="476"/>
        <v/>
      </c>
      <c r="BV1153" s="68"/>
      <c r="BW1153" s="68"/>
      <c r="BX1153" s="68"/>
      <c r="BY1153" s="68"/>
      <c r="BZ1153" s="68"/>
      <c r="CA1153" s="68"/>
      <c r="CB1153" s="68"/>
      <c r="CC1153" s="68"/>
    </row>
    <row r="1154" spans="1:81" x14ac:dyDescent="0.2">
      <c r="A1154" s="138" t="s">
        <v>196</v>
      </c>
      <c r="B1154" s="32"/>
      <c r="C1154" s="164" t="str">
        <f t="shared" si="455"/>
        <v>L</v>
      </c>
      <c r="D1154" s="68"/>
      <c r="E1154" s="40"/>
      <c r="F1154" s="35"/>
      <c r="G1154" s="32"/>
      <c r="H1154" s="32"/>
      <c r="I1154" s="32"/>
      <c r="J1154" s="32"/>
      <c r="K1154" s="41"/>
      <c r="L1154" s="42"/>
      <c r="M1154" s="42"/>
      <c r="N1154" s="167" t="str">
        <f t="shared" si="456"/>
        <v>Uit</v>
      </c>
      <c r="O1154" s="46"/>
      <c r="P1154" s="47"/>
      <c r="Q1154" s="48">
        <f t="shared" si="457"/>
        <v>0</v>
      </c>
      <c r="R1154" s="49" t="str">
        <f t="shared" si="458"/>
        <v/>
      </c>
      <c r="S1154" s="50" t="str">
        <f t="shared" si="459"/>
        <v>Uit</v>
      </c>
      <c r="T1154" s="171">
        <f t="shared" si="460"/>
        <v>0</v>
      </c>
      <c r="U1154" s="169">
        <f t="shared" si="461"/>
        <v>0</v>
      </c>
      <c r="V1154" s="169" t="str">
        <f t="shared" si="462"/>
        <v>Uit</v>
      </c>
      <c r="W1154" s="170" t="str">
        <f t="shared" si="463"/>
        <v/>
      </c>
      <c r="X1154" s="91" t="str">
        <f t="shared" si="464"/>
        <v/>
      </c>
      <c r="Y1154" s="51"/>
      <c r="Z1154" s="51"/>
      <c r="AA1154" s="51"/>
      <c r="AB1154" s="51"/>
      <c r="AC1154" s="51"/>
      <c r="AD1154" s="51"/>
      <c r="AE1154" s="51"/>
      <c r="AF1154" s="51"/>
      <c r="AG1154" s="51"/>
      <c r="AH1154" s="51"/>
      <c r="AI1154" s="51"/>
      <c r="AJ1154" s="51"/>
      <c r="AK1154" s="51"/>
      <c r="AL1154" s="51"/>
      <c r="AM1154" s="51"/>
      <c r="AN1154" s="51"/>
      <c r="AO1154" s="51"/>
      <c r="AP1154" s="51"/>
      <c r="AQ1154" s="51"/>
      <c r="AR1154" s="51"/>
      <c r="AS1154" s="51"/>
      <c r="AT1154" s="51"/>
      <c r="AU1154" s="51"/>
      <c r="AV1154" s="51"/>
      <c r="AW1154" s="51"/>
      <c r="AX1154" s="149">
        <f t="shared" si="465"/>
        <v>0</v>
      </c>
      <c r="AY1154" s="52"/>
      <c r="AZ1154" s="90" t="e">
        <f>VLOOKUP(AY1154,Termination!C:D,2,FALSE)</f>
        <v>#N/A</v>
      </c>
      <c r="BA1154" s="92" t="str">
        <f t="shared" si="466"/>
        <v/>
      </c>
      <c r="BB1154" s="89"/>
      <c r="BC1154" s="89"/>
      <c r="BD1154" s="150" t="str">
        <f t="shared" si="467"/>
        <v/>
      </c>
      <c r="BE1154" s="151">
        <f>VLOOKUP(A1154,Basisgegevens!$B:$L,5,0)</f>
        <v>3.4027777777777776E-3</v>
      </c>
      <c r="BF1154" s="151">
        <f>VLOOKUP($A1154,Basisgegevens!$B:$L,7,0)</f>
        <v>3.1712962962962962E-3</v>
      </c>
      <c r="BG1154" s="151">
        <f>VLOOKUP($A1154,Basisgegevens!$B:$L,8,0)</f>
        <v>7.8125E-3</v>
      </c>
      <c r="BH1154" s="152">
        <f>VLOOKUP($A1154,Basisgegevens!$B:$L,9,0)</f>
        <v>300</v>
      </c>
      <c r="BI1154" s="152">
        <f>VLOOKUP($A1154,Basisgegevens!$B:$L,10,0)</f>
        <v>135</v>
      </c>
      <c r="BJ1154" s="152">
        <f>VLOOKUP($A1154,Basisgegevens!$B:$L,11,0)</f>
        <v>19</v>
      </c>
      <c r="BK1154" s="152" t="str">
        <f t="shared" si="468"/>
        <v/>
      </c>
      <c r="BL1154" s="153" t="str">
        <f t="shared" si="469"/>
        <v>Uit</v>
      </c>
      <c r="BM1154" s="154" t="str">
        <f t="shared" si="470"/>
        <v/>
      </c>
      <c r="BN1154" s="154">
        <f t="shared" si="471"/>
        <v>0</v>
      </c>
      <c r="BO1154" s="154" t="str">
        <f t="shared" si="472"/>
        <v/>
      </c>
      <c r="BP1154" s="61"/>
      <c r="BQ1154" s="61"/>
      <c r="BR1154" s="59" t="str">
        <f t="shared" si="473"/>
        <v/>
      </c>
      <c r="BS1154" s="59" t="str">
        <f t="shared" si="474"/>
        <v/>
      </c>
      <c r="BT1154" s="155" t="str">
        <f t="shared" si="475"/>
        <v/>
      </c>
      <c r="BU1154" s="156" t="str">
        <f t="shared" si="476"/>
        <v/>
      </c>
      <c r="BV1154" s="68"/>
      <c r="BW1154" s="68"/>
      <c r="BX1154" s="68"/>
      <c r="BY1154" s="68"/>
      <c r="BZ1154" s="68"/>
      <c r="CA1154" s="68"/>
      <c r="CB1154" s="68"/>
      <c r="CC1154" s="68"/>
    </row>
    <row r="1155" spans="1:81" x14ac:dyDescent="0.2">
      <c r="A1155" s="138" t="s">
        <v>196</v>
      </c>
      <c r="B1155" s="32"/>
      <c r="C1155" s="164" t="str">
        <f t="shared" si="455"/>
        <v>L</v>
      </c>
      <c r="D1155" s="68"/>
      <c r="E1155" s="40"/>
      <c r="F1155" s="35"/>
      <c r="G1155" s="32"/>
      <c r="H1155" s="32"/>
      <c r="I1155" s="32"/>
      <c r="J1155" s="32"/>
      <c r="K1155" s="41"/>
      <c r="L1155" s="42"/>
      <c r="M1155" s="42"/>
      <c r="N1155" s="167" t="str">
        <f t="shared" si="456"/>
        <v>Uit</v>
      </c>
      <c r="O1155" s="46"/>
      <c r="P1155" s="47"/>
      <c r="Q1155" s="48">
        <f t="shared" si="457"/>
        <v>0</v>
      </c>
      <c r="R1155" s="49" t="str">
        <f t="shared" si="458"/>
        <v/>
      </c>
      <c r="S1155" s="50" t="str">
        <f t="shared" si="459"/>
        <v>Uit</v>
      </c>
      <c r="T1155" s="171">
        <f t="shared" si="460"/>
        <v>0</v>
      </c>
      <c r="U1155" s="169">
        <f t="shared" si="461"/>
        <v>0</v>
      </c>
      <c r="V1155" s="169" t="str">
        <f t="shared" si="462"/>
        <v>Uit</v>
      </c>
      <c r="W1155" s="170" t="str">
        <f t="shared" si="463"/>
        <v/>
      </c>
      <c r="X1155" s="91" t="str">
        <f t="shared" si="464"/>
        <v/>
      </c>
      <c r="Y1155" s="51"/>
      <c r="Z1155" s="51"/>
      <c r="AA1155" s="51"/>
      <c r="AB1155" s="51"/>
      <c r="AC1155" s="51"/>
      <c r="AD1155" s="51"/>
      <c r="AE1155" s="51"/>
      <c r="AF1155" s="51"/>
      <c r="AG1155" s="51"/>
      <c r="AH1155" s="51"/>
      <c r="AI1155" s="51"/>
      <c r="AJ1155" s="51"/>
      <c r="AK1155" s="51"/>
      <c r="AL1155" s="51"/>
      <c r="AM1155" s="51"/>
      <c r="AN1155" s="51"/>
      <c r="AO1155" s="51"/>
      <c r="AP1155" s="51"/>
      <c r="AQ1155" s="51"/>
      <c r="AR1155" s="51"/>
      <c r="AS1155" s="51"/>
      <c r="AT1155" s="51"/>
      <c r="AU1155" s="51"/>
      <c r="AV1155" s="51"/>
      <c r="AW1155" s="51"/>
      <c r="AX1155" s="149">
        <f t="shared" si="465"/>
        <v>0</v>
      </c>
      <c r="AY1155" s="52"/>
      <c r="AZ1155" s="90" t="e">
        <f>VLOOKUP(AY1155,Termination!C:D,2,FALSE)</f>
        <v>#N/A</v>
      </c>
      <c r="BA1155" s="92" t="str">
        <f t="shared" si="466"/>
        <v/>
      </c>
      <c r="BB1155" s="89"/>
      <c r="BC1155" s="89"/>
      <c r="BD1155" s="150" t="str">
        <f t="shared" si="467"/>
        <v/>
      </c>
      <c r="BE1155" s="151">
        <f>VLOOKUP(A1155,Basisgegevens!$B:$L,5,0)</f>
        <v>3.4027777777777776E-3</v>
      </c>
      <c r="BF1155" s="151">
        <f>VLOOKUP($A1155,Basisgegevens!$B:$L,7,0)</f>
        <v>3.1712962962962962E-3</v>
      </c>
      <c r="BG1155" s="151">
        <f>VLOOKUP($A1155,Basisgegevens!$B:$L,8,0)</f>
        <v>7.8125E-3</v>
      </c>
      <c r="BH1155" s="152">
        <f>VLOOKUP($A1155,Basisgegevens!$B:$L,9,0)</f>
        <v>300</v>
      </c>
      <c r="BI1155" s="152">
        <f>VLOOKUP($A1155,Basisgegevens!$B:$L,10,0)</f>
        <v>135</v>
      </c>
      <c r="BJ1155" s="152">
        <f>VLOOKUP($A1155,Basisgegevens!$B:$L,11,0)</f>
        <v>19</v>
      </c>
      <c r="BK1155" s="152" t="str">
        <f t="shared" si="468"/>
        <v/>
      </c>
      <c r="BL1155" s="153" t="str">
        <f t="shared" si="469"/>
        <v>Uit</v>
      </c>
      <c r="BM1155" s="154" t="str">
        <f t="shared" si="470"/>
        <v/>
      </c>
      <c r="BN1155" s="154">
        <f t="shared" si="471"/>
        <v>0</v>
      </c>
      <c r="BO1155" s="154" t="str">
        <f t="shared" si="472"/>
        <v/>
      </c>
      <c r="BP1155" s="61"/>
      <c r="BQ1155" s="61"/>
      <c r="BR1155" s="59" t="str">
        <f t="shared" si="473"/>
        <v/>
      </c>
      <c r="BS1155" s="59" t="str">
        <f t="shared" si="474"/>
        <v/>
      </c>
      <c r="BT1155" s="155" t="str">
        <f t="shared" si="475"/>
        <v/>
      </c>
      <c r="BU1155" s="156" t="str">
        <f t="shared" si="476"/>
        <v/>
      </c>
      <c r="BV1155" s="68"/>
      <c r="BW1155" s="68"/>
      <c r="BX1155" s="68"/>
      <c r="BY1155" s="68"/>
      <c r="BZ1155" s="68"/>
      <c r="CA1155" s="68"/>
      <c r="CB1155" s="68"/>
      <c r="CC1155" s="68"/>
    </row>
    <row r="1156" spans="1:81" x14ac:dyDescent="0.2">
      <c r="A1156" s="138" t="s">
        <v>196</v>
      </c>
      <c r="B1156" s="32"/>
      <c r="C1156" s="164" t="str">
        <f t="shared" si="455"/>
        <v>L</v>
      </c>
      <c r="D1156" s="68"/>
      <c r="E1156" s="40"/>
      <c r="F1156" s="35"/>
      <c r="G1156" s="32"/>
      <c r="H1156" s="32"/>
      <c r="I1156" s="32"/>
      <c r="J1156" s="32"/>
      <c r="K1156" s="41"/>
      <c r="L1156" s="42"/>
      <c r="M1156" s="42"/>
      <c r="N1156" s="167" t="str">
        <f t="shared" si="456"/>
        <v>Uit</v>
      </c>
      <c r="O1156" s="46"/>
      <c r="P1156" s="47"/>
      <c r="Q1156" s="48">
        <f t="shared" si="457"/>
        <v>0</v>
      </c>
      <c r="R1156" s="49" t="str">
        <f t="shared" si="458"/>
        <v/>
      </c>
      <c r="S1156" s="50" t="str">
        <f t="shared" si="459"/>
        <v>Uit</v>
      </c>
      <c r="T1156" s="171">
        <f t="shared" si="460"/>
        <v>0</v>
      </c>
      <c r="U1156" s="169">
        <f t="shared" si="461"/>
        <v>0</v>
      </c>
      <c r="V1156" s="169" t="str">
        <f t="shared" si="462"/>
        <v>Uit</v>
      </c>
      <c r="W1156" s="170" t="str">
        <f t="shared" si="463"/>
        <v/>
      </c>
      <c r="X1156" s="91" t="str">
        <f t="shared" si="464"/>
        <v/>
      </c>
      <c r="Y1156" s="51"/>
      <c r="Z1156" s="51"/>
      <c r="AA1156" s="51"/>
      <c r="AB1156" s="51"/>
      <c r="AC1156" s="51"/>
      <c r="AD1156" s="51"/>
      <c r="AE1156" s="51"/>
      <c r="AF1156" s="51"/>
      <c r="AG1156" s="51"/>
      <c r="AH1156" s="51"/>
      <c r="AI1156" s="51"/>
      <c r="AJ1156" s="51"/>
      <c r="AK1156" s="51"/>
      <c r="AL1156" s="51"/>
      <c r="AM1156" s="51"/>
      <c r="AN1156" s="51"/>
      <c r="AO1156" s="51"/>
      <c r="AP1156" s="51"/>
      <c r="AQ1156" s="51"/>
      <c r="AR1156" s="51"/>
      <c r="AS1156" s="51"/>
      <c r="AT1156" s="51"/>
      <c r="AU1156" s="51"/>
      <c r="AV1156" s="51"/>
      <c r="AW1156" s="51"/>
      <c r="AX1156" s="149">
        <f t="shared" si="465"/>
        <v>0</v>
      </c>
      <c r="AY1156" s="52"/>
      <c r="AZ1156" s="90" t="e">
        <f>VLOOKUP(AY1156,Termination!C:D,2,FALSE)</f>
        <v>#N/A</v>
      </c>
      <c r="BA1156" s="92" t="str">
        <f t="shared" si="466"/>
        <v/>
      </c>
      <c r="BB1156" s="89"/>
      <c r="BC1156" s="89"/>
      <c r="BD1156" s="150" t="str">
        <f t="shared" si="467"/>
        <v/>
      </c>
      <c r="BE1156" s="151">
        <f>VLOOKUP(A1156,Basisgegevens!$B:$L,5,0)</f>
        <v>3.4027777777777776E-3</v>
      </c>
      <c r="BF1156" s="151">
        <f>VLOOKUP($A1156,Basisgegevens!$B:$L,7,0)</f>
        <v>3.1712962962962962E-3</v>
      </c>
      <c r="BG1156" s="151">
        <f>VLOOKUP($A1156,Basisgegevens!$B:$L,8,0)</f>
        <v>7.8125E-3</v>
      </c>
      <c r="BH1156" s="152">
        <f>VLOOKUP($A1156,Basisgegevens!$B:$L,9,0)</f>
        <v>300</v>
      </c>
      <c r="BI1156" s="152">
        <f>VLOOKUP($A1156,Basisgegevens!$B:$L,10,0)</f>
        <v>135</v>
      </c>
      <c r="BJ1156" s="152">
        <f>VLOOKUP($A1156,Basisgegevens!$B:$L,11,0)</f>
        <v>19</v>
      </c>
      <c r="BK1156" s="152" t="str">
        <f t="shared" si="468"/>
        <v/>
      </c>
      <c r="BL1156" s="153" t="str">
        <f t="shared" si="469"/>
        <v>Uit</v>
      </c>
      <c r="BM1156" s="154" t="str">
        <f t="shared" si="470"/>
        <v/>
      </c>
      <c r="BN1156" s="154">
        <f t="shared" si="471"/>
        <v>0</v>
      </c>
      <c r="BO1156" s="154" t="str">
        <f t="shared" si="472"/>
        <v/>
      </c>
      <c r="BP1156" s="61"/>
      <c r="BQ1156" s="61"/>
      <c r="BR1156" s="59" t="str">
        <f t="shared" si="473"/>
        <v/>
      </c>
      <c r="BS1156" s="59" t="str">
        <f t="shared" si="474"/>
        <v/>
      </c>
      <c r="BT1156" s="155" t="str">
        <f t="shared" si="475"/>
        <v/>
      </c>
      <c r="BU1156" s="156" t="str">
        <f t="shared" si="476"/>
        <v/>
      </c>
      <c r="BV1156" s="68"/>
      <c r="BW1156" s="68"/>
      <c r="BX1156" s="68"/>
      <c r="BY1156" s="68"/>
      <c r="BZ1156" s="68"/>
      <c r="CA1156" s="68"/>
      <c r="CB1156" s="68"/>
      <c r="CC1156" s="68"/>
    </row>
    <row r="1157" spans="1:81" x14ac:dyDescent="0.2">
      <c r="A1157" s="138" t="s">
        <v>196</v>
      </c>
      <c r="B1157" s="32"/>
      <c r="C1157" s="164" t="str">
        <f t="shared" si="455"/>
        <v>L</v>
      </c>
      <c r="D1157" s="68"/>
      <c r="E1157" s="40"/>
      <c r="F1157" s="35"/>
      <c r="G1157" s="32"/>
      <c r="H1157" s="32"/>
      <c r="I1157" s="32"/>
      <c r="J1157" s="32"/>
      <c r="K1157" s="41"/>
      <c r="L1157" s="42"/>
      <c r="M1157" s="42"/>
      <c r="N1157" s="167" t="str">
        <f t="shared" si="456"/>
        <v>Uit</v>
      </c>
      <c r="O1157" s="46"/>
      <c r="P1157" s="47"/>
      <c r="Q1157" s="48">
        <f t="shared" si="457"/>
        <v>0</v>
      </c>
      <c r="R1157" s="49" t="str">
        <f t="shared" si="458"/>
        <v/>
      </c>
      <c r="S1157" s="50" t="str">
        <f t="shared" si="459"/>
        <v>Uit</v>
      </c>
      <c r="T1157" s="171">
        <f t="shared" si="460"/>
        <v>0</v>
      </c>
      <c r="U1157" s="169">
        <f t="shared" si="461"/>
        <v>0</v>
      </c>
      <c r="V1157" s="169" t="str">
        <f t="shared" si="462"/>
        <v>Uit</v>
      </c>
      <c r="W1157" s="170" t="str">
        <f t="shared" si="463"/>
        <v/>
      </c>
      <c r="X1157" s="91" t="str">
        <f t="shared" si="464"/>
        <v/>
      </c>
      <c r="Y1157" s="51"/>
      <c r="Z1157" s="51"/>
      <c r="AA1157" s="51"/>
      <c r="AB1157" s="51"/>
      <c r="AC1157" s="51"/>
      <c r="AD1157" s="51"/>
      <c r="AE1157" s="51"/>
      <c r="AF1157" s="51"/>
      <c r="AG1157" s="51"/>
      <c r="AH1157" s="51"/>
      <c r="AI1157" s="51"/>
      <c r="AJ1157" s="51"/>
      <c r="AK1157" s="51"/>
      <c r="AL1157" s="51"/>
      <c r="AM1157" s="51"/>
      <c r="AN1157" s="51"/>
      <c r="AO1157" s="51"/>
      <c r="AP1157" s="51"/>
      <c r="AQ1157" s="51"/>
      <c r="AR1157" s="51"/>
      <c r="AS1157" s="51"/>
      <c r="AT1157" s="51"/>
      <c r="AU1157" s="51"/>
      <c r="AV1157" s="51"/>
      <c r="AW1157" s="51"/>
      <c r="AX1157" s="149">
        <f t="shared" si="465"/>
        <v>0</v>
      </c>
      <c r="AY1157" s="52"/>
      <c r="AZ1157" s="90" t="e">
        <f>VLOOKUP(AY1157,Termination!C:D,2,FALSE)</f>
        <v>#N/A</v>
      </c>
      <c r="BA1157" s="92" t="str">
        <f t="shared" si="466"/>
        <v/>
      </c>
      <c r="BB1157" s="89"/>
      <c r="BC1157" s="89"/>
      <c r="BD1157" s="150" t="str">
        <f t="shared" si="467"/>
        <v/>
      </c>
      <c r="BE1157" s="151">
        <f>VLOOKUP(A1157,Basisgegevens!$B:$L,5,0)</f>
        <v>3.4027777777777776E-3</v>
      </c>
      <c r="BF1157" s="151">
        <f>VLOOKUP($A1157,Basisgegevens!$B:$L,7,0)</f>
        <v>3.1712962962962962E-3</v>
      </c>
      <c r="BG1157" s="151">
        <f>VLOOKUP($A1157,Basisgegevens!$B:$L,8,0)</f>
        <v>7.8125E-3</v>
      </c>
      <c r="BH1157" s="152">
        <f>VLOOKUP($A1157,Basisgegevens!$B:$L,9,0)</f>
        <v>300</v>
      </c>
      <c r="BI1157" s="152">
        <f>VLOOKUP($A1157,Basisgegevens!$B:$L,10,0)</f>
        <v>135</v>
      </c>
      <c r="BJ1157" s="152">
        <f>VLOOKUP($A1157,Basisgegevens!$B:$L,11,0)</f>
        <v>19</v>
      </c>
      <c r="BK1157" s="152" t="str">
        <f t="shared" si="468"/>
        <v/>
      </c>
      <c r="BL1157" s="153" t="str">
        <f t="shared" si="469"/>
        <v>Uit</v>
      </c>
      <c r="BM1157" s="154" t="str">
        <f t="shared" si="470"/>
        <v/>
      </c>
      <c r="BN1157" s="154">
        <f t="shared" si="471"/>
        <v>0</v>
      </c>
      <c r="BO1157" s="154" t="str">
        <f t="shared" si="472"/>
        <v/>
      </c>
      <c r="BP1157" s="61"/>
      <c r="BQ1157" s="61"/>
      <c r="BR1157" s="59" t="str">
        <f t="shared" si="473"/>
        <v/>
      </c>
      <c r="BS1157" s="59" t="str">
        <f t="shared" si="474"/>
        <v/>
      </c>
      <c r="BT1157" s="155" t="str">
        <f t="shared" si="475"/>
        <v/>
      </c>
      <c r="BU1157" s="156" t="str">
        <f t="shared" si="476"/>
        <v/>
      </c>
      <c r="BV1157" s="68"/>
      <c r="BW1157" s="68"/>
      <c r="BX1157" s="68"/>
      <c r="BY1157" s="68"/>
      <c r="BZ1157" s="68"/>
      <c r="CA1157" s="68"/>
      <c r="CB1157" s="68"/>
      <c r="CC1157" s="68"/>
    </row>
    <row r="1158" spans="1:81" x14ac:dyDescent="0.2">
      <c r="A1158" s="138" t="s">
        <v>196</v>
      </c>
      <c r="B1158" s="32"/>
      <c r="C1158" s="164" t="str">
        <f t="shared" si="455"/>
        <v>L</v>
      </c>
      <c r="D1158" s="68"/>
      <c r="E1158" s="40"/>
      <c r="F1158" s="35"/>
      <c r="G1158" s="32"/>
      <c r="H1158" s="32"/>
      <c r="I1158" s="32"/>
      <c r="J1158" s="32"/>
      <c r="K1158" s="41"/>
      <c r="L1158" s="42"/>
      <c r="M1158" s="42"/>
      <c r="N1158" s="167" t="str">
        <f t="shared" si="456"/>
        <v>Uit</v>
      </c>
      <c r="O1158" s="46"/>
      <c r="P1158" s="47"/>
      <c r="Q1158" s="48">
        <f t="shared" si="457"/>
        <v>0</v>
      </c>
      <c r="R1158" s="49" t="str">
        <f t="shared" si="458"/>
        <v/>
      </c>
      <c r="S1158" s="50" t="str">
        <f t="shared" si="459"/>
        <v>Uit</v>
      </c>
      <c r="T1158" s="171">
        <f t="shared" si="460"/>
        <v>0</v>
      </c>
      <c r="U1158" s="169">
        <f t="shared" si="461"/>
        <v>0</v>
      </c>
      <c r="V1158" s="169" t="str">
        <f t="shared" si="462"/>
        <v>Uit</v>
      </c>
      <c r="W1158" s="170" t="str">
        <f t="shared" si="463"/>
        <v/>
      </c>
      <c r="X1158" s="91" t="str">
        <f t="shared" si="464"/>
        <v/>
      </c>
      <c r="Y1158" s="51"/>
      <c r="Z1158" s="51"/>
      <c r="AA1158" s="51"/>
      <c r="AB1158" s="51"/>
      <c r="AC1158" s="51"/>
      <c r="AD1158" s="51"/>
      <c r="AE1158" s="51"/>
      <c r="AF1158" s="51"/>
      <c r="AG1158" s="51"/>
      <c r="AH1158" s="51"/>
      <c r="AI1158" s="51"/>
      <c r="AJ1158" s="51"/>
      <c r="AK1158" s="51"/>
      <c r="AL1158" s="51"/>
      <c r="AM1158" s="51"/>
      <c r="AN1158" s="51"/>
      <c r="AO1158" s="51"/>
      <c r="AP1158" s="51"/>
      <c r="AQ1158" s="51"/>
      <c r="AR1158" s="51"/>
      <c r="AS1158" s="51"/>
      <c r="AT1158" s="51"/>
      <c r="AU1158" s="51"/>
      <c r="AV1158" s="51"/>
      <c r="AW1158" s="51"/>
      <c r="AX1158" s="149">
        <f t="shared" si="465"/>
        <v>0</v>
      </c>
      <c r="AY1158" s="52"/>
      <c r="AZ1158" s="90" t="e">
        <f>VLOOKUP(AY1158,Termination!C:D,2,FALSE)</f>
        <v>#N/A</v>
      </c>
      <c r="BA1158" s="92" t="str">
        <f t="shared" si="466"/>
        <v/>
      </c>
      <c r="BB1158" s="89"/>
      <c r="BC1158" s="89"/>
      <c r="BD1158" s="150" t="str">
        <f t="shared" si="467"/>
        <v/>
      </c>
      <c r="BE1158" s="151">
        <f>VLOOKUP(A1158,Basisgegevens!$B:$L,5,0)</f>
        <v>3.4027777777777776E-3</v>
      </c>
      <c r="BF1158" s="151">
        <f>VLOOKUP($A1158,Basisgegevens!$B:$L,7,0)</f>
        <v>3.1712962962962962E-3</v>
      </c>
      <c r="BG1158" s="151">
        <f>VLOOKUP($A1158,Basisgegevens!$B:$L,8,0)</f>
        <v>7.8125E-3</v>
      </c>
      <c r="BH1158" s="152">
        <f>VLOOKUP($A1158,Basisgegevens!$B:$L,9,0)</f>
        <v>300</v>
      </c>
      <c r="BI1158" s="152">
        <f>VLOOKUP($A1158,Basisgegevens!$B:$L,10,0)</f>
        <v>135</v>
      </c>
      <c r="BJ1158" s="152">
        <f>VLOOKUP($A1158,Basisgegevens!$B:$L,11,0)</f>
        <v>19</v>
      </c>
      <c r="BK1158" s="152" t="str">
        <f t="shared" si="468"/>
        <v/>
      </c>
      <c r="BL1158" s="153" t="str">
        <f t="shared" si="469"/>
        <v>Uit</v>
      </c>
      <c r="BM1158" s="154" t="str">
        <f t="shared" si="470"/>
        <v/>
      </c>
      <c r="BN1158" s="154">
        <f t="shared" si="471"/>
        <v>0</v>
      </c>
      <c r="BO1158" s="154" t="str">
        <f t="shared" si="472"/>
        <v/>
      </c>
      <c r="BP1158" s="61"/>
      <c r="BQ1158" s="61"/>
      <c r="BR1158" s="59" t="str">
        <f t="shared" si="473"/>
        <v/>
      </c>
      <c r="BS1158" s="59" t="str">
        <f t="shared" si="474"/>
        <v/>
      </c>
      <c r="BT1158" s="155" t="str">
        <f t="shared" si="475"/>
        <v/>
      </c>
      <c r="BU1158" s="156" t="str">
        <f t="shared" si="476"/>
        <v/>
      </c>
      <c r="BV1158" s="68"/>
      <c r="BW1158" s="68"/>
      <c r="BX1158" s="68"/>
      <c r="BY1158" s="68"/>
      <c r="BZ1158" s="68"/>
      <c r="CA1158" s="68"/>
      <c r="CB1158" s="68"/>
      <c r="CC1158" s="68"/>
    </row>
    <row r="1159" spans="1:81" x14ac:dyDescent="0.2">
      <c r="A1159" s="138" t="s">
        <v>196</v>
      </c>
      <c r="B1159" s="32"/>
      <c r="C1159" s="164" t="str">
        <f t="shared" si="455"/>
        <v>L</v>
      </c>
      <c r="D1159" s="68"/>
      <c r="E1159" s="40"/>
      <c r="F1159" s="35"/>
      <c r="G1159" s="32"/>
      <c r="H1159" s="32"/>
      <c r="I1159" s="32"/>
      <c r="J1159" s="32"/>
      <c r="K1159" s="41"/>
      <c r="L1159" s="42"/>
      <c r="M1159" s="42"/>
      <c r="N1159" s="167" t="str">
        <f t="shared" si="456"/>
        <v>Uit</v>
      </c>
      <c r="O1159" s="46"/>
      <c r="P1159" s="47"/>
      <c r="Q1159" s="48">
        <f t="shared" si="457"/>
        <v>0</v>
      </c>
      <c r="R1159" s="49" t="str">
        <f t="shared" si="458"/>
        <v/>
      </c>
      <c r="S1159" s="50" t="str">
        <f t="shared" si="459"/>
        <v>Uit</v>
      </c>
      <c r="T1159" s="171">
        <f t="shared" si="460"/>
        <v>0</v>
      </c>
      <c r="U1159" s="169">
        <f t="shared" si="461"/>
        <v>0</v>
      </c>
      <c r="V1159" s="169" t="str">
        <f t="shared" si="462"/>
        <v>Uit</v>
      </c>
      <c r="W1159" s="170" t="str">
        <f t="shared" si="463"/>
        <v/>
      </c>
      <c r="X1159" s="91" t="str">
        <f t="shared" si="464"/>
        <v/>
      </c>
      <c r="Y1159" s="51"/>
      <c r="Z1159" s="51"/>
      <c r="AA1159" s="51"/>
      <c r="AB1159" s="51"/>
      <c r="AC1159" s="51"/>
      <c r="AD1159" s="51"/>
      <c r="AE1159" s="51"/>
      <c r="AF1159" s="51"/>
      <c r="AG1159" s="51"/>
      <c r="AH1159" s="51"/>
      <c r="AI1159" s="51"/>
      <c r="AJ1159" s="51"/>
      <c r="AK1159" s="51"/>
      <c r="AL1159" s="51"/>
      <c r="AM1159" s="51"/>
      <c r="AN1159" s="51"/>
      <c r="AO1159" s="51"/>
      <c r="AP1159" s="51"/>
      <c r="AQ1159" s="51"/>
      <c r="AR1159" s="51"/>
      <c r="AS1159" s="51"/>
      <c r="AT1159" s="51"/>
      <c r="AU1159" s="51"/>
      <c r="AV1159" s="51"/>
      <c r="AW1159" s="51"/>
      <c r="AX1159" s="149">
        <f t="shared" si="465"/>
        <v>0</v>
      </c>
      <c r="AY1159" s="52"/>
      <c r="AZ1159" s="90" t="e">
        <f>VLOOKUP(AY1159,Termination!C:D,2,FALSE)</f>
        <v>#N/A</v>
      </c>
      <c r="BA1159" s="92" t="str">
        <f t="shared" si="466"/>
        <v/>
      </c>
      <c r="BB1159" s="89"/>
      <c r="BC1159" s="89"/>
      <c r="BD1159" s="150" t="str">
        <f t="shared" si="467"/>
        <v/>
      </c>
      <c r="BE1159" s="151">
        <f>VLOOKUP(A1159,Basisgegevens!$B:$L,5,0)</f>
        <v>3.4027777777777776E-3</v>
      </c>
      <c r="BF1159" s="151">
        <f>VLOOKUP($A1159,Basisgegevens!$B:$L,7,0)</f>
        <v>3.1712962962962962E-3</v>
      </c>
      <c r="BG1159" s="151">
        <f>VLOOKUP($A1159,Basisgegevens!$B:$L,8,0)</f>
        <v>7.8125E-3</v>
      </c>
      <c r="BH1159" s="152">
        <f>VLOOKUP($A1159,Basisgegevens!$B:$L,9,0)</f>
        <v>300</v>
      </c>
      <c r="BI1159" s="152">
        <f>VLOOKUP($A1159,Basisgegevens!$B:$L,10,0)</f>
        <v>135</v>
      </c>
      <c r="BJ1159" s="152">
        <f>VLOOKUP($A1159,Basisgegevens!$B:$L,11,0)</f>
        <v>19</v>
      </c>
      <c r="BK1159" s="152" t="str">
        <f t="shared" si="468"/>
        <v/>
      </c>
      <c r="BL1159" s="153" t="str">
        <f t="shared" si="469"/>
        <v>Uit</v>
      </c>
      <c r="BM1159" s="154" t="str">
        <f t="shared" si="470"/>
        <v/>
      </c>
      <c r="BN1159" s="154">
        <f t="shared" si="471"/>
        <v>0</v>
      </c>
      <c r="BO1159" s="154" t="str">
        <f t="shared" si="472"/>
        <v/>
      </c>
      <c r="BP1159" s="61"/>
      <c r="BQ1159" s="61"/>
      <c r="BR1159" s="59" t="str">
        <f t="shared" si="473"/>
        <v/>
      </c>
      <c r="BS1159" s="59" t="str">
        <f t="shared" si="474"/>
        <v/>
      </c>
      <c r="BT1159" s="155" t="str">
        <f t="shared" si="475"/>
        <v/>
      </c>
      <c r="BU1159" s="156" t="str">
        <f t="shared" si="476"/>
        <v/>
      </c>
      <c r="BV1159" s="68"/>
      <c r="BW1159" s="68"/>
      <c r="BX1159" s="68"/>
      <c r="BY1159" s="68"/>
      <c r="BZ1159" s="68"/>
      <c r="CA1159" s="68"/>
      <c r="CB1159" s="68"/>
      <c r="CC1159" s="68"/>
    </row>
    <row r="1160" spans="1:81" x14ac:dyDescent="0.2">
      <c r="A1160" s="138" t="s">
        <v>196</v>
      </c>
      <c r="B1160" s="32"/>
      <c r="C1160" s="164" t="str">
        <f t="shared" si="455"/>
        <v>L</v>
      </c>
      <c r="D1160" s="68"/>
      <c r="E1160" s="40"/>
      <c r="F1160" s="35"/>
      <c r="G1160" s="32"/>
      <c r="H1160" s="32"/>
      <c r="I1160" s="32"/>
      <c r="J1160" s="32"/>
      <c r="K1160" s="41"/>
      <c r="L1160" s="42"/>
      <c r="M1160" s="42"/>
      <c r="N1160" s="167" t="str">
        <f t="shared" si="456"/>
        <v>Uit</v>
      </c>
      <c r="O1160" s="46"/>
      <c r="P1160" s="47"/>
      <c r="Q1160" s="48">
        <f t="shared" si="457"/>
        <v>0</v>
      </c>
      <c r="R1160" s="49" t="str">
        <f t="shared" si="458"/>
        <v/>
      </c>
      <c r="S1160" s="50" t="str">
        <f t="shared" si="459"/>
        <v>Uit</v>
      </c>
      <c r="T1160" s="171">
        <f t="shared" si="460"/>
        <v>0</v>
      </c>
      <c r="U1160" s="169">
        <f t="shared" si="461"/>
        <v>0</v>
      </c>
      <c r="V1160" s="169" t="str">
        <f t="shared" si="462"/>
        <v>Uit</v>
      </c>
      <c r="W1160" s="170" t="str">
        <f t="shared" si="463"/>
        <v/>
      </c>
      <c r="X1160" s="91" t="str">
        <f t="shared" si="464"/>
        <v/>
      </c>
      <c r="Y1160" s="51"/>
      <c r="Z1160" s="51"/>
      <c r="AA1160" s="51"/>
      <c r="AB1160" s="51"/>
      <c r="AC1160" s="51"/>
      <c r="AD1160" s="51"/>
      <c r="AE1160" s="51"/>
      <c r="AF1160" s="51"/>
      <c r="AG1160" s="51"/>
      <c r="AH1160" s="51"/>
      <c r="AI1160" s="51"/>
      <c r="AJ1160" s="51"/>
      <c r="AK1160" s="51"/>
      <c r="AL1160" s="51"/>
      <c r="AM1160" s="51"/>
      <c r="AN1160" s="51"/>
      <c r="AO1160" s="51"/>
      <c r="AP1160" s="51"/>
      <c r="AQ1160" s="51"/>
      <c r="AR1160" s="51"/>
      <c r="AS1160" s="51"/>
      <c r="AT1160" s="51"/>
      <c r="AU1160" s="51"/>
      <c r="AV1160" s="51"/>
      <c r="AW1160" s="51"/>
      <c r="AX1160" s="149">
        <f t="shared" si="465"/>
        <v>0</v>
      </c>
      <c r="AY1160" s="52"/>
      <c r="AZ1160" s="90" t="e">
        <f>VLOOKUP(AY1160,Termination!C:D,2,FALSE)</f>
        <v>#N/A</v>
      </c>
      <c r="BA1160" s="92" t="str">
        <f t="shared" si="466"/>
        <v/>
      </c>
      <c r="BB1160" s="89"/>
      <c r="BC1160" s="89"/>
      <c r="BD1160" s="150" t="str">
        <f t="shared" si="467"/>
        <v/>
      </c>
      <c r="BE1160" s="151">
        <f>VLOOKUP(A1160,Basisgegevens!$B:$L,5,0)</f>
        <v>3.4027777777777776E-3</v>
      </c>
      <c r="BF1160" s="151">
        <f>VLOOKUP($A1160,Basisgegevens!$B:$L,7,0)</f>
        <v>3.1712962962962962E-3</v>
      </c>
      <c r="BG1160" s="151">
        <f>VLOOKUP($A1160,Basisgegevens!$B:$L,8,0)</f>
        <v>7.8125E-3</v>
      </c>
      <c r="BH1160" s="152">
        <f>VLOOKUP($A1160,Basisgegevens!$B:$L,9,0)</f>
        <v>300</v>
      </c>
      <c r="BI1160" s="152">
        <f>VLOOKUP($A1160,Basisgegevens!$B:$L,10,0)</f>
        <v>135</v>
      </c>
      <c r="BJ1160" s="152">
        <f>VLOOKUP($A1160,Basisgegevens!$B:$L,11,0)</f>
        <v>19</v>
      </c>
      <c r="BK1160" s="152" t="str">
        <f t="shared" si="468"/>
        <v/>
      </c>
      <c r="BL1160" s="153" t="str">
        <f t="shared" si="469"/>
        <v>Uit</v>
      </c>
      <c r="BM1160" s="154" t="str">
        <f t="shared" si="470"/>
        <v/>
      </c>
      <c r="BN1160" s="154">
        <f t="shared" si="471"/>
        <v>0</v>
      </c>
      <c r="BO1160" s="154" t="str">
        <f t="shared" si="472"/>
        <v/>
      </c>
      <c r="BP1160" s="61"/>
      <c r="BQ1160" s="61"/>
      <c r="BR1160" s="59" t="str">
        <f t="shared" si="473"/>
        <v/>
      </c>
      <c r="BS1160" s="59" t="str">
        <f t="shared" si="474"/>
        <v/>
      </c>
      <c r="BT1160" s="155" t="str">
        <f t="shared" si="475"/>
        <v/>
      </c>
      <c r="BU1160" s="156" t="str">
        <f t="shared" si="476"/>
        <v/>
      </c>
      <c r="BV1160" s="68"/>
      <c r="BW1160" s="68"/>
      <c r="BX1160" s="68"/>
      <c r="BY1160" s="68"/>
      <c r="BZ1160" s="68"/>
      <c r="CA1160" s="68"/>
      <c r="CB1160" s="68"/>
      <c r="CC1160" s="68"/>
    </row>
    <row r="1161" spans="1:81" x14ac:dyDescent="0.2">
      <c r="A1161" s="138" t="s">
        <v>196</v>
      </c>
      <c r="B1161" s="32"/>
      <c r="C1161" s="164" t="str">
        <f t="shared" si="455"/>
        <v>L</v>
      </c>
      <c r="D1161" s="68"/>
      <c r="E1161" s="40"/>
      <c r="F1161" s="35"/>
      <c r="G1161" s="32"/>
      <c r="H1161" s="32"/>
      <c r="I1161" s="32"/>
      <c r="J1161" s="32"/>
      <c r="K1161" s="41"/>
      <c r="L1161" s="42"/>
      <c r="M1161" s="42"/>
      <c r="N1161" s="167" t="str">
        <f t="shared" si="456"/>
        <v>Uit</v>
      </c>
      <c r="O1161" s="46"/>
      <c r="P1161" s="47"/>
      <c r="Q1161" s="48">
        <f t="shared" si="457"/>
        <v>0</v>
      </c>
      <c r="R1161" s="49" t="str">
        <f t="shared" si="458"/>
        <v/>
      </c>
      <c r="S1161" s="50" t="str">
        <f t="shared" si="459"/>
        <v>Uit</v>
      </c>
      <c r="T1161" s="171">
        <f t="shared" si="460"/>
        <v>0</v>
      </c>
      <c r="U1161" s="169">
        <f t="shared" si="461"/>
        <v>0</v>
      </c>
      <c r="V1161" s="169" t="str">
        <f t="shared" si="462"/>
        <v>Uit</v>
      </c>
      <c r="W1161" s="170" t="str">
        <f t="shared" si="463"/>
        <v/>
      </c>
      <c r="X1161" s="91" t="str">
        <f t="shared" si="464"/>
        <v/>
      </c>
      <c r="Y1161" s="51"/>
      <c r="Z1161" s="51"/>
      <c r="AA1161" s="51"/>
      <c r="AB1161" s="51"/>
      <c r="AC1161" s="51"/>
      <c r="AD1161" s="51"/>
      <c r="AE1161" s="51"/>
      <c r="AF1161" s="51"/>
      <c r="AG1161" s="51"/>
      <c r="AH1161" s="51"/>
      <c r="AI1161" s="51"/>
      <c r="AJ1161" s="51"/>
      <c r="AK1161" s="51"/>
      <c r="AL1161" s="51"/>
      <c r="AM1161" s="51"/>
      <c r="AN1161" s="51"/>
      <c r="AO1161" s="51"/>
      <c r="AP1161" s="51"/>
      <c r="AQ1161" s="51"/>
      <c r="AR1161" s="51"/>
      <c r="AS1161" s="51"/>
      <c r="AT1161" s="51"/>
      <c r="AU1161" s="51"/>
      <c r="AV1161" s="51"/>
      <c r="AW1161" s="51"/>
      <c r="AX1161" s="149">
        <f t="shared" si="465"/>
        <v>0</v>
      </c>
      <c r="AY1161" s="52"/>
      <c r="AZ1161" s="90" t="e">
        <f>VLOOKUP(AY1161,Termination!C:D,2,FALSE)</f>
        <v>#N/A</v>
      </c>
      <c r="BA1161" s="92" t="str">
        <f t="shared" si="466"/>
        <v/>
      </c>
      <c r="BB1161" s="89"/>
      <c r="BC1161" s="89"/>
      <c r="BD1161" s="150" t="str">
        <f t="shared" si="467"/>
        <v/>
      </c>
      <c r="BE1161" s="151">
        <f>VLOOKUP(A1161,Basisgegevens!$B:$L,5,0)</f>
        <v>3.4027777777777776E-3</v>
      </c>
      <c r="BF1161" s="151">
        <f>VLOOKUP($A1161,Basisgegevens!$B:$L,7,0)</f>
        <v>3.1712962962962962E-3</v>
      </c>
      <c r="BG1161" s="151">
        <f>VLOOKUP($A1161,Basisgegevens!$B:$L,8,0)</f>
        <v>7.8125E-3</v>
      </c>
      <c r="BH1161" s="152">
        <f>VLOOKUP($A1161,Basisgegevens!$B:$L,9,0)</f>
        <v>300</v>
      </c>
      <c r="BI1161" s="152">
        <f>VLOOKUP($A1161,Basisgegevens!$B:$L,10,0)</f>
        <v>135</v>
      </c>
      <c r="BJ1161" s="152">
        <f>VLOOKUP($A1161,Basisgegevens!$B:$L,11,0)</f>
        <v>19</v>
      </c>
      <c r="BK1161" s="152" t="str">
        <f t="shared" si="468"/>
        <v/>
      </c>
      <c r="BL1161" s="153" t="str">
        <f t="shared" si="469"/>
        <v>Uit</v>
      </c>
      <c r="BM1161" s="154" t="str">
        <f t="shared" si="470"/>
        <v/>
      </c>
      <c r="BN1161" s="154">
        <f t="shared" si="471"/>
        <v>0</v>
      </c>
      <c r="BO1161" s="154" t="str">
        <f t="shared" si="472"/>
        <v/>
      </c>
      <c r="BP1161" s="61"/>
      <c r="BQ1161" s="61"/>
      <c r="BR1161" s="59" t="str">
        <f t="shared" si="473"/>
        <v/>
      </c>
      <c r="BS1161" s="59" t="str">
        <f t="shared" si="474"/>
        <v/>
      </c>
      <c r="BT1161" s="155" t="str">
        <f t="shared" si="475"/>
        <v/>
      </c>
      <c r="BU1161" s="156" t="str">
        <f t="shared" si="476"/>
        <v/>
      </c>
      <c r="BV1161" s="68"/>
      <c r="BW1161" s="68"/>
      <c r="BX1161" s="68"/>
      <c r="BY1161" s="68"/>
      <c r="BZ1161" s="68"/>
      <c r="CA1161" s="68"/>
      <c r="CB1161" s="68"/>
      <c r="CC1161" s="68"/>
    </row>
    <row r="1162" spans="1:81" x14ac:dyDescent="0.2">
      <c r="A1162" s="138" t="s">
        <v>196</v>
      </c>
      <c r="B1162" s="32"/>
      <c r="C1162" s="164" t="str">
        <f t="shared" si="455"/>
        <v>L</v>
      </c>
      <c r="D1162" s="68"/>
      <c r="E1162" s="40"/>
      <c r="F1162" s="35"/>
      <c r="G1162" s="32"/>
      <c r="H1162" s="32"/>
      <c r="I1162" s="32"/>
      <c r="J1162" s="32"/>
      <c r="K1162" s="41"/>
      <c r="L1162" s="42"/>
      <c r="M1162" s="42"/>
      <c r="N1162" s="167" t="str">
        <f t="shared" si="456"/>
        <v>Uit</v>
      </c>
      <c r="O1162" s="46"/>
      <c r="P1162" s="47"/>
      <c r="Q1162" s="48">
        <f t="shared" si="457"/>
        <v>0</v>
      </c>
      <c r="R1162" s="49" t="str">
        <f t="shared" si="458"/>
        <v/>
      </c>
      <c r="S1162" s="50" t="str">
        <f t="shared" si="459"/>
        <v>Uit</v>
      </c>
      <c r="T1162" s="171">
        <f t="shared" si="460"/>
        <v>0</v>
      </c>
      <c r="U1162" s="169">
        <f t="shared" si="461"/>
        <v>0</v>
      </c>
      <c r="V1162" s="169" t="str">
        <f t="shared" si="462"/>
        <v>Uit</v>
      </c>
      <c r="W1162" s="170" t="str">
        <f t="shared" si="463"/>
        <v/>
      </c>
      <c r="X1162" s="91" t="str">
        <f t="shared" si="464"/>
        <v/>
      </c>
      <c r="Y1162" s="51"/>
      <c r="Z1162" s="51"/>
      <c r="AA1162" s="51"/>
      <c r="AB1162" s="51"/>
      <c r="AC1162" s="51"/>
      <c r="AD1162" s="51"/>
      <c r="AE1162" s="51"/>
      <c r="AF1162" s="51"/>
      <c r="AG1162" s="51"/>
      <c r="AH1162" s="51"/>
      <c r="AI1162" s="51"/>
      <c r="AJ1162" s="51"/>
      <c r="AK1162" s="51"/>
      <c r="AL1162" s="51"/>
      <c r="AM1162" s="51"/>
      <c r="AN1162" s="51"/>
      <c r="AO1162" s="51"/>
      <c r="AP1162" s="51"/>
      <c r="AQ1162" s="51"/>
      <c r="AR1162" s="51"/>
      <c r="AS1162" s="51"/>
      <c r="AT1162" s="51"/>
      <c r="AU1162" s="51"/>
      <c r="AV1162" s="51"/>
      <c r="AW1162" s="51"/>
      <c r="AX1162" s="149">
        <f t="shared" si="465"/>
        <v>0</v>
      </c>
      <c r="AY1162" s="52"/>
      <c r="AZ1162" s="90" t="e">
        <f>VLOOKUP(AY1162,Termination!C:D,2,FALSE)</f>
        <v>#N/A</v>
      </c>
      <c r="BA1162" s="92" t="str">
        <f t="shared" si="466"/>
        <v/>
      </c>
      <c r="BB1162" s="89"/>
      <c r="BC1162" s="89"/>
      <c r="BD1162" s="150" t="str">
        <f t="shared" si="467"/>
        <v/>
      </c>
      <c r="BE1162" s="151">
        <f>VLOOKUP(A1162,Basisgegevens!$B:$L,5,0)</f>
        <v>3.4027777777777776E-3</v>
      </c>
      <c r="BF1162" s="151">
        <f>VLOOKUP($A1162,Basisgegevens!$B:$L,7,0)</f>
        <v>3.1712962962962962E-3</v>
      </c>
      <c r="BG1162" s="151">
        <f>VLOOKUP($A1162,Basisgegevens!$B:$L,8,0)</f>
        <v>7.8125E-3</v>
      </c>
      <c r="BH1162" s="152">
        <f>VLOOKUP($A1162,Basisgegevens!$B:$L,9,0)</f>
        <v>300</v>
      </c>
      <c r="BI1162" s="152">
        <f>VLOOKUP($A1162,Basisgegevens!$B:$L,10,0)</f>
        <v>135</v>
      </c>
      <c r="BJ1162" s="152">
        <f>VLOOKUP($A1162,Basisgegevens!$B:$L,11,0)</f>
        <v>19</v>
      </c>
      <c r="BK1162" s="152" t="str">
        <f t="shared" si="468"/>
        <v/>
      </c>
      <c r="BL1162" s="153" t="str">
        <f t="shared" si="469"/>
        <v>Uit</v>
      </c>
      <c r="BM1162" s="154" t="str">
        <f t="shared" si="470"/>
        <v/>
      </c>
      <c r="BN1162" s="154">
        <f t="shared" si="471"/>
        <v>0</v>
      </c>
      <c r="BO1162" s="154" t="str">
        <f t="shared" si="472"/>
        <v/>
      </c>
      <c r="BP1162" s="61"/>
      <c r="BQ1162" s="61"/>
      <c r="BR1162" s="59" t="str">
        <f t="shared" si="473"/>
        <v/>
      </c>
      <c r="BS1162" s="59" t="str">
        <f t="shared" si="474"/>
        <v/>
      </c>
      <c r="BT1162" s="155" t="str">
        <f t="shared" si="475"/>
        <v/>
      </c>
      <c r="BU1162" s="156" t="str">
        <f t="shared" si="476"/>
        <v/>
      </c>
      <c r="BV1162" s="68"/>
      <c r="BW1162" s="68"/>
      <c r="BX1162" s="68"/>
      <c r="BY1162" s="68"/>
      <c r="BZ1162" s="68"/>
      <c r="CA1162" s="68"/>
      <c r="CB1162" s="68"/>
      <c r="CC1162" s="68"/>
    </row>
    <row r="1163" spans="1:81" x14ac:dyDescent="0.2">
      <c r="A1163" s="138" t="s">
        <v>196</v>
      </c>
      <c r="B1163" s="32"/>
      <c r="C1163" s="164" t="str">
        <f t="shared" si="455"/>
        <v>L</v>
      </c>
      <c r="D1163" s="68"/>
      <c r="E1163" s="40"/>
      <c r="F1163" s="35"/>
      <c r="G1163" s="32"/>
      <c r="H1163" s="32"/>
      <c r="I1163" s="32"/>
      <c r="J1163" s="32"/>
      <c r="K1163" s="41"/>
      <c r="L1163" s="42"/>
      <c r="M1163" s="42"/>
      <c r="N1163" s="167" t="str">
        <f t="shared" si="456"/>
        <v>Uit</v>
      </c>
      <c r="O1163" s="46"/>
      <c r="P1163" s="47"/>
      <c r="Q1163" s="48">
        <f t="shared" si="457"/>
        <v>0</v>
      </c>
      <c r="R1163" s="49" t="str">
        <f t="shared" si="458"/>
        <v/>
      </c>
      <c r="S1163" s="50" t="str">
        <f t="shared" si="459"/>
        <v>Uit</v>
      </c>
      <c r="T1163" s="171">
        <f t="shared" si="460"/>
        <v>0</v>
      </c>
      <c r="U1163" s="169">
        <f t="shared" si="461"/>
        <v>0</v>
      </c>
      <c r="V1163" s="169" t="str">
        <f t="shared" si="462"/>
        <v>Uit</v>
      </c>
      <c r="W1163" s="170" t="str">
        <f t="shared" si="463"/>
        <v/>
      </c>
      <c r="X1163" s="91" t="str">
        <f t="shared" si="464"/>
        <v/>
      </c>
      <c r="Y1163" s="51"/>
      <c r="Z1163" s="51"/>
      <c r="AA1163" s="51"/>
      <c r="AB1163" s="51"/>
      <c r="AC1163" s="51"/>
      <c r="AD1163" s="51"/>
      <c r="AE1163" s="51"/>
      <c r="AF1163" s="51"/>
      <c r="AG1163" s="51"/>
      <c r="AH1163" s="51"/>
      <c r="AI1163" s="51"/>
      <c r="AJ1163" s="51"/>
      <c r="AK1163" s="51"/>
      <c r="AL1163" s="51"/>
      <c r="AM1163" s="51"/>
      <c r="AN1163" s="51"/>
      <c r="AO1163" s="51"/>
      <c r="AP1163" s="51"/>
      <c r="AQ1163" s="51"/>
      <c r="AR1163" s="51"/>
      <c r="AS1163" s="51"/>
      <c r="AT1163" s="51"/>
      <c r="AU1163" s="51"/>
      <c r="AV1163" s="51"/>
      <c r="AW1163" s="51"/>
      <c r="AX1163" s="149">
        <f t="shared" si="465"/>
        <v>0</v>
      </c>
      <c r="AY1163" s="52"/>
      <c r="AZ1163" s="90" t="e">
        <f>VLOOKUP(AY1163,Termination!C:D,2,FALSE)</f>
        <v>#N/A</v>
      </c>
      <c r="BA1163" s="92" t="str">
        <f t="shared" si="466"/>
        <v/>
      </c>
      <c r="BB1163" s="89"/>
      <c r="BC1163" s="89"/>
      <c r="BD1163" s="150" t="str">
        <f t="shared" si="467"/>
        <v/>
      </c>
      <c r="BE1163" s="151">
        <f>VLOOKUP(A1163,Basisgegevens!$B:$L,5,0)</f>
        <v>3.4027777777777776E-3</v>
      </c>
      <c r="BF1163" s="151">
        <f>VLOOKUP($A1163,Basisgegevens!$B:$L,7,0)</f>
        <v>3.1712962962962962E-3</v>
      </c>
      <c r="BG1163" s="151">
        <f>VLOOKUP($A1163,Basisgegevens!$B:$L,8,0)</f>
        <v>7.8125E-3</v>
      </c>
      <c r="BH1163" s="152">
        <f>VLOOKUP($A1163,Basisgegevens!$B:$L,9,0)</f>
        <v>300</v>
      </c>
      <c r="BI1163" s="152">
        <f>VLOOKUP($A1163,Basisgegevens!$B:$L,10,0)</f>
        <v>135</v>
      </c>
      <c r="BJ1163" s="152">
        <f>VLOOKUP($A1163,Basisgegevens!$B:$L,11,0)</f>
        <v>19</v>
      </c>
      <c r="BK1163" s="152" t="str">
        <f t="shared" si="468"/>
        <v/>
      </c>
      <c r="BL1163" s="153" t="str">
        <f t="shared" si="469"/>
        <v>Uit</v>
      </c>
      <c r="BM1163" s="154" t="str">
        <f t="shared" si="470"/>
        <v/>
      </c>
      <c r="BN1163" s="154">
        <f t="shared" si="471"/>
        <v>0</v>
      </c>
      <c r="BO1163" s="154" t="str">
        <f t="shared" si="472"/>
        <v/>
      </c>
      <c r="BP1163" s="61"/>
      <c r="BQ1163" s="61"/>
      <c r="BR1163" s="59" t="str">
        <f t="shared" si="473"/>
        <v/>
      </c>
      <c r="BS1163" s="59" t="str">
        <f t="shared" si="474"/>
        <v/>
      </c>
      <c r="BT1163" s="155" t="str">
        <f t="shared" si="475"/>
        <v/>
      </c>
      <c r="BU1163" s="156" t="str">
        <f t="shared" si="476"/>
        <v/>
      </c>
      <c r="BV1163" s="68"/>
      <c r="BW1163" s="68"/>
      <c r="BX1163" s="68"/>
      <c r="BY1163" s="68"/>
      <c r="BZ1163" s="68"/>
      <c r="CA1163" s="68"/>
      <c r="CB1163" s="68"/>
      <c r="CC1163" s="68"/>
    </row>
    <row r="1164" spans="1:81" x14ac:dyDescent="0.2">
      <c r="A1164" s="138" t="s">
        <v>196</v>
      </c>
      <c r="B1164" s="32"/>
      <c r="C1164" s="164" t="str">
        <f t="shared" si="455"/>
        <v>L</v>
      </c>
      <c r="D1164" s="68"/>
      <c r="E1164" s="40"/>
      <c r="F1164" s="35"/>
      <c r="G1164" s="32"/>
      <c r="H1164" s="32"/>
      <c r="I1164" s="32"/>
      <c r="J1164" s="32"/>
      <c r="K1164" s="41"/>
      <c r="L1164" s="42"/>
      <c r="M1164" s="42"/>
      <c r="N1164" s="167" t="str">
        <f t="shared" si="456"/>
        <v>Uit</v>
      </c>
      <c r="O1164" s="46"/>
      <c r="P1164" s="47"/>
      <c r="Q1164" s="48">
        <f t="shared" si="457"/>
        <v>0</v>
      </c>
      <c r="R1164" s="49" t="str">
        <f t="shared" si="458"/>
        <v/>
      </c>
      <c r="S1164" s="50" t="str">
        <f t="shared" si="459"/>
        <v>Uit</v>
      </c>
      <c r="T1164" s="171">
        <f t="shared" si="460"/>
        <v>0</v>
      </c>
      <c r="U1164" s="169">
        <f t="shared" si="461"/>
        <v>0</v>
      </c>
      <c r="V1164" s="169" t="str">
        <f t="shared" si="462"/>
        <v>Uit</v>
      </c>
      <c r="W1164" s="170" t="str">
        <f t="shared" si="463"/>
        <v/>
      </c>
      <c r="X1164" s="91" t="str">
        <f t="shared" si="464"/>
        <v/>
      </c>
      <c r="Y1164" s="51"/>
      <c r="Z1164" s="51"/>
      <c r="AA1164" s="51"/>
      <c r="AB1164" s="51"/>
      <c r="AC1164" s="51"/>
      <c r="AD1164" s="51"/>
      <c r="AE1164" s="51"/>
      <c r="AF1164" s="51"/>
      <c r="AG1164" s="51"/>
      <c r="AH1164" s="51"/>
      <c r="AI1164" s="51"/>
      <c r="AJ1164" s="51"/>
      <c r="AK1164" s="51"/>
      <c r="AL1164" s="51"/>
      <c r="AM1164" s="51"/>
      <c r="AN1164" s="51"/>
      <c r="AO1164" s="51"/>
      <c r="AP1164" s="51"/>
      <c r="AQ1164" s="51"/>
      <c r="AR1164" s="51"/>
      <c r="AS1164" s="51"/>
      <c r="AT1164" s="51"/>
      <c r="AU1164" s="51"/>
      <c r="AV1164" s="51"/>
      <c r="AW1164" s="51"/>
      <c r="AX1164" s="149">
        <f t="shared" si="465"/>
        <v>0</v>
      </c>
      <c r="AY1164" s="52"/>
      <c r="AZ1164" s="90" t="e">
        <f>VLOOKUP(AY1164,Termination!C:D,2,FALSE)</f>
        <v>#N/A</v>
      </c>
      <c r="BA1164" s="92" t="str">
        <f t="shared" si="466"/>
        <v/>
      </c>
      <c r="BB1164" s="89"/>
      <c r="BC1164" s="89"/>
      <c r="BD1164" s="150" t="str">
        <f t="shared" si="467"/>
        <v/>
      </c>
      <c r="BE1164" s="151">
        <f>VLOOKUP(A1164,Basisgegevens!$B:$L,5,0)</f>
        <v>3.4027777777777776E-3</v>
      </c>
      <c r="BF1164" s="151">
        <f>VLOOKUP($A1164,Basisgegevens!$B:$L,7,0)</f>
        <v>3.1712962962962962E-3</v>
      </c>
      <c r="BG1164" s="151">
        <f>VLOOKUP($A1164,Basisgegevens!$B:$L,8,0)</f>
        <v>7.8125E-3</v>
      </c>
      <c r="BH1164" s="152">
        <f>VLOOKUP($A1164,Basisgegevens!$B:$L,9,0)</f>
        <v>300</v>
      </c>
      <c r="BI1164" s="152">
        <f>VLOOKUP($A1164,Basisgegevens!$B:$L,10,0)</f>
        <v>135</v>
      </c>
      <c r="BJ1164" s="152">
        <f>VLOOKUP($A1164,Basisgegevens!$B:$L,11,0)</f>
        <v>19</v>
      </c>
      <c r="BK1164" s="152" t="str">
        <f t="shared" si="468"/>
        <v/>
      </c>
      <c r="BL1164" s="153" t="str">
        <f t="shared" si="469"/>
        <v>Uit</v>
      </c>
      <c r="BM1164" s="154" t="str">
        <f t="shared" si="470"/>
        <v/>
      </c>
      <c r="BN1164" s="154">
        <f t="shared" si="471"/>
        <v>0</v>
      </c>
      <c r="BO1164" s="154" t="str">
        <f t="shared" si="472"/>
        <v/>
      </c>
      <c r="BP1164" s="61"/>
      <c r="BQ1164" s="61"/>
      <c r="BR1164" s="59" t="str">
        <f t="shared" si="473"/>
        <v/>
      </c>
      <c r="BS1164" s="59" t="str">
        <f t="shared" si="474"/>
        <v/>
      </c>
      <c r="BT1164" s="155" t="str">
        <f t="shared" si="475"/>
        <v/>
      </c>
      <c r="BU1164" s="156" t="str">
        <f t="shared" si="476"/>
        <v/>
      </c>
      <c r="BV1164" s="68"/>
      <c r="BW1164" s="68"/>
      <c r="BX1164" s="68"/>
      <c r="BY1164" s="68"/>
      <c r="BZ1164" s="68"/>
      <c r="CA1164" s="68"/>
      <c r="CB1164" s="68"/>
      <c r="CC1164" s="68"/>
    </row>
    <row r="1165" spans="1:81" x14ac:dyDescent="0.2">
      <c r="A1165" s="138" t="s">
        <v>196</v>
      </c>
      <c r="B1165" s="32"/>
      <c r="C1165" s="164" t="str">
        <f t="shared" si="455"/>
        <v>L</v>
      </c>
      <c r="D1165" s="68"/>
      <c r="E1165" s="40"/>
      <c r="F1165" s="35"/>
      <c r="G1165" s="32"/>
      <c r="H1165" s="32"/>
      <c r="I1165" s="32"/>
      <c r="J1165" s="32"/>
      <c r="K1165" s="41"/>
      <c r="L1165" s="42"/>
      <c r="M1165" s="42"/>
      <c r="N1165" s="167" t="str">
        <f t="shared" si="456"/>
        <v>Uit</v>
      </c>
      <c r="O1165" s="46"/>
      <c r="P1165" s="47"/>
      <c r="Q1165" s="48">
        <f t="shared" si="457"/>
        <v>0</v>
      </c>
      <c r="R1165" s="49" t="str">
        <f t="shared" si="458"/>
        <v/>
      </c>
      <c r="S1165" s="50" t="str">
        <f t="shared" si="459"/>
        <v>Uit</v>
      </c>
      <c r="T1165" s="171">
        <f t="shared" si="460"/>
        <v>0</v>
      </c>
      <c r="U1165" s="169">
        <f t="shared" si="461"/>
        <v>0</v>
      </c>
      <c r="V1165" s="169" t="str">
        <f t="shared" si="462"/>
        <v>Uit</v>
      </c>
      <c r="W1165" s="170" t="str">
        <f t="shared" si="463"/>
        <v/>
      </c>
      <c r="X1165" s="91" t="str">
        <f t="shared" si="464"/>
        <v/>
      </c>
      <c r="Y1165" s="51"/>
      <c r="Z1165" s="51"/>
      <c r="AA1165" s="51"/>
      <c r="AB1165" s="51"/>
      <c r="AC1165" s="51"/>
      <c r="AD1165" s="51"/>
      <c r="AE1165" s="51"/>
      <c r="AF1165" s="51"/>
      <c r="AG1165" s="51"/>
      <c r="AH1165" s="51"/>
      <c r="AI1165" s="51"/>
      <c r="AJ1165" s="51"/>
      <c r="AK1165" s="51"/>
      <c r="AL1165" s="51"/>
      <c r="AM1165" s="51"/>
      <c r="AN1165" s="51"/>
      <c r="AO1165" s="51"/>
      <c r="AP1165" s="51"/>
      <c r="AQ1165" s="51"/>
      <c r="AR1165" s="51"/>
      <c r="AS1165" s="51"/>
      <c r="AT1165" s="51"/>
      <c r="AU1165" s="51"/>
      <c r="AV1165" s="51"/>
      <c r="AW1165" s="51"/>
      <c r="AX1165" s="149">
        <f t="shared" si="465"/>
        <v>0</v>
      </c>
      <c r="AY1165" s="52"/>
      <c r="AZ1165" s="90" t="e">
        <f>VLOOKUP(AY1165,Termination!C:D,2,FALSE)</f>
        <v>#N/A</v>
      </c>
      <c r="BA1165" s="92" t="str">
        <f t="shared" si="466"/>
        <v/>
      </c>
      <c r="BB1165" s="89"/>
      <c r="BC1165" s="89"/>
      <c r="BD1165" s="150" t="str">
        <f t="shared" si="467"/>
        <v/>
      </c>
      <c r="BE1165" s="151">
        <f>VLOOKUP(A1165,Basisgegevens!$B:$L,5,0)</f>
        <v>3.4027777777777776E-3</v>
      </c>
      <c r="BF1165" s="151">
        <f>VLOOKUP($A1165,Basisgegevens!$B:$L,7,0)</f>
        <v>3.1712962962962962E-3</v>
      </c>
      <c r="BG1165" s="151">
        <f>VLOOKUP($A1165,Basisgegevens!$B:$L,8,0)</f>
        <v>7.8125E-3</v>
      </c>
      <c r="BH1165" s="152">
        <f>VLOOKUP($A1165,Basisgegevens!$B:$L,9,0)</f>
        <v>300</v>
      </c>
      <c r="BI1165" s="152">
        <f>VLOOKUP($A1165,Basisgegevens!$B:$L,10,0)</f>
        <v>135</v>
      </c>
      <c r="BJ1165" s="152">
        <f>VLOOKUP($A1165,Basisgegevens!$B:$L,11,0)</f>
        <v>19</v>
      </c>
      <c r="BK1165" s="152" t="str">
        <f t="shared" si="468"/>
        <v/>
      </c>
      <c r="BL1165" s="153" t="str">
        <f t="shared" si="469"/>
        <v>Uit</v>
      </c>
      <c r="BM1165" s="154" t="str">
        <f t="shared" si="470"/>
        <v/>
      </c>
      <c r="BN1165" s="154">
        <f t="shared" si="471"/>
        <v>0</v>
      </c>
      <c r="BO1165" s="154" t="str">
        <f t="shared" si="472"/>
        <v/>
      </c>
      <c r="BP1165" s="61"/>
      <c r="BQ1165" s="61"/>
      <c r="BR1165" s="59" t="str">
        <f t="shared" si="473"/>
        <v/>
      </c>
      <c r="BS1165" s="59" t="str">
        <f t="shared" si="474"/>
        <v/>
      </c>
      <c r="BT1165" s="155" t="str">
        <f t="shared" si="475"/>
        <v/>
      </c>
      <c r="BU1165" s="156" t="str">
        <f t="shared" si="476"/>
        <v/>
      </c>
      <c r="BV1165" s="68"/>
      <c r="BW1165" s="68"/>
      <c r="BX1165" s="68"/>
      <c r="BY1165" s="68"/>
      <c r="BZ1165" s="68"/>
      <c r="CA1165" s="68"/>
      <c r="CB1165" s="68"/>
      <c r="CC1165" s="68"/>
    </row>
    <row r="1166" spans="1:81" x14ac:dyDescent="0.2">
      <c r="A1166" s="138" t="s">
        <v>196</v>
      </c>
      <c r="B1166" s="32"/>
      <c r="C1166" s="164" t="str">
        <f t="shared" ref="C1166:C1202" si="477">MID(A1166,4,1)</f>
        <v>L</v>
      </c>
      <c r="D1166" s="68"/>
      <c r="E1166" s="40"/>
      <c r="F1166" s="35"/>
      <c r="G1166" s="32"/>
      <c r="H1166" s="32"/>
      <c r="I1166" s="32"/>
      <c r="J1166" s="32"/>
      <c r="K1166" s="41"/>
      <c r="L1166" s="42"/>
      <c r="M1166" s="42"/>
      <c r="N1166" s="167" t="str">
        <f t="shared" ref="N1166:N1202" si="478">IFERROR(IF(ISTEXT(M1166),M1166,(IF(AVERAGE(L1166:M1166)&lt;=BI1166,"Uit",100-(AVERAGE(L1166:M1166)/BH1166*100)))),"Uit")</f>
        <v>Uit</v>
      </c>
      <c r="O1166" s="46"/>
      <c r="P1166" s="47"/>
      <c r="Q1166" s="48">
        <f t="shared" ref="Q1166:Q1202" si="479">IF(AX1166="","",AX1166)</f>
        <v>0</v>
      </c>
      <c r="R1166" s="49" t="str">
        <f t="shared" ref="R1166:R1202" si="480">IF(BD1166="","",IF(BD1166&gt;BG1166,"Uit",BM1166+BN1166))</f>
        <v/>
      </c>
      <c r="S1166" s="50" t="str">
        <f t="shared" ref="S1166:S1202" si="481">IF(ISTEXT(BL1166),BL1166,IF(OR(ISBLANK(Q1166),Q1166="",ISBLANK(Y1166)),BL1166,IF(ISTEXT(BO1166),BO1166,BL1166+BO1166)))</f>
        <v>Uit</v>
      </c>
      <c r="T1166" s="171">
        <f t="shared" ref="T1166:T1202" si="482">IF(BP1166="",0,BR1166)</f>
        <v>0</v>
      </c>
      <c r="U1166" s="169">
        <f t="shared" ref="U1166:U1202" si="483">IF(BQ1166="",0,BS1166)</f>
        <v>0</v>
      </c>
      <c r="V1166" s="169" t="str">
        <f t="shared" ref="V1166:V1202" si="484">IF(S1166="","",IF(ISTEXT(S1166),S1166,S1166-T1166-U1166))</f>
        <v>Uit</v>
      </c>
      <c r="W1166" s="170" t="str">
        <f t="shared" ref="W1166:W1202" si="485">IF(AY1166="","",AZ1166)</f>
        <v/>
      </c>
      <c r="X1166" s="91" t="str">
        <f t="shared" ref="X1166:X1202" si="486">IF($G1166="","",$G1166)</f>
        <v/>
      </c>
      <c r="Y1166" s="51"/>
      <c r="Z1166" s="51"/>
      <c r="AA1166" s="51"/>
      <c r="AB1166" s="51"/>
      <c r="AC1166" s="51"/>
      <c r="AD1166" s="51"/>
      <c r="AE1166" s="51"/>
      <c r="AF1166" s="51"/>
      <c r="AG1166" s="51"/>
      <c r="AH1166" s="51"/>
      <c r="AI1166" s="51"/>
      <c r="AJ1166" s="51"/>
      <c r="AK1166" s="51"/>
      <c r="AL1166" s="51"/>
      <c r="AM1166" s="51"/>
      <c r="AN1166" s="51"/>
      <c r="AO1166" s="51"/>
      <c r="AP1166" s="51"/>
      <c r="AQ1166" s="51"/>
      <c r="AR1166" s="51"/>
      <c r="AS1166" s="51"/>
      <c r="AT1166" s="51"/>
      <c r="AU1166" s="51"/>
      <c r="AV1166" s="51"/>
      <c r="AW1166" s="51"/>
      <c r="AX1166" s="149">
        <f t="shared" ref="AX1166:AX1202" si="487">IF(AY1166="",SUM(Y1166:AW1166),"Uit")</f>
        <v>0</v>
      </c>
      <c r="AY1166" s="52"/>
      <c r="AZ1166" s="90" t="e">
        <f>VLOOKUP(AY1166,Termination!C:D,2,FALSE)</f>
        <v>#N/A</v>
      </c>
      <c r="BA1166" s="92" t="str">
        <f t="shared" ref="BA1166:BA1202" si="488">IF($G1166="","",$G1166)</f>
        <v/>
      </c>
      <c r="BB1166" s="89"/>
      <c r="BC1166" s="89"/>
      <c r="BD1166" s="150" t="str">
        <f t="shared" ref="BD1166:BD1202" si="489">IF(ISBLANK(BC1166),"",BC1166-BB1166)</f>
        <v/>
      </c>
      <c r="BE1166" s="151">
        <f>VLOOKUP(A1166,Basisgegevens!$B:$L,5,0)</f>
        <v>3.4027777777777776E-3</v>
      </c>
      <c r="BF1166" s="151">
        <f>VLOOKUP($A1166,Basisgegevens!$B:$L,7,0)</f>
        <v>3.1712962962962962E-3</v>
      </c>
      <c r="BG1166" s="151">
        <f>VLOOKUP($A1166,Basisgegevens!$B:$L,8,0)</f>
        <v>7.8125E-3</v>
      </c>
      <c r="BH1166" s="152">
        <f>VLOOKUP($A1166,Basisgegevens!$B:$L,9,0)</f>
        <v>300</v>
      </c>
      <c r="BI1166" s="152">
        <f>VLOOKUP($A1166,Basisgegevens!$B:$L,10,0)</f>
        <v>135</v>
      </c>
      <c r="BJ1166" s="152">
        <f>VLOOKUP($A1166,Basisgegevens!$B:$L,11,0)</f>
        <v>19</v>
      </c>
      <c r="BK1166" s="152" t="str">
        <f t="shared" ref="BK1166:BK1202" si="490">IF(O1166="","",IF(ISTEXT(O1166),O1166,IF(O1166&gt;BJ1166,"Uit",IF(ISBLANK(P1166),O1166,O1166+P1166))))</f>
        <v/>
      </c>
      <c r="BL1166" s="153" t="str">
        <f t="shared" ref="BL1166:BL1202" si="491">IF(OR(ISTEXT(N1166),BK1166=""),N1166,IF(ISTEXT(BK1166),BK1166,N1166+BK1166))</f>
        <v>Uit</v>
      </c>
      <c r="BM1166" s="154" t="str">
        <f t="shared" si="470"/>
        <v/>
      </c>
      <c r="BN1166" s="154">
        <f t="shared" ref="BN1166:BN1202" si="492">IF(BD1166&gt;BF1166,0,(BF1166-BD1166)*24*3600*0.4)</f>
        <v>0</v>
      </c>
      <c r="BO1166" s="154" t="str">
        <f t="shared" ref="BO1166:BO1202" si="493">IF(Q1166="","",IF(ISTEXT(Q1166),Q1166,IF(ISTEXT(R1166),R1166,Q1166+R1166)))</f>
        <v/>
      </c>
      <c r="BP1166" s="61"/>
      <c r="BQ1166" s="61"/>
      <c r="BR1166" s="59" t="str">
        <f t="shared" ref="BR1166:BR1202" si="494">IF(BP1166="","",BP1166)</f>
        <v/>
      </c>
      <c r="BS1166" s="59" t="str">
        <f t="shared" ref="BS1166:BS1202" si="495">IF(BQ1166="","",BQ1166)</f>
        <v/>
      </c>
      <c r="BT1166" s="155" t="str">
        <f t="shared" ref="BT1166:BT1202" si="496">IFERROR(AVERAGE(BR1166:BS1166),"")</f>
        <v/>
      </c>
      <c r="BU1166" s="156" t="str">
        <f t="shared" ref="BU1166:BU1202" si="497">IF(BT1166&gt;0,IF(BT1166&lt;6,"onvoldoende",""),"")</f>
        <v/>
      </c>
      <c r="BV1166" s="68"/>
      <c r="BW1166" s="68"/>
      <c r="BX1166" s="68"/>
      <c r="BY1166" s="68"/>
      <c r="BZ1166" s="68"/>
      <c r="CA1166" s="68"/>
      <c r="CB1166" s="68"/>
      <c r="CC1166" s="68"/>
    </row>
    <row r="1167" spans="1:81" x14ac:dyDescent="0.2">
      <c r="A1167" s="138" t="s">
        <v>196</v>
      </c>
      <c r="B1167" s="32"/>
      <c r="C1167" s="164" t="str">
        <f t="shared" si="477"/>
        <v>L</v>
      </c>
      <c r="D1167" s="68"/>
      <c r="E1167" s="40"/>
      <c r="F1167" s="35"/>
      <c r="G1167" s="32"/>
      <c r="H1167" s="32"/>
      <c r="I1167" s="32"/>
      <c r="J1167" s="32"/>
      <c r="K1167" s="41"/>
      <c r="L1167" s="42"/>
      <c r="M1167" s="42"/>
      <c r="N1167" s="167" t="str">
        <f t="shared" si="478"/>
        <v>Uit</v>
      </c>
      <c r="O1167" s="46"/>
      <c r="P1167" s="47"/>
      <c r="Q1167" s="48">
        <f t="shared" si="479"/>
        <v>0</v>
      </c>
      <c r="R1167" s="49" t="str">
        <f t="shared" si="480"/>
        <v/>
      </c>
      <c r="S1167" s="50" t="str">
        <f t="shared" si="481"/>
        <v>Uit</v>
      </c>
      <c r="T1167" s="171">
        <f t="shared" si="482"/>
        <v>0</v>
      </c>
      <c r="U1167" s="169">
        <f t="shared" si="483"/>
        <v>0</v>
      </c>
      <c r="V1167" s="169" t="str">
        <f t="shared" si="484"/>
        <v>Uit</v>
      </c>
      <c r="W1167" s="170" t="str">
        <f t="shared" si="485"/>
        <v/>
      </c>
      <c r="X1167" s="91" t="str">
        <f t="shared" si="486"/>
        <v/>
      </c>
      <c r="Y1167" s="51"/>
      <c r="Z1167" s="51"/>
      <c r="AA1167" s="51"/>
      <c r="AB1167" s="51"/>
      <c r="AC1167" s="51"/>
      <c r="AD1167" s="51"/>
      <c r="AE1167" s="51"/>
      <c r="AF1167" s="51"/>
      <c r="AG1167" s="51"/>
      <c r="AH1167" s="51"/>
      <c r="AI1167" s="51"/>
      <c r="AJ1167" s="51"/>
      <c r="AK1167" s="51"/>
      <c r="AL1167" s="51"/>
      <c r="AM1167" s="51"/>
      <c r="AN1167" s="51"/>
      <c r="AO1167" s="51"/>
      <c r="AP1167" s="51"/>
      <c r="AQ1167" s="51"/>
      <c r="AR1167" s="51"/>
      <c r="AS1167" s="51"/>
      <c r="AT1167" s="51"/>
      <c r="AU1167" s="51"/>
      <c r="AV1167" s="51"/>
      <c r="AW1167" s="51"/>
      <c r="AX1167" s="149">
        <f t="shared" si="487"/>
        <v>0</v>
      </c>
      <c r="AY1167" s="52"/>
      <c r="AZ1167" s="90" t="e">
        <f>VLOOKUP(AY1167,Termination!C:D,2,FALSE)</f>
        <v>#N/A</v>
      </c>
      <c r="BA1167" s="92" t="str">
        <f t="shared" si="488"/>
        <v/>
      </c>
      <c r="BB1167" s="89"/>
      <c r="BC1167" s="89"/>
      <c r="BD1167" s="150" t="str">
        <f t="shared" si="489"/>
        <v/>
      </c>
      <c r="BE1167" s="151">
        <f>VLOOKUP(A1167,Basisgegevens!$B:$L,5,0)</f>
        <v>3.4027777777777776E-3</v>
      </c>
      <c r="BF1167" s="151">
        <f>VLOOKUP($A1167,Basisgegevens!$B:$L,7,0)</f>
        <v>3.1712962962962962E-3</v>
      </c>
      <c r="BG1167" s="151">
        <f>VLOOKUP($A1167,Basisgegevens!$B:$L,8,0)</f>
        <v>7.8125E-3</v>
      </c>
      <c r="BH1167" s="152">
        <f>VLOOKUP($A1167,Basisgegevens!$B:$L,9,0)</f>
        <v>300</v>
      </c>
      <c r="BI1167" s="152">
        <f>VLOOKUP($A1167,Basisgegevens!$B:$L,10,0)</f>
        <v>135</v>
      </c>
      <c r="BJ1167" s="152">
        <f>VLOOKUP($A1167,Basisgegevens!$B:$L,11,0)</f>
        <v>19</v>
      </c>
      <c r="BK1167" s="152" t="str">
        <f t="shared" si="490"/>
        <v/>
      </c>
      <c r="BL1167" s="153" t="str">
        <f t="shared" si="491"/>
        <v>Uit</v>
      </c>
      <c r="BM1167" s="154" t="str">
        <f t="shared" si="470"/>
        <v/>
      </c>
      <c r="BN1167" s="154">
        <f t="shared" si="492"/>
        <v>0</v>
      </c>
      <c r="BO1167" s="154" t="str">
        <f t="shared" si="493"/>
        <v/>
      </c>
      <c r="BP1167" s="61"/>
      <c r="BQ1167" s="61"/>
      <c r="BR1167" s="59" t="str">
        <f t="shared" si="494"/>
        <v/>
      </c>
      <c r="BS1167" s="59" t="str">
        <f t="shared" si="495"/>
        <v/>
      </c>
      <c r="BT1167" s="155" t="str">
        <f t="shared" si="496"/>
        <v/>
      </c>
      <c r="BU1167" s="156" t="str">
        <f t="shared" si="497"/>
        <v/>
      </c>
      <c r="BV1167" s="68"/>
      <c r="BW1167" s="68"/>
      <c r="BX1167" s="68"/>
      <c r="BY1167" s="68"/>
      <c r="BZ1167" s="68"/>
      <c r="CA1167" s="68"/>
      <c r="CB1167" s="68"/>
      <c r="CC1167" s="68"/>
    </row>
    <row r="1168" spans="1:81" x14ac:dyDescent="0.2">
      <c r="A1168" s="138" t="s">
        <v>196</v>
      </c>
      <c r="B1168" s="32"/>
      <c r="C1168" s="164" t="str">
        <f t="shared" si="477"/>
        <v>L</v>
      </c>
      <c r="D1168" s="68"/>
      <c r="E1168" s="40"/>
      <c r="F1168" s="35"/>
      <c r="G1168" s="32"/>
      <c r="H1168" s="32"/>
      <c r="I1168" s="32"/>
      <c r="J1168" s="32"/>
      <c r="K1168" s="41"/>
      <c r="L1168" s="42"/>
      <c r="M1168" s="42"/>
      <c r="N1168" s="167" t="str">
        <f t="shared" si="478"/>
        <v>Uit</v>
      </c>
      <c r="O1168" s="46"/>
      <c r="P1168" s="47"/>
      <c r="Q1168" s="48">
        <f t="shared" si="479"/>
        <v>0</v>
      </c>
      <c r="R1168" s="49" t="str">
        <f t="shared" si="480"/>
        <v/>
      </c>
      <c r="S1168" s="50" t="str">
        <f t="shared" si="481"/>
        <v>Uit</v>
      </c>
      <c r="T1168" s="171">
        <f t="shared" si="482"/>
        <v>0</v>
      </c>
      <c r="U1168" s="169">
        <f t="shared" si="483"/>
        <v>0</v>
      </c>
      <c r="V1168" s="169" t="str">
        <f t="shared" si="484"/>
        <v>Uit</v>
      </c>
      <c r="W1168" s="170" t="str">
        <f t="shared" si="485"/>
        <v/>
      </c>
      <c r="X1168" s="91" t="str">
        <f t="shared" si="486"/>
        <v/>
      </c>
      <c r="Y1168" s="51"/>
      <c r="Z1168" s="51"/>
      <c r="AA1168" s="51"/>
      <c r="AB1168" s="51"/>
      <c r="AC1168" s="51"/>
      <c r="AD1168" s="51"/>
      <c r="AE1168" s="51"/>
      <c r="AF1168" s="51"/>
      <c r="AG1168" s="51"/>
      <c r="AH1168" s="51"/>
      <c r="AI1168" s="51"/>
      <c r="AJ1168" s="51"/>
      <c r="AK1168" s="51"/>
      <c r="AL1168" s="51"/>
      <c r="AM1168" s="51"/>
      <c r="AN1168" s="51"/>
      <c r="AO1168" s="51"/>
      <c r="AP1168" s="51"/>
      <c r="AQ1168" s="51"/>
      <c r="AR1168" s="51"/>
      <c r="AS1168" s="51"/>
      <c r="AT1168" s="51"/>
      <c r="AU1168" s="51"/>
      <c r="AV1168" s="51"/>
      <c r="AW1168" s="51"/>
      <c r="AX1168" s="149">
        <f t="shared" si="487"/>
        <v>0</v>
      </c>
      <c r="AY1168" s="52"/>
      <c r="AZ1168" s="90" t="e">
        <f>VLOOKUP(AY1168,Termination!C:D,2,FALSE)</f>
        <v>#N/A</v>
      </c>
      <c r="BA1168" s="92" t="str">
        <f t="shared" si="488"/>
        <v/>
      </c>
      <c r="BB1168" s="89"/>
      <c r="BC1168" s="89"/>
      <c r="BD1168" s="150" t="str">
        <f t="shared" si="489"/>
        <v/>
      </c>
      <c r="BE1168" s="151">
        <f>VLOOKUP(A1168,Basisgegevens!$B:$L,5,0)</f>
        <v>3.4027777777777776E-3</v>
      </c>
      <c r="BF1168" s="151">
        <f>VLOOKUP($A1168,Basisgegevens!$B:$L,7,0)</f>
        <v>3.1712962962962962E-3</v>
      </c>
      <c r="BG1168" s="151">
        <f>VLOOKUP($A1168,Basisgegevens!$B:$L,8,0)</f>
        <v>7.8125E-3</v>
      </c>
      <c r="BH1168" s="152">
        <f>VLOOKUP($A1168,Basisgegevens!$B:$L,9,0)</f>
        <v>300</v>
      </c>
      <c r="BI1168" s="152">
        <f>VLOOKUP($A1168,Basisgegevens!$B:$L,10,0)</f>
        <v>135</v>
      </c>
      <c r="BJ1168" s="152">
        <f>VLOOKUP($A1168,Basisgegevens!$B:$L,11,0)</f>
        <v>19</v>
      </c>
      <c r="BK1168" s="152" t="str">
        <f t="shared" si="490"/>
        <v/>
      </c>
      <c r="BL1168" s="153" t="str">
        <f t="shared" si="491"/>
        <v>Uit</v>
      </c>
      <c r="BM1168" s="154" t="str">
        <f t="shared" si="470"/>
        <v/>
      </c>
      <c r="BN1168" s="154">
        <f t="shared" si="492"/>
        <v>0</v>
      </c>
      <c r="BO1168" s="154" t="str">
        <f t="shared" si="493"/>
        <v/>
      </c>
      <c r="BP1168" s="61"/>
      <c r="BQ1168" s="61"/>
      <c r="BR1168" s="59" t="str">
        <f t="shared" si="494"/>
        <v/>
      </c>
      <c r="BS1168" s="59" t="str">
        <f t="shared" si="495"/>
        <v/>
      </c>
      <c r="BT1168" s="155" t="str">
        <f t="shared" si="496"/>
        <v/>
      </c>
      <c r="BU1168" s="156" t="str">
        <f t="shared" si="497"/>
        <v/>
      </c>
      <c r="BV1168" s="68"/>
      <c r="BW1168" s="68"/>
      <c r="BX1168" s="68"/>
      <c r="BY1168" s="68"/>
      <c r="BZ1168" s="68"/>
      <c r="CA1168" s="68"/>
      <c r="CB1168" s="68"/>
      <c r="CC1168" s="68"/>
    </row>
    <row r="1169" spans="1:81" x14ac:dyDescent="0.2">
      <c r="A1169" s="138" t="s">
        <v>196</v>
      </c>
      <c r="B1169" s="32"/>
      <c r="C1169" s="164" t="str">
        <f t="shared" si="477"/>
        <v>L</v>
      </c>
      <c r="D1169" s="68"/>
      <c r="E1169" s="40"/>
      <c r="F1169" s="35"/>
      <c r="G1169" s="32"/>
      <c r="H1169" s="32"/>
      <c r="I1169" s="32"/>
      <c r="J1169" s="32"/>
      <c r="K1169" s="41"/>
      <c r="L1169" s="42"/>
      <c r="M1169" s="42"/>
      <c r="N1169" s="167" t="str">
        <f t="shared" si="478"/>
        <v>Uit</v>
      </c>
      <c r="O1169" s="46"/>
      <c r="P1169" s="47"/>
      <c r="Q1169" s="48">
        <f t="shared" si="479"/>
        <v>0</v>
      </c>
      <c r="R1169" s="49" t="str">
        <f t="shared" si="480"/>
        <v/>
      </c>
      <c r="S1169" s="50" t="str">
        <f t="shared" si="481"/>
        <v>Uit</v>
      </c>
      <c r="T1169" s="171">
        <f t="shared" si="482"/>
        <v>0</v>
      </c>
      <c r="U1169" s="169">
        <f t="shared" si="483"/>
        <v>0</v>
      </c>
      <c r="V1169" s="169" t="str">
        <f t="shared" si="484"/>
        <v>Uit</v>
      </c>
      <c r="W1169" s="170" t="str">
        <f t="shared" si="485"/>
        <v/>
      </c>
      <c r="X1169" s="91" t="str">
        <f t="shared" si="486"/>
        <v/>
      </c>
      <c r="Y1169" s="51"/>
      <c r="Z1169" s="51"/>
      <c r="AA1169" s="51"/>
      <c r="AB1169" s="51"/>
      <c r="AC1169" s="51"/>
      <c r="AD1169" s="51"/>
      <c r="AE1169" s="51"/>
      <c r="AF1169" s="51"/>
      <c r="AG1169" s="51"/>
      <c r="AH1169" s="51"/>
      <c r="AI1169" s="51"/>
      <c r="AJ1169" s="51"/>
      <c r="AK1169" s="51"/>
      <c r="AL1169" s="51"/>
      <c r="AM1169" s="51"/>
      <c r="AN1169" s="51"/>
      <c r="AO1169" s="51"/>
      <c r="AP1169" s="51"/>
      <c r="AQ1169" s="51"/>
      <c r="AR1169" s="51"/>
      <c r="AS1169" s="51"/>
      <c r="AT1169" s="51"/>
      <c r="AU1169" s="51"/>
      <c r="AV1169" s="51"/>
      <c r="AW1169" s="51"/>
      <c r="AX1169" s="149">
        <f t="shared" si="487"/>
        <v>0</v>
      </c>
      <c r="AY1169" s="52"/>
      <c r="AZ1169" s="90" t="e">
        <f>VLOOKUP(AY1169,Termination!C:D,2,FALSE)</f>
        <v>#N/A</v>
      </c>
      <c r="BA1169" s="92" t="str">
        <f t="shared" si="488"/>
        <v/>
      </c>
      <c r="BB1169" s="89"/>
      <c r="BC1169" s="89"/>
      <c r="BD1169" s="150" t="str">
        <f t="shared" si="489"/>
        <v/>
      </c>
      <c r="BE1169" s="151">
        <f>VLOOKUP(A1169,Basisgegevens!$B:$L,5,0)</f>
        <v>3.4027777777777776E-3</v>
      </c>
      <c r="BF1169" s="151">
        <f>VLOOKUP($A1169,Basisgegevens!$B:$L,7,0)</f>
        <v>3.1712962962962962E-3</v>
      </c>
      <c r="BG1169" s="151">
        <f>VLOOKUP($A1169,Basisgegevens!$B:$L,8,0)</f>
        <v>7.8125E-3</v>
      </c>
      <c r="BH1169" s="152">
        <f>VLOOKUP($A1169,Basisgegevens!$B:$L,9,0)</f>
        <v>300</v>
      </c>
      <c r="BI1169" s="152">
        <f>VLOOKUP($A1169,Basisgegevens!$B:$L,10,0)</f>
        <v>135</v>
      </c>
      <c r="BJ1169" s="152">
        <f>VLOOKUP($A1169,Basisgegevens!$B:$L,11,0)</f>
        <v>19</v>
      </c>
      <c r="BK1169" s="152" t="str">
        <f t="shared" si="490"/>
        <v/>
      </c>
      <c r="BL1169" s="153" t="str">
        <f t="shared" si="491"/>
        <v>Uit</v>
      </c>
      <c r="BM1169" s="154" t="str">
        <f t="shared" si="470"/>
        <v/>
      </c>
      <c r="BN1169" s="154">
        <f t="shared" si="492"/>
        <v>0</v>
      </c>
      <c r="BO1169" s="154" t="str">
        <f t="shared" si="493"/>
        <v/>
      </c>
      <c r="BP1169" s="61"/>
      <c r="BQ1169" s="61"/>
      <c r="BR1169" s="59" t="str">
        <f t="shared" si="494"/>
        <v/>
      </c>
      <c r="BS1169" s="59" t="str">
        <f t="shared" si="495"/>
        <v/>
      </c>
      <c r="BT1169" s="155" t="str">
        <f t="shared" si="496"/>
        <v/>
      </c>
      <c r="BU1169" s="156" t="str">
        <f t="shared" si="497"/>
        <v/>
      </c>
      <c r="BV1169" s="68"/>
      <c r="BW1169" s="68"/>
      <c r="BX1169" s="68"/>
      <c r="BY1169" s="68"/>
      <c r="BZ1169" s="68"/>
      <c r="CA1169" s="68"/>
      <c r="CB1169" s="68"/>
      <c r="CC1169" s="68"/>
    </row>
    <row r="1170" spans="1:81" x14ac:dyDescent="0.2">
      <c r="A1170" s="138" t="s">
        <v>196</v>
      </c>
      <c r="B1170" s="32"/>
      <c r="C1170" s="164" t="str">
        <f t="shared" si="477"/>
        <v>L</v>
      </c>
      <c r="D1170" s="68"/>
      <c r="E1170" s="40"/>
      <c r="F1170" s="35"/>
      <c r="G1170" s="32"/>
      <c r="H1170" s="32"/>
      <c r="I1170" s="32"/>
      <c r="J1170" s="32"/>
      <c r="K1170" s="41"/>
      <c r="L1170" s="42"/>
      <c r="M1170" s="42"/>
      <c r="N1170" s="167" t="str">
        <f t="shared" si="478"/>
        <v>Uit</v>
      </c>
      <c r="O1170" s="46"/>
      <c r="P1170" s="47"/>
      <c r="Q1170" s="48">
        <f t="shared" si="479"/>
        <v>0</v>
      </c>
      <c r="R1170" s="49" t="str">
        <f t="shared" si="480"/>
        <v/>
      </c>
      <c r="S1170" s="50" t="str">
        <f t="shared" si="481"/>
        <v>Uit</v>
      </c>
      <c r="T1170" s="171">
        <f t="shared" si="482"/>
        <v>0</v>
      </c>
      <c r="U1170" s="169">
        <f t="shared" si="483"/>
        <v>0</v>
      </c>
      <c r="V1170" s="169" t="str">
        <f t="shared" si="484"/>
        <v>Uit</v>
      </c>
      <c r="W1170" s="170" t="str">
        <f t="shared" si="485"/>
        <v/>
      </c>
      <c r="X1170" s="91" t="str">
        <f t="shared" si="486"/>
        <v/>
      </c>
      <c r="Y1170" s="51"/>
      <c r="Z1170" s="51"/>
      <c r="AA1170" s="51"/>
      <c r="AB1170" s="51"/>
      <c r="AC1170" s="51"/>
      <c r="AD1170" s="51"/>
      <c r="AE1170" s="51"/>
      <c r="AF1170" s="51"/>
      <c r="AG1170" s="51"/>
      <c r="AH1170" s="51"/>
      <c r="AI1170" s="51"/>
      <c r="AJ1170" s="51"/>
      <c r="AK1170" s="51"/>
      <c r="AL1170" s="51"/>
      <c r="AM1170" s="51"/>
      <c r="AN1170" s="51"/>
      <c r="AO1170" s="51"/>
      <c r="AP1170" s="51"/>
      <c r="AQ1170" s="51"/>
      <c r="AR1170" s="51"/>
      <c r="AS1170" s="51"/>
      <c r="AT1170" s="51"/>
      <c r="AU1170" s="51"/>
      <c r="AV1170" s="51"/>
      <c r="AW1170" s="51"/>
      <c r="AX1170" s="149">
        <f t="shared" si="487"/>
        <v>0</v>
      </c>
      <c r="AY1170" s="52"/>
      <c r="AZ1170" s="90" t="e">
        <f>VLOOKUP(AY1170,Termination!C:D,2,FALSE)</f>
        <v>#N/A</v>
      </c>
      <c r="BA1170" s="92" t="str">
        <f t="shared" si="488"/>
        <v/>
      </c>
      <c r="BB1170" s="89"/>
      <c r="BC1170" s="89"/>
      <c r="BD1170" s="150" t="str">
        <f t="shared" si="489"/>
        <v/>
      </c>
      <c r="BE1170" s="151">
        <f>VLOOKUP(A1170,Basisgegevens!$B:$L,5,0)</f>
        <v>3.4027777777777776E-3</v>
      </c>
      <c r="BF1170" s="151">
        <f>VLOOKUP($A1170,Basisgegevens!$B:$L,7,0)</f>
        <v>3.1712962962962962E-3</v>
      </c>
      <c r="BG1170" s="151">
        <f>VLOOKUP($A1170,Basisgegevens!$B:$L,8,0)</f>
        <v>7.8125E-3</v>
      </c>
      <c r="BH1170" s="152">
        <f>VLOOKUP($A1170,Basisgegevens!$B:$L,9,0)</f>
        <v>300</v>
      </c>
      <c r="BI1170" s="152">
        <f>VLOOKUP($A1170,Basisgegevens!$B:$L,10,0)</f>
        <v>135</v>
      </c>
      <c r="BJ1170" s="152">
        <f>VLOOKUP($A1170,Basisgegevens!$B:$L,11,0)</f>
        <v>19</v>
      </c>
      <c r="BK1170" s="152" t="str">
        <f t="shared" si="490"/>
        <v/>
      </c>
      <c r="BL1170" s="153" t="str">
        <f t="shared" si="491"/>
        <v>Uit</v>
      </c>
      <c r="BM1170" s="154" t="str">
        <f t="shared" si="470"/>
        <v/>
      </c>
      <c r="BN1170" s="154">
        <f t="shared" si="492"/>
        <v>0</v>
      </c>
      <c r="BO1170" s="154" t="str">
        <f t="shared" si="493"/>
        <v/>
      </c>
      <c r="BP1170" s="61"/>
      <c r="BQ1170" s="61"/>
      <c r="BR1170" s="59" t="str">
        <f t="shared" si="494"/>
        <v/>
      </c>
      <c r="BS1170" s="59" t="str">
        <f t="shared" si="495"/>
        <v/>
      </c>
      <c r="BT1170" s="155" t="str">
        <f t="shared" si="496"/>
        <v/>
      </c>
      <c r="BU1170" s="156" t="str">
        <f t="shared" si="497"/>
        <v/>
      </c>
      <c r="BV1170" s="68"/>
      <c r="BW1170" s="68"/>
      <c r="BX1170" s="68"/>
      <c r="BY1170" s="68"/>
      <c r="BZ1170" s="68"/>
      <c r="CA1170" s="68"/>
      <c r="CB1170" s="68"/>
      <c r="CC1170" s="68"/>
    </row>
    <row r="1171" spans="1:81" x14ac:dyDescent="0.2">
      <c r="A1171" s="138" t="s">
        <v>196</v>
      </c>
      <c r="B1171" s="32"/>
      <c r="C1171" s="164" t="str">
        <f t="shared" si="477"/>
        <v>L</v>
      </c>
      <c r="D1171" s="68"/>
      <c r="E1171" s="40"/>
      <c r="F1171" s="35"/>
      <c r="G1171" s="32"/>
      <c r="H1171" s="32"/>
      <c r="I1171" s="32"/>
      <c r="J1171" s="32"/>
      <c r="K1171" s="41"/>
      <c r="L1171" s="42"/>
      <c r="M1171" s="42"/>
      <c r="N1171" s="167" t="str">
        <f t="shared" si="478"/>
        <v>Uit</v>
      </c>
      <c r="O1171" s="46"/>
      <c r="P1171" s="47"/>
      <c r="Q1171" s="48">
        <f t="shared" si="479"/>
        <v>0</v>
      </c>
      <c r="R1171" s="49" t="str">
        <f t="shared" si="480"/>
        <v/>
      </c>
      <c r="S1171" s="50" t="str">
        <f t="shared" si="481"/>
        <v>Uit</v>
      </c>
      <c r="T1171" s="171">
        <f t="shared" si="482"/>
        <v>0</v>
      </c>
      <c r="U1171" s="169">
        <f t="shared" si="483"/>
        <v>0</v>
      </c>
      <c r="V1171" s="169" t="str">
        <f t="shared" si="484"/>
        <v>Uit</v>
      </c>
      <c r="W1171" s="170" t="str">
        <f t="shared" si="485"/>
        <v/>
      </c>
      <c r="X1171" s="91" t="str">
        <f t="shared" si="486"/>
        <v/>
      </c>
      <c r="Y1171" s="51"/>
      <c r="Z1171" s="51"/>
      <c r="AA1171" s="51"/>
      <c r="AB1171" s="51"/>
      <c r="AC1171" s="51"/>
      <c r="AD1171" s="51"/>
      <c r="AE1171" s="51"/>
      <c r="AF1171" s="51"/>
      <c r="AG1171" s="51"/>
      <c r="AH1171" s="51"/>
      <c r="AI1171" s="51"/>
      <c r="AJ1171" s="51"/>
      <c r="AK1171" s="51"/>
      <c r="AL1171" s="51"/>
      <c r="AM1171" s="51"/>
      <c r="AN1171" s="51"/>
      <c r="AO1171" s="51"/>
      <c r="AP1171" s="51"/>
      <c r="AQ1171" s="51"/>
      <c r="AR1171" s="51"/>
      <c r="AS1171" s="51"/>
      <c r="AT1171" s="51"/>
      <c r="AU1171" s="51"/>
      <c r="AV1171" s="51"/>
      <c r="AW1171" s="51"/>
      <c r="AX1171" s="149">
        <f t="shared" si="487"/>
        <v>0</v>
      </c>
      <c r="AY1171" s="52"/>
      <c r="AZ1171" s="90" t="e">
        <f>VLOOKUP(AY1171,Termination!C:D,2,FALSE)</f>
        <v>#N/A</v>
      </c>
      <c r="BA1171" s="92" t="str">
        <f t="shared" si="488"/>
        <v/>
      </c>
      <c r="BB1171" s="89"/>
      <c r="BC1171" s="89"/>
      <c r="BD1171" s="150" t="str">
        <f t="shared" si="489"/>
        <v/>
      </c>
      <c r="BE1171" s="151">
        <f>VLOOKUP(A1171,Basisgegevens!$B:$L,5,0)</f>
        <v>3.4027777777777776E-3</v>
      </c>
      <c r="BF1171" s="151">
        <f>VLOOKUP($A1171,Basisgegevens!$B:$L,7,0)</f>
        <v>3.1712962962962962E-3</v>
      </c>
      <c r="BG1171" s="151">
        <f>VLOOKUP($A1171,Basisgegevens!$B:$L,8,0)</f>
        <v>7.8125E-3</v>
      </c>
      <c r="BH1171" s="152">
        <f>VLOOKUP($A1171,Basisgegevens!$B:$L,9,0)</f>
        <v>300</v>
      </c>
      <c r="BI1171" s="152">
        <f>VLOOKUP($A1171,Basisgegevens!$B:$L,10,0)</f>
        <v>135</v>
      </c>
      <c r="BJ1171" s="152">
        <f>VLOOKUP($A1171,Basisgegevens!$B:$L,11,0)</f>
        <v>19</v>
      </c>
      <c r="BK1171" s="152" t="str">
        <f t="shared" si="490"/>
        <v/>
      </c>
      <c r="BL1171" s="153" t="str">
        <f t="shared" si="491"/>
        <v>Uit</v>
      </c>
      <c r="BM1171" s="154" t="str">
        <f t="shared" si="470"/>
        <v/>
      </c>
      <c r="BN1171" s="154">
        <f t="shared" si="492"/>
        <v>0</v>
      </c>
      <c r="BO1171" s="154" t="str">
        <f t="shared" si="493"/>
        <v/>
      </c>
      <c r="BP1171" s="61"/>
      <c r="BQ1171" s="61"/>
      <c r="BR1171" s="59" t="str">
        <f t="shared" si="494"/>
        <v/>
      </c>
      <c r="BS1171" s="59" t="str">
        <f t="shared" si="495"/>
        <v/>
      </c>
      <c r="BT1171" s="155" t="str">
        <f t="shared" si="496"/>
        <v/>
      </c>
      <c r="BU1171" s="156" t="str">
        <f t="shared" si="497"/>
        <v/>
      </c>
      <c r="BV1171" s="68"/>
      <c r="BW1171" s="68"/>
      <c r="BX1171" s="68"/>
      <c r="BY1171" s="68"/>
      <c r="BZ1171" s="68"/>
      <c r="CA1171" s="68"/>
      <c r="CB1171" s="68"/>
      <c r="CC1171" s="68"/>
    </row>
    <row r="1172" spans="1:81" x14ac:dyDescent="0.2">
      <c r="A1172" s="138" t="s">
        <v>196</v>
      </c>
      <c r="B1172" s="32"/>
      <c r="C1172" s="164" t="str">
        <f t="shared" si="477"/>
        <v>L</v>
      </c>
      <c r="D1172" s="68"/>
      <c r="E1172" s="40"/>
      <c r="F1172" s="35"/>
      <c r="G1172" s="32"/>
      <c r="H1172" s="32"/>
      <c r="I1172" s="32"/>
      <c r="J1172" s="32"/>
      <c r="K1172" s="41"/>
      <c r="L1172" s="42"/>
      <c r="M1172" s="42"/>
      <c r="N1172" s="167" t="str">
        <f t="shared" si="478"/>
        <v>Uit</v>
      </c>
      <c r="O1172" s="46"/>
      <c r="P1172" s="47"/>
      <c r="Q1172" s="48">
        <f t="shared" si="479"/>
        <v>0</v>
      </c>
      <c r="R1172" s="49" t="str">
        <f t="shared" si="480"/>
        <v/>
      </c>
      <c r="S1172" s="50" t="str">
        <f t="shared" si="481"/>
        <v>Uit</v>
      </c>
      <c r="T1172" s="171">
        <f t="shared" si="482"/>
        <v>0</v>
      </c>
      <c r="U1172" s="169">
        <f t="shared" si="483"/>
        <v>0</v>
      </c>
      <c r="V1172" s="169" t="str">
        <f t="shared" si="484"/>
        <v>Uit</v>
      </c>
      <c r="W1172" s="170" t="str">
        <f t="shared" si="485"/>
        <v/>
      </c>
      <c r="X1172" s="91" t="str">
        <f t="shared" si="486"/>
        <v/>
      </c>
      <c r="Y1172" s="51"/>
      <c r="Z1172" s="51"/>
      <c r="AA1172" s="51"/>
      <c r="AB1172" s="51"/>
      <c r="AC1172" s="51"/>
      <c r="AD1172" s="51"/>
      <c r="AE1172" s="51"/>
      <c r="AF1172" s="51"/>
      <c r="AG1172" s="51"/>
      <c r="AH1172" s="51"/>
      <c r="AI1172" s="51"/>
      <c r="AJ1172" s="51"/>
      <c r="AK1172" s="51"/>
      <c r="AL1172" s="51"/>
      <c r="AM1172" s="51"/>
      <c r="AN1172" s="51"/>
      <c r="AO1172" s="51"/>
      <c r="AP1172" s="51"/>
      <c r="AQ1172" s="51"/>
      <c r="AR1172" s="51"/>
      <c r="AS1172" s="51"/>
      <c r="AT1172" s="51"/>
      <c r="AU1172" s="51"/>
      <c r="AV1172" s="51"/>
      <c r="AW1172" s="51"/>
      <c r="AX1172" s="149">
        <f t="shared" si="487"/>
        <v>0</v>
      </c>
      <c r="AY1172" s="52"/>
      <c r="AZ1172" s="90" t="e">
        <f>VLOOKUP(AY1172,Termination!C:D,2,FALSE)</f>
        <v>#N/A</v>
      </c>
      <c r="BA1172" s="92" t="str">
        <f t="shared" si="488"/>
        <v/>
      </c>
      <c r="BB1172" s="89"/>
      <c r="BC1172" s="89"/>
      <c r="BD1172" s="150" t="str">
        <f t="shared" si="489"/>
        <v/>
      </c>
      <c r="BE1172" s="151">
        <f>VLOOKUP(A1172,Basisgegevens!$B:$L,5,0)</f>
        <v>3.4027777777777776E-3</v>
      </c>
      <c r="BF1172" s="151">
        <f>VLOOKUP($A1172,Basisgegevens!$B:$L,7,0)</f>
        <v>3.1712962962962962E-3</v>
      </c>
      <c r="BG1172" s="151">
        <f>VLOOKUP($A1172,Basisgegevens!$B:$L,8,0)</f>
        <v>7.8125E-3</v>
      </c>
      <c r="BH1172" s="152">
        <f>VLOOKUP($A1172,Basisgegevens!$B:$L,9,0)</f>
        <v>300</v>
      </c>
      <c r="BI1172" s="152">
        <f>VLOOKUP($A1172,Basisgegevens!$B:$L,10,0)</f>
        <v>135</v>
      </c>
      <c r="BJ1172" s="152">
        <f>VLOOKUP($A1172,Basisgegevens!$B:$L,11,0)</f>
        <v>19</v>
      </c>
      <c r="BK1172" s="152" t="str">
        <f t="shared" si="490"/>
        <v/>
      </c>
      <c r="BL1172" s="153" t="str">
        <f t="shared" si="491"/>
        <v>Uit</v>
      </c>
      <c r="BM1172" s="154" t="str">
        <f t="shared" si="470"/>
        <v/>
      </c>
      <c r="BN1172" s="154">
        <f t="shared" si="492"/>
        <v>0</v>
      </c>
      <c r="BO1172" s="154" t="str">
        <f t="shared" si="493"/>
        <v/>
      </c>
      <c r="BP1172" s="61"/>
      <c r="BQ1172" s="61"/>
      <c r="BR1172" s="59" t="str">
        <f t="shared" si="494"/>
        <v/>
      </c>
      <c r="BS1172" s="59" t="str">
        <f t="shared" si="495"/>
        <v/>
      </c>
      <c r="BT1172" s="155" t="str">
        <f t="shared" si="496"/>
        <v/>
      </c>
      <c r="BU1172" s="156" t="str">
        <f t="shared" si="497"/>
        <v/>
      </c>
      <c r="BV1172" s="68"/>
      <c r="BW1172" s="68"/>
      <c r="BX1172" s="68"/>
      <c r="BY1172" s="68"/>
      <c r="BZ1172" s="68"/>
      <c r="CA1172" s="68"/>
      <c r="CB1172" s="68"/>
      <c r="CC1172" s="68"/>
    </row>
    <row r="1173" spans="1:81" x14ac:dyDescent="0.2">
      <c r="A1173" s="138" t="s">
        <v>196</v>
      </c>
      <c r="B1173" s="32"/>
      <c r="C1173" s="164" t="str">
        <f t="shared" si="477"/>
        <v>L</v>
      </c>
      <c r="D1173" s="68"/>
      <c r="E1173" s="40"/>
      <c r="F1173" s="35"/>
      <c r="G1173" s="32"/>
      <c r="H1173" s="32"/>
      <c r="I1173" s="32"/>
      <c r="J1173" s="32"/>
      <c r="K1173" s="41"/>
      <c r="L1173" s="42"/>
      <c r="M1173" s="42"/>
      <c r="N1173" s="167" t="str">
        <f t="shared" si="478"/>
        <v>Uit</v>
      </c>
      <c r="O1173" s="46"/>
      <c r="P1173" s="47"/>
      <c r="Q1173" s="48">
        <f t="shared" si="479"/>
        <v>0</v>
      </c>
      <c r="R1173" s="49" t="str">
        <f t="shared" si="480"/>
        <v/>
      </c>
      <c r="S1173" s="50" t="str">
        <f t="shared" si="481"/>
        <v>Uit</v>
      </c>
      <c r="T1173" s="171">
        <f t="shared" si="482"/>
        <v>0</v>
      </c>
      <c r="U1173" s="169">
        <f t="shared" si="483"/>
        <v>0</v>
      </c>
      <c r="V1173" s="169" t="str">
        <f t="shared" si="484"/>
        <v>Uit</v>
      </c>
      <c r="W1173" s="170" t="str">
        <f t="shared" si="485"/>
        <v/>
      </c>
      <c r="X1173" s="91" t="str">
        <f t="shared" si="486"/>
        <v/>
      </c>
      <c r="Y1173" s="51"/>
      <c r="Z1173" s="51"/>
      <c r="AA1173" s="51"/>
      <c r="AB1173" s="51"/>
      <c r="AC1173" s="51"/>
      <c r="AD1173" s="51"/>
      <c r="AE1173" s="51"/>
      <c r="AF1173" s="51"/>
      <c r="AG1173" s="51"/>
      <c r="AH1173" s="51"/>
      <c r="AI1173" s="51"/>
      <c r="AJ1173" s="51"/>
      <c r="AK1173" s="51"/>
      <c r="AL1173" s="51"/>
      <c r="AM1173" s="51"/>
      <c r="AN1173" s="51"/>
      <c r="AO1173" s="51"/>
      <c r="AP1173" s="51"/>
      <c r="AQ1173" s="51"/>
      <c r="AR1173" s="51"/>
      <c r="AS1173" s="51"/>
      <c r="AT1173" s="51"/>
      <c r="AU1173" s="51"/>
      <c r="AV1173" s="51"/>
      <c r="AW1173" s="51"/>
      <c r="AX1173" s="149">
        <f t="shared" si="487"/>
        <v>0</v>
      </c>
      <c r="AY1173" s="52"/>
      <c r="AZ1173" s="90" t="e">
        <f>VLOOKUP(AY1173,Termination!C:D,2,FALSE)</f>
        <v>#N/A</v>
      </c>
      <c r="BA1173" s="92" t="str">
        <f t="shared" si="488"/>
        <v/>
      </c>
      <c r="BB1173" s="89"/>
      <c r="BC1173" s="89"/>
      <c r="BD1173" s="150" t="str">
        <f t="shared" si="489"/>
        <v/>
      </c>
      <c r="BE1173" s="151">
        <f>VLOOKUP(A1173,Basisgegevens!$B:$L,5,0)</f>
        <v>3.4027777777777776E-3</v>
      </c>
      <c r="BF1173" s="151">
        <f>VLOOKUP($A1173,Basisgegevens!$B:$L,7,0)</f>
        <v>3.1712962962962962E-3</v>
      </c>
      <c r="BG1173" s="151">
        <f>VLOOKUP($A1173,Basisgegevens!$B:$L,8,0)</f>
        <v>7.8125E-3</v>
      </c>
      <c r="BH1173" s="152">
        <f>VLOOKUP($A1173,Basisgegevens!$B:$L,9,0)</f>
        <v>300</v>
      </c>
      <c r="BI1173" s="152">
        <f>VLOOKUP($A1173,Basisgegevens!$B:$L,10,0)</f>
        <v>135</v>
      </c>
      <c r="BJ1173" s="152">
        <f>VLOOKUP($A1173,Basisgegevens!$B:$L,11,0)</f>
        <v>19</v>
      </c>
      <c r="BK1173" s="152" t="str">
        <f t="shared" si="490"/>
        <v/>
      </c>
      <c r="BL1173" s="153" t="str">
        <f t="shared" si="491"/>
        <v>Uit</v>
      </c>
      <c r="BM1173" s="154" t="str">
        <f t="shared" si="470"/>
        <v/>
      </c>
      <c r="BN1173" s="154">
        <f t="shared" si="492"/>
        <v>0</v>
      </c>
      <c r="BO1173" s="154" t="str">
        <f t="shared" si="493"/>
        <v/>
      </c>
      <c r="BP1173" s="61"/>
      <c r="BQ1173" s="61"/>
      <c r="BR1173" s="59" t="str">
        <f t="shared" si="494"/>
        <v/>
      </c>
      <c r="BS1173" s="59" t="str">
        <f t="shared" si="495"/>
        <v/>
      </c>
      <c r="BT1173" s="155" t="str">
        <f t="shared" si="496"/>
        <v/>
      </c>
      <c r="BU1173" s="156" t="str">
        <f t="shared" si="497"/>
        <v/>
      </c>
      <c r="BV1173" s="68"/>
      <c r="BW1173" s="68"/>
      <c r="BX1173" s="68"/>
      <c r="BY1173" s="68"/>
      <c r="BZ1173" s="68"/>
      <c r="CA1173" s="68"/>
      <c r="CB1173" s="68"/>
      <c r="CC1173" s="68"/>
    </row>
    <row r="1174" spans="1:81" x14ac:dyDescent="0.2">
      <c r="A1174" s="138" t="s">
        <v>196</v>
      </c>
      <c r="B1174" s="32"/>
      <c r="C1174" s="164" t="str">
        <f t="shared" si="477"/>
        <v>L</v>
      </c>
      <c r="D1174" s="68"/>
      <c r="E1174" s="40"/>
      <c r="F1174" s="35"/>
      <c r="G1174" s="32"/>
      <c r="H1174" s="32"/>
      <c r="I1174" s="32"/>
      <c r="J1174" s="32"/>
      <c r="K1174" s="41"/>
      <c r="L1174" s="42"/>
      <c r="M1174" s="42"/>
      <c r="N1174" s="167" t="str">
        <f t="shared" si="478"/>
        <v>Uit</v>
      </c>
      <c r="O1174" s="46"/>
      <c r="P1174" s="47"/>
      <c r="Q1174" s="48">
        <f t="shared" si="479"/>
        <v>0</v>
      </c>
      <c r="R1174" s="49" t="str">
        <f t="shared" si="480"/>
        <v/>
      </c>
      <c r="S1174" s="50" t="str">
        <f t="shared" si="481"/>
        <v>Uit</v>
      </c>
      <c r="T1174" s="171">
        <f t="shared" si="482"/>
        <v>0</v>
      </c>
      <c r="U1174" s="169">
        <f t="shared" si="483"/>
        <v>0</v>
      </c>
      <c r="V1174" s="169" t="str">
        <f t="shared" si="484"/>
        <v>Uit</v>
      </c>
      <c r="W1174" s="170" t="str">
        <f t="shared" si="485"/>
        <v/>
      </c>
      <c r="X1174" s="91" t="str">
        <f t="shared" si="486"/>
        <v/>
      </c>
      <c r="Y1174" s="51"/>
      <c r="Z1174" s="51"/>
      <c r="AA1174" s="51"/>
      <c r="AB1174" s="51"/>
      <c r="AC1174" s="51"/>
      <c r="AD1174" s="51"/>
      <c r="AE1174" s="51"/>
      <c r="AF1174" s="51"/>
      <c r="AG1174" s="51"/>
      <c r="AH1174" s="51"/>
      <c r="AI1174" s="51"/>
      <c r="AJ1174" s="51"/>
      <c r="AK1174" s="51"/>
      <c r="AL1174" s="51"/>
      <c r="AM1174" s="51"/>
      <c r="AN1174" s="51"/>
      <c r="AO1174" s="51"/>
      <c r="AP1174" s="51"/>
      <c r="AQ1174" s="51"/>
      <c r="AR1174" s="51"/>
      <c r="AS1174" s="51"/>
      <c r="AT1174" s="51"/>
      <c r="AU1174" s="51"/>
      <c r="AV1174" s="51"/>
      <c r="AW1174" s="51"/>
      <c r="AX1174" s="149">
        <f t="shared" si="487"/>
        <v>0</v>
      </c>
      <c r="AY1174" s="52"/>
      <c r="AZ1174" s="90" t="e">
        <f>VLOOKUP(AY1174,Termination!C:D,2,FALSE)</f>
        <v>#N/A</v>
      </c>
      <c r="BA1174" s="92" t="str">
        <f t="shared" si="488"/>
        <v/>
      </c>
      <c r="BB1174" s="89"/>
      <c r="BC1174" s="89"/>
      <c r="BD1174" s="150" t="str">
        <f t="shared" si="489"/>
        <v/>
      </c>
      <c r="BE1174" s="151">
        <f>VLOOKUP(A1174,Basisgegevens!$B:$L,5,0)</f>
        <v>3.4027777777777776E-3</v>
      </c>
      <c r="BF1174" s="151">
        <f>VLOOKUP($A1174,Basisgegevens!$B:$L,7,0)</f>
        <v>3.1712962962962962E-3</v>
      </c>
      <c r="BG1174" s="151">
        <f>VLOOKUP($A1174,Basisgegevens!$B:$L,8,0)</f>
        <v>7.8125E-3</v>
      </c>
      <c r="BH1174" s="152">
        <f>VLOOKUP($A1174,Basisgegevens!$B:$L,9,0)</f>
        <v>300</v>
      </c>
      <c r="BI1174" s="152">
        <f>VLOOKUP($A1174,Basisgegevens!$B:$L,10,0)</f>
        <v>135</v>
      </c>
      <c r="BJ1174" s="152">
        <f>VLOOKUP($A1174,Basisgegevens!$B:$L,11,0)</f>
        <v>19</v>
      </c>
      <c r="BK1174" s="152" t="str">
        <f t="shared" si="490"/>
        <v/>
      </c>
      <c r="BL1174" s="153" t="str">
        <f t="shared" si="491"/>
        <v>Uit</v>
      </c>
      <c r="BM1174" s="154" t="str">
        <f t="shared" si="470"/>
        <v/>
      </c>
      <c r="BN1174" s="154">
        <f t="shared" si="492"/>
        <v>0</v>
      </c>
      <c r="BO1174" s="154" t="str">
        <f t="shared" si="493"/>
        <v/>
      </c>
      <c r="BP1174" s="61"/>
      <c r="BQ1174" s="61"/>
      <c r="BR1174" s="59" t="str">
        <f t="shared" si="494"/>
        <v/>
      </c>
      <c r="BS1174" s="59" t="str">
        <f t="shared" si="495"/>
        <v/>
      </c>
      <c r="BT1174" s="155" t="str">
        <f t="shared" si="496"/>
        <v/>
      </c>
      <c r="BU1174" s="156" t="str">
        <f t="shared" si="497"/>
        <v/>
      </c>
      <c r="BV1174" s="68"/>
      <c r="BW1174" s="68"/>
      <c r="BX1174" s="68"/>
      <c r="BY1174" s="68"/>
      <c r="BZ1174" s="68"/>
      <c r="CA1174" s="68"/>
      <c r="CB1174" s="68"/>
      <c r="CC1174" s="68"/>
    </row>
    <row r="1175" spans="1:81" x14ac:dyDescent="0.2">
      <c r="A1175" s="138" t="s">
        <v>196</v>
      </c>
      <c r="B1175" s="32"/>
      <c r="C1175" s="164" t="str">
        <f t="shared" si="477"/>
        <v>L</v>
      </c>
      <c r="D1175" s="68"/>
      <c r="E1175" s="40"/>
      <c r="F1175" s="35"/>
      <c r="G1175" s="32"/>
      <c r="H1175" s="32"/>
      <c r="I1175" s="32"/>
      <c r="J1175" s="32"/>
      <c r="K1175" s="41"/>
      <c r="L1175" s="42"/>
      <c r="M1175" s="42"/>
      <c r="N1175" s="167" t="str">
        <f t="shared" si="478"/>
        <v>Uit</v>
      </c>
      <c r="O1175" s="46"/>
      <c r="P1175" s="47"/>
      <c r="Q1175" s="48">
        <f t="shared" si="479"/>
        <v>0</v>
      </c>
      <c r="R1175" s="49" t="str">
        <f t="shared" si="480"/>
        <v/>
      </c>
      <c r="S1175" s="50" t="str">
        <f t="shared" si="481"/>
        <v>Uit</v>
      </c>
      <c r="T1175" s="171">
        <f t="shared" si="482"/>
        <v>0</v>
      </c>
      <c r="U1175" s="169">
        <f t="shared" si="483"/>
        <v>0</v>
      </c>
      <c r="V1175" s="169" t="str">
        <f t="shared" si="484"/>
        <v>Uit</v>
      </c>
      <c r="W1175" s="170" t="str">
        <f t="shared" si="485"/>
        <v/>
      </c>
      <c r="X1175" s="91" t="str">
        <f t="shared" si="486"/>
        <v/>
      </c>
      <c r="Y1175" s="51"/>
      <c r="Z1175" s="51"/>
      <c r="AA1175" s="51"/>
      <c r="AB1175" s="51"/>
      <c r="AC1175" s="51"/>
      <c r="AD1175" s="51"/>
      <c r="AE1175" s="51"/>
      <c r="AF1175" s="51"/>
      <c r="AG1175" s="51"/>
      <c r="AH1175" s="51"/>
      <c r="AI1175" s="51"/>
      <c r="AJ1175" s="51"/>
      <c r="AK1175" s="51"/>
      <c r="AL1175" s="51"/>
      <c r="AM1175" s="51"/>
      <c r="AN1175" s="51"/>
      <c r="AO1175" s="51"/>
      <c r="AP1175" s="51"/>
      <c r="AQ1175" s="51"/>
      <c r="AR1175" s="51"/>
      <c r="AS1175" s="51"/>
      <c r="AT1175" s="51"/>
      <c r="AU1175" s="51"/>
      <c r="AV1175" s="51"/>
      <c r="AW1175" s="51"/>
      <c r="AX1175" s="149">
        <f t="shared" si="487"/>
        <v>0</v>
      </c>
      <c r="AY1175" s="52"/>
      <c r="AZ1175" s="90" t="e">
        <f>VLOOKUP(AY1175,Termination!C:D,2,FALSE)</f>
        <v>#N/A</v>
      </c>
      <c r="BA1175" s="92" t="str">
        <f t="shared" si="488"/>
        <v/>
      </c>
      <c r="BB1175" s="89"/>
      <c r="BC1175" s="89"/>
      <c r="BD1175" s="150" t="str">
        <f t="shared" si="489"/>
        <v/>
      </c>
      <c r="BE1175" s="151">
        <f>VLOOKUP(A1175,Basisgegevens!$B:$L,5,0)</f>
        <v>3.4027777777777776E-3</v>
      </c>
      <c r="BF1175" s="151">
        <f>VLOOKUP($A1175,Basisgegevens!$B:$L,7,0)</f>
        <v>3.1712962962962962E-3</v>
      </c>
      <c r="BG1175" s="151">
        <f>VLOOKUP($A1175,Basisgegevens!$B:$L,8,0)</f>
        <v>7.8125E-3</v>
      </c>
      <c r="BH1175" s="152">
        <f>VLOOKUP($A1175,Basisgegevens!$B:$L,9,0)</f>
        <v>300</v>
      </c>
      <c r="BI1175" s="152">
        <f>VLOOKUP($A1175,Basisgegevens!$B:$L,10,0)</f>
        <v>135</v>
      </c>
      <c r="BJ1175" s="152">
        <f>VLOOKUP($A1175,Basisgegevens!$B:$L,11,0)</f>
        <v>19</v>
      </c>
      <c r="BK1175" s="152" t="str">
        <f t="shared" si="490"/>
        <v/>
      </c>
      <c r="BL1175" s="153" t="str">
        <f t="shared" si="491"/>
        <v>Uit</v>
      </c>
      <c r="BM1175" s="154" t="str">
        <f t="shared" si="470"/>
        <v/>
      </c>
      <c r="BN1175" s="154">
        <f t="shared" si="492"/>
        <v>0</v>
      </c>
      <c r="BO1175" s="154" t="str">
        <f t="shared" si="493"/>
        <v/>
      </c>
      <c r="BP1175" s="61"/>
      <c r="BQ1175" s="61"/>
      <c r="BR1175" s="59" t="str">
        <f t="shared" si="494"/>
        <v/>
      </c>
      <c r="BS1175" s="59" t="str">
        <f t="shared" si="495"/>
        <v/>
      </c>
      <c r="BT1175" s="155" t="str">
        <f t="shared" si="496"/>
        <v/>
      </c>
      <c r="BU1175" s="156" t="str">
        <f t="shared" si="497"/>
        <v/>
      </c>
      <c r="BV1175" s="68"/>
      <c r="BW1175" s="68"/>
      <c r="BX1175" s="68"/>
      <c r="BY1175" s="68"/>
      <c r="BZ1175" s="68"/>
      <c r="CA1175" s="68"/>
      <c r="CB1175" s="68"/>
      <c r="CC1175" s="68"/>
    </row>
    <row r="1176" spans="1:81" x14ac:dyDescent="0.2">
      <c r="A1176" s="138" t="s">
        <v>196</v>
      </c>
      <c r="B1176" s="32"/>
      <c r="C1176" s="164" t="str">
        <f t="shared" si="477"/>
        <v>L</v>
      </c>
      <c r="D1176" s="68"/>
      <c r="E1176" s="40"/>
      <c r="F1176" s="35"/>
      <c r="G1176" s="32"/>
      <c r="H1176" s="32"/>
      <c r="I1176" s="32"/>
      <c r="J1176" s="32"/>
      <c r="K1176" s="41"/>
      <c r="L1176" s="42"/>
      <c r="M1176" s="42"/>
      <c r="N1176" s="167" t="str">
        <f t="shared" si="478"/>
        <v>Uit</v>
      </c>
      <c r="O1176" s="46"/>
      <c r="P1176" s="47"/>
      <c r="Q1176" s="48">
        <f t="shared" si="479"/>
        <v>0</v>
      </c>
      <c r="R1176" s="49" t="str">
        <f t="shared" si="480"/>
        <v/>
      </c>
      <c r="S1176" s="50" t="str">
        <f t="shared" si="481"/>
        <v>Uit</v>
      </c>
      <c r="T1176" s="171">
        <f t="shared" si="482"/>
        <v>0</v>
      </c>
      <c r="U1176" s="169">
        <f t="shared" si="483"/>
        <v>0</v>
      </c>
      <c r="V1176" s="169" t="str">
        <f t="shared" si="484"/>
        <v>Uit</v>
      </c>
      <c r="W1176" s="170" t="str">
        <f t="shared" si="485"/>
        <v/>
      </c>
      <c r="X1176" s="91" t="str">
        <f t="shared" si="486"/>
        <v/>
      </c>
      <c r="Y1176" s="51"/>
      <c r="Z1176" s="51"/>
      <c r="AA1176" s="51"/>
      <c r="AB1176" s="51"/>
      <c r="AC1176" s="51"/>
      <c r="AD1176" s="51"/>
      <c r="AE1176" s="51"/>
      <c r="AF1176" s="51"/>
      <c r="AG1176" s="51"/>
      <c r="AH1176" s="51"/>
      <c r="AI1176" s="51"/>
      <c r="AJ1176" s="51"/>
      <c r="AK1176" s="51"/>
      <c r="AL1176" s="51"/>
      <c r="AM1176" s="51"/>
      <c r="AN1176" s="51"/>
      <c r="AO1176" s="51"/>
      <c r="AP1176" s="51"/>
      <c r="AQ1176" s="51"/>
      <c r="AR1176" s="51"/>
      <c r="AS1176" s="51"/>
      <c r="AT1176" s="51"/>
      <c r="AU1176" s="51"/>
      <c r="AV1176" s="51"/>
      <c r="AW1176" s="51"/>
      <c r="AX1176" s="149">
        <f t="shared" si="487"/>
        <v>0</v>
      </c>
      <c r="AY1176" s="52"/>
      <c r="AZ1176" s="90" t="e">
        <f>VLOOKUP(AY1176,Termination!C:D,2,FALSE)</f>
        <v>#N/A</v>
      </c>
      <c r="BA1176" s="92" t="str">
        <f t="shared" si="488"/>
        <v/>
      </c>
      <c r="BB1176" s="89"/>
      <c r="BC1176" s="89"/>
      <c r="BD1176" s="150" t="str">
        <f t="shared" si="489"/>
        <v/>
      </c>
      <c r="BE1176" s="151">
        <f>VLOOKUP(A1176,Basisgegevens!$B:$L,5,0)</f>
        <v>3.4027777777777776E-3</v>
      </c>
      <c r="BF1176" s="151">
        <f>VLOOKUP($A1176,Basisgegevens!$B:$L,7,0)</f>
        <v>3.1712962962962962E-3</v>
      </c>
      <c r="BG1176" s="151">
        <f>VLOOKUP($A1176,Basisgegevens!$B:$L,8,0)</f>
        <v>7.8125E-3</v>
      </c>
      <c r="BH1176" s="152">
        <f>VLOOKUP($A1176,Basisgegevens!$B:$L,9,0)</f>
        <v>300</v>
      </c>
      <c r="BI1176" s="152">
        <f>VLOOKUP($A1176,Basisgegevens!$B:$L,10,0)</f>
        <v>135</v>
      </c>
      <c r="BJ1176" s="152">
        <f>VLOOKUP($A1176,Basisgegevens!$B:$L,11,0)</f>
        <v>19</v>
      </c>
      <c r="BK1176" s="152" t="str">
        <f t="shared" si="490"/>
        <v/>
      </c>
      <c r="BL1176" s="153" t="str">
        <f t="shared" si="491"/>
        <v>Uit</v>
      </c>
      <c r="BM1176" s="154" t="str">
        <f t="shared" si="470"/>
        <v/>
      </c>
      <c r="BN1176" s="154">
        <f t="shared" si="492"/>
        <v>0</v>
      </c>
      <c r="BO1176" s="154" t="str">
        <f t="shared" si="493"/>
        <v/>
      </c>
      <c r="BP1176" s="61"/>
      <c r="BQ1176" s="61"/>
      <c r="BR1176" s="59" t="str">
        <f t="shared" si="494"/>
        <v/>
      </c>
      <c r="BS1176" s="59" t="str">
        <f t="shared" si="495"/>
        <v/>
      </c>
      <c r="BT1176" s="155" t="str">
        <f t="shared" si="496"/>
        <v/>
      </c>
      <c r="BU1176" s="156" t="str">
        <f t="shared" si="497"/>
        <v/>
      </c>
      <c r="BV1176" s="68"/>
      <c r="BW1176" s="68"/>
      <c r="BX1176" s="68"/>
      <c r="BY1176" s="68"/>
      <c r="BZ1176" s="68"/>
      <c r="CA1176" s="68"/>
      <c r="CB1176" s="68"/>
      <c r="CC1176" s="68"/>
    </row>
    <row r="1177" spans="1:81" x14ac:dyDescent="0.2">
      <c r="A1177" s="138" t="s">
        <v>196</v>
      </c>
      <c r="B1177" s="32"/>
      <c r="C1177" s="164" t="str">
        <f t="shared" si="477"/>
        <v>L</v>
      </c>
      <c r="D1177" s="68"/>
      <c r="E1177" s="40"/>
      <c r="F1177" s="35"/>
      <c r="G1177" s="32"/>
      <c r="H1177" s="32"/>
      <c r="I1177" s="32"/>
      <c r="J1177" s="32"/>
      <c r="K1177" s="41"/>
      <c r="L1177" s="42"/>
      <c r="M1177" s="42"/>
      <c r="N1177" s="167" t="str">
        <f t="shared" si="478"/>
        <v>Uit</v>
      </c>
      <c r="O1177" s="46"/>
      <c r="P1177" s="47"/>
      <c r="Q1177" s="48">
        <f t="shared" si="479"/>
        <v>0</v>
      </c>
      <c r="R1177" s="49" t="str">
        <f t="shared" si="480"/>
        <v/>
      </c>
      <c r="S1177" s="50" t="str">
        <f t="shared" si="481"/>
        <v>Uit</v>
      </c>
      <c r="T1177" s="171">
        <f t="shared" si="482"/>
        <v>0</v>
      </c>
      <c r="U1177" s="169">
        <f t="shared" si="483"/>
        <v>0</v>
      </c>
      <c r="V1177" s="169" t="str">
        <f t="shared" si="484"/>
        <v>Uit</v>
      </c>
      <c r="W1177" s="170" t="str">
        <f t="shared" si="485"/>
        <v/>
      </c>
      <c r="X1177" s="91" t="str">
        <f t="shared" si="486"/>
        <v/>
      </c>
      <c r="Y1177" s="51"/>
      <c r="Z1177" s="51"/>
      <c r="AA1177" s="51"/>
      <c r="AB1177" s="51"/>
      <c r="AC1177" s="51"/>
      <c r="AD1177" s="51"/>
      <c r="AE1177" s="51"/>
      <c r="AF1177" s="51"/>
      <c r="AG1177" s="51"/>
      <c r="AH1177" s="51"/>
      <c r="AI1177" s="51"/>
      <c r="AJ1177" s="51"/>
      <c r="AK1177" s="51"/>
      <c r="AL1177" s="51"/>
      <c r="AM1177" s="51"/>
      <c r="AN1177" s="51"/>
      <c r="AO1177" s="51"/>
      <c r="AP1177" s="51"/>
      <c r="AQ1177" s="51"/>
      <c r="AR1177" s="51"/>
      <c r="AS1177" s="51"/>
      <c r="AT1177" s="51"/>
      <c r="AU1177" s="51"/>
      <c r="AV1177" s="51"/>
      <c r="AW1177" s="51"/>
      <c r="AX1177" s="149">
        <f t="shared" si="487"/>
        <v>0</v>
      </c>
      <c r="AY1177" s="52"/>
      <c r="AZ1177" s="90" t="e">
        <f>VLOOKUP(AY1177,Termination!C:D,2,FALSE)</f>
        <v>#N/A</v>
      </c>
      <c r="BA1177" s="92" t="str">
        <f t="shared" si="488"/>
        <v/>
      </c>
      <c r="BB1177" s="89"/>
      <c r="BC1177" s="89"/>
      <c r="BD1177" s="150" t="str">
        <f t="shared" si="489"/>
        <v/>
      </c>
      <c r="BE1177" s="151">
        <f>VLOOKUP(A1177,Basisgegevens!$B:$L,5,0)</f>
        <v>3.4027777777777776E-3</v>
      </c>
      <c r="BF1177" s="151">
        <f>VLOOKUP($A1177,Basisgegevens!$B:$L,7,0)</f>
        <v>3.1712962962962962E-3</v>
      </c>
      <c r="BG1177" s="151">
        <f>VLOOKUP($A1177,Basisgegevens!$B:$L,8,0)</f>
        <v>7.8125E-3</v>
      </c>
      <c r="BH1177" s="152">
        <f>VLOOKUP($A1177,Basisgegevens!$B:$L,9,0)</f>
        <v>300</v>
      </c>
      <c r="BI1177" s="152">
        <f>VLOOKUP($A1177,Basisgegevens!$B:$L,10,0)</f>
        <v>135</v>
      </c>
      <c r="BJ1177" s="152">
        <f>VLOOKUP($A1177,Basisgegevens!$B:$L,11,0)</f>
        <v>19</v>
      </c>
      <c r="BK1177" s="152" t="str">
        <f t="shared" si="490"/>
        <v/>
      </c>
      <c r="BL1177" s="153" t="str">
        <f t="shared" si="491"/>
        <v>Uit</v>
      </c>
      <c r="BM1177" s="154" t="str">
        <f t="shared" si="470"/>
        <v/>
      </c>
      <c r="BN1177" s="154">
        <f t="shared" si="492"/>
        <v>0</v>
      </c>
      <c r="BO1177" s="154" t="str">
        <f t="shared" si="493"/>
        <v/>
      </c>
      <c r="BP1177" s="61"/>
      <c r="BQ1177" s="61"/>
      <c r="BR1177" s="59" t="str">
        <f t="shared" si="494"/>
        <v/>
      </c>
      <c r="BS1177" s="59" t="str">
        <f t="shared" si="495"/>
        <v/>
      </c>
      <c r="BT1177" s="155" t="str">
        <f t="shared" si="496"/>
        <v/>
      </c>
      <c r="BU1177" s="156" t="str">
        <f t="shared" si="497"/>
        <v/>
      </c>
      <c r="BV1177" s="68"/>
      <c r="BW1177" s="68"/>
      <c r="BX1177" s="68"/>
      <c r="BY1177" s="68"/>
      <c r="BZ1177" s="68"/>
      <c r="CA1177" s="68"/>
      <c r="CB1177" s="68"/>
      <c r="CC1177" s="68"/>
    </row>
    <row r="1178" spans="1:81" x14ac:dyDescent="0.2">
      <c r="A1178" s="138" t="s">
        <v>196</v>
      </c>
      <c r="B1178" s="32"/>
      <c r="C1178" s="164" t="str">
        <f t="shared" si="477"/>
        <v>L</v>
      </c>
      <c r="D1178" s="68"/>
      <c r="E1178" s="40"/>
      <c r="F1178" s="35"/>
      <c r="G1178" s="32"/>
      <c r="H1178" s="32"/>
      <c r="I1178" s="32"/>
      <c r="J1178" s="32"/>
      <c r="K1178" s="41"/>
      <c r="L1178" s="42"/>
      <c r="M1178" s="42"/>
      <c r="N1178" s="167" t="str">
        <f t="shared" si="478"/>
        <v>Uit</v>
      </c>
      <c r="O1178" s="46"/>
      <c r="P1178" s="47"/>
      <c r="Q1178" s="48">
        <f t="shared" si="479"/>
        <v>0</v>
      </c>
      <c r="R1178" s="49" t="str">
        <f t="shared" si="480"/>
        <v/>
      </c>
      <c r="S1178" s="50" t="str">
        <f t="shared" si="481"/>
        <v>Uit</v>
      </c>
      <c r="T1178" s="171">
        <f t="shared" si="482"/>
        <v>0</v>
      </c>
      <c r="U1178" s="169">
        <f t="shared" si="483"/>
        <v>0</v>
      </c>
      <c r="V1178" s="169" t="str">
        <f t="shared" si="484"/>
        <v>Uit</v>
      </c>
      <c r="W1178" s="170" t="str">
        <f t="shared" si="485"/>
        <v/>
      </c>
      <c r="X1178" s="91" t="str">
        <f t="shared" si="486"/>
        <v/>
      </c>
      <c r="Y1178" s="51"/>
      <c r="Z1178" s="51"/>
      <c r="AA1178" s="51"/>
      <c r="AB1178" s="51"/>
      <c r="AC1178" s="51"/>
      <c r="AD1178" s="51"/>
      <c r="AE1178" s="51"/>
      <c r="AF1178" s="51"/>
      <c r="AG1178" s="51"/>
      <c r="AH1178" s="51"/>
      <c r="AI1178" s="51"/>
      <c r="AJ1178" s="51"/>
      <c r="AK1178" s="51"/>
      <c r="AL1178" s="51"/>
      <c r="AM1178" s="51"/>
      <c r="AN1178" s="51"/>
      <c r="AO1178" s="51"/>
      <c r="AP1178" s="51"/>
      <c r="AQ1178" s="51"/>
      <c r="AR1178" s="51"/>
      <c r="AS1178" s="51"/>
      <c r="AT1178" s="51"/>
      <c r="AU1178" s="51"/>
      <c r="AV1178" s="51"/>
      <c r="AW1178" s="51"/>
      <c r="AX1178" s="149">
        <f t="shared" si="487"/>
        <v>0</v>
      </c>
      <c r="AY1178" s="52"/>
      <c r="AZ1178" s="90" t="e">
        <f>VLOOKUP(AY1178,Termination!C:D,2,FALSE)</f>
        <v>#N/A</v>
      </c>
      <c r="BA1178" s="92" t="str">
        <f t="shared" si="488"/>
        <v/>
      </c>
      <c r="BB1178" s="89"/>
      <c r="BC1178" s="89"/>
      <c r="BD1178" s="150" t="str">
        <f t="shared" si="489"/>
        <v/>
      </c>
      <c r="BE1178" s="151">
        <f>VLOOKUP(A1178,Basisgegevens!$B:$L,5,0)</f>
        <v>3.4027777777777776E-3</v>
      </c>
      <c r="BF1178" s="151">
        <f>VLOOKUP($A1178,Basisgegevens!$B:$L,7,0)</f>
        <v>3.1712962962962962E-3</v>
      </c>
      <c r="BG1178" s="151">
        <f>VLOOKUP($A1178,Basisgegevens!$B:$L,8,0)</f>
        <v>7.8125E-3</v>
      </c>
      <c r="BH1178" s="152">
        <f>VLOOKUP($A1178,Basisgegevens!$B:$L,9,0)</f>
        <v>300</v>
      </c>
      <c r="BI1178" s="152">
        <f>VLOOKUP($A1178,Basisgegevens!$B:$L,10,0)</f>
        <v>135</v>
      </c>
      <c r="BJ1178" s="152">
        <f>VLOOKUP($A1178,Basisgegevens!$B:$L,11,0)</f>
        <v>19</v>
      </c>
      <c r="BK1178" s="152" t="str">
        <f t="shared" si="490"/>
        <v/>
      </c>
      <c r="BL1178" s="153" t="str">
        <f t="shared" si="491"/>
        <v>Uit</v>
      </c>
      <c r="BM1178" s="154" t="str">
        <f t="shared" si="470"/>
        <v/>
      </c>
      <c r="BN1178" s="154">
        <f t="shared" si="492"/>
        <v>0</v>
      </c>
      <c r="BO1178" s="154" t="str">
        <f t="shared" si="493"/>
        <v/>
      </c>
      <c r="BP1178" s="61"/>
      <c r="BQ1178" s="61"/>
      <c r="BR1178" s="59" t="str">
        <f t="shared" si="494"/>
        <v/>
      </c>
      <c r="BS1178" s="59" t="str">
        <f t="shared" si="495"/>
        <v/>
      </c>
      <c r="BT1178" s="155" t="str">
        <f t="shared" si="496"/>
        <v/>
      </c>
      <c r="BU1178" s="156" t="str">
        <f t="shared" si="497"/>
        <v/>
      </c>
      <c r="BV1178" s="68"/>
      <c r="BW1178" s="68"/>
      <c r="BX1178" s="68"/>
      <c r="BY1178" s="68"/>
      <c r="BZ1178" s="68"/>
      <c r="CA1178" s="68"/>
      <c r="CB1178" s="68"/>
      <c r="CC1178" s="68"/>
    </row>
    <row r="1179" spans="1:81" x14ac:dyDescent="0.2">
      <c r="A1179" s="138" t="s">
        <v>196</v>
      </c>
      <c r="B1179" s="32"/>
      <c r="C1179" s="164" t="str">
        <f t="shared" si="477"/>
        <v>L</v>
      </c>
      <c r="D1179" s="68"/>
      <c r="E1179" s="40"/>
      <c r="F1179" s="35"/>
      <c r="G1179" s="32"/>
      <c r="H1179" s="32"/>
      <c r="I1179" s="32"/>
      <c r="J1179" s="32"/>
      <c r="K1179" s="41"/>
      <c r="L1179" s="42"/>
      <c r="M1179" s="42"/>
      <c r="N1179" s="167" t="str">
        <f t="shared" si="478"/>
        <v>Uit</v>
      </c>
      <c r="O1179" s="46"/>
      <c r="P1179" s="47"/>
      <c r="Q1179" s="48">
        <f t="shared" si="479"/>
        <v>0</v>
      </c>
      <c r="R1179" s="49" t="str">
        <f t="shared" si="480"/>
        <v/>
      </c>
      <c r="S1179" s="50" t="str">
        <f t="shared" si="481"/>
        <v>Uit</v>
      </c>
      <c r="T1179" s="171">
        <f t="shared" si="482"/>
        <v>0</v>
      </c>
      <c r="U1179" s="169">
        <f t="shared" si="483"/>
        <v>0</v>
      </c>
      <c r="V1179" s="169" t="str">
        <f t="shared" si="484"/>
        <v>Uit</v>
      </c>
      <c r="W1179" s="170" t="str">
        <f t="shared" si="485"/>
        <v/>
      </c>
      <c r="X1179" s="91" t="str">
        <f t="shared" si="486"/>
        <v/>
      </c>
      <c r="Y1179" s="51"/>
      <c r="Z1179" s="51"/>
      <c r="AA1179" s="51"/>
      <c r="AB1179" s="51"/>
      <c r="AC1179" s="51"/>
      <c r="AD1179" s="51"/>
      <c r="AE1179" s="51"/>
      <c r="AF1179" s="51"/>
      <c r="AG1179" s="51"/>
      <c r="AH1179" s="51"/>
      <c r="AI1179" s="51"/>
      <c r="AJ1179" s="51"/>
      <c r="AK1179" s="51"/>
      <c r="AL1179" s="51"/>
      <c r="AM1179" s="51"/>
      <c r="AN1179" s="51"/>
      <c r="AO1179" s="51"/>
      <c r="AP1179" s="51"/>
      <c r="AQ1179" s="51"/>
      <c r="AR1179" s="51"/>
      <c r="AS1179" s="51"/>
      <c r="AT1179" s="51"/>
      <c r="AU1179" s="51"/>
      <c r="AV1179" s="51"/>
      <c r="AW1179" s="51"/>
      <c r="AX1179" s="149">
        <f t="shared" si="487"/>
        <v>0</v>
      </c>
      <c r="AY1179" s="52"/>
      <c r="AZ1179" s="90" t="e">
        <f>VLOOKUP(AY1179,Termination!C:D,2,FALSE)</f>
        <v>#N/A</v>
      </c>
      <c r="BA1179" s="92" t="str">
        <f t="shared" si="488"/>
        <v/>
      </c>
      <c r="BB1179" s="89"/>
      <c r="BC1179" s="89"/>
      <c r="BD1179" s="150" t="str">
        <f t="shared" si="489"/>
        <v/>
      </c>
      <c r="BE1179" s="151">
        <f>VLOOKUP(A1179,Basisgegevens!$B:$L,5,0)</f>
        <v>3.4027777777777776E-3</v>
      </c>
      <c r="BF1179" s="151">
        <f>VLOOKUP($A1179,Basisgegevens!$B:$L,7,0)</f>
        <v>3.1712962962962962E-3</v>
      </c>
      <c r="BG1179" s="151">
        <f>VLOOKUP($A1179,Basisgegevens!$B:$L,8,0)</f>
        <v>7.8125E-3</v>
      </c>
      <c r="BH1179" s="152">
        <f>VLOOKUP($A1179,Basisgegevens!$B:$L,9,0)</f>
        <v>300</v>
      </c>
      <c r="BI1179" s="152">
        <f>VLOOKUP($A1179,Basisgegevens!$B:$L,10,0)</f>
        <v>135</v>
      </c>
      <c r="BJ1179" s="152">
        <f>VLOOKUP($A1179,Basisgegevens!$B:$L,11,0)</f>
        <v>19</v>
      </c>
      <c r="BK1179" s="152" t="str">
        <f t="shared" si="490"/>
        <v/>
      </c>
      <c r="BL1179" s="153" t="str">
        <f t="shared" si="491"/>
        <v>Uit</v>
      </c>
      <c r="BM1179" s="154" t="str">
        <f t="shared" si="470"/>
        <v/>
      </c>
      <c r="BN1179" s="154">
        <f t="shared" si="492"/>
        <v>0</v>
      </c>
      <c r="BO1179" s="154" t="str">
        <f t="shared" si="493"/>
        <v/>
      </c>
      <c r="BP1179" s="61"/>
      <c r="BQ1179" s="61"/>
      <c r="BR1179" s="59" t="str">
        <f t="shared" si="494"/>
        <v/>
      </c>
      <c r="BS1179" s="59" t="str">
        <f t="shared" si="495"/>
        <v/>
      </c>
      <c r="BT1179" s="155" t="str">
        <f t="shared" si="496"/>
        <v/>
      </c>
      <c r="BU1179" s="156" t="str">
        <f t="shared" si="497"/>
        <v/>
      </c>
      <c r="BV1179" s="68"/>
      <c r="BW1179" s="68"/>
      <c r="BX1179" s="68"/>
      <c r="BY1179" s="68"/>
      <c r="BZ1179" s="68"/>
      <c r="CA1179" s="68"/>
      <c r="CB1179" s="68"/>
      <c r="CC1179" s="68"/>
    </row>
    <row r="1180" spans="1:81" x14ac:dyDescent="0.2">
      <c r="A1180" s="138" t="s">
        <v>196</v>
      </c>
      <c r="B1180" s="32"/>
      <c r="C1180" s="164" t="str">
        <f t="shared" si="477"/>
        <v>L</v>
      </c>
      <c r="D1180" s="68"/>
      <c r="E1180" s="40"/>
      <c r="F1180" s="35"/>
      <c r="G1180" s="32"/>
      <c r="H1180" s="32"/>
      <c r="I1180" s="32"/>
      <c r="J1180" s="32"/>
      <c r="K1180" s="41"/>
      <c r="L1180" s="42"/>
      <c r="M1180" s="42"/>
      <c r="N1180" s="167" t="str">
        <f t="shared" si="478"/>
        <v>Uit</v>
      </c>
      <c r="O1180" s="46"/>
      <c r="P1180" s="47"/>
      <c r="Q1180" s="48">
        <f t="shared" si="479"/>
        <v>0</v>
      </c>
      <c r="R1180" s="49" t="str">
        <f t="shared" si="480"/>
        <v/>
      </c>
      <c r="S1180" s="50" t="str">
        <f t="shared" si="481"/>
        <v>Uit</v>
      </c>
      <c r="T1180" s="171">
        <f t="shared" si="482"/>
        <v>0</v>
      </c>
      <c r="U1180" s="169">
        <f t="shared" si="483"/>
        <v>0</v>
      </c>
      <c r="V1180" s="169" t="str">
        <f t="shared" si="484"/>
        <v>Uit</v>
      </c>
      <c r="W1180" s="170" t="str">
        <f t="shared" si="485"/>
        <v/>
      </c>
      <c r="X1180" s="91" t="str">
        <f t="shared" si="486"/>
        <v/>
      </c>
      <c r="Y1180" s="51"/>
      <c r="Z1180" s="51"/>
      <c r="AA1180" s="51"/>
      <c r="AB1180" s="51"/>
      <c r="AC1180" s="51"/>
      <c r="AD1180" s="51"/>
      <c r="AE1180" s="51"/>
      <c r="AF1180" s="51"/>
      <c r="AG1180" s="51"/>
      <c r="AH1180" s="51"/>
      <c r="AI1180" s="51"/>
      <c r="AJ1180" s="51"/>
      <c r="AK1180" s="51"/>
      <c r="AL1180" s="51"/>
      <c r="AM1180" s="51"/>
      <c r="AN1180" s="51"/>
      <c r="AO1180" s="51"/>
      <c r="AP1180" s="51"/>
      <c r="AQ1180" s="51"/>
      <c r="AR1180" s="51"/>
      <c r="AS1180" s="51"/>
      <c r="AT1180" s="51"/>
      <c r="AU1180" s="51"/>
      <c r="AV1180" s="51"/>
      <c r="AW1180" s="51"/>
      <c r="AX1180" s="149">
        <f t="shared" si="487"/>
        <v>0</v>
      </c>
      <c r="AY1180" s="52"/>
      <c r="AZ1180" s="90" t="e">
        <f>VLOOKUP(AY1180,Termination!C:D,2,FALSE)</f>
        <v>#N/A</v>
      </c>
      <c r="BA1180" s="92" t="str">
        <f t="shared" si="488"/>
        <v/>
      </c>
      <c r="BB1180" s="89"/>
      <c r="BC1180" s="89"/>
      <c r="BD1180" s="150" t="str">
        <f t="shared" si="489"/>
        <v/>
      </c>
      <c r="BE1180" s="151">
        <f>VLOOKUP(A1180,Basisgegevens!$B:$L,5,0)</f>
        <v>3.4027777777777776E-3</v>
      </c>
      <c r="BF1180" s="151">
        <f>VLOOKUP($A1180,Basisgegevens!$B:$L,7,0)</f>
        <v>3.1712962962962962E-3</v>
      </c>
      <c r="BG1180" s="151">
        <f>VLOOKUP($A1180,Basisgegevens!$B:$L,8,0)</f>
        <v>7.8125E-3</v>
      </c>
      <c r="BH1180" s="152">
        <f>VLOOKUP($A1180,Basisgegevens!$B:$L,9,0)</f>
        <v>300</v>
      </c>
      <c r="BI1180" s="152">
        <f>VLOOKUP($A1180,Basisgegevens!$B:$L,10,0)</f>
        <v>135</v>
      </c>
      <c r="BJ1180" s="152">
        <f>VLOOKUP($A1180,Basisgegevens!$B:$L,11,0)</f>
        <v>19</v>
      </c>
      <c r="BK1180" s="152" t="str">
        <f t="shared" si="490"/>
        <v/>
      </c>
      <c r="BL1180" s="153" t="str">
        <f t="shared" si="491"/>
        <v>Uit</v>
      </c>
      <c r="BM1180" s="154" t="str">
        <f t="shared" si="470"/>
        <v/>
      </c>
      <c r="BN1180" s="154">
        <f t="shared" si="492"/>
        <v>0</v>
      </c>
      <c r="BO1180" s="154" t="str">
        <f t="shared" si="493"/>
        <v/>
      </c>
      <c r="BP1180" s="61"/>
      <c r="BQ1180" s="61"/>
      <c r="BR1180" s="59" t="str">
        <f t="shared" si="494"/>
        <v/>
      </c>
      <c r="BS1180" s="59" t="str">
        <f t="shared" si="495"/>
        <v/>
      </c>
      <c r="BT1180" s="155" t="str">
        <f t="shared" si="496"/>
        <v/>
      </c>
      <c r="BU1180" s="156" t="str">
        <f t="shared" si="497"/>
        <v/>
      </c>
      <c r="BV1180" s="68"/>
      <c r="BW1180" s="68"/>
      <c r="BX1180" s="68"/>
      <c r="BY1180" s="68"/>
      <c r="BZ1180" s="68"/>
      <c r="CA1180" s="68"/>
      <c r="CB1180" s="68"/>
      <c r="CC1180" s="68"/>
    </row>
    <row r="1181" spans="1:81" x14ac:dyDescent="0.2">
      <c r="A1181" s="138" t="s">
        <v>196</v>
      </c>
      <c r="B1181" s="32"/>
      <c r="C1181" s="164" t="str">
        <f t="shared" si="477"/>
        <v>L</v>
      </c>
      <c r="D1181" s="68"/>
      <c r="E1181" s="40"/>
      <c r="F1181" s="35"/>
      <c r="G1181" s="32"/>
      <c r="H1181" s="32"/>
      <c r="I1181" s="32"/>
      <c r="J1181" s="32"/>
      <c r="K1181" s="41"/>
      <c r="L1181" s="42"/>
      <c r="M1181" s="42"/>
      <c r="N1181" s="167" t="str">
        <f t="shared" si="478"/>
        <v>Uit</v>
      </c>
      <c r="O1181" s="46"/>
      <c r="P1181" s="47"/>
      <c r="Q1181" s="48">
        <f t="shared" si="479"/>
        <v>0</v>
      </c>
      <c r="R1181" s="49" t="str">
        <f t="shared" si="480"/>
        <v/>
      </c>
      <c r="S1181" s="50" t="str">
        <f t="shared" si="481"/>
        <v>Uit</v>
      </c>
      <c r="T1181" s="171">
        <f t="shared" si="482"/>
        <v>0</v>
      </c>
      <c r="U1181" s="169">
        <f t="shared" si="483"/>
        <v>0</v>
      </c>
      <c r="V1181" s="169" t="str">
        <f t="shared" si="484"/>
        <v>Uit</v>
      </c>
      <c r="W1181" s="170" t="str">
        <f t="shared" si="485"/>
        <v/>
      </c>
      <c r="X1181" s="91" t="str">
        <f t="shared" si="486"/>
        <v/>
      </c>
      <c r="Y1181" s="51"/>
      <c r="Z1181" s="51"/>
      <c r="AA1181" s="51"/>
      <c r="AB1181" s="51"/>
      <c r="AC1181" s="51"/>
      <c r="AD1181" s="51"/>
      <c r="AE1181" s="51"/>
      <c r="AF1181" s="51"/>
      <c r="AG1181" s="51"/>
      <c r="AH1181" s="51"/>
      <c r="AI1181" s="51"/>
      <c r="AJ1181" s="51"/>
      <c r="AK1181" s="51"/>
      <c r="AL1181" s="51"/>
      <c r="AM1181" s="51"/>
      <c r="AN1181" s="51"/>
      <c r="AO1181" s="51"/>
      <c r="AP1181" s="51"/>
      <c r="AQ1181" s="51"/>
      <c r="AR1181" s="51"/>
      <c r="AS1181" s="51"/>
      <c r="AT1181" s="51"/>
      <c r="AU1181" s="51"/>
      <c r="AV1181" s="51"/>
      <c r="AW1181" s="51"/>
      <c r="AX1181" s="149">
        <f t="shared" si="487"/>
        <v>0</v>
      </c>
      <c r="AY1181" s="52"/>
      <c r="AZ1181" s="90" t="e">
        <f>VLOOKUP(AY1181,Termination!C:D,2,FALSE)</f>
        <v>#N/A</v>
      </c>
      <c r="BA1181" s="92" t="str">
        <f t="shared" si="488"/>
        <v/>
      </c>
      <c r="BB1181" s="89"/>
      <c r="BC1181" s="89"/>
      <c r="BD1181" s="150" t="str">
        <f t="shared" si="489"/>
        <v/>
      </c>
      <c r="BE1181" s="151">
        <f>VLOOKUP(A1181,Basisgegevens!$B:$L,5,0)</f>
        <v>3.4027777777777776E-3</v>
      </c>
      <c r="BF1181" s="151">
        <f>VLOOKUP($A1181,Basisgegevens!$B:$L,7,0)</f>
        <v>3.1712962962962962E-3</v>
      </c>
      <c r="BG1181" s="151">
        <f>VLOOKUP($A1181,Basisgegevens!$B:$L,8,0)</f>
        <v>7.8125E-3</v>
      </c>
      <c r="BH1181" s="152">
        <f>VLOOKUP($A1181,Basisgegevens!$B:$L,9,0)</f>
        <v>300</v>
      </c>
      <c r="BI1181" s="152">
        <f>VLOOKUP($A1181,Basisgegevens!$B:$L,10,0)</f>
        <v>135</v>
      </c>
      <c r="BJ1181" s="152">
        <f>VLOOKUP($A1181,Basisgegevens!$B:$L,11,0)</f>
        <v>19</v>
      </c>
      <c r="BK1181" s="152" t="str">
        <f t="shared" si="490"/>
        <v/>
      </c>
      <c r="BL1181" s="153" t="str">
        <f t="shared" si="491"/>
        <v>Uit</v>
      </c>
      <c r="BM1181" s="154" t="str">
        <f t="shared" si="470"/>
        <v/>
      </c>
      <c r="BN1181" s="154">
        <f t="shared" si="492"/>
        <v>0</v>
      </c>
      <c r="BO1181" s="154" t="str">
        <f t="shared" si="493"/>
        <v/>
      </c>
      <c r="BP1181" s="61"/>
      <c r="BQ1181" s="61"/>
      <c r="BR1181" s="59" t="str">
        <f t="shared" si="494"/>
        <v/>
      </c>
      <c r="BS1181" s="59" t="str">
        <f t="shared" si="495"/>
        <v/>
      </c>
      <c r="BT1181" s="155" t="str">
        <f t="shared" si="496"/>
        <v/>
      </c>
      <c r="BU1181" s="156" t="str">
        <f t="shared" si="497"/>
        <v/>
      </c>
      <c r="BV1181" s="68"/>
      <c r="BW1181" s="68"/>
      <c r="BX1181" s="68"/>
      <c r="BY1181" s="68"/>
      <c r="BZ1181" s="68"/>
      <c r="CA1181" s="68"/>
      <c r="CB1181" s="68"/>
      <c r="CC1181" s="68"/>
    </row>
    <row r="1182" spans="1:81" x14ac:dyDescent="0.2">
      <c r="A1182" s="138" t="s">
        <v>196</v>
      </c>
      <c r="B1182" s="32"/>
      <c r="C1182" s="164" t="str">
        <f t="shared" si="477"/>
        <v>L</v>
      </c>
      <c r="D1182" s="68"/>
      <c r="E1182" s="40"/>
      <c r="F1182" s="35"/>
      <c r="G1182" s="32"/>
      <c r="H1182" s="32"/>
      <c r="I1182" s="32"/>
      <c r="J1182" s="32"/>
      <c r="K1182" s="41"/>
      <c r="L1182" s="42"/>
      <c r="M1182" s="42"/>
      <c r="N1182" s="167" t="str">
        <f t="shared" si="478"/>
        <v>Uit</v>
      </c>
      <c r="O1182" s="46"/>
      <c r="P1182" s="47"/>
      <c r="Q1182" s="48">
        <f t="shared" si="479"/>
        <v>0</v>
      </c>
      <c r="R1182" s="49" t="str">
        <f t="shared" si="480"/>
        <v/>
      </c>
      <c r="S1182" s="50" t="str">
        <f t="shared" si="481"/>
        <v>Uit</v>
      </c>
      <c r="T1182" s="171">
        <f t="shared" si="482"/>
        <v>0</v>
      </c>
      <c r="U1182" s="169">
        <f t="shared" si="483"/>
        <v>0</v>
      </c>
      <c r="V1182" s="169" t="str">
        <f t="shared" si="484"/>
        <v>Uit</v>
      </c>
      <c r="W1182" s="170" t="str">
        <f t="shared" si="485"/>
        <v/>
      </c>
      <c r="X1182" s="91" t="str">
        <f t="shared" si="486"/>
        <v/>
      </c>
      <c r="Y1182" s="51"/>
      <c r="Z1182" s="51"/>
      <c r="AA1182" s="51"/>
      <c r="AB1182" s="51"/>
      <c r="AC1182" s="51"/>
      <c r="AD1182" s="51"/>
      <c r="AE1182" s="51"/>
      <c r="AF1182" s="51"/>
      <c r="AG1182" s="51"/>
      <c r="AH1182" s="51"/>
      <c r="AI1182" s="51"/>
      <c r="AJ1182" s="51"/>
      <c r="AK1182" s="51"/>
      <c r="AL1182" s="51"/>
      <c r="AM1182" s="51"/>
      <c r="AN1182" s="51"/>
      <c r="AO1182" s="51"/>
      <c r="AP1182" s="51"/>
      <c r="AQ1182" s="51"/>
      <c r="AR1182" s="51"/>
      <c r="AS1182" s="51"/>
      <c r="AT1182" s="51"/>
      <c r="AU1182" s="51"/>
      <c r="AV1182" s="51"/>
      <c r="AW1182" s="51"/>
      <c r="AX1182" s="149">
        <f t="shared" si="487"/>
        <v>0</v>
      </c>
      <c r="AY1182" s="52"/>
      <c r="AZ1182" s="90" t="e">
        <f>VLOOKUP(AY1182,Termination!C:D,2,FALSE)</f>
        <v>#N/A</v>
      </c>
      <c r="BA1182" s="92" t="str">
        <f t="shared" si="488"/>
        <v/>
      </c>
      <c r="BB1182" s="89"/>
      <c r="BC1182" s="89"/>
      <c r="BD1182" s="150" t="str">
        <f t="shared" si="489"/>
        <v/>
      </c>
      <c r="BE1182" s="151">
        <f>VLOOKUP(A1182,Basisgegevens!$B:$L,5,0)</f>
        <v>3.4027777777777776E-3</v>
      </c>
      <c r="BF1182" s="151">
        <f>VLOOKUP($A1182,Basisgegevens!$B:$L,7,0)</f>
        <v>3.1712962962962962E-3</v>
      </c>
      <c r="BG1182" s="151">
        <f>VLOOKUP($A1182,Basisgegevens!$B:$L,8,0)</f>
        <v>7.8125E-3</v>
      </c>
      <c r="BH1182" s="152">
        <f>VLOOKUP($A1182,Basisgegevens!$B:$L,9,0)</f>
        <v>300</v>
      </c>
      <c r="BI1182" s="152">
        <f>VLOOKUP($A1182,Basisgegevens!$B:$L,10,0)</f>
        <v>135</v>
      </c>
      <c r="BJ1182" s="152">
        <f>VLOOKUP($A1182,Basisgegevens!$B:$L,11,0)</f>
        <v>19</v>
      </c>
      <c r="BK1182" s="152" t="str">
        <f t="shared" si="490"/>
        <v/>
      </c>
      <c r="BL1182" s="153" t="str">
        <f t="shared" si="491"/>
        <v>Uit</v>
      </c>
      <c r="BM1182" s="154" t="str">
        <f t="shared" si="470"/>
        <v/>
      </c>
      <c r="BN1182" s="154">
        <f t="shared" si="492"/>
        <v>0</v>
      </c>
      <c r="BO1182" s="154" t="str">
        <f t="shared" si="493"/>
        <v/>
      </c>
      <c r="BP1182" s="61"/>
      <c r="BQ1182" s="61"/>
      <c r="BR1182" s="59" t="str">
        <f t="shared" si="494"/>
        <v/>
      </c>
      <c r="BS1182" s="59" t="str">
        <f t="shared" si="495"/>
        <v/>
      </c>
      <c r="BT1182" s="155" t="str">
        <f t="shared" si="496"/>
        <v/>
      </c>
      <c r="BU1182" s="156" t="str">
        <f t="shared" si="497"/>
        <v/>
      </c>
      <c r="BV1182" s="68"/>
      <c r="BW1182" s="68"/>
      <c r="BX1182" s="68"/>
      <c r="BY1182" s="68"/>
      <c r="BZ1182" s="68"/>
      <c r="CA1182" s="68"/>
      <c r="CB1182" s="68"/>
      <c r="CC1182" s="68"/>
    </row>
    <row r="1183" spans="1:81" x14ac:dyDescent="0.2">
      <c r="A1183" s="138" t="s">
        <v>196</v>
      </c>
      <c r="B1183" s="32"/>
      <c r="C1183" s="164" t="str">
        <f t="shared" si="477"/>
        <v>L</v>
      </c>
      <c r="D1183" s="68"/>
      <c r="E1183" s="40"/>
      <c r="F1183" s="35"/>
      <c r="G1183" s="32"/>
      <c r="H1183" s="32"/>
      <c r="I1183" s="32"/>
      <c r="J1183" s="32"/>
      <c r="K1183" s="41"/>
      <c r="L1183" s="42"/>
      <c r="M1183" s="42"/>
      <c r="N1183" s="167" t="str">
        <f t="shared" si="478"/>
        <v>Uit</v>
      </c>
      <c r="O1183" s="46"/>
      <c r="P1183" s="47"/>
      <c r="Q1183" s="48">
        <f t="shared" si="479"/>
        <v>0</v>
      </c>
      <c r="R1183" s="49" t="str">
        <f t="shared" si="480"/>
        <v/>
      </c>
      <c r="S1183" s="50" t="str">
        <f t="shared" si="481"/>
        <v>Uit</v>
      </c>
      <c r="T1183" s="171">
        <f t="shared" si="482"/>
        <v>0</v>
      </c>
      <c r="U1183" s="169">
        <f t="shared" si="483"/>
        <v>0</v>
      </c>
      <c r="V1183" s="169" t="str">
        <f t="shared" si="484"/>
        <v>Uit</v>
      </c>
      <c r="W1183" s="170" t="str">
        <f t="shared" si="485"/>
        <v/>
      </c>
      <c r="X1183" s="91" t="str">
        <f t="shared" si="486"/>
        <v/>
      </c>
      <c r="Y1183" s="51"/>
      <c r="Z1183" s="51"/>
      <c r="AA1183" s="51"/>
      <c r="AB1183" s="51"/>
      <c r="AC1183" s="51"/>
      <c r="AD1183" s="51"/>
      <c r="AE1183" s="51"/>
      <c r="AF1183" s="51"/>
      <c r="AG1183" s="51"/>
      <c r="AH1183" s="51"/>
      <c r="AI1183" s="51"/>
      <c r="AJ1183" s="51"/>
      <c r="AK1183" s="51"/>
      <c r="AL1183" s="51"/>
      <c r="AM1183" s="51"/>
      <c r="AN1183" s="51"/>
      <c r="AO1183" s="51"/>
      <c r="AP1183" s="51"/>
      <c r="AQ1183" s="51"/>
      <c r="AR1183" s="51"/>
      <c r="AS1183" s="51"/>
      <c r="AT1183" s="51"/>
      <c r="AU1183" s="51"/>
      <c r="AV1183" s="51"/>
      <c r="AW1183" s="51"/>
      <c r="AX1183" s="149">
        <f t="shared" si="487"/>
        <v>0</v>
      </c>
      <c r="AY1183" s="52"/>
      <c r="AZ1183" s="90" t="e">
        <f>VLOOKUP(AY1183,Termination!C:D,2,FALSE)</f>
        <v>#N/A</v>
      </c>
      <c r="BA1183" s="92" t="str">
        <f t="shared" si="488"/>
        <v/>
      </c>
      <c r="BB1183" s="89"/>
      <c r="BC1183" s="89"/>
      <c r="BD1183" s="150" t="str">
        <f t="shared" si="489"/>
        <v/>
      </c>
      <c r="BE1183" s="151">
        <f>VLOOKUP(A1183,Basisgegevens!$B:$L,5,0)</f>
        <v>3.4027777777777776E-3</v>
      </c>
      <c r="BF1183" s="151">
        <f>VLOOKUP($A1183,Basisgegevens!$B:$L,7,0)</f>
        <v>3.1712962962962962E-3</v>
      </c>
      <c r="BG1183" s="151">
        <f>VLOOKUP($A1183,Basisgegevens!$B:$L,8,0)</f>
        <v>7.8125E-3</v>
      </c>
      <c r="BH1183" s="152">
        <f>VLOOKUP($A1183,Basisgegevens!$B:$L,9,0)</f>
        <v>300</v>
      </c>
      <c r="BI1183" s="152">
        <f>VLOOKUP($A1183,Basisgegevens!$B:$L,10,0)</f>
        <v>135</v>
      </c>
      <c r="BJ1183" s="152">
        <f>VLOOKUP($A1183,Basisgegevens!$B:$L,11,0)</f>
        <v>19</v>
      </c>
      <c r="BK1183" s="152" t="str">
        <f t="shared" si="490"/>
        <v/>
      </c>
      <c r="BL1183" s="153" t="str">
        <f t="shared" si="491"/>
        <v>Uit</v>
      </c>
      <c r="BM1183" s="154" t="str">
        <f t="shared" si="470"/>
        <v/>
      </c>
      <c r="BN1183" s="154">
        <f t="shared" si="492"/>
        <v>0</v>
      </c>
      <c r="BO1183" s="154" t="str">
        <f t="shared" si="493"/>
        <v/>
      </c>
      <c r="BP1183" s="61"/>
      <c r="BQ1183" s="61"/>
      <c r="BR1183" s="59" t="str">
        <f t="shared" si="494"/>
        <v/>
      </c>
      <c r="BS1183" s="59" t="str">
        <f t="shared" si="495"/>
        <v/>
      </c>
      <c r="BT1183" s="155" t="str">
        <f t="shared" si="496"/>
        <v/>
      </c>
      <c r="BU1183" s="156" t="str">
        <f t="shared" si="497"/>
        <v/>
      </c>
      <c r="BV1183" s="68"/>
      <c r="BW1183" s="68"/>
      <c r="BX1183" s="68"/>
      <c r="BY1183" s="68"/>
      <c r="BZ1183" s="68"/>
      <c r="CA1183" s="68"/>
      <c r="CB1183" s="68"/>
      <c r="CC1183" s="68"/>
    </row>
    <row r="1184" spans="1:81" x14ac:dyDescent="0.2">
      <c r="A1184" s="138" t="s">
        <v>196</v>
      </c>
      <c r="B1184" s="32"/>
      <c r="C1184" s="164" t="str">
        <f t="shared" si="477"/>
        <v>L</v>
      </c>
      <c r="D1184" s="68"/>
      <c r="E1184" s="40"/>
      <c r="F1184" s="35"/>
      <c r="G1184" s="32"/>
      <c r="H1184" s="32"/>
      <c r="I1184" s="32"/>
      <c r="J1184" s="32"/>
      <c r="K1184" s="41"/>
      <c r="L1184" s="42"/>
      <c r="M1184" s="42"/>
      <c r="N1184" s="167" t="str">
        <f t="shared" si="478"/>
        <v>Uit</v>
      </c>
      <c r="O1184" s="46"/>
      <c r="P1184" s="47"/>
      <c r="Q1184" s="48">
        <f t="shared" si="479"/>
        <v>0</v>
      </c>
      <c r="R1184" s="49" t="str">
        <f t="shared" si="480"/>
        <v/>
      </c>
      <c r="S1184" s="50" t="str">
        <f t="shared" si="481"/>
        <v>Uit</v>
      </c>
      <c r="T1184" s="171">
        <f t="shared" si="482"/>
        <v>0</v>
      </c>
      <c r="U1184" s="169">
        <f t="shared" si="483"/>
        <v>0</v>
      </c>
      <c r="V1184" s="169" t="str">
        <f t="shared" si="484"/>
        <v>Uit</v>
      </c>
      <c r="W1184" s="170" t="str">
        <f t="shared" si="485"/>
        <v/>
      </c>
      <c r="X1184" s="91" t="str">
        <f t="shared" si="486"/>
        <v/>
      </c>
      <c r="Y1184" s="51"/>
      <c r="Z1184" s="51"/>
      <c r="AA1184" s="51"/>
      <c r="AB1184" s="51"/>
      <c r="AC1184" s="51"/>
      <c r="AD1184" s="51"/>
      <c r="AE1184" s="51"/>
      <c r="AF1184" s="51"/>
      <c r="AG1184" s="51"/>
      <c r="AH1184" s="51"/>
      <c r="AI1184" s="51"/>
      <c r="AJ1184" s="51"/>
      <c r="AK1184" s="51"/>
      <c r="AL1184" s="51"/>
      <c r="AM1184" s="51"/>
      <c r="AN1184" s="51"/>
      <c r="AO1184" s="51"/>
      <c r="AP1184" s="51"/>
      <c r="AQ1184" s="51"/>
      <c r="AR1184" s="51"/>
      <c r="AS1184" s="51"/>
      <c r="AT1184" s="51"/>
      <c r="AU1184" s="51"/>
      <c r="AV1184" s="51"/>
      <c r="AW1184" s="51"/>
      <c r="AX1184" s="149">
        <f t="shared" si="487"/>
        <v>0</v>
      </c>
      <c r="AY1184" s="52"/>
      <c r="AZ1184" s="90" t="e">
        <f>VLOOKUP(AY1184,Termination!C:D,2,FALSE)</f>
        <v>#N/A</v>
      </c>
      <c r="BA1184" s="92" t="str">
        <f t="shared" si="488"/>
        <v/>
      </c>
      <c r="BB1184" s="89"/>
      <c r="BC1184" s="89"/>
      <c r="BD1184" s="150" t="str">
        <f t="shared" si="489"/>
        <v/>
      </c>
      <c r="BE1184" s="151">
        <f>VLOOKUP(A1184,Basisgegevens!$B:$L,5,0)</f>
        <v>3.4027777777777776E-3</v>
      </c>
      <c r="BF1184" s="151">
        <f>VLOOKUP($A1184,Basisgegevens!$B:$L,7,0)</f>
        <v>3.1712962962962962E-3</v>
      </c>
      <c r="BG1184" s="151">
        <f>VLOOKUP($A1184,Basisgegevens!$B:$L,8,0)</f>
        <v>7.8125E-3</v>
      </c>
      <c r="BH1184" s="152">
        <f>VLOOKUP($A1184,Basisgegevens!$B:$L,9,0)</f>
        <v>300</v>
      </c>
      <c r="BI1184" s="152">
        <f>VLOOKUP($A1184,Basisgegevens!$B:$L,10,0)</f>
        <v>135</v>
      </c>
      <c r="BJ1184" s="152">
        <f>VLOOKUP($A1184,Basisgegevens!$B:$L,11,0)</f>
        <v>19</v>
      </c>
      <c r="BK1184" s="152" t="str">
        <f t="shared" si="490"/>
        <v/>
      </c>
      <c r="BL1184" s="153" t="str">
        <f t="shared" si="491"/>
        <v>Uit</v>
      </c>
      <c r="BM1184" s="154" t="str">
        <f t="shared" si="470"/>
        <v/>
      </c>
      <c r="BN1184" s="154">
        <f t="shared" si="492"/>
        <v>0</v>
      </c>
      <c r="BO1184" s="154" t="str">
        <f t="shared" si="493"/>
        <v/>
      </c>
      <c r="BP1184" s="61"/>
      <c r="BQ1184" s="61"/>
      <c r="BR1184" s="59" t="str">
        <f t="shared" si="494"/>
        <v/>
      </c>
      <c r="BS1184" s="59" t="str">
        <f t="shared" si="495"/>
        <v/>
      </c>
      <c r="BT1184" s="155" t="str">
        <f t="shared" si="496"/>
        <v/>
      </c>
      <c r="BU1184" s="156" t="str">
        <f t="shared" si="497"/>
        <v/>
      </c>
      <c r="BV1184" s="68"/>
      <c r="BW1184" s="68"/>
      <c r="BX1184" s="68"/>
      <c r="BY1184" s="68"/>
      <c r="BZ1184" s="68"/>
      <c r="CA1184" s="68"/>
      <c r="CB1184" s="68"/>
      <c r="CC1184" s="68"/>
    </row>
    <row r="1185" spans="1:81" x14ac:dyDescent="0.2">
      <c r="A1185" s="138" t="s">
        <v>196</v>
      </c>
      <c r="B1185" s="32"/>
      <c r="C1185" s="164" t="str">
        <f t="shared" si="477"/>
        <v>L</v>
      </c>
      <c r="D1185" s="68"/>
      <c r="E1185" s="40"/>
      <c r="F1185" s="35"/>
      <c r="G1185" s="32"/>
      <c r="H1185" s="32"/>
      <c r="I1185" s="32"/>
      <c r="J1185" s="32"/>
      <c r="K1185" s="41"/>
      <c r="L1185" s="42"/>
      <c r="M1185" s="42"/>
      <c r="N1185" s="167" t="str">
        <f t="shared" si="478"/>
        <v>Uit</v>
      </c>
      <c r="O1185" s="46"/>
      <c r="P1185" s="47"/>
      <c r="Q1185" s="48">
        <f t="shared" si="479"/>
        <v>0</v>
      </c>
      <c r="R1185" s="49" t="str">
        <f t="shared" si="480"/>
        <v/>
      </c>
      <c r="S1185" s="50" t="str">
        <f t="shared" si="481"/>
        <v>Uit</v>
      </c>
      <c r="T1185" s="171">
        <f t="shared" si="482"/>
        <v>0</v>
      </c>
      <c r="U1185" s="169">
        <f t="shared" si="483"/>
        <v>0</v>
      </c>
      <c r="V1185" s="169" t="str">
        <f t="shared" si="484"/>
        <v>Uit</v>
      </c>
      <c r="W1185" s="170" t="str">
        <f t="shared" si="485"/>
        <v/>
      </c>
      <c r="X1185" s="91" t="str">
        <f t="shared" si="486"/>
        <v/>
      </c>
      <c r="Y1185" s="51"/>
      <c r="Z1185" s="51"/>
      <c r="AA1185" s="51"/>
      <c r="AB1185" s="51"/>
      <c r="AC1185" s="51"/>
      <c r="AD1185" s="51"/>
      <c r="AE1185" s="51"/>
      <c r="AF1185" s="51"/>
      <c r="AG1185" s="51"/>
      <c r="AH1185" s="51"/>
      <c r="AI1185" s="51"/>
      <c r="AJ1185" s="51"/>
      <c r="AK1185" s="51"/>
      <c r="AL1185" s="51"/>
      <c r="AM1185" s="51"/>
      <c r="AN1185" s="51"/>
      <c r="AO1185" s="51"/>
      <c r="AP1185" s="51"/>
      <c r="AQ1185" s="51"/>
      <c r="AR1185" s="51"/>
      <c r="AS1185" s="51"/>
      <c r="AT1185" s="51"/>
      <c r="AU1185" s="51"/>
      <c r="AV1185" s="51"/>
      <c r="AW1185" s="51"/>
      <c r="AX1185" s="149">
        <f t="shared" si="487"/>
        <v>0</v>
      </c>
      <c r="AY1185" s="52"/>
      <c r="AZ1185" s="90" t="e">
        <f>VLOOKUP(AY1185,Termination!C:D,2,FALSE)</f>
        <v>#N/A</v>
      </c>
      <c r="BA1185" s="92" t="str">
        <f t="shared" si="488"/>
        <v/>
      </c>
      <c r="BB1185" s="89"/>
      <c r="BC1185" s="89"/>
      <c r="BD1185" s="150" t="str">
        <f t="shared" si="489"/>
        <v/>
      </c>
      <c r="BE1185" s="151">
        <f>VLOOKUP(A1185,Basisgegevens!$B:$L,5,0)</f>
        <v>3.4027777777777776E-3</v>
      </c>
      <c r="BF1185" s="151">
        <f>VLOOKUP($A1185,Basisgegevens!$B:$L,7,0)</f>
        <v>3.1712962962962962E-3</v>
      </c>
      <c r="BG1185" s="151">
        <f>VLOOKUP($A1185,Basisgegevens!$B:$L,8,0)</f>
        <v>7.8125E-3</v>
      </c>
      <c r="BH1185" s="152">
        <f>VLOOKUP($A1185,Basisgegevens!$B:$L,9,0)</f>
        <v>300</v>
      </c>
      <c r="BI1185" s="152">
        <f>VLOOKUP($A1185,Basisgegevens!$B:$L,10,0)</f>
        <v>135</v>
      </c>
      <c r="BJ1185" s="152">
        <f>VLOOKUP($A1185,Basisgegevens!$B:$L,11,0)</f>
        <v>19</v>
      </c>
      <c r="BK1185" s="152" t="str">
        <f t="shared" si="490"/>
        <v/>
      </c>
      <c r="BL1185" s="153" t="str">
        <f t="shared" si="491"/>
        <v>Uit</v>
      </c>
      <c r="BM1185" s="154" t="str">
        <f t="shared" si="470"/>
        <v/>
      </c>
      <c r="BN1185" s="154">
        <f t="shared" si="492"/>
        <v>0</v>
      </c>
      <c r="BO1185" s="154" t="str">
        <f t="shared" si="493"/>
        <v/>
      </c>
      <c r="BP1185" s="61"/>
      <c r="BQ1185" s="61"/>
      <c r="BR1185" s="59" t="str">
        <f t="shared" si="494"/>
        <v/>
      </c>
      <c r="BS1185" s="59" t="str">
        <f t="shared" si="495"/>
        <v/>
      </c>
      <c r="BT1185" s="155" t="str">
        <f t="shared" si="496"/>
        <v/>
      </c>
      <c r="BU1185" s="156" t="str">
        <f t="shared" si="497"/>
        <v/>
      </c>
      <c r="BV1185" s="68"/>
      <c r="BW1185" s="68"/>
      <c r="BX1185" s="68"/>
      <c r="BY1185" s="68"/>
      <c r="BZ1185" s="68"/>
      <c r="CA1185" s="68"/>
      <c r="CB1185" s="68"/>
      <c r="CC1185" s="68"/>
    </row>
    <row r="1186" spans="1:81" x14ac:dyDescent="0.2">
      <c r="A1186" s="138" t="s">
        <v>196</v>
      </c>
      <c r="B1186" s="32"/>
      <c r="C1186" s="164" t="str">
        <f t="shared" si="477"/>
        <v>L</v>
      </c>
      <c r="D1186" s="68"/>
      <c r="E1186" s="40"/>
      <c r="F1186" s="35"/>
      <c r="G1186" s="32"/>
      <c r="H1186" s="32"/>
      <c r="I1186" s="32"/>
      <c r="J1186" s="32"/>
      <c r="K1186" s="41"/>
      <c r="L1186" s="42"/>
      <c r="M1186" s="42"/>
      <c r="N1186" s="167" t="str">
        <f t="shared" si="478"/>
        <v>Uit</v>
      </c>
      <c r="O1186" s="46"/>
      <c r="P1186" s="47"/>
      <c r="Q1186" s="48">
        <f t="shared" si="479"/>
        <v>0</v>
      </c>
      <c r="R1186" s="49" t="str">
        <f t="shared" si="480"/>
        <v/>
      </c>
      <c r="S1186" s="50" t="str">
        <f t="shared" si="481"/>
        <v>Uit</v>
      </c>
      <c r="T1186" s="171">
        <f t="shared" si="482"/>
        <v>0</v>
      </c>
      <c r="U1186" s="169">
        <f t="shared" si="483"/>
        <v>0</v>
      </c>
      <c r="V1186" s="169" t="str">
        <f t="shared" si="484"/>
        <v>Uit</v>
      </c>
      <c r="W1186" s="170" t="str">
        <f t="shared" si="485"/>
        <v/>
      </c>
      <c r="X1186" s="91" t="str">
        <f t="shared" si="486"/>
        <v/>
      </c>
      <c r="Y1186" s="51"/>
      <c r="Z1186" s="51"/>
      <c r="AA1186" s="51"/>
      <c r="AB1186" s="51"/>
      <c r="AC1186" s="51"/>
      <c r="AD1186" s="51"/>
      <c r="AE1186" s="51"/>
      <c r="AF1186" s="51"/>
      <c r="AG1186" s="51"/>
      <c r="AH1186" s="51"/>
      <c r="AI1186" s="51"/>
      <c r="AJ1186" s="51"/>
      <c r="AK1186" s="51"/>
      <c r="AL1186" s="51"/>
      <c r="AM1186" s="51"/>
      <c r="AN1186" s="51"/>
      <c r="AO1186" s="51"/>
      <c r="AP1186" s="51"/>
      <c r="AQ1186" s="51"/>
      <c r="AR1186" s="51"/>
      <c r="AS1186" s="51"/>
      <c r="AT1186" s="51"/>
      <c r="AU1186" s="51"/>
      <c r="AV1186" s="51"/>
      <c r="AW1186" s="51"/>
      <c r="AX1186" s="149">
        <f t="shared" si="487"/>
        <v>0</v>
      </c>
      <c r="AY1186" s="52"/>
      <c r="AZ1186" s="90" t="e">
        <f>VLOOKUP(AY1186,Termination!C:D,2,FALSE)</f>
        <v>#N/A</v>
      </c>
      <c r="BA1186" s="92" t="str">
        <f t="shared" si="488"/>
        <v/>
      </c>
      <c r="BB1186" s="89"/>
      <c r="BC1186" s="89"/>
      <c r="BD1186" s="150" t="str">
        <f t="shared" si="489"/>
        <v/>
      </c>
      <c r="BE1186" s="151">
        <f>VLOOKUP(A1186,Basisgegevens!$B:$L,5,0)</f>
        <v>3.4027777777777776E-3</v>
      </c>
      <c r="BF1186" s="151">
        <f>VLOOKUP($A1186,Basisgegevens!$B:$L,7,0)</f>
        <v>3.1712962962962962E-3</v>
      </c>
      <c r="BG1186" s="151">
        <f>VLOOKUP($A1186,Basisgegevens!$B:$L,8,0)</f>
        <v>7.8125E-3</v>
      </c>
      <c r="BH1186" s="152">
        <f>VLOOKUP($A1186,Basisgegevens!$B:$L,9,0)</f>
        <v>300</v>
      </c>
      <c r="BI1186" s="152">
        <f>VLOOKUP($A1186,Basisgegevens!$B:$L,10,0)</f>
        <v>135</v>
      </c>
      <c r="BJ1186" s="152">
        <f>VLOOKUP($A1186,Basisgegevens!$B:$L,11,0)</f>
        <v>19</v>
      </c>
      <c r="BK1186" s="152" t="str">
        <f t="shared" si="490"/>
        <v/>
      </c>
      <c r="BL1186" s="153" t="str">
        <f t="shared" si="491"/>
        <v>Uit</v>
      </c>
      <c r="BM1186" s="154" t="str">
        <f t="shared" si="470"/>
        <v/>
      </c>
      <c r="BN1186" s="154">
        <f t="shared" si="492"/>
        <v>0</v>
      </c>
      <c r="BO1186" s="154" t="str">
        <f t="shared" si="493"/>
        <v/>
      </c>
      <c r="BP1186" s="61"/>
      <c r="BQ1186" s="61"/>
      <c r="BR1186" s="59" t="str">
        <f t="shared" si="494"/>
        <v/>
      </c>
      <c r="BS1186" s="59" t="str">
        <f t="shared" si="495"/>
        <v/>
      </c>
      <c r="BT1186" s="155" t="str">
        <f t="shared" si="496"/>
        <v/>
      </c>
      <c r="BU1186" s="156" t="str">
        <f t="shared" si="497"/>
        <v/>
      </c>
      <c r="BV1186" s="68"/>
      <c r="BW1186" s="68"/>
      <c r="BX1186" s="68"/>
      <c r="BY1186" s="68"/>
      <c r="BZ1186" s="68"/>
      <c r="CA1186" s="68"/>
      <c r="CB1186" s="68"/>
      <c r="CC1186" s="68"/>
    </row>
    <row r="1187" spans="1:81" x14ac:dyDescent="0.2">
      <c r="A1187" s="138" t="s">
        <v>196</v>
      </c>
      <c r="B1187" s="32"/>
      <c r="C1187" s="164" t="str">
        <f t="shared" si="477"/>
        <v>L</v>
      </c>
      <c r="D1187" s="68"/>
      <c r="E1187" s="40"/>
      <c r="F1187" s="35"/>
      <c r="G1187" s="32"/>
      <c r="H1187" s="32"/>
      <c r="I1187" s="32"/>
      <c r="J1187" s="32"/>
      <c r="K1187" s="41"/>
      <c r="L1187" s="42"/>
      <c r="M1187" s="42"/>
      <c r="N1187" s="167" t="str">
        <f t="shared" si="478"/>
        <v>Uit</v>
      </c>
      <c r="O1187" s="46"/>
      <c r="P1187" s="47"/>
      <c r="Q1187" s="48">
        <f t="shared" si="479"/>
        <v>0</v>
      </c>
      <c r="R1187" s="49" t="str">
        <f t="shared" si="480"/>
        <v/>
      </c>
      <c r="S1187" s="50" t="str">
        <f t="shared" si="481"/>
        <v>Uit</v>
      </c>
      <c r="T1187" s="171">
        <f t="shared" si="482"/>
        <v>0</v>
      </c>
      <c r="U1187" s="169">
        <f t="shared" si="483"/>
        <v>0</v>
      </c>
      <c r="V1187" s="169" t="str">
        <f t="shared" si="484"/>
        <v>Uit</v>
      </c>
      <c r="W1187" s="170" t="str">
        <f t="shared" si="485"/>
        <v/>
      </c>
      <c r="X1187" s="91" t="str">
        <f t="shared" si="486"/>
        <v/>
      </c>
      <c r="Y1187" s="51"/>
      <c r="Z1187" s="51"/>
      <c r="AA1187" s="51"/>
      <c r="AB1187" s="51"/>
      <c r="AC1187" s="51"/>
      <c r="AD1187" s="51"/>
      <c r="AE1187" s="51"/>
      <c r="AF1187" s="51"/>
      <c r="AG1187" s="51"/>
      <c r="AH1187" s="51"/>
      <c r="AI1187" s="51"/>
      <c r="AJ1187" s="51"/>
      <c r="AK1187" s="51"/>
      <c r="AL1187" s="51"/>
      <c r="AM1187" s="51"/>
      <c r="AN1187" s="51"/>
      <c r="AO1187" s="51"/>
      <c r="AP1187" s="51"/>
      <c r="AQ1187" s="51"/>
      <c r="AR1187" s="51"/>
      <c r="AS1187" s="51"/>
      <c r="AT1187" s="51"/>
      <c r="AU1187" s="51"/>
      <c r="AV1187" s="51"/>
      <c r="AW1187" s="51"/>
      <c r="AX1187" s="149">
        <f t="shared" si="487"/>
        <v>0</v>
      </c>
      <c r="AY1187" s="52"/>
      <c r="AZ1187" s="90" t="e">
        <f>VLOOKUP(AY1187,Termination!C:D,2,FALSE)</f>
        <v>#N/A</v>
      </c>
      <c r="BA1187" s="92" t="str">
        <f t="shared" si="488"/>
        <v/>
      </c>
      <c r="BB1187" s="89"/>
      <c r="BC1187" s="89"/>
      <c r="BD1187" s="150" t="str">
        <f t="shared" si="489"/>
        <v/>
      </c>
      <c r="BE1187" s="151">
        <f>VLOOKUP(A1187,Basisgegevens!$B:$L,5,0)</f>
        <v>3.4027777777777776E-3</v>
      </c>
      <c r="BF1187" s="151">
        <f>VLOOKUP($A1187,Basisgegevens!$B:$L,7,0)</f>
        <v>3.1712962962962962E-3</v>
      </c>
      <c r="BG1187" s="151">
        <f>VLOOKUP($A1187,Basisgegevens!$B:$L,8,0)</f>
        <v>7.8125E-3</v>
      </c>
      <c r="BH1187" s="152">
        <f>VLOOKUP($A1187,Basisgegevens!$B:$L,9,0)</f>
        <v>300</v>
      </c>
      <c r="BI1187" s="152">
        <f>VLOOKUP($A1187,Basisgegevens!$B:$L,10,0)</f>
        <v>135</v>
      </c>
      <c r="BJ1187" s="152">
        <f>VLOOKUP($A1187,Basisgegevens!$B:$L,11,0)</f>
        <v>19</v>
      </c>
      <c r="BK1187" s="152" t="str">
        <f t="shared" si="490"/>
        <v/>
      </c>
      <c r="BL1187" s="153" t="str">
        <f t="shared" si="491"/>
        <v>Uit</v>
      </c>
      <c r="BM1187" s="154" t="str">
        <f t="shared" si="470"/>
        <v/>
      </c>
      <c r="BN1187" s="154">
        <f t="shared" si="492"/>
        <v>0</v>
      </c>
      <c r="BO1187" s="154" t="str">
        <f t="shared" si="493"/>
        <v/>
      </c>
      <c r="BP1187" s="61"/>
      <c r="BQ1187" s="61"/>
      <c r="BR1187" s="59" t="str">
        <f t="shared" si="494"/>
        <v/>
      </c>
      <c r="BS1187" s="59" t="str">
        <f t="shared" si="495"/>
        <v/>
      </c>
      <c r="BT1187" s="155" t="str">
        <f t="shared" si="496"/>
        <v/>
      </c>
      <c r="BU1187" s="156" t="str">
        <f t="shared" si="497"/>
        <v/>
      </c>
      <c r="BV1187" s="68"/>
      <c r="BW1187" s="68"/>
      <c r="BX1187" s="68"/>
      <c r="BY1187" s="68"/>
      <c r="BZ1187" s="68"/>
      <c r="CA1187" s="68"/>
      <c r="CB1187" s="68"/>
      <c r="CC1187" s="68"/>
    </row>
    <row r="1188" spans="1:81" x14ac:dyDescent="0.2">
      <c r="A1188" s="138" t="s">
        <v>196</v>
      </c>
      <c r="B1188" s="32"/>
      <c r="C1188" s="164" t="str">
        <f t="shared" si="477"/>
        <v>L</v>
      </c>
      <c r="D1188" s="68"/>
      <c r="E1188" s="40"/>
      <c r="F1188" s="35"/>
      <c r="G1188" s="32"/>
      <c r="H1188" s="32"/>
      <c r="I1188" s="32"/>
      <c r="J1188" s="32"/>
      <c r="K1188" s="41"/>
      <c r="L1188" s="42"/>
      <c r="M1188" s="42"/>
      <c r="N1188" s="167" t="str">
        <f t="shared" si="478"/>
        <v>Uit</v>
      </c>
      <c r="O1188" s="46"/>
      <c r="P1188" s="47"/>
      <c r="Q1188" s="48">
        <f t="shared" si="479"/>
        <v>0</v>
      </c>
      <c r="R1188" s="49" t="str">
        <f t="shared" si="480"/>
        <v/>
      </c>
      <c r="S1188" s="50" t="str">
        <f t="shared" si="481"/>
        <v>Uit</v>
      </c>
      <c r="T1188" s="171">
        <f t="shared" si="482"/>
        <v>0</v>
      </c>
      <c r="U1188" s="169">
        <f t="shared" si="483"/>
        <v>0</v>
      </c>
      <c r="V1188" s="169" t="str">
        <f t="shared" si="484"/>
        <v>Uit</v>
      </c>
      <c r="W1188" s="170" t="str">
        <f t="shared" si="485"/>
        <v/>
      </c>
      <c r="X1188" s="91" t="str">
        <f t="shared" si="486"/>
        <v/>
      </c>
      <c r="Y1188" s="51"/>
      <c r="Z1188" s="51"/>
      <c r="AA1188" s="51"/>
      <c r="AB1188" s="51"/>
      <c r="AC1188" s="51"/>
      <c r="AD1188" s="51"/>
      <c r="AE1188" s="51"/>
      <c r="AF1188" s="51"/>
      <c r="AG1188" s="51"/>
      <c r="AH1188" s="51"/>
      <c r="AI1188" s="51"/>
      <c r="AJ1188" s="51"/>
      <c r="AK1188" s="51"/>
      <c r="AL1188" s="51"/>
      <c r="AM1188" s="51"/>
      <c r="AN1188" s="51"/>
      <c r="AO1188" s="51"/>
      <c r="AP1188" s="51"/>
      <c r="AQ1188" s="51"/>
      <c r="AR1188" s="51"/>
      <c r="AS1188" s="51"/>
      <c r="AT1188" s="51"/>
      <c r="AU1188" s="51"/>
      <c r="AV1188" s="51"/>
      <c r="AW1188" s="51"/>
      <c r="AX1188" s="149">
        <f t="shared" si="487"/>
        <v>0</v>
      </c>
      <c r="AY1188" s="52"/>
      <c r="AZ1188" s="90" t="e">
        <f>VLOOKUP(AY1188,Termination!C:D,2,FALSE)</f>
        <v>#N/A</v>
      </c>
      <c r="BA1188" s="92" t="str">
        <f t="shared" si="488"/>
        <v/>
      </c>
      <c r="BB1188" s="89"/>
      <c r="BC1188" s="89"/>
      <c r="BD1188" s="150" t="str">
        <f t="shared" si="489"/>
        <v/>
      </c>
      <c r="BE1188" s="151">
        <f>VLOOKUP(A1188,Basisgegevens!$B:$L,5,0)</f>
        <v>3.4027777777777776E-3</v>
      </c>
      <c r="BF1188" s="151">
        <f>VLOOKUP($A1188,Basisgegevens!$B:$L,7,0)</f>
        <v>3.1712962962962962E-3</v>
      </c>
      <c r="BG1188" s="151">
        <f>VLOOKUP($A1188,Basisgegevens!$B:$L,8,0)</f>
        <v>7.8125E-3</v>
      </c>
      <c r="BH1188" s="152">
        <f>VLOOKUP($A1188,Basisgegevens!$B:$L,9,0)</f>
        <v>300</v>
      </c>
      <c r="BI1188" s="152">
        <f>VLOOKUP($A1188,Basisgegevens!$B:$L,10,0)</f>
        <v>135</v>
      </c>
      <c r="BJ1188" s="152">
        <f>VLOOKUP($A1188,Basisgegevens!$B:$L,11,0)</f>
        <v>19</v>
      </c>
      <c r="BK1188" s="152" t="str">
        <f t="shared" si="490"/>
        <v/>
      </c>
      <c r="BL1188" s="153" t="str">
        <f t="shared" si="491"/>
        <v>Uit</v>
      </c>
      <c r="BM1188" s="154" t="str">
        <f t="shared" si="470"/>
        <v/>
      </c>
      <c r="BN1188" s="154">
        <f t="shared" si="492"/>
        <v>0</v>
      </c>
      <c r="BO1188" s="154" t="str">
        <f t="shared" si="493"/>
        <v/>
      </c>
      <c r="BP1188" s="61"/>
      <c r="BQ1188" s="61"/>
      <c r="BR1188" s="59" t="str">
        <f t="shared" si="494"/>
        <v/>
      </c>
      <c r="BS1188" s="59" t="str">
        <f t="shared" si="495"/>
        <v/>
      </c>
      <c r="BT1188" s="155" t="str">
        <f t="shared" si="496"/>
        <v/>
      </c>
      <c r="BU1188" s="156" t="str">
        <f t="shared" si="497"/>
        <v/>
      </c>
      <c r="BV1188" s="68"/>
      <c r="BW1188" s="68"/>
      <c r="BX1188" s="68"/>
      <c r="BY1188" s="68"/>
      <c r="BZ1188" s="68"/>
      <c r="CA1188" s="68"/>
      <c r="CB1188" s="68"/>
      <c r="CC1188" s="68"/>
    </row>
    <row r="1189" spans="1:81" x14ac:dyDescent="0.2">
      <c r="A1189" s="138" t="s">
        <v>196</v>
      </c>
      <c r="B1189" s="32"/>
      <c r="C1189" s="164" t="str">
        <f t="shared" si="477"/>
        <v>L</v>
      </c>
      <c r="D1189" s="68"/>
      <c r="E1189" s="40"/>
      <c r="F1189" s="35"/>
      <c r="G1189" s="32"/>
      <c r="H1189" s="32"/>
      <c r="I1189" s="32"/>
      <c r="J1189" s="32"/>
      <c r="K1189" s="41"/>
      <c r="L1189" s="42"/>
      <c r="M1189" s="42"/>
      <c r="N1189" s="167" t="str">
        <f t="shared" si="478"/>
        <v>Uit</v>
      </c>
      <c r="O1189" s="46"/>
      <c r="P1189" s="47"/>
      <c r="Q1189" s="48">
        <f t="shared" si="479"/>
        <v>0</v>
      </c>
      <c r="R1189" s="49" t="str">
        <f t="shared" si="480"/>
        <v/>
      </c>
      <c r="S1189" s="50" t="str">
        <f t="shared" si="481"/>
        <v>Uit</v>
      </c>
      <c r="T1189" s="171">
        <f t="shared" si="482"/>
        <v>0</v>
      </c>
      <c r="U1189" s="169">
        <f t="shared" si="483"/>
        <v>0</v>
      </c>
      <c r="V1189" s="169" t="str">
        <f t="shared" si="484"/>
        <v>Uit</v>
      </c>
      <c r="W1189" s="170" t="str">
        <f t="shared" si="485"/>
        <v/>
      </c>
      <c r="X1189" s="91" t="str">
        <f t="shared" si="486"/>
        <v/>
      </c>
      <c r="Y1189" s="51"/>
      <c r="Z1189" s="51"/>
      <c r="AA1189" s="51"/>
      <c r="AB1189" s="51"/>
      <c r="AC1189" s="51"/>
      <c r="AD1189" s="51"/>
      <c r="AE1189" s="51"/>
      <c r="AF1189" s="51"/>
      <c r="AG1189" s="51"/>
      <c r="AH1189" s="51"/>
      <c r="AI1189" s="51"/>
      <c r="AJ1189" s="51"/>
      <c r="AK1189" s="51"/>
      <c r="AL1189" s="51"/>
      <c r="AM1189" s="51"/>
      <c r="AN1189" s="51"/>
      <c r="AO1189" s="51"/>
      <c r="AP1189" s="51"/>
      <c r="AQ1189" s="51"/>
      <c r="AR1189" s="51"/>
      <c r="AS1189" s="51"/>
      <c r="AT1189" s="51"/>
      <c r="AU1189" s="51"/>
      <c r="AV1189" s="51"/>
      <c r="AW1189" s="51"/>
      <c r="AX1189" s="149">
        <f t="shared" si="487"/>
        <v>0</v>
      </c>
      <c r="AY1189" s="52"/>
      <c r="AZ1189" s="90" t="e">
        <f>VLOOKUP(AY1189,Termination!C:D,2,FALSE)</f>
        <v>#N/A</v>
      </c>
      <c r="BA1189" s="92" t="str">
        <f t="shared" si="488"/>
        <v/>
      </c>
      <c r="BB1189" s="89"/>
      <c r="BC1189" s="89"/>
      <c r="BD1189" s="150" t="str">
        <f t="shared" si="489"/>
        <v/>
      </c>
      <c r="BE1189" s="151">
        <f>VLOOKUP(A1189,Basisgegevens!$B:$L,5,0)</f>
        <v>3.4027777777777776E-3</v>
      </c>
      <c r="BF1189" s="151">
        <f>VLOOKUP($A1189,Basisgegevens!$B:$L,7,0)</f>
        <v>3.1712962962962962E-3</v>
      </c>
      <c r="BG1189" s="151">
        <f>VLOOKUP($A1189,Basisgegevens!$B:$L,8,0)</f>
        <v>7.8125E-3</v>
      </c>
      <c r="BH1189" s="152">
        <f>VLOOKUP($A1189,Basisgegevens!$B:$L,9,0)</f>
        <v>300</v>
      </c>
      <c r="BI1189" s="152">
        <f>VLOOKUP($A1189,Basisgegevens!$B:$L,10,0)</f>
        <v>135</v>
      </c>
      <c r="BJ1189" s="152">
        <f>VLOOKUP($A1189,Basisgegevens!$B:$L,11,0)</f>
        <v>19</v>
      </c>
      <c r="BK1189" s="152" t="str">
        <f t="shared" si="490"/>
        <v/>
      </c>
      <c r="BL1189" s="153" t="str">
        <f t="shared" si="491"/>
        <v>Uit</v>
      </c>
      <c r="BM1189" s="154" t="str">
        <f t="shared" si="470"/>
        <v/>
      </c>
      <c r="BN1189" s="154">
        <f t="shared" si="492"/>
        <v>0</v>
      </c>
      <c r="BO1189" s="154" t="str">
        <f t="shared" si="493"/>
        <v/>
      </c>
      <c r="BP1189" s="61"/>
      <c r="BQ1189" s="61"/>
      <c r="BR1189" s="59" t="str">
        <f t="shared" si="494"/>
        <v/>
      </c>
      <c r="BS1189" s="59" t="str">
        <f t="shared" si="495"/>
        <v/>
      </c>
      <c r="BT1189" s="155" t="str">
        <f t="shared" si="496"/>
        <v/>
      </c>
      <c r="BU1189" s="156" t="str">
        <f t="shared" si="497"/>
        <v/>
      </c>
      <c r="BV1189" s="68"/>
      <c r="BW1189" s="68"/>
      <c r="BX1189" s="68"/>
      <c r="BY1189" s="68"/>
      <c r="BZ1189" s="68"/>
      <c r="CA1189" s="68"/>
      <c r="CB1189" s="68"/>
      <c r="CC1189" s="68"/>
    </row>
    <row r="1190" spans="1:81" x14ac:dyDescent="0.2">
      <c r="A1190" s="138" t="s">
        <v>196</v>
      </c>
      <c r="B1190" s="32"/>
      <c r="C1190" s="164" t="str">
        <f t="shared" si="477"/>
        <v>L</v>
      </c>
      <c r="D1190" s="68"/>
      <c r="E1190" s="40"/>
      <c r="F1190" s="35"/>
      <c r="G1190" s="32"/>
      <c r="H1190" s="32"/>
      <c r="I1190" s="32"/>
      <c r="J1190" s="32"/>
      <c r="K1190" s="41"/>
      <c r="L1190" s="42"/>
      <c r="M1190" s="42"/>
      <c r="N1190" s="167" t="str">
        <f t="shared" si="478"/>
        <v>Uit</v>
      </c>
      <c r="O1190" s="46"/>
      <c r="P1190" s="47"/>
      <c r="Q1190" s="48">
        <f t="shared" si="479"/>
        <v>0</v>
      </c>
      <c r="R1190" s="49" t="str">
        <f t="shared" si="480"/>
        <v/>
      </c>
      <c r="S1190" s="50" t="str">
        <f t="shared" si="481"/>
        <v>Uit</v>
      </c>
      <c r="T1190" s="171">
        <f t="shared" si="482"/>
        <v>0</v>
      </c>
      <c r="U1190" s="169">
        <f t="shared" si="483"/>
        <v>0</v>
      </c>
      <c r="V1190" s="169" t="str">
        <f t="shared" si="484"/>
        <v>Uit</v>
      </c>
      <c r="W1190" s="170" t="str">
        <f t="shared" si="485"/>
        <v/>
      </c>
      <c r="X1190" s="91" t="str">
        <f t="shared" si="486"/>
        <v/>
      </c>
      <c r="Y1190" s="51"/>
      <c r="Z1190" s="51"/>
      <c r="AA1190" s="51"/>
      <c r="AB1190" s="51"/>
      <c r="AC1190" s="51"/>
      <c r="AD1190" s="51"/>
      <c r="AE1190" s="51"/>
      <c r="AF1190" s="51"/>
      <c r="AG1190" s="51"/>
      <c r="AH1190" s="51"/>
      <c r="AI1190" s="51"/>
      <c r="AJ1190" s="51"/>
      <c r="AK1190" s="51"/>
      <c r="AL1190" s="51"/>
      <c r="AM1190" s="51"/>
      <c r="AN1190" s="51"/>
      <c r="AO1190" s="51"/>
      <c r="AP1190" s="51"/>
      <c r="AQ1190" s="51"/>
      <c r="AR1190" s="51"/>
      <c r="AS1190" s="51"/>
      <c r="AT1190" s="51"/>
      <c r="AU1190" s="51"/>
      <c r="AV1190" s="51"/>
      <c r="AW1190" s="51"/>
      <c r="AX1190" s="149">
        <f t="shared" si="487"/>
        <v>0</v>
      </c>
      <c r="AY1190" s="52"/>
      <c r="AZ1190" s="90" t="e">
        <f>VLOOKUP(AY1190,Termination!C:D,2,FALSE)</f>
        <v>#N/A</v>
      </c>
      <c r="BA1190" s="92" t="str">
        <f t="shared" si="488"/>
        <v/>
      </c>
      <c r="BB1190" s="89"/>
      <c r="BC1190" s="89"/>
      <c r="BD1190" s="150" t="str">
        <f t="shared" si="489"/>
        <v/>
      </c>
      <c r="BE1190" s="151">
        <f>VLOOKUP(A1190,Basisgegevens!$B:$L,5,0)</f>
        <v>3.4027777777777776E-3</v>
      </c>
      <c r="BF1190" s="151">
        <f>VLOOKUP($A1190,Basisgegevens!$B:$L,7,0)</f>
        <v>3.1712962962962962E-3</v>
      </c>
      <c r="BG1190" s="151">
        <f>VLOOKUP($A1190,Basisgegevens!$B:$L,8,0)</f>
        <v>7.8125E-3</v>
      </c>
      <c r="BH1190" s="152">
        <f>VLOOKUP($A1190,Basisgegevens!$B:$L,9,0)</f>
        <v>300</v>
      </c>
      <c r="BI1190" s="152">
        <f>VLOOKUP($A1190,Basisgegevens!$B:$L,10,0)</f>
        <v>135</v>
      </c>
      <c r="BJ1190" s="152">
        <f>VLOOKUP($A1190,Basisgegevens!$B:$L,11,0)</f>
        <v>19</v>
      </c>
      <c r="BK1190" s="152" t="str">
        <f t="shared" si="490"/>
        <v/>
      </c>
      <c r="BL1190" s="153" t="str">
        <f t="shared" si="491"/>
        <v>Uit</v>
      </c>
      <c r="BM1190" s="154" t="str">
        <f t="shared" ref="BM1190:BM1202" si="498">IFERROR(IF(BD1190&gt;BE1190,(BD1190-BE1190)*24*3600*0.4,0),"")</f>
        <v/>
      </c>
      <c r="BN1190" s="154">
        <f t="shared" si="492"/>
        <v>0</v>
      </c>
      <c r="BO1190" s="154" t="str">
        <f t="shared" si="493"/>
        <v/>
      </c>
      <c r="BP1190" s="61"/>
      <c r="BQ1190" s="61"/>
      <c r="BR1190" s="59" t="str">
        <f t="shared" si="494"/>
        <v/>
      </c>
      <c r="BS1190" s="59" t="str">
        <f t="shared" si="495"/>
        <v/>
      </c>
      <c r="BT1190" s="155" t="str">
        <f t="shared" si="496"/>
        <v/>
      </c>
      <c r="BU1190" s="156" t="str">
        <f t="shared" si="497"/>
        <v/>
      </c>
      <c r="BV1190" s="68"/>
      <c r="BW1190" s="68"/>
      <c r="BX1190" s="68"/>
      <c r="BY1190" s="68"/>
      <c r="BZ1190" s="68"/>
      <c r="CA1190" s="68"/>
      <c r="CB1190" s="68"/>
      <c r="CC1190" s="68"/>
    </row>
    <row r="1191" spans="1:81" x14ac:dyDescent="0.2">
      <c r="A1191" s="138" t="s">
        <v>196</v>
      </c>
      <c r="B1191" s="32"/>
      <c r="C1191" s="164" t="str">
        <f t="shared" si="477"/>
        <v>L</v>
      </c>
      <c r="D1191" s="68"/>
      <c r="E1191" s="40"/>
      <c r="F1191" s="35"/>
      <c r="G1191" s="32"/>
      <c r="H1191" s="32"/>
      <c r="I1191" s="32"/>
      <c r="J1191" s="32"/>
      <c r="K1191" s="41"/>
      <c r="L1191" s="42"/>
      <c r="M1191" s="42"/>
      <c r="N1191" s="167" t="str">
        <f t="shared" si="478"/>
        <v>Uit</v>
      </c>
      <c r="O1191" s="46"/>
      <c r="P1191" s="47"/>
      <c r="Q1191" s="48">
        <f t="shared" si="479"/>
        <v>0</v>
      </c>
      <c r="R1191" s="49" t="str">
        <f t="shared" si="480"/>
        <v/>
      </c>
      <c r="S1191" s="50" t="str">
        <f t="shared" si="481"/>
        <v>Uit</v>
      </c>
      <c r="T1191" s="171">
        <f t="shared" si="482"/>
        <v>0</v>
      </c>
      <c r="U1191" s="169">
        <f t="shared" si="483"/>
        <v>0</v>
      </c>
      <c r="V1191" s="169" t="str">
        <f t="shared" si="484"/>
        <v>Uit</v>
      </c>
      <c r="W1191" s="170" t="str">
        <f t="shared" si="485"/>
        <v/>
      </c>
      <c r="X1191" s="91" t="str">
        <f t="shared" si="486"/>
        <v/>
      </c>
      <c r="Y1191" s="51"/>
      <c r="Z1191" s="51"/>
      <c r="AA1191" s="51"/>
      <c r="AB1191" s="51"/>
      <c r="AC1191" s="51"/>
      <c r="AD1191" s="51"/>
      <c r="AE1191" s="51"/>
      <c r="AF1191" s="51"/>
      <c r="AG1191" s="51"/>
      <c r="AH1191" s="51"/>
      <c r="AI1191" s="51"/>
      <c r="AJ1191" s="51"/>
      <c r="AK1191" s="51"/>
      <c r="AL1191" s="51"/>
      <c r="AM1191" s="51"/>
      <c r="AN1191" s="51"/>
      <c r="AO1191" s="51"/>
      <c r="AP1191" s="51"/>
      <c r="AQ1191" s="51"/>
      <c r="AR1191" s="51"/>
      <c r="AS1191" s="51"/>
      <c r="AT1191" s="51"/>
      <c r="AU1191" s="51"/>
      <c r="AV1191" s="51"/>
      <c r="AW1191" s="51"/>
      <c r="AX1191" s="149">
        <f t="shared" si="487"/>
        <v>0</v>
      </c>
      <c r="AY1191" s="52"/>
      <c r="AZ1191" s="90" t="e">
        <f>VLOOKUP(AY1191,Termination!C:D,2,FALSE)</f>
        <v>#N/A</v>
      </c>
      <c r="BA1191" s="92" t="str">
        <f t="shared" si="488"/>
        <v/>
      </c>
      <c r="BB1191" s="89"/>
      <c r="BC1191" s="89"/>
      <c r="BD1191" s="150" t="str">
        <f t="shared" si="489"/>
        <v/>
      </c>
      <c r="BE1191" s="151">
        <f>VLOOKUP(A1191,Basisgegevens!$B:$L,5,0)</f>
        <v>3.4027777777777776E-3</v>
      </c>
      <c r="BF1191" s="151">
        <f>VLOOKUP($A1191,Basisgegevens!$B:$L,7,0)</f>
        <v>3.1712962962962962E-3</v>
      </c>
      <c r="BG1191" s="151">
        <f>VLOOKUP($A1191,Basisgegevens!$B:$L,8,0)</f>
        <v>7.8125E-3</v>
      </c>
      <c r="BH1191" s="152">
        <f>VLOOKUP($A1191,Basisgegevens!$B:$L,9,0)</f>
        <v>300</v>
      </c>
      <c r="BI1191" s="152">
        <f>VLOOKUP($A1191,Basisgegevens!$B:$L,10,0)</f>
        <v>135</v>
      </c>
      <c r="BJ1191" s="152">
        <f>VLOOKUP($A1191,Basisgegevens!$B:$L,11,0)</f>
        <v>19</v>
      </c>
      <c r="BK1191" s="152" t="str">
        <f t="shared" si="490"/>
        <v/>
      </c>
      <c r="BL1191" s="153" t="str">
        <f t="shared" si="491"/>
        <v>Uit</v>
      </c>
      <c r="BM1191" s="154" t="str">
        <f t="shared" si="498"/>
        <v/>
      </c>
      <c r="BN1191" s="154">
        <f t="shared" si="492"/>
        <v>0</v>
      </c>
      <c r="BO1191" s="154" t="str">
        <f t="shared" si="493"/>
        <v/>
      </c>
      <c r="BP1191" s="61"/>
      <c r="BQ1191" s="61"/>
      <c r="BR1191" s="59" t="str">
        <f t="shared" si="494"/>
        <v/>
      </c>
      <c r="BS1191" s="59" t="str">
        <f t="shared" si="495"/>
        <v/>
      </c>
      <c r="BT1191" s="155" t="str">
        <f t="shared" si="496"/>
        <v/>
      </c>
      <c r="BU1191" s="156" t="str">
        <f t="shared" si="497"/>
        <v/>
      </c>
      <c r="BV1191" s="68"/>
      <c r="BW1191" s="68"/>
      <c r="BX1191" s="68"/>
      <c r="BY1191" s="68"/>
      <c r="BZ1191" s="68"/>
      <c r="CA1191" s="68"/>
      <c r="CB1191" s="68"/>
      <c r="CC1191" s="68"/>
    </row>
    <row r="1192" spans="1:81" x14ac:dyDescent="0.2">
      <c r="A1192" s="138" t="s">
        <v>196</v>
      </c>
      <c r="B1192" s="32"/>
      <c r="C1192" s="164" t="str">
        <f t="shared" si="477"/>
        <v>L</v>
      </c>
      <c r="D1192" s="68"/>
      <c r="E1192" s="40"/>
      <c r="F1192" s="35"/>
      <c r="G1192" s="32"/>
      <c r="H1192" s="32"/>
      <c r="I1192" s="32"/>
      <c r="J1192" s="32"/>
      <c r="K1192" s="41"/>
      <c r="L1192" s="42"/>
      <c r="M1192" s="42"/>
      <c r="N1192" s="167" t="str">
        <f t="shared" si="478"/>
        <v>Uit</v>
      </c>
      <c r="O1192" s="46"/>
      <c r="P1192" s="47"/>
      <c r="Q1192" s="48">
        <f t="shared" si="479"/>
        <v>0</v>
      </c>
      <c r="R1192" s="49" t="str">
        <f t="shared" si="480"/>
        <v/>
      </c>
      <c r="S1192" s="50" t="str">
        <f t="shared" si="481"/>
        <v>Uit</v>
      </c>
      <c r="T1192" s="171">
        <f t="shared" si="482"/>
        <v>0</v>
      </c>
      <c r="U1192" s="169">
        <f t="shared" si="483"/>
        <v>0</v>
      </c>
      <c r="V1192" s="169" t="str">
        <f t="shared" si="484"/>
        <v>Uit</v>
      </c>
      <c r="W1192" s="170" t="str">
        <f t="shared" si="485"/>
        <v/>
      </c>
      <c r="X1192" s="91" t="str">
        <f t="shared" si="486"/>
        <v/>
      </c>
      <c r="Y1192" s="51"/>
      <c r="Z1192" s="51"/>
      <c r="AA1192" s="51"/>
      <c r="AB1192" s="51"/>
      <c r="AC1192" s="51"/>
      <c r="AD1192" s="51"/>
      <c r="AE1192" s="51"/>
      <c r="AF1192" s="51"/>
      <c r="AG1192" s="51"/>
      <c r="AH1192" s="51"/>
      <c r="AI1192" s="51"/>
      <c r="AJ1192" s="51"/>
      <c r="AK1192" s="51"/>
      <c r="AL1192" s="51"/>
      <c r="AM1192" s="51"/>
      <c r="AN1192" s="51"/>
      <c r="AO1192" s="51"/>
      <c r="AP1192" s="51"/>
      <c r="AQ1192" s="51"/>
      <c r="AR1192" s="51"/>
      <c r="AS1192" s="51"/>
      <c r="AT1192" s="51"/>
      <c r="AU1192" s="51"/>
      <c r="AV1192" s="51"/>
      <c r="AW1192" s="51"/>
      <c r="AX1192" s="149">
        <f t="shared" si="487"/>
        <v>0</v>
      </c>
      <c r="AY1192" s="52"/>
      <c r="AZ1192" s="90" t="e">
        <f>VLOOKUP(AY1192,Termination!C:D,2,FALSE)</f>
        <v>#N/A</v>
      </c>
      <c r="BA1192" s="92" t="str">
        <f t="shared" si="488"/>
        <v/>
      </c>
      <c r="BB1192" s="89"/>
      <c r="BC1192" s="89"/>
      <c r="BD1192" s="150" t="str">
        <f t="shared" si="489"/>
        <v/>
      </c>
      <c r="BE1192" s="151">
        <f>VLOOKUP(A1192,Basisgegevens!$B:$L,5,0)</f>
        <v>3.4027777777777776E-3</v>
      </c>
      <c r="BF1192" s="151">
        <f>VLOOKUP($A1192,Basisgegevens!$B:$L,7,0)</f>
        <v>3.1712962962962962E-3</v>
      </c>
      <c r="BG1192" s="151">
        <f>VLOOKUP($A1192,Basisgegevens!$B:$L,8,0)</f>
        <v>7.8125E-3</v>
      </c>
      <c r="BH1192" s="152">
        <f>VLOOKUP($A1192,Basisgegevens!$B:$L,9,0)</f>
        <v>300</v>
      </c>
      <c r="BI1192" s="152">
        <f>VLOOKUP($A1192,Basisgegevens!$B:$L,10,0)</f>
        <v>135</v>
      </c>
      <c r="BJ1192" s="152">
        <f>VLOOKUP($A1192,Basisgegevens!$B:$L,11,0)</f>
        <v>19</v>
      </c>
      <c r="BK1192" s="152" t="str">
        <f t="shared" si="490"/>
        <v/>
      </c>
      <c r="BL1192" s="153" t="str">
        <f t="shared" si="491"/>
        <v>Uit</v>
      </c>
      <c r="BM1192" s="154" t="str">
        <f t="shared" si="498"/>
        <v/>
      </c>
      <c r="BN1192" s="154">
        <f t="shared" si="492"/>
        <v>0</v>
      </c>
      <c r="BO1192" s="154" t="str">
        <f t="shared" si="493"/>
        <v/>
      </c>
      <c r="BP1192" s="61"/>
      <c r="BQ1192" s="61"/>
      <c r="BR1192" s="59" t="str">
        <f t="shared" si="494"/>
        <v/>
      </c>
      <c r="BS1192" s="59" t="str">
        <f t="shared" si="495"/>
        <v/>
      </c>
      <c r="BT1192" s="155" t="str">
        <f t="shared" si="496"/>
        <v/>
      </c>
      <c r="BU1192" s="156" t="str">
        <f t="shared" si="497"/>
        <v/>
      </c>
      <c r="BV1192" s="68"/>
      <c r="BW1192" s="68"/>
      <c r="BX1192" s="68"/>
      <c r="BY1192" s="68"/>
      <c r="BZ1192" s="68"/>
      <c r="CA1192" s="68"/>
      <c r="CB1192" s="68"/>
      <c r="CC1192" s="68"/>
    </row>
    <row r="1193" spans="1:81" x14ac:dyDescent="0.2">
      <c r="A1193" s="138" t="s">
        <v>196</v>
      </c>
      <c r="B1193" s="32"/>
      <c r="C1193" s="164" t="str">
        <f t="shared" si="477"/>
        <v>L</v>
      </c>
      <c r="D1193" s="68"/>
      <c r="E1193" s="40"/>
      <c r="F1193" s="35"/>
      <c r="G1193" s="32"/>
      <c r="H1193" s="32"/>
      <c r="I1193" s="32"/>
      <c r="J1193" s="32"/>
      <c r="K1193" s="41"/>
      <c r="L1193" s="42"/>
      <c r="M1193" s="42"/>
      <c r="N1193" s="167" t="str">
        <f t="shared" si="478"/>
        <v>Uit</v>
      </c>
      <c r="O1193" s="46"/>
      <c r="P1193" s="47"/>
      <c r="Q1193" s="48">
        <f t="shared" si="479"/>
        <v>0</v>
      </c>
      <c r="R1193" s="49" t="str">
        <f t="shared" si="480"/>
        <v/>
      </c>
      <c r="S1193" s="50" t="str">
        <f t="shared" si="481"/>
        <v>Uit</v>
      </c>
      <c r="T1193" s="171">
        <f t="shared" si="482"/>
        <v>0</v>
      </c>
      <c r="U1193" s="169">
        <f t="shared" si="483"/>
        <v>0</v>
      </c>
      <c r="V1193" s="169" t="str">
        <f t="shared" si="484"/>
        <v>Uit</v>
      </c>
      <c r="W1193" s="170" t="str">
        <f t="shared" si="485"/>
        <v/>
      </c>
      <c r="X1193" s="91" t="str">
        <f t="shared" si="486"/>
        <v/>
      </c>
      <c r="Y1193" s="51"/>
      <c r="Z1193" s="51"/>
      <c r="AA1193" s="51"/>
      <c r="AB1193" s="51"/>
      <c r="AC1193" s="51"/>
      <c r="AD1193" s="51"/>
      <c r="AE1193" s="51"/>
      <c r="AF1193" s="51"/>
      <c r="AG1193" s="51"/>
      <c r="AH1193" s="51"/>
      <c r="AI1193" s="51"/>
      <c r="AJ1193" s="51"/>
      <c r="AK1193" s="51"/>
      <c r="AL1193" s="51"/>
      <c r="AM1193" s="51"/>
      <c r="AN1193" s="51"/>
      <c r="AO1193" s="51"/>
      <c r="AP1193" s="51"/>
      <c r="AQ1193" s="51"/>
      <c r="AR1193" s="51"/>
      <c r="AS1193" s="51"/>
      <c r="AT1193" s="51"/>
      <c r="AU1193" s="51"/>
      <c r="AV1193" s="51"/>
      <c r="AW1193" s="51"/>
      <c r="AX1193" s="149">
        <f t="shared" si="487"/>
        <v>0</v>
      </c>
      <c r="AY1193" s="52"/>
      <c r="AZ1193" s="90" t="e">
        <f>VLOOKUP(AY1193,Termination!C:D,2,FALSE)</f>
        <v>#N/A</v>
      </c>
      <c r="BA1193" s="92" t="str">
        <f t="shared" si="488"/>
        <v/>
      </c>
      <c r="BB1193" s="89"/>
      <c r="BC1193" s="89"/>
      <c r="BD1193" s="150" t="str">
        <f t="shared" si="489"/>
        <v/>
      </c>
      <c r="BE1193" s="151">
        <f>VLOOKUP(A1193,Basisgegevens!$B:$L,5,0)</f>
        <v>3.4027777777777776E-3</v>
      </c>
      <c r="BF1193" s="151">
        <f>VLOOKUP($A1193,Basisgegevens!$B:$L,7,0)</f>
        <v>3.1712962962962962E-3</v>
      </c>
      <c r="BG1193" s="151">
        <f>VLOOKUP($A1193,Basisgegevens!$B:$L,8,0)</f>
        <v>7.8125E-3</v>
      </c>
      <c r="BH1193" s="152">
        <f>VLOOKUP($A1193,Basisgegevens!$B:$L,9,0)</f>
        <v>300</v>
      </c>
      <c r="BI1193" s="152">
        <f>VLOOKUP($A1193,Basisgegevens!$B:$L,10,0)</f>
        <v>135</v>
      </c>
      <c r="BJ1193" s="152">
        <f>VLOOKUP($A1193,Basisgegevens!$B:$L,11,0)</f>
        <v>19</v>
      </c>
      <c r="BK1193" s="152" t="str">
        <f t="shared" si="490"/>
        <v/>
      </c>
      <c r="BL1193" s="153" t="str">
        <f t="shared" si="491"/>
        <v>Uit</v>
      </c>
      <c r="BM1193" s="154" t="str">
        <f t="shared" si="498"/>
        <v/>
      </c>
      <c r="BN1193" s="154">
        <f t="shared" si="492"/>
        <v>0</v>
      </c>
      <c r="BO1193" s="154" t="str">
        <f t="shared" si="493"/>
        <v/>
      </c>
      <c r="BP1193" s="61"/>
      <c r="BQ1193" s="61"/>
      <c r="BR1193" s="59" t="str">
        <f t="shared" si="494"/>
        <v/>
      </c>
      <c r="BS1193" s="59" t="str">
        <f t="shared" si="495"/>
        <v/>
      </c>
      <c r="BT1193" s="155" t="str">
        <f t="shared" si="496"/>
        <v/>
      </c>
      <c r="BU1193" s="156" t="str">
        <f t="shared" si="497"/>
        <v/>
      </c>
      <c r="BV1193" s="68"/>
      <c r="BW1193" s="68"/>
      <c r="BX1193" s="68"/>
      <c r="BY1193" s="68"/>
      <c r="BZ1193" s="68"/>
      <c r="CA1193" s="68"/>
      <c r="CB1193" s="68"/>
      <c r="CC1193" s="68"/>
    </row>
    <row r="1194" spans="1:81" x14ac:dyDescent="0.2">
      <c r="A1194" s="138" t="s">
        <v>196</v>
      </c>
      <c r="B1194" s="32"/>
      <c r="C1194" s="164" t="str">
        <f t="shared" si="477"/>
        <v>L</v>
      </c>
      <c r="D1194" s="68"/>
      <c r="E1194" s="40"/>
      <c r="F1194" s="35"/>
      <c r="G1194" s="32"/>
      <c r="H1194" s="32"/>
      <c r="I1194" s="32"/>
      <c r="J1194" s="32"/>
      <c r="K1194" s="41"/>
      <c r="L1194" s="42"/>
      <c r="M1194" s="42"/>
      <c r="N1194" s="167" t="str">
        <f t="shared" si="478"/>
        <v>Uit</v>
      </c>
      <c r="O1194" s="46"/>
      <c r="P1194" s="47"/>
      <c r="Q1194" s="48">
        <f t="shared" si="479"/>
        <v>0</v>
      </c>
      <c r="R1194" s="49" t="str">
        <f t="shared" si="480"/>
        <v/>
      </c>
      <c r="S1194" s="50" t="str">
        <f t="shared" si="481"/>
        <v>Uit</v>
      </c>
      <c r="T1194" s="171">
        <f t="shared" si="482"/>
        <v>0</v>
      </c>
      <c r="U1194" s="169">
        <f t="shared" si="483"/>
        <v>0</v>
      </c>
      <c r="V1194" s="169" t="str">
        <f t="shared" si="484"/>
        <v>Uit</v>
      </c>
      <c r="W1194" s="170" t="str">
        <f t="shared" si="485"/>
        <v/>
      </c>
      <c r="X1194" s="91" t="str">
        <f t="shared" si="486"/>
        <v/>
      </c>
      <c r="Y1194" s="51"/>
      <c r="Z1194" s="51"/>
      <c r="AA1194" s="51"/>
      <c r="AB1194" s="51"/>
      <c r="AC1194" s="51"/>
      <c r="AD1194" s="51"/>
      <c r="AE1194" s="51"/>
      <c r="AF1194" s="51"/>
      <c r="AG1194" s="51"/>
      <c r="AH1194" s="51"/>
      <c r="AI1194" s="51"/>
      <c r="AJ1194" s="51"/>
      <c r="AK1194" s="51"/>
      <c r="AL1194" s="51"/>
      <c r="AM1194" s="51"/>
      <c r="AN1194" s="51"/>
      <c r="AO1194" s="51"/>
      <c r="AP1194" s="51"/>
      <c r="AQ1194" s="51"/>
      <c r="AR1194" s="51"/>
      <c r="AS1194" s="51"/>
      <c r="AT1194" s="51"/>
      <c r="AU1194" s="51"/>
      <c r="AV1194" s="51"/>
      <c r="AW1194" s="51"/>
      <c r="AX1194" s="149">
        <f t="shared" si="487"/>
        <v>0</v>
      </c>
      <c r="AY1194" s="52"/>
      <c r="AZ1194" s="90" t="e">
        <f>VLOOKUP(AY1194,Termination!C:D,2,FALSE)</f>
        <v>#N/A</v>
      </c>
      <c r="BA1194" s="92" t="str">
        <f t="shared" si="488"/>
        <v/>
      </c>
      <c r="BB1194" s="89"/>
      <c r="BC1194" s="89"/>
      <c r="BD1194" s="150" t="str">
        <f t="shared" si="489"/>
        <v/>
      </c>
      <c r="BE1194" s="151">
        <f>VLOOKUP(A1194,Basisgegevens!$B:$L,5,0)</f>
        <v>3.4027777777777776E-3</v>
      </c>
      <c r="BF1194" s="151">
        <f>VLOOKUP($A1194,Basisgegevens!$B:$L,7,0)</f>
        <v>3.1712962962962962E-3</v>
      </c>
      <c r="BG1194" s="151">
        <f>VLOOKUP($A1194,Basisgegevens!$B:$L,8,0)</f>
        <v>7.8125E-3</v>
      </c>
      <c r="BH1194" s="152">
        <f>VLOOKUP($A1194,Basisgegevens!$B:$L,9,0)</f>
        <v>300</v>
      </c>
      <c r="BI1194" s="152">
        <f>VLOOKUP($A1194,Basisgegevens!$B:$L,10,0)</f>
        <v>135</v>
      </c>
      <c r="BJ1194" s="152">
        <f>VLOOKUP($A1194,Basisgegevens!$B:$L,11,0)</f>
        <v>19</v>
      </c>
      <c r="BK1194" s="152" t="str">
        <f t="shared" si="490"/>
        <v/>
      </c>
      <c r="BL1194" s="153" t="str">
        <f t="shared" si="491"/>
        <v>Uit</v>
      </c>
      <c r="BM1194" s="154" t="str">
        <f t="shared" si="498"/>
        <v/>
      </c>
      <c r="BN1194" s="154">
        <f t="shared" si="492"/>
        <v>0</v>
      </c>
      <c r="BO1194" s="154" t="str">
        <f t="shared" si="493"/>
        <v/>
      </c>
      <c r="BP1194" s="61"/>
      <c r="BQ1194" s="61"/>
      <c r="BR1194" s="59" t="str">
        <f t="shared" si="494"/>
        <v/>
      </c>
      <c r="BS1194" s="59" t="str">
        <f t="shared" si="495"/>
        <v/>
      </c>
      <c r="BT1194" s="155" t="str">
        <f t="shared" si="496"/>
        <v/>
      </c>
      <c r="BU1194" s="156" t="str">
        <f t="shared" si="497"/>
        <v/>
      </c>
      <c r="BV1194" s="68"/>
      <c r="BW1194" s="68"/>
      <c r="BX1194" s="68"/>
      <c r="BY1194" s="68"/>
      <c r="BZ1194" s="68"/>
      <c r="CA1194" s="68"/>
      <c r="CB1194" s="68"/>
      <c r="CC1194" s="68"/>
    </row>
    <row r="1195" spans="1:81" x14ac:dyDescent="0.2">
      <c r="A1195" s="138" t="s">
        <v>196</v>
      </c>
      <c r="B1195" s="32"/>
      <c r="C1195" s="164" t="str">
        <f t="shared" si="477"/>
        <v>L</v>
      </c>
      <c r="D1195" s="68"/>
      <c r="E1195" s="40"/>
      <c r="F1195" s="35"/>
      <c r="G1195" s="32"/>
      <c r="H1195" s="32"/>
      <c r="I1195" s="32"/>
      <c r="J1195" s="32"/>
      <c r="K1195" s="41"/>
      <c r="L1195" s="42"/>
      <c r="M1195" s="42"/>
      <c r="N1195" s="167" t="str">
        <f t="shared" si="478"/>
        <v>Uit</v>
      </c>
      <c r="O1195" s="46"/>
      <c r="P1195" s="47"/>
      <c r="Q1195" s="48">
        <f t="shared" si="479"/>
        <v>0</v>
      </c>
      <c r="R1195" s="49" t="str">
        <f t="shared" si="480"/>
        <v/>
      </c>
      <c r="S1195" s="50" t="str">
        <f t="shared" si="481"/>
        <v>Uit</v>
      </c>
      <c r="T1195" s="171">
        <f t="shared" si="482"/>
        <v>0</v>
      </c>
      <c r="U1195" s="169">
        <f t="shared" si="483"/>
        <v>0</v>
      </c>
      <c r="V1195" s="169" t="str">
        <f t="shared" si="484"/>
        <v>Uit</v>
      </c>
      <c r="W1195" s="170" t="str">
        <f t="shared" si="485"/>
        <v/>
      </c>
      <c r="X1195" s="91" t="str">
        <f t="shared" si="486"/>
        <v/>
      </c>
      <c r="Y1195" s="51"/>
      <c r="Z1195" s="51"/>
      <c r="AA1195" s="51"/>
      <c r="AB1195" s="51"/>
      <c r="AC1195" s="51"/>
      <c r="AD1195" s="51"/>
      <c r="AE1195" s="51"/>
      <c r="AF1195" s="51"/>
      <c r="AG1195" s="51"/>
      <c r="AH1195" s="51"/>
      <c r="AI1195" s="51"/>
      <c r="AJ1195" s="51"/>
      <c r="AK1195" s="51"/>
      <c r="AL1195" s="51"/>
      <c r="AM1195" s="51"/>
      <c r="AN1195" s="51"/>
      <c r="AO1195" s="51"/>
      <c r="AP1195" s="51"/>
      <c r="AQ1195" s="51"/>
      <c r="AR1195" s="51"/>
      <c r="AS1195" s="51"/>
      <c r="AT1195" s="51"/>
      <c r="AU1195" s="51"/>
      <c r="AV1195" s="51"/>
      <c r="AW1195" s="51"/>
      <c r="AX1195" s="149">
        <f t="shared" si="487"/>
        <v>0</v>
      </c>
      <c r="AY1195" s="52"/>
      <c r="AZ1195" s="90" t="e">
        <f>VLOOKUP(AY1195,Termination!C:D,2,FALSE)</f>
        <v>#N/A</v>
      </c>
      <c r="BA1195" s="92" t="str">
        <f t="shared" si="488"/>
        <v/>
      </c>
      <c r="BB1195" s="89"/>
      <c r="BC1195" s="89"/>
      <c r="BD1195" s="150" t="str">
        <f t="shared" si="489"/>
        <v/>
      </c>
      <c r="BE1195" s="151">
        <f>VLOOKUP(A1195,Basisgegevens!$B:$L,5,0)</f>
        <v>3.4027777777777776E-3</v>
      </c>
      <c r="BF1195" s="151">
        <f>VLOOKUP($A1195,Basisgegevens!$B:$L,7,0)</f>
        <v>3.1712962962962962E-3</v>
      </c>
      <c r="BG1195" s="151">
        <f>VLOOKUP($A1195,Basisgegevens!$B:$L,8,0)</f>
        <v>7.8125E-3</v>
      </c>
      <c r="BH1195" s="152">
        <f>VLOOKUP($A1195,Basisgegevens!$B:$L,9,0)</f>
        <v>300</v>
      </c>
      <c r="BI1195" s="152">
        <f>VLOOKUP($A1195,Basisgegevens!$B:$L,10,0)</f>
        <v>135</v>
      </c>
      <c r="BJ1195" s="152">
        <f>VLOOKUP($A1195,Basisgegevens!$B:$L,11,0)</f>
        <v>19</v>
      </c>
      <c r="BK1195" s="152" t="str">
        <f t="shared" si="490"/>
        <v/>
      </c>
      <c r="BL1195" s="153" t="str">
        <f t="shared" si="491"/>
        <v>Uit</v>
      </c>
      <c r="BM1195" s="154" t="str">
        <f t="shared" si="498"/>
        <v/>
      </c>
      <c r="BN1195" s="154">
        <f t="shared" si="492"/>
        <v>0</v>
      </c>
      <c r="BO1195" s="154" t="str">
        <f t="shared" si="493"/>
        <v/>
      </c>
      <c r="BP1195" s="61"/>
      <c r="BQ1195" s="61"/>
      <c r="BR1195" s="59" t="str">
        <f t="shared" si="494"/>
        <v/>
      </c>
      <c r="BS1195" s="59" t="str">
        <f t="shared" si="495"/>
        <v/>
      </c>
      <c r="BT1195" s="155" t="str">
        <f t="shared" si="496"/>
        <v/>
      </c>
      <c r="BU1195" s="156" t="str">
        <f t="shared" si="497"/>
        <v/>
      </c>
      <c r="BV1195" s="68"/>
      <c r="BW1195" s="68"/>
      <c r="BX1195" s="68"/>
      <c r="BY1195" s="68"/>
      <c r="BZ1195" s="68"/>
      <c r="CA1195" s="68"/>
      <c r="CB1195" s="68"/>
      <c r="CC1195" s="68"/>
    </row>
    <row r="1196" spans="1:81" x14ac:dyDescent="0.2">
      <c r="A1196" s="138" t="s">
        <v>196</v>
      </c>
      <c r="B1196" s="32"/>
      <c r="C1196" s="164" t="str">
        <f t="shared" si="477"/>
        <v>L</v>
      </c>
      <c r="D1196" s="68"/>
      <c r="E1196" s="40"/>
      <c r="F1196" s="35"/>
      <c r="G1196" s="32"/>
      <c r="H1196" s="32"/>
      <c r="I1196" s="32"/>
      <c r="J1196" s="32"/>
      <c r="K1196" s="41"/>
      <c r="L1196" s="42"/>
      <c r="M1196" s="42"/>
      <c r="N1196" s="167" t="str">
        <f t="shared" si="478"/>
        <v>Uit</v>
      </c>
      <c r="O1196" s="46"/>
      <c r="P1196" s="47"/>
      <c r="Q1196" s="48">
        <f t="shared" si="479"/>
        <v>0</v>
      </c>
      <c r="R1196" s="49" t="str">
        <f t="shared" si="480"/>
        <v/>
      </c>
      <c r="S1196" s="50" t="str">
        <f t="shared" si="481"/>
        <v>Uit</v>
      </c>
      <c r="T1196" s="171">
        <f t="shared" si="482"/>
        <v>0</v>
      </c>
      <c r="U1196" s="169">
        <f t="shared" si="483"/>
        <v>0</v>
      </c>
      <c r="V1196" s="169" t="str">
        <f t="shared" si="484"/>
        <v>Uit</v>
      </c>
      <c r="W1196" s="170" t="str">
        <f t="shared" si="485"/>
        <v/>
      </c>
      <c r="X1196" s="91" t="str">
        <f t="shared" si="486"/>
        <v/>
      </c>
      <c r="Y1196" s="51"/>
      <c r="Z1196" s="51"/>
      <c r="AA1196" s="51"/>
      <c r="AB1196" s="51"/>
      <c r="AC1196" s="51"/>
      <c r="AD1196" s="51"/>
      <c r="AE1196" s="51"/>
      <c r="AF1196" s="51"/>
      <c r="AG1196" s="51"/>
      <c r="AH1196" s="51"/>
      <c r="AI1196" s="51"/>
      <c r="AJ1196" s="51"/>
      <c r="AK1196" s="51"/>
      <c r="AL1196" s="51"/>
      <c r="AM1196" s="51"/>
      <c r="AN1196" s="51"/>
      <c r="AO1196" s="51"/>
      <c r="AP1196" s="51"/>
      <c r="AQ1196" s="51"/>
      <c r="AR1196" s="51"/>
      <c r="AS1196" s="51"/>
      <c r="AT1196" s="51"/>
      <c r="AU1196" s="51"/>
      <c r="AV1196" s="51"/>
      <c r="AW1196" s="51"/>
      <c r="AX1196" s="149">
        <f t="shared" si="487"/>
        <v>0</v>
      </c>
      <c r="AY1196" s="52"/>
      <c r="AZ1196" s="90" t="e">
        <f>VLOOKUP(AY1196,Termination!C:D,2,FALSE)</f>
        <v>#N/A</v>
      </c>
      <c r="BA1196" s="92" t="str">
        <f t="shared" si="488"/>
        <v/>
      </c>
      <c r="BB1196" s="89"/>
      <c r="BC1196" s="89"/>
      <c r="BD1196" s="150" t="str">
        <f t="shared" si="489"/>
        <v/>
      </c>
      <c r="BE1196" s="151">
        <f>VLOOKUP(A1196,Basisgegevens!$B:$L,5,0)</f>
        <v>3.4027777777777776E-3</v>
      </c>
      <c r="BF1196" s="151">
        <f>VLOOKUP($A1196,Basisgegevens!$B:$L,7,0)</f>
        <v>3.1712962962962962E-3</v>
      </c>
      <c r="BG1196" s="151">
        <f>VLOOKUP($A1196,Basisgegevens!$B:$L,8,0)</f>
        <v>7.8125E-3</v>
      </c>
      <c r="BH1196" s="152">
        <f>VLOOKUP($A1196,Basisgegevens!$B:$L,9,0)</f>
        <v>300</v>
      </c>
      <c r="BI1196" s="152">
        <f>VLOOKUP($A1196,Basisgegevens!$B:$L,10,0)</f>
        <v>135</v>
      </c>
      <c r="BJ1196" s="152">
        <f>VLOOKUP($A1196,Basisgegevens!$B:$L,11,0)</f>
        <v>19</v>
      </c>
      <c r="BK1196" s="152" t="str">
        <f t="shared" si="490"/>
        <v/>
      </c>
      <c r="BL1196" s="153" t="str">
        <f t="shared" si="491"/>
        <v>Uit</v>
      </c>
      <c r="BM1196" s="154" t="str">
        <f t="shared" si="498"/>
        <v/>
      </c>
      <c r="BN1196" s="154">
        <f t="shared" si="492"/>
        <v>0</v>
      </c>
      <c r="BO1196" s="154" t="str">
        <f t="shared" si="493"/>
        <v/>
      </c>
      <c r="BP1196" s="61"/>
      <c r="BQ1196" s="61"/>
      <c r="BR1196" s="59" t="str">
        <f t="shared" si="494"/>
        <v/>
      </c>
      <c r="BS1196" s="59" t="str">
        <f t="shared" si="495"/>
        <v/>
      </c>
      <c r="BT1196" s="155" t="str">
        <f t="shared" si="496"/>
        <v/>
      </c>
      <c r="BU1196" s="156" t="str">
        <f t="shared" si="497"/>
        <v/>
      </c>
      <c r="BV1196" s="68"/>
      <c r="BW1196" s="68"/>
      <c r="BX1196" s="68"/>
      <c r="BY1196" s="68"/>
      <c r="BZ1196" s="68"/>
      <c r="CA1196" s="68"/>
      <c r="CB1196" s="68"/>
      <c r="CC1196" s="68"/>
    </row>
    <row r="1197" spans="1:81" x14ac:dyDescent="0.2">
      <c r="A1197" s="138" t="s">
        <v>196</v>
      </c>
      <c r="B1197" s="32"/>
      <c r="C1197" s="164" t="str">
        <f t="shared" si="477"/>
        <v>L</v>
      </c>
      <c r="D1197" s="68"/>
      <c r="E1197" s="40"/>
      <c r="F1197" s="35"/>
      <c r="G1197" s="32"/>
      <c r="H1197" s="32"/>
      <c r="I1197" s="32"/>
      <c r="J1197" s="32"/>
      <c r="K1197" s="41"/>
      <c r="L1197" s="42"/>
      <c r="M1197" s="42"/>
      <c r="N1197" s="167" t="str">
        <f t="shared" si="478"/>
        <v>Uit</v>
      </c>
      <c r="O1197" s="46"/>
      <c r="P1197" s="47"/>
      <c r="Q1197" s="48">
        <f t="shared" si="479"/>
        <v>0</v>
      </c>
      <c r="R1197" s="49" t="str">
        <f t="shared" si="480"/>
        <v/>
      </c>
      <c r="S1197" s="50" t="str">
        <f t="shared" si="481"/>
        <v>Uit</v>
      </c>
      <c r="T1197" s="171">
        <f t="shared" si="482"/>
        <v>0</v>
      </c>
      <c r="U1197" s="169">
        <f t="shared" si="483"/>
        <v>0</v>
      </c>
      <c r="V1197" s="169" t="str">
        <f t="shared" si="484"/>
        <v>Uit</v>
      </c>
      <c r="W1197" s="170" t="str">
        <f t="shared" si="485"/>
        <v/>
      </c>
      <c r="X1197" s="91" t="str">
        <f t="shared" si="486"/>
        <v/>
      </c>
      <c r="Y1197" s="51"/>
      <c r="Z1197" s="51"/>
      <c r="AA1197" s="51"/>
      <c r="AB1197" s="51"/>
      <c r="AC1197" s="51"/>
      <c r="AD1197" s="51"/>
      <c r="AE1197" s="51"/>
      <c r="AF1197" s="51"/>
      <c r="AG1197" s="51"/>
      <c r="AH1197" s="51"/>
      <c r="AI1197" s="51"/>
      <c r="AJ1197" s="51"/>
      <c r="AK1197" s="51"/>
      <c r="AL1197" s="51"/>
      <c r="AM1197" s="51"/>
      <c r="AN1197" s="51"/>
      <c r="AO1197" s="51"/>
      <c r="AP1197" s="51"/>
      <c r="AQ1197" s="51"/>
      <c r="AR1197" s="51"/>
      <c r="AS1197" s="51"/>
      <c r="AT1197" s="51"/>
      <c r="AU1197" s="51"/>
      <c r="AV1197" s="51"/>
      <c r="AW1197" s="51"/>
      <c r="AX1197" s="149">
        <f t="shared" si="487"/>
        <v>0</v>
      </c>
      <c r="AY1197" s="52"/>
      <c r="AZ1197" s="90" t="e">
        <f>VLOOKUP(AY1197,Termination!C:D,2,FALSE)</f>
        <v>#N/A</v>
      </c>
      <c r="BA1197" s="92" t="str">
        <f t="shared" si="488"/>
        <v/>
      </c>
      <c r="BB1197" s="89"/>
      <c r="BC1197" s="89"/>
      <c r="BD1197" s="150" t="str">
        <f t="shared" si="489"/>
        <v/>
      </c>
      <c r="BE1197" s="151">
        <f>VLOOKUP(A1197,Basisgegevens!$B:$L,5,0)</f>
        <v>3.4027777777777776E-3</v>
      </c>
      <c r="BF1197" s="151">
        <f>VLOOKUP($A1197,Basisgegevens!$B:$L,7,0)</f>
        <v>3.1712962962962962E-3</v>
      </c>
      <c r="BG1197" s="151">
        <f>VLOOKUP($A1197,Basisgegevens!$B:$L,8,0)</f>
        <v>7.8125E-3</v>
      </c>
      <c r="BH1197" s="152">
        <f>VLOOKUP($A1197,Basisgegevens!$B:$L,9,0)</f>
        <v>300</v>
      </c>
      <c r="BI1197" s="152">
        <f>VLOOKUP($A1197,Basisgegevens!$B:$L,10,0)</f>
        <v>135</v>
      </c>
      <c r="BJ1197" s="152">
        <f>VLOOKUP($A1197,Basisgegevens!$B:$L,11,0)</f>
        <v>19</v>
      </c>
      <c r="BK1197" s="152" t="str">
        <f t="shared" si="490"/>
        <v/>
      </c>
      <c r="BL1197" s="153" t="str">
        <f t="shared" si="491"/>
        <v>Uit</v>
      </c>
      <c r="BM1197" s="154" t="str">
        <f t="shared" si="498"/>
        <v/>
      </c>
      <c r="BN1197" s="154">
        <f t="shared" si="492"/>
        <v>0</v>
      </c>
      <c r="BO1197" s="154" t="str">
        <f t="shared" si="493"/>
        <v/>
      </c>
      <c r="BP1197" s="61"/>
      <c r="BQ1197" s="61"/>
      <c r="BR1197" s="59" t="str">
        <f t="shared" si="494"/>
        <v/>
      </c>
      <c r="BS1197" s="59" t="str">
        <f t="shared" si="495"/>
        <v/>
      </c>
      <c r="BT1197" s="155" t="str">
        <f t="shared" si="496"/>
        <v/>
      </c>
      <c r="BU1197" s="156" t="str">
        <f t="shared" si="497"/>
        <v/>
      </c>
      <c r="BV1197" s="68"/>
      <c r="BW1197" s="68"/>
      <c r="BX1197" s="68"/>
      <c r="BY1197" s="68"/>
      <c r="BZ1197" s="68"/>
      <c r="CA1197" s="68"/>
      <c r="CB1197" s="68"/>
      <c r="CC1197" s="68"/>
    </row>
    <row r="1198" spans="1:81" x14ac:dyDescent="0.2">
      <c r="A1198" s="138" t="s">
        <v>196</v>
      </c>
      <c r="B1198" s="32"/>
      <c r="C1198" s="164" t="str">
        <f t="shared" si="477"/>
        <v>L</v>
      </c>
      <c r="D1198" s="68"/>
      <c r="E1198" s="40"/>
      <c r="F1198" s="35"/>
      <c r="G1198" s="32"/>
      <c r="H1198" s="32"/>
      <c r="I1198" s="32"/>
      <c r="J1198" s="32"/>
      <c r="K1198" s="41"/>
      <c r="L1198" s="42"/>
      <c r="M1198" s="42"/>
      <c r="N1198" s="167" t="str">
        <f t="shared" si="478"/>
        <v>Uit</v>
      </c>
      <c r="O1198" s="46"/>
      <c r="P1198" s="47"/>
      <c r="Q1198" s="48">
        <f t="shared" si="479"/>
        <v>0</v>
      </c>
      <c r="R1198" s="49" t="str">
        <f t="shared" si="480"/>
        <v/>
      </c>
      <c r="S1198" s="50" t="str">
        <f t="shared" si="481"/>
        <v>Uit</v>
      </c>
      <c r="T1198" s="171">
        <f t="shared" si="482"/>
        <v>0</v>
      </c>
      <c r="U1198" s="169">
        <f t="shared" si="483"/>
        <v>0</v>
      </c>
      <c r="V1198" s="169" t="str">
        <f t="shared" si="484"/>
        <v>Uit</v>
      </c>
      <c r="W1198" s="170" t="str">
        <f t="shared" si="485"/>
        <v/>
      </c>
      <c r="X1198" s="91" t="str">
        <f t="shared" si="486"/>
        <v/>
      </c>
      <c r="Y1198" s="51"/>
      <c r="Z1198" s="51"/>
      <c r="AA1198" s="51"/>
      <c r="AB1198" s="51"/>
      <c r="AC1198" s="51"/>
      <c r="AD1198" s="51"/>
      <c r="AE1198" s="51"/>
      <c r="AF1198" s="51"/>
      <c r="AG1198" s="51"/>
      <c r="AH1198" s="51"/>
      <c r="AI1198" s="51"/>
      <c r="AJ1198" s="51"/>
      <c r="AK1198" s="51"/>
      <c r="AL1198" s="51"/>
      <c r="AM1198" s="51"/>
      <c r="AN1198" s="51"/>
      <c r="AO1198" s="51"/>
      <c r="AP1198" s="51"/>
      <c r="AQ1198" s="51"/>
      <c r="AR1198" s="51"/>
      <c r="AS1198" s="51"/>
      <c r="AT1198" s="51"/>
      <c r="AU1198" s="51"/>
      <c r="AV1198" s="51"/>
      <c r="AW1198" s="51"/>
      <c r="AX1198" s="149">
        <f t="shared" si="487"/>
        <v>0</v>
      </c>
      <c r="AY1198" s="52"/>
      <c r="AZ1198" s="90" t="e">
        <f>VLOOKUP(AY1198,Termination!C:D,2,FALSE)</f>
        <v>#N/A</v>
      </c>
      <c r="BA1198" s="92" t="str">
        <f t="shared" si="488"/>
        <v/>
      </c>
      <c r="BB1198" s="89"/>
      <c r="BC1198" s="89"/>
      <c r="BD1198" s="150" t="str">
        <f t="shared" si="489"/>
        <v/>
      </c>
      <c r="BE1198" s="151">
        <f>VLOOKUP(A1198,Basisgegevens!$B:$L,5,0)</f>
        <v>3.4027777777777776E-3</v>
      </c>
      <c r="BF1198" s="151">
        <f>VLOOKUP($A1198,Basisgegevens!$B:$L,7,0)</f>
        <v>3.1712962962962962E-3</v>
      </c>
      <c r="BG1198" s="151">
        <f>VLOOKUP($A1198,Basisgegevens!$B:$L,8,0)</f>
        <v>7.8125E-3</v>
      </c>
      <c r="BH1198" s="152">
        <f>VLOOKUP($A1198,Basisgegevens!$B:$L,9,0)</f>
        <v>300</v>
      </c>
      <c r="BI1198" s="152">
        <f>VLOOKUP($A1198,Basisgegevens!$B:$L,10,0)</f>
        <v>135</v>
      </c>
      <c r="BJ1198" s="152">
        <f>VLOOKUP($A1198,Basisgegevens!$B:$L,11,0)</f>
        <v>19</v>
      </c>
      <c r="BK1198" s="152" t="str">
        <f t="shared" si="490"/>
        <v/>
      </c>
      <c r="BL1198" s="153" t="str">
        <f t="shared" si="491"/>
        <v>Uit</v>
      </c>
      <c r="BM1198" s="154" t="str">
        <f t="shared" si="498"/>
        <v/>
      </c>
      <c r="BN1198" s="154">
        <f t="shared" si="492"/>
        <v>0</v>
      </c>
      <c r="BO1198" s="154" t="str">
        <f t="shared" si="493"/>
        <v/>
      </c>
      <c r="BP1198" s="61"/>
      <c r="BQ1198" s="61"/>
      <c r="BR1198" s="59" t="str">
        <f t="shared" si="494"/>
        <v/>
      </c>
      <c r="BS1198" s="59" t="str">
        <f t="shared" si="495"/>
        <v/>
      </c>
      <c r="BT1198" s="155" t="str">
        <f t="shared" si="496"/>
        <v/>
      </c>
      <c r="BU1198" s="156" t="str">
        <f t="shared" si="497"/>
        <v/>
      </c>
      <c r="BV1198" s="68"/>
      <c r="BW1198" s="68"/>
      <c r="BX1198" s="68"/>
      <c r="BY1198" s="68"/>
      <c r="BZ1198" s="68"/>
      <c r="CA1198" s="68"/>
      <c r="CB1198" s="68"/>
      <c r="CC1198" s="68"/>
    </row>
    <row r="1199" spans="1:81" x14ac:dyDescent="0.2">
      <c r="A1199" s="138" t="s">
        <v>196</v>
      </c>
      <c r="B1199" s="32"/>
      <c r="C1199" s="164" t="str">
        <f t="shared" si="477"/>
        <v>L</v>
      </c>
      <c r="D1199" s="68"/>
      <c r="E1199" s="40"/>
      <c r="F1199" s="35"/>
      <c r="G1199" s="32"/>
      <c r="H1199" s="32"/>
      <c r="I1199" s="32"/>
      <c r="J1199" s="32"/>
      <c r="K1199" s="41"/>
      <c r="L1199" s="42"/>
      <c r="M1199" s="42"/>
      <c r="N1199" s="167" t="str">
        <f t="shared" si="478"/>
        <v>Uit</v>
      </c>
      <c r="O1199" s="46"/>
      <c r="P1199" s="47"/>
      <c r="Q1199" s="48">
        <f t="shared" si="479"/>
        <v>0</v>
      </c>
      <c r="R1199" s="49" t="str">
        <f t="shared" si="480"/>
        <v/>
      </c>
      <c r="S1199" s="50" t="str">
        <f t="shared" si="481"/>
        <v>Uit</v>
      </c>
      <c r="T1199" s="171">
        <f t="shared" si="482"/>
        <v>0</v>
      </c>
      <c r="U1199" s="169">
        <f t="shared" si="483"/>
        <v>0</v>
      </c>
      <c r="V1199" s="169" t="str">
        <f t="shared" si="484"/>
        <v>Uit</v>
      </c>
      <c r="W1199" s="170" t="str">
        <f t="shared" si="485"/>
        <v/>
      </c>
      <c r="X1199" s="91" t="str">
        <f t="shared" si="486"/>
        <v/>
      </c>
      <c r="Y1199" s="51"/>
      <c r="Z1199" s="51"/>
      <c r="AA1199" s="51"/>
      <c r="AB1199" s="51"/>
      <c r="AC1199" s="51"/>
      <c r="AD1199" s="51"/>
      <c r="AE1199" s="51"/>
      <c r="AF1199" s="51"/>
      <c r="AG1199" s="51"/>
      <c r="AH1199" s="51"/>
      <c r="AI1199" s="51"/>
      <c r="AJ1199" s="51"/>
      <c r="AK1199" s="51"/>
      <c r="AL1199" s="51"/>
      <c r="AM1199" s="51"/>
      <c r="AN1199" s="51"/>
      <c r="AO1199" s="51"/>
      <c r="AP1199" s="51"/>
      <c r="AQ1199" s="51"/>
      <c r="AR1199" s="51"/>
      <c r="AS1199" s="51"/>
      <c r="AT1199" s="51"/>
      <c r="AU1199" s="51"/>
      <c r="AV1199" s="51"/>
      <c r="AW1199" s="51"/>
      <c r="AX1199" s="149">
        <f t="shared" si="487"/>
        <v>0</v>
      </c>
      <c r="AY1199" s="52"/>
      <c r="AZ1199" s="90" t="e">
        <f>VLOOKUP(AY1199,Termination!C:D,2,FALSE)</f>
        <v>#N/A</v>
      </c>
      <c r="BA1199" s="92" t="str">
        <f t="shared" si="488"/>
        <v/>
      </c>
      <c r="BB1199" s="89"/>
      <c r="BC1199" s="89"/>
      <c r="BD1199" s="150" t="str">
        <f t="shared" si="489"/>
        <v/>
      </c>
      <c r="BE1199" s="151">
        <f>VLOOKUP(A1199,Basisgegevens!$B:$L,5,0)</f>
        <v>3.4027777777777776E-3</v>
      </c>
      <c r="BF1199" s="151">
        <f>VLOOKUP($A1199,Basisgegevens!$B:$L,7,0)</f>
        <v>3.1712962962962962E-3</v>
      </c>
      <c r="BG1199" s="151">
        <f>VLOOKUP($A1199,Basisgegevens!$B:$L,8,0)</f>
        <v>7.8125E-3</v>
      </c>
      <c r="BH1199" s="152">
        <f>VLOOKUP($A1199,Basisgegevens!$B:$L,9,0)</f>
        <v>300</v>
      </c>
      <c r="BI1199" s="152">
        <f>VLOOKUP($A1199,Basisgegevens!$B:$L,10,0)</f>
        <v>135</v>
      </c>
      <c r="BJ1199" s="152">
        <f>VLOOKUP($A1199,Basisgegevens!$B:$L,11,0)</f>
        <v>19</v>
      </c>
      <c r="BK1199" s="152" t="str">
        <f t="shared" si="490"/>
        <v/>
      </c>
      <c r="BL1199" s="153" t="str">
        <f t="shared" si="491"/>
        <v>Uit</v>
      </c>
      <c r="BM1199" s="154" t="str">
        <f t="shared" si="498"/>
        <v/>
      </c>
      <c r="BN1199" s="154">
        <f t="shared" si="492"/>
        <v>0</v>
      </c>
      <c r="BO1199" s="154" t="str">
        <f t="shared" si="493"/>
        <v/>
      </c>
      <c r="BP1199" s="61"/>
      <c r="BQ1199" s="61"/>
      <c r="BR1199" s="59" t="str">
        <f t="shared" si="494"/>
        <v/>
      </c>
      <c r="BS1199" s="59" t="str">
        <f t="shared" si="495"/>
        <v/>
      </c>
      <c r="BT1199" s="155" t="str">
        <f t="shared" si="496"/>
        <v/>
      </c>
      <c r="BU1199" s="156" t="str">
        <f t="shared" si="497"/>
        <v/>
      </c>
      <c r="BV1199" s="68"/>
      <c r="BW1199" s="68"/>
      <c r="BX1199" s="68"/>
      <c r="BY1199" s="68"/>
      <c r="BZ1199" s="68"/>
      <c r="CA1199" s="68"/>
      <c r="CB1199" s="68"/>
      <c r="CC1199" s="68"/>
    </row>
    <row r="1200" spans="1:81" x14ac:dyDescent="0.2">
      <c r="A1200" s="138" t="s">
        <v>196</v>
      </c>
      <c r="B1200" s="32"/>
      <c r="C1200" s="164" t="str">
        <f t="shared" si="477"/>
        <v>L</v>
      </c>
      <c r="D1200" s="68"/>
      <c r="E1200" s="40"/>
      <c r="F1200" s="35"/>
      <c r="G1200" s="32"/>
      <c r="H1200" s="32"/>
      <c r="I1200" s="32"/>
      <c r="J1200" s="32"/>
      <c r="K1200" s="41"/>
      <c r="L1200" s="42"/>
      <c r="M1200" s="42"/>
      <c r="N1200" s="167" t="str">
        <f t="shared" si="478"/>
        <v>Uit</v>
      </c>
      <c r="O1200" s="46"/>
      <c r="P1200" s="47"/>
      <c r="Q1200" s="48">
        <f t="shared" si="479"/>
        <v>0</v>
      </c>
      <c r="R1200" s="49" t="str">
        <f t="shared" si="480"/>
        <v/>
      </c>
      <c r="S1200" s="50" t="str">
        <f t="shared" si="481"/>
        <v>Uit</v>
      </c>
      <c r="T1200" s="171">
        <f t="shared" si="482"/>
        <v>0</v>
      </c>
      <c r="U1200" s="169">
        <f t="shared" si="483"/>
        <v>0</v>
      </c>
      <c r="V1200" s="169" t="str">
        <f t="shared" si="484"/>
        <v>Uit</v>
      </c>
      <c r="W1200" s="170" t="str">
        <f t="shared" si="485"/>
        <v/>
      </c>
      <c r="X1200" s="91" t="str">
        <f t="shared" si="486"/>
        <v/>
      </c>
      <c r="Y1200" s="51"/>
      <c r="Z1200" s="51"/>
      <c r="AA1200" s="51"/>
      <c r="AB1200" s="51"/>
      <c r="AC1200" s="51"/>
      <c r="AD1200" s="51"/>
      <c r="AE1200" s="51"/>
      <c r="AF1200" s="51"/>
      <c r="AG1200" s="51"/>
      <c r="AH1200" s="51"/>
      <c r="AI1200" s="51"/>
      <c r="AJ1200" s="51"/>
      <c r="AK1200" s="51"/>
      <c r="AL1200" s="51"/>
      <c r="AM1200" s="51"/>
      <c r="AN1200" s="51"/>
      <c r="AO1200" s="51"/>
      <c r="AP1200" s="51"/>
      <c r="AQ1200" s="51"/>
      <c r="AR1200" s="51"/>
      <c r="AS1200" s="51"/>
      <c r="AT1200" s="51"/>
      <c r="AU1200" s="51"/>
      <c r="AV1200" s="51"/>
      <c r="AW1200" s="51"/>
      <c r="AX1200" s="149">
        <f t="shared" si="487"/>
        <v>0</v>
      </c>
      <c r="AY1200" s="52"/>
      <c r="AZ1200" s="90" t="e">
        <f>VLOOKUP(AY1200,Termination!C:D,2,FALSE)</f>
        <v>#N/A</v>
      </c>
      <c r="BA1200" s="92" t="str">
        <f t="shared" si="488"/>
        <v/>
      </c>
      <c r="BB1200" s="89"/>
      <c r="BC1200" s="89"/>
      <c r="BD1200" s="150" t="str">
        <f t="shared" si="489"/>
        <v/>
      </c>
      <c r="BE1200" s="151">
        <f>VLOOKUP(A1200,Basisgegevens!$B:$L,5,0)</f>
        <v>3.4027777777777776E-3</v>
      </c>
      <c r="BF1200" s="151">
        <f>VLOOKUP($A1200,Basisgegevens!$B:$L,7,0)</f>
        <v>3.1712962962962962E-3</v>
      </c>
      <c r="BG1200" s="151">
        <f>VLOOKUP($A1200,Basisgegevens!$B:$L,8,0)</f>
        <v>7.8125E-3</v>
      </c>
      <c r="BH1200" s="152">
        <f>VLOOKUP($A1200,Basisgegevens!$B:$L,9,0)</f>
        <v>300</v>
      </c>
      <c r="BI1200" s="152">
        <f>VLOOKUP($A1200,Basisgegevens!$B:$L,10,0)</f>
        <v>135</v>
      </c>
      <c r="BJ1200" s="152">
        <f>VLOOKUP($A1200,Basisgegevens!$B:$L,11,0)</f>
        <v>19</v>
      </c>
      <c r="BK1200" s="152" t="str">
        <f t="shared" si="490"/>
        <v/>
      </c>
      <c r="BL1200" s="153" t="str">
        <f t="shared" si="491"/>
        <v>Uit</v>
      </c>
      <c r="BM1200" s="154" t="str">
        <f t="shared" si="498"/>
        <v/>
      </c>
      <c r="BN1200" s="154">
        <f t="shared" si="492"/>
        <v>0</v>
      </c>
      <c r="BO1200" s="154" t="str">
        <f t="shared" si="493"/>
        <v/>
      </c>
      <c r="BP1200" s="61"/>
      <c r="BQ1200" s="61"/>
      <c r="BR1200" s="59" t="str">
        <f t="shared" si="494"/>
        <v/>
      </c>
      <c r="BS1200" s="59" t="str">
        <f t="shared" si="495"/>
        <v/>
      </c>
      <c r="BT1200" s="155" t="str">
        <f t="shared" si="496"/>
        <v/>
      </c>
      <c r="BU1200" s="156" t="str">
        <f t="shared" si="497"/>
        <v/>
      </c>
      <c r="BV1200" s="68"/>
      <c r="BW1200" s="68"/>
      <c r="BX1200" s="68"/>
      <c r="BY1200" s="68"/>
      <c r="BZ1200" s="68"/>
      <c r="CA1200" s="68"/>
      <c r="CB1200" s="68"/>
      <c r="CC1200" s="68"/>
    </row>
    <row r="1201" spans="1:81" x14ac:dyDescent="0.2">
      <c r="A1201" s="138" t="s">
        <v>196</v>
      </c>
      <c r="B1201" s="32"/>
      <c r="C1201" s="164" t="str">
        <f t="shared" si="477"/>
        <v>L</v>
      </c>
      <c r="D1201" s="68"/>
      <c r="E1201" s="40"/>
      <c r="F1201" s="35"/>
      <c r="G1201" s="32"/>
      <c r="H1201" s="32"/>
      <c r="I1201" s="32"/>
      <c r="J1201" s="32"/>
      <c r="K1201" s="41"/>
      <c r="L1201" s="42"/>
      <c r="M1201" s="42"/>
      <c r="N1201" s="167" t="str">
        <f t="shared" si="478"/>
        <v>Uit</v>
      </c>
      <c r="O1201" s="46"/>
      <c r="P1201" s="47"/>
      <c r="Q1201" s="48">
        <f t="shared" si="479"/>
        <v>0</v>
      </c>
      <c r="R1201" s="49" t="str">
        <f t="shared" si="480"/>
        <v/>
      </c>
      <c r="S1201" s="50" t="str">
        <f t="shared" si="481"/>
        <v>Uit</v>
      </c>
      <c r="T1201" s="171">
        <f t="shared" si="482"/>
        <v>0</v>
      </c>
      <c r="U1201" s="169">
        <f t="shared" si="483"/>
        <v>0</v>
      </c>
      <c r="V1201" s="169" t="str">
        <f t="shared" si="484"/>
        <v>Uit</v>
      </c>
      <c r="W1201" s="170" t="str">
        <f t="shared" si="485"/>
        <v/>
      </c>
      <c r="X1201" s="91" t="str">
        <f t="shared" si="486"/>
        <v/>
      </c>
      <c r="Y1201" s="51"/>
      <c r="Z1201" s="51"/>
      <c r="AA1201" s="51"/>
      <c r="AB1201" s="51"/>
      <c r="AC1201" s="51"/>
      <c r="AD1201" s="51"/>
      <c r="AE1201" s="51"/>
      <c r="AF1201" s="51"/>
      <c r="AG1201" s="51"/>
      <c r="AH1201" s="51"/>
      <c r="AI1201" s="51"/>
      <c r="AJ1201" s="51"/>
      <c r="AK1201" s="51"/>
      <c r="AL1201" s="51"/>
      <c r="AM1201" s="51"/>
      <c r="AN1201" s="51"/>
      <c r="AO1201" s="51"/>
      <c r="AP1201" s="51"/>
      <c r="AQ1201" s="51"/>
      <c r="AR1201" s="51"/>
      <c r="AS1201" s="51"/>
      <c r="AT1201" s="51"/>
      <c r="AU1201" s="51"/>
      <c r="AV1201" s="51"/>
      <c r="AW1201" s="51"/>
      <c r="AX1201" s="149">
        <f t="shared" si="487"/>
        <v>0</v>
      </c>
      <c r="AY1201" s="52"/>
      <c r="AZ1201" s="90" t="e">
        <f>VLOOKUP(AY1201,Termination!C:D,2,FALSE)</f>
        <v>#N/A</v>
      </c>
      <c r="BA1201" s="92" t="str">
        <f t="shared" si="488"/>
        <v/>
      </c>
      <c r="BB1201" s="89"/>
      <c r="BC1201" s="89"/>
      <c r="BD1201" s="150" t="str">
        <f t="shared" si="489"/>
        <v/>
      </c>
      <c r="BE1201" s="151">
        <f>VLOOKUP(A1201,Basisgegevens!$B:$L,5,0)</f>
        <v>3.4027777777777776E-3</v>
      </c>
      <c r="BF1201" s="151">
        <f>VLOOKUP($A1201,Basisgegevens!$B:$L,7,0)</f>
        <v>3.1712962962962962E-3</v>
      </c>
      <c r="BG1201" s="151">
        <f>VLOOKUP($A1201,Basisgegevens!$B:$L,8,0)</f>
        <v>7.8125E-3</v>
      </c>
      <c r="BH1201" s="152">
        <f>VLOOKUP($A1201,Basisgegevens!$B:$L,9,0)</f>
        <v>300</v>
      </c>
      <c r="BI1201" s="152">
        <f>VLOOKUP($A1201,Basisgegevens!$B:$L,10,0)</f>
        <v>135</v>
      </c>
      <c r="BJ1201" s="152">
        <f>VLOOKUP($A1201,Basisgegevens!$B:$L,11,0)</f>
        <v>19</v>
      </c>
      <c r="BK1201" s="152" t="str">
        <f t="shared" si="490"/>
        <v/>
      </c>
      <c r="BL1201" s="153" t="str">
        <f t="shared" si="491"/>
        <v>Uit</v>
      </c>
      <c r="BM1201" s="154" t="str">
        <f t="shared" si="498"/>
        <v/>
      </c>
      <c r="BN1201" s="154">
        <f t="shared" si="492"/>
        <v>0</v>
      </c>
      <c r="BO1201" s="154" t="str">
        <f t="shared" si="493"/>
        <v/>
      </c>
      <c r="BP1201" s="61"/>
      <c r="BQ1201" s="61"/>
      <c r="BR1201" s="59" t="str">
        <f t="shared" si="494"/>
        <v/>
      </c>
      <c r="BS1201" s="59" t="str">
        <f t="shared" si="495"/>
        <v/>
      </c>
      <c r="BT1201" s="155" t="str">
        <f t="shared" si="496"/>
        <v/>
      </c>
      <c r="BU1201" s="156" t="str">
        <f t="shared" si="497"/>
        <v/>
      </c>
      <c r="BV1201" s="68"/>
      <c r="BW1201" s="68"/>
      <c r="BX1201" s="68"/>
      <c r="BY1201" s="68"/>
      <c r="BZ1201" s="68"/>
      <c r="CA1201" s="68"/>
      <c r="CB1201" s="68"/>
      <c r="CC1201" s="68"/>
    </row>
    <row r="1202" spans="1:81" x14ac:dyDescent="0.2">
      <c r="A1202" s="138" t="s">
        <v>196</v>
      </c>
      <c r="B1202" s="32"/>
      <c r="C1202" s="164" t="str">
        <f t="shared" si="477"/>
        <v>L</v>
      </c>
      <c r="D1202" s="68"/>
      <c r="E1202" s="40"/>
      <c r="F1202" s="35"/>
      <c r="G1202" s="32"/>
      <c r="H1202" s="32"/>
      <c r="I1202" s="32"/>
      <c r="J1202" s="32"/>
      <c r="K1202" s="41"/>
      <c r="L1202" s="42"/>
      <c r="M1202" s="42"/>
      <c r="N1202" s="167" t="str">
        <f t="shared" si="478"/>
        <v>Uit</v>
      </c>
      <c r="O1202" s="46"/>
      <c r="P1202" s="47"/>
      <c r="Q1202" s="48">
        <f t="shared" si="479"/>
        <v>0</v>
      </c>
      <c r="R1202" s="49" t="str">
        <f t="shared" si="480"/>
        <v/>
      </c>
      <c r="S1202" s="50" t="str">
        <f t="shared" si="481"/>
        <v>Uit</v>
      </c>
      <c r="T1202" s="171">
        <f t="shared" si="482"/>
        <v>0</v>
      </c>
      <c r="U1202" s="169">
        <f t="shared" si="483"/>
        <v>0</v>
      </c>
      <c r="V1202" s="169" t="str">
        <f t="shared" si="484"/>
        <v>Uit</v>
      </c>
      <c r="W1202" s="170" t="str">
        <f t="shared" si="485"/>
        <v/>
      </c>
      <c r="X1202" s="91" t="str">
        <f t="shared" si="486"/>
        <v/>
      </c>
      <c r="Y1202" s="51"/>
      <c r="Z1202" s="51"/>
      <c r="AA1202" s="51"/>
      <c r="AB1202" s="51"/>
      <c r="AC1202" s="51"/>
      <c r="AD1202" s="51"/>
      <c r="AE1202" s="51"/>
      <c r="AF1202" s="51"/>
      <c r="AG1202" s="51"/>
      <c r="AH1202" s="51"/>
      <c r="AI1202" s="51"/>
      <c r="AJ1202" s="51"/>
      <c r="AK1202" s="51"/>
      <c r="AL1202" s="51"/>
      <c r="AM1202" s="51"/>
      <c r="AN1202" s="51"/>
      <c r="AO1202" s="51"/>
      <c r="AP1202" s="51"/>
      <c r="AQ1202" s="51"/>
      <c r="AR1202" s="51"/>
      <c r="AS1202" s="51"/>
      <c r="AT1202" s="51"/>
      <c r="AU1202" s="51"/>
      <c r="AV1202" s="51"/>
      <c r="AW1202" s="51"/>
      <c r="AX1202" s="149">
        <f t="shared" si="487"/>
        <v>0</v>
      </c>
      <c r="AY1202" s="52"/>
      <c r="AZ1202" s="90" t="e">
        <f>VLOOKUP(AY1202,Termination!C:D,2,FALSE)</f>
        <v>#N/A</v>
      </c>
      <c r="BA1202" s="92" t="str">
        <f t="shared" si="488"/>
        <v/>
      </c>
      <c r="BB1202" s="89"/>
      <c r="BC1202" s="89"/>
      <c r="BD1202" s="150" t="str">
        <f t="shared" si="489"/>
        <v/>
      </c>
      <c r="BE1202" s="151">
        <f>VLOOKUP(A1202,Basisgegevens!$B:$L,5,0)</f>
        <v>3.4027777777777776E-3</v>
      </c>
      <c r="BF1202" s="151">
        <f>VLOOKUP($A1202,Basisgegevens!$B:$L,7,0)</f>
        <v>3.1712962962962962E-3</v>
      </c>
      <c r="BG1202" s="151">
        <f>VLOOKUP($A1202,Basisgegevens!$B:$L,8,0)</f>
        <v>7.8125E-3</v>
      </c>
      <c r="BH1202" s="152">
        <f>VLOOKUP($A1202,Basisgegevens!$B:$L,9,0)</f>
        <v>300</v>
      </c>
      <c r="BI1202" s="152">
        <f>VLOOKUP($A1202,Basisgegevens!$B:$L,10,0)</f>
        <v>135</v>
      </c>
      <c r="BJ1202" s="152">
        <f>VLOOKUP($A1202,Basisgegevens!$B:$L,11,0)</f>
        <v>19</v>
      </c>
      <c r="BK1202" s="152" t="str">
        <f t="shared" si="490"/>
        <v/>
      </c>
      <c r="BL1202" s="153" t="str">
        <f t="shared" si="491"/>
        <v>Uit</v>
      </c>
      <c r="BM1202" s="154" t="str">
        <f t="shared" si="498"/>
        <v/>
      </c>
      <c r="BN1202" s="154">
        <f t="shared" si="492"/>
        <v>0</v>
      </c>
      <c r="BO1202" s="154" t="str">
        <f t="shared" si="493"/>
        <v/>
      </c>
      <c r="BP1202" s="61"/>
      <c r="BQ1202" s="61"/>
      <c r="BR1202" s="59" t="str">
        <f t="shared" si="494"/>
        <v/>
      </c>
      <c r="BS1202" s="59" t="str">
        <f t="shared" si="495"/>
        <v/>
      </c>
      <c r="BT1202" s="155" t="str">
        <f t="shared" si="496"/>
        <v/>
      </c>
      <c r="BU1202" s="156" t="str">
        <f t="shared" si="497"/>
        <v/>
      </c>
      <c r="BV1202" s="68"/>
      <c r="BW1202" s="68"/>
      <c r="BX1202" s="68"/>
      <c r="BY1202" s="68"/>
      <c r="BZ1202" s="68"/>
      <c r="CA1202" s="68"/>
      <c r="CB1202" s="68"/>
      <c r="CC1202" s="68"/>
    </row>
    <row r="1203" spans="1:81" x14ac:dyDescent="0.2">
      <c r="A1203" s="161" t="s">
        <v>58</v>
      </c>
      <c r="B1203" s="32"/>
      <c r="C1203" s="164" t="str">
        <f t="shared" ref="C1203:C1218" si="499">MID(A1203,4,1)</f>
        <v>M</v>
      </c>
      <c r="D1203" s="68"/>
      <c r="E1203" s="40"/>
      <c r="F1203" s="35"/>
      <c r="G1203" s="32"/>
      <c r="H1203" s="32"/>
      <c r="I1203" s="32"/>
      <c r="J1203" s="32"/>
      <c r="K1203" s="41"/>
      <c r="L1203" s="42"/>
      <c r="M1203" s="42"/>
      <c r="N1203" s="167" t="str">
        <f t="shared" ref="N1203:N1218" si="500">IFERROR(IF(ISTEXT(M1203),M1203,(IF(AVERAGE(L1203:M1203)&lt;=BI1203,"Uit",100-(AVERAGE(L1203:M1203)/BH1203*100)))),"Uit")</f>
        <v>Uit</v>
      </c>
      <c r="O1203" s="46"/>
      <c r="P1203" s="47"/>
      <c r="Q1203" s="48">
        <f t="shared" ref="Q1203:Q1218" si="501">IF(AX1203="","",AX1203)</f>
        <v>0</v>
      </c>
      <c r="R1203" s="49" t="str">
        <f t="shared" ref="R1203:R1218" si="502">IF(BD1203="","",IF(BD1203&gt;BG1203,"Uit",BM1203+BN1203))</f>
        <v/>
      </c>
      <c r="S1203" s="50" t="str">
        <f t="shared" ref="S1203:S1218" si="503">IF(ISTEXT(BL1203),BL1203,IF(OR(ISBLANK(Q1203),Q1203="",ISBLANK(Y1203)),BL1203,IF(ISTEXT(BO1203),BO1203,BL1203+BO1203)))</f>
        <v>Uit</v>
      </c>
      <c r="T1203" s="171">
        <f t="shared" ref="T1203:T1218" si="504">IF(BP1203="",0,BR1203)</f>
        <v>0</v>
      </c>
      <c r="U1203" s="169">
        <f t="shared" ref="U1203:U1218" si="505">IF(BQ1203="",0,BS1203)</f>
        <v>0</v>
      </c>
      <c r="V1203" s="169" t="str">
        <f t="shared" ref="V1203:V1218" si="506">IF(S1203="","",IF(ISTEXT(S1203),S1203,S1203-T1203-U1203))</f>
        <v>Uit</v>
      </c>
      <c r="W1203" s="170" t="str">
        <f t="shared" ref="W1203:W1218" si="507">IF(AY1203="","",AZ1203)</f>
        <v/>
      </c>
      <c r="X1203" s="91" t="str">
        <f t="shared" ref="X1203:X1218" si="508">IF($G1203="","",$G1203)</f>
        <v/>
      </c>
      <c r="Y1203" s="51"/>
      <c r="Z1203" s="51"/>
      <c r="AA1203" s="51"/>
      <c r="AB1203" s="51"/>
      <c r="AC1203" s="51"/>
      <c r="AD1203" s="51"/>
      <c r="AE1203" s="51"/>
      <c r="AF1203" s="51"/>
      <c r="AG1203" s="51"/>
      <c r="AH1203" s="51"/>
      <c r="AI1203" s="51"/>
      <c r="AJ1203" s="51"/>
      <c r="AK1203" s="51"/>
      <c r="AL1203" s="51"/>
      <c r="AM1203" s="51"/>
      <c r="AN1203" s="51"/>
      <c r="AO1203" s="51"/>
      <c r="AP1203" s="51"/>
      <c r="AQ1203" s="51"/>
      <c r="AR1203" s="51"/>
      <c r="AS1203" s="51"/>
      <c r="AT1203" s="51"/>
      <c r="AU1203" s="51"/>
      <c r="AV1203" s="51"/>
      <c r="AW1203" s="51"/>
      <c r="AX1203" s="149">
        <f t="shared" ref="AX1203:AX1218" si="509">IF(AY1203="",SUM(Y1203:AW1203),"Uit")</f>
        <v>0</v>
      </c>
      <c r="AY1203" s="52"/>
      <c r="AZ1203" s="90" t="e">
        <f>VLOOKUP(AY1203,Termination!C:D,2,FALSE)</f>
        <v>#N/A</v>
      </c>
      <c r="BA1203" s="92" t="str">
        <f t="shared" ref="BA1203:BA1218" si="510">IF($G1203="","",$G1203)</f>
        <v/>
      </c>
      <c r="BB1203" s="89"/>
      <c r="BC1203" s="89"/>
      <c r="BD1203" s="150" t="str">
        <f t="shared" ref="BD1203:BD1218" si="511">IF(ISBLANK(BC1203),"",BC1203-BB1203)</f>
        <v/>
      </c>
      <c r="BE1203" s="151">
        <f>VLOOKUP(A1203,Basisgegevens!$B:$L,5,0)</f>
        <v>3.2638888888888887E-3</v>
      </c>
      <c r="BF1203" s="151">
        <f>VLOOKUP($A1203,Basisgegevens!$B:$L,7,0)</f>
        <v>3.0324074074074073E-3</v>
      </c>
      <c r="BG1203" s="151">
        <f>VLOOKUP($A1203,Basisgegevens!$B:$L,8,0)</f>
        <v>7.8125E-3</v>
      </c>
      <c r="BH1203" s="152">
        <f>VLOOKUP($A1203,Basisgegevens!$B:$L,9,0)</f>
        <v>300</v>
      </c>
      <c r="BI1203" s="152">
        <f>VLOOKUP($A1203,Basisgegevens!$B:$L,10,0)</f>
        <v>135</v>
      </c>
      <c r="BJ1203" s="152">
        <f>VLOOKUP($A1203,Basisgegevens!$B:$L,11,0)</f>
        <v>19</v>
      </c>
      <c r="BK1203" s="152" t="str">
        <f t="shared" ref="BK1203:BK1218" si="512">IF(O1203="","",IF(ISTEXT(O1203),O1203,IF(O1203&gt;BJ1203,"Uit",IF(ISBLANK(P1203),O1203,O1203+P1203))))</f>
        <v/>
      </c>
      <c r="BL1203" s="153" t="str">
        <f t="shared" ref="BL1203:BL1218" si="513">IF(OR(ISTEXT(N1203),BK1203=""),N1203,IF(ISTEXT(BK1203),BK1203,N1203+BK1203))</f>
        <v>Uit</v>
      </c>
      <c r="BM1203" s="154" t="str">
        <f t="shared" ref="BM1203:BM1242" si="514">IFERROR(IF(BD1203&gt;BE1203,(BD1203-BE1203)*24*3600*0.4,0),"")</f>
        <v/>
      </c>
      <c r="BN1203" s="154">
        <f t="shared" ref="BN1203:BN1218" si="515">IF(BD1203&gt;BF1203,0,(BF1203-BD1203)*24*3600*0.4)</f>
        <v>0</v>
      </c>
      <c r="BO1203" s="154" t="str">
        <f t="shared" ref="BO1203:BO1218" si="516">IF(Q1203="","",IF(ISTEXT(Q1203),Q1203,IF(ISTEXT(R1203),R1203,Q1203+R1203)))</f>
        <v/>
      </c>
      <c r="BP1203" s="61"/>
      <c r="BQ1203" s="61"/>
      <c r="BR1203" s="59" t="str">
        <f t="shared" ref="BR1203:BR1218" si="517">IF(BP1203="","",BP1203)</f>
        <v/>
      </c>
      <c r="BS1203" s="59" t="str">
        <f t="shared" ref="BS1203:BS1218" si="518">IF(BQ1203="","",BQ1203)</f>
        <v/>
      </c>
      <c r="BT1203" s="155" t="str">
        <f t="shared" ref="BT1203:BT1218" si="519">IFERROR(AVERAGE(BR1203:BS1203),"")</f>
        <v/>
      </c>
      <c r="BU1203" s="156" t="str">
        <f t="shared" ref="BU1203:BU1218" si="520">IF(BT1203&gt;0,IF(BT1203&lt;6,"onvoldoende",""),"")</f>
        <v/>
      </c>
      <c r="BV1203" s="68"/>
      <c r="BW1203" s="68"/>
      <c r="BX1203" s="68"/>
      <c r="BY1203" s="68"/>
      <c r="BZ1203" s="68"/>
      <c r="CA1203" s="68"/>
      <c r="CB1203" s="68"/>
      <c r="CC1203" s="68"/>
    </row>
    <row r="1204" spans="1:81" x14ac:dyDescent="0.2">
      <c r="A1204" s="161" t="s">
        <v>58</v>
      </c>
      <c r="B1204" s="32"/>
      <c r="C1204" s="164" t="str">
        <f t="shared" si="499"/>
        <v>M</v>
      </c>
      <c r="D1204" s="68"/>
      <c r="E1204" s="40"/>
      <c r="F1204" s="35"/>
      <c r="G1204" s="32"/>
      <c r="H1204" s="32"/>
      <c r="I1204" s="32"/>
      <c r="J1204" s="32"/>
      <c r="K1204" s="41"/>
      <c r="L1204" s="42"/>
      <c r="M1204" s="42"/>
      <c r="N1204" s="167" t="str">
        <f t="shared" si="500"/>
        <v>Uit</v>
      </c>
      <c r="O1204" s="46"/>
      <c r="P1204" s="47"/>
      <c r="Q1204" s="48">
        <f t="shared" si="501"/>
        <v>0</v>
      </c>
      <c r="R1204" s="49" t="str">
        <f t="shared" si="502"/>
        <v/>
      </c>
      <c r="S1204" s="50" t="str">
        <f t="shared" si="503"/>
        <v>Uit</v>
      </c>
      <c r="T1204" s="171">
        <f t="shared" si="504"/>
        <v>0</v>
      </c>
      <c r="U1204" s="169">
        <f t="shared" si="505"/>
        <v>0</v>
      </c>
      <c r="V1204" s="169" t="str">
        <f t="shared" si="506"/>
        <v>Uit</v>
      </c>
      <c r="W1204" s="170" t="str">
        <f t="shared" si="507"/>
        <v/>
      </c>
      <c r="X1204" s="91" t="str">
        <f t="shared" si="508"/>
        <v/>
      </c>
      <c r="Y1204" s="51"/>
      <c r="Z1204" s="51"/>
      <c r="AA1204" s="51"/>
      <c r="AB1204" s="51"/>
      <c r="AC1204" s="51"/>
      <c r="AD1204" s="51"/>
      <c r="AE1204" s="51"/>
      <c r="AF1204" s="51"/>
      <c r="AG1204" s="51"/>
      <c r="AH1204" s="51"/>
      <c r="AI1204" s="51"/>
      <c r="AJ1204" s="51"/>
      <c r="AK1204" s="51"/>
      <c r="AL1204" s="51"/>
      <c r="AM1204" s="51"/>
      <c r="AN1204" s="51"/>
      <c r="AO1204" s="51"/>
      <c r="AP1204" s="51"/>
      <c r="AQ1204" s="51"/>
      <c r="AR1204" s="51"/>
      <c r="AS1204" s="51"/>
      <c r="AT1204" s="51"/>
      <c r="AU1204" s="51"/>
      <c r="AV1204" s="51"/>
      <c r="AW1204" s="51"/>
      <c r="AX1204" s="149">
        <f t="shared" si="509"/>
        <v>0</v>
      </c>
      <c r="AY1204" s="52"/>
      <c r="AZ1204" s="90" t="e">
        <f>VLOOKUP(AY1204,Termination!C:D,2,FALSE)</f>
        <v>#N/A</v>
      </c>
      <c r="BA1204" s="92" t="str">
        <f t="shared" si="510"/>
        <v/>
      </c>
      <c r="BB1204" s="89"/>
      <c r="BC1204" s="89"/>
      <c r="BD1204" s="150" t="str">
        <f t="shared" si="511"/>
        <v/>
      </c>
      <c r="BE1204" s="151">
        <f>VLOOKUP(A1204,Basisgegevens!$B:$L,5,0)</f>
        <v>3.2638888888888887E-3</v>
      </c>
      <c r="BF1204" s="151">
        <f>VLOOKUP($A1204,Basisgegevens!$B:$L,7,0)</f>
        <v>3.0324074074074073E-3</v>
      </c>
      <c r="BG1204" s="151">
        <f>VLOOKUP($A1204,Basisgegevens!$B:$L,8,0)</f>
        <v>7.8125E-3</v>
      </c>
      <c r="BH1204" s="152">
        <f>VLOOKUP($A1204,Basisgegevens!$B:$L,9,0)</f>
        <v>300</v>
      </c>
      <c r="BI1204" s="152">
        <f>VLOOKUP($A1204,Basisgegevens!$B:$L,10,0)</f>
        <v>135</v>
      </c>
      <c r="BJ1204" s="152">
        <f>VLOOKUP($A1204,Basisgegevens!$B:$L,11,0)</f>
        <v>19</v>
      </c>
      <c r="BK1204" s="152" t="str">
        <f t="shared" si="512"/>
        <v/>
      </c>
      <c r="BL1204" s="153" t="str">
        <f t="shared" si="513"/>
        <v>Uit</v>
      </c>
      <c r="BM1204" s="154" t="str">
        <f t="shared" si="514"/>
        <v/>
      </c>
      <c r="BN1204" s="154">
        <f t="shared" si="515"/>
        <v>0</v>
      </c>
      <c r="BO1204" s="154" t="str">
        <f t="shared" si="516"/>
        <v/>
      </c>
      <c r="BP1204" s="61"/>
      <c r="BQ1204" s="61"/>
      <c r="BR1204" s="59" t="str">
        <f t="shared" si="517"/>
        <v/>
      </c>
      <c r="BS1204" s="59" t="str">
        <f t="shared" si="518"/>
        <v/>
      </c>
      <c r="BT1204" s="155" t="str">
        <f t="shared" si="519"/>
        <v/>
      </c>
      <c r="BU1204" s="156" t="str">
        <f t="shared" si="520"/>
        <v/>
      </c>
      <c r="BV1204" s="68"/>
      <c r="BW1204" s="68"/>
      <c r="BX1204" s="68"/>
      <c r="BY1204" s="68"/>
      <c r="BZ1204" s="68"/>
      <c r="CA1204" s="68"/>
      <c r="CB1204" s="68"/>
      <c r="CC1204" s="68"/>
    </row>
    <row r="1205" spans="1:81" x14ac:dyDescent="0.2">
      <c r="A1205" s="161" t="s">
        <v>58</v>
      </c>
      <c r="B1205" s="32"/>
      <c r="C1205" s="164" t="str">
        <f t="shared" si="499"/>
        <v>M</v>
      </c>
      <c r="D1205" s="68"/>
      <c r="E1205" s="40"/>
      <c r="F1205" s="35"/>
      <c r="G1205" s="32"/>
      <c r="H1205" s="32"/>
      <c r="I1205" s="32"/>
      <c r="J1205" s="32"/>
      <c r="K1205" s="41"/>
      <c r="L1205" s="42"/>
      <c r="M1205" s="42"/>
      <c r="N1205" s="167" t="str">
        <f t="shared" si="500"/>
        <v>Uit</v>
      </c>
      <c r="O1205" s="46"/>
      <c r="P1205" s="47"/>
      <c r="Q1205" s="48">
        <f t="shared" si="501"/>
        <v>0</v>
      </c>
      <c r="R1205" s="49" t="str">
        <f t="shared" si="502"/>
        <v/>
      </c>
      <c r="S1205" s="50" t="str">
        <f t="shared" si="503"/>
        <v>Uit</v>
      </c>
      <c r="T1205" s="171">
        <f t="shared" si="504"/>
        <v>0</v>
      </c>
      <c r="U1205" s="169">
        <f t="shared" si="505"/>
        <v>0</v>
      </c>
      <c r="V1205" s="169" t="str">
        <f t="shared" si="506"/>
        <v>Uit</v>
      </c>
      <c r="W1205" s="170" t="str">
        <f t="shared" si="507"/>
        <v/>
      </c>
      <c r="X1205" s="91" t="str">
        <f t="shared" si="508"/>
        <v/>
      </c>
      <c r="Y1205" s="51"/>
      <c r="Z1205" s="51"/>
      <c r="AA1205" s="51"/>
      <c r="AB1205" s="51"/>
      <c r="AC1205" s="51"/>
      <c r="AD1205" s="51"/>
      <c r="AE1205" s="51"/>
      <c r="AF1205" s="51"/>
      <c r="AG1205" s="51"/>
      <c r="AH1205" s="51"/>
      <c r="AI1205" s="51"/>
      <c r="AJ1205" s="51"/>
      <c r="AK1205" s="51"/>
      <c r="AL1205" s="51"/>
      <c r="AM1205" s="51"/>
      <c r="AN1205" s="51"/>
      <c r="AO1205" s="51"/>
      <c r="AP1205" s="51"/>
      <c r="AQ1205" s="51"/>
      <c r="AR1205" s="51"/>
      <c r="AS1205" s="51"/>
      <c r="AT1205" s="51"/>
      <c r="AU1205" s="51"/>
      <c r="AV1205" s="51"/>
      <c r="AW1205" s="51"/>
      <c r="AX1205" s="149">
        <f t="shared" si="509"/>
        <v>0</v>
      </c>
      <c r="AY1205" s="52"/>
      <c r="AZ1205" s="90" t="e">
        <f>VLOOKUP(AY1205,Termination!C:D,2,FALSE)</f>
        <v>#N/A</v>
      </c>
      <c r="BA1205" s="92" t="str">
        <f t="shared" si="510"/>
        <v/>
      </c>
      <c r="BB1205" s="89"/>
      <c r="BC1205" s="89"/>
      <c r="BD1205" s="150" t="str">
        <f t="shared" si="511"/>
        <v/>
      </c>
      <c r="BE1205" s="151">
        <f>VLOOKUP(A1205,Basisgegevens!$B:$L,5,0)</f>
        <v>3.2638888888888887E-3</v>
      </c>
      <c r="BF1205" s="151">
        <f>VLOOKUP($A1205,Basisgegevens!$B:$L,7,0)</f>
        <v>3.0324074074074073E-3</v>
      </c>
      <c r="BG1205" s="151">
        <f>VLOOKUP($A1205,Basisgegevens!$B:$L,8,0)</f>
        <v>7.8125E-3</v>
      </c>
      <c r="BH1205" s="152">
        <f>VLOOKUP($A1205,Basisgegevens!$B:$L,9,0)</f>
        <v>300</v>
      </c>
      <c r="BI1205" s="152">
        <f>VLOOKUP($A1205,Basisgegevens!$B:$L,10,0)</f>
        <v>135</v>
      </c>
      <c r="BJ1205" s="152">
        <f>VLOOKUP($A1205,Basisgegevens!$B:$L,11,0)</f>
        <v>19</v>
      </c>
      <c r="BK1205" s="152" t="str">
        <f t="shared" si="512"/>
        <v/>
      </c>
      <c r="BL1205" s="153" t="str">
        <f t="shared" si="513"/>
        <v>Uit</v>
      </c>
      <c r="BM1205" s="154" t="str">
        <f t="shared" si="514"/>
        <v/>
      </c>
      <c r="BN1205" s="154">
        <f t="shared" si="515"/>
        <v>0</v>
      </c>
      <c r="BO1205" s="154" t="str">
        <f t="shared" si="516"/>
        <v/>
      </c>
      <c r="BP1205" s="61"/>
      <c r="BQ1205" s="61"/>
      <c r="BR1205" s="59" t="str">
        <f t="shared" si="517"/>
        <v/>
      </c>
      <c r="BS1205" s="59" t="str">
        <f t="shared" si="518"/>
        <v/>
      </c>
      <c r="BT1205" s="155" t="str">
        <f t="shared" si="519"/>
        <v/>
      </c>
      <c r="BU1205" s="156" t="str">
        <f t="shared" si="520"/>
        <v/>
      </c>
      <c r="BV1205" s="68"/>
      <c r="BW1205" s="68"/>
      <c r="BX1205" s="68"/>
      <c r="BY1205" s="68"/>
      <c r="BZ1205" s="68"/>
      <c r="CA1205" s="68"/>
      <c r="CB1205" s="68"/>
      <c r="CC1205" s="68"/>
    </row>
    <row r="1206" spans="1:81" x14ac:dyDescent="0.2">
      <c r="A1206" s="161" t="s">
        <v>58</v>
      </c>
      <c r="B1206" s="32"/>
      <c r="C1206" s="164" t="str">
        <f t="shared" si="499"/>
        <v>M</v>
      </c>
      <c r="D1206" s="68"/>
      <c r="E1206" s="40"/>
      <c r="F1206" s="35"/>
      <c r="G1206" s="32"/>
      <c r="H1206" s="32"/>
      <c r="I1206" s="32"/>
      <c r="J1206" s="32"/>
      <c r="K1206" s="41"/>
      <c r="L1206" s="42"/>
      <c r="M1206" s="42"/>
      <c r="N1206" s="167" t="str">
        <f t="shared" si="500"/>
        <v>Uit</v>
      </c>
      <c r="O1206" s="46"/>
      <c r="P1206" s="47"/>
      <c r="Q1206" s="48">
        <f t="shared" si="501"/>
        <v>0</v>
      </c>
      <c r="R1206" s="49" t="str">
        <f t="shared" si="502"/>
        <v/>
      </c>
      <c r="S1206" s="50" t="str">
        <f t="shared" si="503"/>
        <v>Uit</v>
      </c>
      <c r="T1206" s="171">
        <f t="shared" si="504"/>
        <v>0</v>
      </c>
      <c r="U1206" s="169">
        <f t="shared" si="505"/>
        <v>0</v>
      </c>
      <c r="V1206" s="169" t="str">
        <f t="shared" si="506"/>
        <v>Uit</v>
      </c>
      <c r="W1206" s="170" t="str">
        <f t="shared" si="507"/>
        <v/>
      </c>
      <c r="X1206" s="91" t="str">
        <f t="shared" si="508"/>
        <v/>
      </c>
      <c r="Y1206" s="51"/>
      <c r="Z1206" s="51"/>
      <c r="AA1206" s="51"/>
      <c r="AB1206" s="51"/>
      <c r="AC1206" s="51"/>
      <c r="AD1206" s="51"/>
      <c r="AE1206" s="51"/>
      <c r="AF1206" s="51"/>
      <c r="AG1206" s="51"/>
      <c r="AH1206" s="51"/>
      <c r="AI1206" s="51"/>
      <c r="AJ1206" s="51"/>
      <c r="AK1206" s="51"/>
      <c r="AL1206" s="51"/>
      <c r="AM1206" s="51"/>
      <c r="AN1206" s="51"/>
      <c r="AO1206" s="51"/>
      <c r="AP1206" s="51"/>
      <c r="AQ1206" s="51"/>
      <c r="AR1206" s="51"/>
      <c r="AS1206" s="51"/>
      <c r="AT1206" s="51"/>
      <c r="AU1206" s="51"/>
      <c r="AV1206" s="51"/>
      <c r="AW1206" s="51"/>
      <c r="AX1206" s="149">
        <f t="shared" si="509"/>
        <v>0</v>
      </c>
      <c r="AY1206" s="52"/>
      <c r="AZ1206" s="90" t="e">
        <f>VLOOKUP(AY1206,Termination!C:D,2,FALSE)</f>
        <v>#N/A</v>
      </c>
      <c r="BA1206" s="92" t="str">
        <f t="shared" si="510"/>
        <v/>
      </c>
      <c r="BB1206" s="89"/>
      <c r="BC1206" s="89"/>
      <c r="BD1206" s="150" t="str">
        <f t="shared" si="511"/>
        <v/>
      </c>
      <c r="BE1206" s="151">
        <f>VLOOKUP(A1206,Basisgegevens!$B:$L,5,0)</f>
        <v>3.2638888888888887E-3</v>
      </c>
      <c r="BF1206" s="151">
        <f>VLOOKUP($A1206,Basisgegevens!$B:$L,7,0)</f>
        <v>3.0324074074074073E-3</v>
      </c>
      <c r="BG1206" s="151">
        <f>VLOOKUP($A1206,Basisgegevens!$B:$L,8,0)</f>
        <v>7.8125E-3</v>
      </c>
      <c r="BH1206" s="152">
        <f>VLOOKUP($A1206,Basisgegevens!$B:$L,9,0)</f>
        <v>300</v>
      </c>
      <c r="BI1206" s="152">
        <f>VLOOKUP($A1206,Basisgegevens!$B:$L,10,0)</f>
        <v>135</v>
      </c>
      <c r="BJ1206" s="152">
        <f>VLOOKUP($A1206,Basisgegevens!$B:$L,11,0)</f>
        <v>19</v>
      </c>
      <c r="BK1206" s="152" t="str">
        <f t="shared" si="512"/>
        <v/>
      </c>
      <c r="BL1206" s="153" t="str">
        <f t="shared" si="513"/>
        <v>Uit</v>
      </c>
      <c r="BM1206" s="154" t="str">
        <f t="shared" si="514"/>
        <v/>
      </c>
      <c r="BN1206" s="154">
        <f t="shared" si="515"/>
        <v>0</v>
      </c>
      <c r="BO1206" s="154" t="str">
        <f t="shared" si="516"/>
        <v/>
      </c>
      <c r="BP1206" s="61"/>
      <c r="BQ1206" s="61"/>
      <c r="BR1206" s="59" t="str">
        <f t="shared" si="517"/>
        <v/>
      </c>
      <c r="BS1206" s="59" t="str">
        <f t="shared" si="518"/>
        <v/>
      </c>
      <c r="BT1206" s="155" t="str">
        <f t="shared" si="519"/>
        <v/>
      </c>
      <c r="BU1206" s="156" t="str">
        <f t="shared" si="520"/>
        <v/>
      </c>
      <c r="BV1206" s="68"/>
      <c r="BW1206" s="68"/>
      <c r="BX1206" s="68"/>
      <c r="BY1206" s="68"/>
      <c r="BZ1206" s="68"/>
      <c r="CA1206" s="68"/>
      <c r="CB1206" s="68"/>
      <c r="CC1206" s="68"/>
    </row>
    <row r="1207" spans="1:81" x14ac:dyDescent="0.2">
      <c r="A1207" s="161" t="s">
        <v>58</v>
      </c>
      <c r="B1207" s="32"/>
      <c r="C1207" s="164" t="str">
        <f t="shared" si="499"/>
        <v>M</v>
      </c>
      <c r="D1207" s="68"/>
      <c r="E1207" s="40"/>
      <c r="F1207" s="35"/>
      <c r="G1207" s="32"/>
      <c r="H1207" s="32"/>
      <c r="I1207" s="32"/>
      <c r="J1207" s="32"/>
      <c r="K1207" s="41"/>
      <c r="L1207" s="42"/>
      <c r="M1207" s="42"/>
      <c r="N1207" s="167" t="str">
        <f t="shared" si="500"/>
        <v>Uit</v>
      </c>
      <c r="O1207" s="46"/>
      <c r="P1207" s="47"/>
      <c r="Q1207" s="48">
        <f t="shared" si="501"/>
        <v>0</v>
      </c>
      <c r="R1207" s="49" t="str">
        <f t="shared" si="502"/>
        <v/>
      </c>
      <c r="S1207" s="50" t="str">
        <f t="shared" si="503"/>
        <v>Uit</v>
      </c>
      <c r="T1207" s="171">
        <f t="shared" si="504"/>
        <v>0</v>
      </c>
      <c r="U1207" s="169">
        <f t="shared" si="505"/>
        <v>0</v>
      </c>
      <c r="V1207" s="169" t="str">
        <f t="shared" si="506"/>
        <v>Uit</v>
      </c>
      <c r="W1207" s="170" t="str">
        <f t="shared" si="507"/>
        <v/>
      </c>
      <c r="X1207" s="91" t="str">
        <f t="shared" si="508"/>
        <v/>
      </c>
      <c r="Y1207" s="51"/>
      <c r="Z1207" s="51"/>
      <c r="AA1207" s="51"/>
      <c r="AB1207" s="51"/>
      <c r="AC1207" s="51"/>
      <c r="AD1207" s="51"/>
      <c r="AE1207" s="51"/>
      <c r="AF1207" s="51"/>
      <c r="AG1207" s="51"/>
      <c r="AH1207" s="51"/>
      <c r="AI1207" s="51"/>
      <c r="AJ1207" s="51"/>
      <c r="AK1207" s="51"/>
      <c r="AL1207" s="51"/>
      <c r="AM1207" s="51"/>
      <c r="AN1207" s="51"/>
      <c r="AO1207" s="51"/>
      <c r="AP1207" s="51"/>
      <c r="AQ1207" s="51"/>
      <c r="AR1207" s="51"/>
      <c r="AS1207" s="51"/>
      <c r="AT1207" s="51"/>
      <c r="AU1207" s="51"/>
      <c r="AV1207" s="51"/>
      <c r="AW1207" s="51"/>
      <c r="AX1207" s="149">
        <f t="shared" si="509"/>
        <v>0</v>
      </c>
      <c r="AY1207" s="52"/>
      <c r="AZ1207" s="90" t="e">
        <f>VLOOKUP(AY1207,Termination!C:D,2,FALSE)</f>
        <v>#N/A</v>
      </c>
      <c r="BA1207" s="92" t="str">
        <f t="shared" si="510"/>
        <v/>
      </c>
      <c r="BB1207" s="89"/>
      <c r="BC1207" s="89"/>
      <c r="BD1207" s="150" t="str">
        <f t="shared" si="511"/>
        <v/>
      </c>
      <c r="BE1207" s="151">
        <f>VLOOKUP(A1207,Basisgegevens!$B:$L,5,0)</f>
        <v>3.2638888888888887E-3</v>
      </c>
      <c r="BF1207" s="151">
        <f>VLOOKUP($A1207,Basisgegevens!$B:$L,7,0)</f>
        <v>3.0324074074074073E-3</v>
      </c>
      <c r="BG1207" s="151">
        <f>VLOOKUP($A1207,Basisgegevens!$B:$L,8,0)</f>
        <v>7.8125E-3</v>
      </c>
      <c r="BH1207" s="152">
        <f>VLOOKUP($A1207,Basisgegevens!$B:$L,9,0)</f>
        <v>300</v>
      </c>
      <c r="BI1207" s="152">
        <f>VLOOKUP($A1207,Basisgegevens!$B:$L,10,0)</f>
        <v>135</v>
      </c>
      <c r="BJ1207" s="152">
        <f>VLOOKUP($A1207,Basisgegevens!$B:$L,11,0)</f>
        <v>19</v>
      </c>
      <c r="BK1207" s="152" t="str">
        <f t="shared" si="512"/>
        <v/>
      </c>
      <c r="BL1207" s="153" t="str">
        <f t="shared" si="513"/>
        <v>Uit</v>
      </c>
      <c r="BM1207" s="154" t="str">
        <f t="shared" si="514"/>
        <v/>
      </c>
      <c r="BN1207" s="154">
        <f t="shared" si="515"/>
        <v>0</v>
      </c>
      <c r="BO1207" s="154" t="str">
        <f t="shared" si="516"/>
        <v/>
      </c>
      <c r="BP1207" s="61"/>
      <c r="BQ1207" s="61"/>
      <c r="BR1207" s="59" t="str">
        <f t="shared" si="517"/>
        <v/>
      </c>
      <c r="BS1207" s="59" t="str">
        <f t="shared" si="518"/>
        <v/>
      </c>
      <c r="BT1207" s="155" t="str">
        <f t="shared" si="519"/>
        <v/>
      </c>
      <c r="BU1207" s="156" t="str">
        <f t="shared" si="520"/>
        <v/>
      </c>
      <c r="BV1207" s="68"/>
      <c r="BW1207" s="68"/>
      <c r="BX1207" s="68"/>
      <c r="BY1207" s="68"/>
      <c r="BZ1207" s="68"/>
      <c r="CA1207" s="68"/>
      <c r="CB1207" s="68"/>
      <c r="CC1207" s="68"/>
    </row>
    <row r="1208" spans="1:81" x14ac:dyDescent="0.2">
      <c r="A1208" s="161" t="s">
        <v>58</v>
      </c>
      <c r="B1208" s="32"/>
      <c r="C1208" s="164" t="str">
        <f t="shared" si="499"/>
        <v>M</v>
      </c>
      <c r="D1208" s="68"/>
      <c r="E1208" s="40"/>
      <c r="F1208" s="35"/>
      <c r="G1208" s="32"/>
      <c r="H1208" s="32"/>
      <c r="I1208" s="32"/>
      <c r="J1208" s="32"/>
      <c r="K1208" s="41"/>
      <c r="L1208" s="42"/>
      <c r="M1208" s="42"/>
      <c r="N1208" s="167" t="str">
        <f t="shared" si="500"/>
        <v>Uit</v>
      </c>
      <c r="O1208" s="46"/>
      <c r="P1208" s="47"/>
      <c r="Q1208" s="48">
        <f t="shared" si="501"/>
        <v>0</v>
      </c>
      <c r="R1208" s="49" t="str">
        <f t="shared" si="502"/>
        <v/>
      </c>
      <c r="S1208" s="50" t="str">
        <f t="shared" si="503"/>
        <v>Uit</v>
      </c>
      <c r="T1208" s="171">
        <f t="shared" si="504"/>
        <v>0</v>
      </c>
      <c r="U1208" s="169">
        <f t="shared" si="505"/>
        <v>0</v>
      </c>
      <c r="V1208" s="169" t="str">
        <f t="shared" si="506"/>
        <v>Uit</v>
      </c>
      <c r="W1208" s="170" t="str">
        <f t="shared" si="507"/>
        <v/>
      </c>
      <c r="X1208" s="91" t="str">
        <f t="shared" si="508"/>
        <v/>
      </c>
      <c r="Y1208" s="51"/>
      <c r="Z1208" s="51"/>
      <c r="AA1208" s="51"/>
      <c r="AB1208" s="51"/>
      <c r="AC1208" s="51"/>
      <c r="AD1208" s="51"/>
      <c r="AE1208" s="51"/>
      <c r="AF1208" s="51"/>
      <c r="AG1208" s="51"/>
      <c r="AH1208" s="51"/>
      <c r="AI1208" s="51"/>
      <c r="AJ1208" s="51"/>
      <c r="AK1208" s="51"/>
      <c r="AL1208" s="51"/>
      <c r="AM1208" s="51"/>
      <c r="AN1208" s="51"/>
      <c r="AO1208" s="51"/>
      <c r="AP1208" s="51"/>
      <c r="AQ1208" s="51"/>
      <c r="AR1208" s="51"/>
      <c r="AS1208" s="51"/>
      <c r="AT1208" s="51"/>
      <c r="AU1208" s="51"/>
      <c r="AV1208" s="51"/>
      <c r="AW1208" s="51"/>
      <c r="AX1208" s="149">
        <f t="shared" si="509"/>
        <v>0</v>
      </c>
      <c r="AY1208" s="52"/>
      <c r="AZ1208" s="90" t="e">
        <f>VLOOKUP(AY1208,Termination!C:D,2,FALSE)</f>
        <v>#N/A</v>
      </c>
      <c r="BA1208" s="92" t="str">
        <f t="shared" si="510"/>
        <v/>
      </c>
      <c r="BB1208" s="89"/>
      <c r="BC1208" s="89"/>
      <c r="BD1208" s="150" t="str">
        <f t="shared" si="511"/>
        <v/>
      </c>
      <c r="BE1208" s="151">
        <f>VLOOKUP(A1208,Basisgegevens!$B:$L,5,0)</f>
        <v>3.2638888888888887E-3</v>
      </c>
      <c r="BF1208" s="151">
        <f>VLOOKUP($A1208,Basisgegevens!$B:$L,7,0)</f>
        <v>3.0324074074074073E-3</v>
      </c>
      <c r="BG1208" s="151">
        <f>VLOOKUP($A1208,Basisgegevens!$B:$L,8,0)</f>
        <v>7.8125E-3</v>
      </c>
      <c r="BH1208" s="152">
        <f>VLOOKUP($A1208,Basisgegevens!$B:$L,9,0)</f>
        <v>300</v>
      </c>
      <c r="BI1208" s="152">
        <f>VLOOKUP($A1208,Basisgegevens!$B:$L,10,0)</f>
        <v>135</v>
      </c>
      <c r="BJ1208" s="152">
        <f>VLOOKUP($A1208,Basisgegevens!$B:$L,11,0)</f>
        <v>19</v>
      </c>
      <c r="BK1208" s="152" t="str">
        <f t="shared" si="512"/>
        <v/>
      </c>
      <c r="BL1208" s="153" t="str">
        <f t="shared" si="513"/>
        <v>Uit</v>
      </c>
      <c r="BM1208" s="154" t="str">
        <f t="shared" si="514"/>
        <v/>
      </c>
      <c r="BN1208" s="154">
        <f t="shared" si="515"/>
        <v>0</v>
      </c>
      <c r="BO1208" s="154" t="str">
        <f t="shared" si="516"/>
        <v/>
      </c>
      <c r="BP1208" s="61"/>
      <c r="BQ1208" s="61"/>
      <c r="BR1208" s="59" t="str">
        <f t="shared" si="517"/>
        <v/>
      </c>
      <c r="BS1208" s="59" t="str">
        <f t="shared" si="518"/>
        <v/>
      </c>
      <c r="BT1208" s="155" t="str">
        <f t="shared" si="519"/>
        <v/>
      </c>
      <c r="BU1208" s="156" t="str">
        <f t="shared" si="520"/>
        <v/>
      </c>
      <c r="BV1208" s="68"/>
      <c r="BW1208" s="68"/>
      <c r="BX1208" s="68"/>
      <c r="BY1208" s="68"/>
      <c r="BZ1208" s="68"/>
      <c r="CA1208" s="68"/>
      <c r="CB1208" s="68"/>
      <c r="CC1208" s="68"/>
    </row>
    <row r="1209" spans="1:81" x14ac:dyDescent="0.2">
      <c r="A1209" s="161" t="s">
        <v>58</v>
      </c>
      <c r="B1209" s="32"/>
      <c r="C1209" s="164" t="str">
        <f t="shared" si="499"/>
        <v>M</v>
      </c>
      <c r="D1209" s="68"/>
      <c r="E1209" s="40"/>
      <c r="F1209" s="35"/>
      <c r="G1209" s="32"/>
      <c r="H1209" s="32"/>
      <c r="I1209" s="32"/>
      <c r="J1209" s="32"/>
      <c r="K1209" s="41"/>
      <c r="L1209" s="42"/>
      <c r="M1209" s="42"/>
      <c r="N1209" s="167" t="str">
        <f t="shared" si="500"/>
        <v>Uit</v>
      </c>
      <c r="O1209" s="46"/>
      <c r="P1209" s="47"/>
      <c r="Q1209" s="48">
        <f t="shared" si="501"/>
        <v>0</v>
      </c>
      <c r="R1209" s="49" t="str">
        <f t="shared" si="502"/>
        <v/>
      </c>
      <c r="S1209" s="50" t="str">
        <f t="shared" si="503"/>
        <v>Uit</v>
      </c>
      <c r="T1209" s="171">
        <f t="shared" si="504"/>
        <v>0</v>
      </c>
      <c r="U1209" s="169">
        <f t="shared" si="505"/>
        <v>0</v>
      </c>
      <c r="V1209" s="169" t="str">
        <f t="shared" si="506"/>
        <v>Uit</v>
      </c>
      <c r="W1209" s="170" t="str">
        <f t="shared" si="507"/>
        <v/>
      </c>
      <c r="X1209" s="91" t="str">
        <f t="shared" si="508"/>
        <v/>
      </c>
      <c r="Y1209" s="51"/>
      <c r="Z1209" s="51"/>
      <c r="AA1209" s="51"/>
      <c r="AB1209" s="51"/>
      <c r="AC1209" s="51"/>
      <c r="AD1209" s="51"/>
      <c r="AE1209" s="51"/>
      <c r="AF1209" s="51"/>
      <c r="AG1209" s="51"/>
      <c r="AH1209" s="51"/>
      <c r="AI1209" s="51"/>
      <c r="AJ1209" s="51"/>
      <c r="AK1209" s="51"/>
      <c r="AL1209" s="51"/>
      <c r="AM1209" s="51"/>
      <c r="AN1209" s="51"/>
      <c r="AO1209" s="51"/>
      <c r="AP1209" s="51"/>
      <c r="AQ1209" s="51"/>
      <c r="AR1209" s="51"/>
      <c r="AS1209" s="51"/>
      <c r="AT1209" s="51"/>
      <c r="AU1209" s="51"/>
      <c r="AV1209" s="51"/>
      <c r="AW1209" s="51"/>
      <c r="AX1209" s="149">
        <f t="shared" si="509"/>
        <v>0</v>
      </c>
      <c r="AY1209" s="52"/>
      <c r="AZ1209" s="90" t="e">
        <f>VLOOKUP(AY1209,Termination!C:D,2,FALSE)</f>
        <v>#N/A</v>
      </c>
      <c r="BA1209" s="92" t="str">
        <f t="shared" si="510"/>
        <v/>
      </c>
      <c r="BB1209" s="89"/>
      <c r="BC1209" s="89"/>
      <c r="BD1209" s="150" t="str">
        <f t="shared" si="511"/>
        <v/>
      </c>
      <c r="BE1209" s="151">
        <f>VLOOKUP(A1209,Basisgegevens!$B:$L,5,0)</f>
        <v>3.2638888888888887E-3</v>
      </c>
      <c r="BF1209" s="151">
        <f>VLOOKUP($A1209,Basisgegevens!$B:$L,7,0)</f>
        <v>3.0324074074074073E-3</v>
      </c>
      <c r="BG1209" s="151">
        <f>VLOOKUP($A1209,Basisgegevens!$B:$L,8,0)</f>
        <v>7.8125E-3</v>
      </c>
      <c r="BH1209" s="152">
        <f>VLOOKUP($A1209,Basisgegevens!$B:$L,9,0)</f>
        <v>300</v>
      </c>
      <c r="BI1209" s="152">
        <f>VLOOKUP($A1209,Basisgegevens!$B:$L,10,0)</f>
        <v>135</v>
      </c>
      <c r="BJ1209" s="152">
        <f>VLOOKUP($A1209,Basisgegevens!$B:$L,11,0)</f>
        <v>19</v>
      </c>
      <c r="BK1209" s="152" t="str">
        <f t="shared" si="512"/>
        <v/>
      </c>
      <c r="BL1209" s="153" t="str">
        <f t="shared" si="513"/>
        <v>Uit</v>
      </c>
      <c r="BM1209" s="154" t="str">
        <f t="shared" si="514"/>
        <v/>
      </c>
      <c r="BN1209" s="154">
        <f t="shared" si="515"/>
        <v>0</v>
      </c>
      <c r="BO1209" s="154" t="str">
        <f t="shared" si="516"/>
        <v/>
      </c>
      <c r="BP1209" s="61"/>
      <c r="BQ1209" s="61"/>
      <c r="BR1209" s="59" t="str">
        <f t="shared" si="517"/>
        <v/>
      </c>
      <c r="BS1209" s="59" t="str">
        <f t="shared" si="518"/>
        <v/>
      </c>
      <c r="BT1209" s="155" t="str">
        <f t="shared" si="519"/>
        <v/>
      </c>
      <c r="BU1209" s="156" t="str">
        <f t="shared" si="520"/>
        <v/>
      </c>
      <c r="BV1209" s="68"/>
      <c r="BW1209" s="68"/>
      <c r="BX1209" s="68"/>
      <c r="BY1209" s="68"/>
      <c r="BZ1209" s="68"/>
      <c r="CA1209" s="68"/>
      <c r="CB1209" s="68"/>
      <c r="CC1209" s="68"/>
    </row>
    <row r="1210" spans="1:81" x14ac:dyDescent="0.2">
      <c r="A1210" s="161" t="s">
        <v>58</v>
      </c>
      <c r="B1210" s="32"/>
      <c r="C1210" s="164" t="str">
        <f t="shared" si="499"/>
        <v>M</v>
      </c>
      <c r="D1210" s="68"/>
      <c r="E1210" s="40"/>
      <c r="F1210" s="35"/>
      <c r="G1210" s="32"/>
      <c r="H1210" s="32"/>
      <c r="I1210" s="32"/>
      <c r="J1210" s="32"/>
      <c r="K1210" s="41"/>
      <c r="L1210" s="42"/>
      <c r="M1210" s="42"/>
      <c r="N1210" s="167" t="str">
        <f t="shared" si="500"/>
        <v>Uit</v>
      </c>
      <c r="O1210" s="46"/>
      <c r="P1210" s="47"/>
      <c r="Q1210" s="48">
        <f t="shared" si="501"/>
        <v>0</v>
      </c>
      <c r="R1210" s="49" t="str">
        <f t="shared" si="502"/>
        <v/>
      </c>
      <c r="S1210" s="50" t="str">
        <f t="shared" si="503"/>
        <v>Uit</v>
      </c>
      <c r="T1210" s="171">
        <f t="shared" si="504"/>
        <v>0</v>
      </c>
      <c r="U1210" s="169">
        <f t="shared" si="505"/>
        <v>0</v>
      </c>
      <c r="V1210" s="169" t="str">
        <f t="shared" si="506"/>
        <v>Uit</v>
      </c>
      <c r="W1210" s="170" t="str">
        <f t="shared" si="507"/>
        <v/>
      </c>
      <c r="X1210" s="91" t="str">
        <f t="shared" si="508"/>
        <v/>
      </c>
      <c r="Y1210" s="51"/>
      <c r="Z1210" s="51"/>
      <c r="AA1210" s="51"/>
      <c r="AB1210" s="51"/>
      <c r="AC1210" s="51"/>
      <c r="AD1210" s="51"/>
      <c r="AE1210" s="51"/>
      <c r="AF1210" s="51"/>
      <c r="AG1210" s="51"/>
      <c r="AH1210" s="51"/>
      <c r="AI1210" s="51"/>
      <c r="AJ1210" s="51"/>
      <c r="AK1210" s="51"/>
      <c r="AL1210" s="51"/>
      <c r="AM1210" s="51"/>
      <c r="AN1210" s="51"/>
      <c r="AO1210" s="51"/>
      <c r="AP1210" s="51"/>
      <c r="AQ1210" s="51"/>
      <c r="AR1210" s="51"/>
      <c r="AS1210" s="51"/>
      <c r="AT1210" s="51"/>
      <c r="AU1210" s="51"/>
      <c r="AV1210" s="51"/>
      <c r="AW1210" s="51"/>
      <c r="AX1210" s="149">
        <f t="shared" si="509"/>
        <v>0</v>
      </c>
      <c r="AY1210" s="52"/>
      <c r="AZ1210" s="90" t="e">
        <f>VLOOKUP(AY1210,Termination!C:D,2,FALSE)</f>
        <v>#N/A</v>
      </c>
      <c r="BA1210" s="92" t="str">
        <f t="shared" si="510"/>
        <v/>
      </c>
      <c r="BB1210" s="89"/>
      <c r="BC1210" s="89"/>
      <c r="BD1210" s="150" t="str">
        <f t="shared" si="511"/>
        <v/>
      </c>
      <c r="BE1210" s="151">
        <f>VLOOKUP(A1210,Basisgegevens!$B:$L,5,0)</f>
        <v>3.2638888888888887E-3</v>
      </c>
      <c r="BF1210" s="151">
        <f>VLOOKUP($A1210,Basisgegevens!$B:$L,7,0)</f>
        <v>3.0324074074074073E-3</v>
      </c>
      <c r="BG1210" s="151">
        <f>VLOOKUP($A1210,Basisgegevens!$B:$L,8,0)</f>
        <v>7.8125E-3</v>
      </c>
      <c r="BH1210" s="152">
        <f>VLOOKUP($A1210,Basisgegevens!$B:$L,9,0)</f>
        <v>300</v>
      </c>
      <c r="BI1210" s="152">
        <f>VLOOKUP($A1210,Basisgegevens!$B:$L,10,0)</f>
        <v>135</v>
      </c>
      <c r="BJ1210" s="152">
        <f>VLOOKUP($A1210,Basisgegevens!$B:$L,11,0)</f>
        <v>19</v>
      </c>
      <c r="BK1210" s="152" t="str">
        <f t="shared" si="512"/>
        <v/>
      </c>
      <c r="BL1210" s="153" t="str">
        <f t="shared" si="513"/>
        <v>Uit</v>
      </c>
      <c r="BM1210" s="154" t="str">
        <f t="shared" si="514"/>
        <v/>
      </c>
      <c r="BN1210" s="154">
        <f t="shared" si="515"/>
        <v>0</v>
      </c>
      <c r="BO1210" s="154" t="str">
        <f t="shared" si="516"/>
        <v/>
      </c>
      <c r="BP1210" s="61"/>
      <c r="BQ1210" s="61"/>
      <c r="BR1210" s="59" t="str">
        <f t="shared" si="517"/>
        <v/>
      </c>
      <c r="BS1210" s="59" t="str">
        <f t="shared" si="518"/>
        <v/>
      </c>
      <c r="BT1210" s="155" t="str">
        <f t="shared" si="519"/>
        <v/>
      </c>
      <c r="BU1210" s="156" t="str">
        <f t="shared" si="520"/>
        <v/>
      </c>
      <c r="BV1210" s="68"/>
      <c r="BW1210" s="68"/>
      <c r="BX1210" s="68"/>
      <c r="BY1210" s="68"/>
      <c r="BZ1210" s="68"/>
      <c r="CA1210" s="68"/>
      <c r="CB1210" s="68"/>
      <c r="CC1210" s="68"/>
    </row>
    <row r="1211" spans="1:81" x14ac:dyDescent="0.2">
      <c r="A1211" s="161" t="s">
        <v>58</v>
      </c>
      <c r="B1211" s="32"/>
      <c r="C1211" s="164" t="str">
        <f t="shared" si="499"/>
        <v>M</v>
      </c>
      <c r="D1211" s="68"/>
      <c r="E1211" s="40"/>
      <c r="F1211" s="35"/>
      <c r="G1211" s="32"/>
      <c r="H1211" s="32"/>
      <c r="I1211" s="32"/>
      <c r="J1211" s="32"/>
      <c r="K1211" s="41"/>
      <c r="L1211" s="42"/>
      <c r="M1211" s="42"/>
      <c r="N1211" s="167" t="str">
        <f t="shared" si="500"/>
        <v>Uit</v>
      </c>
      <c r="O1211" s="46"/>
      <c r="P1211" s="47"/>
      <c r="Q1211" s="48">
        <f t="shared" si="501"/>
        <v>0</v>
      </c>
      <c r="R1211" s="49" t="str">
        <f t="shared" si="502"/>
        <v/>
      </c>
      <c r="S1211" s="50" t="str">
        <f t="shared" si="503"/>
        <v>Uit</v>
      </c>
      <c r="T1211" s="171">
        <f t="shared" si="504"/>
        <v>0</v>
      </c>
      <c r="U1211" s="169">
        <f t="shared" si="505"/>
        <v>0</v>
      </c>
      <c r="V1211" s="169" t="str">
        <f t="shared" si="506"/>
        <v>Uit</v>
      </c>
      <c r="W1211" s="170" t="str">
        <f t="shared" si="507"/>
        <v/>
      </c>
      <c r="X1211" s="91" t="str">
        <f t="shared" si="508"/>
        <v/>
      </c>
      <c r="Y1211" s="51"/>
      <c r="Z1211" s="51"/>
      <c r="AA1211" s="51"/>
      <c r="AB1211" s="51"/>
      <c r="AC1211" s="51"/>
      <c r="AD1211" s="51"/>
      <c r="AE1211" s="51"/>
      <c r="AF1211" s="51"/>
      <c r="AG1211" s="51"/>
      <c r="AH1211" s="51"/>
      <c r="AI1211" s="51"/>
      <c r="AJ1211" s="51"/>
      <c r="AK1211" s="51"/>
      <c r="AL1211" s="51"/>
      <c r="AM1211" s="51"/>
      <c r="AN1211" s="51"/>
      <c r="AO1211" s="51"/>
      <c r="AP1211" s="51"/>
      <c r="AQ1211" s="51"/>
      <c r="AR1211" s="51"/>
      <c r="AS1211" s="51"/>
      <c r="AT1211" s="51"/>
      <c r="AU1211" s="51"/>
      <c r="AV1211" s="51"/>
      <c r="AW1211" s="51"/>
      <c r="AX1211" s="149">
        <f t="shared" si="509"/>
        <v>0</v>
      </c>
      <c r="AY1211" s="52"/>
      <c r="AZ1211" s="90" t="e">
        <f>VLOOKUP(AY1211,Termination!C:D,2,FALSE)</f>
        <v>#N/A</v>
      </c>
      <c r="BA1211" s="92" t="str">
        <f t="shared" si="510"/>
        <v/>
      </c>
      <c r="BB1211" s="89"/>
      <c r="BC1211" s="89"/>
      <c r="BD1211" s="150" t="str">
        <f t="shared" si="511"/>
        <v/>
      </c>
      <c r="BE1211" s="151">
        <f>VLOOKUP(A1211,Basisgegevens!$B:$L,5,0)</f>
        <v>3.2638888888888887E-3</v>
      </c>
      <c r="BF1211" s="151">
        <f>VLOOKUP($A1211,Basisgegevens!$B:$L,7,0)</f>
        <v>3.0324074074074073E-3</v>
      </c>
      <c r="BG1211" s="151">
        <f>VLOOKUP($A1211,Basisgegevens!$B:$L,8,0)</f>
        <v>7.8125E-3</v>
      </c>
      <c r="BH1211" s="152">
        <f>VLOOKUP($A1211,Basisgegevens!$B:$L,9,0)</f>
        <v>300</v>
      </c>
      <c r="BI1211" s="152">
        <f>VLOOKUP($A1211,Basisgegevens!$B:$L,10,0)</f>
        <v>135</v>
      </c>
      <c r="BJ1211" s="152">
        <f>VLOOKUP($A1211,Basisgegevens!$B:$L,11,0)</f>
        <v>19</v>
      </c>
      <c r="BK1211" s="152" t="str">
        <f t="shared" si="512"/>
        <v/>
      </c>
      <c r="BL1211" s="153" t="str">
        <f t="shared" si="513"/>
        <v>Uit</v>
      </c>
      <c r="BM1211" s="154" t="str">
        <f t="shared" si="514"/>
        <v/>
      </c>
      <c r="BN1211" s="154">
        <f t="shared" si="515"/>
        <v>0</v>
      </c>
      <c r="BO1211" s="154" t="str">
        <f t="shared" si="516"/>
        <v/>
      </c>
      <c r="BP1211" s="61"/>
      <c r="BQ1211" s="61"/>
      <c r="BR1211" s="59" t="str">
        <f t="shared" si="517"/>
        <v/>
      </c>
      <c r="BS1211" s="59" t="str">
        <f t="shared" si="518"/>
        <v/>
      </c>
      <c r="BT1211" s="155" t="str">
        <f t="shared" si="519"/>
        <v/>
      </c>
      <c r="BU1211" s="156" t="str">
        <f t="shared" si="520"/>
        <v/>
      </c>
      <c r="BV1211" s="68"/>
      <c r="BW1211" s="68"/>
      <c r="BX1211" s="68"/>
      <c r="BY1211" s="68"/>
      <c r="BZ1211" s="68"/>
      <c r="CA1211" s="68"/>
      <c r="CB1211" s="68"/>
      <c r="CC1211" s="68"/>
    </row>
    <row r="1212" spans="1:81" x14ac:dyDescent="0.2">
      <c r="A1212" s="161" t="s">
        <v>58</v>
      </c>
      <c r="B1212" s="32"/>
      <c r="C1212" s="164" t="str">
        <f t="shared" si="499"/>
        <v>M</v>
      </c>
      <c r="D1212" s="68"/>
      <c r="E1212" s="40"/>
      <c r="F1212" s="35"/>
      <c r="G1212" s="32"/>
      <c r="H1212" s="32"/>
      <c r="I1212" s="32"/>
      <c r="J1212" s="32"/>
      <c r="K1212" s="41"/>
      <c r="L1212" s="42"/>
      <c r="M1212" s="42"/>
      <c r="N1212" s="167" t="str">
        <f t="shared" si="500"/>
        <v>Uit</v>
      </c>
      <c r="O1212" s="46"/>
      <c r="P1212" s="47"/>
      <c r="Q1212" s="48">
        <f t="shared" si="501"/>
        <v>0</v>
      </c>
      <c r="R1212" s="49" t="str">
        <f t="shared" si="502"/>
        <v/>
      </c>
      <c r="S1212" s="50" t="str">
        <f t="shared" si="503"/>
        <v>Uit</v>
      </c>
      <c r="T1212" s="171">
        <f t="shared" si="504"/>
        <v>0</v>
      </c>
      <c r="U1212" s="169">
        <f t="shared" si="505"/>
        <v>0</v>
      </c>
      <c r="V1212" s="169" t="str">
        <f t="shared" si="506"/>
        <v>Uit</v>
      </c>
      <c r="W1212" s="170" t="str">
        <f t="shared" si="507"/>
        <v/>
      </c>
      <c r="X1212" s="91" t="str">
        <f t="shared" si="508"/>
        <v/>
      </c>
      <c r="Y1212" s="51"/>
      <c r="Z1212" s="51"/>
      <c r="AA1212" s="51"/>
      <c r="AB1212" s="51"/>
      <c r="AC1212" s="51"/>
      <c r="AD1212" s="51"/>
      <c r="AE1212" s="51"/>
      <c r="AF1212" s="51"/>
      <c r="AG1212" s="51"/>
      <c r="AH1212" s="51"/>
      <c r="AI1212" s="51"/>
      <c r="AJ1212" s="51"/>
      <c r="AK1212" s="51"/>
      <c r="AL1212" s="51"/>
      <c r="AM1212" s="51"/>
      <c r="AN1212" s="51"/>
      <c r="AO1212" s="51"/>
      <c r="AP1212" s="51"/>
      <c r="AQ1212" s="51"/>
      <c r="AR1212" s="51"/>
      <c r="AS1212" s="51"/>
      <c r="AT1212" s="51"/>
      <c r="AU1212" s="51"/>
      <c r="AV1212" s="51"/>
      <c r="AW1212" s="51"/>
      <c r="AX1212" s="149">
        <f t="shared" si="509"/>
        <v>0</v>
      </c>
      <c r="AY1212" s="52"/>
      <c r="AZ1212" s="90" t="e">
        <f>VLOOKUP(AY1212,Termination!C:D,2,FALSE)</f>
        <v>#N/A</v>
      </c>
      <c r="BA1212" s="92" t="str">
        <f t="shared" si="510"/>
        <v/>
      </c>
      <c r="BB1212" s="89"/>
      <c r="BC1212" s="89"/>
      <c r="BD1212" s="150" t="str">
        <f t="shared" si="511"/>
        <v/>
      </c>
      <c r="BE1212" s="151">
        <f>VLOOKUP(A1212,Basisgegevens!$B:$L,5,0)</f>
        <v>3.2638888888888887E-3</v>
      </c>
      <c r="BF1212" s="151">
        <f>VLOOKUP($A1212,Basisgegevens!$B:$L,7,0)</f>
        <v>3.0324074074074073E-3</v>
      </c>
      <c r="BG1212" s="151">
        <f>VLOOKUP($A1212,Basisgegevens!$B:$L,8,0)</f>
        <v>7.8125E-3</v>
      </c>
      <c r="BH1212" s="152">
        <f>VLOOKUP($A1212,Basisgegevens!$B:$L,9,0)</f>
        <v>300</v>
      </c>
      <c r="BI1212" s="152">
        <f>VLOOKUP($A1212,Basisgegevens!$B:$L,10,0)</f>
        <v>135</v>
      </c>
      <c r="BJ1212" s="152">
        <f>VLOOKUP($A1212,Basisgegevens!$B:$L,11,0)</f>
        <v>19</v>
      </c>
      <c r="BK1212" s="152" t="str">
        <f t="shared" si="512"/>
        <v/>
      </c>
      <c r="BL1212" s="153" t="str">
        <f t="shared" si="513"/>
        <v>Uit</v>
      </c>
      <c r="BM1212" s="154" t="str">
        <f t="shared" si="514"/>
        <v/>
      </c>
      <c r="BN1212" s="154">
        <f t="shared" si="515"/>
        <v>0</v>
      </c>
      <c r="BO1212" s="154" t="str">
        <f t="shared" si="516"/>
        <v/>
      </c>
      <c r="BP1212" s="61"/>
      <c r="BQ1212" s="61"/>
      <c r="BR1212" s="59" t="str">
        <f t="shared" si="517"/>
        <v/>
      </c>
      <c r="BS1212" s="59" t="str">
        <f t="shared" si="518"/>
        <v/>
      </c>
      <c r="BT1212" s="155" t="str">
        <f t="shared" si="519"/>
        <v/>
      </c>
      <c r="BU1212" s="156" t="str">
        <f t="shared" si="520"/>
        <v/>
      </c>
      <c r="BV1212" s="68"/>
      <c r="BW1212" s="68"/>
      <c r="BX1212" s="68"/>
      <c r="BY1212" s="68"/>
      <c r="BZ1212" s="68"/>
      <c r="CA1212" s="68"/>
      <c r="CB1212" s="68"/>
      <c r="CC1212" s="68"/>
    </row>
    <row r="1213" spans="1:81" x14ac:dyDescent="0.2">
      <c r="A1213" s="161" t="s">
        <v>58</v>
      </c>
      <c r="B1213" s="32"/>
      <c r="C1213" s="164" t="str">
        <f t="shared" si="499"/>
        <v>M</v>
      </c>
      <c r="D1213" s="68"/>
      <c r="E1213" s="40"/>
      <c r="F1213" s="35"/>
      <c r="G1213" s="32"/>
      <c r="H1213" s="32"/>
      <c r="I1213" s="32"/>
      <c r="J1213" s="32"/>
      <c r="K1213" s="41"/>
      <c r="L1213" s="42"/>
      <c r="M1213" s="42"/>
      <c r="N1213" s="167" t="str">
        <f t="shared" si="500"/>
        <v>Uit</v>
      </c>
      <c r="O1213" s="46"/>
      <c r="P1213" s="47"/>
      <c r="Q1213" s="48">
        <f t="shared" si="501"/>
        <v>0</v>
      </c>
      <c r="R1213" s="49" t="str">
        <f t="shared" si="502"/>
        <v/>
      </c>
      <c r="S1213" s="50" t="str">
        <f t="shared" si="503"/>
        <v>Uit</v>
      </c>
      <c r="T1213" s="171">
        <f t="shared" si="504"/>
        <v>0</v>
      </c>
      <c r="U1213" s="169">
        <f t="shared" si="505"/>
        <v>0</v>
      </c>
      <c r="V1213" s="169" t="str">
        <f t="shared" si="506"/>
        <v>Uit</v>
      </c>
      <c r="W1213" s="170" t="str">
        <f t="shared" si="507"/>
        <v/>
      </c>
      <c r="X1213" s="91" t="str">
        <f t="shared" si="508"/>
        <v/>
      </c>
      <c r="Y1213" s="51"/>
      <c r="Z1213" s="51"/>
      <c r="AA1213" s="51"/>
      <c r="AB1213" s="51"/>
      <c r="AC1213" s="51"/>
      <c r="AD1213" s="51"/>
      <c r="AE1213" s="51"/>
      <c r="AF1213" s="51"/>
      <c r="AG1213" s="51"/>
      <c r="AH1213" s="51"/>
      <c r="AI1213" s="51"/>
      <c r="AJ1213" s="51"/>
      <c r="AK1213" s="51"/>
      <c r="AL1213" s="51"/>
      <c r="AM1213" s="51"/>
      <c r="AN1213" s="51"/>
      <c r="AO1213" s="51"/>
      <c r="AP1213" s="51"/>
      <c r="AQ1213" s="51"/>
      <c r="AR1213" s="51"/>
      <c r="AS1213" s="51"/>
      <c r="AT1213" s="51"/>
      <c r="AU1213" s="51"/>
      <c r="AV1213" s="51"/>
      <c r="AW1213" s="51"/>
      <c r="AX1213" s="149">
        <f t="shared" si="509"/>
        <v>0</v>
      </c>
      <c r="AY1213" s="52"/>
      <c r="AZ1213" s="90" t="e">
        <f>VLOOKUP(AY1213,Termination!C:D,2,FALSE)</f>
        <v>#N/A</v>
      </c>
      <c r="BA1213" s="92" t="str">
        <f t="shared" si="510"/>
        <v/>
      </c>
      <c r="BB1213" s="89"/>
      <c r="BC1213" s="89"/>
      <c r="BD1213" s="150" t="str">
        <f t="shared" si="511"/>
        <v/>
      </c>
      <c r="BE1213" s="151">
        <f>VLOOKUP(A1213,Basisgegevens!$B:$L,5,0)</f>
        <v>3.2638888888888887E-3</v>
      </c>
      <c r="BF1213" s="151">
        <f>VLOOKUP($A1213,Basisgegevens!$B:$L,7,0)</f>
        <v>3.0324074074074073E-3</v>
      </c>
      <c r="BG1213" s="151">
        <f>VLOOKUP($A1213,Basisgegevens!$B:$L,8,0)</f>
        <v>7.8125E-3</v>
      </c>
      <c r="BH1213" s="152">
        <f>VLOOKUP($A1213,Basisgegevens!$B:$L,9,0)</f>
        <v>300</v>
      </c>
      <c r="BI1213" s="152">
        <f>VLOOKUP($A1213,Basisgegevens!$B:$L,10,0)</f>
        <v>135</v>
      </c>
      <c r="BJ1213" s="152">
        <f>VLOOKUP($A1213,Basisgegevens!$B:$L,11,0)</f>
        <v>19</v>
      </c>
      <c r="BK1213" s="152" t="str">
        <f t="shared" si="512"/>
        <v/>
      </c>
      <c r="BL1213" s="153" t="str">
        <f t="shared" si="513"/>
        <v>Uit</v>
      </c>
      <c r="BM1213" s="154" t="str">
        <f t="shared" si="514"/>
        <v/>
      </c>
      <c r="BN1213" s="154">
        <f t="shared" si="515"/>
        <v>0</v>
      </c>
      <c r="BO1213" s="154" t="str">
        <f t="shared" si="516"/>
        <v/>
      </c>
      <c r="BP1213" s="61"/>
      <c r="BQ1213" s="61"/>
      <c r="BR1213" s="59" t="str">
        <f t="shared" si="517"/>
        <v/>
      </c>
      <c r="BS1213" s="59" t="str">
        <f t="shared" si="518"/>
        <v/>
      </c>
      <c r="BT1213" s="155" t="str">
        <f t="shared" si="519"/>
        <v/>
      </c>
      <c r="BU1213" s="156" t="str">
        <f t="shared" si="520"/>
        <v/>
      </c>
      <c r="BV1213" s="68"/>
      <c r="BW1213" s="68"/>
      <c r="BX1213" s="68"/>
      <c r="BY1213" s="68"/>
      <c r="BZ1213" s="68"/>
      <c r="CA1213" s="68"/>
      <c r="CB1213" s="68"/>
      <c r="CC1213" s="68"/>
    </row>
    <row r="1214" spans="1:81" x14ac:dyDescent="0.2">
      <c r="A1214" s="161" t="s">
        <v>58</v>
      </c>
      <c r="B1214" s="32"/>
      <c r="C1214" s="164" t="str">
        <f t="shared" si="499"/>
        <v>M</v>
      </c>
      <c r="D1214" s="68"/>
      <c r="E1214" s="40"/>
      <c r="F1214" s="35"/>
      <c r="G1214" s="32"/>
      <c r="H1214" s="32"/>
      <c r="I1214" s="32"/>
      <c r="J1214" s="32"/>
      <c r="K1214" s="41"/>
      <c r="L1214" s="42"/>
      <c r="M1214" s="42"/>
      <c r="N1214" s="167" t="str">
        <f t="shared" si="500"/>
        <v>Uit</v>
      </c>
      <c r="O1214" s="46"/>
      <c r="P1214" s="47"/>
      <c r="Q1214" s="48">
        <f t="shared" si="501"/>
        <v>0</v>
      </c>
      <c r="R1214" s="49" t="str">
        <f t="shared" si="502"/>
        <v/>
      </c>
      <c r="S1214" s="50" t="str">
        <f t="shared" si="503"/>
        <v>Uit</v>
      </c>
      <c r="T1214" s="171">
        <f t="shared" si="504"/>
        <v>0</v>
      </c>
      <c r="U1214" s="169">
        <f t="shared" si="505"/>
        <v>0</v>
      </c>
      <c r="V1214" s="169" t="str">
        <f t="shared" si="506"/>
        <v>Uit</v>
      </c>
      <c r="W1214" s="170" t="str">
        <f t="shared" si="507"/>
        <v/>
      </c>
      <c r="X1214" s="91" t="str">
        <f t="shared" si="508"/>
        <v/>
      </c>
      <c r="Y1214" s="51"/>
      <c r="Z1214" s="51"/>
      <c r="AA1214" s="51"/>
      <c r="AB1214" s="51"/>
      <c r="AC1214" s="51"/>
      <c r="AD1214" s="51"/>
      <c r="AE1214" s="51"/>
      <c r="AF1214" s="51"/>
      <c r="AG1214" s="51"/>
      <c r="AH1214" s="51"/>
      <c r="AI1214" s="51"/>
      <c r="AJ1214" s="51"/>
      <c r="AK1214" s="51"/>
      <c r="AL1214" s="51"/>
      <c r="AM1214" s="51"/>
      <c r="AN1214" s="51"/>
      <c r="AO1214" s="51"/>
      <c r="AP1214" s="51"/>
      <c r="AQ1214" s="51"/>
      <c r="AR1214" s="51"/>
      <c r="AS1214" s="51"/>
      <c r="AT1214" s="51"/>
      <c r="AU1214" s="51"/>
      <c r="AV1214" s="51"/>
      <c r="AW1214" s="51"/>
      <c r="AX1214" s="149">
        <f t="shared" si="509"/>
        <v>0</v>
      </c>
      <c r="AY1214" s="52"/>
      <c r="AZ1214" s="90" t="e">
        <f>VLOOKUP(AY1214,Termination!C:D,2,FALSE)</f>
        <v>#N/A</v>
      </c>
      <c r="BA1214" s="92" t="str">
        <f t="shared" si="510"/>
        <v/>
      </c>
      <c r="BB1214" s="89"/>
      <c r="BC1214" s="89"/>
      <c r="BD1214" s="150" t="str">
        <f t="shared" si="511"/>
        <v/>
      </c>
      <c r="BE1214" s="151">
        <f>VLOOKUP(A1214,Basisgegevens!$B:$L,5,0)</f>
        <v>3.2638888888888887E-3</v>
      </c>
      <c r="BF1214" s="151">
        <f>VLOOKUP($A1214,Basisgegevens!$B:$L,7,0)</f>
        <v>3.0324074074074073E-3</v>
      </c>
      <c r="BG1214" s="151">
        <f>VLOOKUP($A1214,Basisgegevens!$B:$L,8,0)</f>
        <v>7.8125E-3</v>
      </c>
      <c r="BH1214" s="152">
        <f>VLOOKUP($A1214,Basisgegevens!$B:$L,9,0)</f>
        <v>300</v>
      </c>
      <c r="BI1214" s="152">
        <f>VLOOKUP($A1214,Basisgegevens!$B:$L,10,0)</f>
        <v>135</v>
      </c>
      <c r="BJ1214" s="152">
        <f>VLOOKUP($A1214,Basisgegevens!$B:$L,11,0)</f>
        <v>19</v>
      </c>
      <c r="BK1214" s="152" t="str">
        <f t="shared" si="512"/>
        <v/>
      </c>
      <c r="BL1214" s="153" t="str">
        <f t="shared" si="513"/>
        <v>Uit</v>
      </c>
      <c r="BM1214" s="154" t="str">
        <f t="shared" si="514"/>
        <v/>
      </c>
      <c r="BN1214" s="154">
        <f t="shared" si="515"/>
        <v>0</v>
      </c>
      <c r="BO1214" s="154" t="str">
        <f t="shared" si="516"/>
        <v/>
      </c>
      <c r="BP1214" s="61"/>
      <c r="BQ1214" s="61"/>
      <c r="BR1214" s="59" t="str">
        <f t="shared" si="517"/>
        <v/>
      </c>
      <c r="BS1214" s="59" t="str">
        <f t="shared" si="518"/>
        <v/>
      </c>
      <c r="BT1214" s="155" t="str">
        <f t="shared" si="519"/>
        <v/>
      </c>
      <c r="BU1214" s="156" t="str">
        <f t="shared" si="520"/>
        <v/>
      </c>
      <c r="BV1214" s="68"/>
      <c r="BW1214" s="68"/>
      <c r="BX1214" s="68"/>
      <c r="BY1214" s="68"/>
      <c r="BZ1214" s="68"/>
      <c r="CA1214" s="68"/>
      <c r="CB1214" s="68"/>
      <c r="CC1214" s="68"/>
    </row>
    <row r="1215" spans="1:81" x14ac:dyDescent="0.2">
      <c r="A1215" s="161" t="s">
        <v>58</v>
      </c>
      <c r="B1215" s="32"/>
      <c r="C1215" s="164" t="str">
        <f t="shared" si="499"/>
        <v>M</v>
      </c>
      <c r="D1215" s="68"/>
      <c r="E1215" s="40"/>
      <c r="F1215" s="35"/>
      <c r="G1215" s="32"/>
      <c r="H1215" s="32"/>
      <c r="I1215" s="32"/>
      <c r="J1215" s="32"/>
      <c r="K1215" s="41"/>
      <c r="L1215" s="42"/>
      <c r="M1215" s="42"/>
      <c r="N1215" s="167" t="str">
        <f t="shared" si="500"/>
        <v>Uit</v>
      </c>
      <c r="O1215" s="46"/>
      <c r="P1215" s="47"/>
      <c r="Q1215" s="48">
        <f t="shared" si="501"/>
        <v>0</v>
      </c>
      <c r="R1215" s="49" t="str">
        <f t="shared" si="502"/>
        <v/>
      </c>
      <c r="S1215" s="50" t="str">
        <f t="shared" si="503"/>
        <v>Uit</v>
      </c>
      <c r="T1215" s="171">
        <f t="shared" si="504"/>
        <v>0</v>
      </c>
      <c r="U1215" s="169">
        <f t="shared" si="505"/>
        <v>0</v>
      </c>
      <c r="V1215" s="169" t="str">
        <f t="shared" si="506"/>
        <v>Uit</v>
      </c>
      <c r="W1215" s="170" t="str">
        <f t="shared" si="507"/>
        <v/>
      </c>
      <c r="X1215" s="91" t="str">
        <f t="shared" si="508"/>
        <v/>
      </c>
      <c r="Y1215" s="51"/>
      <c r="Z1215" s="51"/>
      <c r="AA1215" s="51"/>
      <c r="AB1215" s="51"/>
      <c r="AC1215" s="51"/>
      <c r="AD1215" s="51"/>
      <c r="AE1215" s="51"/>
      <c r="AF1215" s="51"/>
      <c r="AG1215" s="51"/>
      <c r="AH1215" s="51"/>
      <c r="AI1215" s="51"/>
      <c r="AJ1215" s="51"/>
      <c r="AK1215" s="51"/>
      <c r="AL1215" s="51"/>
      <c r="AM1215" s="51"/>
      <c r="AN1215" s="51"/>
      <c r="AO1215" s="51"/>
      <c r="AP1215" s="51"/>
      <c r="AQ1215" s="51"/>
      <c r="AR1215" s="51"/>
      <c r="AS1215" s="51"/>
      <c r="AT1215" s="51"/>
      <c r="AU1215" s="51"/>
      <c r="AV1215" s="51"/>
      <c r="AW1215" s="51"/>
      <c r="AX1215" s="149">
        <f t="shared" si="509"/>
        <v>0</v>
      </c>
      <c r="AY1215" s="52"/>
      <c r="AZ1215" s="90" t="e">
        <f>VLOOKUP(AY1215,Termination!C:D,2,FALSE)</f>
        <v>#N/A</v>
      </c>
      <c r="BA1215" s="92" t="str">
        <f t="shared" si="510"/>
        <v/>
      </c>
      <c r="BB1215" s="89"/>
      <c r="BC1215" s="89"/>
      <c r="BD1215" s="150" t="str">
        <f t="shared" si="511"/>
        <v/>
      </c>
      <c r="BE1215" s="151">
        <f>VLOOKUP(A1215,Basisgegevens!$B:$L,5,0)</f>
        <v>3.2638888888888887E-3</v>
      </c>
      <c r="BF1215" s="151">
        <f>VLOOKUP($A1215,Basisgegevens!$B:$L,7,0)</f>
        <v>3.0324074074074073E-3</v>
      </c>
      <c r="BG1215" s="151">
        <f>VLOOKUP($A1215,Basisgegevens!$B:$L,8,0)</f>
        <v>7.8125E-3</v>
      </c>
      <c r="BH1215" s="152">
        <f>VLOOKUP($A1215,Basisgegevens!$B:$L,9,0)</f>
        <v>300</v>
      </c>
      <c r="BI1215" s="152">
        <f>VLOOKUP($A1215,Basisgegevens!$B:$L,10,0)</f>
        <v>135</v>
      </c>
      <c r="BJ1215" s="152">
        <f>VLOOKUP($A1215,Basisgegevens!$B:$L,11,0)</f>
        <v>19</v>
      </c>
      <c r="BK1215" s="152" t="str">
        <f t="shared" si="512"/>
        <v/>
      </c>
      <c r="BL1215" s="153" t="str">
        <f t="shared" si="513"/>
        <v>Uit</v>
      </c>
      <c r="BM1215" s="154" t="str">
        <f t="shared" si="514"/>
        <v/>
      </c>
      <c r="BN1215" s="154">
        <f t="shared" si="515"/>
        <v>0</v>
      </c>
      <c r="BO1215" s="154" t="str">
        <f t="shared" si="516"/>
        <v/>
      </c>
      <c r="BP1215" s="61"/>
      <c r="BQ1215" s="61"/>
      <c r="BR1215" s="59" t="str">
        <f t="shared" si="517"/>
        <v/>
      </c>
      <c r="BS1215" s="59" t="str">
        <f t="shared" si="518"/>
        <v/>
      </c>
      <c r="BT1215" s="155" t="str">
        <f t="shared" si="519"/>
        <v/>
      </c>
      <c r="BU1215" s="156" t="str">
        <f t="shared" si="520"/>
        <v/>
      </c>
      <c r="BV1215" s="68"/>
      <c r="BW1215" s="68"/>
      <c r="BX1215" s="68"/>
      <c r="BY1215" s="68"/>
      <c r="BZ1215" s="68"/>
      <c r="CA1215" s="68"/>
      <c r="CB1215" s="68"/>
      <c r="CC1215" s="68"/>
    </row>
    <row r="1216" spans="1:81" x14ac:dyDescent="0.2">
      <c r="A1216" s="161" t="s">
        <v>58</v>
      </c>
      <c r="B1216" s="32"/>
      <c r="C1216" s="164" t="str">
        <f t="shared" si="499"/>
        <v>M</v>
      </c>
      <c r="D1216" s="68"/>
      <c r="E1216" s="40"/>
      <c r="F1216" s="35"/>
      <c r="G1216" s="32"/>
      <c r="H1216" s="32"/>
      <c r="I1216" s="32"/>
      <c r="J1216" s="32"/>
      <c r="K1216" s="41"/>
      <c r="L1216" s="42"/>
      <c r="M1216" s="42"/>
      <c r="N1216" s="167" t="str">
        <f t="shared" si="500"/>
        <v>Uit</v>
      </c>
      <c r="O1216" s="46"/>
      <c r="P1216" s="47"/>
      <c r="Q1216" s="48">
        <f t="shared" si="501"/>
        <v>0</v>
      </c>
      <c r="R1216" s="49" t="str">
        <f t="shared" si="502"/>
        <v/>
      </c>
      <c r="S1216" s="50" t="str">
        <f t="shared" si="503"/>
        <v>Uit</v>
      </c>
      <c r="T1216" s="171">
        <f t="shared" si="504"/>
        <v>0</v>
      </c>
      <c r="U1216" s="169">
        <f t="shared" si="505"/>
        <v>0</v>
      </c>
      <c r="V1216" s="169" t="str">
        <f t="shared" si="506"/>
        <v>Uit</v>
      </c>
      <c r="W1216" s="170" t="str">
        <f t="shared" si="507"/>
        <v/>
      </c>
      <c r="X1216" s="91" t="str">
        <f t="shared" si="508"/>
        <v/>
      </c>
      <c r="Y1216" s="51"/>
      <c r="Z1216" s="51"/>
      <c r="AA1216" s="51"/>
      <c r="AB1216" s="51"/>
      <c r="AC1216" s="51"/>
      <c r="AD1216" s="51"/>
      <c r="AE1216" s="51"/>
      <c r="AF1216" s="51"/>
      <c r="AG1216" s="51"/>
      <c r="AH1216" s="51"/>
      <c r="AI1216" s="51"/>
      <c r="AJ1216" s="51"/>
      <c r="AK1216" s="51"/>
      <c r="AL1216" s="51"/>
      <c r="AM1216" s="51"/>
      <c r="AN1216" s="51"/>
      <c r="AO1216" s="51"/>
      <c r="AP1216" s="51"/>
      <c r="AQ1216" s="51"/>
      <c r="AR1216" s="51"/>
      <c r="AS1216" s="51"/>
      <c r="AT1216" s="51"/>
      <c r="AU1216" s="51"/>
      <c r="AV1216" s="51"/>
      <c r="AW1216" s="51"/>
      <c r="AX1216" s="149">
        <f t="shared" si="509"/>
        <v>0</v>
      </c>
      <c r="AY1216" s="52"/>
      <c r="AZ1216" s="90" t="e">
        <f>VLOOKUP(AY1216,Termination!C:D,2,FALSE)</f>
        <v>#N/A</v>
      </c>
      <c r="BA1216" s="92" t="str">
        <f t="shared" si="510"/>
        <v/>
      </c>
      <c r="BB1216" s="89"/>
      <c r="BC1216" s="89"/>
      <c r="BD1216" s="150" t="str">
        <f t="shared" si="511"/>
        <v/>
      </c>
      <c r="BE1216" s="151">
        <f>VLOOKUP(A1216,Basisgegevens!$B:$L,5,0)</f>
        <v>3.2638888888888887E-3</v>
      </c>
      <c r="BF1216" s="151">
        <f>VLOOKUP($A1216,Basisgegevens!$B:$L,7,0)</f>
        <v>3.0324074074074073E-3</v>
      </c>
      <c r="BG1216" s="151">
        <f>VLOOKUP($A1216,Basisgegevens!$B:$L,8,0)</f>
        <v>7.8125E-3</v>
      </c>
      <c r="BH1216" s="152">
        <f>VLOOKUP($A1216,Basisgegevens!$B:$L,9,0)</f>
        <v>300</v>
      </c>
      <c r="BI1216" s="152">
        <f>VLOOKUP($A1216,Basisgegevens!$B:$L,10,0)</f>
        <v>135</v>
      </c>
      <c r="BJ1216" s="152">
        <f>VLOOKUP($A1216,Basisgegevens!$B:$L,11,0)</f>
        <v>19</v>
      </c>
      <c r="BK1216" s="152" t="str">
        <f t="shared" si="512"/>
        <v/>
      </c>
      <c r="BL1216" s="153" t="str">
        <f t="shared" si="513"/>
        <v>Uit</v>
      </c>
      <c r="BM1216" s="154" t="str">
        <f t="shared" si="514"/>
        <v/>
      </c>
      <c r="BN1216" s="154">
        <f t="shared" si="515"/>
        <v>0</v>
      </c>
      <c r="BO1216" s="154" t="str">
        <f t="shared" si="516"/>
        <v/>
      </c>
      <c r="BP1216" s="61"/>
      <c r="BQ1216" s="61"/>
      <c r="BR1216" s="59" t="str">
        <f t="shared" si="517"/>
        <v/>
      </c>
      <c r="BS1216" s="59" t="str">
        <f t="shared" si="518"/>
        <v/>
      </c>
      <c r="BT1216" s="155" t="str">
        <f t="shared" si="519"/>
        <v/>
      </c>
      <c r="BU1216" s="156" t="str">
        <f t="shared" si="520"/>
        <v/>
      </c>
      <c r="BV1216" s="68"/>
      <c r="BW1216" s="68"/>
      <c r="BX1216" s="68"/>
      <c r="BY1216" s="68"/>
      <c r="BZ1216" s="68"/>
      <c r="CA1216" s="68"/>
      <c r="CB1216" s="68"/>
      <c r="CC1216" s="68"/>
    </row>
    <row r="1217" spans="1:81" x14ac:dyDescent="0.2">
      <c r="A1217" s="161" t="s">
        <v>58</v>
      </c>
      <c r="B1217" s="32"/>
      <c r="C1217" s="164" t="str">
        <f t="shared" si="499"/>
        <v>M</v>
      </c>
      <c r="D1217" s="68"/>
      <c r="E1217" s="40"/>
      <c r="F1217" s="35"/>
      <c r="G1217" s="32"/>
      <c r="H1217" s="32"/>
      <c r="I1217" s="32"/>
      <c r="J1217" s="32"/>
      <c r="K1217" s="41"/>
      <c r="L1217" s="42"/>
      <c r="M1217" s="42"/>
      <c r="N1217" s="167" t="str">
        <f t="shared" si="500"/>
        <v>Uit</v>
      </c>
      <c r="O1217" s="46"/>
      <c r="P1217" s="47"/>
      <c r="Q1217" s="48">
        <f t="shared" si="501"/>
        <v>0</v>
      </c>
      <c r="R1217" s="49" t="str">
        <f t="shared" si="502"/>
        <v/>
      </c>
      <c r="S1217" s="50" t="str">
        <f t="shared" si="503"/>
        <v>Uit</v>
      </c>
      <c r="T1217" s="171">
        <f t="shared" si="504"/>
        <v>0</v>
      </c>
      <c r="U1217" s="169">
        <f t="shared" si="505"/>
        <v>0</v>
      </c>
      <c r="V1217" s="169" t="str">
        <f t="shared" si="506"/>
        <v>Uit</v>
      </c>
      <c r="W1217" s="170" t="str">
        <f t="shared" si="507"/>
        <v/>
      </c>
      <c r="X1217" s="91" t="str">
        <f t="shared" si="508"/>
        <v/>
      </c>
      <c r="Y1217" s="51"/>
      <c r="Z1217" s="51"/>
      <c r="AA1217" s="51"/>
      <c r="AB1217" s="51"/>
      <c r="AC1217" s="51"/>
      <c r="AD1217" s="51"/>
      <c r="AE1217" s="51"/>
      <c r="AF1217" s="51"/>
      <c r="AG1217" s="51"/>
      <c r="AH1217" s="51"/>
      <c r="AI1217" s="51"/>
      <c r="AJ1217" s="51"/>
      <c r="AK1217" s="51"/>
      <c r="AL1217" s="51"/>
      <c r="AM1217" s="51"/>
      <c r="AN1217" s="51"/>
      <c r="AO1217" s="51"/>
      <c r="AP1217" s="51"/>
      <c r="AQ1217" s="51"/>
      <c r="AR1217" s="51"/>
      <c r="AS1217" s="51"/>
      <c r="AT1217" s="51"/>
      <c r="AU1217" s="51"/>
      <c r="AV1217" s="51"/>
      <c r="AW1217" s="51"/>
      <c r="AX1217" s="149">
        <f t="shared" si="509"/>
        <v>0</v>
      </c>
      <c r="AY1217" s="52"/>
      <c r="AZ1217" s="90" t="e">
        <f>VLOOKUP(AY1217,Termination!C:D,2,FALSE)</f>
        <v>#N/A</v>
      </c>
      <c r="BA1217" s="92" t="str">
        <f t="shared" si="510"/>
        <v/>
      </c>
      <c r="BB1217" s="89"/>
      <c r="BC1217" s="89"/>
      <c r="BD1217" s="150" t="str">
        <f t="shared" si="511"/>
        <v/>
      </c>
      <c r="BE1217" s="151">
        <f>VLOOKUP(A1217,Basisgegevens!$B:$L,5,0)</f>
        <v>3.2638888888888887E-3</v>
      </c>
      <c r="BF1217" s="151">
        <f>VLOOKUP($A1217,Basisgegevens!$B:$L,7,0)</f>
        <v>3.0324074074074073E-3</v>
      </c>
      <c r="BG1217" s="151">
        <f>VLOOKUP($A1217,Basisgegevens!$B:$L,8,0)</f>
        <v>7.8125E-3</v>
      </c>
      <c r="BH1217" s="152">
        <f>VLOOKUP($A1217,Basisgegevens!$B:$L,9,0)</f>
        <v>300</v>
      </c>
      <c r="BI1217" s="152">
        <f>VLOOKUP($A1217,Basisgegevens!$B:$L,10,0)</f>
        <v>135</v>
      </c>
      <c r="BJ1217" s="152">
        <f>VLOOKUP($A1217,Basisgegevens!$B:$L,11,0)</f>
        <v>19</v>
      </c>
      <c r="BK1217" s="152" t="str">
        <f t="shared" si="512"/>
        <v/>
      </c>
      <c r="BL1217" s="153" t="str">
        <f t="shared" si="513"/>
        <v>Uit</v>
      </c>
      <c r="BM1217" s="154" t="str">
        <f t="shared" si="514"/>
        <v/>
      </c>
      <c r="BN1217" s="154">
        <f t="shared" si="515"/>
        <v>0</v>
      </c>
      <c r="BO1217" s="154" t="str">
        <f t="shared" si="516"/>
        <v/>
      </c>
      <c r="BP1217" s="61"/>
      <c r="BQ1217" s="61"/>
      <c r="BR1217" s="59" t="str">
        <f t="shared" si="517"/>
        <v/>
      </c>
      <c r="BS1217" s="59" t="str">
        <f t="shared" si="518"/>
        <v/>
      </c>
      <c r="BT1217" s="155" t="str">
        <f t="shared" si="519"/>
        <v/>
      </c>
      <c r="BU1217" s="156" t="str">
        <f t="shared" si="520"/>
        <v/>
      </c>
      <c r="BV1217" s="68"/>
      <c r="BW1217" s="68"/>
      <c r="BX1217" s="68"/>
      <c r="BY1217" s="68"/>
      <c r="BZ1217" s="68"/>
      <c r="CA1217" s="68"/>
      <c r="CB1217" s="68"/>
      <c r="CC1217" s="68"/>
    </row>
    <row r="1218" spans="1:81" x14ac:dyDescent="0.2">
      <c r="A1218" s="161" t="s">
        <v>58</v>
      </c>
      <c r="B1218" s="32"/>
      <c r="C1218" s="164" t="str">
        <f t="shared" si="499"/>
        <v>M</v>
      </c>
      <c r="D1218" s="68"/>
      <c r="E1218" s="40"/>
      <c r="F1218" s="35"/>
      <c r="G1218" s="32"/>
      <c r="H1218" s="32"/>
      <c r="I1218" s="32"/>
      <c r="J1218" s="32"/>
      <c r="K1218" s="41"/>
      <c r="L1218" s="42"/>
      <c r="M1218" s="42"/>
      <c r="N1218" s="167" t="str">
        <f t="shared" si="500"/>
        <v>Uit</v>
      </c>
      <c r="O1218" s="46"/>
      <c r="P1218" s="47"/>
      <c r="Q1218" s="48">
        <f t="shared" si="501"/>
        <v>0</v>
      </c>
      <c r="R1218" s="49" t="str">
        <f t="shared" si="502"/>
        <v/>
      </c>
      <c r="S1218" s="50" t="str">
        <f t="shared" si="503"/>
        <v>Uit</v>
      </c>
      <c r="T1218" s="171">
        <f t="shared" si="504"/>
        <v>0</v>
      </c>
      <c r="U1218" s="169">
        <f t="shared" si="505"/>
        <v>0</v>
      </c>
      <c r="V1218" s="169" t="str">
        <f t="shared" si="506"/>
        <v>Uit</v>
      </c>
      <c r="W1218" s="170" t="str">
        <f t="shared" si="507"/>
        <v/>
      </c>
      <c r="X1218" s="91" t="str">
        <f t="shared" si="508"/>
        <v/>
      </c>
      <c r="Y1218" s="51"/>
      <c r="Z1218" s="51"/>
      <c r="AA1218" s="51"/>
      <c r="AB1218" s="51"/>
      <c r="AC1218" s="51"/>
      <c r="AD1218" s="51"/>
      <c r="AE1218" s="51"/>
      <c r="AF1218" s="51"/>
      <c r="AG1218" s="51"/>
      <c r="AH1218" s="51"/>
      <c r="AI1218" s="51"/>
      <c r="AJ1218" s="51"/>
      <c r="AK1218" s="51"/>
      <c r="AL1218" s="51"/>
      <c r="AM1218" s="51"/>
      <c r="AN1218" s="51"/>
      <c r="AO1218" s="51"/>
      <c r="AP1218" s="51"/>
      <c r="AQ1218" s="51"/>
      <c r="AR1218" s="51"/>
      <c r="AS1218" s="51"/>
      <c r="AT1218" s="51"/>
      <c r="AU1218" s="51"/>
      <c r="AV1218" s="51"/>
      <c r="AW1218" s="51"/>
      <c r="AX1218" s="149">
        <f t="shared" si="509"/>
        <v>0</v>
      </c>
      <c r="AY1218" s="52"/>
      <c r="AZ1218" s="90" t="e">
        <f>VLOOKUP(AY1218,Termination!C:D,2,FALSE)</f>
        <v>#N/A</v>
      </c>
      <c r="BA1218" s="92" t="str">
        <f t="shared" si="510"/>
        <v/>
      </c>
      <c r="BB1218" s="89"/>
      <c r="BC1218" s="89"/>
      <c r="BD1218" s="150" t="str">
        <f t="shared" si="511"/>
        <v/>
      </c>
      <c r="BE1218" s="151">
        <f>VLOOKUP(A1218,Basisgegevens!$B:$L,5,0)</f>
        <v>3.2638888888888887E-3</v>
      </c>
      <c r="BF1218" s="151">
        <f>VLOOKUP($A1218,Basisgegevens!$B:$L,7,0)</f>
        <v>3.0324074074074073E-3</v>
      </c>
      <c r="BG1218" s="151">
        <f>VLOOKUP($A1218,Basisgegevens!$B:$L,8,0)</f>
        <v>7.8125E-3</v>
      </c>
      <c r="BH1218" s="152">
        <f>VLOOKUP($A1218,Basisgegevens!$B:$L,9,0)</f>
        <v>300</v>
      </c>
      <c r="BI1218" s="152">
        <f>VLOOKUP($A1218,Basisgegevens!$B:$L,10,0)</f>
        <v>135</v>
      </c>
      <c r="BJ1218" s="152">
        <f>VLOOKUP($A1218,Basisgegevens!$B:$L,11,0)</f>
        <v>19</v>
      </c>
      <c r="BK1218" s="152" t="str">
        <f t="shared" si="512"/>
        <v/>
      </c>
      <c r="BL1218" s="153" t="str">
        <f t="shared" si="513"/>
        <v>Uit</v>
      </c>
      <c r="BM1218" s="154" t="str">
        <f t="shared" si="514"/>
        <v/>
      </c>
      <c r="BN1218" s="154">
        <f t="shared" si="515"/>
        <v>0</v>
      </c>
      <c r="BO1218" s="154" t="str">
        <f t="shared" si="516"/>
        <v/>
      </c>
      <c r="BP1218" s="61"/>
      <c r="BQ1218" s="61"/>
      <c r="BR1218" s="59" t="str">
        <f t="shared" si="517"/>
        <v/>
      </c>
      <c r="BS1218" s="59" t="str">
        <f t="shared" si="518"/>
        <v/>
      </c>
      <c r="BT1218" s="155" t="str">
        <f t="shared" si="519"/>
        <v/>
      </c>
      <c r="BU1218" s="156" t="str">
        <f t="shared" si="520"/>
        <v/>
      </c>
      <c r="BV1218" s="68"/>
      <c r="BW1218" s="68"/>
      <c r="BX1218" s="68"/>
      <c r="BY1218" s="68"/>
      <c r="BZ1218" s="68"/>
      <c r="CA1218" s="68"/>
      <c r="CB1218" s="68"/>
      <c r="CC1218" s="68"/>
    </row>
    <row r="1219" spans="1:81" x14ac:dyDescent="0.2">
      <c r="A1219" s="161" t="s">
        <v>58</v>
      </c>
      <c r="B1219" s="32"/>
      <c r="C1219" s="164" t="str">
        <f t="shared" ref="C1219:C1277" si="521">MID(A1219,4,1)</f>
        <v>M</v>
      </c>
      <c r="D1219" s="68"/>
      <c r="E1219" s="40"/>
      <c r="F1219" s="35"/>
      <c r="G1219" s="32"/>
      <c r="H1219" s="32"/>
      <c r="I1219" s="32"/>
      <c r="J1219" s="32"/>
      <c r="K1219" s="41"/>
      <c r="L1219" s="42"/>
      <c r="M1219" s="42"/>
      <c r="N1219" s="167" t="str">
        <f t="shared" ref="N1219:N1277" si="522">IFERROR(IF(ISTEXT(M1219),M1219,(IF(AVERAGE(L1219:M1219)&lt;=BI1219,"Uit",100-(AVERAGE(L1219:M1219)/BH1219*100)))),"Uit")</f>
        <v>Uit</v>
      </c>
      <c r="O1219" s="46"/>
      <c r="P1219" s="47"/>
      <c r="Q1219" s="48">
        <f t="shared" ref="Q1219:Q1277" si="523">IF(AX1219="","",AX1219)</f>
        <v>0</v>
      </c>
      <c r="R1219" s="49" t="str">
        <f t="shared" ref="R1219:R1277" si="524">IF(BD1219="","",IF(BD1219&gt;BG1219,"Uit",BM1219+BN1219))</f>
        <v/>
      </c>
      <c r="S1219" s="50" t="str">
        <f t="shared" ref="S1219:S1277" si="525">IF(ISTEXT(BL1219),BL1219,IF(OR(ISBLANK(Q1219),Q1219="",ISBLANK(Y1219)),BL1219,IF(ISTEXT(BO1219),BO1219,BL1219+BO1219)))</f>
        <v>Uit</v>
      </c>
      <c r="T1219" s="171">
        <f t="shared" ref="T1219:T1277" si="526">IF(BP1219="",0,BR1219)</f>
        <v>0</v>
      </c>
      <c r="U1219" s="169">
        <f t="shared" ref="U1219:U1277" si="527">IF(BQ1219="",0,BS1219)</f>
        <v>0</v>
      </c>
      <c r="V1219" s="169" t="str">
        <f t="shared" ref="V1219:V1277" si="528">IF(S1219="","",IF(ISTEXT(S1219),S1219,S1219-T1219-U1219))</f>
        <v>Uit</v>
      </c>
      <c r="W1219" s="170" t="str">
        <f t="shared" ref="W1219:W1277" si="529">IF(AY1219="","",AZ1219)</f>
        <v/>
      </c>
      <c r="X1219" s="91" t="str">
        <f t="shared" ref="X1219:X1277" si="530">IF($G1219="","",$G1219)</f>
        <v/>
      </c>
      <c r="Y1219" s="51"/>
      <c r="Z1219" s="51"/>
      <c r="AA1219" s="51"/>
      <c r="AB1219" s="51"/>
      <c r="AC1219" s="51"/>
      <c r="AD1219" s="51"/>
      <c r="AE1219" s="51"/>
      <c r="AF1219" s="51"/>
      <c r="AG1219" s="51"/>
      <c r="AH1219" s="51"/>
      <c r="AI1219" s="51"/>
      <c r="AJ1219" s="51"/>
      <c r="AK1219" s="51"/>
      <c r="AL1219" s="51"/>
      <c r="AM1219" s="51"/>
      <c r="AN1219" s="51"/>
      <c r="AO1219" s="51"/>
      <c r="AP1219" s="51"/>
      <c r="AQ1219" s="51"/>
      <c r="AR1219" s="51"/>
      <c r="AS1219" s="51"/>
      <c r="AT1219" s="51"/>
      <c r="AU1219" s="51"/>
      <c r="AV1219" s="51"/>
      <c r="AW1219" s="51"/>
      <c r="AX1219" s="149">
        <f t="shared" ref="AX1219:AX1277" si="531">IF(AY1219="",SUM(Y1219:AW1219),"Uit")</f>
        <v>0</v>
      </c>
      <c r="AY1219" s="52"/>
      <c r="AZ1219" s="90" t="e">
        <f>VLOOKUP(AY1219,Termination!C:D,2,FALSE)</f>
        <v>#N/A</v>
      </c>
      <c r="BA1219" s="92" t="str">
        <f t="shared" ref="BA1219:BA1277" si="532">IF($G1219="","",$G1219)</f>
        <v/>
      </c>
      <c r="BB1219" s="89"/>
      <c r="BC1219" s="89"/>
      <c r="BD1219" s="150" t="str">
        <f t="shared" ref="BD1219:BD1277" si="533">IF(ISBLANK(BC1219),"",BC1219-BB1219)</f>
        <v/>
      </c>
      <c r="BE1219" s="151">
        <f>VLOOKUP(A1219,Basisgegevens!$B:$L,5,0)</f>
        <v>3.2638888888888887E-3</v>
      </c>
      <c r="BF1219" s="151">
        <f>VLOOKUP($A1219,Basisgegevens!$B:$L,7,0)</f>
        <v>3.0324074074074073E-3</v>
      </c>
      <c r="BG1219" s="151">
        <f>VLOOKUP($A1219,Basisgegevens!$B:$L,8,0)</f>
        <v>7.8125E-3</v>
      </c>
      <c r="BH1219" s="152">
        <f>VLOOKUP($A1219,Basisgegevens!$B:$L,9,0)</f>
        <v>300</v>
      </c>
      <c r="BI1219" s="152">
        <f>VLOOKUP($A1219,Basisgegevens!$B:$L,10,0)</f>
        <v>135</v>
      </c>
      <c r="BJ1219" s="152">
        <f>VLOOKUP($A1219,Basisgegevens!$B:$L,11,0)</f>
        <v>19</v>
      </c>
      <c r="BK1219" s="152" t="str">
        <f t="shared" ref="BK1219:BK1277" si="534">IF(O1219="","",IF(ISTEXT(O1219),O1219,IF(O1219&gt;BJ1219,"Uit",IF(ISBLANK(P1219),O1219,O1219+P1219))))</f>
        <v/>
      </c>
      <c r="BL1219" s="153" t="str">
        <f t="shared" ref="BL1219:BL1277" si="535">IF(OR(ISTEXT(N1219),BK1219=""),N1219,IF(ISTEXT(BK1219),BK1219,N1219+BK1219))</f>
        <v>Uit</v>
      </c>
      <c r="BM1219" s="154" t="str">
        <f t="shared" si="514"/>
        <v/>
      </c>
      <c r="BN1219" s="154">
        <f t="shared" ref="BN1219:BN1277" si="536">IF(BD1219&gt;BF1219,0,(BF1219-BD1219)*24*3600*0.4)</f>
        <v>0</v>
      </c>
      <c r="BO1219" s="154" t="str">
        <f t="shared" ref="BO1219:BO1277" si="537">IF(Q1219="","",IF(ISTEXT(Q1219),Q1219,IF(ISTEXT(R1219),R1219,Q1219+R1219)))</f>
        <v/>
      </c>
      <c r="BP1219" s="61"/>
      <c r="BQ1219" s="61"/>
      <c r="BR1219" s="59" t="str">
        <f t="shared" ref="BR1219:BR1277" si="538">IF(BP1219="","",BP1219)</f>
        <v/>
      </c>
      <c r="BS1219" s="59" t="str">
        <f t="shared" ref="BS1219:BS1277" si="539">IF(BQ1219="","",BQ1219)</f>
        <v/>
      </c>
      <c r="BT1219" s="155" t="str">
        <f t="shared" ref="BT1219:BT1277" si="540">IFERROR(AVERAGE(BR1219:BS1219),"")</f>
        <v/>
      </c>
      <c r="BU1219" s="156" t="str">
        <f t="shared" ref="BU1219:BU1277" si="541">IF(BT1219&gt;0,IF(BT1219&lt;6,"onvoldoende",""),"")</f>
        <v/>
      </c>
      <c r="BV1219" s="68"/>
      <c r="BW1219" s="68"/>
      <c r="BX1219" s="68"/>
      <c r="BY1219" s="68"/>
      <c r="BZ1219" s="68"/>
      <c r="CA1219" s="68"/>
      <c r="CB1219" s="68"/>
      <c r="CC1219" s="68"/>
    </row>
    <row r="1220" spans="1:81" x14ac:dyDescent="0.2">
      <c r="A1220" s="161" t="s">
        <v>58</v>
      </c>
      <c r="B1220" s="32"/>
      <c r="C1220" s="164" t="str">
        <f t="shared" si="521"/>
        <v>M</v>
      </c>
      <c r="D1220" s="68"/>
      <c r="E1220" s="40"/>
      <c r="F1220" s="35"/>
      <c r="G1220" s="32"/>
      <c r="H1220" s="32"/>
      <c r="I1220" s="32"/>
      <c r="J1220" s="32"/>
      <c r="K1220" s="41"/>
      <c r="L1220" s="42"/>
      <c r="M1220" s="42"/>
      <c r="N1220" s="167" t="str">
        <f t="shared" si="522"/>
        <v>Uit</v>
      </c>
      <c r="O1220" s="46"/>
      <c r="P1220" s="47"/>
      <c r="Q1220" s="48">
        <f t="shared" si="523"/>
        <v>0</v>
      </c>
      <c r="R1220" s="49" t="str">
        <f t="shared" si="524"/>
        <v/>
      </c>
      <c r="S1220" s="50" t="str">
        <f t="shared" si="525"/>
        <v>Uit</v>
      </c>
      <c r="T1220" s="171">
        <f t="shared" si="526"/>
        <v>0</v>
      </c>
      <c r="U1220" s="169">
        <f t="shared" si="527"/>
        <v>0</v>
      </c>
      <c r="V1220" s="169" t="str">
        <f t="shared" si="528"/>
        <v>Uit</v>
      </c>
      <c r="W1220" s="170" t="str">
        <f t="shared" si="529"/>
        <v/>
      </c>
      <c r="X1220" s="91" t="str">
        <f t="shared" si="530"/>
        <v/>
      </c>
      <c r="Y1220" s="51"/>
      <c r="Z1220" s="51"/>
      <c r="AA1220" s="51"/>
      <c r="AB1220" s="51"/>
      <c r="AC1220" s="51"/>
      <c r="AD1220" s="51"/>
      <c r="AE1220" s="51"/>
      <c r="AF1220" s="51"/>
      <c r="AG1220" s="51"/>
      <c r="AH1220" s="51"/>
      <c r="AI1220" s="51"/>
      <c r="AJ1220" s="51"/>
      <c r="AK1220" s="51"/>
      <c r="AL1220" s="51"/>
      <c r="AM1220" s="51"/>
      <c r="AN1220" s="51"/>
      <c r="AO1220" s="51"/>
      <c r="AP1220" s="51"/>
      <c r="AQ1220" s="51"/>
      <c r="AR1220" s="51"/>
      <c r="AS1220" s="51"/>
      <c r="AT1220" s="51"/>
      <c r="AU1220" s="51"/>
      <c r="AV1220" s="51"/>
      <c r="AW1220" s="51"/>
      <c r="AX1220" s="149">
        <f t="shared" si="531"/>
        <v>0</v>
      </c>
      <c r="AY1220" s="52"/>
      <c r="AZ1220" s="90" t="e">
        <f>VLOOKUP(AY1220,Termination!C:D,2,FALSE)</f>
        <v>#N/A</v>
      </c>
      <c r="BA1220" s="92" t="str">
        <f t="shared" si="532"/>
        <v/>
      </c>
      <c r="BB1220" s="89"/>
      <c r="BC1220" s="89"/>
      <c r="BD1220" s="150" t="str">
        <f t="shared" si="533"/>
        <v/>
      </c>
      <c r="BE1220" s="151">
        <f>VLOOKUP(A1220,Basisgegevens!$B:$L,5,0)</f>
        <v>3.2638888888888887E-3</v>
      </c>
      <c r="BF1220" s="151">
        <f>VLOOKUP($A1220,Basisgegevens!$B:$L,7,0)</f>
        <v>3.0324074074074073E-3</v>
      </c>
      <c r="BG1220" s="151">
        <f>VLOOKUP($A1220,Basisgegevens!$B:$L,8,0)</f>
        <v>7.8125E-3</v>
      </c>
      <c r="BH1220" s="152">
        <f>VLOOKUP($A1220,Basisgegevens!$B:$L,9,0)</f>
        <v>300</v>
      </c>
      <c r="BI1220" s="152">
        <f>VLOOKUP($A1220,Basisgegevens!$B:$L,10,0)</f>
        <v>135</v>
      </c>
      <c r="BJ1220" s="152">
        <f>VLOOKUP($A1220,Basisgegevens!$B:$L,11,0)</f>
        <v>19</v>
      </c>
      <c r="BK1220" s="152" t="str">
        <f t="shared" si="534"/>
        <v/>
      </c>
      <c r="BL1220" s="153" t="str">
        <f t="shared" si="535"/>
        <v>Uit</v>
      </c>
      <c r="BM1220" s="154" t="str">
        <f t="shared" si="514"/>
        <v/>
      </c>
      <c r="BN1220" s="154">
        <f t="shared" si="536"/>
        <v>0</v>
      </c>
      <c r="BO1220" s="154" t="str">
        <f t="shared" si="537"/>
        <v/>
      </c>
      <c r="BP1220" s="61"/>
      <c r="BQ1220" s="61"/>
      <c r="BR1220" s="59" t="str">
        <f t="shared" si="538"/>
        <v/>
      </c>
      <c r="BS1220" s="59" t="str">
        <f t="shared" si="539"/>
        <v/>
      </c>
      <c r="BT1220" s="155" t="str">
        <f t="shared" si="540"/>
        <v/>
      </c>
      <c r="BU1220" s="156" t="str">
        <f t="shared" si="541"/>
        <v/>
      </c>
      <c r="BV1220" s="68"/>
      <c r="BW1220" s="68"/>
      <c r="BX1220" s="68"/>
      <c r="BY1220" s="68"/>
      <c r="BZ1220" s="68"/>
      <c r="CA1220" s="68"/>
      <c r="CB1220" s="68"/>
      <c r="CC1220" s="68"/>
    </row>
    <row r="1221" spans="1:81" x14ac:dyDescent="0.2">
      <c r="A1221" s="161" t="s">
        <v>58</v>
      </c>
      <c r="B1221" s="32"/>
      <c r="C1221" s="164" t="str">
        <f t="shared" si="521"/>
        <v>M</v>
      </c>
      <c r="D1221" s="68"/>
      <c r="E1221" s="40"/>
      <c r="F1221" s="35"/>
      <c r="G1221" s="32"/>
      <c r="H1221" s="32"/>
      <c r="I1221" s="32"/>
      <c r="J1221" s="32"/>
      <c r="K1221" s="41"/>
      <c r="L1221" s="42"/>
      <c r="M1221" s="42"/>
      <c r="N1221" s="167" t="str">
        <f t="shared" si="522"/>
        <v>Uit</v>
      </c>
      <c r="O1221" s="46"/>
      <c r="P1221" s="47"/>
      <c r="Q1221" s="48">
        <f t="shared" si="523"/>
        <v>0</v>
      </c>
      <c r="R1221" s="49" t="str">
        <f t="shared" si="524"/>
        <v/>
      </c>
      <c r="S1221" s="50" t="str">
        <f t="shared" si="525"/>
        <v>Uit</v>
      </c>
      <c r="T1221" s="171">
        <f t="shared" si="526"/>
        <v>0</v>
      </c>
      <c r="U1221" s="169">
        <f t="shared" si="527"/>
        <v>0</v>
      </c>
      <c r="V1221" s="169" t="str">
        <f t="shared" si="528"/>
        <v>Uit</v>
      </c>
      <c r="W1221" s="170" t="str">
        <f t="shared" si="529"/>
        <v/>
      </c>
      <c r="X1221" s="91" t="str">
        <f t="shared" si="530"/>
        <v/>
      </c>
      <c r="Y1221" s="51"/>
      <c r="Z1221" s="51"/>
      <c r="AA1221" s="51"/>
      <c r="AB1221" s="51"/>
      <c r="AC1221" s="51"/>
      <c r="AD1221" s="51"/>
      <c r="AE1221" s="51"/>
      <c r="AF1221" s="51"/>
      <c r="AG1221" s="51"/>
      <c r="AH1221" s="51"/>
      <c r="AI1221" s="51"/>
      <c r="AJ1221" s="51"/>
      <c r="AK1221" s="51"/>
      <c r="AL1221" s="51"/>
      <c r="AM1221" s="51"/>
      <c r="AN1221" s="51"/>
      <c r="AO1221" s="51"/>
      <c r="AP1221" s="51"/>
      <c r="AQ1221" s="51"/>
      <c r="AR1221" s="51"/>
      <c r="AS1221" s="51"/>
      <c r="AT1221" s="51"/>
      <c r="AU1221" s="51"/>
      <c r="AV1221" s="51"/>
      <c r="AW1221" s="51"/>
      <c r="AX1221" s="149">
        <f t="shared" si="531"/>
        <v>0</v>
      </c>
      <c r="AY1221" s="52"/>
      <c r="AZ1221" s="90" t="e">
        <f>VLOOKUP(AY1221,Termination!C:D,2,FALSE)</f>
        <v>#N/A</v>
      </c>
      <c r="BA1221" s="92" t="str">
        <f t="shared" si="532"/>
        <v/>
      </c>
      <c r="BB1221" s="89"/>
      <c r="BC1221" s="89"/>
      <c r="BD1221" s="150" t="str">
        <f t="shared" si="533"/>
        <v/>
      </c>
      <c r="BE1221" s="151">
        <f>VLOOKUP(A1221,Basisgegevens!$B:$L,5,0)</f>
        <v>3.2638888888888887E-3</v>
      </c>
      <c r="BF1221" s="151">
        <f>VLOOKUP($A1221,Basisgegevens!$B:$L,7,0)</f>
        <v>3.0324074074074073E-3</v>
      </c>
      <c r="BG1221" s="151">
        <f>VLOOKUP($A1221,Basisgegevens!$B:$L,8,0)</f>
        <v>7.8125E-3</v>
      </c>
      <c r="BH1221" s="152">
        <f>VLOOKUP($A1221,Basisgegevens!$B:$L,9,0)</f>
        <v>300</v>
      </c>
      <c r="BI1221" s="152">
        <f>VLOOKUP($A1221,Basisgegevens!$B:$L,10,0)</f>
        <v>135</v>
      </c>
      <c r="BJ1221" s="152">
        <f>VLOOKUP($A1221,Basisgegevens!$B:$L,11,0)</f>
        <v>19</v>
      </c>
      <c r="BK1221" s="152" t="str">
        <f t="shared" si="534"/>
        <v/>
      </c>
      <c r="BL1221" s="153" t="str">
        <f t="shared" si="535"/>
        <v>Uit</v>
      </c>
      <c r="BM1221" s="154" t="str">
        <f t="shared" si="514"/>
        <v/>
      </c>
      <c r="BN1221" s="154">
        <f t="shared" si="536"/>
        <v>0</v>
      </c>
      <c r="BO1221" s="154" t="str">
        <f t="shared" si="537"/>
        <v/>
      </c>
      <c r="BP1221" s="61"/>
      <c r="BQ1221" s="61"/>
      <c r="BR1221" s="59" t="str">
        <f t="shared" si="538"/>
        <v/>
      </c>
      <c r="BS1221" s="59" t="str">
        <f t="shared" si="539"/>
        <v/>
      </c>
      <c r="BT1221" s="155" t="str">
        <f t="shared" si="540"/>
        <v/>
      </c>
      <c r="BU1221" s="156" t="str">
        <f t="shared" si="541"/>
        <v/>
      </c>
      <c r="BV1221" s="68"/>
      <c r="BW1221" s="68"/>
      <c r="BX1221" s="68"/>
      <c r="BY1221" s="68"/>
      <c r="BZ1221" s="68"/>
      <c r="CA1221" s="68"/>
      <c r="CB1221" s="68"/>
      <c r="CC1221" s="68"/>
    </row>
    <row r="1222" spans="1:81" x14ac:dyDescent="0.2">
      <c r="A1222" s="161" t="s">
        <v>58</v>
      </c>
      <c r="B1222" s="32"/>
      <c r="C1222" s="164" t="str">
        <f t="shared" si="521"/>
        <v>M</v>
      </c>
      <c r="D1222" s="68"/>
      <c r="E1222" s="40"/>
      <c r="F1222" s="35"/>
      <c r="G1222" s="32"/>
      <c r="H1222" s="32"/>
      <c r="I1222" s="32"/>
      <c r="J1222" s="32"/>
      <c r="K1222" s="41"/>
      <c r="L1222" s="42"/>
      <c r="M1222" s="42"/>
      <c r="N1222" s="167" t="str">
        <f t="shared" si="522"/>
        <v>Uit</v>
      </c>
      <c r="O1222" s="46"/>
      <c r="P1222" s="47"/>
      <c r="Q1222" s="48">
        <f t="shared" si="523"/>
        <v>0</v>
      </c>
      <c r="R1222" s="49" t="str">
        <f t="shared" si="524"/>
        <v/>
      </c>
      <c r="S1222" s="50" t="str">
        <f t="shared" si="525"/>
        <v>Uit</v>
      </c>
      <c r="T1222" s="171">
        <f t="shared" si="526"/>
        <v>0</v>
      </c>
      <c r="U1222" s="169">
        <f t="shared" si="527"/>
        <v>0</v>
      </c>
      <c r="V1222" s="169" t="str">
        <f t="shared" si="528"/>
        <v>Uit</v>
      </c>
      <c r="W1222" s="170" t="str">
        <f t="shared" si="529"/>
        <v/>
      </c>
      <c r="X1222" s="91" t="str">
        <f t="shared" si="530"/>
        <v/>
      </c>
      <c r="Y1222" s="51"/>
      <c r="Z1222" s="51"/>
      <c r="AA1222" s="51"/>
      <c r="AB1222" s="51"/>
      <c r="AC1222" s="51"/>
      <c r="AD1222" s="51"/>
      <c r="AE1222" s="51"/>
      <c r="AF1222" s="51"/>
      <c r="AG1222" s="51"/>
      <c r="AH1222" s="51"/>
      <c r="AI1222" s="51"/>
      <c r="AJ1222" s="51"/>
      <c r="AK1222" s="51"/>
      <c r="AL1222" s="51"/>
      <c r="AM1222" s="51"/>
      <c r="AN1222" s="51"/>
      <c r="AO1222" s="51"/>
      <c r="AP1222" s="51"/>
      <c r="AQ1222" s="51"/>
      <c r="AR1222" s="51"/>
      <c r="AS1222" s="51"/>
      <c r="AT1222" s="51"/>
      <c r="AU1222" s="51"/>
      <c r="AV1222" s="51"/>
      <c r="AW1222" s="51"/>
      <c r="AX1222" s="149">
        <f t="shared" si="531"/>
        <v>0</v>
      </c>
      <c r="AY1222" s="52"/>
      <c r="AZ1222" s="90" t="e">
        <f>VLOOKUP(AY1222,Termination!C:D,2,FALSE)</f>
        <v>#N/A</v>
      </c>
      <c r="BA1222" s="92" t="str">
        <f t="shared" si="532"/>
        <v/>
      </c>
      <c r="BB1222" s="89"/>
      <c r="BC1222" s="89"/>
      <c r="BD1222" s="150" t="str">
        <f t="shared" si="533"/>
        <v/>
      </c>
      <c r="BE1222" s="151">
        <f>VLOOKUP(A1222,Basisgegevens!$B:$L,5,0)</f>
        <v>3.2638888888888887E-3</v>
      </c>
      <c r="BF1222" s="151">
        <f>VLOOKUP($A1222,Basisgegevens!$B:$L,7,0)</f>
        <v>3.0324074074074073E-3</v>
      </c>
      <c r="BG1222" s="151">
        <f>VLOOKUP($A1222,Basisgegevens!$B:$L,8,0)</f>
        <v>7.8125E-3</v>
      </c>
      <c r="BH1222" s="152">
        <f>VLOOKUP($A1222,Basisgegevens!$B:$L,9,0)</f>
        <v>300</v>
      </c>
      <c r="BI1222" s="152">
        <f>VLOOKUP($A1222,Basisgegevens!$B:$L,10,0)</f>
        <v>135</v>
      </c>
      <c r="BJ1222" s="152">
        <f>VLOOKUP($A1222,Basisgegevens!$B:$L,11,0)</f>
        <v>19</v>
      </c>
      <c r="BK1222" s="152" t="str">
        <f t="shared" si="534"/>
        <v/>
      </c>
      <c r="BL1222" s="153" t="str">
        <f t="shared" si="535"/>
        <v>Uit</v>
      </c>
      <c r="BM1222" s="154" t="str">
        <f t="shared" si="514"/>
        <v/>
      </c>
      <c r="BN1222" s="154">
        <f t="shared" si="536"/>
        <v>0</v>
      </c>
      <c r="BO1222" s="154" t="str">
        <f t="shared" si="537"/>
        <v/>
      </c>
      <c r="BP1222" s="61"/>
      <c r="BQ1222" s="61"/>
      <c r="BR1222" s="59" t="str">
        <f t="shared" si="538"/>
        <v/>
      </c>
      <c r="BS1222" s="59" t="str">
        <f t="shared" si="539"/>
        <v/>
      </c>
      <c r="BT1222" s="155" t="str">
        <f t="shared" si="540"/>
        <v/>
      </c>
      <c r="BU1222" s="156" t="str">
        <f t="shared" si="541"/>
        <v/>
      </c>
      <c r="BV1222" s="68"/>
      <c r="BW1222" s="68"/>
      <c r="BX1222" s="68"/>
      <c r="BY1222" s="68"/>
      <c r="BZ1222" s="68"/>
      <c r="CA1222" s="68"/>
      <c r="CB1222" s="68"/>
      <c r="CC1222" s="68"/>
    </row>
    <row r="1223" spans="1:81" x14ac:dyDescent="0.2">
      <c r="A1223" s="161" t="s">
        <v>58</v>
      </c>
      <c r="B1223" s="32"/>
      <c r="C1223" s="164" t="str">
        <f t="shared" si="521"/>
        <v>M</v>
      </c>
      <c r="D1223" s="68"/>
      <c r="E1223" s="40"/>
      <c r="F1223" s="35"/>
      <c r="G1223" s="32"/>
      <c r="H1223" s="32"/>
      <c r="I1223" s="32"/>
      <c r="J1223" s="32"/>
      <c r="K1223" s="41"/>
      <c r="L1223" s="42"/>
      <c r="M1223" s="42"/>
      <c r="N1223" s="167" t="str">
        <f t="shared" si="522"/>
        <v>Uit</v>
      </c>
      <c r="O1223" s="46"/>
      <c r="P1223" s="47"/>
      <c r="Q1223" s="48">
        <f t="shared" si="523"/>
        <v>0</v>
      </c>
      <c r="R1223" s="49" t="str">
        <f t="shared" si="524"/>
        <v/>
      </c>
      <c r="S1223" s="50" t="str">
        <f t="shared" si="525"/>
        <v>Uit</v>
      </c>
      <c r="T1223" s="171">
        <f t="shared" si="526"/>
        <v>0</v>
      </c>
      <c r="U1223" s="169">
        <f t="shared" si="527"/>
        <v>0</v>
      </c>
      <c r="V1223" s="169" t="str">
        <f t="shared" si="528"/>
        <v>Uit</v>
      </c>
      <c r="W1223" s="170" t="str">
        <f t="shared" si="529"/>
        <v/>
      </c>
      <c r="X1223" s="91" t="str">
        <f t="shared" si="530"/>
        <v/>
      </c>
      <c r="Y1223" s="51"/>
      <c r="Z1223" s="51"/>
      <c r="AA1223" s="51"/>
      <c r="AB1223" s="51"/>
      <c r="AC1223" s="51"/>
      <c r="AD1223" s="51"/>
      <c r="AE1223" s="51"/>
      <c r="AF1223" s="51"/>
      <c r="AG1223" s="51"/>
      <c r="AH1223" s="51"/>
      <c r="AI1223" s="51"/>
      <c r="AJ1223" s="51"/>
      <c r="AK1223" s="51"/>
      <c r="AL1223" s="51"/>
      <c r="AM1223" s="51"/>
      <c r="AN1223" s="51"/>
      <c r="AO1223" s="51"/>
      <c r="AP1223" s="51"/>
      <c r="AQ1223" s="51"/>
      <c r="AR1223" s="51"/>
      <c r="AS1223" s="51"/>
      <c r="AT1223" s="51"/>
      <c r="AU1223" s="51"/>
      <c r="AV1223" s="51"/>
      <c r="AW1223" s="51"/>
      <c r="AX1223" s="149">
        <f t="shared" si="531"/>
        <v>0</v>
      </c>
      <c r="AY1223" s="52"/>
      <c r="AZ1223" s="90" t="e">
        <f>VLOOKUP(AY1223,Termination!C:D,2,FALSE)</f>
        <v>#N/A</v>
      </c>
      <c r="BA1223" s="92" t="str">
        <f t="shared" si="532"/>
        <v/>
      </c>
      <c r="BB1223" s="89"/>
      <c r="BC1223" s="89"/>
      <c r="BD1223" s="150" t="str">
        <f t="shared" si="533"/>
        <v/>
      </c>
      <c r="BE1223" s="151">
        <f>VLOOKUP(A1223,Basisgegevens!$B:$L,5,0)</f>
        <v>3.2638888888888887E-3</v>
      </c>
      <c r="BF1223" s="151">
        <f>VLOOKUP($A1223,Basisgegevens!$B:$L,7,0)</f>
        <v>3.0324074074074073E-3</v>
      </c>
      <c r="BG1223" s="151">
        <f>VLOOKUP($A1223,Basisgegevens!$B:$L,8,0)</f>
        <v>7.8125E-3</v>
      </c>
      <c r="BH1223" s="152">
        <f>VLOOKUP($A1223,Basisgegevens!$B:$L,9,0)</f>
        <v>300</v>
      </c>
      <c r="BI1223" s="152">
        <f>VLOOKUP($A1223,Basisgegevens!$B:$L,10,0)</f>
        <v>135</v>
      </c>
      <c r="BJ1223" s="152">
        <f>VLOOKUP($A1223,Basisgegevens!$B:$L,11,0)</f>
        <v>19</v>
      </c>
      <c r="BK1223" s="152" t="str">
        <f t="shared" si="534"/>
        <v/>
      </c>
      <c r="BL1223" s="153" t="str">
        <f t="shared" si="535"/>
        <v>Uit</v>
      </c>
      <c r="BM1223" s="154" t="str">
        <f t="shared" si="514"/>
        <v/>
      </c>
      <c r="BN1223" s="154">
        <f t="shared" si="536"/>
        <v>0</v>
      </c>
      <c r="BO1223" s="154" t="str">
        <f t="shared" si="537"/>
        <v/>
      </c>
      <c r="BP1223" s="61"/>
      <c r="BQ1223" s="61"/>
      <c r="BR1223" s="59" t="str">
        <f t="shared" si="538"/>
        <v/>
      </c>
      <c r="BS1223" s="59" t="str">
        <f t="shared" si="539"/>
        <v/>
      </c>
      <c r="BT1223" s="155" t="str">
        <f t="shared" si="540"/>
        <v/>
      </c>
      <c r="BU1223" s="156" t="str">
        <f t="shared" si="541"/>
        <v/>
      </c>
      <c r="BV1223" s="68"/>
      <c r="BW1223" s="68"/>
      <c r="BX1223" s="68"/>
      <c r="BY1223" s="68"/>
      <c r="BZ1223" s="68"/>
      <c r="CA1223" s="68"/>
      <c r="CB1223" s="68"/>
      <c r="CC1223" s="68"/>
    </row>
    <row r="1224" spans="1:81" x14ac:dyDescent="0.2">
      <c r="A1224" s="161" t="s">
        <v>58</v>
      </c>
      <c r="B1224" s="32"/>
      <c r="C1224" s="164" t="str">
        <f t="shared" si="521"/>
        <v>M</v>
      </c>
      <c r="D1224" s="68"/>
      <c r="E1224" s="40"/>
      <c r="F1224" s="35"/>
      <c r="G1224" s="32"/>
      <c r="H1224" s="32"/>
      <c r="I1224" s="32"/>
      <c r="J1224" s="32"/>
      <c r="K1224" s="41"/>
      <c r="L1224" s="42"/>
      <c r="M1224" s="42"/>
      <c r="N1224" s="167" t="str">
        <f t="shared" si="522"/>
        <v>Uit</v>
      </c>
      <c r="O1224" s="46"/>
      <c r="P1224" s="47"/>
      <c r="Q1224" s="48">
        <f t="shared" si="523"/>
        <v>0</v>
      </c>
      <c r="R1224" s="49" t="str">
        <f t="shared" si="524"/>
        <v/>
      </c>
      <c r="S1224" s="50" t="str">
        <f t="shared" si="525"/>
        <v>Uit</v>
      </c>
      <c r="T1224" s="171">
        <f t="shared" si="526"/>
        <v>0</v>
      </c>
      <c r="U1224" s="169">
        <f t="shared" si="527"/>
        <v>0</v>
      </c>
      <c r="V1224" s="169" t="str">
        <f t="shared" si="528"/>
        <v>Uit</v>
      </c>
      <c r="W1224" s="170" t="str">
        <f t="shared" si="529"/>
        <v/>
      </c>
      <c r="X1224" s="91" t="str">
        <f t="shared" si="530"/>
        <v/>
      </c>
      <c r="Y1224" s="51"/>
      <c r="Z1224" s="51"/>
      <c r="AA1224" s="51"/>
      <c r="AB1224" s="51"/>
      <c r="AC1224" s="51"/>
      <c r="AD1224" s="51"/>
      <c r="AE1224" s="51"/>
      <c r="AF1224" s="51"/>
      <c r="AG1224" s="51"/>
      <c r="AH1224" s="51"/>
      <c r="AI1224" s="51"/>
      <c r="AJ1224" s="51"/>
      <c r="AK1224" s="51"/>
      <c r="AL1224" s="51"/>
      <c r="AM1224" s="51"/>
      <c r="AN1224" s="51"/>
      <c r="AO1224" s="51"/>
      <c r="AP1224" s="51"/>
      <c r="AQ1224" s="51"/>
      <c r="AR1224" s="51"/>
      <c r="AS1224" s="51"/>
      <c r="AT1224" s="51"/>
      <c r="AU1224" s="51"/>
      <c r="AV1224" s="51"/>
      <c r="AW1224" s="51"/>
      <c r="AX1224" s="149">
        <f t="shared" si="531"/>
        <v>0</v>
      </c>
      <c r="AY1224" s="52"/>
      <c r="AZ1224" s="90" t="e">
        <f>VLOOKUP(AY1224,Termination!C:D,2,FALSE)</f>
        <v>#N/A</v>
      </c>
      <c r="BA1224" s="92" t="str">
        <f t="shared" si="532"/>
        <v/>
      </c>
      <c r="BB1224" s="89"/>
      <c r="BC1224" s="89"/>
      <c r="BD1224" s="150" t="str">
        <f t="shared" si="533"/>
        <v/>
      </c>
      <c r="BE1224" s="151">
        <f>VLOOKUP(A1224,Basisgegevens!$B:$L,5,0)</f>
        <v>3.2638888888888887E-3</v>
      </c>
      <c r="BF1224" s="151">
        <f>VLOOKUP($A1224,Basisgegevens!$B:$L,7,0)</f>
        <v>3.0324074074074073E-3</v>
      </c>
      <c r="BG1224" s="151">
        <f>VLOOKUP($A1224,Basisgegevens!$B:$L,8,0)</f>
        <v>7.8125E-3</v>
      </c>
      <c r="BH1224" s="152">
        <f>VLOOKUP($A1224,Basisgegevens!$B:$L,9,0)</f>
        <v>300</v>
      </c>
      <c r="BI1224" s="152">
        <f>VLOOKUP($A1224,Basisgegevens!$B:$L,10,0)</f>
        <v>135</v>
      </c>
      <c r="BJ1224" s="152">
        <f>VLOOKUP($A1224,Basisgegevens!$B:$L,11,0)</f>
        <v>19</v>
      </c>
      <c r="BK1224" s="152" t="str">
        <f t="shared" si="534"/>
        <v/>
      </c>
      <c r="BL1224" s="153" t="str">
        <f t="shared" si="535"/>
        <v>Uit</v>
      </c>
      <c r="BM1224" s="154" t="str">
        <f t="shared" si="514"/>
        <v/>
      </c>
      <c r="BN1224" s="154">
        <f t="shared" si="536"/>
        <v>0</v>
      </c>
      <c r="BO1224" s="154" t="str">
        <f t="shared" si="537"/>
        <v/>
      </c>
      <c r="BP1224" s="61"/>
      <c r="BQ1224" s="61"/>
      <c r="BR1224" s="59" t="str">
        <f t="shared" si="538"/>
        <v/>
      </c>
      <c r="BS1224" s="59" t="str">
        <f t="shared" si="539"/>
        <v/>
      </c>
      <c r="BT1224" s="155" t="str">
        <f t="shared" si="540"/>
        <v/>
      </c>
      <c r="BU1224" s="156" t="str">
        <f t="shared" si="541"/>
        <v/>
      </c>
      <c r="BV1224" s="68"/>
      <c r="BW1224" s="68"/>
      <c r="BX1224" s="68"/>
      <c r="BY1224" s="68"/>
      <c r="BZ1224" s="68"/>
      <c r="CA1224" s="68"/>
      <c r="CB1224" s="68"/>
      <c r="CC1224" s="68"/>
    </row>
    <row r="1225" spans="1:81" x14ac:dyDescent="0.2">
      <c r="A1225" s="161" t="s">
        <v>58</v>
      </c>
      <c r="B1225" s="32"/>
      <c r="C1225" s="164" t="str">
        <f t="shared" si="521"/>
        <v>M</v>
      </c>
      <c r="D1225" s="68"/>
      <c r="E1225" s="40"/>
      <c r="F1225" s="35"/>
      <c r="G1225" s="32"/>
      <c r="H1225" s="32"/>
      <c r="I1225" s="32"/>
      <c r="J1225" s="32"/>
      <c r="K1225" s="41"/>
      <c r="L1225" s="42"/>
      <c r="M1225" s="42"/>
      <c r="N1225" s="167" t="str">
        <f t="shared" si="522"/>
        <v>Uit</v>
      </c>
      <c r="O1225" s="46"/>
      <c r="P1225" s="47"/>
      <c r="Q1225" s="48">
        <f t="shared" si="523"/>
        <v>0</v>
      </c>
      <c r="R1225" s="49" t="str">
        <f t="shared" si="524"/>
        <v/>
      </c>
      <c r="S1225" s="50" t="str">
        <f t="shared" si="525"/>
        <v>Uit</v>
      </c>
      <c r="T1225" s="171">
        <f t="shared" si="526"/>
        <v>0</v>
      </c>
      <c r="U1225" s="169">
        <f t="shared" si="527"/>
        <v>0</v>
      </c>
      <c r="V1225" s="169" t="str">
        <f t="shared" si="528"/>
        <v>Uit</v>
      </c>
      <c r="W1225" s="170" t="str">
        <f t="shared" si="529"/>
        <v/>
      </c>
      <c r="X1225" s="91" t="str">
        <f t="shared" si="530"/>
        <v/>
      </c>
      <c r="Y1225" s="51"/>
      <c r="Z1225" s="51"/>
      <c r="AA1225" s="51"/>
      <c r="AB1225" s="51"/>
      <c r="AC1225" s="51"/>
      <c r="AD1225" s="51"/>
      <c r="AE1225" s="51"/>
      <c r="AF1225" s="51"/>
      <c r="AG1225" s="51"/>
      <c r="AH1225" s="51"/>
      <c r="AI1225" s="51"/>
      <c r="AJ1225" s="51"/>
      <c r="AK1225" s="51"/>
      <c r="AL1225" s="51"/>
      <c r="AM1225" s="51"/>
      <c r="AN1225" s="51"/>
      <c r="AO1225" s="51"/>
      <c r="AP1225" s="51"/>
      <c r="AQ1225" s="51"/>
      <c r="AR1225" s="51"/>
      <c r="AS1225" s="51"/>
      <c r="AT1225" s="51"/>
      <c r="AU1225" s="51"/>
      <c r="AV1225" s="51"/>
      <c r="AW1225" s="51"/>
      <c r="AX1225" s="149">
        <f t="shared" si="531"/>
        <v>0</v>
      </c>
      <c r="AY1225" s="52"/>
      <c r="AZ1225" s="90" t="e">
        <f>VLOOKUP(AY1225,Termination!C:D,2,FALSE)</f>
        <v>#N/A</v>
      </c>
      <c r="BA1225" s="92" t="str">
        <f t="shared" si="532"/>
        <v/>
      </c>
      <c r="BB1225" s="89"/>
      <c r="BC1225" s="89"/>
      <c r="BD1225" s="150" t="str">
        <f t="shared" si="533"/>
        <v/>
      </c>
      <c r="BE1225" s="151">
        <f>VLOOKUP(A1225,Basisgegevens!$B:$L,5,0)</f>
        <v>3.2638888888888887E-3</v>
      </c>
      <c r="BF1225" s="151">
        <f>VLOOKUP($A1225,Basisgegevens!$B:$L,7,0)</f>
        <v>3.0324074074074073E-3</v>
      </c>
      <c r="BG1225" s="151">
        <f>VLOOKUP($A1225,Basisgegevens!$B:$L,8,0)</f>
        <v>7.8125E-3</v>
      </c>
      <c r="BH1225" s="152">
        <f>VLOOKUP($A1225,Basisgegevens!$B:$L,9,0)</f>
        <v>300</v>
      </c>
      <c r="BI1225" s="152">
        <f>VLOOKUP($A1225,Basisgegevens!$B:$L,10,0)</f>
        <v>135</v>
      </c>
      <c r="BJ1225" s="152">
        <f>VLOOKUP($A1225,Basisgegevens!$B:$L,11,0)</f>
        <v>19</v>
      </c>
      <c r="BK1225" s="152" t="str">
        <f t="shared" si="534"/>
        <v/>
      </c>
      <c r="BL1225" s="153" t="str">
        <f t="shared" si="535"/>
        <v>Uit</v>
      </c>
      <c r="BM1225" s="154" t="str">
        <f t="shared" si="514"/>
        <v/>
      </c>
      <c r="BN1225" s="154">
        <f t="shared" si="536"/>
        <v>0</v>
      </c>
      <c r="BO1225" s="154" t="str">
        <f t="shared" si="537"/>
        <v/>
      </c>
      <c r="BP1225" s="61"/>
      <c r="BQ1225" s="61"/>
      <c r="BR1225" s="59" t="str">
        <f t="shared" si="538"/>
        <v/>
      </c>
      <c r="BS1225" s="59" t="str">
        <f t="shared" si="539"/>
        <v/>
      </c>
      <c r="BT1225" s="155" t="str">
        <f t="shared" si="540"/>
        <v/>
      </c>
      <c r="BU1225" s="156" t="str">
        <f t="shared" si="541"/>
        <v/>
      </c>
      <c r="BV1225" s="68"/>
      <c r="BW1225" s="68"/>
      <c r="BX1225" s="68"/>
      <c r="BY1225" s="68"/>
      <c r="BZ1225" s="68"/>
      <c r="CA1225" s="68"/>
      <c r="CB1225" s="68"/>
      <c r="CC1225" s="68"/>
    </row>
    <row r="1226" spans="1:81" x14ac:dyDescent="0.2">
      <c r="A1226" s="161" t="s">
        <v>58</v>
      </c>
      <c r="B1226" s="32"/>
      <c r="C1226" s="164" t="str">
        <f t="shared" si="521"/>
        <v>M</v>
      </c>
      <c r="D1226" s="68"/>
      <c r="E1226" s="40"/>
      <c r="F1226" s="35"/>
      <c r="G1226" s="32"/>
      <c r="H1226" s="32"/>
      <c r="I1226" s="32"/>
      <c r="J1226" s="32"/>
      <c r="K1226" s="41"/>
      <c r="L1226" s="42"/>
      <c r="M1226" s="42"/>
      <c r="N1226" s="167" t="str">
        <f t="shared" si="522"/>
        <v>Uit</v>
      </c>
      <c r="O1226" s="46"/>
      <c r="P1226" s="47"/>
      <c r="Q1226" s="48">
        <f t="shared" si="523"/>
        <v>0</v>
      </c>
      <c r="R1226" s="49" t="str">
        <f t="shared" si="524"/>
        <v/>
      </c>
      <c r="S1226" s="50" t="str">
        <f t="shared" si="525"/>
        <v>Uit</v>
      </c>
      <c r="T1226" s="171">
        <f t="shared" si="526"/>
        <v>0</v>
      </c>
      <c r="U1226" s="169">
        <f t="shared" si="527"/>
        <v>0</v>
      </c>
      <c r="V1226" s="169" t="str">
        <f t="shared" si="528"/>
        <v>Uit</v>
      </c>
      <c r="W1226" s="170" t="str">
        <f t="shared" si="529"/>
        <v/>
      </c>
      <c r="X1226" s="91" t="str">
        <f t="shared" si="530"/>
        <v/>
      </c>
      <c r="Y1226" s="51"/>
      <c r="Z1226" s="51"/>
      <c r="AA1226" s="51"/>
      <c r="AB1226" s="51"/>
      <c r="AC1226" s="51"/>
      <c r="AD1226" s="51"/>
      <c r="AE1226" s="51"/>
      <c r="AF1226" s="51"/>
      <c r="AG1226" s="51"/>
      <c r="AH1226" s="51"/>
      <c r="AI1226" s="51"/>
      <c r="AJ1226" s="51"/>
      <c r="AK1226" s="51"/>
      <c r="AL1226" s="51"/>
      <c r="AM1226" s="51"/>
      <c r="AN1226" s="51"/>
      <c r="AO1226" s="51"/>
      <c r="AP1226" s="51"/>
      <c r="AQ1226" s="51"/>
      <c r="AR1226" s="51"/>
      <c r="AS1226" s="51"/>
      <c r="AT1226" s="51"/>
      <c r="AU1226" s="51"/>
      <c r="AV1226" s="51"/>
      <c r="AW1226" s="51"/>
      <c r="AX1226" s="149">
        <f t="shared" si="531"/>
        <v>0</v>
      </c>
      <c r="AY1226" s="52"/>
      <c r="AZ1226" s="90" t="e">
        <f>VLOOKUP(AY1226,Termination!C:D,2,FALSE)</f>
        <v>#N/A</v>
      </c>
      <c r="BA1226" s="92" t="str">
        <f t="shared" si="532"/>
        <v/>
      </c>
      <c r="BB1226" s="89"/>
      <c r="BC1226" s="89"/>
      <c r="BD1226" s="150" t="str">
        <f t="shared" si="533"/>
        <v/>
      </c>
      <c r="BE1226" s="151">
        <f>VLOOKUP(A1226,Basisgegevens!$B:$L,5,0)</f>
        <v>3.2638888888888887E-3</v>
      </c>
      <c r="BF1226" s="151">
        <f>VLOOKUP($A1226,Basisgegevens!$B:$L,7,0)</f>
        <v>3.0324074074074073E-3</v>
      </c>
      <c r="BG1226" s="151">
        <f>VLOOKUP($A1226,Basisgegevens!$B:$L,8,0)</f>
        <v>7.8125E-3</v>
      </c>
      <c r="BH1226" s="152">
        <f>VLOOKUP($A1226,Basisgegevens!$B:$L,9,0)</f>
        <v>300</v>
      </c>
      <c r="BI1226" s="152">
        <f>VLOOKUP($A1226,Basisgegevens!$B:$L,10,0)</f>
        <v>135</v>
      </c>
      <c r="BJ1226" s="152">
        <f>VLOOKUP($A1226,Basisgegevens!$B:$L,11,0)</f>
        <v>19</v>
      </c>
      <c r="BK1226" s="152" t="str">
        <f t="shared" si="534"/>
        <v/>
      </c>
      <c r="BL1226" s="153" t="str">
        <f t="shared" si="535"/>
        <v>Uit</v>
      </c>
      <c r="BM1226" s="154" t="str">
        <f t="shared" si="514"/>
        <v/>
      </c>
      <c r="BN1226" s="154">
        <f t="shared" si="536"/>
        <v>0</v>
      </c>
      <c r="BO1226" s="154" t="str">
        <f t="shared" si="537"/>
        <v/>
      </c>
      <c r="BP1226" s="61"/>
      <c r="BQ1226" s="61"/>
      <c r="BR1226" s="59" t="str">
        <f t="shared" si="538"/>
        <v/>
      </c>
      <c r="BS1226" s="59" t="str">
        <f t="shared" si="539"/>
        <v/>
      </c>
      <c r="BT1226" s="155" t="str">
        <f t="shared" si="540"/>
        <v/>
      </c>
      <c r="BU1226" s="156" t="str">
        <f t="shared" si="541"/>
        <v/>
      </c>
      <c r="BV1226" s="68"/>
      <c r="BW1226" s="68"/>
      <c r="BX1226" s="68"/>
      <c r="BY1226" s="68"/>
      <c r="BZ1226" s="68"/>
      <c r="CA1226" s="68"/>
      <c r="CB1226" s="68"/>
      <c r="CC1226" s="68"/>
    </row>
    <row r="1227" spans="1:81" x14ac:dyDescent="0.2">
      <c r="A1227" s="161" t="s">
        <v>58</v>
      </c>
      <c r="B1227" s="32"/>
      <c r="C1227" s="164" t="str">
        <f t="shared" si="521"/>
        <v>M</v>
      </c>
      <c r="D1227" s="68"/>
      <c r="E1227" s="40"/>
      <c r="F1227" s="35"/>
      <c r="G1227" s="32"/>
      <c r="H1227" s="32"/>
      <c r="I1227" s="32"/>
      <c r="J1227" s="32"/>
      <c r="K1227" s="41"/>
      <c r="L1227" s="42"/>
      <c r="M1227" s="42"/>
      <c r="N1227" s="167" t="str">
        <f t="shared" si="522"/>
        <v>Uit</v>
      </c>
      <c r="O1227" s="46"/>
      <c r="P1227" s="47"/>
      <c r="Q1227" s="48">
        <f t="shared" si="523"/>
        <v>0</v>
      </c>
      <c r="R1227" s="49" t="str">
        <f t="shared" si="524"/>
        <v/>
      </c>
      <c r="S1227" s="50" t="str">
        <f t="shared" si="525"/>
        <v>Uit</v>
      </c>
      <c r="T1227" s="171">
        <f t="shared" si="526"/>
        <v>0</v>
      </c>
      <c r="U1227" s="169">
        <f t="shared" si="527"/>
        <v>0</v>
      </c>
      <c r="V1227" s="169" t="str">
        <f t="shared" si="528"/>
        <v>Uit</v>
      </c>
      <c r="W1227" s="170" t="str">
        <f t="shared" si="529"/>
        <v/>
      </c>
      <c r="X1227" s="91" t="str">
        <f t="shared" si="530"/>
        <v/>
      </c>
      <c r="Y1227" s="51"/>
      <c r="Z1227" s="51"/>
      <c r="AA1227" s="51"/>
      <c r="AB1227" s="51"/>
      <c r="AC1227" s="51"/>
      <c r="AD1227" s="51"/>
      <c r="AE1227" s="51"/>
      <c r="AF1227" s="51"/>
      <c r="AG1227" s="51"/>
      <c r="AH1227" s="51"/>
      <c r="AI1227" s="51"/>
      <c r="AJ1227" s="51"/>
      <c r="AK1227" s="51"/>
      <c r="AL1227" s="51"/>
      <c r="AM1227" s="51"/>
      <c r="AN1227" s="51"/>
      <c r="AO1227" s="51"/>
      <c r="AP1227" s="51"/>
      <c r="AQ1227" s="51"/>
      <c r="AR1227" s="51"/>
      <c r="AS1227" s="51"/>
      <c r="AT1227" s="51"/>
      <c r="AU1227" s="51"/>
      <c r="AV1227" s="51"/>
      <c r="AW1227" s="51"/>
      <c r="AX1227" s="149">
        <f t="shared" si="531"/>
        <v>0</v>
      </c>
      <c r="AY1227" s="52"/>
      <c r="AZ1227" s="90" t="e">
        <f>VLOOKUP(AY1227,Termination!C:D,2,FALSE)</f>
        <v>#N/A</v>
      </c>
      <c r="BA1227" s="92" t="str">
        <f t="shared" si="532"/>
        <v/>
      </c>
      <c r="BB1227" s="89"/>
      <c r="BC1227" s="89"/>
      <c r="BD1227" s="150" t="str">
        <f t="shared" si="533"/>
        <v/>
      </c>
      <c r="BE1227" s="151">
        <f>VLOOKUP(A1227,Basisgegevens!$B:$L,5,0)</f>
        <v>3.2638888888888887E-3</v>
      </c>
      <c r="BF1227" s="151">
        <f>VLOOKUP($A1227,Basisgegevens!$B:$L,7,0)</f>
        <v>3.0324074074074073E-3</v>
      </c>
      <c r="BG1227" s="151">
        <f>VLOOKUP($A1227,Basisgegevens!$B:$L,8,0)</f>
        <v>7.8125E-3</v>
      </c>
      <c r="BH1227" s="152">
        <f>VLOOKUP($A1227,Basisgegevens!$B:$L,9,0)</f>
        <v>300</v>
      </c>
      <c r="BI1227" s="152">
        <f>VLOOKUP($A1227,Basisgegevens!$B:$L,10,0)</f>
        <v>135</v>
      </c>
      <c r="BJ1227" s="152">
        <f>VLOOKUP($A1227,Basisgegevens!$B:$L,11,0)</f>
        <v>19</v>
      </c>
      <c r="BK1227" s="152" t="str">
        <f t="shared" si="534"/>
        <v/>
      </c>
      <c r="BL1227" s="153" t="str">
        <f t="shared" si="535"/>
        <v>Uit</v>
      </c>
      <c r="BM1227" s="154" t="str">
        <f t="shared" si="514"/>
        <v/>
      </c>
      <c r="BN1227" s="154">
        <f t="shared" si="536"/>
        <v>0</v>
      </c>
      <c r="BO1227" s="154" t="str">
        <f t="shared" si="537"/>
        <v/>
      </c>
      <c r="BP1227" s="61"/>
      <c r="BQ1227" s="61"/>
      <c r="BR1227" s="59" t="str">
        <f t="shared" si="538"/>
        <v/>
      </c>
      <c r="BS1227" s="59" t="str">
        <f t="shared" si="539"/>
        <v/>
      </c>
      <c r="BT1227" s="155" t="str">
        <f t="shared" si="540"/>
        <v/>
      </c>
      <c r="BU1227" s="156" t="str">
        <f t="shared" si="541"/>
        <v/>
      </c>
      <c r="BV1227" s="68"/>
      <c r="BW1227" s="68"/>
      <c r="BX1227" s="68"/>
      <c r="BY1227" s="68"/>
      <c r="BZ1227" s="68"/>
      <c r="CA1227" s="68"/>
      <c r="CB1227" s="68"/>
      <c r="CC1227" s="68"/>
    </row>
    <row r="1228" spans="1:81" x14ac:dyDescent="0.2">
      <c r="A1228" s="161" t="s">
        <v>58</v>
      </c>
      <c r="B1228" s="32"/>
      <c r="C1228" s="164" t="str">
        <f t="shared" si="521"/>
        <v>M</v>
      </c>
      <c r="D1228" s="68"/>
      <c r="E1228" s="40"/>
      <c r="F1228" s="35"/>
      <c r="G1228" s="32"/>
      <c r="H1228" s="32"/>
      <c r="I1228" s="32"/>
      <c r="J1228" s="32"/>
      <c r="K1228" s="41"/>
      <c r="L1228" s="42"/>
      <c r="M1228" s="42"/>
      <c r="N1228" s="167" t="str">
        <f t="shared" si="522"/>
        <v>Uit</v>
      </c>
      <c r="O1228" s="46"/>
      <c r="P1228" s="47"/>
      <c r="Q1228" s="48">
        <f t="shared" si="523"/>
        <v>0</v>
      </c>
      <c r="R1228" s="49" t="str">
        <f t="shared" si="524"/>
        <v/>
      </c>
      <c r="S1228" s="50" t="str">
        <f t="shared" si="525"/>
        <v>Uit</v>
      </c>
      <c r="T1228" s="171">
        <f t="shared" si="526"/>
        <v>0</v>
      </c>
      <c r="U1228" s="169">
        <f t="shared" si="527"/>
        <v>0</v>
      </c>
      <c r="V1228" s="169" t="str">
        <f t="shared" si="528"/>
        <v>Uit</v>
      </c>
      <c r="W1228" s="170" t="str">
        <f t="shared" si="529"/>
        <v/>
      </c>
      <c r="X1228" s="91" t="str">
        <f t="shared" si="530"/>
        <v/>
      </c>
      <c r="Y1228" s="51"/>
      <c r="Z1228" s="51"/>
      <c r="AA1228" s="51"/>
      <c r="AB1228" s="51"/>
      <c r="AC1228" s="51"/>
      <c r="AD1228" s="51"/>
      <c r="AE1228" s="51"/>
      <c r="AF1228" s="51"/>
      <c r="AG1228" s="51"/>
      <c r="AH1228" s="51"/>
      <c r="AI1228" s="51"/>
      <c r="AJ1228" s="51"/>
      <c r="AK1228" s="51"/>
      <c r="AL1228" s="51"/>
      <c r="AM1228" s="51"/>
      <c r="AN1228" s="51"/>
      <c r="AO1228" s="51"/>
      <c r="AP1228" s="51"/>
      <c r="AQ1228" s="51"/>
      <c r="AR1228" s="51"/>
      <c r="AS1228" s="51"/>
      <c r="AT1228" s="51"/>
      <c r="AU1228" s="51"/>
      <c r="AV1228" s="51"/>
      <c r="AW1228" s="51"/>
      <c r="AX1228" s="149">
        <f t="shared" si="531"/>
        <v>0</v>
      </c>
      <c r="AY1228" s="52"/>
      <c r="AZ1228" s="90" t="e">
        <f>VLOOKUP(AY1228,Termination!C:D,2,FALSE)</f>
        <v>#N/A</v>
      </c>
      <c r="BA1228" s="92" t="str">
        <f t="shared" si="532"/>
        <v/>
      </c>
      <c r="BB1228" s="89"/>
      <c r="BC1228" s="89"/>
      <c r="BD1228" s="150" t="str">
        <f t="shared" si="533"/>
        <v/>
      </c>
      <c r="BE1228" s="151">
        <f>VLOOKUP(A1228,Basisgegevens!$B:$L,5,0)</f>
        <v>3.2638888888888887E-3</v>
      </c>
      <c r="BF1228" s="151">
        <f>VLOOKUP($A1228,Basisgegevens!$B:$L,7,0)</f>
        <v>3.0324074074074073E-3</v>
      </c>
      <c r="BG1228" s="151">
        <f>VLOOKUP($A1228,Basisgegevens!$B:$L,8,0)</f>
        <v>7.8125E-3</v>
      </c>
      <c r="BH1228" s="152">
        <f>VLOOKUP($A1228,Basisgegevens!$B:$L,9,0)</f>
        <v>300</v>
      </c>
      <c r="BI1228" s="152">
        <f>VLOOKUP($A1228,Basisgegevens!$B:$L,10,0)</f>
        <v>135</v>
      </c>
      <c r="BJ1228" s="152">
        <f>VLOOKUP($A1228,Basisgegevens!$B:$L,11,0)</f>
        <v>19</v>
      </c>
      <c r="BK1228" s="152" t="str">
        <f t="shared" si="534"/>
        <v/>
      </c>
      <c r="BL1228" s="153" t="str">
        <f t="shared" si="535"/>
        <v>Uit</v>
      </c>
      <c r="BM1228" s="154" t="str">
        <f t="shared" si="514"/>
        <v/>
      </c>
      <c r="BN1228" s="154">
        <f t="shared" si="536"/>
        <v>0</v>
      </c>
      <c r="BO1228" s="154" t="str">
        <f t="shared" si="537"/>
        <v/>
      </c>
      <c r="BP1228" s="61"/>
      <c r="BQ1228" s="61"/>
      <c r="BR1228" s="59" t="str">
        <f t="shared" si="538"/>
        <v/>
      </c>
      <c r="BS1228" s="59" t="str">
        <f t="shared" si="539"/>
        <v/>
      </c>
      <c r="BT1228" s="155" t="str">
        <f t="shared" si="540"/>
        <v/>
      </c>
      <c r="BU1228" s="156" t="str">
        <f t="shared" si="541"/>
        <v/>
      </c>
      <c r="BV1228" s="68"/>
      <c r="BW1228" s="68"/>
      <c r="BX1228" s="68"/>
      <c r="BY1228" s="68"/>
      <c r="BZ1228" s="68"/>
      <c r="CA1228" s="68"/>
      <c r="CB1228" s="68"/>
      <c r="CC1228" s="68"/>
    </row>
    <row r="1229" spans="1:81" x14ac:dyDescent="0.2">
      <c r="A1229" s="161" t="s">
        <v>58</v>
      </c>
      <c r="B1229" s="32"/>
      <c r="C1229" s="164" t="str">
        <f t="shared" si="521"/>
        <v>M</v>
      </c>
      <c r="D1229" s="68"/>
      <c r="E1229" s="40"/>
      <c r="F1229" s="35"/>
      <c r="G1229" s="32"/>
      <c r="H1229" s="32"/>
      <c r="I1229" s="32"/>
      <c r="J1229" s="32"/>
      <c r="K1229" s="41"/>
      <c r="L1229" s="42"/>
      <c r="M1229" s="42"/>
      <c r="N1229" s="167" t="str">
        <f t="shared" si="522"/>
        <v>Uit</v>
      </c>
      <c r="O1229" s="46"/>
      <c r="P1229" s="47"/>
      <c r="Q1229" s="48">
        <f t="shared" si="523"/>
        <v>0</v>
      </c>
      <c r="R1229" s="49" t="str">
        <f t="shared" si="524"/>
        <v/>
      </c>
      <c r="S1229" s="50" t="str">
        <f t="shared" si="525"/>
        <v>Uit</v>
      </c>
      <c r="T1229" s="171">
        <f t="shared" si="526"/>
        <v>0</v>
      </c>
      <c r="U1229" s="169">
        <f t="shared" si="527"/>
        <v>0</v>
      </c>
      <c r="V1229" s="169" t="str">
        <f t="shared" si="528"/>
        <v>Uit</v>
      </c>
      <c r="W1229" s="170" t="str">
        <f t="shared" si="529"/>
        <v/>
      </c>
      <c r="X1229" s="91" t="str">
        <f t="shared" si="530"/>
        <v/>
      </c>
      <c r="Y1229" s="51"/>
      <c r="Z1229" s="51"/>
      <c r="AA1229" s="51"/>
      <c r="AB1229" s="51"/>
      <c r="AC1229" s="51"/>
      <c r="AD1229" s="51"/>
      <c r="AE1229" s="51"/>
      <c r="AF1229" s="51"/>
      <c r="AG1229" s="51"/>
      <c r="AH1229" s="51"/>
      <c r="AI1229" s="51"/>
      <c r="AJ1229" s="51"/>
      <c r="AK1229" s="51"/>
      <c r="AL1229" s="51"/>
      <c r="AM1229" s="51"/>
      <c r="AN1229" s="51"/>
      <c r="AO1229" s="51"/>
      <c r="AP1229" s="51"/>
      <c r="AQ1229" s="51"/>
      <c r="AR1229" s="51"/>
      <c r="AS1229" s="51"/>
      <c r="AT1229" s="51"/>
      <c r="AU1229" s="51"/>
      <c r="AV1229" s="51"/>
      <c r="AW1229" s="51"/>
      <c r="AX1229" s="149">
        <f t="shared" si="531"/>
        <v>0</v>
      </c>
      <c r="AY1229" s="52"/>
      <c r="AZ1229" s="90" t="e">
        <f>VLOOKUP(AY1229,Termination!C:D,2,FALSE)</f>
        <v>#N/A</v>
      </c>
      <c r="BA1229" s="92" t="str">
        <f t="shared" si="532"/>
        <v/>
      </c>
      <c r="BB1229" s="89"/>
      <c r="BC1229" s="89"/>
      <c r="BD1229" s="150" t="str">
        <f t="shared" si="533"/>
        <v/>
      </c>
      <c r="BE1229" s="151">
        <f>VLOOKUP(A1229,Basisgegevens!$B:$L,5,0)</f>
        <v>3.2638888888888887E-3</v>
      </c>
      <c r="BF1229" s="151">
        <f>VLOOKUP($A1229,Basisgegevens!$B:$L,7,0)</f>
        <v>3.0324074074074073E-3</v>
      </c>
      <c r="BG1229" s="151">
        <f>VLOOKUP($A1229,Basisgegevens!$B:$L,8,0)</f>
        <v>7.8125E-3</v>
      </c>
      <c r="BH1229" s="152">
        <f>VLOOKUP($A1229,Basisgegevens!$B:$L,9,0)</f>
        <v>300</v>
      </c>
      <c r="BI1229" s="152">
        <f>VLOOKUP($A1229,Basisgegevens!$B:$L,10,0)</f>
        <v>135</v>
      </c>
      <c r="BJ1229" s="152">
        <f>VLOOKUP($A1229,Basisgegevens!$B:$L,11,0)</f>
        <v>19</v>
      </c>
      <c r="BK1229" s="152" t="str">
        <f t="shared" si="534"/>
        <v/>
      </c>
      <c r="BL1229" s="153" t="str">
        <f t="shared" si="535"/>
        <v>Uit</v>
      </c>
      <c r="BM1229" s="154" t="str">
        <f t="shared" si="514"/>
        <v/>
      </c>
      <c r="BN1229" s="154">
        <f t="shared" si="536"/>
        <v>0</v>
      </c>
      <c r="BO1229" s="154" t="str">
        <f t="shared" si="537"/>
        <v/>
      </c>
      <c r="BP1229" s="61"/>
      <c r="BQ1229" s="61"/>
      <c r="BR1229" s="59" t="str">
        <f t="shared" si="538"/>
        <v/>
      </c>
      <c r="BS1229" s="59" t="str">
        <f t="shared" si="539"/>
        <v/>
      </c>
      <c r="BT1229" s="155" t="str">
        <f t="shared" si="540"/>
        <v/>
      </c>
      <c r="BU1229" s="156" t="str">
        <f t="shared" si="541"/>
        <v/>
      </c>
      <c r="BV1229" s="68"/>
      <c r="BW1229" s="68"/>
      <c r="BX1229" s="68"/>
      <c r="BY1229" s="68"/>
      <c r="BZ1229" s="68"/>
      <c r="CA1229" s="68"/>
      <c r="CB1229" s="68"/>
      <c r="CC1229" s="68"/>
    </row>
    <row r="1230" spans="1:81" x14ac:dyDescent="0.2">
      <c r="A1230" s="161" t="s">
        <v>58</v>
      </c>
      <c r="B1230" s="32"/>
      <c r="C1230" s="164" t="str">
        <f t="shared" si="521"/>
        <v>M</v>
      </c>
      <c r="D1230" s="68"/>
      <c r="E1230" s="40"/>
      <c r="F1230" s="35"/>
      <c r="G1230" s="32"/>
      <c r="H1230" s="32"/>
      <c r="I1230" s="32"/>
      <c r="J1230" s="32"/>
      <c r="K1230" s="41"/>
      <c r="L1230" s="42"/>
      <c r="M1230" s="42"/>
      <c r="N1230" s="167" t="str">
        <f t="shared" si="522"/>
        <v>Uit</v>
      </c>
      <c r="O1230" s="46"/>
      <c r="P1230" s="47"/>
      <c r="Q1230" s="48">
        <f t="shared" si="523"/>
        <v>0</v>
      </c>
      <c r="R1230" s="49" t="str">
        <f t="shared" si="524"/>
        <v/>
      </c>
      <c r="S1230" s="50" t="str">
        <f t="shared" si="525"/>
        <v>Uit</v>
      </c>
      <c r="T1230" s="171">
        <f t="shared" si="526"/>
        <v>0</v>
      </c>
      <c r="U1230" s="169">
        <f t="shared" si="527"/>
        <v>0</v>
      </c>
      <c r="V1230" s="169" t="str">
        <f t="shared" si="528"/>
        <v>Uit</v>
      </c>
      <c r="W1230" s="170" t="str">
        <f t="shared" si="529"/>
        <v/>
      </c>
      <c r="X1230" s="91" t="str">
        <f t="shared" si="530"/>
        <v/>
      </c>
      <c r="Y1230" s="51"/>
      <c r="Z1230" s="51"/>
      <c r="AA1230" s="51"/>
      <c r="AB1230" s="51"/>
      <c r="AC1230" s="51"/>
      <c r="AD1230" s="51"/>
      <c r="AE1230" s="51"/>
      <c r="AF1230" s="51"/>
      <c r="AG1230" s="51"/>
      <c r="AH1230" s="51"/>
      <c r="AI1230" s="51"/>
      <c r="AJ1230" s="51"/>
      <c r="AK1230" s="51"/>
      <c r="AL1230" s="51"/>
      <c r="AM1230" s="51"/>
      <c r="AN1230" s="51"/>
      <c r="AO1230" s="51"/>
      <c r="AP1230" s="51"/>
      <c r="AQ1230" s="51"/>
      <c r="AR1230" s="51"/>
      <c r="AS1230" s="51"/>
      <c r="AT1230" s="51"/>
      <c r="AU1230" s="51"/>
      <c r="AV1230" s="51"/>
      <c r="AW1230" s="51"/>
      <c r="AX1230" s="149">
        <f t="shared" si="531"/>
        <v>0</v>
      </c>
      <c r="AY1230" s="52"/>
      <c r="AZ1230" s="90" t="e">
        <f>VLOOKUP(AY1230,Termination!C:D,2,FALSE)</f>
        <v>#N/A</v>
      </c>
      <c r="BA1230" s="92" t="str">
        <f t="shared" si="532"/>
        <v/>
      </c>
      <c r="BB1230" s="89"/>
      <c r="BC1230" s="89"/>
      <c r="BD1230" s="150" t="str">
        <f t="shared" si="533"/>
        <v/>
      </c>
      <c r="BE1230" s="151">
        <f>VLOOKUP(A1230,Basisgegevens!$B:$L,5,0)</f>
        <v>3.2638888888888887E-3</v>
      </c>
      <c r="BF1230" s="151">
        <f>VLOOKUP($A1230,Basisgegevens!$B:$L,7,0)</f>
        <v>3.0324074074074073E-3</v>
      </c>
      <c r="BG1230" s="151">
        <f>VLOOKUP($A1230,Basisgegevens!$B:$L,8,0)</f>
        <v>7.8125E-3</v>
      </c>
      <c r="BH1230" s="152">
        <f>VLOOKUP($A1230,Basisgegevens!$B:$L,9,0)</f>
        <v>300</v>
      </c>
      <c r="BI1230" s="152">
        <f>VLOOKUP($A1230,Basisgegevens!$B:$L,10,0)</f>
        <v>135</v>
      </c>
      <c r="BJ1230" s="152">
        <f>VLOOKUP($A1230,Basisgegevens!$B:$L,11,0)</f>
        <v>19</v>
      </c>
      <c r="BK1230" s="152" t="str">
        <f t="shared" si="534"/>
        <v/>
      </c>
      <c r="BL1230" s="153" t="str">
        <f t="shared" si="535"/>
        <v>Uit</v>
      </c>
      <c r="BM1230" s="154" t="str">
        <f t="shared" si="514"/>
        <v/>
      </c>
      <c r="BN1230" s="154">
        <f t="shared" si="536"/>
        <v>0</v>
      </c>
      <c r="BO1230" s="154" t="str">
        <f t="shared" si="537"/>
        <v/>
      </c>
      <c r="BP1230" s="61"/>
      <c r="BQ1230" s="61"/>
      <c r="BR1230" s="59" t="str">
        <f t="shared" si="538"/>
        <v/>
      </c>
      <c r="BS1230" s="59" t="str">
        <f t="shared" si="539"/>
        <v/>
      </c>
      <c r="BT1230" s="155" t="str">
        <f t="shared" si="540"/>
        <v/>
      </c>
      <c r="BU1230" s="156" t="str">
        <f t="shared" si="541"/>
        <v/>
      </c>
      <c r="BV1230" s="68"/>
      <c r="BW1230" s="68"/>
      <c r="BX1230" s="68"/>
      <c r="BY1230" s="68"/>
      <c r="BZ1230" s="68"/>
      <c r="CA1230" s="68"/>
      <c r="CB1230" s="68"/>
      <c r="CC1230" s="68"/>
    </row>
    <row r="1231" spans="1:81" x14ac:dyDescent="0.2">
      <c r="A1231" s="161" t="s">
        <v>58</v>
      </c>
      <c r="B1231" s="32"/>
      <c r="C1231" s="164" t="str">
        <f t="shared" si="521"/>
        <v>M</v>
      </c>
      <c r="D1231" s="68"/>
      <c r="E1231" s="40"/>
      <c r="F1231" s="35"/>
      <c r="G1231" s="32"/>
      <c r="H1231" s="32"/>
      <c r="I1231" s="32"/>
      <c r="J1231" s="32"/>
      <c r="K1231" s="41"/>
      <c r="L1231" s="42"/>
      <c r="M1231" s="42"/>
      <c r="N1231" s="167" t="str">
        <f t="shared" si="522"/>
        <v>Uit</v>
      </c>
      <c r="O1231" s="46"/>
      <c r="P1231" s="47"/>
      <c r="Q1231" s="48">
        <f t="shared" si="523"/>
        <v>0</v>
      </c>
      <c r="R1231" s="49" t="str">
        <f t="shared" si="524"/>
        <v/>
      </c>
      <c r="S1231" s="50" t="str">
        <f t="shared" si="525"/>
        <v>Uit</v>
      </c>
      <c r="T1231" s="171">
        <f t="shared" si="526"/>
        <v>0</v>
      </c>
      <c r="U1231" s="169">
        <f t="shared" si="527"/>
        <v>0</v>
      </c>
      <c r="V1231" s="169" t="str">
        <f t="shared" si="528"/>
        <v>Uit</v>
      </c>
      <c r="W1231" s="170" t="str">
        <f t="shared" si="529"/>
        <v/>
      </c>
      <c r="X1231" s="91" t="str">
        <f t="shared" si="530"/>
        <v/>
      </c>
      <c r="Y1231" s="51"/>
      <c r="Z1231" s="51"/>
      <c r="AA1231" s="51"/>
      <c r="AB1231" s="51"/>
      <c r="AC1231" s="51"/>
      <c r="AD1231" s="51"/>
      <c r="AE1231" s="51"/>
      <c r="AF1231" s="51"/>
      <c r="AG1231" s="51"/>
      <c r="AH1231" s="51"/>
      <c r="AI1231" s="51"/>
      <c r="AJ1231" s="51"/>
      <c r="AK1231" s="51"/>
      <c r="AL1231" s="51"/>
      <c r="AM1231" s="51"/>
      <c r="AN1231" s="51"/>
      <c r="AO1231" s="51"/>
      <c r="AP1231" s="51"/>
      <c r="AQ1231" s="51"/>
      <c r="AR1231" s="51"/>
      <c r="AS1231" s="51"/>
      <c r="AT1231" s="51"/>
      <c r="AU1231" s="51"/>
      <c r="AV1231" s="51"/>
      <c r="AW1231" s="51"/>
      <c r="AX1231" s="149">
        <f t="shared" si="531"/>
        <v>0</v>
      </c>
      <c r="AY1231" s="52"/>
      <c r="AZ1231" s="90" t="e">
        <f>VLOOKUP(AY1231,Termination!C:D,2,FALSE)</f>
        <v>#N/A</v>
      </c>
      <c r="BA1231" s="92" t="str">
        <f t="shared" si="532"/>
        <v/>
      </c>
      <c r="BB1231" s="89"/>
      <c r="BC1231" s="89"/>
      <c r="BD1231" s="150" t="str">
        <f t="shared" si="533"/>
        <v/>
      </c>
      <c r="BE1231" s="151">
        <f>VLOOKUP(A1231,Basisgegevens!$B:$L,5,0)</f>
        <v>3.2638888888888887E-3</v>
      </c>
      <c r="BF1231" s="151">
        <f>VLOOKUP($A1231,Basisgegevens!$B:$L,7,0)</f>
        <v>3.0324074074074073E-3</v>
      </c>
      <c r="BG1231" s="151">
        <f>VLOOKUP($A1231,Basisgegevens!$B:$L,8,0)</f>
        <v>7.8125E-3</v>
      </c>
      <c r="BH1231" s="152">
        <f>VLOOKUP($A1231,Basisgegevens!$B:$L,9,0)</f>
        <v>300</v>
      </c>
      <c r="BI1231" s="152">
        <f>VLOOKUP($A1231,Basisgegevens!$B:$L,10,0)</f>
        <v>135</v>
      </c>
      <c r="BJ1231" s="152">
        <f>VLOOKUP($A1231,Basisgegevens!$B:$L,11,0)</f>
        <v>19</v>
      </c>
      <c r="BK1231" s="152" t="str">
        <f t="shared" si="534"/>
        <v/>
      </c>
      <c r="BL1231" s="153" t="str">
        <f t="shared" si="535"/>
        <v>Uit</v>
      </c>
      <c r="BM1231" s="154" t="str">
        <f t="shared" si="514"/>
        <v/>
      </c>
      <c r="BN1231" s="154">
        <f t="shared" si="536"/>
        <v>0</v>
      </c>
      <c r="BO1231" s="154" t="str">
        <f t="shared" si="537"/>
        <v/>
      </c>
      <c r="BP1231" s="61"/>
      <c r="BQ1231" s="61"/>
      <c r="BR1231" s="59" t="str">
        <f t="shared" si="538"/>
        <v/>
      </c>
      <c r="BS1231" s="59" t="str">
        <f t="shared" si="539"/>
        <v/>
      </c>
      <c r="BT1231" s="155" t="str">
        <f t="shared" si="540"/>
        <v/>
      </c>
      <c r="BU1231" s="156" t="str">
        <f t="shared" si="541"/>
        <v/>
      </c>
      <c r="BV1231" s="68"/>
      <c r="BW1231" s="68"/>
      <c r="BX1231" s="68"/>
      <c r="BY1231" s="68"/>
      <c r="BZ1231" s="68"/>
      <c r="CA1231" s="68"/>
      <c r="CB1231" s="68"/>
      <c r="CC1231" s="68"/>
    </row>
    <row r="1232" spans="1:81" x14ac:dyDescent="0.2">
      <c r="A1232" s="161" t="s">
        <v>58</v>
      </c>
      <c r="B1232" s="32"/>
      <c r="C1232" s="164" t="str">
        <f t="shared" si="521"/>
        <v>M</v>
      </c>
      <c r="D1232" s="68"/>
      <c r="E1232" s="40"/>
      <c r="F1232" s="35"/>
      <c r="G1232" s="32"/>
      <c r="H1232" s="32"/>
      <c r="I1232" s="32"/>
      <c r="J1232" s="32"/>
      <c r="K1232" s="41"/>
      <c r="L1232" s="42"/>
      <c r="M1232" s="42"/>
      <c r="N1232" s="167" t="str">
        <f t="shared" si="522"/>
        <v>Uit</v>
      </c>
      <c r="O1232" s="46"/>
      <c r="P1232" s="47"/>
      <c r="Q1232" s="48">
        <f t="shared" si="523"/>
        <v>0</v>
      </c>
      <c r="R1232" s="49" t="str">
        <f t="shared" si="524"/>
        <v/>
      </c>
      <c r="S1232" s="50" t="str">
        <f t="shared" si="525"/>
        <v>Uit</v>
      </c>
      <c r="T1232" s="171">
        <f t="shared" si="526"/>
        <v>0</v>
      </c>
      <c r="U1232" s="169">
        <f t="shared" si="527"/>
        <v>0</v>
      </c>
      <c r="V1232" s="169" t="str">
        <f t="shared" si="528"/>
        <v>Uit</v>
      </c>
      <c r="W1232" s="170" t="str">
        <f t="shared" si="529"/>
        <v/>
      </c>
      <c r="X1232" s="91" t="str">
        <f t="shared" si="530"/>
        <v/>
      </c>
      <c r="Y1232" s="51"/>
      <c r="Z1232" s="51"/>
      <c r="AA1232" s="51"/>
      <c r="AB1232" s="51"/>
      <c r="AC1232" s="51"/>
      <c r="AD1232" s="51"/>
      <c r="AE1232" s="51"/>
      <c r="AF1232" s="51"/>
      <c r="AG1232" s="51"/>
      <c r="AH1232" s="51"/>
      <c r="AI1232" s="51"/>
      <c r="AJ1232" s="51"/>
      <c r="AK1232" s="51"/>
      <c r="AL1232" s="51"/>
      <c r="AM1232" s="51"/>
      <c r="AN1232" s="51"/>
      <c r="AO1232" s="51"/>
      <c r="AP1232" s="51"/>
      <c r="AQ1232" s="51"/>
      <c r="AR1232" s="51"/>
      <c r="AS1232" s="51"/>
      <c r="AT1232" s="51"/>
      <c r="AU1232" s="51"/>
      <c r="AV1232" s="51"/>
      <c r="AW1232" s="51"/>
      <c r="AX1232" s="149">
        <f t="shared" si="531"/>
        <v>0</v>
      </c>
      <c r="AY1232" s="52"/>
      <c r="AZ1232" s="90" t="e">
        <f>VLOOKUP(AY1232,Termination!C:D,2,FALSE)</f>
        <v>#N/A</v>
      </c>
      <c r="BA1232" s="92" t="str">
        <f t="shared" si="532"/>
        <v/>
      </c>
      <c r="BB1232" s="89"/>
      <c r="BC1232" s="89"/>
      <c r="BD1232" s="150" t="str">
        <f t="shared" si="533"/>
        <v/>
      </c>
      <c r="BE1232" s="151">
        <f>VLOOKUP(A1232,Basisgegevens!$B:$L,5,0)</f>
        <v>3.2638888888888887E-3</v>
      </c>
      <c r="BF1232" s="151">
        <f>VLOOKUP($A1232,Basisgegevens!$B:$L,7,0)</f>
        <v>3.0324074074074073E-3</v>
      </c>
      <c r="BG1232" s="151">
        <f>VLOOKUP($A1232,Basisgegevens!$B:$L,8,0)</f>
        <v>7.8125E-3</v>
      </c>
      <c r="BH1232" s="152">
        <f>VLOOKUP($A1232,Basisgegevens!$B:$L,9,0)</f>
        <v>300</v>
      </c>
      <c r="BI1232" s="152">
        <f>VLOOKUP($A1232,Basisgegevens!$B:$L,10,0)</f>
        <v>135</v>
      </c>
      <c r="BJ1232" s="152">
        <f>VLOOKUP($A1232,Basisgegevens!$B:$L,11,0)</f>
        <v>19</v>
      </c>
      <c r="BK1232" s="152" t="str">
        <f t="shared" si="534"/>
        <v/>
      </c>
      <c r="BL1232" s="153" t="str">
        <f t="shared" si="535"/>
        <v>Uit</v>
      </c>
      <c r="BM1232" s="154" t="str">
        <f t="shared" si="514"/>
        <v/>
      </c>
      <c r="BN1232" s="154">
        <f t="shared" si="536"/>
        <v>0</v>
      </c>
      <c r="BO1232" s="154" t="str">
        <f t="shared" si="537"/>
        <v/>
      </c>
      <c r="BP1232" s="61"/>
      <c r="BQ1232" s="61"/>
      <c r="BR1232" s="59" t="str">
        <f t="shared" si="538"/>
        <v/>
      </c>
      <c r="BS1232" s="59" t="str">
        <f t="shared" si="539"/>
        <v/>
      </c>
      <c r="BT1232" s="155" t="str">
        <f t="shared" si="540"/>
        <v/>
      </c>
      <c r="BU1232" s="156" t="str">
        <f t="shared" si="541"/>
        <v/>
      </c>
      <c r="BV1232" s="68"/>
      <c r="BW1232" s="68"/>
      <c r="BX1232" s="68"/>
      <c r="BY1232" s="68"/>
      <c r="BZ1232" s="68"/>
      <c r="CA1232" s="68"/>
      <c r="CB1232" s="68"/>
      <c r="CC1232" s="68"/>
    </row>
    <row r="1233" spans="1:81" x14ac:dyDescent="0.2">
      <c r="A1233" s="161" t="s">
        <v>58</v>
      </c>
      <c r="B1233" s="32"/>
      <c r="C1233" s="164" t="str">
        <f t="shared" si="521"/>
        <v>M</v>
      </c>
      <c r="D1233" s="68"/>
      <c r="E1233" s="40"/>
      <c r="F1233" s="35"/>
      <c r="G1233" s="32"/>
      <c r="H1233" s="32"/>
      <c r="I1233" s="32"/>
      <c r="J1233" s="32"/>
      <c r="K1233" s="41"/>
      <c r="L1233" s="42"/>
      <c r="M1233" s="42"/>
      <c r="N1233" s="167" t="str">
        <f t="shared" si="522"/>
        <v>Uit</v>
      </c>
      <c r="O1233" s="46"/>
      <c r="P1233" s="47"/>
      <c r="Q1233" s="48">
        <f t="shared" si="523"/>
        <v>0</v>
      </c>
      <c r="R1233" s="49" t="str">
        <f t="shared" si="524"/>
        <v/>
      </c>
      <c r="S1233" s="50" t="str">
        <f t="shared" si="525"/>
        <v>Uit</v>
      </c>
      <c r="T1233" s="171">
        <f t="shared" si="526"/>
        <v>0</v>
      </c>
      <c r="U1233" s="169">
        <f t="shared" si="527"/>
        <v>0</v>
      </c>
      <c r="V1233" s="169" t="str">
        <f t="shared" si="528"/>
        <v>Uit</v>
      </c>
      <c r="W1233" s="170" t="str">
        <f t="shared" si="529"/>
        <v/>
      </c>
      <c r="X1233" s="91" t="str">
        <f t="shared" si="530"/>
        <v/>
      </c>
      <c r="Y1233" s="51"/>
      <c r="Z1233" s="51"/>
      <c r="AA1233" s="51"/>
      <c r="AB1233" s="51"/>
      <c r="AC1233" s="51"/>
      <c r="AD1233" s="51"/>
      <c r="AE1233" s="51"/>
      <c r="AF1233" s="51"/>
      <c r="AG1233" s="51"/>
      <c r="AH1233" s="51"/>
      <c r="AI1233" s="51"/>
      <c r="AJ1233" s="51"/>
      <c r="AK1233" s="51"/>
      <c r="AL1233" s="51"/>
      <c r="AM1233" s="51"/>
      <c r="AN1233" s="51"/>
      <c r="AO1233" s="51"/>
      <c r="AP1233" s="51"/>
      <c r="AQ1233" s="51"/>
      <c r="AR1233" s="51"/>
      <c r="AS1233" s="51"/>
      <c r="AT1233" s="51"/>
      <c r="AU1233" s="51"/>
      <c r="AV1233" s="51"/>
      <c r="AW1233" s="51"/>
      <c r="AX1233" s="149">
        <f t="shared" si="531"/>
        <v>0</v>
      </c>
      <c r="AY1233" s="52"/>
      <c r="AZ1233" s="90" t="e">
        <f>VLOOKUP(AY1233,Termination!C:D,2,FALSE)</f>
        <v>#N/A</v>
      </c>
      <c r="BA1233" s="92" t="str">
        <f t="shared" si="532"/>
        <v/>
      </c>
      <c r="BB1233" s="89"/>
      <c r="BC1233" s="89"/>
      <c r="BD1233" s="150" t="str">
        <f t="shared" si="533"/>
        <v/>
      </c>
      <c r="BE1233" s="151">
        <f>VLOOKUP(A1233,Basisgegevens!$B:$L,5,0)</f>
        <v>3.2638888888888887E-3</v>
      </c>
      <c r="BF1233" s="151">
        <f>VLOOKUP($A1233,Basisgegevens!$B:$L,7,0)</f>
        <v>3.0324074074074073E-3</v>
      </c>
      <c r="BG1233" s="151">
        <f>VLOOKUP($A1233,Basisgegevens!$B:$L,8,0)</f>
        <v>7.8125E-3</v>
      </c>
      <c r="BH1233" s="152">
        <f>VLOOKUP($A1233,Basisgegevens!$B:$L,9,0)</f>
        <v>300</v>
      </c>
      <c r="BI1233" s="152">
        <f>VLOOKUP($A1233,Basisgegevens!$B:$L,10,0)</f>
        <v>135</v>
      </c>
      <c r="BJ1233" s="152">
        <f>VLOOKUP($A1233,Basisgegevens!$B:$L,11,0)</f>
        <v>19</v>
      </c>
      <c r="BK1233" s="152" t="str">
        <f t="shared" si="534"/>
        <v/>
      </c>
      <c r="BL1233" s="153" t="str">
        <f t="shared" si="535"/>
        <v>Uit</v>
      </c>
      <c r="BM1233" s="154" t="str">
        <f t="shared" si="514"/>
        <v/>
      </c>
      <c r="BN1233" s="154">
        <f t="shared" si="536"/>
        <v>0</v>
      </c>
      <c r="BO1233" s="154" t="str">
        <f t="shared" si="537"/>
        <v/>
      </c>
      <c r="BP1233" s="61"/>
      <c r="BQ1233" s="61"/>
      <c r="BR1233" s="59" t="str">
        <f t="shared" si="538"/>
        <v/>
      </c>
      <c r="BS1233" s="59" t="str">
        <f t="shared" si="539"/>
        <v/>
      </c>
      <c r="BT1233" s="155" t="str">
        <f t="shared" si="540"/>
        <v/>
      </c>
      <c r="BU1233" s="156" t="str">
        <f t="shared" si="541"/>
        <v/>
      </c>
      <c r="BV1233" s="68"/>
      <c r="BW1233" s="68"/>
      <c r="BX1233" s="68"/>
      <c r="BY1233" s="68"/>
      <c r="BZ1233" s="68"/>
      <c r="CA1233" s="68"/>
      <c r="CB1233" s="68"/>
      <c r="CC1233" s="68"/>
    </row>
    <row r="1234" spans="1:81" x14ac:dyDescent="0.2">
      <c r="A1234" s="161" t="s">
        <v>58</v>
      </c>
      <c r="B1234" s="32"/>
      <c r="C1234" s="164" t="str">
        <f t="shared" si="521"/>
        <v>M</v>
      </c>
      <c r="D1234" s="68"/>
      <c r="E1234" s="40"/>
      <c r="F1234" s="35"/>
      <c r="G1234" s="32"/>
      <c r="H1234" s="32"/>
      <c r="I1234" s="32"/>
      <c r="J1234" s="32"/>
      <c r="K1234" s="41"/>
      <c r="L1234" s="42"/>
      <c r="M1234" s="42"/>
      <c r="N1234" s="167" t="str">
        <f t="shared" si="522"/>
        <v>Uit</v>
      </c>
      <c r="O1234" s="46"/>
      <c r="P1234" s="47"/>
      <c r="Q1234" s="48">
        <f t="shared" si="523"/>
        <v>0</v>
      </c>
      <c r="R1234" s="49" t="str">
        <f t="shared" si="524"/>
        <v/>
      </c>
      <c r="S1234" s="50" t="str">
        <f t="shared" si="525"/>
        <v>Uit</v>
      </c>
      <c r="T1234" s="171">
        <f t="shared" si="526"/>
        <v>0</v>
      </c>
      <c r="U1234" s="169">
        <f t="shared" si="527"/>
        <v>0</v>
      </c>
      <c r="V1234" s="169" t="str">
        <f t="shared" si="528"/>
        <v>Uit</v>
      </c>
      <c r="W1234" s="170" t="str">
        <f t="shared" si="529"/>
        <v/>
      </c>
      <c r="X1234" s="91" t="str">
        <f t="shared" si="530"/>
        <v/>
      </c>
      <c r="Y1234" s="51"/>
      <c r="Z1234" s="51"/>
      <c r="AA1234" s="51"/>
      <c r="AB1234" s="51"/>
      <c r="AC1234" s="51"/>
      <c r="AD1234" s="51"/>
      <c r="AE1234" s="51"/>
      <c r="AF1234" s="51"/>
      <c r="AG1234" s="51"/>
      <c r="AH1234" s="51"/>
      <c r="AI1234" s="51"/>
      <c r="AJ1234" s="51"/>
      <c r="AK1234" s="51"/>
      <c r="AL1234" s="51"/>
      <c r="AM1234" s="51"/>
      <c r="AN1234" s="51"/>
      <c r="AO1234" s="51"/>
      <c r="AP1234" s="51"/>
      <c r="AQ1234" s="51"/>
      <c r="AR1234" s="51"/>
      <c r="AS1234" s="51"/>
      <c r="AT1234" s="51"/>
      <c r="AU1234" s="51"/>
      <c r="AV1234" s="51"/>
      <c r="AW1234" s="51"/>
      <c r="AX1234" s="149">
        <f t="shared" si="531"/>
        <v>0</v>
      </c>
      <c r="AY1234" s="52"/>
      <c r="AZ1234" s="90" t="e">
        <f>VLOOKUP(AY1234,Termination!C:D,2,FALSE)</f>
        <v>#N/A</v>
      </c>
      <c r="BA1234" s="92" t="str">
        <f t="shared" si="532"/>
        <v/>
      </c>
      <c r="BB1234" s="89"/>
      <c r="BC1234" s="89"/>
      <c r="BD1234" s="150" t="str">
        <f t="shared" si="533"/>
        <v/>
      </c>
      <c r="BE1234" s="151">
        <f>VLOOKUP(A1234,Basisgegevens!$B:$L,5,0)</f>
        <v>3.2638888888888887E-3</v>
      </c>
      <c r="BF1234" s="151">
        <f>VLOOKUP($A1234,Basisgegevens!$B:$L,7,0)</f>
        <v>3.0324074074074073E-3</v>
      </c>
      <c r="BG1234" s="151">
        <f>VLOOKUP($A1234,Basisgegevens!$B:$L,8,0)</f>
        <v>7.8125E-3</v>
      </c>
      <c r="BH1234" s="152">
        <f>VLOOKUP($A1234,Basisgegevens!$B:$L,9,0)</f>
        <v>300</v>
      </c>
      <c r="BI1234" s="152">
        <f>VLOOKUP($A1234,Basisgegevens!$B:$L,10,0)</f>
        <v>135</v>
      </c>
      <c r="BJ1234" s="152">
        <f>VLOOKUP($A1234,Basisgegevens!$B:$L,11,0)</f>
        <v>19</v>
      </c>
      <c r="BK1234" s="152" t="str">
        <f t="shared" si="534"/>
        <v/>
      </c>
      <c r="BL1234" s="153" t="str">
        <f t="shared" si="535"/>
        <v>Uit</v>
      </c>
      <c r="BM1234" s="154" t="str">
        <f t="shared" si="514"/>
        <v/>
      </c>
      <c r="BN1234" s="154">
        <f t="shared" si="536"/>
        <v>0</v>
      </c>
      <c r="BO1234" s="154" t="str">
        <f t="shared" si="537"/>
        <v/>
      </c>
      <c r="BP1234" s="61"/>
      <c r="BQ1234" s="61"/>
      <c r="BR1234" s="59" t="str">
        <f t="shared" si="538"/>
        <v/>
      </c>
      <c r="BS1234" s="59" t="str">
        <f t="shared" si="539"/>
        <v/>
      </c>
      <c r="BT1234" s="155" t="str">
        <f t="shared" si="540"/>
        <v/>
      </c>
      <c r="BU1234" s="156" t="str">
        <f t="shared" si="541"/>
        <v/>
      </c>
      <c r="BV1234" s="68"/>
      <c r="BW1234" s="68"/>
      <c r="BX1234" s="68"/>
      <c r="BY1234" s="68"/>
      <c r="BZ1234" s="68"/>
      <c r="CA1234" s="68"/>
      <c r="CB1234" s="68"/>
      <c r="CC1234" s="68"/>
    </row>
    <row r="1235" spans="1:81" x14ac:dyDescent="0.2">
      <c r="A1235" s="161" t="s">
        <v>58</v>
      </c>
      <c r="B1235" s="32"/>
      <c r="C1235" s="164" t="str">
        <f t="shared" si="521"/>
        <v>M</v>
      </c>
      <c r="D1235" s="68"/>
      <c r="E1235" s="40"/>
      <c r="F1235" s="35"/>
      <c r="G1235" s="32"/>
      <c r="H1235" s="32"/>
      <c r="I1235" s="32"/>
      <c r="J1235" s="32"/>
      <c r="K1235" s="41"/>
      <c r="L1235" s="42"/>
      <c r="M1235" s="42"/>
      <c r="N1235" s="167" t="str">
        <f t="shared" si="522"/>
        <v>Uit</v>
      </c>
      <c r="O1235" s="46"/>
      <c r="P1235" s="47"/>
      <c r="Q1235" s="48">
        <f t="shared" si="523"/>
        <v>0</v>
      </c>
      <c r="R1235" s="49" t="str">
        <f t="shared" si="524"/>
        <v/>
      </c>
      <c r="S1235" s="50" t="str">
        <f t="shared" si="525"/>
        <v>Uit</v>
      </c>
      <c r="T1235" s="171">
        <f t="shared" si="526"/>
        <v>0</v>
      </c>
      <c r="U1235" s="169">
        <f t="shared" si="527"/>
        <v>0</v>
      </c>
      <c r="V1235" s="169" t="str">
        <f t="shared" si="528"/>
        <v>Uit</v>
      </c>
      <c r="W1235" s="170" t="str">
        <f t="shared" si="529"/>
        <v/>
      </c>
      <c r="X1235" s="91" t="str">
        <f t="shared" si="530"/>
        <v/>
      </c>
      <c r="Y1235" s="51"/>
      <c r="Z1235" s="51"/>
      <c r="AA1235" s="51"/>
      <c r="AB1235" s="51"/>
      <c r="AC1235" s="51"/>
      <c r="AD1235" s="51"/>
      <c r="AE1235" s="51"/>
      <c r="AF1235" s="51"/>
      <c r="AG1235" s="51"/>
      <c r="AH1235" s="51"/>
      <c r="AI1235" s="51"/>
      <c r="AJ1235" s="51"/>
      <c r="AK1235" s="51"/>
      <c r="AL1235" s="51"/>
      <c r="AM1235" s="51"/>
      <c r="AN1235" s="51"/>
      <c r="AO1235" s="51"/>
      <c r="AP1235" s="51"/>
      <c r="AQ1235" s="51"/>
      <c r="AR1235" s="51"/>
      <c r="AS1235" s="51"/>
      <c r="AT1235" s="51"/>
      <c r="AU1235" s="51"/>
      <c r="AV1235" s="51"/>
      <c r="AW1235" s="51"/>
      <c r="AX1235" s="149">
        <f t="shared" si="531"/>
        <v>0</v>
      </c>
      <c r="AY1235" s="52"/>
      <c r="AZ1235" s="90" t="e">
        <f>VLOOKUP(AY1235,Termination!C:D,2,FALSE)</f>
        <v>#N/A</v>
      </c>
      <c r="BA1235" s="92" t="str">
        <f t="shared" si="532"/>
        <v/>
      </c>
      <c r="BB1235" s="89"/>
      <c r="BC1235" s="89"/>
      <c r="BD1235" s="150" t="str">
        <f t="shared" si="533"/>
        <v/>
      </c>
      <c r="BE1235" s="151">
        <f>VLOOKUP(A1235,Basisgegevens!$B:$L,5,0)</f>
        <v>3.2638888888888887E-3</v>
      </c>
      <c r="BF1235" s="151">
        <f>VLOOKUP($A1235,Basisgegevens!$B:$L,7,0)</f>
        <v>3.0324074074074073E-3</v>
      </c>
      <c r="BG1235" s="151">
        <f>VLOOKUP($A1235,Basisgegevens!$B:$L,8,0)</f>
        <v>7.8125E-3</v>
      </c>
      <c r="BH1235" s="152">
        <f>VLOOKUP($A1235,Basisgegevens!$B:$L,9,0)</f>
        <v>300</v>
      </c>
      <c r="BI1235" s="152">
        <f>VLOOKUP($A1235,Basisgegevens!$B:$L,10,0)</f>
        <v>135</v>
      </c>
      <c r="BJ1235" s="152">
        <f>VLOOKUP($A1235,Basisgegevens!$B:$L,11,0)</f>
        <v>19</v>
      </c>
      <c r="BK1235" s="152" t="str">
        <f t="shared" si="534"/>
        <v/>
      </c>
      <c r="BL1235" s="153" t="str">
        <f t="shared" si="535"/>
        <v>Uit</v>
      </c>
      <c r="BM1235" s="154" t="str">
        <f t="shared" si="514"/>
        <v/>
      </c>
      <c r="BN1235" s="154">
        <f t="shared" si="536"/>
        <v>0</v>
      </c>
      <c r="BO1235" s="154" t="str">
        <f t="shared" si="537"/>
        <v/>
      </c>
      <c r="BP1235" s="61"/>
      <c r="BQ1235" s="61"/>
      <c r="BR1235" s="59" t="str">
        <f t="shared" si="538"/>
        <v/>
      </c>
      <c r="BS1235" s="59" t="str">
        <f t="shared" si="539"/>
        <v/>
      </c>
      <c r="BT1235" s="155" t="str">
        <f t="shared" si="540"/>
        <v/>
      </c>
      <c r="BU1235" s="156" t="str">
        <f t="shared" si="541"/>
        <v/>
      </c>
      <c r="BV1235" s="68"/>
      <c r="BW1235" s="68"/>
      <c r="BX1235" s="68"/>
      <c r="BY1235" s="68"/>
      <c r="BZ1235" s="68"/>
      <c r="CA1235" s="68"/>
      <c r="CB1235" s="68"/>
      <c r="CC1235" s="68"/>
    </row>
    <row r="1236" spans="1:81" x14ac:dyDescent="0.2">
      <c r="A1236" s="161" t="s">
        <v>58</v>
      </c>
      <c r="B1236" s="32"/>
      <c r="C1236" s="164" t="str">
        <f t="shared" si="521"/>
        <v>M</v>
      </c>
      <c r="D1236" s="68"/>
      <c r="E1236" s="40"/>
      <c r="F1236" s="35"/>
      <c r="G1236" s="32"/>
      <c r="H1236" s="32"/>
      <c r="I1236" s="32"/>
      <c r="J1236" s="32"/>
      <c r="K1236" s="41"/>
      <c r="L1236" s="42"/>
      <c r="M1236" s="42"/>
      <c r="N1236" s="167" t="str">
        <f t="shared" si="522"/>
        <v>Uit</v>
      </c>
      <c r="O1236" s="46"/>
      <c r="P1236" s="47"/>
      <c r="Q1236" s="48">
        <f t="shared" si="523"/>
        <v>0</v>
      </c>
      <c r="R1236" s="49" t="str">
        <f t="shared" si="524"/>
        <v/>
      </c>
      <c r="S1236" s="50" t="str">
        <f t="shared" si="525"/>
        <v>Uit</v>
      </c>
      <c r="T1236" s="171">
        <f t="shared" si="526"/>
        <v>0</v>
      </c>
      <c r="U1236" s="169">
        <f t="shared" si="527"/>
        <v>0</v>
      </c>
      <c r="V1236" s="169" t="str">
        <f t="shared" si="528"/>
        <v>Uit</v>
      </c>
      <c r="W1236" s="170" t="str">
        <f t="shared" si="529"/>
        <v/>
      </c>
      <c r="X1236" s="91" t="str">
        <f t="shared" si="530"/>
        <v/>
      </c>
      <c r="Y1236" s="51"/>
      <c r="Z1236" s="51"/>
      <c r="AA1236" s="51"/>
      <c r="AB1236" s="51"/>
      <c r="AC1236" s="51"/>
      <c r="AD1236" s="51"/>
      <c r="AE1236" s="51"/>
      <c r="AF1236" s="51"/>
      <c r="AG1236" s="51"/>
      <c r="AH1236" s="51"/>
      <c r="AI1236" s="51"/>
      <c r="AJ1236" s="51"/>
      <c r="AK1236" s="51"/>
      <c r="AL1236" s="51"/>
      <c r="AM1236" s="51"/>
      <c r="AN1236" s="51"/>
      <c r="AO1236" s="51"/>
      <c r="AP1236" s="51"/>
      <c r="AQ1236" s="51"/>
      <c r="AR1236" s="51"/>
      <c r="AS1236" s="51"/>
      <c r="AT1236" s="51"/>
      <c r="AU1236" s="51"/>
      <c r="AV1236" s="51"/>
      <c r="AW1236" s="51"/>
      <c r="AX1236" s="149">
        <f t="shared" si="531"/>
        <v>0</v>
      </c>
      <c r="AY1236" s="52"/>
      <c r="AZ1236" s="90" t="e">
        <f>VLOOKUP(AY1236,Termination!C:D,2,FALSE)</f>
        <v>#N/A</v>
      </c>
      <c r="BA1236" s="92" t="str">
        <f t="shared" si="532"/>
        <v/>
      </c>
      <c r="BB1236" s="89"/>
      <c r="BC1236" s="89"/>
      <c r="BD1236" s="150" t="str">
        <f t="shared" si="533"/>
        <v/>
      </c>
      <c r="BE1236" s="151">
        <f>VLOOKUP(A1236,Basisgegevens!$B:$L,5,0)</f>
        <v>3.2638888888888887E-3</v>
      </c>
      <c r="BF1236" s="151">
        <f>VLOOKUP($A1236,Basisgegevens!$B:$L,7,0)</f>
        <v>3.0324074074074073E-3</v>
      </c>
      <c r="BG1236" s="151">
        <f>VLOOKUP($A1236,Basisgegevens!$B:$L,8,0)</f>
        <v>7.8125E-3</v>
      </c>
      <c r="BH1236" s="152">
        <f>VLOOKUP($A1236,Basisgegevens!$B:$L,9,0)</f>
        <v>300</v>
      </c>
      <c r="BI1236" s="152">
        <f>VLOOKUP($A1236,Basisgegevens!$B:$L,10,0)</f>
        <v>135</v>
      </c>
      <c r="BJ1236" s="152">
        <f>VLOOKUP($A1236,Basisgegevens!$B:$L,11,0)</f>
        <v>19</v>
      </c>
      <c r="BK1236" s="152" t="str">
        <f t="shared" si="534"/>
        <v/>
      </c>
      <c r="BL1236" s="153" t="str">
        <f t="shared" si="535"/>
        <v>Uit</v>
      </c>
      <c r="BM1236" s="154" t="str">
        <f t="shared" si="514"/>
        <v/>
      </c>
      <c r="BN1236" s="154">
        <f t="shared" si="536"/>
        <v>0</v>
      </c>
      <c r="BO1236" s="154" t="str">
        <f t="shared" si="537"/>
        <v/>
      </c>
      <c r="BP1236" s="61"/>
      <c r="BQ1236" s="61"/>
      <c r="BR1236" s="59" t="str">
        <f t="shared" si="538"/>
        <v/>
      </c>
      <c r="BS1236" s="59" t="str">
        <f t="shared" si="539"/>
        <v/>
      </c>
      <c r="BT1236" s="155" t="str">
        <f t="shared" si="540"/>
        <v/>
      </c>
      <c r="BU1236" s="156" t="str">
        <f t="shared" si="541"/>
        <v/>
      </c>
      <c r="BV1236" s="68"/>
      <c r="BW1236" s="68"/>
      <c r="BX1236" s="68"/>
      <c r="BY1236" s="68"/>
      <c r="BZ1236" s="68"/>
      <c r="CA1236" s="68"/>
      <c r="CB1236" s="68"/>
      <c r="CC1236" s="68"/>
    </row>
    <row r="1237" spans="1:81" x14ac:dyDescent="0.2">
      <c r="A1237" s="161" t="s">
        <v>58</v>
      </c>
      <c r="B1237" s="32"/>
      <c r="C1237" s="164" t="str">
        <f t="shared" si="521"/>
        <v>M</v>
      </c>
      <c r="D1237" s="68"/>
      <c r="E1237" s="40"/>
      <c r="F1237" s="35"/>
      <c r="G1237" s="32"/>
      <c r="H1237" s="32"/>
      <c r="I1237" s="32"/>
      <c r="J1237" s="32"/>
      <c r="K1237" s="41"/>
      <c r="L1237" s="42"/>
      <c r="M1237" s="42"/>
      <c r="N1237" s="167" t="str">
        <f t="shared" si="522"/>
        <v>Uit</v>
      </c>
      <c r="O1237" s="46"/>
      <c r="P1237" s="47"/>
      <c r="Q1237" s="48">
        <f t="shared" si="523"/>
        <v>0</v>
      </c>
      <c r="R1237" s="49" t="str">
        <f t="shared" si="524"/>
        <v/>
      </c>
      <c r="S1237" s="50" t="str">
        <f t="shared" si="525"/>
        <v>Uit</v>
      </c>
      <c r="T1237" s="171">
        <f t="shared" si="526"/>
        <v>0</v>
      </c>
      <c r="U1237" s="169">
        <f t="shared" si="527"/>
        <v>0</v>
      </c>
      <c r="V1237" s="169" t="str">
        <f t="shared" si="528"/>
        <v>Uit</v>
      </c>
      <c r="W1237" s="170" t="str">
        <f t="shared" si="529"/>
        <v/>
      </c>
      <c r="X1237" s="91" t="str">
        <f t="shared" si="530"/>
        <v/>
      </c>
      <c r="Y1237" s="51"/>
      <c r="Z1237" s="51"/>
      <c r="AA1237" s="51"/>
      <c r="AB1237" s="51"/>
      <c r="AC1237" s="51"/>
      <c r="AD1237" s="51"/>
      <c r="AE1237" s="51"/>
      <c r="AF1237" s="51"/>
      <c r="AG1237" s="51"/>
      <c r="AH1237" s="51"/>
      <c r="AI1237" s="51"/>
      <c r="AJ1237" s="51"/>
      <c r="AK1237" s="51"/>
      <c r="AL1237" s="51"/>
      <c r="AM1237" s="51"/>
      <c r="AN1237" s="51"/>
      <c r="AO1237" s="51"/>
      <c r="AP1237" s="51"/>
      <c r="AQ1237" s="51"/>
      <c r="AR1237" s="51"/>
      <c r="AS1237" s="51"/>
      <c r="AT1237" s="51"/>
      <c r="AU1237" s="51"/>
      <c r="AV1237" s="51"/>
      <c r="AW1237" s="51"/>
      <c r="AX1237" s="149">
        <f t="shared" si="531"/>
        <v>0</v>
      </c>
      <c r="AY1237" s="52"/>
      <c r="AZ1237" s="90" t="e">
        <f>VLOOKUP(AY1237,Termination!C:D,2,FALSE)</f>
        <v>#N/A</v>
      </c>
      <c r="BA1237" s="92" t="str">
        <f t="shared" si="532"/>
        <v/>
      </c>
      <c r="BB1237" s="89"/>
      <c r="BC1237" s="89"/>
      <c r="BD1237" s="150" t="str">
        <f t="shared" si="533"/>
        <v/>
      </c>
      <c r="BE1237" s="151">
        <f>VLOOKUP(A1237,Basisgegevens!$B:$L,5,0)</f>
        <v>3.2638888888888887E-3</v>
      </c>
      <c r="BF1237" s="151">
        <f>VLOOKUP($A1237,Basisgegevens!$B:$L,7,0)</f>
        <v>3.0324074074074073E-3</v>
      </c>
      <c r="BG1237" s="151">
        <f>VLOOKUP($A1237,Basisgegevens!$B:$L,8,0)</f>
        <v>7.8125E-3</v>
      </c>
      <c r="BH1237" s="152">
        <f>VLOOKUP($A1237,Basisgegevens!$B:$L,9,0)</f>
        <v>300</v>
      </c>
      <c r="BI1237" s="152">
        <f>VLOOKUP($A1237,Basisgegevens!$B:$L,10,0)</f>
        <v>135</v>
      </c>
      <c r="BJ1237" s="152">
        <f>VLOOKUP($A1237,Basisgegevens!$B:$L,11,0)</f>
        <v>19</v>
      </c>
      <c r="BK1237" s="152" t="str">
        <f t="shared" si="534"/>
        <v/>
      </c>
      <c r="BL1237" s="153" t="str">
        <f t="shared" si="535"/>
        <v>Uit</v>
      </c>
      <c r="BM1237" s="154" t="str">
        <f t="shared" si="514"/>
        <v/>
      </c>
      <c r="BN1237" s="154">
        <f t="shared" si="536"/>
        <v>0</v>
      </c>
      <c r="BO1237" s="154" t="str">
        <f t="shared" si="537"/>
        <v/>
      </c>
      <c r="BP1237" s="61"/>
      <c r="BQ1237" s="61"/>
      <c r="BR1237" s="59" t="str">
        <f t="shared" si="538"/>
        <v/>
      </c>
      <c r="BS1237" s="59" t="str">
        <f t="shared" si="539"/>
        <v/>
      </c>
      <c r="BT1237" s="155" t="str">
        <f t="shared" si="540"/>
        <v/>
      </c>
      <c r="BU1237" s="156" t="str">
        <f t="shared" si="541"/>
        <v/>
      </c>
      <c r="BV1237" s="68"/>
      <c r="BW1237" s="68"/>
      <c r="BX1237" s="68"/>
      <c r="BY1237" s="68"/>
      <c r="BZ1237" s="68"/>
      <c r="CA1237" s="68"/>
      <c r="CB1237" s="68"/>
      <c r="CC1237" s="68"/>
    </row>
    <row r="1238" spans="1:81" x14ac:dyDescent="0.2">
      <c r="A1238" s="161" t="s">
        <v>58</v>
      </c>
      <c r="B1238" s="32"/>
      <c r="C1238" s="164" t="str">
        <f t="shared" si="521"/>
        <v>M</v>
      </c>
      <c r="D1238" s="68"/>
      <c r="E1238" s="40"/>
      <c r="F1238" s="35"/>
      <c r="G1238" s="32"/>
      <c r="H1238" s="32"/>
      <c r="I1238" s="32"/>
      <c r="J1238" s="32"/>
      <c r="K1238" s="41"/>
      <c r="L1238" s="42"/>
      <c r="M1238" s="42"/>
      <c r="N1238" s="167" t="str">
        <f t="shared" si="522"/>
        <v>Uit</v>
      </c>
      <c r="O1238" s="46"/>
      <c r="P1238" s="47"/>
      <c r="Q1238" s="48">
        <f t="shared" si="523"/>
        <v>0</v>
      </c>
      <c r="R1238" s="49" t="str">
        <f t="shared" si="524"/>
        <v/>
      </c>
      <c r="S1238" s="50" t="str">
        <f t="shared" si="525"/>
        <v>Uit</v>
      </c>
      <c r="T1238" s="171">
        <f t="shared" si="526"/>
        <v>0</v>
      </c>
      <c r="U1238" s="169">
        <f t="shared" si="527"/>
        <v>0</v>
      </c>
      <c r="V1238" s="169" t="str">
        <f t="shared" si="528"/>
        <v>Uit</v>
      </c>
      <c r="W1238" s="170" t="str">
        <f t="shared" si="529"/>
        <v/>
      </c>
      <c r="X1238" s="91" t="str">
        <f t="shared" si="530"/>
        <v/>
      </c>
      <c r="Y1238" s="51"/>
      <c r="Z1238" s="51"/>
      <c r="AA1238" s="51"/>
      <c r="AB1238" s="51"/>
      <c r="AC1238" s="51"/>
      <c r="AD1238" s="51"/>
      <c r="AE1238" s="51"/>
      <c r="AF1238" s="51"/>
      <c r="AG1238" s="51"/>
      <c r="AH1238" s="51"/>
      <c r="AI1238" s="51"/>
      <c r="AJ1238" s="51"/>
      <c r="AK1238" s="51"/>
      <c r="AL1238" s="51"/>
      <c r="AM1238" s="51"/>
      <c r="AN1238" s="51"/>
      <c r="AO1238" s="51"/>
      <c r="AP1238" s="51"/>
      <c r="AQ1238" s="51"/>
      <c r="AR1238" s="51"/>
      <c r="AS1238" s="51"/>
      <c r="AT1238" s="51"/>
      <c r="AU1238" s="51"/>
      <c r="AV1238" s="51"/>
      <c r="AW1238" s="51"/>
      <c r="AX1238" s="149">
        <f t="shared" si="531"/>
        <v>0</v>
      </c>
      <c r="AY1238" s="52"/>
      <c r="AZ1238" s="90" t="e">
        <f>VLOOKUP(AY1238,Termination!C:D,2,FALSE)</f>
        <v>#N/A</v>
      </c>
      <c r="BA1238" s="92" t="str">
        <f t="shared" si="532"/>
        <v/>
      </c>
      <c r="BB1238" s="89"/>
      <c r="BC1238" s="89"/>
      <c r="BD1238" s="150" t="str">
        <f t="shared" si="533"/>
        <v/>
      </c>
      <c r="BE1238" s="151">
        <f>VLOOKUP(A1238,Basisgegevens!$B:$L,5,0)</f>
        <v>3.2638888888888887E-3</v>
      </c>
      <c r="BF1238" s="151">
        <f>VLOOKUP($A1238,Basisgegevens!$B:$L,7,0)</f>
        <v>3.0324074074074073E-3</v>
      </c>
      <c r="BG1238" s="151">
        <f>VLOOKUP($A1238,Basisgegevens!$B:$L,8,0)</f>
        <v>7.8125E-3</v>
      </c>
      <c r="BH1238" s="152">
        <f>VLOOKUP($A1238,Basisgegevens!$B:$L,9,0)</f>
        <v>300</v>
      </c>
      <c r="BI1238" s="152">
        <f>VLOOKUP($A1238,Basisgegevens!$B:$L,10,0)</f>
        <v>135</v>
      </c>
      <c r="BJ1238" s="152">
        <f>VLOOKUP($A1238,Basisgegevens!$B:$L,11,0)</f>
        <v>19</v>
      </c>
      <c r="BK1238" s="152" t="str">
        <f t="shared" si="534"/>
        <v/>
      </c>
      <c r="BL1238" s="153" t="str">
        <f t="shared" si="535"/>
        <v>Uit</v>
      </c>
      <c r="BM1238" s="154" t="str">
        <f t="shared" si="514"/>
        <v/>
      </c>
      <c r="BN1238" s="154">
        <f t="shared" si="536"/>
        <v>0</v>
      </c>
      <c r="BO1238" s="154" t="str">
        <f t="shared" si="537"/>
        <v/>
      </c>
      <c r="BP1238" s="61"/>
      <c r="BQ1238" s="61"/>
      <c r="BR1238" s="59" t="str">
        <f t="shared" si="538"/>
        <v/>
      </c>
      <c r="BS1238" s="59" t="str">
        <f t="shared" si="539"/>
        <v/>
      </c>
      <c r="BT1238" s="155" t="str">
        <f t="shared" si="540"/>
        <v/>
      </c>
      <c r="BU1238" s="156" t="str">
        <f t="shared" si="541"/>
        <v/>
      </c>
      <c r="BV1238" s="68"/>
      <c r="BW1238" s="68"/>
      <c r="BX1238" s="68"/>
      <c r="BY1238" s="68"/>
      <c r="BZ1238" s="68"/>
      <c r="CA1238" s="68"/>
      <c r="CB1238" s="68"/>
      <c r="CC1238" s="68"/>
    </row>
    <row r="1239" spans="1:81" x14ac:dyDescent="0.2">
      <c r="A1239" s="161" t="s">
        <v>58</v>
      </c>
      <c r="B1239" s="32"/>
      <c r="C1239" s="164" t="str">
        <f t="shared" si="521"/>
        <v>M</v>
      </c>
      <c r="D1239" s="68"/>
      <c r="E1239" s="40"/>
      <c r="F1239" s="35"/>
      <c r="G1239" s="32"/>
      <c r="H1239" s="32"/>
      <c r="I1239" s="32"/>
      <c r="J1239" s="32"/>
      <c r="K1239" s="41"/>
      <c r="L1239" s="42"/>
      <c r="M1239" s="42"/>
      <c r="N1239" s="167" t="str">
        <f t="shared" si="522"/>
        <v>Uit</v>
      </c>
      <c r="O1239" s="46"/>
      <c r="P1239" s="47"/>
      <c r="Q1239" s="48">
        <f t="shared" si="523"/>
        <v>0</v>
      </c>
      <c r="R1239" s="49" t="str">
        <f t="shared" si="524"/>
        <v/>
      </c>
      <c r="S1239" s="50" t="str">
        <f t="shared" si="525"/>
        <v>Uit</v>
      </c>
      <c r="T1239" s="171">
        <f t="shared" si="526"/>
        <v>0</v>
      </c>
      <c r="U1239" s="169">
        <f t="shared" si="527"/>
        <v>0</v>
      </c>
      <c r="V1239" s="169" t="str">
        <f t="shared" si="528"/>
        <v>Uit</v>
      </c>
      <c r="W1239" s="170" t="str">
        <f t="shared" si="529"/>
        <v/>
      </c>
      <c r="X1239" s="91" t="str">
        <f t="shared" si="530"/>
        <v/>
      </c>
      <c r="Y1239" s="51"/>
      <c r="Z1239" s="51"/>
      <c r="AA1239" s="51"/>
      <c r="AB1239" s="51"/>
      <c r="AC1239" s="51"/>
      <c r="AD1239" s="51"/>
      <c r="AE1239" s="51"/>
      <c r="AF1239" s="51"/>
      <c r="AG1239" s="51"/>
      <c r="AH1239" s="51"/>
      <c r="AI1239" s="51"/>
      <c r="AJ1239" s="51"/>
      <c r="AK1239" s="51"/>
      <c r="AL1239" s="51"/>
      <c r="AM1239" s="51"/>
      <c r="AN1239" s="51"/>
      <c r="AO1239" s="51"/>
      <c r="AP1239" s="51"/>
      <c r="AQ1239" s="51"/>
      <c r="AR1239" s="51"/>
      <c r="AS1239" s="51"/>
      <c r="AT1239" s="51"/>
      <c r="AU1239" s="51"/>
      <c r="AV1239" s="51"/>
      <c r="AW1239" s="51"/>
      <c r="AX1239" s="149">
        <f t="shared" si="531"/>
        <v>0</v>
      </c>
      <c r="AY1239" s="52"/>
      <c r="AZ1239" s="90" t="e">
        <f>VLOOKUP(AY1239,Termination!C:D,2,FALSE)</f>
        <v>#N/A</v>
      </c>
      <c r="BA1239" s="92" t="str">
        <f t="shared" si="532"/>
        <v/>
      </c>
      <c r="BB1239" s="89"/>
      <c r="BC1239" s="89"/>
      <c r="BD1239" s="150" t="str">
        <f t="shared" si="533"/>
        <v/>
      </c>
      <c r="BE1239" s="151">
        <f>VLOOKUP(A1239,Basisgegevens!$B:$L,5,0)</f>
        <v>3.2638888888888887E-3</v>
      </c>
      <c r="BF1239" s="151">
        <f>VLOOKUP($A1239,Basisgegevens!$B:$L,7,0)</f>
        <v>3.0324074074074073E-3</v>
      </c>
      <c r="BG1239" s="151">
        <f>VLOOKUP($A1239,Basisgegevens!$B:$L,8,0)</f>
        <v>7.8125E-3</v>
      </c>
      <c r="BH1239" s="152">
        <f>VLOOKUP($A1239,Basisgegevens!$B:$L,9,0)</f>
        <v>300</v>
      </c>
      <c r="BI1239" s="152">
        <f>VLOOKUP($A1239,Basisgegevens!$B:$L,10,0)</f>
        <v>135</v>
      </c>
      <c r="BJ1239" s="152">
        <f>VLOOKUP($A1239,Basisgegevens!$B:$L,11,0)</f>
        <v>19</v>
      </c>
      <c r="BK1239" s="152" t="str">
        <f t="shared" si="534"/>
        <v/>
      </c>
      <c r="BL1239" s="153" t="str">
        <f t="shared" si="535"/>
        <v>Uit</v>
      </c>
      <c r="BM1239" s="154" t="str">
        <f t="shared" si="514"/>
        <v/>
      </c>
      <c r="BN1239" s="154">
        <f t="shared" si="536"/>
        <v>0</v>
      </c>
      <c r="BO1239" s="154" t="str">
        <f t="shared" si="537"/>
        <v/>
      </c>
      <c r="BP1239" s="61"/>
      <c r="BQ1239" s="61"/>
      <c r="BR1239" s="59" t="str">
        <f t="shared" si="538"/>
        <v/>
      </c>
      <c r="BS1239" s="59" t="str">
        <f t="shared" si="539"/>
        <v/>
      </c>
      <c r="BT1239" s="155" t="str">
        <f t="shared" si="540"/>
        <v/>
      </c>
      <c r="BU1239" s="156" t="str">
        <f t="shared" si="541"/>
        <v/>
      </c>
      <c r="BV1239" s="68"/>
      <c r="BW1239" s="68"/>
      <c r="BX1239" s="68"/>
      <c r="BY1239" s="68"/>
      <c r="BZ1239" s="68"/>
      <c r="CA1239" s="68"/>
      <c r="CB1239" s="68"/>
      <c r="CC1239" s="68"/>
    </row>
    <row r="1240" spans="1:81" x14ac:dyDescent="0.2">
      <c r="A1240" s="161" t="s">
        <v>58</v>
      </c>
      <c r="B1240" s="32"/>
      <c r="C1240" s="164" t="str">
        <f t="shared" si="521"/>
        <v>M</v>
      </c>
      <c r="D1240" s="68"/>
      <c r="E1240" s="40"/>
      <c r="F1240" s="35"/>
      <c r="G1240" s="32"/>
      <c r="H1240" s="32"/>
      <c r="I1240" s="32"/>
      <c r="J1240" s="32"/>
      <c r="K1240" s="41"/>
      <c r="L1240" s="42"/>
      <c r="M1240" s="42"/>
      <c r="N1240" s="167" t="str">
        <f t="shared" si="522"/>
        <v>Uit</v>
      </c>
      <c r="O1240" s="46"/>
      <c r="P1240" s="47"/>
      <c r="Q1240" s="48">
        <f t="shared" si="523"/>
        <v>0</v>
      </c>
      <c r="R1240" s="49" t="str">
        <f t="shared" si="524"/>
        <v/>
      </c>
      <c r="S1240" s="50" t="str">
        <f t="shared" si="525"/>
        <v>Uit</v>
      </c>
      <c r="T1240" s="171">
        <f t="shared" si="526"/>
        <v>0</v>
      </c>
      <c r="U1240" s="169">
        <f t="shared" si="527"/>
        <v>0</v>
      </c>
      <c r="V1240" s="169" t="str">
        <f t="shared" si="528"/>
        <v>Uit</v>
      </c>
      <c r="W1240" s="170" t="str">
        <f t="shared" si="529"/>
        <v/>
      </c>
      <c r="X1240" s="91" t="str">
        <f t="shared" si="530"/>
        <v/>
      </c>
      <c r="Y1240" s="51"/>
      <c r="Z1240" s="51"/>
      <c r="AA1240" s="51"/>
      <c r="AB1240" s="51"/>
      <c r="AC1240" s="51"/>
      <c r="AD1240" s="51"/>
      <c r="AE1240" s="51"/>
      <c r="AF1240" s="51"/>
      <c r="AG1240" s="51"/>
      <c r="AH1240" s="51"/>
      <c r="AI1240" s="51"/>
      <c r="AJ1240" s="51"/>
      <c r="AK1240" s="51"/>
      <c r="AL1240" s="51"/>
      <c r="AM1240" s="51"/>
      <c r="AN1240" s="51"/>
      <c r="AO1240" s="51"/>
      <c r="AP1240" s="51"/>
      <c r="AQ1240" s="51"/>
      <c r="AR1240" s="51"/>
      <c r="AS1240" s="51"/>
      <c r="AT1240" s="51"/>
      <c r="AU1240" s="51"/>
      <c r="AV1240" s="51"/>
      <c r="AW1240" s="51"/>
      <c r="AX1240" s="149">
        <f t="shared" si="531"/>
        <v>0</v>
      </c>
      <c r="AY1240" s="52"/>
      <c r="AZ1240" s="90" t="e">
        <f>VLOOKUP(AY1240,Termination!C:D,2,FALSE)</f>
        <v>#N/A</v>
      </c>
      <c r="BA1240" s="92" t="str">
        <f t="shared" si="532"/>
        <v/>
      </c>
      <c r="BB1240" s="89"/>
      <c r="BC1240" s="89"/>
      <c r="BD1240" s="150" t="str">
        <f t="shared" si="533"/>
        <v/>
      </c>
      <c r="BE1240" s="151">
        <f>VLOOKUP(A1240,Basisgegevens!$B:$L,5,0)</f>
        <v>3.2638888888888887E-3</v>
      </c>
      <c r="BF1240" s="151">
        <f>VLOOKUP($A1240,Basisgegevens!$B:$L,7,0)</f>
        <v>3.0324074074074073E-3</v>
      </c>
      <c r="BG1240" s="151">
        <f>VLOOKUP($A1240,Basisgegevens!$B:$L,8,0)</f>
        <v>7.8125E-3</v>
      </c>
      <c r="BH1240" s="152">
        <f>VLOOKUP($A1240,Basisgegevens!$B:$L,9,0)</f>
        <v>300</v>
      </c>
      <c r="BI1240" s="152">
        <f>VLOOKUP($A1240,Basisgegevens!$B:$L,10,0)</f>
        <v>135</v>
      </c>
      <c r="BJ1240" s="152">
        <f>VLOOKUP($A1240,Basisgegevens!$B:$L,11,0)</f>
        <v>19</v>
      </c>
      <c r="BK1240" s="152" t="str">
        <f t="shared" si="534"/>
        <v/>
      </c>
      <c r="BL1240" s="153" t="str">
        <f t="shared" si="535"/>
        <v>Uit</v>
      </c>
      <c r="BM1240" s="154" t="str">
        <f t="shared" si="514"/>
        <v/>
      </c>
      <c r="BN1240" s="154">
        <f t="shared" si="536"/>
        <v>0</v>
      </c>
      <c r="BO1240" s="154" t="str">
        <f t="shared" si="537"/>
        <v/>
      </c>
      <c r="BP1240" s="61"/>
      <c r="BQ1240" s="61"/>
      <c r="BR1240" s="59" t="str">
        <f t="shared" si="538"/>
        <v/>
      </c>
      <c r="BS1240" s="59" t="str">
        <f t="shared" si="539"/>
        <v/>
      </c>
      <c r="BT1240" s="155" t="str">
        <f t="shared" si="540"/>
        <v/>
      </c>
      <c r="BU1240" s="156" t="str">
        <f t="shared" si="541"/>
        <v/>
      </c>
      <c r="BV1240" s="68"/>
      <c r="BW1240" s="68"/>
      <c r="BX1240" s="68"/>
      <c r="BY1240" s="68"/>
      <c r="BZ1240" s="68"/>
      <c r="CA1240" s="68"/>
      <c r="CB1240" s="68"/>
      <c r="CC1240" s="68"/>
    </row>
    <row r="1241" spans="1:81" x14ac:dyDescent="0.2">
      <c r="A1241" s="161" t="s">
        <v>58</v>
      </c>
      <c r="B1241" s="32"/>
      <c r="C1241" s="164" t="str">
        <f t="shared" si="521"/>
        <v>M</v>
      </c>
      <c r="D1241" s="68"/>
      <c r="E1241" s="40"/>
      <c r="F1241" s="35"/>
      <c r="G1241" s="32"/>
      <c r="H1241" s="32"/>
      <c r="I1241" s="32"/>
      <c r="J1241" s="32"/>
      <c r="K1241" s="41"/>
      <c r="L1241" s="42"/>
      <c r="M1241" s="42"/>
      <c r="N1241" s="167" t="str">
        <f t="shared" si="522"/>
        <v>Uit</v>
      </c>
      <c r="O1241" s="46"/>
      <c r="P1241" s="47"/>
      <c r="Q1241" s="48">
        <f t="shared" si="523"/>
        <v>0</v>
      </c>
      <c r="R1241" s="49" t="str">
        <f t="shared" si="524"/>
        <v/>
      </c>
      <c r="S1241" s="50" t="str">
        <f t="shared" si="525"/>
        <v>Uit</v>
      </c>
      <c r="T1241" s="171">
        <f t="shared" si="526"/>
        <v>0</v>
      </c>
      <c r="U1241" s="169">
        <f t="shared" si="527"/>
        <v>0</v>
      </c>
      <c r="V1241" s="169" t="str">
        <f t="shared" si="528"/>
        <v>Uit</v>
      </c>
      <c r="W1241" s="170" t="str">
        <f t="shared" si="529"/>
        <v/>
      </c>
      <c r="X1241" s="91" t="str">
        <f t="shared" si="530"/>
        <v/>
      </c>
      <c r="Y1241" s="51"/>
      <c r="Z1241" s="51"/>
      <c r="AA1241" s="51"/>
      <c r="AB1241" s="51"/>
      <c r="AC1241" s="51"/>
      <c r="AD1241" s="51"/>
      <c r="AE1241" s="51"/>
      <c r="AF1241" s="51"/>
      <c r="AG1241" s="51"/>
      <c r="AH1241" s="51"/>
      <c r="AI1241" s="51"/>
      <c r="AJ1241" s="51"/>
      <c r="AK1241" s="51"/>
      <c r="AL1241" s="51"/>
      <c r="AM1241" s="51"/>
      <c r="AN1241" s="51"/>
      <c r="AO1241" s="51"/>
      <c r="AP1241" s="51"/>
      <c r="AQ1241" s="51"/>
      <c r="AR1241" s="51"/>
      <c r="AS1241" s="51"/>
      <c r="AT1241" s="51"/>
      <c r="AU1241" s="51"/>
      <c r="AV1241" s="51"/>
      <c r="AW1241" s="51"/>
      <c r="AX1241" s="149">
        <f t="shared" si="531"/>
        <v>0</v>
      </c>
      <c r="AY1241" s="52"/>
      <c r="AZ1241" s="90" t="e">
        <f>VLOOKUP(AY1241,Termination!C:D,2,FALSE)</f>
        <v>#N/A</v>
      </c>
      <c r="BA1241" s="92" t="str">
        <f t="shared" si="532"/>
        <v/>
      </c>
      <c r="BB1241" s="89"/>
      <c r="BC1241" s="89"/>
      <c r="BD1241" s="150" t="str">
        <f t="shared" si="533"/>
        <v/>
      </c>
      <c r="BE1241" s="151">
        <f>VLOOKUP(A1241,Basisgegevens!$B:$L,5,0)</f>
        <v>3.2638888888888887E-3</v>
      </c>
      <c r="BF1241" s="151">
        <f>VLOOKUP($A1241,Basisgegevens!$B:$L,7,0)</f>
        <v>3.0324074074074073E-3</v>
      </c>
      <c r="BG1241" s="151">
        <f>VLOOKUP($A1241,Basisgegevens!$B:$L,8,0)</f>
        <v>7.8125E-3</v>
      </c>
      <c r="BH1241" s="152">
        <f>VLOOKUP($A1241,Basisgegevens!$B:$L,9,0)</f>
        <v>300</v>
      </c>
      <c r="BI1241" s="152">
        <f>VLOOKUP($A1241,Basisgegevens!$B:$L,10,0)</f>
        <v>135</v>
      </c>
      <c r="BJ1241" s="152">
        <f>VLOOKUP($A1241,Basisgegevens!$B:$L,11,0)</f>
        <v>19</v>
      </c>
      <c r="BK1241" s="152" t="str">
        <f t="shared" si="534"/>
        <v/>
      </c>
      <c r="BL1241" s="153" t="str">
        <f t="shared" si="535"/>
        <v>Uit</v>
      </c>
      <c r="BM1241" s="154" t="str">
        <f t="shared" si="514"/>
        <v/>
      </c>
      <c r="BN1241" s="154">
        <f t="shared" si="536"/>
        <v>0</v>
      </c>
      <c r="BO1241" s="154" t="str">
        <f t="shared" si="537"/>
        <v/>
      </c>
      <c r="BP1241" s="61"/>
      <c r="BQ1241" s="61"/>
      <c r="BR1241" s="59" t="str">
        <f t="shared" si="538"/>
        <v/>
      </c>
      <c r="BS1241" s="59" t="str">
        <f t="shared" si="539"/>
        <v/>
      </c>
      <c r="BT1241" s="155" t="str">
        <f t="shared" si="540"/>
        <v/>
      </c>
      <c r="BU1241" s="156" t="str">
        <f t="shared" si="541"/>
        <v/>
      </c>
      <c r="BV1241" s="68"/>
      <c r="BW1241" s="68"/>
      <c r="BX1241" s="68"/>
      <c r="BY1241" s="68"/>
      <c r="BZ1241" s="68"/>
      <c r="CA1241" s="68"/>
      <c r="CB1241" s="68"/>
      <c r="CC1241" s="68"/>
    </row>
    <row r="1242" spans="1:81" x14ac:dyDescent="0.2">
      <c r="A1242" s="161" t="s">
        <v>58</v>
      </c>
      <c r="B1242" s="32"/>
      <c r="C1242" s="164" t="str">
        <f t="shared" si="521"/>
        <v>M</v>
      </c>
      <c r="D1242" s="68"/>
      <c r="E1242" s="40"/>
      <c r="F1242" s="35"/>
      <c r="G1242" s="32"/>
      <c r="H1242" s="32"/>
      <c r="I1242" s="32"/>
      <c r="J1242" s="32"/>
      <c r="K1242" s="41"/>
      <c r="L1242" s="42"/>
      <c r="M1242" s="42"/>
      <c r="N1242" s="167" t="str">
        <f t="shared" si="522"/>
        <v>Uit</v>
      </c>
      <c r="O1242" s="46"/>
      <c r="P1242" s="47"/>
      <c r="Q1242" s="48">
        <f t="shared" si="523"/>
        <v>0</v>
      </c>
      <c r="R1242" s="49" t="str">
        <f t="shared" si="524"/>
        <v/>
      </c>
      <c r="S1242" s="50" t="str">
        <f t="shared" si="525"/>
        <v>Uit</v>
      </c>
      <c r="T1242" s="171">
        <f t="shared" si="526"/>
        <v>0</v>
      </c>
      <c r="U1242" s="169">
        <f t="shared" si="527"/>
        <v>0</v>
      </c>
      <c r="V1242" s="169" t="str">
        <f t="shared" si="528"/>
        <v>Uit</v>
      </c>
      <c r="W1242" s="170" t="str">
        <f t="shared" si="529"/>
        <v/>
      </c>
      <c r="X1242" s="91" t="str">
        <f t="shared" si="530"/>
        <v/>
      </c>
      <c r="Y1242" s="51"/>
      <c r="Z1242" s="51"/>
      <c r="AA1242" s="51"/>
      <c r="AB1242" s="51"/>
      <c r="AC1242" s="51"/>
      <c r="AD1242" s="51"/>
      <c r="AE1242" s="51"/>
      <c r="AF1242" s="51"/>
      <c r="AG1242" s="51"/>
      <c r="AH1242" s="51"/>
      <c r="AI1242" s="51"/>
      <c r="AJ1242" s="51"/>
      <c r="AK1242" s="51"/>
      <c r="AL1242" s="51"/>
      <c r="AM1242" s="51"/>
      <c r="AN1242" s="51"/>
      <c r="AO1242" s="51"/>
      <c r="AP1242" s="51"/>
      <c r="AQ1242" s="51"/>
      <c r="AR1242" s="51"/>
      <c r="AS1242" s="51"/>
      <c r="AT1242" s="51"/>
      <c r="AU1242" s="51"/>
      <c r="AV1242" s="51"/>
      <c r="AW1242" s="51"/>
      <c r="AX1242" s="149">
        <f t="shared" si="531"/>
        <v>0</v>
      </c>
      <c r="AY1242" s="52"/>
      <c r="AZ1242" s="90" t="e">
        <f>VLOOKUP(AY1242,Termination!C:D,2,FALSE)</f>
        <v>#N/A</v>
      </c>
      <c r="BA1242" s="92" t="str">
        <f t="shared" si="532"/>
        <v/>
      </c>
      <c r="BB1242" s="89"/>
      <c r="BC1242" s="89"/>
      <c r="BD1242" s="150" t="str">
        <f t="shared" si="533"/>
        <v/>
      </c>
      <c r="BE1242" s="151">
        <f>VLOOKUP(A1242,Basisgegevens!$B:$L,5,0)</f>
        <v>3.2638888888888887E-3</v>
      </c>
      <c r="BF1242" s="151">
        <f>VLOOKUP($A1242,Basisgegevens!$B:$L,7,0)</f>
        <v>3.0324074074074073E-3</v>
      </c>
      <c r="BG1242" s="151">
        <f>VLOOKUP($A1242,Basisgegevens!$B:$L,8,0)</f>
        <v>7.8125E-3</v>
      </c>
      <c r="BH1242" s="152">
        <f>VLOOKUP($A1242,Basisgegevens!$B:$L,9,0)</f>
        <v>300</v>
      </c>
      <c r="BI1242" s="152">
        <f>VLOOKUP($A1242,Basisgegevens!$B:$L,10,0)</f>
        <v>135</v>
      </c>
      <c r="BJ1242" s="152">
        <f>VLOOKUP($A1242,Basisgegevens!$B:$L,11,0)</f>
        <v>19</v>
      </c>
      <c r="BK1242" s="152" t="str">
        <f t="shared" si="534"/>
        <v/>
      </c>
      <c r="BL1242" s="153" t="str">
        <f t="shared" si="535"/>
        <v>Uit</v>
      </c>
      <c r="BM1242" s="154" t="str">
        <f t="shared" si="514"/>
        <v/>
      </c>
      <c r="BN1242" s="154">
        <f t="shared" si="536"/>
        <v>0</v>
      </c>
      <c r="BO1242" s="154" t="str">
        <f t="shared" si="537"/>
        <v/>
      </c>
      <c r="BP1242" s="61"/>
      <c r="BQ1242" s="61"/>
      <c r="BR1242" s="59" t="str">
        <f t="shared" si="538"/>
        <v/>
      </c>
      <c r="BS1242" s="59" t="str">
        <f t="shared" si="539"/>
        <v/>
      </c>
      <c r="BT1242" s="155" t="str">
        <f t="shared" si="540"/>
        <v/>
      </c>
      <c r="BU1242" s="156" t="str">
        <f t="shared" si="541"/>
        <v/>
      </c>
      <c r="BV1242" s="68"/>
      <c r="BW1242" s="68"/>
      <c r="BX1242" s="68"/>
      <c r="BY1242" s="68"/>
      <c r="BZ1242" s="68"/>
      <c r="CA1242" s="68"/>
      <c r="CB1242" s="68"/>
      <c r="CC1242" s="68"/>
    </row>
    <row r="1243" spans="1:81" x14ac:dyDescent="0.2">
      <c r="A1243" s="161" t="s">
        <v>58</v>
      </c>
      <c r="B1243" s="32"/>
      <c r="C1243" s="164" t="str">
        <f t="shared" si="521"/>
        <v>M</v>
      </c>
      <c r="D1243" s="68"/>
      <c r="E1243" s="40"/>
      <c r="F1243" s="35"/>
      <c r="G1243" s="32"/>
      <c r="H1243" s="32"/>
      <c r="I1243" s="32"/>
      <c r="J1243" s="32"/>
      <c r="K1243" s="41"/>
      <c r="L1243" s="42"/>
      <c r="M1243" s="42"/>
      <c r="N1243" s="167" t="str">
        <f t="shared" si="522"/>
        <v>Uit</v>
      </c>
      <c r="O1243" s="46"/>
      <c r="P1243" s="47"/>
      <c r="Q1243" s="48">
        <f t="shared" si="523"/>
        <v>0</v>
      </c>
      <c r="R1243" s="49" t="str">
        <f t="shared" si="524"/>
        <v/>
      </c>
      <c r="S1243" s="50" t="str">
        <f t="shared" si="525"/>
        <v>Uit</v>
      </c>
      <c r="T1243" s="171">
        <f t="shared" si="526"/>
        <v>0</v>
      </c>
      <c r="U1243" s="169">
        <f t="shared" si="527"/>
        <v>0</v>
      </c>
      <c r="V1243" s="169" t="str">
        <f t="shared" si="528"/>
        <v>Uit</v>
      </c>
      <c r="W1243" s="170" t="str">
        <f t="shared" si="529"/>
        <v/>
      </c>
      <c r="X1243" s="91" t="str">
        <f t="shared" si="530"/>
        <v/>
      </c>
      <c r="Y1243" s="51"/>
      <c r="Z1243" s="51"/>
      <c r="AA1243" s="51"/>
      <c r="AB1243" s="51"/>
      <c r="AC1243" s="51"/>
      <c r="AD1243" s="51"/>
      <c r="AE1243" s="51"/>
      <c r="AF1243" s="51"/>
      <c r="AG1243" s="51"/>
      <c r="AH1243" s="51"/>
      <c r="AI1243" s="51"/>
      <c r="AJ1243" s="51"/>
      <c r="AK1243" s="51"/>
      <c r="AL1243" s="51"/>
      <c r="AM1243" s="51"/>
      <c r="AN1243" s="51"/>
      <c r="AO1243" s="51"/>
      <c r="AP1243" s="51"/>
      <c r="AQ1243" s="51"/>
      <c r="AR1243" s="51"/>
      <c r="AS1243" s="51"/>
      <c r="AT1243" s="51"/>
      <c r="AU1243" s="51"/>
      <c r="AV1243" s="51"/>
      <c r="AW1243" s="51"/>
      <c r="AX1243" s="149">
        <f t="shared" si="531"/>
        <v>0</v>
      </c>
      <c r="AY1243" s="52"/>
      <c r="AZ1243" s="90" t="e">
        <f>VLOOKUP(AY1243,Termination!C:D,2,FALSE)</f>
        <v>#N/A</v>
      </c>
      <c r="BA1243" s="92" t="str">
        <f t="shared" si="532"/>
        <v/>
      </c>
      <c r="BB1243" s="89"/>
      <c r="BC1243" s="89"/>
      <c r="BD1243" s="150" t="str">
        <f t="shared" si="533"/>
        <v/>
      </c>
      <c r="BE1243" s="151">
        <f>VLOOKUP(A1243,Basisgegevens!$B:$L,5,0)</f>
        <v>3.2638888888888887E-3</v>
      </c>
      <c r="BF1243" s="151">
        <f>VLOOKUP($A1243,Basisgegevens!$B:$L,7,0)</f>
        <v>3.0324074074074073E-3</v>
      </c>
      <c r="BG1243" s="151">
        <f>VLOOKUP($A1243,Basisgegevens!$B:$L,8,0)</f>
        <v>7.8125E-3</v>
      </c>
      <c r="BH1243" s="152">
        <f>VLOOKUP($A1243,Basisgegevens!$B:$L,9,0)</f>
        <v>300</v>
      </c>
      <c r="BI1243" s="152">
        <f>VLOOKUP($A1243,Basisgegevens!$B:$L,10,0)</f>
        <v>135</v>
      </c>
      <c r="BJ1243" s="152">
        <f>VLOOKUP($A1243,Basisgegevens!$B:$L,11,0)</f>
        <v>19</v>
      </c>
      <c r="BK1243" s="152" t="str">
        <f t="shared" si="534"/>
        <v/>
      </c>
      <c r="BL1243" s="153" t="str">
        <f t="shared" si="535"/>
        <v>Uit</v>
      </c>
      <c r="BM1243" s="154" t="str">
        <f t="shared" ref="BM1243:BM1277" si="542">IFERROR(IF(BD1243&gt;BE1243,(BD1243-BE1243)*24*3600*0.4,0),"")</f>
        <v/>
      </c>
      <c r="BN1243" s="154">
        <f t="shared" si="536"/>
        <v>0</v>
      </c>
      <c r="BO1243" s="154" t="str">
        <f t="shared" si="537"/>
        <v/>
      </c>
      <c r="BP1243" s="61"/>
      <c r="BQ1243" s="61"/>
      <c r="BR1243" s="59" t="str">
        <f t="shared" si="538"/>
        <v/>
      </c>
      <c r="BS1243" s="59" t="str">
        <f t="shared" si="539"/>
        <v/>
      </c>
      <c r="BT1243" s="155" t="str">
        <f t="shared" si="540"/>
        <v/>
      </c>
      <c r="BU1243" s="156" t="str">
        <f t="shared" si="541"/>
        <v/>
      </c>
      <c r="BV1243" s="68"/>
      <c r="BW1243" s="68"/>
      <c r="BX1243" s="68"/>
      <c r="BY1243" s="68"/>
      <c r="BZ1243" s="68"/>
      <c r="CA1243" s="68"/>
      <c r="CB1243" s="68"/>
      <c r="CC1243" s="68"/>
    </row>
    <row r="1244" spans="1:81" x14ac:dyDescent="0.2">
      <c r="A1244" s="161" t="s">
        <v>58</v>
      </c>
      <c r="B1244" s="32"/>
      <c r="C1244" s="164" t="str">
        <f t="shared" si="521"/>
        <v>M</v>
      </c>
      <c r="D1244" s="68"/>
      <c r="E1244" s="40"/>
      <c r="F1244" s="35"/>
      <c r="G1244" s="32"/>
      <c r="H1244" s="32"/>
      <c r="I1244" s="32"/>
      <c r="J1244" s="32"/>
      <c r="K1244" s="41"/>
      <c r="L1244" s="42"/>
      <c r="M1244" s="42"/>
      <c r="N1244" s="167" t="str">
        <f t="shared" si="522"/>
        <v>Uit</v>
      </c>
      <c r="O1244" s="46"/>
      <c r="P1244" s="47"/>
      <c r="Q1244" s="48">
        <f t="shared" si="523"/>
        <v>0</v>
      </c>
      <c r="R1244" s="49" t="str">
        <f t="shared" si="524"/>
        <v/>
      </c>
      <c r="S1244" s="50" t="str">
        <f t="shared" si="525"/>
        <v>Uit</v>
      </c>
      <c r="T1244" s="171">
        <f t="shared" si="526"/>
        <v>0</v>
      </c>
      <c r="U1244" s="169">
        <f t="shared" si="527"/>
        <v>0</v>
      </c>
      <c r="V1244" s="169" t="str">
        <f t="shared" si="528"/>
        <v>Uit</v>
      </c>
      <c r="W1244" s="170" t="str">
        <f t="shared" si="529"/>
        <v/>
      </c>
      <c r="X1244" s="91" t="str">
        <f t="shared" si="530"/>
        <v/>
      </c>
      <c r="Y1244" s="51"/>
      <c r="Z1244" s="51"/>
      <c r="AA1244" s="51"/>
      <c r="AB1244" s="51"/>
      <c r="AC1244" s="51"/>
      <c r="AD1244" s="51"/>
      <c r="AE1244" s="51"/>
      <c r="AF1244" s="51"/>
      <c r="AG1244" s="51"/>
      <c r="AH1244" s="51"/>
      <c r="AI1244" s="51"/>
      <c r="AJ1244" s="51"/>
      <c r="AK1244" s="51"/>
      <c r="AL1244" s="51"/>
      <c r="AM1244" s="51"/>
      <c r="AN1244" s="51"/>
      <c r="AO1244" s="51"/>
      <c r="AP1244" s="51"/>
      <c r="AQ1244" s="51"/>
      <c r="AR1244" s="51"/>
      <c r="AS1244" s="51"/>
      <c r="AT1244" s="51"/>
      <c r="AU1244" s="51"/>
      <c r="AV1244" s="51"/>
      <c r="AW1244" s="51"/>
      <c r="AX1244" s="149">
        <f t="shared" si="531"/>
        <v>0</v>
      </c>
      <c r="AY1244" s="52"/>
      <c r="AZ1244" s="90" t="e">
        <f>VLOOKUP(AY1244,Termination!C:D,2,FALSE)</f>
        <v>#N/A</v>
      </c>
      <c r="BA1244" s="92" t="str">
        <f t="shared" si="532"/>
        <v/>
      </c>
      <c r="BB1244" s="89"/>
      <c r="BC1244" s="89"/>
      <c r="BD1244" s="150" t="str">
        <f t="shared" si="533"/>
        <v/>
      </c>
      <c r="BE1244" s="151">
        <f>VLOOKUP(A1244,Basisgegevens!$B:$L,5,0)</f>
        <v>3.2638888888888887E-3</v>
      </c>
      <c r="BF1244" s="151">
        <f>VLOOKUP($A1244,Basisgegevens!$B:$L,7,0)</f>
        <v>3.0324074074074073E-3</v>
      </c>
      <c r="BG1244" s="151">
        <f>VLOOKUP($A1244,Basisgegevens!$B:$L,8,0)</f>
        <v>7.8125E-3</v>
      </c>
      <c r="BH1244" s="152">
        <f>VLOOKUP($A1244,Basisgegevens!$B:$L,9,0)</f>
        <v>300</v>
      </c>
      <c r="BI1244" s="152">
        <f>VLOOKUP($A1244,Basisgegevens!$B:$L,10,0)</f>
        <v>135</v>
      </c>
      <c r="BJ1244" s="152">
        <f>VLOOKUP($A1244,Basisgegevens!$B:$L,11,0)</f>
        <v>19</v>
      </c>
      <c r="BK1244" s="152" t="str">
        <f t="shared" si="534"/>
        <v/>
      </c>
      <c r="BL1244" s="153" t="str">
        <f t="shared" si="535"/>
        <v>Uit</v>
      </c>
      <c r="BM1244" s="154" t="str">
        <f t="shared" si="542"/>
        <v/>
      </c>
      <c r="BN1244" s="154">
        <f t="shared" si="536"/>
        <v>0</v>
      </c>
      <c r="BO1244" s="154" t="str">
        <f t="shared" si="537"/>
        <v/>
      </c>
      <c r="BP1244" s="61"/>
      <c r="BQ1244" s="61"/>
      <c r="BR1244" s="59" t="str">
        <f t="shared" si="538"/>
        <v/>
      </c>
      <c r="BS1244" s="59" t="str">
        <f t="shared" si="539"/>
        <v/>
      </c>
      <c r="BT1244" s="155" t="str">
        <f t="shared" si="540"/>
        <v/>
      </c>
      <c r="BU1244" s="156" t="str">
        <f t="shared" si="541"/>
        <v/>
      </c>
      <c r="BV1244" s="68"/>
      <c r="BW1244" s="68"/>
      <c r="BX1244" s="68"/>
      <c r="BY1244" s="68"/>
      <c r="BZ1244" s="68"/>
      <c r="CA1244" s="68"/>
      <c r="CB1244" s="68"/>
      <c r="CC1244" s="68"/>
    </row>
    <row r="1245" spans="1:81" x14ac:dyDescent="0.2">
      <c r="A1245" s="161" t="s">
        <v>58</v>
      </c>
      <c r="B1245" s="32"/>
      <c r="C1245" s="164" t="str">
        <f t="shared" si="521"/>
        <v>M</v>
      </c>
      <c r="D1245" s="68"/>
      <c r="E1245" s="40"/>
      <c r="F1245" s="35"/>
      <c r="G1245" s="32"/>
      <c r="H1245" s="32"/>
      <c r="I1245" s="32"/>
      <c r="J1245" s="32"/>
      <c r="K1245" s="41"/>
      <c r="L1245" s="42"/>
      <c r="M1245" s="42"/>
      <c r="N1245" s="167" t="str">
        <f t="shared" si="522"/>
        <v>Uit</v>
      </c>
      <c r="O1245" s="46"/>
      <c r="P1245" s="47"/>
      <c r="Q1245" s="48">
        <f t="shared" si="523"/>
        <v>0</v>
      </c>
      <c r="R1245" s="49" t="str">
        <f t="shared" si="524"/>
        <v/>
      </c>
      <c r="S1245" s="50" t="str">
        <f t="shared" si="525"/>
        <v>Uit</v>
      </c>
      <c r="T1245" s="171">
        <f t="shared" si="526"/>
        <v>0</v>
      </c>
      <c r="U1245" s="169">
        <f t="shared" si="527"/>
        <v>0</v>
      </c>
      <c r="V1245" s="169" t="str">
        <f t="shared" si="528"/>
        <v>Uit</v>
      </c>
      <c r="W1245" s="170" t="str">
        <f t="shared" si="529"/>
        <v/>
      </c>
      <c r="X1245" s="91" t="str">
        <f t="shared" si="530"/>
        <v/>
      </c>
      <c r="Y1245" s="51"/>
      <c r="Z1245" s="51"/>
      <c r="AA1245" s="51"/>
      <c r="AB1245" s="51"/>
      <c r="AC1245" s="51"/>
      <c r="AD1245" s="51"/>
      <c r="AE1245" s="51"/>
      <c r="AF1245" s="51"/>
      <c r="AG1245" s="51"/>
      <c r="AH1245" s="51"/>
      <c r="AI1245" s="51"/>
      <c r="AJ1245" s="51"/>
      <c r="AK1245" s="51"/>
      <c r="AL1245" s="51"/>
      <c r="AM1245" s="51"/>
      <c r="AN1245" s="51"/>
      <c r="AO1245" s="51"/>
      <c r="AP1245" s="51"/>
      <c r="AQ1245" s="51"/>
      <c r="AR1245" s="51"/>
      <c r="AS1245" s="51"/>
      <c r="AT1245" s="51"/>
      <c r="AU1245" s="51"/>
      <c r="AV1245" s="51"/>
      <c r="AW1245" s="51"/>
      <c r="AX1245" s="149">
        <f t="shared" si="531"/>
        <v>0</v>
      </c>
      <c r="AY1245" s="52"/>
      <c r="AZ1245" s="90" t="e">
        <f>VLOOKUP(AY1245,Termination!C:D,2,FALSE)</f>
        <v>#N/A</v>
      </c>
      <c r="BA1245" s="92" t="str">
        <f t="shared" si="532"/>
        <v/>
      </c>
      <c r="BB1245" s="89"/>
      <c r="BC1245" s="89"/>
      <c r="BD1245" s="150" t="str">
        <f t="shared" si="533"/>
        <v/>
      </c>
      <c r="BE1245" s="151">
        <f>VLOOKUP(A1245,Basisgegevens!$B:$L,5,0)</f>
        <v>3.2638888888888887E-3</v>
      </c>
      <c r="BF1245" s="151">
        <f>VLOOKUP($A1245,Basisgegevens!$B:$L,7,0)</f>
        <v>3.0324074074074073E-3</v>
      </c>
      <c r="BG1245" s="151">
        <f>VLOOKUP($A1245,Basisgegevens!$B:$L,8,0)</f>
        <v>7.8125E-3</v>
      </c>
      <c r="BH1245" s="152">
        <f>VLOOKUP($A1245,Basisgegevens!$B:$L,9,0)</f>
        <v>300</v>
      </c>
      <c r="BI1245" s="152">
        <f>VLOOKUP($A1245,Basisgegevens!$B:$L,10,0)</f>
        <v>135</v>
      </c>
      <c r="BJ1245" s="152">
        <f>VLOOKUP($A1245,Basisgegevens!$B:$L,11,0)</f>
        <v>19</v>
      </c>
      <c r="BK1245" s="152" t="str">
        <f t="shared" si="534"/>
        <v/>
      </c>
      <c r="BL1245" s="153" t="str">
        <f t="shared" si="535"/>
        <v>Uit</v>
      </c>
      <c r="BM1245" s="154" t="str">
        <f t="shared" si="542"/>
        <v/>
      </c>
      <c r="BN1245" s="154">
        <f t="shared" si="536"/>
        <v>0</v>
      </c>
      <c r="BO1245" s="154" t="str">
        <f t="shared" si="537"/>
        <v/>
      </c>
      <c r="BP1245" s="61"/>
      <c r="BQ1245" s="61"/>
      <c r="BR1245" s="59" t="str">
        <f t="shared" si="538"/>
        <v/>
      </c>
      <c r="BS1245" s="59" t="str">
        <f t="shared" si="539"/>
        <v/>
      </c>
      <c r="BT1245" s="155" t="str">
        <f t="shared" si="540"/>
        <v/>
      </c>
      <c r="BU1245" s="156" t="str">
        <f t="shared" si="541"/>
        <v/>
      </c>
      <c r="BV1245" s="68"/>
      <c r="BW1245" s="68"/>
      <c r="BX1245" s="68"/>
      <c r="BY1245" s="68"/>
      <c r="BZ1245" s="68"/>
      <c r="CA1245" s="68"/>
      <c r="CB1245" s="68"/>
      <c r="CC1245" s="68"/>
    </row>
    <row r="1246" spans="1:81" x14ac:dyDescent="0.2">
      <c r="A1246" s="161" t="s">
        <v>58</v>
      </c>
      <c r="B1246" s="32"/>
      <c r="C1246" s="164" t="str">
        <f t="shared" si="521"/>
        <v>M</v>
      </c>
      <c r="D1246" s="68"/>
      <c r="E1246" s="40"/>
      <c r="F1246" s="35"/>
      <c r="G1246" s="32"/>
      <c r="H1246" s="32"/>
      <c r="I1246" s="32"/>
      <c r="J1246" s="32"/>
      <c r="K1246" s="41"/>
      <c r="L1246" s="42"/>
      <c r="M1246" s="42"/>
      <c r="N1246" s="167" t="str">
        <f t="shared" si="522"/>
        <v>Uit</v>
      </c>
      <c r="O1246" s="46"/>
      <c r="P1246" s="47"/>
      <c r="Q1246" s="48">
        <f t="shared" si="523"/>
        <v>0</v>
      </c>
      <c r="R1246" s="49" t="str">
        <f t="shared" si="524"/>
        <v/>
      </c>
      <c r="S1246" s="50" t="str">
        <f t="shared" si="525"/>
        <v>Uit</v>
      </c>
      <c r="T1246" s="171">
        <f t="shared" si="526"/>
        <v>0</v>
      </c>
      <c r="U1246" s="169">
        <f t="shared" si="527"/>
        <v>0</v>
      </c>
      <c r="V1246" s="169" t="str">
        <f t="shared" si="528"/>
        <v>Uit</v>
      </c>
      <c r="W1246" s="170" t="str">
        <f t="shared" si="529"/>
        <v/>
      </c>
      <c r="X1246" s="91" t="str">
        <f t="shared" si="530"/>
        <v/>
      </c>
      <c r="Y1246" s="51"/>
      <c r="Z1246" s="51"/>
      <c r="AA1246" s="51"/>
      <c r="AB1246" s="51"/>
      <c r="AC1246" s="51"/>
      <c r="AD1246" s="51"/>
      <c r="AE1246" s="51"/>
      <c r="AF1246" s="51"/>
      <c r="AG1246" s="51"/>
      <c r="AH1246" s="51"/>
      <c r="AI1246" s="51"/>
      <c r="AJ1246" s="51"/>
      <c r="AK1246" s="51"/>
      <c r="AL1246" s="51"/>
      <c r="AM1246" s="51"/>
      <c r="AN1246" s="51"/>
      <c r="AO1246" s="51"/>
      <c r="AP1246" s="51"/>
      <c r="AQ1246" s="51"/>
      <c r="AR1246" s="51"/>
      <c r="AS1246" s="51"/>
      <c r="AT1246" s="51"/>
      <c r="AU1246" s="51"/>
      <c r="AV1246" s="51"/>
      <c r="AW1246" s="51"/>
      <c r="AX1246" s="149">
        <f t="shared" si="531"/>
        <v>0</v>
      </c>
      <c r="AY1246" s="52"/>
      <c r="AZ1246" s="90" t="e">
        <f>VLOOKUP(AY1246,Termination!C:D,2,FALSE)</f>
        <v>#N/A</v>
      </c>
      <c r="BA1246" s="92" t="str">
        <f t="shared" si="532"/>
        <v/>
      </c>
      <c r="BB1246" s="89"/>
      <c r="BC1246" s="89"/>
      <c r="BD1246" s="150" t="str">
        <f t="shared" si="533"/>
        <v/>
      </c>
      <c r="BE1246" s="151">
        <f>VLOOKUP(A1246,Basisgegevens!$B:$L,5,0)</f>
        <v>3.2638888888888887E-3</v>
      </c>
      <c r="BF1246" s="151">
        <f>VLOOKUP($A1246,Basisgegevens!$B:$L,7,0)</f>
        <v>3.0324074074074073E-3</v>
      </c>
      <c r="BG1246" s="151">
        <f>VLOOKUP($A1246,Basisgegevens!$B:$L,8,0)</f>
        <v>7.8125E-3</v>
      </c>
      <c r="BH1246" s="152">
        <f>VLOOKUP($A1246,Basisgegevens!$B:$L,9,0)</f>
        <v>300</v>
      </c>
      <c r="BI1246" s="152">
        <f>VLOOKUP($A1246,Basisgegevens!$B:$L,10,0)</f>
        <v>135</v>
      </c>
      <c r="BJ1246" s="152">
        <f>VLOOKUP($A1246,Basisgegevens!$B:$L,11,0)</f>
        <v>19</v>
      </c>
      <c r="BK1246" s="152" t="str">
        <f t="shared" si="534"/>
        <v/>
      </c>
      <c r="BL1246" s="153" t="str">
        <f t="shared" si="535"/>
        <v>Uit</v>
      </c>
      <c r="BM1246" s="154" t="str">
        <f t="shared" si="542"/>
        <v/>
      </c>
      <c r="BN1246" s="154">
        <f t="shared" si="536"/>
        <v>0</v>
      </c>
      <c r="BO1246" s="154" t="str">
        <f t="shared" si="537"/>
        <v/>
      </c>
      <c r="BP1246" s="61"/>
      <c r="BQ1246" s="61"/>
      <c r="BR1246" s="59" t="str">
        <f t="shared" si="538"/>
        <v/>
      </c>
      <c r="BS1246" s="59" t="str">
        <f t="shared" si="539"/>
        <v/>
      </c>
      <c r="BT1246" s="155" t="str">
        <f t="shared" si="540"/>
        <v/>
      </c>
      <c r="BU1246" s="156" t="str">
        <f t="shared" si="541"/>
        <v/>
      </c>
      <c r="BV1246" s="68"/>
      <c r="BW1246" s="68"/>
      <c r="BX1246" s="68"/>
      <c r="BY1246" s="68"/>
      <c r="BZ1246" s="68"/>
      <c r="CA1246" s="68"/>
      <c r="CB1246" s="68"/>
      <c r="CC1246" s="68"/>
    </row>
    <row r="1247" spans="1:81" x14ac:dyDescent="0.2">
      <c r="A1247" s="161" t="s">
        <v>58</v>
      </c>
      <c r="B1247" s="32"/>
      <c r="C1247" s="164" t="str">
        <f t="shared" si="521"/>
        <v>M</v>
      </c>
      <c r="D1247" s="68"/>
      <c r="E1247" s="40"/>
      <c r="F1247" s="35"/>
      <c r="G1247" s="32"/>
      <c r="H1247" s="32"/>
      <c r="I1247" s="32"/>
      <c r="J1247" s="32"/>
      <c r="K1247" s="41"/>
      <c r="L1247" s="42"/>
      <c r="M1247" s="42"/>
      <c r="N1247" s="167" t="str">
        <f t="shared" si="522"/>
        <v>Uit</v>
      </c>
      <c r="O1247" s="46"/>
      <c r="P1247" s="47"/>
      <c r="Q1247" s="48">
        <f t="shared" si="523"/>
        <v>0</v>
      </c>
      <c r="R1247" s="49" t="str">
        <f t="shared" si="524"/>
        <v/>
      </c>
      <c r="S1247" s="50" t="str">
        <f t="shared" si="525"/>
        <v>Uit</v>
      </c>
      <c r="T1247" s="171">
        <f t="shared" si="526"/>
        <v>0</v>
      </c>
      <c r="U1247" s="169">
        <f t="shared" si="527"/>
        <v>0</v>
      </c>
      <c r="V1247" s="169" t="str">
        <f t="shared" si="528"/>
        <v>Uit</v>
      </c>
      <c r="W1247" s="170" t="str">
        <f t="shared" si="529"/>
        <v/>
      </c>
      <c r="X1247" s="91" t="str">
        <f t="shared" si="530"/>
        <v/>
      </c>
      <c r="Y1247" s="51"/>
      <c r="Z1247" s="51"/>
      <c r="AA1247" s="51"/>
      <c r="AB1247" s="51"/>
      <c r="AC1247" s="51"/>
      <c r="AD1247" s="51"/>
      <c r="AE1247" s="51"/>
      <c r="AF1247" s="51"/>
      <c r="AG1247" s="51"/>
      <c r="AH1247" s="51"/>
      <c r="AI1247" s="51"/>
      <c r="AJ1247" s="51"/>
      <c r="AK1247" s="51"/>
      <c r="AL1247" s="51"/>
      <c r="AM1247" s="51"/>
      <c r="AN1247" s="51"/>
      <c r="AO1247" s="51"/>
      <c r="AP1247" s="51"/>
      <c r="AQ1247" s="51"/>
      <c r="AR1247" s="51"/>
      <c r="AS1247" s="51"/>
      <c r="AT1247" s="51"/>
      <c r="AU1247" s="51"/>
      <c r="AV1247" s="51"/>
      <c r="AW1247" s="51"/>
      <c r="AX1247" s="149">
        <f t="shared" si="531"/>
        <v>0</v>
      </c>
      <c r="AY1247" s="52"/>
      <c r="AZ1247" s="90" t="e">
        <f>VLOOKUP(AY1247,Termination!C:D,2,FALSE)</f>
        <v>#N/A</v>
      </c>
      <c r="BA1247" s="92" t="str">
        <f t="shared" si="532"/>
        <v/>
      </c>
      <c r="BB1247" s="89"/>
      <c r="BC1247" s="89"/>
      <c r="BD1247" s="150" t="str">
        <f t="shared" si="533"/>
        <v/>
      </c>
      <c r="BE1247" s="151">
        <f>VLOOKUP(A1247,Basisgegevens!$B:$L,5,0)</f>
        <v>3.2638888888888887E-3</v>
      </c>
      <c r="BF1247" s="151">
        <f>VLOOKUP($A1247,Basisgegevens!$B:$L,7,0)</f>
        <v>3.0324074074074073E-3</v>
      </c>
      <c r="BG1247" s="151">
        <f>VLOOKUP($A1247,Basisgegevens!$B:$L,8,0)</f>
        <v>7.8125E-3</v>
      </c>
      <c r="BH1247" s="152">
        <f>VLOOKUP($A1247,Basisgegevens!$B:$L,9,0)</f>
        <v>300</v>
      </c>
      <c r="BI1247" s="152">
        <f>VLOOKUP($A1247,Basisgegevens!$B:$L,10,0)</f>
        <v>135</v>
      </c>
      <c r="BJ1247" s="152">
        <f>VLOOKUP($A1247,Basisgegevens!$B:$L,11,0)</f>
        <v>19</v>
      </c>
      <c r="BK1247" s="152" t="str">
        <f t="shared" si="534"/>
        <v/>
      </c>
      <c r="BL1247" s="153" t="str">
        <f t="shared" si="535"/>
        <v>Uit</v>
      </c>
      <c r="BM1247" s="154" t="str">
        <f t="shared" si="542"/>
        <v/>
      </c>
      <c r="BN1247" s="154">
        <f t="shared" si="536"/>
        <v>0</v>
      </c>
      <c r="BO1247" s="154" t="str">
        <f t="shared" si="537"/>
        <v/>
      </c>
      <c r="BP1247" s="61"/>
      <c r="BQ1247" s="61"/>
      <c r="BR1247" s="59" t="str">
        <f t="shared" si="538"/>
        <v/>
      </c>
      <c r="BS1247" s="59" t="str">
        <f t="shared" si="539"/>
        <v/>
      </c>
      <c r="BT1247" s="155" t="str">
        <f t="shared" si="540"/>
        <v/>
      </c>
      <c r="BU1247" s="156" t="str">
        <f t="shared" si="541"/>
        <v/>
      </c>
      <c r="BV1247" s="68"/>
      <c r="BW1247" s="68"/>
      <c r="BX1247" s="68"/>
      <c r="BY1247" s="68"/>
      <c r="BZ1247" s="68"/>
      <c r="CA1247" s="68"/>
      <c r="CB1247" s="68"/>
      <c r="CC1247" s="68"/>
    </row>
    <row r="1248" spans="1:81" x14ac:dyDescent="0.2">
      <c r="A1248" s="161" t="s">
        <v>58</v>
      </c>
      <c r="B1248" s="32"/>
      <c r="C1248" s="164" t="str">
        <f t="shared" si="521"/>
        <v>M</v>
      </c>
      <c r="D1248" s="68"/>
      <c r="E1248" s="40"/>
      <c r="F1248" s="35"/>
      <c r="G1248" s="32"/>
      <c r="H1248" s="32"/>
      <c r="I1248" s="32"/>
      <c r="J1248" s="32"/>
      <c r="K1248" s="41"/>
      <c r="L1248" s="42"/>
      <c r="M1248" s="42"/>
      <c r="N1248" s="167" t="str">
        <f t="shared" si="522"/>
        <v>Uit</v>
      </c>
      <c r="O1248" s="46"/>
      <c r="P1248" s="47"/>
      <c r="Q1248" s="48">
        <f t="shared" si="523"/>
        <v>0</v>
      </c>
      <c r="R1248" s="49" t="str">
        <f t="shared" si="524"/>
        <v/>
      </c>
      <c r="S1248" s="50" t="str">
        <f t="shared" si="525"/>
        <v>Uit</v>
      </c>
      <c r="T1248" s="171">
        <f t="shared" si="526"/>
        <v>0</v>
      </c>
      <c r="U1248" s="169">
        <f t="shared" si="527"/>
        <v>0</v>
      </c>
      <c r="V1248" s="169" t="str">
        <f t="shared" si="528"/>
        <v>Uit</v>
      </c>
      <c r="W1248" s="170" t="str">
        <f t="shared" si="529"/>
        <v/>
      </c>
      <c r="X1248" s="91" t="str">
        <f t="shared" si="530"/>
        <v/>
      </c>
      <c r="Y1248" s="51"/>
      <c r="Z1248" s="51"/>
      <c r="AA1248" s="51"/>
      <c r="AB1248" s="51"/>
      <c r="AC1248" s="51"/>
      <c r="AD1248" s="51"/>
      <c r="AE1248" s="51"/>
      <c r="AF1248" s="51"/>
      <c r="AG1248" s="51"/>
      <c r="AH1248" s="51"/>
      <c r="AI1248" s="51"/>
      <c r="AJ1248" s="51"/>
      <c r="AK1248" s="51"/>
      <c r="AL1248" s="51"/>
      <c r="AM1248" s="51"/>
      <c r="AN1248" s="51"/>
      <c r="AO1248" s="51"/>
      <c r="AP1248" s="51"/>
      <c r="AQ1248" s="51"/>
      <c r="AR1248" s="51"/>
      <c r="AS1248" s="51"/>
      <c r="AT1248" s="51"/>
      <c r="AU1248" s="51"/>
      <c r="AV1248" s="51"/>
      <c r="AW1248" s="51"/>
      <c r="AX1248" s="149">
        <f t="shared" si="531"/>
        <v>0</v>
      </c>
      <c r="AY1248" s="52"/>
      <c r="AZ1248" s="90" t="e">
        <f>VLOOKUP(AY1248,Termination!C:D,2,FALSE)</f>
        <v>#N/A</v>
      </c>
      <c r="BA1248" s="92" t="str">
        <f t="shared" si="532"/>
        <v/>
      </c>
      <c r="BB1248" s="89"/>
      <c r="BC1248" s="89"/>
      <c r="BD1248" s="150" t="str">
        <f t="shared" si="533"/>
        <v/>
      </c>
      <c r="BE1248" s="151">
        <f>VLOOKUP(A1248,Basisgegevens!$B:$L,5,0)</f>
        <v>3.2638888888888887E-3</v>
      </c>
      <c r="BF1248" s="151">
        <f>VLOOKUP($A1248,Basisgegevens!$B:$L,7,0)</f>
        <v>3.0324074074074073E-3</v>
      </c>
      <c r="BG1248" s="151">
        <f>VLOOKUP($A1248,Basisgegevens!$B:$L,8,0)</f>
        <v>7.8125E-3</v>
      </c>
      <c r="BH1248" s="152">
        <f>VLOOKUP($A1248,Basisgegevens!$B:$L,9,0)</f>
        <v>300</v>
      </c>
      <c r="BI1248" s="152">
        <f>VLOOKUP($A1248,Basisgegevens!$B:$L,10,0)</f>
        <v>135</v>
      </c>
      <c r="BJ1248" s="152">
        <f>VLOOKUP($A1248,Basisgegevens!$B:$L,11,0)</f>
        <v>19</v>
      </c>
      <c r="BK1248" s="152" t="str">
        <f t="shared" si="534"/>
        <v/>
      </c>
      <c r="BL1248" s="153" t="str">
        <f t="shared" si="535"/>
        <v>Uit</v>
      </c>
      <c r="BM1248" s="154" t="str">
        <f t="shared" si="542"/>
        <v/>
      </c>
      <c r="BN1248" s="154">
        <f t="shared" si="536"/>
        <v>0</v>
      </c>
      <c r="BO1248" s="154" t="str">
        <f t="shared" si="537"/>
        <v/>
      </c>
      <c r="BP1248" s="61"/>
      <c r="BQ1248" s="61"/>
      <c r="BR1248" s="59" t="str">
        <f t="shared" si="538"/>
        <v/>
      </c>
      <c r="BS1248" s="59" t="str">
        <f t="shared" si="539"/>
        <v/>
      </c>
      <c r="BT1248" s="155" t="str">
        <f t="shared" si="540"/>
        <v/>
      </c>
      <c r="BU1248" s="156" t="str">
        <f t="shared" si="541"/>
        <v/>
      </c>
      <c r="BV1248" s="68"/>
      <c r="BW1248" s="68"/>
      <c r="BX1248" s="68"/>
      <c r="BY1248" s="68"/>
      <c r="BZ1248" s="68"/>
      <c r="CA1248" s="68"/>
      <c r="CB1248" s="68"/>
      <c r="CC1248" s="68"/>
    </row>
    <row r="1249" spans="1:81" x14ac:dyDescent="0.2">
      <c r="A1249" s="161" t="s">
        <v>58</v>
      </c>
      <c r="B1249" s="32"/>
      <c r="C1249" s="164" t="str">
        <f t="shared" si="521"/>
        <v>M</v>
      </c>
      <c r="D1249" s="68"/>
      <c r="E1249" s="40"/>
      <c r="F1249" s="35"/>
      <c r="G1249" s="32"/>
      <c r="H1249" s="32"/>
      <c r="I1249" s="32"/>
      <c r="J1249" s="32"/>
      <c r="K1249" s="41"/>
      <c r="L1249" s="42"/>
      <c r="M1249" s="42"/>
      <c r="N1249" s="167" t="str">
        <f t="shared" si="522"/>
        <v>Uit</v>
      </c>
      <c r="O1249" s="46"/>
      <c r="P1249" s="47"/>
      <c r="Q1249" s="48">
        <f t="shared" si="523"/>
        <v>0</v>
      </c>
      <c r="R1249" s="49" t="str">
        <f t="shared" si="524"/>
        <v/>
      </c>
      <c r="S1249" s="50" t="str">
        <f t="shared" si="525"/>
        <v>Uit</v>
      </c>
      <c r="T1249" s="171">
        <f t="shared" si="526"/>
        <v>0</v>
      </c>
      <c r="U1249" s="169">
        <f t="shared" si="527"/>
        <v>0</v>
      </c>
      <c r="V1249" s="169" t="str">
        <f t="shared" si="528"/>
        <v>Uit</v>
      </c>
      <c r="W1249" s="170" t="str">
        <f t="shared" si="529"/>
        <v/>
      </c>
      <c r="X1249" s="91" t="str">
        <f t="shared" si="530"/>
        <v/>
      </c>
      <c r="Y1249" s="51"/>
      <c r="Z1249" s="51"/>
      <c r="AA1249" s="51"/>
      <c r="AB1249" s="51"/>
      <c r="AC1249" s="51"/>
      <c r="AD1249" s="51"/>
      <c r="AE1249" s="51"/>
      <c r="AF1249" s="51"/>
      <c r="AG1249" s="51"/>
      <c r="AH1249" s="51"/>
      <c r="AI1249" s="51"/>
      <c r="AJ1249" s="51"/>
      <c r="AK1249" s="51"/>
      <c r="AL1249" s="51"/>
      <c r="AM1249" s="51"/>
      <c r="AN1249" s="51"/>
      <c r="AO1249" s="51"/>
      <c r="AP1249" s="51"/>
      <c r="AQ1249" s="51"/>
      <c r="AR1249" s="51"/>
      <c r="AS1249" s="51"/>
      <c r="AT1249" s="51"/>
      <c r="AU1249" s="51"/>
      <c r="AV1249" s="51"/>
      <c r="AW1249" s="51"/>
      <c r="AX1249" s="149">
        <f t="shared" si="531"/>
        <v>0</v>
      </c>
      <c r="AY1249" s="52"/>
      <c r="AZ1249" s="90" t="e">
        <f>VLOOKUP(AY1249,Termination!C:D,2,FALSE)</f>
        <v>#N/A</v>
      </c>
      <c r="BA1249" s="92" t="str">
        <f t="shared" si="532"/>
        <v/>
      </c>
      <c r="BB1249" s="89"/>
      <c r="BC1249" s="89"/>
      <c r="BD1249" s="150" t="str">
        <f t="shared" si="533"/>
        <v/>
      </c>
      <c r="BE1249" s="151">
        <f>VLOOKUP(A1249,Basisgegevens!$B:$L,5,0)</f>
        <v>3.2638888888888887E-3</v>
      </c>
      <c r="BF1249" s="151">
        <f>VLOOKUP($A1249,Basisgegevens!$B:$L,7,0)</f>
        <v>3.0324074074074073E-3</v>
      </c>
      <c r="BG1249" s="151">
        <f>VLOOKUP($A1249,Basisgegevens!$B:$L,8,0)</f>
        <v>7.8125E-3</v>
      </c>
      <c r="BH1249" s="152">
        <f>VLOOKUP($A1249,Basisgegevens!$B:$L,9,0)</f>
        <v>300</v>
      </c>
      <c r="BI1249" s="152">
        <f>VLOOKUP($A1249,Basisgegevens!$B:$L,10,0)</f>
        <v>135</v>
      </c>
      <c r="BJ1249" s="152">
        <f>VLOOKUP($A1249,Basisgegevens!$B:$L,11,0)</f>
        <v>19</v>
      </c>
      <c r="BK1249" s="152" t="str">
        <f t="shared" si="534"/>
        <v/>
      </c>
      <c r="BL1249" s="153" t="str">
        <f t="shared" si="535"/>
        <v>Uit</v>
      </c>
      <c r="BM1249" s="154" t="str">
        <f t="shared" si="542"/>
        <v/>
      </c>
      <c r="BN1249" s="154">
        <f t="shared" si="536"/>
        <v>0</v>
      </c>
      <c r="BO1249" s="154" t="str">
        <f t="shared" si="537"/>
        <v/>
      </c>
      <c r="BP1249" s="61"/>
      <c r="BQ1249" s="61"/>
      <c r="BR1249" s="59" t="str">
        <f t="shared" si="538"/>
        <v/>
      </c>
      <c r="BS1249" s="59" t="str">
        <f t="shared" si="539"/>
        <v/>
      </c>
      <c r="BT1249" s="155" t="str">
        <f t="shared" si="540"/>
        <v/>
      </c>
      <c r="BU1249" s="156" t="str">
        <f t="shared" si="541"/>
        <v/>
      </c>
      <c r="BV1249" s="68"/>
      <c r="BW1249" s="68"/>
      <c r="BX1249" s="68"/>
      <c r="BY1249" s="68"/>
      <c r="BZ1249" s="68"/>
      <c r="CA1249" s="68"/>
      <c r="CB1249" s="68"/>
      <c r="CC1249" s="68"/>
    </row>
    <row r="1250" spans="1:81" x14ac:dyDescent="0.2">
      <c r="A1250" s="161" t="s">
        <v>58</v>
      </c>
      <c r="B1250" s="32"/>
      <c r="C1250" s="164" t="str">
        <f t="shared" si="521"/>
        <v>M</v>
      </c>
      <c r="D1250" s="68"/>
      <c r="E1250" s="40"/>
      <c r="F1250" s="35"/>
      <c r="G1250" s="32"/>
      <c r="H1250" s="32"/>
      <c r="I1250" s="32"/>
      <c r="J1250" s="32"/>
      <c r="K1250" s="41"/>
      <c r="L1250" s="42"/>
      <c r="M1250" s="42"/>
      <c r="N1250" s="167" t="str">
        <f t="shared" si="522"/>
        <v>Uit</v>
      </c>
      <c r="O1250" s="46"/>
      <c r="P1250" s="47"/>
      <c r="Q1250" s="48">
        <f t="shared" si="523"/>
        <v>0</v>
      </c>
      <c r="R1250" s="49" t="str">
        <f t="shared" si="524"/>
        <v/>
      </c>
      <c r="S1250" s="50" t="str">
        <f t="shared" si="525"/>
        <v>Uit</v>
      </c>
      <c r="T1250" s="171">
        <f t="shared" si="526"/>
        <v>0</v>
      </c>
      <c r="U1250" s="169">
        <f t="shared" si="527"/>
        <v>0</v>
      </c>
      <c r="V1250" s="169" t="str">
        <f t="shared" si="528"/>
        <v>Uit</v>
      </c>
      <c r="W1250" s="170" t="str">
        <f t="shared" si="529"/>
        <v/>
      </c>
      <c r="X1250" s="91" t="str">
        <f t="shared" si="530"/>
        <v/>
      </c>
      <c r="Y1250" s="51"/>
      <c r="Z1250" s="51"/>
      <c r="AA1250" s="51"/>
      <c r="AB1250" s="51"/>
      <c r="AC1250" s="51"/>
      <c r="AD1250" s="51"/>
      <c r="AE1250" s="51"/>
      <c r="AF1250" s="51"/>
      <c r="AG1250" s="51"/>
      <c r="AH1250" s="51"/>
      <c r="AI1250" s="51"/>
      <c r="AJ1250" s="51"/>
      <c r="AK1250" s="51"/>
      <c r="AL1250" s="51"/>
      <c r="AM1250" s="51"/>
      <c r="AN1250" s="51"/>
      <c r="AO1250" s="51"/>
      <c r="AP1250" s="51"/>
      <c r="AQ1250" s="51"/>
      <c r="AR1250" s="51"/>
      <c r="AS1250" s="51"/>
      <c r="AT1250" s="51"/>
      <c r="AU1250" s="51"/>
      <c r="AV1250" s="51"/>
      <c r="AW1250" s="51"/>
      <c r="AX1250" s="149">
        <f t="shared" si="531"/>
        <v>0</v>
      </c>
      <c r="AY1250" s="52"/>
      <c r="AZ1250" s="90" t="e">
        <f>VLOOKUP(AY1250,Termination!C:D,2,FALSE)</f>
        <v>#N/A</v>
      </c>
      <c r="BA1250" s="92" t="str">
        <f t="shared" si="532"/>
        <v/>
      </c>
      <c r="BB1250" s="89"/>
      <c r="BC1250" s="89"/>
      <c r="BD1250" s="150" t="str">
        <f t="shared" si="533"/>
        <v/>
      </c>
      <c r="BE1250" s="151">
        <f>VLOOKUP(A1250,Basisgegevens!$B:$L,5,0)</f>
        <v>3.2638888888888887E-3</v>
      </c>
      <c r="BF1250" s="151">
        <f>VLOOKUP($A1250,Basisgegevens!$B:$L,7,0)</f>
        <v>3.0324074074074073E-3</v>
      </c>
      <c r="BG1250" s="151">
        <f>VLOOKUP($A1250,Basisgegevens!$B:$L,8,0)</f>
        <v>7.8125E-3</v>
      </c>
      <c r="BH1250" s="152">
        <f>VLOOKUP($A1250,Basisgegevens!$B:$L,9,0)</f>
        <v>300</v>
      </c>
      <c r="BI1250" s="152">
        <f>VLOOKUP($A1250,Basisgegevens!$B:$L,10,0)</f>
        <v>135</v>
      </c>
      <c r="BJ1250" s="152">
        <f>VLOOKUP($A1250,Basisgegevens!$B:$L,11,0)</f>
        <v>19</v>
      </c>
      <c r="BK1250" s="152" t="str">
        <f t="shared" si="534"/>
        <v/>
      </c>
      <c r="BL1250" s="153" t="str">
        <f t="shared" si="535"/>
        <v>Uit</v>
      </c>
      <c r="BM1250" s="154" t="str">
        <f t="shared" si="542"/>
        <v/>
      </c>
      <c r="BN1250" s="154">
        <f t="shared" si="536"/>
        <v>0</v>
      </c>
      <c r="BO1250" s="154" t="str">
        <f t="shared" si="537"/>
        <v/>
      </c>
      <c r="BP1250" s="61"/>
      <c r="BQ1250" s="61"/>
      <c r="BR1250" s="59" t="str">
        <f t="shared" si="538"/>
        <v/>
      </c>
      <c r="BS1250" s="59" t="str">
        <f t="shared" si="539"/>
        <v/>
      </c>
      <c r="BT1250" s="155" t="str">
        <f t="shared" si="540"/>
        <v/>
      </c>
      <c r="BU1250" s="156" t="str">
        <f t="shared" si="541"/>
        <v/>
      </c>
      <c r="BV1250" s="68"/>
      <c r="BW1250" s="68"/>
      <c r="BX1250" s="68"/>
      <c r="BY1250" s="68"/>
      <c r="BZ1250" s="68"/>
      <c r="CA1250" s="68"/>
      <c r="CB1250" s="68"/>
      <c r="CC1250" s="68"/>
    </row>
    <row r="1251" spans="1:81" x14ac:dyDescent="0.2">
      <c r="A1251" s="161" t="s">
        <v>58</v>
      </c>
      <c r="B1251" s="32"/>
      <c r="C1251" s="164" t="str">
        <f t="shared" si="521"/>
        <v>M</v>
      </c>
      <c r="D1251" s="68"/>
      <c r="E1251" s="40"/>
      <c r="F1251" s="35"/>
      <c r="G1251" s="32"/>
      <c r="H1251" s="32"/>
      <c r="I1251" s="32"/>
      <c r="J1251" s="32"/>
      <c r="K1251" s="41"/>
      <c r="L1251" s="42"/>
      <c r="M1251" s="42"/>
      <c r="N1251" s="167" t="str">
        <f t="shared" si="522"/>
        <v>Uit</v>
      </c>
      <c r="O1251" s="46"/>
      <c r="P1251" s="47"/>
      <c r="Q1251" s="48">
        <f t="shared" si="523"/>
        <v>0</v>
      </c>
      <c r="R1251" s="49" t="str">
        <f t="shared" si="524"/>
        <v/>
      </c>
      <c r="S1251" s="50" t="str">
        <f t="shared" si="525"/>
        <v>Uit</v>
      </c>
      <c r="T1251" s="171">
        <f t="shared" si="526"/>
        <v>0</v>
      </c>
      <c r="U1251" s="169">
        <f t="shared" si="527"/>
        <v>0</v>
      </c>
      <c r="V1251" s="169" t="str">
        <f t="shared" si="528"/>
        <v>Uit</v>
      </c>
      <c r="W1251" s="170" t="str">
        <f t="shared" si="529"/>
        <v/>
      </c>
      <c r="X1251" s="91" t="str">
        <f t="shared" si="530"/>
        <v/>
      </c>
      <c r="Y1251" s="51"/>
      <c r="Z1251" s="51"/>
      <c r="AA1251" s="51"/>
      <c r="AB1251" s="51"/>
      <c r="AC1251" s="51"/>
      <c r="AD1251" s="51"/>
      <c r="AE1251" s="51"/>
      <c r="AF1251" s="51"/>
      <c r="AG1251" s="51"/>
      <c r="AH1251" s="51"/>
      <c r="AI1251" s="51"/>
      <c r="AJ1251" s="51"/>
      <c r="AK1251" s="51"/>
      <c r="AL1251" s="51"/>
      <c r="AM1251" s="51"/>
      <c r="AN1251" s="51"/>
      <c r="AO1251" s="51"/>
      <c r="AP1251" s="51"/>
      <c r="AQ1251" s="51"/>
      <c r="AR1251" s="51"/>
      <c r="AS1251" s="51"/>
      <c r="AT1251" s="51"/>
      <c r="AU1251" s="51"/>
      <c r="AV1251" s="51"/>
      <c r="AW1251" s="51"/>
      <c r="AX1251" s="149">
        <f t="shared" si="531"/>
        <v>0</v>
      </c>
      <c r="AY1251" s="52"/>
      <c r="AZ1251" s="90" t="e">
        <f>VLOOKUP(AY1251,Termination!C:D,2,FALSE)</f>
        <v>#N/A</v>
      </c>
      <c r="BA1251" s="92" t="str">
        <f t="shared" si="532"/>
        <v/>
      </c>
      <c r="BB1251" s="89"/>
      <c r="BC1251" s="89"/>
      <c r="BD1251" s="150" t="str">
        <f t="shared" si="533"/>
        <v/>
      </c>
      <c r="BE1251" s="151">
        <f>VLOOKUP(A1251,Basisgegevens!$B:$L,5,0)</f>
        <v>3.2638888888888887E-3</v>
      </c>
      <c r="BF1251" s="151">
        <f>VLOOKUP($A1251,Basisgegevens!$B:$L,7,0)</f>
        <v>3.0324074074074073E-3</v>
      </c>
      <c r="BG1251" s="151">
        <f>VLOOKUP($A1251,Basisgegevens!$B:$L,8,0)</f>
        <v>7.8125E-3</v>
      </c>
      <c r="BH1251" s="152">
        <f>VLOOKUP($A1251,Basisgegevens!$B:$L,9,0)</f>
        <v>300</v>
      </c>
      <c r="BI1251" s="152">
        <f>VLOOKUP($A1251,Basisgegevens!$B:$L,10,0)</f>
        <v>135</v>
      </c>
      <c r="BJ1251" s="152">
        <f>VLOOKUP($A1251,Basisgegevens!$B:$L,11,0)</f>
        <v>19</v>
      </c>
      <c r="BK1251" s="152" t="str">
        <f t="shared" si="534"/>
        <v/>
      </c>
      <c r="BL1251" s="153" t="str">
        <f t="shared" si="535"/>
        <v>Uit</v>
      </c>
      <c r="BM1251" s="154" t="str">
        <f t="shared" si="542"/>
        <v/>
      </c>
      <c r="BN1251" s="154">
        <f t="shared" si="536"/>
        <v>0</v>
      </c>
      <c r="BO1251" s="154" t="str">
        <f t="shared" si="537"/>
        <v/>
      </c>
      <c r="BP1251" s="61"/>
      <c r="BQ1251" s="61"/>
      <c r="BR1251" s="59" t="str">
        <f t="shared" si="538"/>
        <v/>
      </c>
      <c r="BS1251" s="59" t="str">
        <f t="shared" si="539"/>
        <v/>
      </c>
      <c r="BT1251" s="155" t="str">
        <f t="shared" si="540"/>
        <v/>
      </c>
      <c r="BU1251" s="156" t="str">
        <f t="shared" si="541"/>
        <v/>
      </c>
      <c r="BV1251" s="68"/>
      <c r="BW1251" s="68"/>
      <c r="BX1251" s="68"/>
      <c r="BY1251" s="68"/>
      <c r="BZ1251" s="68"/>
      <c r="CA1251" s="68"/>
      <c r="CB1251" s="68"/>
      <c r="CC1251" s="68"/>
    </row>
    <row r="1252" spans="1:81" x14ac:dyDescent="0.2">
      <c r="A1252" s="161" t="s">
        <v>58</v>
      </c>
      <c r="B1252" s="32"/>
      <c r="C1252" s="164" t="str">
        <f t="shared" si="521"/>
        <v>M</v>
      </c>
      <c r="D1252" s="68"/>
      <c r="E1252" s="40"/>
      <c r="F1252" s="35"/>
      <c r="G1252" s="32"/>
      <c r="H1252" s="32"/>
      <c r="I1252" s="32"/>
      <c r="J1252" s="32"/>
      <c r="K1252" s="41"/>
      <c r="L1252" s="42"/>
      <c r="M1252" s="42"/>
      <c r="N1252" s="167" t="str">
        <f t="shared" si="522"/>
        <v>Uit</v>
      </c>
      <c r="O1252" s="46"/>
      <c r="P1252" s="47"/>
      <c r="Q1252" s="48">
        <f t="shared" si="523"/>
        <v>0</v>
      </c>
      <c r="R1252" s="49" t="str">
        <f t="shared" si="524"/>
        <v/>
      </c>
      <c r="S1252" s="50" t="str">
        <f t="shared" si="525"/>
        <v>Uit</v>
      </c>
      <c r="T1252" s="171">
        <f t="shared" si="526"/>
        <v>0</v>
      </c>
      <c r="U1252" s="169">
        <f t="shared" si="527"/>
        <v>0</v>
      </c>
      <c r="V1252" s="169" t="str">
        <f t="shared" si="528"/>
        <v>Uit</v>
      </c>
      <c r="W1252" s="170" t="str">
        <f t="shared" si="529"/>
        <v/>
      </c>
      <c r="X1252" s="91" t="str">
        <f t="shared" si="530"/>
        <v/>
      </c>
      <c r="Y1252" s="51"/>
      <c r="Z1252" s="51"/>
      <c r="AA1252" s="51"/>
      <c r="AB1252" s="51"/>
      <c r="AC1252" s="51"/>
      <c r="AD1252" s="51"/>
      <c r="AE1252" s="51"/>
      <c r="AF1252" s="51"/>
      <c r="AG1252" s="51"/>
      <c r="AH1252" s="51"/>
      <c r="AI1252" s="51"/>
      <c r="AJ1252" s="51"/>
      <c r="AK1252" s="51"/>
      <c r="AL1252" s="51"/>
      <c r="AM1252" s="51"/>
      <c r="AN1252" s="51"/>
      <c r="AO1252" s="51"/>
      <c r="AP1252" s="51"/>
      <c r="AQ1252" s="51"/>
      <c r="AR1252" s="51"/>
      <c r="AS1252" s="51"/>
      <c r="AT1252" s="51"/>
      <c r="AU1252" s="51"/>
      <c r="AV1252" s="51"/>
      <c r="AW1252" s="51"/>
      <c r="AX1252" s="149">
        <f t="shared" si="531"/>
        <v>0</v>
      </c>
      <c r="AY1252" s="52"/>
      <c r="AZ1252" s="90" t="e">
        <f>VLOOKUP(AY1252,Termination!C:D,2,FALSE)</f>
        <v>#N/A</v>
      </c>
      <c r="BA1252" s="92" t="str">
        <f t="shared" si="532"/>
        <v/>
      </c>
      <c r="BB1252" s="89"/>
      <c r="BC1252" s="89"/>
      <c r="BD1252" s="150" t="str">
        <f t="shared" si="533"/>
        <v/>
      </c>
      <c r="BE1252" s="151">
        <f>VLOOKUP(A1252,Basisgegevens!$B:$L,5,0)</f>
        <v>3.2638888888888887E-3</v>
      </c>
      <c r="BF1252" s="151">
        <f>VLOOKUP($A1252,Basisgegevens!$B:$L,7,0)</f>
        <v>3.0324074074074073E-3</v>
      </c>
      <c r="BG1252" s="151">
        <f>VLOOKUP($A1252,Basisgegevens!$B:$L,8,0)</f>
        <v>7.8125E-3</v>
      </c>
      <c r="BH1252" s="152">
        <f>VLOOKUP($A1252,Basisgegevens!$B:$L,9,0)</f>
        <v>300</v>
      </c>
      <c r="BI1252" s="152">
        <f>VLOOKUP($A1252,Basisgegevens!$B:$L,10,0)</f>
        <v>135</v>
      </c>
      <c r="BJ1252" s="152">
        <f>VLOOKUP($A1252,Basisgegevens!$B:$L,11,0)</f>
        <v>19</v>
      </c>
      <c r="BK1252" s="152" t="str">
        <f t="shared" si="534"/>
        <v/>
      </c>
      <c r="BL1252" s="153" t="str">
        <f t="shared" si="535"/>
        <v>Uit</v>
      </c>
      <c r="BM1252" s="154" t="str">
        <f t="shared" si="542"/>
        <v/>
      </c>
      <c r="BN1252" s="154">
        <f t="shared" si="536"/>
        <v>0</v>
      </c>
      <c r="BO1252" s="154" t="str">
        <f t="shared" si="537"/>
        <v/>
      </c>
      <c r="BP1252" s="61"/>
      <c r="BQ1252" s="61"/>
      <c r="BR1252" s="59" t="str">
        <f t="shared" si="538"/>
        <v/>
      </c>
      <c r="BS1252" s="59" t="str">
        <f t="shared" si="539"/>
        <v/>
      </c>
      <c r="BT1252" s="155" t="str">
        <f t="shared" si="540"/>
        <v/>
      </c>
      <c r="BU1252" s="156" t="str">
        <f t="shared" si="541"/>
        <v/>
      </c>
      <c r="BV1252" s="68"/>
      <c r="BW1252" s="68"/>
      <c r="BX1252" s="68"/>
      <c r="BY1252" s="68"/>
      <c r="BZ1252" s="68"/>
      <c r="CA1252" s="68"/>
      <c r="CB1252" s="68"/>
      <c r="CC1252" s="68"/>
    </row>
    <row r="1253" spans="1:81" x14ac:dyDescent="0.2">
      <c r="A1253" s="161" t="s">
        <v>58</v>
      </c>
      <c r="B1253" s="32"/>
      <c r="C1253" s="164" t="str">
        <f t="shared" si="521"/>
        <v>M</v>
      </c>
      <c r="D1253" s="68"/>
      <c r="E1253" s="40"/>
      <c r="F1253" s="35"/>
      <c r="G1253" s="32"/>
      <c r="H1253" s="32"/>
      <c r="I1253" s="32"/>
      <c r="J1253" s="32"/>
      <c r="K1253" s="41"/>
      <c r="L1253" s="42"/>
      <c r="M1253" s="42"/>
      <c r="N1253" s="167" t="str">
        <f t="shared" si="522"/>
        <v>Uit</v>
      </c>
      <c r="O1253" s="46"/>
      <c r="P1253" s="47"/>
      <c r="Q1253" s="48">
        <f t="shared" si="523"/>
        <v>0</v>
      </c>
      <c r="R1253" s="49" t="str">
        <f t="shared" si="524"/>
        <v/>
      </c>
      <c r="S1253" s="50" t="str">
        <f t="shared" si="525"/>
        <v>Uit</v>
      </c>
      <c r="T1253" s="171">
        <f t="shared" si="526"/>
        <v>0</v>
      </c>
      <c r="U1253" s="169">
        <f t="shared" si="527"/>
        <v>0</v>
      </c>
      <c r="V1253" s="169" t="str">
        <f t="shared" si="528"/>
        <v>Uit</v>
      </c>
      <c r="W1253" s="170" t="str">
        <f t="shared" si="529"/>
        <v/>
      </c>
      <c r="X1253" s="91" t="str">
        <f t="shared" si="530"/>
        <v/>
      </c>
      <c r="Y1253" s="51"/>
      <c r="Z1253" s="51"/>
      <c r="AA1253" s="51"/>
      <c r="AB1253" s="51"/>
      <c r="AC1253" s="51"/>
      <c r="AD1253" s="51"/>
      <c r="AE1253" s="51"/>
      <c r="AF1253" s="51"/>
      <c r="AG1253" s="51"/>
      <c r="AH1253" s="51"/>
      <c r="AI1253" s="51"/>
      <c r="AJ1253" s="51"/>
      <c r="AK1253" s="51"/>
      <c r="AL1253" s="51"/>
      <c r="AM1253" s="51"/>
      <c r="AN1253" s="51"/>
      <c r="AO1253" s="51"/>
      <c r="AP1253" s="51"/>
      <c r="AQ1253" s="51"/>
      <c r="AR1253" s="51"/>
      <c r="AS1253" s="51"/>
      <c r="AT1253" s="51"/>
      <c r="AU1253" s="51"/>
      <c r="AV1253" s="51"/>
      <c r="AW1253" s="51"/>
      <c r="AX1253" s="149">
        <f t="shared" si="531"/>
        <v>0</v>
      </c>
      <c r="AY1253" s="52"/>
      <c r="AZ1253" s="90" t="e">
        <f>VLOOKUP(AY1253,Termination!C:D,2,FALSE)</f>
        <v>#N/A</v>
      </c>
      <c r="BA1253" s="92" t="str">
        <f t="shared" si="532"/>
        <v/>
      </c>
      <c r="BB1253" s="89"/>
      <c r="BC1253" s="89"/>
      <c r="BD1253" s="150" t="str">
        <f t="shared" si="533"/>
        <v/>
      </c>
      <c r="BE1253" s="151">
        <f>VLOOKUP(A1253,Basisgegevens!$B:$L,5,0)</f>
        <v>3.2638888888888887E-3</v>
      </c>
      <c r="BF1253" s="151">
        <f>VLOOKUP($A1253,Basisgegevens!$B:$L,7,0)</f>
        <v>3.0324074074074073E-3</v>
      </c>
      <c r="BG1253" s="151">
        <f>VLOOKUP($A1253,Basisgegevens!$B:$L,8,0)</f>
        <v>7.8125E-3</v>
      </c>
      <c r="BH1253" s="152">
        <f>VLOOKUP($A1253,Basisgegevens!$B:$L,9,0)</f>
        <v>300</v>
      </c>
      <c r="BI1253" s="152">
        <f>VLOOKUP($A1253,Basisgegevens!$B:$L,10,0)</f>
        <v>135</v>
      </c>
      <c r="BJ1253" s="152">
        <f>VLOOKUP($A1253,Basisgegevens!$B:$L,11,0)</f>
        <v>19</v>
      </c>
      <c r="BK1253" s="152" t="str">
        <f t="shared" si="534"/>
        <v/>
      </c>
      <c r="BL1253" s="153" t="str">
        <f t="shared" si="535"/>
        <v>Uit</v>
      </c>
      <c r="BM1253" s="154" t="str">
        <f t="shared" si="542"/>
        <v/>
      </c>
      <c r="BN1253" s="154">
        <f t="shared" si="536"/>
        <v>0</v>
      </c>
      <c r="BO1253" s="154" t="str">
        <f t="shared" si="537"/>
        <v/>
      </c>
      <c r="BP1253" s="61"/>
      <c r="BQ1253" s="61"/>
      <c r="BR1253" s="59" t="str">
        <f t="shared" si="538"/>
        <v/>
      </c>
      <c r="BS1253" s="59" t="str">
        <f t="shared" si="539"/>
        <v/>
      </c>
      <c r="BT1253" s="155" t="str">
        <f t="shared" si="540"/>
        <v/>
      </c>
      <c r="BU1253" s="156" t="str">
        <f t="shared" si="541"/>
        <v/>
      </c>
      <c r="BV1253" s="68"/>
      <c r="BW1253" s="68"/>
      <c r="BX1253" s="68"/>
      <c r="BY1253" s="68"/>
      <c r="BZ1253" s="68"/>
      <c r="CA1253" s="68"/>
      <c r="CB1253" s="68"/>
      <c r="CC1253" s="68"/>
    </row>
    <row r="1254" spans="1:81" x14ac:dyDescent="0.2">
      <c r="A1254" s="161" t="s">
        <v>58</v>
      </c>
      <c r="B1254" s="32"/>
      <c r="C1254" s="164" t="str">
        <f t="shared" si="521"/>
        <v>M</v>
      </c>
      <c r="D1254" s="68"/>
      <c r="E1254" s="40"/>
      <c r="F1254" s="35"/>
      <c r="G1254" s="32"/>
      <c r="H1254" s="32"/>
      <c r="I1254" s="32"/>
      <c r="J1254" s="32"/>
      <c r="K1254" s="41"/>
      <c r="L1254" s="42"/>
      <c r="M1254" s="42"/>
      <c r="N1254" s="167" t="str">
        <f t="shared" si="522"/>
        <v>Uit</v>
      </c>
      <c r="O1254" s="46"/>
      <c r="P1254" s="47"/>
      <c r="Q1254" s="48">
        <f t="shared" si="523"/>
        <v>0</v>
      </c>
      <c r="R1254" s="49" t="str">
        <f t="shared" si="524"/>
        <v/>
      </c>
      <c r="S1254" s="50" t="str">
        <f t="shared" si="525"/>
        <v>Uit</v>
      </c>
      <c r="T1254" s="171">
        <f t="shared" si="526"/>
        <v>0</v>
      </c>
      <c r="U1254" s="169">
        <f t="shared" si="527"/>
        <v>0</v>
      </c>
      <c r="V1254" s="169" t="str">
        <f t="shared" si="528"/>
        <v>Uit</v>
      </c>
      <c r="W1254" s="170" t="str">
        <f t="shared" si="529"/>
        <v/>
      </c>
      <c r="X1254" s="91" t="str">
        <f t="shared" si="530"/>
        <v/>
      </c>
      <c r="Y1254" s="51"/>
      <c r="Z1254" s="51"/>
      <c r="AA1254" s="51"/>
      <c r="AB1254" s="51"/>
      <c r="AC1254" s="51"/>
      <c r="AD1254" s="51"/>
      <c r="AE1254" s="51"/>
      <c r="AF1254" s="51"/>
      <c r="AG1254" s="51"/>
      <c r="AH1254" s="51"/>
      <c r="AI1254" s="51"/>
      <c r="AJ1254" s="51"/>
      <c r="AK1254" s="51"/>
      <c r="AL1254" s="51"/>
      <c r="AM1254" s="51"/>
      <c r="AN1254" s="51"/>
      <c r="AO1254" s="51"/>
      <c r="AP1254" s="51"/>
      <c r="AQ1254" s="51"/>
      <c r="AR1254" s="51"/>
      <c r="AS1254" s="51"/>
      <c r="AT1254" s="51"/>
      <c r="AU1254" s="51"/>
      <c r="AV1254" s="51"/>
      <c r="AW1254" s="51"/>
      <c r="AX1254" s="149">
        <f t="shared" si="531"/>
        <v>0</v>
      </c>
      <c r="AY1254" s="52"/>
      <c r="AZ1254" s="90" t="e">
        <f>VLOOKUP(AY1254,Termination!C:D,2,FALSE)</f>
        <v>#N/A</v>
      </c>
      <c r="BA1254" s="92" t="str">
        <f t="shared" si="532"/>
        <v/>
      </c>
      <c r="BB1254" s="89"/>
      <c r="BC1254" s="89"/>
      <c r="BD1254" s="150" t="str">
        <f t="shared" si="533"/>
        <v/>
      </c>
      <c r="BE1254" s="151">
        <f>VLOOKUP(A1254,Basisgegevens!$B:$L,5,0)</f>
        <v>3.2638888888888887E-3</v>
      </c>
      <c r="BF1254" s="151">
        <f>VLOOKUP($A1254,Basisgegevens!$B:$L,7,0)</f>
        <v>3.0324074074074073E-3</v>
      </c>
      <c r="BG1254" s="151">
        <f>VLOOKUP($A1254,Basisgegevens!$B:$L,8,0)</f>
        <v>7.8125E-3</v>
      </c>
      <c r="BH1254" s="152">
        <f>VLOOKUP($A1254,Basisgegevens!$B:$L,9,0)</f>
        <v>300</v>
      </c>
      <c r="BI1254" s="152">
        <f>VLOOKUP($A1254,Basisgegevens!$B:$L,10,0)</f>
        <v>135</v>
      </c>
      <c r="BJ1254" s="152">
        <f>VLOOKUP($A1254,Basisgegevens!$B:$L,11,0)</f>
        <v>19</v>
      </c>
      <c r="BK1254" s="152" t="str">
        <f t="shared" si="534"/>
        <v/>
      </c>
      <c r="BL1254" s="153" t="str">
        <f t="shared" si="535"/>
        <v>Uit</v>
      </c>
      <c r="BM1254" s="154" t="str">
        <f t="shared" si="542"/>
        <v/>
      </c>
      <c r="BN1254" s="154">
        <f t="shared" si="536"/>
        <v>0</v>
      </c>
      <c r="BO1254" s="154" t="str">
        <f t="shared" si="537"/>
        <v/>
      </c>
      <c r="BP1254" s="61"/>
      <c r="BQ1254" s="61"/>
      <c r="BR1254" s="59" t="str">
        <f t="shared" si="538"/>
        <v/>
      </c>
      <c r="BS1254" s="59" t="str">
        <f t="shared" si="539"/>
        <v/>
      </c>
      <c r="BT1254" s="155" t="str">
        <f t="shared" si="540"/>
        <v/>
      </c>
      <c r="BU1254" s="156" t="str">
        <f t="shared" si="541"/>
        <v/>
      </c>
      <c r="BV1254" s="68"/>
      <c r="BW1254" s="68"/>
      <c r="BX1254" s="68"/>
      <c r="BY1254" s="68"/>
      <c r="BZ1254" s="68"/>
      <c r="CA1254" s="68"/>
      <c r="CB1254" s="68"/>
      <c r="CC1254" s="68"/>
    </row>
    <row r="1255" spans="1:81" x14ac:dyDescent="0.2">
      <c r="A1255" s="161" t="s">
        <v>58</v>
      </c>
      <c r="B1255" s="32"/>
      <c r="C1255" s="164" t="str">
        <f t="shared" si="521"/>
        <v>M</v>
      </c>
      <c r="D1255" s="68"/>
      <c r="E1255" s="40"/>
      <c r="F1255" s="35"/>
      <c r="G1255" s="32"/>
      <c r="H1255" s="32"/>
      <c r="I1255" s="32"/>
      <c r="J1255" s="32"/>
      <c r="K1255" s="41"/>
      <c r="L1255" s="42"/>
      <c r="M1255" s="42"/>
      <c r="N1255" s="167" t="str">
        <f t="shared" si="522"/>
        <v>Uit</v>
      </c>
      <c r="O1255" s="46"/>
      <c r="P1255" s="47"/>
      <c r="Q1255" s="48">
        <f t="shared" si="523"/>
        <v>0</v>
      </c>
      <c r="R1255" s="49" t="str">
        <f t="shared" si="524"/>
        <v/>
      </c>
      <c r="S1255" s="50" t="str">
        <f t="shared" si="525"/>
        <v>Uit</v>
      </c>
      <c r="T1255" s="171">
        <f t="shared" si="526"/>
        <v>0</v>
      </c>
      <c r="U1255" s="169">
        <f t="shared" si="527"/>
        <v>0</v>
      </c>
      <c r="V1255" s="169" t="str">
        <f t="shared" si="528"/>
        <v>Uit</v>
      </c>
      <c r="W1255" s="170" t="str">
        <f t="shared" si="529"/>
        <v/>
      </c>
      <c r="X1255" s="91" t="str">
        <f t="shared" si="530"/>
        <v/>
      </c>
      <c r="Y1255" s="51"/>
      <c r="Z1255" s="51"/>
      <c r="AA1255" s="51"/>
      <c r="AB1255" s="51"/>
      <c r="AC1255" s="51"/>
      <c r="AD1255" s="51"/>
      <c r="AE1255" s="51"/>
      <c r="AF1255" s="51"/>
      <c r="AG1255" s="51"/>
      <c r="AH1255" s="51"/>
      <c r="AI1255" s="51"/>
      <c r="AJ1255" s="51"/>
      <c r="AK1255" s="51"/>
      <c r="AL1255" s="51"/>
      <c r="AM1255" s="51"/>
      <c r="AN1255" s="51"/>
      <c r="AO1255" s="51"/>
      <c r="AP1255" s="51"/>
      <c r="AQ1255" s="51"/>
      <c r="AR1255" s="51"/>
      <c r="AS1255" s="51"/>
      <c r="AT1255" s="51"/>
      <c r="AU1255" s="51"/>
      <c r="AV1255" s="51"/>
      <c r="AW1255" s="51"/>
      <c r="AX1255" s="149">
        <f t="shared" si="531"/>
        <v>0</v>
      </c>
      <c r="AY1255" s="52"/>
      <c r="AZ1255" s="90" t="e">
        <f>VLOOKUP(AY1255,Termination!C:D,2,FALSE)</f>
        <v>#N/A</v>
      </c>
      <c r="BA1255" s="92" t="str">
        <f t="shared" si="532"/>
        <v/>
      </c>
      <c r="BB1255" s="89"/>
      <c r="BC1255" s="89"/>
      <c r="BD1255" s="150" t="str">
        <f t="shared" si="533"/>
        <v/>
      </c>
      <c r="BE1255" s="151">
        <f>VLOOKUP(A1255,Basisgegevens!$B:$L,5,0)</f>
        <v>3.2638888888888887E-3</v>
      </c>
      <c r="BF1255" s="151">
        <f>VLOOKUP($A1255,Basisgegevens!$B:$L,7,0)</f>
        <v>3.0324074074074073E-3</v>
      </c>
      <c r="BG1255" s="151">
        <f>VLOOKUP($A1255,Basisgegevens!$B:$L,8,0)</f>
        <v>7.8125E-3</v>
      </c>
      <c r="BH1255" s="152">
        <f>VLOOKUP($A1255,Basisgegevens!$B:$L,9,0)</f>
        <v>300</v>
      </c>
      <c r="BI1255" s="152">
        <f>VLOOKUP($A1255,Basisgegevens!$B:$L,10,0)</f>
        <v>135</v>
      </c>
      <c r="BJ1255" s="152">
        <f>VLOOKUP($A1255,Basisgegevens!$B:$L,11,0)</f>
        <v>19</v>
      </c>
      <c r="BK1255" s="152" t="str">
        <f t="shared" si="534"/>
        <v/>
      </c>
      <c r="BL1255" s="153" t="str">
        <f t="shared" si="535"/>
        <v>Uit</v>
      </c>
      <c r="BM1255" s="154" t="str">
        <f t="shared" si="542"/>
        <v/>
      </c>
      <c r="BN1255" s="154">
        <f t="shared" si="536"/>
        <v>0</v>
      </c>
      <c r="BO1255" s="154" t="str">
        <f t="shared" si="537"/>
        <v/>
      </c>
      <c r="BP1255" s="61"/>
      <c r="BQ1255" s="61"/>
      <c r="BR1255" s="59" t="str">
        <f t="shared" si="538"/>
        <v/>
      </c>
      <c r="BS1255" s="59" t="str">
        <f t="shared" si="539"/>
        <v/>
      </c>
      <c r="BT1255" s="155" t="str">
        <f t="shared" si="540"/>
        <v/>
      </c>
      <c r="BU1255" s="156" t="str">
        <f t="shared" si="541"/>
        <v/>
      </c>
      <c r="BV1255" s="68"/>
      <c r="BW1255" s="68"/>
      <c r="BX1255" s="68"/>
      <c r="BY1255" s="68"/>
      <c r="BZ1255" s="68"/>
      <c r="CA1255" s="68"/>
      <c r="CB1255" s="68"/>
      <c r="CC1255" s="68"/>
    </row>
    <row r="1256" spans="1:81" x14ac:dyDescent="0.2">
      <c r="A1256" s="161" t="s">
        <v>58</v>
      </c>
      <c r="B1256" s="32"/>
      <c r="C1256" s="164" t="str">
        <f t="shared" si="521"/>
        <v>M</v>
      </c>
      <c r="D1256" s="68"/>
      <c r="E1256" s="40"/>
      <c r="F1256" s="35"/>
      <c r="G1256" s="32"/>
      <c r="H1256" s="32"/>
      <c r="I1256" s="32"/>
      <c r="J1256" s="32"/>
      <c r="K1256" s="41"/>
      <c r="L1256" s="42"/>
      <c r="M1256" s="42"/>
      <c r="N1256" s="167" t="str">
        <f t="shared" si="522"/>
        <v>Uit</v>
      </c>
      <c r="O1256" s="46"/>
      <c r="P1256" s="47"/>
      <c r="Q1256" s="48">
        <f t="shared" si="523"/>
        <v>0</v>
      </c>
      <c r="R1256" s="49" t="str">
        <f t="shared" si="524"/>
        <v/>
      </c>
      <c r="S1256" s="50" t="str">
        <f t="shared" si="525"/>
        <v>Uit</v>
      </c>
      <c r="T1256" s="171">
        <f t="shared" si="526"/>
        <v>0</v>
      </c>
      <c r="U1256" s="169">
        <f t="shared" si="527"/>
        <v>0</v>
      </c>
      <c r="V1256" s="169" t="str">
        <f t="shared" si="528"/>
        <v>Uit</v>
      </c>
      <c r="W1256" s="170" t="str">
        <f t="shared" si="529"/>
        <v/>
      </c>
      <c r="X1256" s="91" t="str">
        <f t="shared" si="530"/>
        <v/>
      </c>
      <c r="Y1256" s="51"/>
      <c r="Z1256" s="51"/>
      <c r="AA1256" s="51"/>
      <c r="AB1256" s="51"/>
      <c r="AC1256" s="51"/>
      <c r="AD1256" s="51"/>
      <c r="AE1256" s="51"/>
      <c r="AF1256" s="51"/>
      <c r="AG1256" s="51"/>
      <c r="AH1256" s="51"/>
      <c r="AI1256" s="51"/>
      <c r="AJ1256" s="51"/>
      <c r="AK1256" s="51"/>
      <c r="AL1256" s="51"/>
      <c r="AM1256" s="51"/>
      <c r="AN1256" s="51"/>
      <c r="AO1256" s="51"/>
      <c r="AP1256" s="51"/>
      <c r="AQ1256" s="51"/>
      <c r="AR1256" s="51"/>
      <c r="AS1256" s="51"/>
      <c r="AT1256" s="51"/>
      <c r="AU1256" s="51"/>
      <c r="AV1256" s="51"/>
      <c r="AW1256" s="51"/>
      <c r="AX1256" s="149">
        <f t="shared" si="531"/>
        <v>0</v>
      </c>
      <c r="AY1256" s="52"/>
      <c r="AZ1256" s="90" t="e">
        <f>VLOOKUP(AY1256,Termination!C:D,2,FALSE)</f>
        <v>#N/A</v>
      </c>
      <c r="BA1256" s="92" t="str">
        <f t="shared" si="532"/>
        <v/>
      </c>
      <c r="BB1256" s="89"/>
      <c r="BC1256" s="89"/>
      <c r="BD1256" s="150" t="str">
        <f t="shared" si="533"/>
        <v/>
      </c>
      <c r="BE1256" s="151">
        <f>VLOOKUP(A1256,Basisgegevens!$B:$L,5,0)</f>
        <v>3.2638888888888887E-3</v>
      </c>
      <c r="BF1256" s="151">
        <f>VLOOKUP($A1256,Basisgegevens!$B:$L,7,0)</f>
        <v>3.0324074074074073E-3</v>
      </c>
      <c r="BG1256" s="151">
        <f>VLOOKUP($A1256,Basisgegevens!$B:$L,8,0)</f>
        <v>7.8125E-3</v>
      </c>
      <c r="BH1256" s="152">
        <f>VLOOKUP($A1256,Basisgegevens!$B:$L,9,0)</f>
        <v>300</v>
      </c>
      <c r="BI1256" s="152">
        <f>VLOOKUP($A1256,Basisgegevens!$B:$L,10,0)</f>
        <v>135</v>
      </c>
      <c r="BJ1256" s="152">
        <f>VLOOKUP($A1256,Basisgegevens!$B:$L,11,0)</f>
        <v>19</v>
      </c>
      <c r="BK1256" s="152" t="str">
        <f t="shared" si="534"/>
        <v/>
      </c>
      <c r="BL1256" s="153" t="str">
        <f t="shared" si="535"/>
        <v>Uit</v>
      </c>
      <c r="BM1256" s="154" t="str">
        <f t="shared" si="542"/>
        <v/>
      </c>
      <c r="BN1256" s="154">
        <f t="shared" si="536"/>
        <v>0</v>
      </c>
      <c r="BO1256" s="154" t="str">
        <f t="shared" si="537"/>
        <v/>
      </c>
      <c r="BP1256" s="61"/>
      <c r="BQ1256" s="61"/>
      <c r="BR1256" s="59" t="str">
        <f t="shared" si="538"/>
        <v/>
      </c>
      <c r="BS1256" s="59" t="str">
        <f t="shared" si="539"/>
        <v/>
      </c>
      <c r="BT1256" s="155" t="str">
        <f t="shared" si="540"/>
        <v/>
      </c>
      <c r="BU1256" s="156" t="str">
        <f t="shared" si="541"/>
        <v/>
      </c>
      <c r="BV1256" s="68"/>
      <c r="BW1256" s="68"/>
      <c r="BX1256" s="68"/>
      <c r="BY1256" s="68"/>
      <c r="BZ1256" s="68"/>
      <c r="CA1256" s="68"/>
      <c r="CB1256" s="68"/>
      <c r="CC1256" s="68"/>
    </row>
    <row r="1257" spans="1:81" x14ac:dyDescent="0.2">
      <c r="A1257" s="161" t="s">
        <v>58</v>
      </c>
      <c r="B1257" s="32"/>
      <c r="C1257" s="164" t="str">
        <f t="shared" si="521"/>
        <v>M</v>
      </c>
      <c r="D1257" s="68"/>
      <c r="E1257" s="40"/>
      <c r="F1257" s="35"/>
      <c r="G1257" s="32"/>
      <c r="H1257" s="32"/>
      <c r="I1257" s="32"/>
      <c r="J1257" s="32"/>
      <c r="K1257" s="41"/>
      <c r="L1257" s="42"/>
      <c r="M1257" s="42"/>
      <c r="N1257" s="167" t="str">
        <f t="shared" si="522"/>
        <v>Uit</v>
      </c>
      <c r="O1257" s="46"/>
      <c r="P1257" s="47"/>
      <c r="Q1257" s="48">
        <f t="shared" si="523"/>
        <v>0</v>
      </c>
      <c r="R1257" s="49" t="str">
        <f t="shared" si="524"/>
        <v/>
      </c>
      <c r="S1257" s="50" t="str">
        <f t="shared" si="525"/>
        <v>Uit</v>
      </c>
      <c r="T1257" s="171">
        <f t="shared" si="526"/>
        <v>0</v>
      </c>
      <c r="U1257" s="169">
        <f t="shared" si="527"/>
        <v>0</v>
      </c>
      <c r="V1257" s="169" t="str">
        <f t="shared" si="528"/>
        <v>Uit</v>
      </c>
      <c r="W1257" s="170" t="str">
        <f t="shared" si="529"/>
        <v/>
      </c>
      <c r="X1257" s="91" t="str">
        <f t="shared" si="530"/>
        <v/>
      </c>
      <c r="Y1257" s="51"/>
      <c r="Z1257" s="51"/>
      <c r="AA1257" s="51"/>
      <c r="AB1257" s="51"/>
      <c r="AC1257" s="51"/>
      <c r="AD1257" s="51"/>
      <c r="AE1257" s="51"/>
      <c r="AF1257" s="51"/>
      <c r="AG1257" s="51"/>
      <c r="AH1257" s="51"/>
      <c r="AI1257" s="51"/>
      <c r="AJ1257" s="51"/>
      <c r="AK1257" s="51"/>
      <c r="AL1257" s="51"/>
      <c r="AM1257" s="51"/>
      <c r="AN1257" s="51"/>
      <c r="AO1257" s="51"/>
      <c r="AP1257" s="51"/>
      <c r="AQ1257" s="51"/>
      <c r="AR1257" s="51"/>
      <c r="AS1257" s="51"/>
      <c r="AT1257" s="51"/>
      <c r="AU1257" s="51"/>
      <c r="AV1257" s="51"/>
      <c r="AW1257" s="51"/>
      <c r="AX1257" s="149">
        <f t="shared" si="531"/>
        <v>0</v>
      </c>
      <c r="AY1257" s="52"/>
      <c r="AZ1257" s="90" t="e">
        <f>VLOOKUP(AY1257,Termination!C:D,2,FALSE)</f>
        <v>#N/A</v>
      </c>
      <c r="BA1257" s="92" t="str">
        <f t="shared" si="532"/>
        <v/>
      </c>
      <c r="BB1257" s="89"/>
      <c r="BC1257" s="89"/>
      <c r="BD1257" s="150" t="str">
        <f t="shared" si="533"/>
        <v/>
      </c>
      <c r="BE1257" s="151">
        <f>VLOOKUP(A1257,Basisgegevens!$B:$L,5,0)</f>
        <v>3.2638888888888887E-3</v>
      </c>
      <c r="BF1257" s="151">
        <f>VLOOKUP($A1257,Basisgegevens!$B:$L,7,0)</f>
        <v>3.0324074074074073E-3</v>
      </c>
      <c r="BG1257" s="151">
        <f>VLOOKUP($A1257,Basisgegevens!$B:$L,8,0)</f>
        <v>7.8125E-3</v>
      </c>
      <c r="BH1257" s="152">
        <f>VLOOKUP($A1257,Basisgegevens!$B:$L,9,0)</f>
        <v>300</v>
      </c>
      <c r="BI1257" s="152">
        <f>VLOOKUP($A1257,Basisgegevens!$B:$L,10,0)</f>
        <v>135</v>
      </c>
      <c r="BJ1257" s="152">
        <f>VLOOKUP($A1257,Basisgegevens!$B:$L,11,0)</f>
        <v>19</v>
      </c>
      <c r="BK1257" s="152" t="str">
        <f t="shared" si="534"/>
        <v/>
      </c>
      <c r="BL1257" s="153" t="str">
        <f t="shared" si="535"/>
        <v>Uit</v>
      </c>
      <c r="BM1257" s="154" t="str">
        <f t="shared" si="542"/>
        <v/>
      </c>
      <c r="BN1257" s="154">
        <f t="shared" si="536"/>
        <v>0</v>
      </c>
      <c r="BO1257" s="154" t="str">
        <f t="shared" si="537"/>
        <v/>
      </c>
      <c r="BP1257" s="61"/>
      <c r="BQ1257" s="61"/>
      <c r="BR1257" s="59" t="str">
        <f t="shared" si="538"/>
        <v/>
      </c>
      <c r="BS1257" s="59" t="str">
        <f t="shared" si="539"/>
        <v/>
      </c>
      <c r="BT1257" s="155" t="str">
        <f t="shared" si="540"/>
        <v/>
      </c>
      <c r="BU1257" s="156" t="str">
        <f t="shared" si="541"/>
        <v/>
      </c>
      <c r="BV1257" s="68"/>
      <c r="BW1257" s="68"/>
      <c r="BX1257" s="68"/>
      <c r="BY1257" s="68"/>
      <c r="BZ1257" s="68"/>
      <c r="CA1257" s="68"/>
      <c r="CB1257" s="68"/>
      <c r="CC1257" s="68"/>
    </row>
    <row r="1258" spans="1:81" x14ac:dyDescent="0.2">
      <c r="A1258" s="161" t="s">
        <v>58</v>
      </c>
      <c r="B1258" s="32"/>
      <c r="C1258" s="164" t="str">
        <f t="shared" si="521"/>
        <v>M</v>
      </c>
      <c r="D1258" s="68"/>
      <c r="E1258" s="40"/>
      <c r="F1258" s="35"/>
      <c r="G1258" s="32"/>
      <c r="H1258" s="32"/>
      <c r="I1258" s="32"/>
      <c r="J1258" s="32"/>
      <c r="K1258" s="41"/>
      <c r="L1258" s="42"/>
      <c r="M1258" s="42"/>
      <c r="N1258" s="167" t="str">
        <f t="shared" si="522"/>
        <v>Uit</v>
      </c>
      <c r="O1258" s="46"/>
      <c r="P1258" s="47"/>
      <c r="Q1258" s="48">
        <f t="shared" si="523"/>
        <v>0</v>
      </c>
      <c r="R1258" s="49" t="str">
        <f t="shared" si="524"/>
        <v/>
      </c>
      <c r="S1258" s="50" t="str">
        <f t="shared" si="525"/>
        <v>Uit</v>
      </c>
      <c r="T1258" s="171">
        <f t="shared" si="526"/>
        <v>0</v>
      </c>
      <c r="U1258" s="169">
        <f t="shared" si="527"/>
        <v>0</v>
      </c>
      <c r="V1258" s="169" t="str">
        <f t="shared" si="528"/>
        <v>Uit</v>
      </c>
      <c r="W1258" s="170" t="str">
        <f t="shared" si="529"/>
        <v/>
      </c>
      <c r="X1258" s="91" t="str">
        <f t="shared" si="530"/>
        <v/>
      </c>
      <c r="Y1258" s="51"/>
      <c r="Z1258" s="51"/>
      <c r="AA1258" s="51"/>
      <c r="AB1258" s="51"/>
      <c r="AC1258" s="51"/>
      <c r="AD1258" s="51"/>
      <c r="AE1258" s="51"/>
      <c r="AF1258" s="51"/>
      <c r="AG1258" s="51"/>
      <c r="AH1258" s="51"/>
      <c r="AI1258" s="51"/>
      <c r="AJ1258" s="51"/>
      <c r="AK1258" s="51"/>
      <c r="AL1258" s="51"/>
      <c r="AM1258" s="51"/>
      <c r="AN1258" s="51"/>
      <c r="AO1258" s="51"/>
      <c r="AP1258" s="51"/>
      <c r="AQ1258" s="51"/>
      <c r="AR1258" s="51"/>
      <c r="AS1258" s="51"/>
      <c r="AT1258" s="51"/>
      <c r="AU1258" s="51"/>
      <c r="AV1258" s="51"/>
      <c r="AW1258" s="51"/>
      <c r="AX1258" s="149">
        <f t="shared" si="531"/>
        <v>0</v>
      </c>
      <c r="AY1258" s="52"/>
      <c r="AZ1258" s="90" t="e">
        <f>VLOOKUP(AY1258,Termination!C:D,2,FALSE)</f>
        <v>#N/A</v>
      </c>
      <c r="BA1258" s="92" t="str">
        <f t="shared" si="532"/>
        <v/>
      </c>
      <c r="BB1258" s="89"/>
      <c r="BC1258" s="89"/>
      <c r="BD1258" s="150" t="str">
        <f t="shared" si="533"/>
        <v/>
      </c>
      <c r="BE1258" s="151">
        <f>VLOOKUP(A1258,Basisgegevens!$B:$L,5,0)</f>
        <v>3.2638888888888887E-3</v>
      </c>
      <c r="BF1258" s="151">
        <f>VLOOKUP($A1258,Basisgegevens!$B:$L,7,0)</f>
        <v>3.0324074074074073E-3</v>
      </c>
      <c r="BG1258" s="151">
        <f>VLOOKUP($A1258,Basisgegevens!$B:$L,8,0)</f>
        <v>7.8125E-3</v>
      </c>
      <c r="BH1258" s="152">
        <f>VLOOKUP($A1258,Basisgegevens!$B:$L,9,0)</f>
        <v>300</v>
      </c>
      <c r="BI1258" s="152">
        <f>VLOOKUP($A1258,Basisgegevens!$B:$L,10,0)</f>
        <v>135</v>
      </c>
      <c r="BJ1258" s="152">
        <f>VLOOKUP($A1258,Basisgegevens!$B:$L,11,0)</f>
        <v>19</v>
      </c>
      <c r="BK1258" s="152" t="str">
        <f t="shared" si="534"/>
        <v/>
      </c>
      <c r="BL1258" s="153" t="str">
        <f t="shared" si="535"/>
        <v>Uit</v>
      </c>
      <c r="BM1258" s="154" t="str">
        <f t="shared" si="542"/>
        <v/>
      </c>
      <c r="BN1258" s="154">
        <f t="shared" si="536"/>
        <v>0</v>
      </c>
      <c r="BO1258" s="154" t="str">
        <f t="shared" si="537"/>
        <v/>
      </c>
      <c r="BP1258" s="61"/>
      <c r="BQ1258" s="61"/>
      <c r="BR1258" s="59" t="str">
        <f t="shared" si="538"/>
        <v/>
      </c>
      <c r="BS1258" s="59" t="str">
        <f t="shared" si="539"/>
        <v/>
      </c>
      <c r="BT1258" s="155" t="str">
        <f t="shared" si="540"/>
        <v/>
      </c>
      <c r="BU1258" s="156" t="str">
        <f t="shared" si="541"/>
        <v/>
      </c>
      <c r="BV1258" s="68"/>
      <c r="BW1258" s="68"/>
      <c r="BX1258" s="68"/>
      <c r="BY1258" s="68"/>
      <c r="BZ1258" s="68"/>
      <c r="CA1258" s="68"/>
      <c r="CB1258" s="68"/>
      <c r="CC1258" s="68"/>
    </row>
    <row r="1259" spans="1:81" x14ac:dyDescent="0.2">
      <c r="A1259" s="161" t="s">
        <v>58</v>
      </c>
      <c r="B1259" s="32"/>
      <c r="C1259" s="164" t="str">
        <f t="shared" si="521"/>
        <v>M</v>
      </c>
      <c r="D1259" s="68"/>
      <c r="E1259" s="40"/>
      <c r="F1259" s="35"/>
      <c r="G1259" s="32"/>
      <c r="H1259" s="32"/>
      <c r="I1259" s="32"/>
      <c r="J1259" s="32"/>
      <c r="K1259" s="41"/>
      <c r="L1259" s="42"/>
      <c r="M1259" s="42"/>
      <c r="N1259" s="167" t="str">
        <f t="shared" si="522"/>
        <v>Uit</v>
      </c>
      <c r="O1259" s="46"/>
      <c r="P1259" s="47"/>
      <c r="Q1259" s="48">
        <f t="shared" si="523"/>
        <v>0</v>
      </c>
      <c r="R1259" s="49" t="str">
        <f t="shared" si="524"/>
        <v/>
      </c>
      <c r="S1259" s="50" t="str">
        <f t="shared" si="525"/>
        <v>Uit</v>
      </c>
      <c r="T1259" s="171">
        <f t="shared" si="526"/>
        <v>0</v>
      </c>
      <c r="U1259" s="169">
        <f t="shared" si="527"/>
        <v>0</v>
      </c>
      <c r="V1259" s="169" t="str">
        <f t="shared" si="528"/>
        <v>Uit</v>
      </c>
      <c r="W1259" s="170" t="str">
        <f t="shared" si="529"/>
        <v/>
      </c>
      <c r="X1259" s="91" t="str">
        <f t="shared" si="530"/>
        <v/>
      </c>
      <c r="Y1259" s="51"/>
      <c r="Z1259" s="51"/>
      <c r="AA1259" s="51"/>
      <c r="AB1259" s="51"/>
      <c r="AC1259" s="51"/>
      <c r="AD1259" s="51"/>
      <c r="AE1259" s="51"/>
      <c r="AF1259" s="51"/>
      <c r="AG1259" s="51"/>
      <c r="AH1259" s="51"/>
      <c r="AI1259" s="51"/>
      <c r="AJ1259" s="51"/>
      <c r="AK1259" s="51"/>
      <c r="AL1259" s="51"/>
      <c r="AM1259" s="51"/>
      <c r="AN1259" s="51"/>
      <c r="AO1259" s="51"/>
      <c r="AP1259" s="51"/>
      <c r="AQ1259" s="51"/>
      <c r="AR1259" s="51"/>
      <c r="AS1259" s="51"/>
      <c r="AT1259" s="51"/>
      <c r="AU1259" s="51"/>
      <c r="AV1259" s="51"/>
      <c r="AW1259" s="51"/>
      <c r="AX1259" s="149">
        <f t="shared" si="531"/>
        <v>0</v>
      </c>
      <c r="AY1259" s="52"/>
      <c r="AZ1259" s="90" t="e">
        <f>VLOOKUP(AY1259,Termination!C:D,2,FALSE)</f>
        <v>#N/A</v>
      </c>
      <c r="BA1259" s="92" t="str">
        <f t="shared" si="532"/>
        <v/>
      </c>
      <c r="BB1259" s="89"/>
      <c r="BC1259" s="89"/>
      <c r="BD1259" s="150" t="str">
        <f t="shared" si="533"/>
        <v/>
      </c>
      <c r="BE1259" s="151">
        <f>VLOOKUP(A1259,Basisgegevens!$B:$L,5,0)</f>
        <v>3.2638888888888887E-3</v>
      </c>
      <c r="BF1259" s="151">
        <f>VLOOKUP($A1259,Basisgegevens!$B:$L,7,0)</f>
        <v>3.0324074074074073E-3</v>
      </c>
      <c r="BG1259" s="151">
        <f>VLOOKUP($A1259,Basisgegevens!$B:$L,8,0)</f>
        <v>7.8125E-3</v>
      </c>
      <c r="BH1259" s="152">
        <f>VLOOKUP($A1259,Basisgegevens!$B:$L,9,0)</f>
        <v>300</v>
      </c>
      <c r="BI1259" s="152">
        <f>VLOOKUP($A1259,Basisgegevens!$B:$L,10,0)</f>
        <v>135</v>
      </c>
      <c r="BJ1259" s="152">
        <f>VLOOKUP($A1259,Basisgegevens!$B:$L,11,0)</f>
        <v>19</v>
      </c>
      <c r="BK1259" s="152" t="str">
        <f t="shared" si="534"/>
        <v/>
      </c>
      <c r="BL1259" s="153" t="str">
        <f t="shared" si="535"/>
        <v>Uit</v>
      </c>
      <c r="BM1259" s="154" t="str">
        <f t="shared" si="542"/>
        <v/>
      </c>
      <c r="BN1259" s="154">
        <f t="shared" si="536"/>
        <v>0</v>
      </c>
      <c r="BO1259" s="154" t="str">
        <f t="shared" si="537"/>
        <v/>
      </c>
      <c r="BP1259" s="61"/>
      <c r="BQ1259" s="61"/>
      <c r="BR1259" s="59" t="str">
        <f t="shared" si="538"/>
        <v/>
      </c>
      <c r="BS1259" s="59" t="str">
        <f t="shared" si="539"/>
        <v/>
      </c>
      <c r="BT1259" s="155" t="str">
        <f t="shared" si="540"/>
        <v/>
      </c>
      <c r="BU1259" s="156" t="str">
        <f t="shared" si="541"/>
        <v/>
      </c>
      <c r="BV1259" s="68"/>
      <c r="BW1259" s="68"/>
      <c r="BX1259" s="68"/>
      <c r="BY1259" s="68"/>
      <c r="BZ1259" s="68"/>
      <c r="CA1259" s="68"/>
      <c r="CB1259" s="68"/>
      <c r="CC1259" s="68"/>
    </row>
    <row r="1260" spans="1:81" x14ac:dyDescent="0.2">
      <c r="A1260" s="161" t="s">
        <v>58</v>
      </c>
      <c r="B1260" s="32"/>
      <c r="C1260" s="164" t="str">
        <f t="shared" si="521"/>
        <v>M</v>
      </c>
      <c r="D1260" s="68"/>
      <c r="E1260" s="40"/>
      <c r="F1260" s="35"/>
      <c r="G1260" s="32"/>
      <c r="H1260" s="32"/>
      <c r="I1260" s="32"/>
      <c r="J1260" s="32"/>
      <c r="K1260" s="41"/>
      <c r="L1260" s="42"/>
      <c r="M1260" s="42"/>
      <c r="N1260" s="167" t="str">
        <f t="shared" si="522"/>
        <v>Uit</v>
      </c>
      <c r="O1260" s="46"/>
      <c r="P1260" s="47"/>
      <c r="Q1260" s="48">
        <f t="shared" si="523"/>
        <v>0</v>
      </c>
      <c r="R1260" s="49" t="str">
        <f t="shared" si="524"/>
        <v/>
      </c>
      <c r="S1260" s="50" t="str">
        <f t="shared" si="525"/>
        <v>Uit</v>
      </c>
      <c r="T1260" s="171">
        <f t="shared" si="526"/>
        <v>0</v>
      </c>
      <c r="U1260" s="169">
        <f t="shared" si="527"/>
        <v>0</v>
      </c>
      <c r="V1260" s="169" t="str">
        <f t="shared" si="528"/>
        <v>Uit</v>
      </c>
      <c r="W1260" s="170" t="str">
        <f t="shared" si="529"/>
        <v/>
      </c>
      <c r="X1260" s="91" t="str">
        <f t="shared" si="530"/>
        <v/>
      </c>
      <c r="Y1260" s="51"/>
      <c r="Z1260" s="51"/>
      <c r="AA1260" s="51"/>
      <c r="AB1260" s="51"/>
      <c r="AC1260" s="51"/>
      <c r="AD1260" s="51"/>
      <c r="AE1260" s="51"/>
      <c r="AF1260" s="51"/>
      <c r="AG1260" s="51"/>
      <c r="AH1260" s="51"/>
      <c r="AI1260" s="51"/>
      <c r="AJ1260" s="51"/>
      <c r="AK1260" s="51"/>
      <c r="AL1260" s="51"/>
      <c r="AM1260" s="51"/>
      <c r="AN1260" s="51"/>
      <c r="AO1260" s="51"/>
      <c r="AP1260" s="51"/>
      <c r="AQ1260" s="51"/>
      <c r="AR1260" s="51"/>
      <c r="AS1260" s="51"/>
      <c r="AT1260" s="51"/>
      <c r="AU1260" s="51"/>
      <c r="AV1260" s="51"/>
      <c r="AW1260" s="51"/>
      <c r="AX1260" s="149">
        <f t="shared" si="531"/>
        <v>0</v>
      </c>
      <c r="AY1260" s="52"/>
      <c r="AZ1260" s="90" t="e">
        <f>VLOOKUP(AY1260,Termination!C:D,2,FALSE)</f>
        <v>#N/A</v>
      </c>
      <c r="BA1260" s="92" t="str">
        <f t="shared" si="532"/>
        <v/>
      </c>
      <c r="BB1260" s="89"/>
      <c r="BC1260" s="89"/>
      <c r="BD1260" s="150" t="str">
        <f t="shared" si="533"/>
        <v/>
      </c>
      <c r="BE1260" s="151">
        <f>VLOOKUP(A1260,Basisgegevens!$B:$L,5,0)</f>
        <v>3.2638888888888887E-3</v>
      </c>
      <c r="BF1260" s="151">
        <f>VLOOKUP($A1260,Basisgegevens!$B:$L,7,0)</f>
        <v>3.0324074074074073E-3</v>
      </c>
      <c r="BG1260" s="151">
        <f>VLOOKUP($A1260,Basisgegevens!$B:$L,8,0)</f>
        <v>7.8125E-3</v>
      </c>
      <c r="BH1260" s="152">
        <f>VLOOKUP($A1260,Basisgegevens!$B:$L,9,0)</f>
        <v>300</v>
      </c>
      <c r="BI1260" s="152">
        <f>VLOOKUP($A1260,Basisgegevens!$B:$L,10,0)</f>
        <v>135</v>
      </c>
      <c r="BJ1260" s="152">
        <f>VLOOKUP($A1260,Basisgegevens!$B:$L,11,0)</f>
        <v>19</v>
      </c>
      <c r="BK1260" s="152" t="str">
        <f t="shared" si="534"/>
        <v/>
      </c>
      <c r="BL1260" s="153" t="str">
        <f t="shared" si="535"/>
        <v>Uit</v>
      </c>
      <c r="BM1260" s="154" t="str">
        <f t="shared" si="542"/>
        <v/>
      </c>
      <c r="BN1260" s="154">
        <f t="shared" si="536"/>
        <v>0</v>
      </c>
      <c r="BO1260" s="154" t="str">
        <f t="shared" si="537"/>
        <v/>
      </c>
      <c r="BP1260" s="61"/>
      <c r="BQ1260" s="61"/>
      <c r="BR1260" s="59" t="str">
        <f t="shared" si="538"/>
        <v/>
      </c>
      <c r="BS1260" s="59" t="str">
        <f t="shared" si="539"/>
        <v/>
      </c>
      <c r="BT1260" s="155" t="str">
        <f t="shared" si="540"/>
        <v/>
      </c>
      <c r="BU1260" s="156" t="str">
        <f t="shared" si="541"/>
        <v/>
      </c>
      <c r="BV1260" s="68"/>
      <c r="BW1260" s="68"/>
      <c r="BX1260" s="68"/>
      <c r="BY1260" s="68"/>
      <c r="BZ1260" s="68"/>
      <c r="CA1260" s="68"/>
      <c r="CB1260" s="68"/>
      <c r="CC1260" s="68"/>
    </row>
    <row r="1261" spans="1:81" x14ac:dyDescent="0.2">
      <c r="A1261" s="161" t="s">
        <v>58</v>
      </c>
      <c r="B1261" s="32"/>
      <c r="C1261" s="164" t="str">
        <f t="shared" si="521"/>
        <v>M</v>
      </c>
      <c r="D1261" s="68"/>
      <c r="E1261" s="40"/>
      <c r="F1261" s="35"/>
      <c r="G1261" s="32"/>
      <c r="H1261" s="32"/>
      <c r="I1261" s="32"/>
      <c r="J1261" s="32"/>
      <c r="K1261" s="41"/>
      <c r="L1261" s="42"/>
      <c r="M1261" s="42"/>
      <c r="N1261" s="167" t="str">
        <f t="shared" si="522"/>
        <v>Uit</v>
      </c>
      <c r="O1261" s="46"/>
      <c r="P1261" s="47"/>
      <c r="Q1261" s="48">
        <f t="shared" si="523"/>
        <v>0</v>
      </c>
      <c r="R1261" s="49" t="str">
        <f t="shared" si="524"/>
        <v/>
      </c>
      <c r="S1261" s="50" t="str">
        <f t="shared" si="525"/>
        <v>Uit</v>
      </c>
      <c r="T1261" s="171">
        <f t="shared" si="526"/>
        <v>0</v>
      </c>
      <c r="U1261" s="169">
        <f t="shared" si="527"/>
        <v>0</v>
      </c>
      <c r="V1261" s="169" t="str">
        <f t="shared" si="528"/>
        <v>Uit</v>
      </c>
      <c r="W1261" s="170" t="str">
        <f t="shared" si="529"/>
        <v/>
      </c>
      <c r="X1261" s="91" t="str">
        <f t="shared" si="530"/>
        <v/>
      </c>
      <c r="Y1261" s="51"/>
      <c r="Z1261" s="51"/>
      <c r="AA1261" s="51"/>
      <c r="AB1261" s="51"/>
      <c r="AC1261" s="51"/>
      <c r="AD1261" s="51"/>
      <c r="AE1261" s="51"/>
      <c r="AF1261" s="51"/>
      <c r="AG1261" s="51"/>
      <c r="AH1261" s="51"/>
      <c r="AI1261" s="51"/>
      <c r="AJ1261" s="51"/>
      <c r="AK1261" s="51"/>
      <c r="AL1261" s="51"/>
      <c r="AM1261" s="51"/>
      <c r="AN1261" s="51"/>
      <c r="AO1261" s="51"/>
      <c r="AP1261" s="51"/>
      <c r="AQ1261" s="51"/>
      <c r="AR1261" s="51"/>
      <c r="AS1261" s="51"/>
      <c r="AT1261" s="51"/>
      <c r="AU1261" s="51"/>
      <c r="AV1261" s="51"/>
      <c r="AW1261" s="51"/>
      <c r="AX1261" s="149">
        <f t="shared" si="531"/>
        <v>0</v>
      </c>
      <c r="AY1261" s="52"/>
      <c r="AZ1261" s="90" t="e">
        <f>VLOOKUP(AY1261,Termination!C:D,2,FALSE)</f>
        <v>#N/A</v>
      </c>
      <c r="BA1261" s="92" t="str">
        <f t="shared" si="532"/>
        <v/>
      </c>
      <c r="BB1261" s="89"/>
      <c r="BC1261" s="89"/>
      <c r="BD1261" s="150" t="str">
        <f t="shared" si="533"/>
        <v/>
      </c>
      <c r="BE1261" s="151">
        <f>VLOOKUP(A1261,Basisgegevens!$B:$L,5,0)</f>
        <v>3.2638888888888887E-3</v>
      </c>
      <c r="BF1261" s="151">
        <f>VLOOKUP($A1261,Basisgegevens!$B:$L,7,0)</f>
        <v>3.0324074074074073E-3</v>
      </c>
      <c r="BG1261" s="151">
        <f>VLOOKUP($A1261,Basisgegevens!$B:$L,8,0)</f>
        <v>7.8125E-3</v>
      </c>
      <c r="BH1261" s="152">
        <f>VLOOKUP($A1261,Basisgegevens!$B:$L,9,0)</f>
        <v>300</v>
      </c>
      <c r="BI1261" s="152">
        <f>VLOOKUP($A1261,Basisgegevens!$B:$L,10,0)</f>
        <v>135</v>
      </c>
      <c r="BJ1261" s="152">
        <f>VLOOKUP($A1261,Basisgegevens!$B:$L,11,0)</f>
        <v>19</v>
      </c>
      <c r="BK1261" s="152" t="str">
        <f t="shared" si="534"/>
        <v/>
      </c>
      <c r="BL1261" s="153" t="str">
        <f t="shared" si="535"/>
        <v>Uit</v>
      </c>
      <c r="BM1261" s="154" t="str">
        <f t="shared" si="542"/>
        <v/>
      </c>
      <c r="BN1261" s="154">
        <f t="shared" si="536"/>
        <v>0</v>
      </c>
      <c r="BO1261" s="154" t="str">
        <f t="shared" si="537"/>
        <v/>
      </c>
      <c r="BP1261" s="61"/>
      <c r="BQ1261" s="61"/>
      <c r="BR1261" s="59" t="str">
        <f t="shared" si="538"/>
        <v/>
      </c>
      <c r="BS1261" s="59" t="str">
        <f t="shared" si="539"/>
        <v/>
      </c>
      <c r="BT1261" s="155" t="str">
        <f t="shared" si="540"/>
        <v/>
      </c>
      <c r="BU1261" s="156" t="str">
        <f t="shared" si="541"/>
        <v/>
      </c>
      <c r="BV1261" s="68"/>
      <c r="BW1261" s="68"/>
      <c r="BX1261" s="68"/>
      <c r="BY1261" s="68"/>
      <c r="BZ1261" s="68"/>
      <c r="CA1261" s="68"/>
      <c r="CB1261" s="68"/>
      <c r="CC1261" s="68"/>
    </row>
    <row r="1262" spans="1:81" x14ac:dyDescent="0.2">
      <c r="A1262" s="161" t="s">
        <v>58</v>
      </c>
      <c r="B1262" s="32"/>
      <c r="C1262" s="164" t="str">
        <f t="shared" si="521"/>
        <v>M</v>
      </c>
      <c r="D1262" s="68"/>
      <c r="E1262" s="40"/>
      <c r="F1262" s="35"/>
      <c r="G1262" s="32"/>
      <c r="H1262" s="32"/>
      <c r="I1262" s="32"/>
      <c r="J1262" s="32"/>
      <c r="K1262" s="41"/>
      <c r="L1262" s="42"/>
      <c r="M1262" s="42"/>
      <c r="N1262" s="167" t="str">
        <f t="shared" si="522"/>
        <v>Uit</v>
      </c>
      <c r="O1262" s="46"/>
      <c r="P1262" s="47"/>
      <c r="Q1262" s="48">
        <f t="shared" si="523"/>
        <v>0</v>
      </c>
      <c r="R1262" s="49" t="str">
        <f t="shared" si="524"/>
        <v/>
      </c>
      <c r="S1262" s="50" t="str">
        <f t="shared" si="525"/>
        <v>Uit</v>
      </c>
      <c r="T1262" s="171">
        <f t="shared" si="526"/>
        <v>0</v>
      </c>
      <c r="U1262" s="169">
        <f t="shared" si="527"/>
        <v>0</v>
      </c>
      <c r="V1262" s="169" t="str">
        <f t="shared" si="528"/>
        <v>Uit</v>
      </c>
      <c r="W1262" s="170" t="str">
        <f t="shared" si="529"/>
        <v/>
      </c>
      <c r="X1262" s="91" t="str">
        <f t="shared" si="530"/>
        <v/>
      </c>
      <c r="Y1262" s="51"/>
      <c r="Z1262" s="51"/>
      <c r="AA1262" s="51"/>
      <c r="AB1262" s="51"/>
      <c r="AC1262" s="51"/>
      <c r="AD1262" s="51"/>
      <c r="AE1262" s="51"/>
      <c r="AF1262" s="51"/>
      <c r="AG1262" s="51"/>
      <c r="AH1262" s="51"/>
      <c r="AI1262" s="51"/>
      <c r="AJ1262" s="51"/>
      <c r="AK1262" s="51"/>
      <c r="AL1262" s="51"/>
      <c r="AM1262" s="51"/>
      <c r="AN1262" s="51"/>
      <c r="AO1262" s="51"/>
      <c r="AP1262" s="51"/>
      <c r="AQ1262" s="51"/>
      <c r="AR1262" s="51"/>
      <c r="AS1262" s="51"/>
      <c r="AT1262" s="51"/>
      <c r="AU1262" s="51"/>
      <c r="AV1262" s="51"/>
      <c r="AW1262" s="51"/>
      <c r="AX1262" s="149">
        <f t="shared" si="531"/>
        <v>0</v>
      </c>
      <c r="AY1262" s="52"/>
      <c r="AZ1262" s="90" t="e">
        <f>VLOOKUP(AY1262,Termination!C:D,2,FALSE)</f>
        <v>#N/A</v>
      </c>
      <c r="BA1262" s="92" t="str">
        <f t="shared" si="532"/>
        <v/>
      </c>
      <c r="BB1262" s="89"/>
      <c r="BC1262" s="89"/>
      <c r="BD1262" s="150" t="str">
        <f t="shared" si="533"/>
        <v/>
      </c>
      <c r="BE1262" s="151">
        <f>VLOOKUP(A1262,Basisgegevens!$B:$L,5,0)</f>
        <v>3.2638888888888887E-3</v>
      </c>
      <c r="BF1262" s="151">
        <f>VLOOKUP($A1262,Basisgegevens!$B:$L,7,0)</f>
        <v>3.0324074074074073E-3</v>
      </c>
      <c r="BG1262" s="151">
        <f>VLOOKUP($A1262,Basisgegevens!$B:$L,8,0)</f>
        <v>7.8125E-3</v>
      </c>
      <c r="BH1262" s="152">
        <f>VLOOKUP($A1262,Basisgegevens!$B:$L,9,0)</f>
        <v>300</v>
      </c>
      <c r="BI1262" s="152">
        <f>VLOOKUP($A1262,Basisgegevens!$B:$L,10,0)</f>
        <v>135</v>
      </c>
      <c r="BJ1262" s="152">
        <f>VLOOKUP($A1262,Basisgegevens!$B:$L,11,0)</f>
        <v>19</v>
      </c>
      <c r="BK1262" s="152" t="str">
        <f t="shared" si="534"/>
        <v/>
      </c>
      <c r="BL1262" s="153" t="str">
        <f t="shared" si="535"/>
        <v>Uit</v>
      </c>
      <c r="BM1262" s="154" t="str">
        <f t="shared" si="542"/>
        <v/>
      </c>
      <c r="BN1262" s="154">
        <f t="shared" si="536"/>
        <v>0</v>
      </c>
      <c r="BO1262" s="154" t="str">
        <f t="shared" si="537"/>
        <v/>
      </c>
      <c r="BP1262" s="61"/>
      <c r="BQ1262" s="61"/>
      <c r="BR1262" s="59" t="str">
        <f t="shared" si="538"/>
        <v/>
      </c>
      <c r="BS1262" s="59" t="str">
        <f t="shared" si="539"/>
        <v/>
      </c>
      <c r="BT1262" s="155" t="str">
        <f t="shared" si="540"/>
        <v/>
      </c>
      <c r="BU1262" s="156" t="str">
        <f t="shared" si="541"/>
        <v/>
      </c>
      <c r="BV1262" s="68"/>
      <c r="BW1262" s="68"/>
      <c r="BX1262" s="68"/>
      <c r="BY1262" s="68"/>
      <c r="BZ1262" s="68"/>
      <c r="CA1262" s="68"/>
      <c r="CB1262" s="68"/>
      <c r="CC1262" s="68"/>
    </row>
    <row r="1263" spans="1:81" x14ac:dyDescent="0.2">
      <c r="A1263" s="161" t="s">
        <v>58</v>
      </c>
      <c r="B1263" s="32"/>
      <c r="C1263" s="164" t="str">
        <f t="shared" si="521"/>
        <v>M</v>
      </c>
      <c r="D1263" s="68"/>
      <c r="E1263" s="40"/>
      <c r="F1263" s="35"/>
      <c r="G1263" s="32"/>
      <c r="H1263" s="32"/>
      <c r="I1263" s="32"/>
      <c r="J1263" s="32"/>
      <c r="K1263" s="41"/>
      <c r="L1263" s="42"/>
      <c r="M1263" s="42"/>
      <c r="N1263" s="167" t="str">
        <f t="shared" si="522"/>
        <v>Uit</v>
      </c>
      <c r="O1263" s="46"/>
      <c r="P1263" s="47"/>
      <c r="Q1263" s="48">
        <f t="shared" si="523"/>
        <v>0</v>
      </c>
      <c r="R1263" s="49" t="str">
        <f t="shared" si="524"/>
        <v/>
      </c>
      <c r="S1263" s="50" t="str">
        <f t="shared" si="525"/>
        <v>Uit</v>
      </c>
      <c r="T1263" s="171">
        <f t="shared" si="526"/>
        <v>0</v>
      </c>
      <c r="U1263" s="169">
        <f t="shared" si="527"/>
        <v>0</v>
      </c>
      <c r="V1263" s="169" t="str">
        <f t="shared" si="528"/>
        <v>Uit</v>
      </c>
      <c r="W1263" s="170" t="str">
        <f t="shared" si="529"/>
        <v/>
      </c>
      <c r="X1263" s="91" t="str">
        <f t="shared" si="530"/>
        <v/>
      </c>
      <c r="Y1263" s="51"/>
      <c r="Z1263" s="51"/>
      <c r="AA1263" s="51"/>
      <c r="AB1263" s="51"/>
      <c r="AC1263" s="51"/>
      <c r="AD1263" s="51"/>
      <c r="AE1263" s="51"/>
      <c r="AF1263" s="51"/>
      <c r="AG1263" s="51"/>
      <c r="AH1263" s="51"/>
      <c r="AI1263" s="51"/>
      <c r="AJ1263" s="51"/>
      <c r="AK1263" s="51"/>
      <c r="AL1263" s="51"/>
      <c r="AM1263" s="51"/>
      <c r="AN1263" s="51"/>
      <c r="AO1263" s="51"/>
      <c r="AP1263" s="51"/>
      <c r="AQ1263" s="51"/>
      <c r="AR1263" s="51"/>
      <c r="AS1263" s="51"/>
      <c r="AT1263" s="51"/>
      <c r="AU1263" s="51"/>
      <c r="AV1263" s="51"/>
      <c r="AW1263" s="51"/>
      <c r="AX1263" s="149">
        <f t="shared" si="531"/>
        <v>0</v>
      </c>
      <c r="AY1263" s="52"/>
      <c r="AZ1263" s="90" t="e">
        <f>VLOOKUP(AY1263,Termination!C:D,2,FALSE)</f>
        <v>#N/A</v>
      </c>
      <c r="BA1263" s="92" t="str">
        <f t="shared" si="532"/>
        <v/>
      </c>
      <c r="BB1263" s="89"/>
      <c r="BC1263" s="89"/>
      <c r="BD1263" s="150" t="str">
        <f t="shared" si="533"/>
        <v/>
      </c>
      <c r="BE1263" s="151">
        <f>VLOOKUP(A1263,Basisgegevens!$B:$L,5,0)</f>
        <v>3.2638888888888887E-3</v>
      </c>
      <c r="BF1263" s="151">
        <f>VLOOKUP($A1263,Basisgegevens!$B:$L,7,0)</f>
        <v>3.0324074074074073E-3</v>
      </c>
      <c r="BG1263" s="151">
        <f>VLOOKUP($A1263,Basisgegevens!$B:$L,8,0)</f>
        <v>7.8125E-3</v>
      </c>
      <c r="BH1263" s="152">
        <f>VLOOKUP($A1263,Basisgegevens!$B:$L,9,0)</f>
        <v>300</v>
      </c>
      <c r="BI1263" s="152">
        <f>VLOOKUP($A1263,Basisgegevens!$B:$L,10,0)</f>
        <v>135</v>
      </c>
      <c r="BJ1263" s="152">
        <f>VLOOKUP($A1263,Basisgegevens!$B:$L,11,0)</f>
        <v>19</v>
      </c>
      <c r="BK1263" s="152" t="str">
        <f t="shared" si="534"/>
        <v/>
      </c>
      <c r="BL1263" s="153" t="str">
        <f t="shared" si="535"/>
        <v>Uit</v>
      </c>
      <c r="BM1263" s="154" t="str">
        <f t="shared" si="542"/>
        <v/>
      </c>
      <c r="BN1263" s="154">
        <f t="shared" si="536"/>
        <v>0</v>
      </c>
      <c r="BO1263" s="154" t="str">
        <f t="shared" si="537"/>
        <v/>
      </c>
      <c r="BP1263" s="61"/>
      <c r="BQ1263" s="61"/>
      <c r="BR1263" s="59" t="str">
        <f t="shared" si="538"/>
        <v/>
      </c>
      <c r="BS1263" s="59" t="str">
        <f t="shared" si="539"/>
        <v/>
      </c>
      <c r="BT1263" s="155" t="str">
        <f t="shared" si="540"/>
        <v/>
      </c>
      <c r="BU1263" s="156" t="str">
        <f t="shared" si="541"/>
        <v/>
      </c>
      <c r="BV1263" s="68"/>
      <c r="BW1263" s="68"/>
      <c r="BX1263" s="68"/>
      <c r="BY1263" s="68"/>
      <c r="BZ1263" s="68"/>
      <c r="CA1263" s="68"/>
      <c r="CB1263" s="68"/>
      <c r="CC1263" s="68"/>
    </row>
    <row r="1264" spans="1:81" x14ac:dyDescent="0.2">
      <c r="A1264" s="161" t="s">
        <v>58</v>
      </c>
      <c r="B1264" s="32"/>
      <c r="C1264" s="164" t="str">
        <f t="shared" si="521"/>
        <v>M</v>
      </c>
      <c r="D1264" s="68"/>
      <c r="E1264" s="40"/>
      <c r="F1264" s="35"/>
      <c r="G1264" s="32"/>
      <c r="H1264" s="32"/>
      <c r="I1264" s="32"/>
      <c r="J1264" s="32"/>
      <c r="K1264" s="41"/>
      <c r="L1264" s="42"/>
      <c r="M1264" s="42"/>
      <c r="N1264" s="167" t="str">
        <f t="shared" si="522"/>
        <v>Uit</v>
      </c>
      <c r="O1264" s="46"/>
      <c r="P1264" s="47"/>
      <c r="Q1264" s="48">
        <f t="shared" si="523"/>
        <v>0</v>
      </c>
      <c r="R1264" s="49" t="str">
        <f t="shared" si="524"/>
        <v/>
      </c>
      <c r="S1264" s="50" t="str">
        <f t="shared" si="525"/>
        <v>Uit</v>
      </c>
      <c r="T1264" s="171">
        <f t="shared" si="526"/>
        <v>0</v>
      </c>
      <c r="U1264" s="169">
        <f t="shared" si="527"/>
        <v>0</v>
      </c>
      <c r="V1264" s="169" t="str">
        <f t="shared" si="528"/>
        <v>Uit</v>
      </c>
      <c r="W1264" s="170" t="str">
        <f t="shared" si="529"/>
        <v/>
      </c>
      <c r="X1264" s="91" t="str">
        <f t="shared" si="530"/>
        <v/>
      </c>
      <c r="Y1264" s="51"/>
      <c r="Z1264" s="51"/>
      <c r="AA1264" s="51"/>
      <c r="AB1264" s="51"/>
      <c r="AC1264" s="51"/>
      <c r="AD1264" s="51"/>
      <c r="AE1264" s="51"/>
      <c r="AF1264" s="51"/>
      <c r="AG1264" s="51"/>
      <c r="AH1264" s="51"/>
      <c r="AI1264" s="51"/>
      <c r="AJ1264" s="51"/>
      <c r="AK1264" s="51"/>
      <c r="AL1264" s="51"/>
      <c r="AM1264" s="51"/>
      <c r="AN1264" s="51"/>
      <c r="AO1264" s="51"/>
      <c r="AP1264" s="51"/>
      <c r="AQ1264" s="51"/>
      <c r="AR1264" s="51"/>
      <c r="AS1264" s="51"/>
      <c r="AT1264" s="51"/>
      <c r="AU1264" s="51"/>
      <c r="AV1264" s="51"/>
      <c r="AW1264" s="51"/>
      <c r="AX1264" s="149">
        <f t="shared" si="531"/>
        <v>0</v>
      </c>
      <c r="AY1264" s="52"/>
      <c r="AZ1264" s="90" t="e">
        <f>VLOOKUP(AY1264,Termination!C:D,2,FALSE)</f>
        <v>#N/A</v>
      </c>
      <c r="BA1264" s="92" t="str">
        <f t="shared" si="532"/>
        <v/>
      </c>
      <c r="BB1264" s="89"/>
      <c r="BC1264" s="89"/>
      <c r="BD1264" s="150" t="str">
        <f t="shared" si="533"/>
        <v/>
      </c>
      <c r="BE1264" s="151">
        <f>VLOOKUP(A1264,Basisgegevens!$B:$L,5,0)</f>
        <v>3.2638888888888887E-3</v>
      </c>
      <c r="BF1264" s="151">
        <f>VLOOKUP($A1264,Basisgegevens!$B:$L,7,0)</f>
        <v>3.0324074074074073E-3</v>
      </c>
      <c r="BG1264" s="151">
        <f>VLOOKUP($A1264,Basisgegevens!$B:$L,8,0)</f>
        <v>7.8125E-3</v>
      </c>
      <c r="BH1264" s="152">
        <f>VLOOKUP($A1264,Basisgegevens!$B:$L,9,0)</f>
        <v>300</v>
      </c>
      <c r="BI1264" s="152">
        <f>VLOOKUP($A1264,Basisgegevens!$B:$L,10,0)</f>
        <v>135</v>
      </c>
      <c r="BJ1264" s="152">
        <f>VLOOKUP($A1264,Basisgegevens!$B:$L,11,0)</f>
        <v>19</v>
      </c>
      <c r="BK1264" s="152" t="str">
        <f t="shared" si="534"/>
        <v/>
      </c>
      <c r="BL1264" s="153" t="str">
        <f t="shared" si="535"/>
        <v>Uit</v>
      </c>
      <c r="BM1264" s="154" t="str">
        <f t="shared" si="542"/>
        <v/>
      </c>
      <c r="BN1264" s="154">
        <f t="shared" si="536"/>
        <v>0</v>
      </c>
      <c r="BO1264" s="154" t="str">
        <f t="shared" si="537"/>
        <v/>
      </c>
      <c r="BP1264" s="61"/>
      <c r="BQ1264" s="61"/>
      <c r="BR1264" s="59" t="str">
        <f t="shared" si="538"/>
        <v/>
      </c>
      <c r="BS1264" s="59" t="str">
        <f t="shared" si="539"/>
        <v/>
      </c>
      <c r="BT1264" s="155" t="str">
        <f t="shared" si="540"/>
        <v/>
      </c>
      <c r="BU1264" s="156" t="str">
        <f t="shared" si="541"/>
        <v/>
      </c>
      <c r="BV1264" s="68"/>
      <c r="BW1264" s="68"/>
      <c r="BX1264" s="68"/>
      <c r="BY1264" s="68"/>
      <c r="BZ1264" s="68"/>
      <c r="CA1264" s="68"/>
      <c r="CB1264" s="68"/>
      <c r="CC1264" s="68"/>
    </row>
    <row r="1265" spans="1:81" x14ac:dyDescent="0.2">
      <c r="A1265" s="161" t="s">
        <v>58</v>
      </c>
      <c r="B1265" s="32"/>
      <c r="C1265" s="164" t="str">
        <f t="shared" si="521"/>
        <v>M</v>
      </c>
      <c r="D1265" s="68"/>
      <c r="E1265" s="40"/>
      <c r="F1265" s="35"/>
      <c r="G1265" s="32"/>
      <c r="H1265" s="32"/>
      <c r="I1265" s="32"/>
      <c r="J1265" s="32"/>
      <c r="K1265" s="41"/>
      <c r="L1265" s="42"/>
      <c r="M1265" s="42"/>
      <c r="N1265" s="167" t="str">
        <f t="shared" si="522"/>
        <v>Uit</v>
      </c>
      <c r="O1265" s="46"/>
      <c r="P1265" s="47"/>
      <c r="Q1265" s="48">
        <f t="shared" si="523"/>
        <v>0</v>
      </c>
      <c r="R1265" s="49" t="str">
        <f t="shared" si="524"/>
        <v/>
      </c>
      <c r="S1265" s="50" t="str">
        <f t="shared" si="525"/>
        <v>Uit</v>
      </c>
      <c r="T1265" s="171">
        <f t="shared" si="526"/>
        <v>0</v>
      </c>
      <c r="U1265" s="169">
        <f t="shared" si="527"/>
        <v>0</v>
      </c>
      <c r="V1265" s="169" t="str">
        <f t="shared" si="528"/>
        <v>Uit</v>
      </c>
      <c r="W1265" s="170" t="str">
        <f t="shared" si="529"/>
        <v/>
      </c>
      <c r="X1265" s="91" t="str">
        <f t="shared" si="530"/>
        <v/>
      </c>
      <c r="Y1265" s="51"/>
      <c r="Z1265" s="51"/>
      <c r="AA1265" s="51"/>
      <c r="AB1265" s="51"/>
      <c r="AC1265" s="51"/>
      <c r="AD1265" s="51"/>
      <c r="AE1265" s="51"/>
      <c r="AF1265" s="51"/>
      <c r="AG1265" s="51"/>
      <c r="AH1265" s="51"/>
      <c r="AI1265" s="51"/>
      <c r="AJ1265" s="51"/>
      <c r="AK1265" s="51"/>
      <c r="AL1265" s="51"/>
      <c r="AM1265" s="51"/>
      <c r="AN1265" s="51"/>
      <c r="AO1265" s="51"/>
      <c r="AP1265" s="51"/>
      <c r="AQ1265" s="51"/>
      <c r="AR1265" s="51"/>
      <c r="AS1265" s="51"/>
      <c r="AT1265" s="51"/>
      <c r="AU1265" s="51"/>
      <c r="AV1265" s="51"/>
      <c r="AW1265" s="51"/>
      <c r="AX1265" s="149">
        <f t="shared" si="531"/>
        <v>0</v>
      </c>
      <c r="AY1265" s="52"/>
      <c r="AZ1265" s="90" t="e">
        <f>VLOOKUP(AY1265,Termination!C:D,2,FALSE)</f>
        <v>#N/A</v>
      </c>
      <c r="BA1265" s="92" t="str">
        <f t="shared" si="532"/>
        <v/>
      </c>
      <c r="BB1265" s="89"/>
      <c r="BC1265" s="89"/>
      <c r="BD1265" s="150" t="str">
        <f t="shared" si="533"/>
        <v/>
      </c>
      <c r="BE1265" s="151">
        <f>VLOOKUP(A1265,Basisgegevens!$B:$L,5,0)</f>
        <v>3.2638888888888887E-3</v>
      </c>
      <c r="BF1265" s="151">
        <f>VLOOKUP($A1265,Basisgegevens!$B:$L,7,0)</f>
        <v>3.0324074074074073E-3</v>
      </c>
      <c r="BG1265" s="151">
        <f>VLOOKUP($A1265,Basisgegevens!$B:$L,8,0)</f>
        <v>7.8125E-3</v>
      </c>
      <c r="BH1265" s="152">
        <f>VLOOKUP($A1265,Basisgegevens!$B:$L,9,0)</f>
        <v>300</v>
      </c>
      <c r="BI1265" s="152">
        <f>VLOOKUP($A1265,Basisgegevens!$B:$L,10,0)</f>
        <v>135</v>
      </c>
      <c r="BJ1265" s="152">
        <f>VLOOKUP($A1265,Basisgegevens!$B:$L,11,0)</f>
        <v>19</v>
      </c>
      <c r="BK1265" s="152" t="str">
        <f t="shared" si="534"/>
        <v/>
      </c>
      <c r="BL1265" s="153" t="str">
        <f t="shared" si="535"/>
        <v>Uit</v>
      </c>
      <c r="BM1265" s="154" t="str">
        <f t="shared" si="542"/>
        <v/>
      </c>
      <c r="BN1265" s="154">
        <f t="shared" si="536"/>
        <v>0</v>
      </c>
      <c r="BO1265" s="154" t="str">
        <f t="shared" si="537"/>
        <v/>
      </c>
      <c r="BP1265" s="61"/>
      <c r="BQ1265" s="61"/>
      <c r="BR1265" s="59" t="str">
        <f t="shared" si="538"/>
        <v/>
      </c>
      <c r="BS1265" s="59" t="str">
        <f t="shared" si="539"/>
        <v/>
      </c>
      <c r="BT1265" s="155" t="str">
        <f t="shared" si="540"/>
        <v/>
      </c>
      <c r="BU1265" s="156" t="str">
        <f t="shared" si="541"/>
        <v/>
      </c>
      <c r="BV1265" s="68"/>
      <c r="BW1265" s="68"/>
      <c r="BX1265" s="68"/>
      <c r="BY1265" s="68"/>
      <c r="BZ1265" s="68"/>
      <c r="CA1265" s="68"/>
      <c r="CB1265" s="68"/>
      <c r="CC1265" s="68"/>
    </row>
    <row r="1266" spans="1:81" x14ac:dyDescent="0.2">
      <c r="A1266" s="161" t="s">
        <v>58</v>
      </c>
      <c r="B1266" s="32"/>
      <c r="C1266" s="164" t="str">
        <f t="shared" si="521"/>
        <v>M</v>
      </c>
      <c r="D1266" s="68"/>
      <c r="E1266" s="40"/>
      <c r="F1266" s="35"/>
      <c r="G1266" s="32"/>
      <c r="H1266" s="32"/>
      <c r="I1266" s="32"/>
      <c r="J1266" s="32"/>
      <c r="K1266" s="41"/>
      <c r="L1266" s="42"/>
      <c r="M1266" s="42"/>
      <c r="N1266" s="167" t="str">
        <f t="shared" si="522"/>
        <v>Uit</v>
      </c>
      <c r="O1266" s="46"/>
      <c r="P1266" s="47"/>
      <c r="Q1266" s="48">
        <f t="shared" si="523"/>
        <v>0</v>
      </c>
      <c r="R1266" s="49" t="str">
        <f t="shared" si="524"/>
        <v/>
      </c>
      <c r="S1266" s="50" t="str">
        <f t="shared" si="525"/>
        <v>Uit</v>
      </c>
      <c r="T1266" s="171">
        <f t="shared" si="526"/>
        <v>0</v>
      </c>
      <c r="U1266" s="169">
        <f t="shared" si="527"/>
        <v>0</v>
      </c>
      <c r="V1266" s="169" t="str">
        <f t="shared" si="528"/>
        <v>Uit</v>
      </c>
      <c r="W1266" s="170" t="str">
        <f t="shared" si="529"/>
        <v/>
      </c>
      <c r="X1266" s="91" t="str">
        <f t="shared" si="530"/>
        <v/>
      </c>
      <c r="Y1266" s="51"/>
      <c r="Z1266" s="51"/>
      <c r="AA1266" s="51"/>
      <c r="AB1266" s="51"/>
      <c r="AC1266" s="51"/>
      <c r="AD1266" s="51"/>
      <c r="AE1266" s="51"/>
      <c r="AF1266" s="51"/>
      <c r="AG1266" s="51"/>
      <c r="AH1266" s="51"/>
      <c r="AI1266" s="51"/>
      <c r="AJ1266" s="51"/>
      <c r="AK1266" s="51"/>
      <c r="AL1266" s="51"/>
      <c r="AM1266" s="51"/>
      <c r="AN1266" s="51"/>
      <c r="AO1266" s="51"/>
      <c r="AP1266" s="51"/>
      <c r="AQ1266" s="51"/>
      <c r="AR1266" s="51"/>
      <c r="AS1266" s="51"/>
      <c r="AT1266" s="51"/>
      <c r="AU1266" s="51"/>
      <c r="AV1266" s="51"/>
      <c r="AW1266" s="51"/>
      <c r="AX1266" s="149">
        <f t="shared" si="531"/>
        <v>0</v>
      </c>
      <c r="AY1266" s="52"/>
      <c r="AZ1266" s="90" t="e">
        <f>VLOOKUP(AY1266,Termination!C:D,2,FALSE)</f>
        <v>#N/A</v>
      </c>
      <c r="BA1266" s="92" t="str">
        <f t="shared" si="532"/>
        <v/>
      </c>
      <c r="BB1266" s="89"/>
      <c r="BC1266" s="89"/>
      <c r="BD1266" s="150" t="str">
        <f t="shared" si="533"/>
        <v/>
      </c>
      <c r="BE1266" s="151">
        <f>VLOOKUP(A1266,Basisgegevens!$B:$L,5,0)</f>
        <v>3.2638888888888887E-3</v>
      </c>
      <c r="BF1266" s="151">
        <f>VLOOKUP($A1266,Basisgegevens!$B:$L,7,0)</f>
        <v>3.0324074074074073E-3</v>
      </c>
      <c r="BG1266" s="151">
        <f>VLOOKUP($A1266,Basisgegevens!$B:$L,8,0)</f>
        <v>7.8125E-3</v>
      </c>
      <c r="BH1266" s="152">
        <f>VLOOKUP($A1266,Basisgegevens!$B:$L,9,0)</f>
        <v>300</v>
      </c>
      <c r="BI1266" s="152">
        <f>VLOOKUP($A1266,Basisgegevens!$B:$L,10,0)</f>
        <v>135</v>
      </c>
      <c r="BJ1266" s="152">
        <f>VLOOKUP($A1266,Basisgegevens!$B:$L,11,0)</f>
        <v>19</v>
      </c>
      <c r="BK1266" s="152" t="str">
        <f t="shared" si="534"/>
        <v/>
      </c>
      <c r="BL1266" s="153" t="str">
        <f t="shared" si="535"/>
        <v>Uit</v>
      </c>
      <c r="BM1266" s="154" t="str">
        <f t="shared" si="542"/>
        <v/>
      </c>
      <c r="BN1266" s="154">
        <f t="shared" si="536"/>
        <v>0</v>
      </c>
      <c r="BO1266" s="154" t="str">
        <f t="shared" si="537"/>
        <v/>
      </c>
      <c r="BP1266" s="61"/>
      <c r="BQ1266" s="61"/>
      <c r="BR1266" s="59" t="str">
        <f t="shared" si="538"/>
        <v/>
      </c>
      <c r="BS1266" s="59" t="str">
        <f t="shared" si="539"/>
        <v/>
      </c>
      <c r="BT1266" s="155" t="str">
        <f t="shared" si="540"/>
        <v/>
      </c>
      <c r="BU1266" s="156" t="str">
        <f t="shared" si="541"/>
        <v/>
      </c>
      <c r="BV1266" s="68"/>
      <c r="BW1266" s="68"/>
      <c r="BX1266" s="68"/>
      <c r="BY1266" s="68"/>
      <c r="BZ1266" s="68"/>
      <c r="CA1266" s="68"/>
      <c r="CB1266" s="68"/>
      <c r="CC1266" s="68"/>
    </row>
    <row r="1267" spans="1:81" x14ac:dyDescent="0.2">
      <c r="A1267" s="161" t="s">
        <v>58</v>
      </c>
      <c r="B1267" s="32"/>
      <c r="C1267" s="164" t="str">
        <f t="shared" si="521"/>
        <v>M</v>
      </c>
      <c r="D1267" s="68"/>
      <c r="E1267" s="40"/>
      <c r="F1267" s="35"/>
      <c r="G1267" s="32"/>
      <c r="H1267" s="32"/>
      <c r="I1267" s="32"/>
      <c r="J1267" s="32"/>
      <c r="K1267" s="41"/>
      <c r="L1267" s="42"/>
      <c r="M1267" s="42"/>
      <c r="N1267" s="167" t="str">
        <f t="shared" si="522"/>
        <v>Uit</v>
      </c>
      <c r="O1267" s="46"/>
      <c r="P1267" s="47"/>
      <c r="Q1267" s="48">
        <f t="shared" si="523"/>
        <v>0</v>
      </c>
      <c r="R1267" s="49" t="str">
        <f t="shared" si="524"/>
        <v/>
      </c>
      <c r="S1267" s="50" t="str">
        <f t="shared" si="525"/>
        <v>Uit</v>
      </c>
      <c r="T1267" s="171">
        <f t="shared" si="526"/>
        <v>0</v>
      </c>
      <c r="U1267" s="169">
        <f t="shared" si="527"/>
        <v>0</v>
      </c>
      <c r="V1267" s="169" t="str">
        <f t="shared" si="528"/>
        <v>Uit</v>
      </c>
      <c r="W1267" s="170" t="str">
        <f t="shared" si="529"/>
        <v/>
      </c>
      <c r="X1267" s="91" t="str">
        <f t="shared" si="530"/>
        <v/>
      </c>
      <c r="Y1267" s="51"/>
      <c r="Z1267" s="51"/>
      <c r="AA1267" s="51"/>
      <c r="AB1267" s="51"/>
      <c r="AC1267" s="51"/>
      <c r="AD1267" s="51"/>
      <c r="AE1267" s="51"/>
      <c r="AF1267" s="51"/>
      <c r="AG1267" s="51"/>
      <c r="AH1267" s="51"/>
      <c r="AI1267" s="51"/>
      <c r="AJ1267" s="51"/>
      <c r="AK1267" s="51"/>
      <c r="AL1267" s="51"/>
      <c r="AM1267" s="51"/>
      <c r="AN1267" s="51"/>
      <c r="AO1267" s="51"/>
      <c r="AP1267" s="51"/>
      <c r="AQ1267" s="51"/>
      <c r="AR1267" s="51"/>
      <c r="AS1267" s="51"/>
      <c r="AT1267" s="51"/>
      <c r="AU1267" s="51"/>
      <c r="AV1267" s="51"/>
      <c r="AW1267" s="51"/>
      <c r="AX1267" s="149">
        <f t="shared" si="531"/>
        <v>0</v>
      </c>
      <c r="AY1267" s="52"/>
      <c r="AZ1267" s="90" t="e">
        <f>VLOOKUP(AY1267,Termination!C:D,2,FALSE)</f>
        <v>#N/A</v>
      </c>
      <c r="BA1267" s="92" t="str">
        <f t="shared" si="532"/>
        <v/>
      </c>
      <c r="BB1267" s="89"/>
      <c r="BC1267" s="89"/>
      <c r="BD1267" s="150" t="str">
        <f t="shared" si="533"/>
        <v/>
      </c>
      <c r="BE1267" s="151">
        <f>VLOOKUP(A1267,Basisgegevens!$B:$L,5,0)</f>
        <v>3.2638888888888887E-3</v>
      </c>
      <c r="BF1267" s="151">
        <f>VLOOKUP($A1267,Basisgegevens!$B:$L,7,0)</f>
        <v>3.0324074074074073E-3</v>
      </c>
      <c r="BG1267" s="151">
        <f>VLOOKUP($A1267,Basisgegevens!$B:$L,8,0)</f>
        <v>7.8125E-3</v>
      </c>
      <c r="BH1267" s="152">
        <f>VLOOKUP($A1267,Basisgegevens!$B:$L,9,0)</f>
        <v>300</v>
      </c>
      <c r="BI1267" s="152">
        <f>VLOOKUP($A1267,Basisgegevens!$B:$L,10,0)</f>
        <v>135</v>
      </c>
      <c r="BJ1267" s="152">
        <f>VLOOKUP($A1267,Basisgegevens!$B:$L,11,0)</f>
        <v>19</v>
      </c>
      <c r="BK1267" s="152" t="str">
        <f t="shared" si="534"/>
        <v/>
      </c>
      <c r="BL1267" s="153" t="str">
        <f t="shared" si="535"/>
        <v>Uit</v>
      </c>
      <c r="BM1267" s="154" t="str">
        <f t="shared" si="542"/>
        <v/>
      </c>
      <c r="BN1267" s="154">
        <f t="shared" si="536"/>
        <v>0</v>
      </c>
      <c r="BO1267" s="154" t="str">
        <f t="shared" si="537"/>
        <v/>
      </c>
      <c r="BP1267" s="61"/>
      <c r="BQ1267" s="61"/>
      <c r="BR1267" s="59" t="str">
        <f t="shared" si="538"/>
        <v/>
      </c>
      <c r="BS1267" s="59" t="str">
        <f t="shared" si="539"/>
        <v/>
      </c>
      <c r="BT1267" s="155" t="str">
        <f t="shared" si="540"/>
        <v/>
      </c>
      <c r="BU1267" s="156" t="str">
        <f t="shared" si="541"/>
        <v/>
      </c>
      <c r="BV1267" s="68"/>
      <c r="BW1267" s="68"/>
      <c r="BX1267" s="68"/>
      <c r="BY1267" s="68"/>
      <c r="BZ1267" s="68"/>
      <c r="CA1267" s="68"/>
      <c r="CB1267" s="68"/>
      <c r="CC1267" s="68"/>
    </row>
    <row r="1268" spans="1:81" x14ac:dyDescent="0.2">
      <c r="A1268" s="161" t="s">
        <v>58</v>
      </c>
      <c r="B1268" s="32"/>
      <c r="C1268" s="164" t="str">
        <f t="shared" si="521"/>
        <v>M</v>
      </c>
      <c r="D1268" s="68"/>
      <c r="E1268" s="40"/>
      <c r="F1268" s="35"/>
      <c r="G1268" s="32"/>
      <c r="H1268" s="32"/>
      <c r="I1268" s="32"/>
      <c r="J1268" s="32"/>
      <c r="K1268" s="41"/>
      <c r="L1268" s="42"/>
      <c r="M1268" s="42"/>
      <c r="N1268" s="167" t="str">
        <f t="shared" si="522"/>
        <v>Uit</v>
      </c>
      <c r="O1268" s="46"/>
      <c r="P1268" s="47"/>
      <c r="Q1268" s="48">
        <f t="shared" si="523"/>
        <v>0</v>
      </c>
      <c r="R1268" s="49" t="str">
        <f t="shared" si="524"/>
        <v/>
      </c>
      <c r="S1268" s="50" t="str">
        <f t="shared" si="525"/>
        <v>Uit</v>
      </c>
      <c r="T1268" s="171">
        <f t="shared" si="526"/>
        <v>0</v>
      </c>
      <c r="U1268" s="169">
        <f t="shared" si="527"/>
        <v>0</v>
      </c>
      <c r="V1268" s="169" t="str">
        <f t="shared" si="528"/>
        <v>Uit</v>
      </c>
      <c r="W1268" s="170" t="str">
        <f t="shared" si="529"/>
        <v/>
      </c>
      <c r="X1268" s="91" t="str">
        <f t="shared" si="530"/>
        <v/>
      </c>
      <c r="Y1268" s="51"/>
      <c r="Z1268" s="51"/>
      <c r="AA1268" s="51"/>
      <c r="AB1268" s="51"/>
      <c r="AC1268" s="51"/>
      <c r="AD1268" s="51"/>
      <c r="AE1268" s="51"/>
      <c r="AF1268" s="51"/>
      <c r="AG1268" s="51"/>
      <c r="AH1268" s="51"/>
      <c r="AI1268" s="51"/>
      <c r="AJ1268" s="51"/>
      <c r="AK1268" s="51"/>
      <c r="AL1268" s="51"/>
      <c r="AM1268" s="51"/>
      <c r="AN1268" s="51"/>
      <c r="AO1268" s="51"/>
      <c r="AP1268" s="51"/>
      <c r="AQ1268" s="51"/>
      <c r="AR1268" s="51"/>
      <c r="AS1268" s="51"/>
      <c r="AT1268" s="51"/>
      <c r="AU1268" s="51"/>
      <c r="AV1268" s="51"/>
      <c r="AW1268" s="51"/>
      <c r="AX1268" s="149">
        <f t="shared" si="531"/>
        <v>0</v>
      </c>
      <c r="AY1268" s="52"/>
      <c r="AZ1268" s="90" t="e">
        <f>VLOOKUP(AY1268,Termination!C:D,2,FALSE)</f>
        <v>#N/A</v>
      </c>
      <c r="BA1268" s="92" t="str">
        <f t="shared" si="532"/>
        <v/>
      </c>
      <c r="BB1268" s="89"/>
      <c r="BC1268" s="89"/>
      <c r="BD1268" s="150" t="str">
        <f t="shared" si="533"/>
        <v/>
      </c>
      <c r="BE1268" s="151">
        <f>VLOOKUP(A1268,Basisgegevens!$B:$L,5,0)</f>
        <v>3.2638888888888887E-3</v>
      </c>
      <c r="BF1268" s="151">
        <f>VLOOKUP($A1268,Basisgegevens!$B:$L,7,0)</f>
        <v>3.0324074074074073E-3</v>
      </c>
      <c r="BG1268" s="151">
        <f>VLOOKUP($A1268,Basisgegevens!$B:$L,8,0)</f>
        <v>7.8125E-3</v>
      </c>
      <c r="BH1268" s="152">
        <f>VLOOKUP($A1268,Basisgegevens!$B:$L,9,0)</f>
        <v>300</v>
      </c>
      <c r="BI1268" s="152">
        <f>VLOOKUP($A1268,Basisgegevens!$B:$L,10,0)</f>
        <v>135</v>
      </c>
      <c r="BJ1268" s="152">
        <f>VLOOKUP($A1268,Basisgegevens!$B:$L,11,0)</f>
        <v>19</v>
      </c>
      <c r="BK1268" s="152" t="str">
        <f t="shared" si="534"/>
        <v/>
      </c>
      <c r="BL1268" s="153" t="str">
        <f t="shared" si="535"/>
        <v>Uit</v>
      </c>
      <c r="BM1268" s="154" t="str">
        <f t="shared" si="542"/>
        <v/>
      </c>
      <c r="BN1268" s="154">
        <f t="shared" si="536"/>
        <v>0</v>
      </c>
      <c r="BO1268" s="154" t="str">
        <f t="shared" si="537"/>
        <v/>
      </c>
      <c r="BP1268" s="61"/>
      <c r="BQ1268" s="61"/>
      <c r="BR1268" s="59" t="str">
        <f t="shared" si="538"/>
        <v/>
      </c>
      <c r="BS1268" s="59" t="str">
        <f t="shared" si="539"/>
        <v/>
      </c>
      <c r="BT1268" s="155" t="str">
        <f t="shared" si="540"/>
        <v/>
      </c>
      <c r="BU1268" s="156" t="str">
        <f t="shared" si="541"/>
        <v/>
      </c>
      <c r="BV1268" s="68"/>
      <c r="BW1268" s="68"/>
      <c r="BX1268" s="68"/>
      <c r="BY1268" s="68"/>
      <c r="BZ1268" s="68"/>
      <c r="CA1268" s="68"/>
      <c r="CB1268" s="68"/>
      <c r="CC1268" s="68"/>
    </row>
    <row r="1269" spans="1:81" x14ac:dyDescent="0.2">
      <c r="A1269" s="161" t="s">
        <v>58</v>
      </c>
      <c r="B1269" s="32"/>
      <c r="C1269" s="164" t="str">
        <f t="shared" si="521"/>
        <v>M</v>
      </c>
      <c r="D1269" s="68"/>
      <c r="E1269" s="40"/>
      <c r="F1269" s="35"/>
      <c r="G1269" s="32"/>
      <c r="H1269" s="32"/>
      <c r="I1269" s="32"/>
      <c r="J1269" s="32"/>
      <c r="K1269" s="41"/>
      <c r="L1269" s="42"/>
      <c r="M1269" s="42"/>
      <c r="N1269" s="167" t="str">
        <f t="shared" si="522"/>
        <v>Uit</v>
      </c>
      <c r="O1269" s="46"/>
      <c r="P1269" s="47"/>
      <c r="Q1269" s="48">
        <f t="shared" si="523"/>
        <v>0</v>
      </c>
      <c r="R1269" s="49" t="str">
        <f t="shared" si="524"/>
        <v/>
      </c>
      <c r="S1269" s="50" t="str">
        <f t="shared" si="525"/>
        <v>Uit</v>
      </c>
      <c r="T1269" s="171">
        <f t="shared" si="526"/>
        <v>0</v>
      </c>
      <c r="U1269" s="169">
        <f t="shared" si="527"/>
        <v>0</v>
      </c>
      <c r="V1269" s="169" t="str">
        <f t="shared" si="528"/>
        <v>Uit</v>
      </c>
      <c r="W1269" s="170" t="str">
        <f t="shared" si="529"/>
        <v/>
      </c>
      <c r="X1269" s="91" t="str">
        <f t="shared" si="530"/>
        <v/>
      </c>
      <c r="Y1269" s="51"/>
      <c r="Z1269" s="51"/>
      <c r="AA1269" s="51"/>
      <c r="AB1269" s="51"/>
      <c r="AC1269" s="51"/>
      <c r="AD1269" s="51"/>
      <c r="AE1269" s="51"/>
      <c r="AF1269" s="51"/>
      <c r="AG1269" s="51"/>
      <c r="AH1269" s="51"/>
      <c r="AI1269" s="51"/>
      <c r="AJ1269" s="51"/>
      <c r="AK1269" s="51"/>
      <c r="AL1269" s="51"/>
      <c r="AM1269" s="51"/>
      <c r="AN1269" s="51"/>
      <c r="AO1269" s="51"/>
      <c r="AP1269" s="51"/>
      <c r="AQ1269" s="51"/>
      <c r="AR1269" s="51"/>
      <c r="AS1269" s="51"/>
      <c r="AT1269" s="51"/>
      <c r="AU1269" s="51"/>
      <c r="AV1269" s="51"/>
      <c r="AW1269" s="51"/>
      <c r="AX1269" s="149">
        <f t="shared" si="531"/>
        <v>0</v>
      </c>
      <c r="AY1269" s="52"/>
      <c r="AZ1269" s="90" t="e">
        <f>VLOOKUP(AY1269,Termination!C:D,2,FALSE)</f>
        <v>#N/A</v>
      </c>
      <c r="BA1269" s="92" t="str">
        <f t="shared" si="532"/>
        <v/>
      </c>
      <c r="BB1269" s="89"/>
      <c r="BC1269" s="89"/>
      <c r="BD1269" s="150" t="str">
        <f t="shared" si="533"/>
        <v/>
      </c>
      <c r="BE1269" s="151">
        <f>VLOOKUP(A1269,Basisgegevens!$B:$L,5,0)</f>
        <v>3.2638888888888887E-3</v>
      </c>
      <c r="BF1269" s="151">
        <f>VLOOKUP($A1269,Basisgegevens!$B:$L,7,0)</f>
        <v>3.0324074074074073E-3</v>
      </c>
      <c r="BG1269" s="151">
        <f>VLOOKUP($A1269,Basisgegevens!$B:$L,8,0)</f>
        <v>7.8125E-3</v>
      </c>
      <c r="BH1269" s="152">
        <f>VLOOKUP($A1269,Basisgegevens!$B:$L,9,0)</f>
        <v>300</v>
      </c>
      <c r="BI1269" s="152">
        <f>VLOOKUP($A1269,Basisgegevens!$B:$L,10,0)</f>
        <v>135</v>
      </c>
      <c r="BJ1269" s="152">
        <f>VLOOKUP($A1269,Basisgegevens!$B:$L,11,0)</f>
        <v>19</v>
      </c>
      <c r="BK1269" s="152" t="str">
        <f t="shared" si="534"/>
        <v/>
      </c>
      <c r="BL1269" s="153" t="str">
        <f t="shared" si="535"/>
        <v>Uit</v>
      </c>
      <c r="BM1269" s="154" t="str">
        <f t="shared" si="542"/>
        <v/>
      </c>
      <c r="BN1269" s="154">
        <f t="shared" si="536"/>
        <v>0</v>
      </c>
      <c r="BO1269" s="154" t="str">
        <f t="shared" si="537"/>
        <v/>
      </c>
      <c r="BP1269" s="61"/>
      <c r="BQ1269" s="61"/>
      <c r="BR1269" s="59" t="str">
        <f t="shared" si="538"/>
        <v/>
      </c>
      <c r="BS1269" s="59" t="str">
        <f t="shared" si="539"/>
        <v/>
      </c>
      <c r="BT1269" s="155" t="str">
        <f t="shared" si="540"/>
        <v/>
      </c>
      <c r="BU1269" s="156" t="str">
        <f t="shared" si="541"/>
        <v/>
      </c>
      <c r="BV1269" s="68"/>
      <c r="BW1269" s="68"/>
      <c r="BX1269" s="68"/>
      <c r="BY1269" s="68"/>
      <c r="BZ1269" s="68"/>
      <c r="CA1269" s="68"/>
      <c r="CB1269" s="68"/>
      <c r="CC1269" s="68"/>
    </row>
    <row r="1270" spans="1:81" x14ac:dyDescent="0.2">
      <c r="A1270" s="161" t="s">
        <v>58</v>
      </c>
      <c r="B1270" s="32"/>
      <c r="C1270" s="164" t="str">
        <f t="shared" si="521"/>
        <v>M</v>
      </c>
      <c r="D1270" s="68"/>
      <c r="E1270" s="40"/>
      <c r="F1270" s="35"/>
      <c r="G1270" s="32"/>
      <c r="H1270" s="32"/>
      <c r="I1270" s="32"/>
      <c r="J1270" s="32"/>
      <c r="K1270" s="41"/>
      <c r="L1270" s="42"/>
      <c r="M1270" s="42"/>
      <c r="N1270" s="167" t="str">
        <f t="shared" si="522"/>
        <v>Uit</v>
      </c>
      <c r="O1270" s="46"/>
      <c r="P1270" s="47"/>
      <c r="Q1270" s="48">
        <f t="shared" si="523"/>
        <v>0</v>
      </c>
      <c r="R1270" s="49" t="str">
        <f t="shared" si="524"/>
        <v/>
      </c>
      <c r="S1270" s="50" t="str">
        <f t="shared" si="525"/>
        <v>Uit</v>
      </c>
      <c r="T1270" s="171">
        <f t="shared" si="526"/>
        <v>0</v>
      </c>
      <c r="U1270" s="169">
        <f t="shared" si="527"/>
        <v>0</v>
      </c>
      <c r="V1270" s="169" t="str">
        <f t="shared" si="528"/>
        <v>Uit</v>
      </c>
      <c r="W1270" s="170" t="str">
        <f t="shared" si="529"/>
        <v/>
      </c>
      <c r="X1270" s="91" t="str">
        <f t="shared" si="530"/>
        <v/>
      </c>
      <c r="Y1270" s="51"/>
      <c r="Z1270" s="51"/>
      <c r="AA1270" s="51"/>
      <c r="AB1270" s="51"/>
      <c r="AC1270" s="51"/>
      <c r="AD1270" s="51"/>
      <c r="AE1270" s="51"/>
      <c r="AF1270" s="51"/>
      <c r="AG1270" s="51"/>
      <c r="AH1270" s="51"/>
      <c r="AI1270" s="51"/>
      <c r="AJ1270" s="51"/>
      <c r="AK1270" s="51"/>
      <c r="AL1270" s="51"/>
      <c r="AM1270" s="51"/>
      <c r="AN1270" s="51"/>
      <c r="AO1270" s="51"/>
      <c r="AP1270" s="51"/>
      <c r="AQ1270" s="51"/>
      <c r="AR1270" s="51"/>
      <c r="AS1270" s="51"/>
      <c r="AT1270" s="51"/>
      <c r="AU1270" s="51"/>
      <c r="AV1270" s="51"/>
      <c r="AW1270" s="51"/>
      <c r="AX1270" s="149">
        <f t="shared" si="531"/>
        <v>0</v>
      </c>
      <c r="AY1270" s="52"/>
      <c r="AZ1270" s="90" t="e">
        <f>VLOOKUP(AY1270,Termination!C:D,2,FALSE)</f>
        <v>#N/A</v>
      </c>
      <c r="BA1270" s="92" t="str">
        <f t="shared" si="532"/>
        <v/>
      </c>
      <c r="BB1270" s="89"/>
      <c r="BC1270" s="89"/>
      <c r="BD1270" s="150" t="str">
        <f t="shared" si="533"/>
        <v/>
      </c>
      <c r="BE1270" s="151">
        <f>VLOOKUP(A1270,Basisgegevens!$B:$L,5,0)</f>
        <v>3.2638888888888887E-3</v>
      </c>
      <c r="BF1270" s="151">
        <f>VLOOKUP($A1270,Basisgegevens!$B:$L,7,0)</f>
        <v>3.0324074074074073E-3</v>
      </c>
      <c r="BG1270" s="151">
        <f>VLOOKUP($A1270,Basisgegevens!$B:$L,8,0)</f>
        <v>7.8125E-3</v>
      </c>
      <c r="BH1270" s="152">
        <f>VLOOKUP($A1270,Basisgegevens!$B:$L,9,0)</f>
        <v>300</v>
      </c>
      <c r="BI1270" s="152">
        <f>VLOOKUP($A1270,Basisgegevens!$B:$L,10,0)</f>
        <v>135</v>
      </c>
      <c r="BJ1270" s="152">
        <f>VLOOKUP($A1270,Basisgegevens!$B:$L,11,0)</f>
        <v>19</v>
      </c>
      <c r="BK1270" s="152" t="str">
        <f t="shared" si="534"/>
        <v/>
      </c>
      <c r="BL1270" s="153" t="str">
        <f t="shared" si="535"/>
        <v>Uit</v>
      </c>
      <c r="BM1270" s="154" t="str">
        <f t="shared" si="542"/>
        <v/>
      </c>
      <c r="BN1270" s="154">
        <f t="shared" si="536"/>
        <v>0</v>
      </c>
      <c r="BO1270" s="154" t="str">
        <f t="shared" si="537"/>
        <v/>
      </c>
      <c r="BP1270" s="61"/>
      <c r="BQ1270" s="61"/>
      <c r="BR1270" s="59" t="str">
        <f t="shared" si="538"/>
        <v/>
      </c>
      <c r="BS1270" s="59" t="str">
        <f t="shared" si="539"/>
        <v/>
      </c>
      <c r="BT1270" s="155" t="str">
        <f t="shared" si="540"/>
        <v/>
      </c>
      <c r="BU1270" s="156" t="str">
        <f t="shared" si="541"/>
        <v/>
      </c>
      <c r="BV1270" s="68"/>
      <c r="BW1270" s="68"/>
      <c r="BX1270" s="68"/>
      <c r="BY1270" s="68"/>
      <c r="BZ1270" s="68"/>
      <c r="CA1270" s="68"/>
      <c r="CB1270" s="68"/>
      <c r="CC1270" s="68"/>
    </row>
    <row r="1271" spans="1:81" x14ac:dyDescent="0.2">
      <c r="A1271" s="161" t="s">
        <v>58</v>
      </c>
      <c r="B1271" s="32"/>
      <c r="C1271" s="164" t="str">
        <f t="shared" si="521"/>
        <v>M</v>
      </c>
      <c r="D1271" s="68"/>
      <c r="E1271" s="40"/>
      <c r="F1271" s="35"/>
      <c r="G1271" s="32"/>
      <c r="H1271" s="32"/>
      <c r="I1271" s="32"/>
      <c r="J1271" s="32"/>
      <c r="K1271" s="41"/>
      <c r="L1271" s="42"/>
      <c r="M1271" s="42"/>
      <c r="N1271" s="167" t="str">
        <f t="shared" si="522"/>
        <v>Uit</v>
      </c>
      <c r="O1271" s="46"/>
      <c r="P1271" s="47"/>
      <c r="Q1271" s="48">
        <f t="shared" si="523"/>
        <v>0</v>
      </c>
      <c r="R1271" s="49" t="str">
        <f t="shared" si="524"/>
        <v/>
      </c>
      <c r="S1271" s="50" t="str">
        <f t="shared" si="525"/>
        <v>Uit</v>
      </c>
      <c r="T1271" s="171">
        <f t="shared" si="526"/>
        <v>0</v>
      </c>
      <c r="U1271" s="169">
        <f t="shared" si="527"/>
        <v>0</v>
      </c>
      <c r="V1271" s="169" t="str">
        <f t="shared" si="528"/>
        <v>Uit</v>
      </c>
      <c r="W1271" s="170" t="str">
        <f t="shared" si="529"/>
        <v/>
      </c>
      <c r="X1271" s="91" t="str">
        <f t="shared" si="530"/>
        <v/>
      </c>
      <c r="Y1271" s="51"/>
      <c r="Z1271" s="51"/>
      <c r="AA1271" s="51"/>
      <c r="AB1271" s="51"/>
      <c r="AC1271" s="51"/>
      <c r="AD1271" s="51"/>
      <c r="AE1271" s="51"/>
      <c r="AF1271" s="51"/>
      <c r="AG1271" s="51"/>
      <c r="AH1271" s="51"/>
      <c r="AI1271" s="51"/>
      <c r="AJ1271" s="51"/>
      <c r="AK1271" s="51"/>
      <c r="AL1271" s="51"/>
      <c r="AM1271" s="51"/>
      <c r="AN1271" s="51"/>
      <c r="AO1271" s="51"/>
      <c r="AP1271" s="51"/>
      <c r="AQ1271" s="51"/>
      <c r="AR1271" s="51"/>
      <c r="AS1271" s="51"/>
      <c r="AT1271" s="51"/>
      <c r="AU1271" s="51"/>
      <c r="AV1271" s="51"/>
      <c r="AW1271" s="51"/>
      <c r="AX1271" s="149">
        <f t="shared" si="531"/>
        <v>0</v>
      </c>
      <c r="AY1271" s="52"/>
      <c r="AZ1271" s="90" t="e">
        <f>VLOOKUP(AY1271,Termination!C:D,2,FALSE)</f>
        <v>#N/A</v>
      </c>
      <c r="BA1271" s="92" t="str">
        <f t="shared" si="532"/>
        <v/>
      </c>
      <c r="BB1271" s="89"/>
      <c r="BC1271" s="89"/>
      <c r="BD1271" s="150" t="str">
        <f t="shared" si="533"/>
        <v/>
      </c>
      <c r="BE1271" s="151">
        <f>VLOOKUP(A1271,Basisgegevens!$B:$L,5,0)</f>
        <v>3.2638888888888887E-3</v>
      </c>
      <c r="BF1271" s="151">
        <f>VLOOKUP($A1271,Basisgegevens!$B:$L,7,0)</f>
        <v>3.0324074074074073E-3</v>
      </c>
      <c r="BG1271" s="151">
        <f>VLOOKUP($A1271,Basisgegevens!$B:$L,8,0)</f>
        <v>7.8125E-3</v>
      </c>
      <c r="BH1271" s="152">
        <f>VLOOKUP($A1271,Basisgegevens!$B:$L,9,0)</f>
        <v>300</v>
      </c>
      <c r="BI1271" s="152">
        <f>VLOOKUP($A1271,Basisgegevens!$B:$L,10,0)</f>
        <v>135</v>
      </c>
      <c r="BJ1271" s="152">
        <f>VLOOKUP($A1271,Basisgegevens!$B:$L,11,0)</f>
        <v>19</v>
      </c>
      <c r="BK1271" s="152" t="str">
        <f t="shared" si="534"/>
        <v/>
      </c>
      <c r="BL1271" s="153" t="str">
        <f t="shared" si="535"/>
        <v>Uit</v>
      </c>
      <c r="BM1271" s="154" t="str">
        <f t="shared" si="542"/>
        <v/>
      </c>
      <c r="BN1271" s="154">
        <f t="shared" si="536"/>
        <v>0</v>
      </c>
      <c r="BO1271" s="154" t="str">
        <f t="shared" si="537"/>
        <v/>
      </c>
      <c r="BP1271" s="61"/>
      <c r="BQ1271" s="61"/>
      <c r="BR1271" s="59" t="str">
        <f t="shared" si="538"/>
        <v/>
      </c>
      <c r="BS1271" s="59" t="str">
        <f t="shared" si="539"/>
        <v/>
      </c>
      <c r="BT1271" s="155" t="str">
        <f t="shared" si="540"/>
        <v/>
      </c>
      <c r="BU1271" s="156" t="str">
        <f t="shared" si="541"/>
        <v/>
      </c>
      <c r="BV1271" s="68"/>
      <c r="BW1271" s="68"/>
      <c r="BX1271" s="68"/>
      <c r="BY1271" s="68"/>
      <c r="BZ1271" s="68"/>
      <c r="CA1271" s="68"/>
      <c r="CB1271" s="68"/>
      <c r="CC1271" s="68"/>
    </row>
    <row r="1272" spans="1:81" x14ac:dyDescent="0.2">
      <c r="A1272" s="161" t="s">
        <v>58</v>
      </c>
      <c r="B1272" s="32"/>
      <c r="C1272" s="164" t="str">
        <f t="shared" si="521"/>
        <v>M</v>
      </c>
      <c r="D1272" s="68"/>
      <c r="E1272" s="40"/>
      <c r="F1272" s="35"/>
      <c r="G1272" s="32"/>
      <c r="H1272" s="32"/>
      <c r="I1272" s="32"/>
      <c r="J1272" s="32"/>
      <c r="K1272" s="41"/>
      <c r="L1272" s="42"/>
      <c r="M1272" s="42"/>
      <c r="N1272" s="167" t="str">
        <f t="shared" si="522"/>
        <v>Uit</v>
      </c>
      <c r="O1272" s="46"/>
      <c r="P1272" s="47"/>
      <c r="Q1272" s="48">
        <f t="shared" si="523"/>
        <v>0</v>
      </c>
      <c r="R1272" s="49" t="str">
        <f t="shared" si="524"/>
        <v/>
      </c>
      <c r="S1272" s="50" t="str">
        <f t="shared" si="525"/>
        <v>Uit</v>
      </c>
      <c r="T1272" s="171">
        <f t="shared" si="526"/>
        <v>0</v>
      </c>
      <c r="U1272" s="169">
        <f t="shared" si="527"/>
        <v>0</v>
      </c>
      <c r="V1272" s="169" t="str">
        <f t="shared" si="528"/>
        <v>Uit</v>
      </c>
      <c r="W1272" s="170" t="str">
        <f t="shared" si="529"/>
        <v/>
      </c>
      <c r="X1272" s="91" t="str">
        <f t="shared" si="530"/>
        <v/>
      </c>
      <c r="Y1272" s="51"/>
      <c r="Z1272" s="51"/>
      <c r="AA1272" s="51"/>
      <c r="AB1272" s="51"/>
      <c r="AC1272" s="51"/>
      <c r="AD1272" s="51"/>
      <c r="AE1272" s="51"/>
      <c r="AF1272" s="51"/>
      <c r="AG1272" s="51"/>
      <c r="AH1272" s="51"/>
      <c r="AI1272" s="51"/>
      <c r="AJ1272" s="51"/>
      <c r="AK1272" s="51"/>
      <c r="AL1272" s="51"/>
      <c r="AM1272" s="51"/>
      <c r="AN1272" s="51"/>
      <c r="AO1272" s="51"/>
      <c r="AP1272" s="51"/>
      <c r="AQ1272" s="51"/>
      <c r="AR1272" s="51"/>
      <c r="AS1272" s="51"/>
      <c r="AT1272" s="51"/>
      <c r="AU1272" s="51"/>
      <c r="AV1272" s="51"/>
      <c r="AW1272" s="51"/>
      <c r="AX1272" s="149">
        <f t="shared" si="531"/>
        <v>0</v>
      </c>
      <c r="AY1272" s="52"/>
      <c r="AZ1272" s="90" t="e">
        <f>VLOOKUP(AY1272,Termination!C:D,2,FALSE)</f>
        <v>#N/A</v>
      </c>
      <c r="BA1272" s="92" t="str">
        <f t="shared" si="532"/>
        <v/>
      </c>
      <c r="BB1272" s="89"/>
      <c r="BC1272" s="89"/>
      <c r="BD1272" s="150" t="str">
        <f t="shared" si="533"/>
        <v/>
      </c>
      <c r="BE1272" s="151">
        <f>VLOOKUP(A1272,Basisgegevens!$B:$L,5,0)</f>
        <v>3.2638888888888887E-3</v>
      </c>
      <c r="BF1272" s="151">
        <f>VLOOKUP($A1272,Basisgegevens!$B:$L,7,0)</f>
        <v>3.0324074074074073E-3</v>
      </c>
      <c r="BG1272" s="151">
        <f>VLOOKUP($A1272,Basisgegevens!$B:$L,8,0)</f>
        <v>7.8125E-3</v>
      </c>
      <c r="BH1272" s="152">
        <f>VLOOKUP($A1272,Basisgegevens!$B:$L,9,0)</f>
        <v>300</v>
      </c>
      <c r="BI1272" s="152">
        <f>VLOOKUP($A1272,Basisgegevens!$B:$L,10,0)</f>
        <v>135</v>
      </c>
      <c r="BJ1272" s="152">
        <f>VLOOKUP($A1272,Basisgegevens!$B:$L,11,0)</f>
        <v>19</v>
      </c>
      <c r="BK1272" s="152" t="str">
        <f t="shared" si="534"/>
        <v/>
      </c>
      <c r="BL1272" s="153" t="str">
        <f t="shared" si="535"/>
        <v>Uit</v>
      </c>
      <c r="BM1272" s="154" t="str">
        <f t="shared" si="542"/>
        <v/>
      </c>
      <c r="BN1272" s="154">
        <f t="shared" si="536"/>
        <v>0</v>
      </c>
      <c r="BO1272" s="154" t="str">
        <f t="shared" si="537"/>
        <v/>
      </c>
      <c r="BP1272" s="61"/>
      <c r="BQ1272" s="61"/>
      <c r="BR1272" s="59" t="str">
        <f t="shared" si="538"/>
        <v/>
      </c>
      <c r="BS1272" s="59" t="str">
        <f t="shared" si="539"/>
        <v/>
      </c>
      <c r="BT1272" s="155" t="str">
        <f t="shared" si="540"/>
        <v/>
      </c>
      <c r="BU1272" s="156" t="str">
        <f t="shared" si="541"/>
        <v/>
      </c>
      <c r="BV1272" s="68"/>
      <c r="BW1272" s="68"/>
      <c r="BX1272" s="68"/>
      <c r="BY1272" s="68"/>
      <c r="BZ1272" s="68"/>
      <c r="CA1272" s="68"/>
      <c r="CB1272" s="68"/>
      <c r="CC1272" s="68"/>
    </row>
    <row r="1273" spans="1:81" x14ac:dyDescent="0.2">
      <c r="A1273" s="161" t="s">
        <v>58</v>
      </c>
      <c r="B1273" s="32"/>
      <c r="C1273" s="164" t="str">
        <f t="shared" si="521"/>
        <v>M</v>
      </c>
      <c r="D1273" s="68"/>
      <c r="E1273" s="40"/>
      <c r="F1273" s="35"/>
      <c r="G1273" s="32"/>
      <c r="H1273" s="32"/>
      <c r="I1273" s="32"/>
      <c r="J1273" s="32"/>
      <c r="K1273" s="41"/>
      <c r="L1273" s="42"/>
      <c r="M1273" s="42"/>
      <c r="N1273" s="167" t="str">
        <f t="shared" si="522"/>
        <v>Uit</v>
      </c>
      <c r="O1273" s="46"/>
      <c r="P1273" s="47"/>
      <c r="Q1273" s="48">
        <f t="shared" si="523"/>
        <v>0</v>
      </c>
      <c r="R1273" s="49" t="str">
        <f t="shared" si="524"/>
        <v/>
      </c>
      <c r="S1273" s="50" t="str">
        <f t="shared" si="525"/>
        <v>Uit</v>
      </c>
      <c r="T1273" s="171">
        <f t="shared" si="526"/>
        <v>0</v>
      </c>
      <c r="U1273" s="169">
        <f t="shared" si="527"/>
        <v>0</v>
      </c>
      <c r="V1273" s="169" t="str">
        <f t="shared" si="528"/>
        <v>Uit</v>
      </c>
      <c r="W1273" s="170" t="str">
        <f t="shared" si="529"/>
        <v/>
      </c>
      <c r="X1273" s="91" t="str">
        <f t="shared" si="530"/>
        <v/>
      </c>
      <c r="Y1273" s="51"/>
      <c r="Z1273" s="51"/>
      <c r="AA1273" s="51"/>
      <c r="AB1273" s="51"/>
      <c r="AC1273" s="51"/>
      <c r="AD1273" s="51"/>
      <c r="AE1273" s="51"/>
      <c r="AF1273" s="51"/>
      <c r="AG1273" s="51"/>
      <c r="AH1273" s="51"/>
      <c r="AI1273" s="51"/>
      <c r="AJ1273" s="51"/>
      <c r="AK1273" s="51"/>
      <c r="AL1273" s="51"/>
      <c r="AM1273" s="51"/>
      <c r="AN1273" s="51"/>
      <c r="AO1273" s="51"/>
      <c r="AP1273" s="51"/>
      <c r="AQ1273" s="51"/>
      <c r="AR1273" s="51"/>
      <c r="AS1273" s="51"/>
      <c r="AT1273" s="51"/>
      <c r="AU1273" s="51"/>
      <c r="AV1273" s="51"/>
      <c r="AW1273" s="51"/>
      <c r="AX1273" s="149">
        <f t="shared" si="531"/>
        <v>0</v>
      </c>
      <c r="AY1273" s="52"/>
      <c r="AZ1273" s="90" t="e">
        <f>VLOOKUP(AY1273,Termination!C:D,2,FALSE)</f>
        <v>#N/A</v>
      </c>
      <c r="BA1273" s="92" t="str">
        <f t="shared" si="532"/>
        <v/>
      </c>
      <c r="BB1273" s="89"/>
      <c r="BC1273" s="89"/>
      <c r="BD1273" s="150" t="str">
        <f t="shared" si="533"/>
        <v/>
      </c>
      <c r="BE1273" s="151">
        <f>VLOOKUP(A1273,Basisgegevens!$B:$L,5,0)</f>
        <v>3.2638888888888887E-3</v>
      </c>
      <c r="BF1273" s="151">
        <f>VLOOKUP($A1273,Basisgegevens!$B:$L,7,0)</f>
        <v>3.0324074074074073E-3</v>
      </c>
      <c r="BG1273" s="151">
        <f>VLOOKUP($A1273,Basisgegevens!$B:$L,8,0)</f>
        <v>7.8125E-3</v>
      </c>
      <c r="BH1273" s="152">
        <f>VLOOKUP($A1273,Basisgegevens!$B:$L,9,0)</f>
        <v>300</v>
      </c>
      <c r="BI1273" s="152">
        <f>VLOOKUP($A1273,Basisgegevens!$B:$L,10,0)</f>
        <v>135</v>
      </c>
      <c r="BJ1273" s="152">
        <f>VLOOKUP($A1273,Basisgegevens!$B:$L,11,0)</f>
        <v>19</v>
      </c>
      <c r="BK1273" s="152" t="str">
        <f t="shared" si="534"/>
        <v/>
      </c>
      <c r="BL1273" s="153" t="str">
        <f t="shared" si="535"/>
        <v>Uit</v>
      </c>
      <c r="BM1273" s="154" t="str">
        <f t="shared" si="542"/>
        <v/>
      </c>
      <c r="BN1273" s="154">
        <f t="shared" si="536"/>
        <v>0</v>
      </c>
      <c r="BO1273" s="154" t="str">
        <f t="shared" si="537"/>
        <v/>
      </c>
      <c r="BP1273" s="61"/>
      <c r="BQ1273" s="61"/>
      <c r="BR1273" s="59" t="str">
        <f t="shared" si="538"/>
        <v/>
      </c>
      <c r="BS1273" s="59" t="str">
        <f t="shared" si="539"/>
        <v/>
      </c>
      <c r="BT1273" s="155" t="str">
        <f t="shared" si="540"/>
        <v/>
      </c>
      <c r="BU1273" s="156" t="str">
        <f t="shared" si="541"/>
        <v/>
      </c>
      <c r="BV1273" s="68"/>
      <c r="BW1273" s="68"/>
      <c r="BX1273" s="68"/>
      <c r="BY1273" s="68"/>
      <c r="BZ1273" s="68"/>
      <c r="CA1273" s="68"/>
      <c r="CB1273" s="68"/>
      <c r="CC1273" s="68"/>
    </row>
    <row r="1274" spans="1:81" x14ac:dyDescent="0.2">
      <c r="A1274" s="161" t="s">
        <v>58</v>
      </c>
      <c r="B1274" s="32"/>
      <c r="C1274" s="164" t="str">
        <f t="shared" si="521"/>
        <v>M</v>
      </c>
      <c r="D1274" s="68"/>
      <c r="E1274" s="40"/>
      <c r="F1274" s="35"/>
      <c r="G1274" s="32"/>
      <c r="H1274" s="32"/>
      <c r="I1274" s="32"/>
      <c r="J1274" s="32"/>
      <c r="K1274" s="41"/>
      <c r="L1274" s="42"/>
      <c r="M1274" s="42"/>
      <c r="N1274" s="167" t="str">
        <f t="shared" si="522"/>
        <v>Uit</v>
      </c>
      <c r="O1274" s="46"/>
      <c r="P1274" s="47"/>
      <c r="Q1274" s="48">
        <f t="shared" si="523"/>
        <v>0</v>
      </c>
      <c r="R1274" s="49" t="str">
        <f t="shared" si="524"/>
        <v/>
      </c>
      <c r="S1274" s="50" t="str">
        <f t="shared" si="525"/>
        <v>Uit</v>
      </c>
      <c r="T1274" s="171">
        <f t="shared" si="526"/>
        <v>0</v>
      </c>
      <c r="U1274" s="169">
        <f t="shared" si="527"/>
        <v>0</v>
      </c>
      <c r="V1274" s="169" t="str">
        <f t="shared" si="528"/>
        <v>Uit</v>
      </c>
      <c r="W1274" s="170" t="str">
        <f t="shared" si="529"/>
        <v/>
      </c>
      <c r="X1274" s="91" t="str">
        <f t="shared" si="530"/>
        <v/>
      </c>
      <c r="Y1274" s="51"/>
      <c r="Z1274" s="51"/>
      <c r="AA1274" s="51"/>
      <c r="AB1274" s="51"/>
      <c r="AC1274" s="51"/>
      <c r="AD1274" s="51"/>
      <c r="AE1274" s="51"/>
      <c r="AF1274" s="51"/>
      <c r="AG1274" s="51"/>
      <c r="AH1274" s="51"/>
      <c r="AI1274" s="51"/>
      <c r="AJ1274" s="51"/>
      <c r="AK1274" s="51"/>
      <c r="AL1274" s="51"/>
      <c r="AM1274" s="51"/>
      <c r="AN1274" s="51"/>
      <c r="AO1274" s="51"/>
      <c r="AP1274" s="51"/>
      <c r="AQ1274" s="51"/>
      <c r="AR1274" s="51"/>
      <c r="AS1274" s="51"/>
      <c r="AT1274" s="51"/>
      <c r="AU1274" s="51"/>
      <c r="AV1274" s="51"/>
      <c r="AW1274" s="51"/>
      <c r="AX1274" s="149">
        <f t="shared" si="531"/>
        <v>0</v>
      </c>
      <c r="AY1274" s="52"/>
      <c r="AZ1274" s="90" t="e">
        <f>VLOOKUP(AY1274,Termination!C:D,2,FALSE)</f>
        <v>#N/A</v>
      </c>
      <c r="BA1274" s="92" t="str">
        <f t="shared" si="532"/>
        <v/>
      </c>
      <c r="BB1274" s="89"/>
      <c r="BC1274" s="89"/>
      <c r="BD1274" s="150" t="str">
        <f t="shared" si="533"/>
        <v/>
      </c>
      <c r="BE1274" s="151">
        <f>VLOOKUP(A1274,Basisgegevens!$B:$L,5,0)</f>
        <v>3.2638888888888887E-3</v>
      </c>
      <c r="BF1274" s="151">
        <f>VLOOKUP($A1274,Basisgegevens!$B:$L,7,0)</f>
        <v>3.0324074074074073E-3</v>
      </c>
      <c r="BG1274" s="151">
        <f>VLOOKUP($A1274,Basisgegevens!$B:$L,8,0)</f>
        <v>7.8125E-3</v>
      </c>
      <c r="BH1274" s="152">
        <f>VLOOKUP($A1274,Basisgegevens!$B:$L,9,0)</f>
        <v>300</v>
      </c>
      <c r="BI1274" s="152">
        <f>VLOOKUP($A1274,Basisgegevens!$B:$L,10,0)</f>
        <v>135</v>
      </c>
      <c r="BJ1274" s="152">
        <f>VLOOKUP($A1274,Basisgegevens!$B:$L,11,0)</f>
        <v>19</v>
      </c>
      <c r="BK1274" s="152" t="str">
        <f t="shared" si="534"/>
        <v/>
      </c>
      <c r="BL1274" s="153" t="str">
        <f t="shared" si="535"/>
        <v>Uit</v>
      </c>
      <c r="BM1274" s="154" t="str">
        <f t="shared" si="542"/>
        <v/>
      </c>
      <c r="BN1274" s="154">
        <f t="shared" si="536"/>
        <v>0</v>
      </c>
      <c r="BO1274" s="154" t="str">
        <f t="shared" si="537"/>
        <v/>
      </c>
      <c r="BP1274" s="61"/>
      <c r="BQ1274" s="61"/>
      <c r="BR1274" s="59" t="str">
        <f t="shared" si="538"/>
        <v/>
      </c>
      <c r="BS1274" s="59" t="str">
        <f t="shared" si="539"/>
        <v/>
      </c>
      <c r="BT1274" s="155" t="str">
        <f t="shared" si="540"/>
        <v/>
      </c>
      <c r="BU1274" s="156" t="str">
        <f t="shared" si="541"/>
        <v/>
      </c>
      <c r="BV1274" s="68"/>
      <c r="BW1274" s="68"/>
      <c r="BX1274" s="68"/>
      <c r="BY1274" s="68"/>
      <c r="BZ1274" s="68"/>
      <c r="CA1274" s="68"/>
      <c r="CB1274" s="68"/>
      <c r="CC1274" s="68"/>
    </row>
    <row r="1275" spans="1:81" x14ac:dyDescent="0.2">
      <c r="A1275" s="161" t="s">
        <v>58</v>
      </c>
      <c r="B1275" s="32"/>
      <c r="C1275" s="164" t="str">
        <f t="shared" si="521"/>
        <v>M</v>
      </c>
      <c r="D1275" s="68"/>
      <c r="E1275" s="40"/>
      <c r="F1275" s="35"/>
      <c r="G1275" s="32"/>
      <c r="H1275" s="32"/>
      <c r="I1275" s="32"/>
      <c r="J1275" s="32"/>
      <c r="K1275" s="41"/>
      <c r="L1275" s="42"/>
      <c r="M1275" s="42"/>
      <c r="N1275" s="167" t="str">
        <f t="shared" si="522"/>
        <v>Uit</v>
      </c>
      <c r="O1275" s="46"/>
      <c r="P1275" s="47"/>
      <c r="Q1275" s="48">
        <f t="shared" si="523"/>
        <v>0</v>
      </c>
      <c r="R1275" s="49" t="str">
        <f t="shared" si="524"/>
        <v/>
      </c>
      <c r="S1275" s="50" t="str">
        <f t="shared" si="525"/>
        <v>Uit</v>
      </c>
      <c r="T1275" s="171">
        <f t="shared" si="526"/>
        <v>0</v>
      </c>
      <c r="U1275" s="169">
        <f t="shared" si="527"/>
        <v>0</v>
      </c>
      <c r="V1275" s="169" t="str">
        <f t="shared" si="528"/>
        <v>Uit</v>
      </c>
      <c r="W1275" s="170" t="str">
        <f t="shared" si="529"/>
        <v/>
      </c>
      <c r="X1275" s="91" t="str">
        <f t="shared" si="530"/>
        <v/>
      </c>
      <c r="Y1275" s="51"/>
      <c r="Z1275" s="51"/>
      <c r="AA1275" s="51"/>
      <c r="AB1275" s="51"/>
      <c r="AC1275" s="51"/>
      <c r="AD1275" s="51"/>
      <c r="AE1275" s="51"/>
      <c r="AF1275" s="51"/>
      <c r="AG1275" s="51"/>
      <c r="AH1275" s="51"/>
      <c r="AI1275" s="51"/>
      <c r="AJ1275" s="51"/>
      <c r="AK1275" s="51"/>
      <c r="AL1275" s="51"/>
      <c r="AM1275" s="51"/>
      <c r="AN1275" s="51"/>
      <c r="AO1275" s="51"/>
      <c r="AP1275" s="51"/>
      <c r="AQ1275" s="51"/>
      <c r="AR1275" s="51"/>
      <c r="AS1275" s="51"/>
      <c r="AT1275" s="51"/>
      <c r="AU1275" s="51"/>
      <c r="AV1275" s="51"/>
      <c r="AW1275" s="51"/>
      <c r="AX1275" s="149">
        <f t="shared" si="531"/>
        <v>0</v>
      </c>
      <c r="AY1275" s="52"/>
      <c r="AZ1275" s="90" t="e">
        <f>VLOOKUP(AY1275,Termination!C:D,2,FALSE)</f>
        <v>#N/A</v>
      </c>
      <c r="BA1275" s="92" t="str">
        <f t="shared" si="532"/>
        <v/>
      </c>
      <c r="BB1275" s="89"/>
      <c r="BC1275" s="89"/>
      <c r="BD1275" s="150" t="str">
        <f t="shared" si="533"/>
        <v/>
      </c>
      <c r="BE1275" s="151">
        <f>VLOOKUP(A1275,Basisgegevens!$B:$L,5,0)</f>
        <v>3.2638888888888887E-3</v>
      </c>
      <c r="BF1275" s="151">
        <f>VLOOKUP($A1275,Basisgegevens!$B:$L,7,0)</f>
        <v>3.0324074074074073E-3</v>
      </c>
      <c r="BG1275" s="151">
        <f>VLOOKUP($A1275,Basisgegevens!$B:$L,8,0)</f>
        <v>7.8125E-3</v>
      </c>
      <c r="BH1275" s="152">
        <f>VLOOKUP($A1275,Basisgegevens!$B:$L,9,0)</f>
        <v>300</v>
      </c>
      <c r="BI1275" s="152">
        <f>VLOOKUP($A1275,Basisgegevens!$B:$L,10,0)</f>
        <v>135</v>
      </c>
      <c r="BJ1275" s="152">
        <f>VLOOKUP($A1275,Basisgegevens!$B:$L,11,0)</f>
        <v>19</v>
      </c>
      <c r="BK1275" s="152" t="str">
        <f t="shared" si="534"/>
        <v/>
      </c>
      <c r="BL1275" s="153" t="str">
        <f t="shared" si="535"/>
        <v>Uit</v>
      </c>
      <c r="BM1275" s="154" t="str">
        <f t="shared" si="542"/>
        <v/>
      </c>
      <c r="BN1275" s="154">
        <f t="shared" si="536"/>
        <v>0</v>
      </c>
      <c r="BO1275" s="154" t="str">
        <f t="shared" si="537"/>
        <v/>
      </c>
      <c r="BP1275" s="61"/>
      <c r="BQ1275" s="61"/>
      <c r="BR1275" s="59" t="str">
        <f t="shared" si="538"/>
        <v/>
      </c>
      <c r="BS1275" s="59" t="str">
        <f t="shared" si="539"/>
        <v/>
      </c>
      <c r="BT1275" s="155" t="str">
        <f t="shared" si="540"/>
        <v/>
      </c>
      <c r="BU1275" s="156" t="str">
        <f t="shared" si="541"/>
        <v/>
      </c>
      <c r="BV1275" s="68"/>
      <c r="BW1275" s="68"/>
      <c r="BX1275" s="68"/>
      <c r="BY1275" s="68"/>
      <c r="BZ1275" s="68"/>
      <c r="CA1275" s="68"/>
      <c r="CB1275" s="68"/>
      <c r="CC1275" s="68"/>
    </row>
    <row r="1276" spans="1:81" x14ac:dyDescent="0.2">
      <c r="A1276" s="161" t="s">
        <v>58</v>
      </c>
      <c r="B1276" s="32"/>
      <c r="C1276" s="164" t="str">
        <f t="shared" si="521"/>
        <v>M</v>
      </c>
      <c r="D1276" s="68"/>
      <c r="E1276" s="40"/>
      <c r="F1276" s="35"/>
      <c r="G1276" s="32"/>
      <c r="H1276" s="32"/>
      <c r="I1276" s="32"/>
      <c r="J1276" s="32"/>
      <c r="K1276" s="41"/>
      <c r="L1276" s="42"/>
      <c r="M1276" s="42"/>
      <c r="N1276" s="167" t="str">
        <f t="shared" si="522"/>
        <v>Uit</v>
      </c>
      <c r="O1276" s="46"/>
      <c r="P1276" s="47"/>
      <c r="Q1276" s="48">
        <f t="shared" si="523"/>
        <v>0</v>
      </c>
      <c r="R1276" s="49" t="str">
        <f t="shared" si="524"/>
        <v/>
      </c>
      <c r="S1276" s="50" t="str">
        <f t="shared" si="525"/>
        <v>Uit</v>
      </c>
      <c r="T1276" s="171">
        <f t="shared" si="526"/>
        <v>0</v>
      </c>
      <c r="U1276" s="169">
        <f t="shared" si="527"/>
        <v>0</v>
      </c>
      <c r="V1276" s="169" t="str">
        <f t="shared" si="528"/>
        <v>Uit</v>
      </c>
      <c r="W1276" s="170" t="str">
        <f t="shared" si="529"/>
        <v/>
      </c>
      <c r="X1276" s="91" t="str">
        <f t="shared" si="530"/>
        <v/>
      </c>
      <c r="Y1276" s="51"/>
      <c r="Z1276" s="51"/>
      <c r="AA1276" s="51"/>
      <c r="AB1276" s="51"/>
      <c r="AC1276" s="51"/>
      <c r="AD1276" s="51"/>
      <c r="AE1276" s="51"/>
      <c r="AF1276" s="51"/>
      <c r="AG1276" s="51"/>
      <c r="AH1276" s="51"/>
      <c r="AI1276" s="51"/>
      <c r="AJ1276" s="51"/>
      <c r="AK1276" s="51"/>
      <c r="AL1276" s="51"/>
      <c r="AM1276" s="51"/>
      <c r="AN1276" s="51"/>
      <c r="AO1276" s="51"/>
      <c r="AP1276" s="51"/>
      <c r="AQ1276" s="51"/>
      <c r="AR1276" s="51"/>
      <c r="AS1276" s="51"/>
      <c r="AT1276" s="51"/>
      <c r="AU1276" s="51"/>
      <c r="AV1276" s="51"/>
      <c r="AW1276" s="51"/>
      <c r="AX1276" s="149">
        <f t="shared" si="531"/>
        <v>0</v>
      </c>
      <c r="AY1276" s="52"/>
      <c r="AZ1276" s="90" t="e">
        <f>VLOOKUP(AY1276,Termination!C:D,2,FALSE)</f>
        <v>#N/A</v>
      </c>
      <c r="BA1276" s="92" t="str">
        <f t="shared" si="532"/>
        <v/>
      </c>
      <c r="BB1276" s="89"/>
      <c r="BC1276" s="89"/>
      <c r="BD1276" s="150" t="str">
        <f t="shared" si="533"/>
        <v/>
      </c>
      <c r="BE1276" s="151">
        <f>VLOOKUP(A1276,Basisgegevens!$B:$L,5,0)</f>
        <v>3.2638888888888887E-3</v>
      </c>
      <c r="BF1276" s="151">
        <f>VLOOKUP($A1276,Basisgegevens!$B:$L,7,0)</f>
        <v>3.0324074074074073E-3</v>
      </c>
      <c r="BG1276" s="151">
        <f>VLOOKUP($A1276,Basisgegevens!$B:$L,8,0)</f>
        <v>7.8125E-3</v>
      </c>
      <c r="BH1276" s="152">
        <f>VLOOKUP($A1276,Basisgegevens!$B:$L,9,0)</f>
        <v>300</v>
      </c>
      <c r="BI1276" s="152">
        <f>VLOOKUP($A1276,Basisgegevens!$B:$L,10,0)</f>
        <v>135</v>
      </c>
      <c r="BJ1276" s="152">
        <f>VLOOKUP($A1276,Basisgegevens!$B:$L,11,0)</f>
        <v>19</v>
      </c>
      <c r="BK1276" s="152" t="str">
        <f t="shared" si="534"/>
        <v/>
      </c>
      <c r="BL1276" s="153" t="str">
        <f t="shared" si="535"/>
        <v>Uit</v>
      </c>
      <c r="BM1276" s="154" t="str">
        <f t="shared" si="542"/>
        <v/>
      </c>
      <c r="BN1276" s="154">
        <f t="shared" si="536"/>
        <v>0</v>
      </c>
      <c r="BO1276" s="154" t="str">
        <f t="shared" si="537"/>
        <v/>
      </c>
      <c r="BP1276" s="61"/>
      <c r="BQ1276" s="61"/>
      <c r="BR1276" s="59" t="str">
        <f t="shared" si="538"/>
        <v/>
      </c>
      <c r="BS1276" s="59" t="str">
        <f t="shared" si="539"/>
        <v/>
      </c>
      <c r="BT1276" s="155" t="str">
        <f t="shared" si="540"/>
        <v/>
      </c>
      <c r="BU1276" s="156" t="str">
        <f t="shared" si="541"/>
        <v/>
      </c>
      <c r="BV1276" s="68"/>
      <c r="BW1276" s="68"/>
      <c r="BX1276" s="68"/>
      <c r="BY1276" s="68"/>
      <c r="BZ1276" s="68"/>
      <c r="CA1276" s="68"/>
      <c r="CB1276" s="68"/>
      <c r="CC1276" s="68"/>
    </row>
    <row r="1277" spans="1:81" x14ac:dyDescent="0.2">
      <c r="A1277" s="161" t="s">
        <v>58</v>
      </c>
      <c r="B1277" s="32"/>
      <c r="C1277" s="164" t="str">
        <f t="shared" si="521"/>
        <v>M</v>
      </c>
      <c r="D1277" s="68"/>
      <c r="E1277" s="40"/>
      <c r="F1277" s="35"/>
      <c r="G1277" s="32"/>
      <c r="H1277" s="32"/>
      <c r="I1277" s="32"/>
      <c r="J1277" s="32"/>
      <c r="K1277" s="41"/>
      <c r="L1277" s="42"/>
      <c r="M1277" s="42"/>
      <c r="N1277" s="167" t="str">
        <f t="shared" si="522"/>
        <v>Uit</v>
      </c>
      <c r="O1277" s="46"/>
      <c r="P1277" s="47"/>
      <c r="Q1277" s="48">
        <f t="shared" si="523"/>
        <v>0</v>
      </c>
      <c r="R1277" s="49" t="str">
        <f t="shared" si="524"/>
        <v/>
      </c>
      <c r="S1277" s="50" t="str">
        <f t="shared" si="525"/>
        <v>Uit</v>
      </c>
      <c r="T1277" s="171">
        <f t="shared" si="526"/>
        <v>0</v>
      </c>
      <c r="U1277" s="169">
        <f t="shared" si="527"/>
        <v>0</v>
      </c>
      <c r="V1277" s="169" t="str">
        <f t="shared" si="528"/>
        <v>Uit</v>
      </c>
      <c r="W1277" s="170" t="str">
        <f t="shared" si="529"/>
        <v/>
      </c>
      <c r="X1277" s="91" t="str">
        <f t="shared" si="530"/>
        <v/>
      </c>
      <c r="Y1277" s="51"/>
      <c r="Z1277" s="51"/>
      <c r="AA1277" s="51"/>
      <c r="AB1277" s="51"/>
      <c r="AC1277" s="51"/>
      <c r="AD1277" s="51"/>
      <c r="AE1277" s="51"/>
      <c r="AF1277" s="51"/>
      <c r="AG1277" s="51"/>
      <c r="AH1277" s="51"/>
      <c r="AI1277" s="51"/>
      <c r="AJ1277" s="51"/>
      <c r="AK1277" s="51"/>
      <c r="AL1277" s="51"/>
      <c r="AM1277" s="51"/>
      <c r="AN1277" s="51"/>
      <c r="AO1277" s="51"/>
      <c r="AP1277" s="51"/>
      <c r="AQ1277" s="51"/>
      <c r="AR1277" s="51"/>
      <c r="AS1277" s="51"/>
      <c r="AT1277" s="51"/>
      <c r="AU1277" s="51"/>
      <c r="AV1277" s="51"/>
      <c r="AW1277" s="51"/>
      <c r="AX1277" s="149">
        <f t="shared" si="531"/>
        <v>0</v>
      </c>
      <c r="AY1277" s="52"/>
      <c r="AZ1277" s="90" t="e">
        <f>VLOOKUP(AY1277,Termination!C:D,2,FALSE)</f>
        <v>#N/A</v>
      </c>
      <c r="BA1277" s="92" t="str">
        <f t="shared" si="532"/>
        <v/>
      </c>
      <c r="BB1277" s="89"/>
      <c r="BC1277" s="89"/>
      <c r="BD1277" s="150" t="str">
        <f t="shared" si="533"/>
        <v/>
      </c>
      <c r="BE1277" s="151">
        <f>VLOOKUP(A1277,Basisgegevens!$B:$L,5,0)</f>
        <v>3.2638888888888887E-3</v>
      </c>
      <c r="BF1277" s="151">
        <f>VLOOKUP($A1277,Basisgegevens!$B:$L,7,0)</f>
        <v>3.0324074074074073E-3</v>
      </c>
      <c r="BG1277" s="151">
        <f>VLOOKUP($A1277,Basisgegevens!$B:$L,8,0)</f>
        <v>7.8125E-3</v>
      </c>
      <c r="BH1277" s="152">
        <f>VLOOKUP($A1277,Basisgegevens!$B:$L,9,0)</f>
        <v>300</v>
      </c>
      <c r="BI1277" s="152">
        <f>VLOOKUP($A1277,Basisgegevens!$B:$L,10,0)</f>
        <v>135</v>
      </c>
      <c r="BJ1277" s="152">
        <f>VLOOKUP($A1277,Basisgegevens!$B:$L,11,0)</f>
        <v>19</v>
      </c>
      <c r="BK1277" s="152" t="str">
        <f t="shared" si="534"/>
        <v/>
      </c>
      <c r="BL1277" s="153" t="str">
        <f t="shared" si="535"/>
        <v>Uit</v>
      </c>
      <c r="BM1277" s="154" t="str">
        <f t="shared" si="542"/>
        <v/>
      </c>
      <c r="BN1277" s="154">
        <f t="shared" si="536"/>
        <v>0</v>
      </c>
      <c r="BO1277" s="154" t="str">
        <f t="shared" si="537"/>
        <v/>
      </c>
      <c r="BP1277" s="61"/>
      <c r="BQ1277" s="61"/>
      <c r="BR1277" s="59" t="str">
        <f t="shared" si="538"/>
        <v/>
      </c>
      <c r="BS1277" s="59" t="str">
        <f t="shared" si="539"/>
        <v/>
      </c>
      <c r="BT1277" s="155" t="str">
        <f t="shared" si="540"/>
        <v/>
      </c>
      <c r="BU1277" s="156" t="str">
        <f t="shared" si="541"/>
        <v/>
      </c>
      <c r="BV1277" s="68"/>
      <c r="BW1277" s="68"/>
      <c r="BX1277" s="68"/>
      <c r="BY1277" s="68"/>
      <c r="BZ1277" s="68"/>
      <c r="CA1277" s="68"/>
      <c r="CB1277" s="68"/>
      <c r="CC1277" s="68"/>
    </row>
    <row r="1278" spans="1:81" x14ac:dyDescent="0.2">
      <c r="A1278" s="161" t="s">
        <v>59</v>
      </c>
      <c r="B1278" s="32"/>
      <c r="C1278" s="164" t="str">
        <f t="shared" ref="C1278:C1327" si="543">MID(A1278,4,1)</f>
        <v>Z</v>
      </c>
      <c r="D1278" s="68"/>
      <c r="E1278" s="40"/>
      <c r="F1278" s="35"/>
      <c r="G1278" s="32"/>
      <c r="H1278" s="32"/>
      <c r="I1278" s="32"/>
      <c r="J1278" s="32"/>
      <c r="K1278" s="41"/>
      <c r="L1278" s="42"/>
      <c r="M1278" s="42"/>
      <c r="N1278" s="167" t="str">
        <f t="shared" ref="N1278:N1327" si="544">IFERROR(IF(ISTEXT(M1278),M1278,(IF(AVERAGE(L1278:M1278)&lt;=BI1278,"Uit",100-(AVERAGE(L1278:M1278)/BH1278*100)))),"Uit")</f>
        <v>Uit</v>
      </c>
      <c r="O1278" s="46"/>
      <c r="P1278" s="47"/>
      <c r="Q1278" s="48">
        <f t="shared" ref="Q1278:Q1327" si="545">IF(AX1278="","",AX1278)</f>
        <v>0</v>
      </c>
      <c r="R1278" s="49" t="str">
        <f t="shared" ref="R1278:R1327" si="546">IF(BD1278="","",IF(BD1278&gt;BG1278,"Uit",BM1278+BN1278))</f>
        <v/>
      </c>
      <c r="S1278" s="50" t="str">
        <f t="shared" ref="S1278:S1327" si="547">IF(ISTEXT(BL1278),BL1278,IF(OR(ISBLANK(Q1278),Q1278="",ISBLANK(Y1278)),BL1278,IF(ISTEXT(BO1278),BO1278,BL1278+BO1278)))</f>
        <v>Uit</v>
      </c>
      <c r="T1278" s="171">
        <f t="shared" ref="T1278:T1327" si="548">IF(BP1278="",0,BR1278)</f>
        <v>0</v>
      </c>
      <c r="U1278" s="169">
        <f t="shared" ref="U1278:U1327" si="549">IF(BQ1278="",0,BS1278)</f>
        <v>0</v>
      </c>
      <c r="V1278" s="169" t="str">
        <f t="shared" ref="V1278:V1327" si="550">IF(S1278="","",IF(ISTEXT(S1278),S1278,S1278-T1278-U1278))</f>
        <v>Uit</v>
      </c>
      <c r="W1278" s="170" t="str">
        <f t="shared" ref="W1278:W1327" si="551">IF(AY1278="","",AZ1278)</f>
        <v/>
      </c>
      <c r="X1278" s="91" t="str">
        <f t="shared" ref="X1278:X1327" si="552">IF($G1278="","",$G1278)</f>
        <v/>
      </c>
      <c r="Y1278" s="51"/>
      <c r="Z1278" s="51"/>
      <c r="AA1278" s="51"/>
      <c r="AB1278" s="51"/>
      <c r="AC1278" s="51"/>
      <c r="AD1278" s="51"/>
      <c r="AE1278" s="51"/>
      <c r="AF1278" s="51"/>
      <c r="AG1278" s="51"/>
      <c r="AH1278" s="51"/>
      <c r="AI1278" s="51"/>
      <c r="AJ1278" s="51"/>
      <c r="AK1278" s="51"/>
      <c r="AL1278" s="51"/>
      <c r="AM1278" s="51"/>
      <c r="AN1278" s="51"/>
      <c r="AO1278" s="51"/>
      <c r="AP1278" s="51"/>
      <c r="AQ1278" s="51"/>
      <c r="AR1278" s="51"/>
      <c r="AS1278" s="51"/>
      <c r="AT1278" s="51"/>
      <c r="AU1278" s="51"/>
      <c r="AV1278" s="51"/>
      <c r="AW1278" s="51"/>
      <c r="AX1278" s="149">
        <f t="shared" ref="AX1278:AX1327" si="553">IF(AY1278="",SUM(Y1278:AW1278),"Uit")</f>
        <v>0</v>
      </c>
      <c r="AY1278" s="52"/>
      <c r="AZ1278" s="90" t="e">
        <f>VLOOKUP(AY1278,Termination!C:D,2,FALSE)</f>
        <v>#N/A</v>
      </c>
      <c r="BA1278" s="92" t="str">
        <f t="shared" ref="BA1278:BA1327" si="554">IF($G1278="","",$G1278)</f>
        <v/>
      </c>
      <c r="BB1278" s="89"/>
      <c r="BC1278" s="89"/>
      <c r="BD1278" s="150" t="str">
        <f t="shared" ref="BD1278:BD1327" si="555">IF(ISBLANK(BC1278),"",BC1278-BB1278)</f>
        <v/>
      </c>
      <c r="BE1278" s="151">
        <f>VLOOKUP(A1278,Basisgegevens!$B:$L,5,0)</f>
        <v>3.8425925925925923E-3</v>
      </c>
      <c r="BF1278" s="151">
        <f>VLOOKUP($A1278,Basisgegevens!$B:$L,7,0)</f>
        <v>3.6111111111111109E-3</v>
      </c>
      <c r="BG1278" s="151">
        <f>VLOOKUP($A1278,Basisgegevens!$B:$L,8,0)</f>
        <v>9.6064814814814815E-3</v>
      </c>
      <c r="BH1278" s="152">
        <f>VLOOKUP($A1278,Basisgegevens!$B:$L,9,0)</f>
        <v>220</v>
      </c>
      <c r="BI1278" s="152">
        <f>VLOOKUP($A1278,Basisgegevens!$B:$L,10,0)</f>
        <v>99</v>
      </c>
      <c r="BJ1278" s="152">
        <f>VLOOKUP($A1278,Basisgegevens!$B:$L,11,0)</f>
        <v>19</v>
      </c>
      <c r="BK1278" s="152" t="str">
        <f t="shared" ref="BK1278:BK1327" si="556">IF(O1278="","",IF(ISTEXT(O1278),O1278,IF(O1278&gt;BJ1278,"Uit",IF(ISBLANK(P1278),O1278,O1278+P1278))))</f>
        <v/>
      </c>
      <c r="BL1278" s="153" t="str">
        <f t="shared" ref="BL1278:BL1327" si="557">IF(OR(ISTEXT(N1278),BK1278=""),N1278,IF(ISTEXT(BK1278),BK1278,N1278+BK1278))</f>
        <v>Uit</v>
      </c>
      <c r="BM1278" s="154" t="str">
        <f t="shared" ref="BM1278:BM1295" si="558">IFERROR(IF(BD1278&gt;BE1278,(BD1278-BE1278)*24*3600*0.4,0),"")</f>
        <v/>
      </c>
      <c r="BN1278" s="154">
        <f t="shared" ref="BN1278:BN1327" si="559">IF(BD1278&gt;BF1278,0,(BF1278-BD1278)*24*3600*0.4)</f>
        <v>0</v>
      </c>
      <c r="BO1278" s="154" t="str">
        <f t="shared" ref="BO1278:BO1327" si="560">IF(Q1278="","",IF(ISTEXT(Q1278),Q1278,IF(ISTEXT(R1278),R1278,Q1278+R1278)))</f>
        <v/>
      </c>
      <c r="BP1278" s="61"/>
      <c r="BQ1278" s="61"/>
      <c r="BR1278" s="59" t="str">
        <f t="shared" ref="BR1278:BR1327" si="561">IF(BP1278="","",BP1278)</f>
        <v/>
      </c>
      <c r="BS1278" s="59" t="str">
        <f t="shared" ref="BS1278:BS1327" si="562">IF(BQ1278="","",BQ1278)</f>
        <v/>
      </c>
      <c r="BT1278" s="155" t="str">
        <f t="shared" ref="BT1278:BT1327" si="563">IFERROR(AVERAGE(BR1278:BS1278),"")</f>
        <v/>
      </c>
      <c r="BU1278" s="156" t="str">
        <f t="shared" ref="BU1278:BU1327" si="564">IF(BT1278&gt;0,IF(BT1278&lt;6,"onvoldoende",""),"")</f>
        <v/>
      </c>
      <c r="BV1278" s="68"/>
      <c r="BW1278" s="68"/>
      <c r="BX1278" s="68"/>
      <c r="BY1278" s="68"/>
      <c r="BZ1278" s="68"/>
      <c r="CA1278" s="68"/>
      <c r="CB1278" s="68"/>
      <c r="CC1278" s="68"/>
    </row>
    <row r="1279" spans="1:81" x14ac:dyDescent="0.2">
      <c r="A1279" s="161" t="s">
        <v>59</v>
      </c>
      <c r="B1279" s="32"/>
      <c r="C1279" s="164" t="str">
        <f t="shared" si="543"/>
        <v>Z</v>
      </c>
      <c r="D1279" s="68"/>
      <c r="E1279" s="40"/>
      <c r="F1279" s="35"/>
      <c r="G1279" s="32"/>
      <c r="H1279" s="32"/>
      <c r="I1279" s="32"/>
      <c r="J1279" s="32"/>
      <c r="K1279" s="41"/>
      <c r="L1279" s="42"/>
      <c r="M1279" s="42"/>
      <c r="N1279" s="167" t="str">
        <f t="shared" si="544"/>
        <v>Uit</v>
      </c>
      <c r="O1279" s="46"/>
      <c r="P1279" s="47"/>
      <c r="Q1279" s="48">
        <f t="shared" si="545"/>
        <v>0</v>
      </c>
      <c r="R1279" s="49" t="str">
        <f t="shared" si="546"/>
        <v/>
      </c>
      <c r="S1279" s="50" t="str">
        <f t="shared" si="547"/>
        <v>Uit</v>
      </c>
      <c r="T1279" s="171">
        <f t="shared" si="548"/>
        <v>0</v>
      </c>
      <c r="U1279" s="169">
        <f t="shared" si="549"/>
        <v>0</v>
      </c>
      <c r="V1279" s="169" t="str">
        <f t="shared" si="550"/>
        <v>Uit</v>
      </c>
      <c r="W1279" s="170" t="str">
        <f t="shared" si="551"/>
        <v/>
      </c>
      <c r="X1279" s="91" t="str">
        <f t="shared" si="552"/>
        <v/>
      </c>
      <c r="Y1279" s="51"/>
      <c r="Z1279" s="51"/>
      <c r="AA1279" s="51"/>
      <c r="AB1279" s="51"/>
      <c r="AC1279" s="51"/>
      <c r="AD1279" s="51"/>
      <c r="AE1279" s="51"/>
      <c r="AF1279" s="51"/>
      <c r="AG1279" s="51"/>
      <c r="AH1279" s="51"/>
      <c r="AI1279" s="51"/>
      <c r="AJ1279" s="51"/>
      <c r="AK1279" s="51"/>
      <c r="AL1279" s="51"/>
      <c r="AM1279" s="51"/>
      <c r="AN1279" s="51"/>
      <c r="AO1279" s="51"/>
      <c r="AP1279" s="51"/>
      <c r="AQ1279" s="51"/>
      <c r="AR1279" s="51"/>
      <c r="AS1279" s="51"/>
      <c r="AT1279" s="51"/>
      <c r="AU1279" s="51"/>
      <c r="AV1279" s="51"/>
      <c r="AW1279" s="51"/>
      <c r="AX1279" s="149">
        <f t="shared" si="553"/>
        <v>0</v>
      </c>
      <c r="AY1279" s="52"/>
      <c r="AZ1279" s="90" t="e">
        <f>VLOOKUP(AY1279,Termination!C:D,2,FALSE)</f>
        <v>#N/A</v>
      </c>
      <c r="BA1279" s="92" t="str">
        <f t="shared" si="554"/>
        <v/>
      </c>
      <c r="BB1279" s="89"/>
      <c r="BC1279" s="89"/>
      <c r="BD1279" s="150" t="str">
        <f t="shared" si="555"/>
        <v/>
      </c>
      <c r="BE1279" s="151">
        <f>VLOOKUP(A1279,Basisgegevens!$B:$L,5,0)</f>
        <v>3.8425925925925923E-3</v>
      </c>
      <c r="BF1279" s="151">
        <f>VLOOKUP($A1279,Basisgegevens!$B:$L,7,0)</f>
        <v>3.6111111111111109E-3</v>
      </c>
      <c r="BG1279" s="151">
        <f>VLOOKUP($A1279,Basisgegevens!$B:$L,8,0)</f>
        <v>9.6064814814814815E-3</v>
      </c>
      <c r="BH1279" s="152">
        <f>VLOOKUP($A1279,Basisgegevens!$B:$L,9,0)</f>
        <v>220</v>
      </c>
      <c r="BI1279" s="152">
        <f>VLOOKUP($A1279,Basisgegevens!$B:$L,10,0)</f>
        <v>99</v>
      </c>
      <c r="BJ1279" s="152">
        <f>VLOOKUP($A1279,Basisgegevens!$B:$L,11,0)</f>
        <v>19</v>
      </c>
      <c r="BK1279" s="152" t="str">
        <f t="shared" si="556"/>
        <v/>
      </c>
      <c r="BL1279" s="153" t="str">
        <f t="shared" si="557"/>
        <v>Uit</v>
      </c>
      <c r="BM1279" s="154" t="str">
        <f t="shared" si="558"/>
        <v/>
      </c>
      <c r="BN1279" s="154">
        <f t="shared" si="559"/>
        <v>0</v>
      </c>
      <c r="BO1279" s="154" t="str">
        <f t="shared" si="560"/>
        <v/>
      </c>
      <c r="BP1279" s="61"/>
      <c r="BQ1279" s="61"/>
      <c r="BR1279" s="59" t="str">
        <f t="shared" si="561"/>
        <v/>
      </c>
      <c r="BS1279" s="59" t="str">
        <f t="shared" si="562"/>
        <v/>
      </c>
      <c r="BT1279" s="155" t="str">
        <f t="shared" si="563"/>
        <v/>
      </c>
      <c r="BU1279" s="156" t="str">
        <f t="shared" si="564"/>
        <v/>
      </c>
      <c r="BV1279" s="68"/>
      <c r="BW1279" s="68"/>
      <c r="BX1279" s="68"/>
      <c r="BY1279" s="68"/>
      <c r="BZ1279" s="68"/>
      <c r="CA1279" s="68"/>
      <c r="CB1279" s="68"/>
      <c r="CC1279" s="68"/>
    </row>
    <row r="1280" spans="1:81" x14ac:dyDescent="0.2">
      <c r="A1280" s="161" t="s">
        <v>59</v>
      </c>
      <c r="B1280" s="32"/>
      <c r="C1280" s="164" t="str">
        <f t="shared" si="543"/>
        <v>Z</v>
      </c>
      <c r="D1280" s="68"/>
      <c r="E1280" s="40"/>
      <c r="F1280" s="35"/>
      <c r="G1280" s="32"/>
      <c r="H1280" s="32"/>
      <c r="I1280" s="32"/>
      <c r="J1280" s="32"/>
      <c r="K1280" s="41"/>
      <c r="L1280" s="42"/>
      <c r="M1280" s="42"/>
      <c r="N1280" s="167" t="str">
        <f t="shared" si="544"/>
        <v>Uit</v>
      </c>
      <c r="O1280" s="46"/>
      <c r="P1280" s="47"/>
      <c r="Q1280" s="48">
        <f t="shared" si="545"/>
        <v>0</v>
      </c>
      <c r="R1280" s="49" t="str">
        <f t="shared" si="546"/>
        <v/>
      </c>
      <c r="S1280" s="50" t="str">
        <f t="shared" si="547"/>
        <v>Uit</v>
      </c>
      <c r="T1280" s="171">
        <f t="shared" si="548"/>
        <v>0</v>
      </c>
      <c r="U1280" s="169">
        <f t="shared" si="549"/>
        <v>0</v>
      </c>
      <c r="V1280" s="169" t="str">
        <f t="shared" si="550"/>
        <v>Uit</v>
      </c>
      <c r="W1280" s="170" t="str">
        <f t="shared" si="551"/>
        <v/>
      </c>
      <c r="X1280" s="91" t="str">
        <f t="shared" si="552"/>
        <v/>
      </c>
      <c r="Y1280" s="51"/>
      <c r="Z1280" s="51"/>
      <c r="AA1280" s="51"/>
      <c r="AB1280" s="51"/>
      <c r="AC1280" s="51"/>
      <c r="AD1280" s="51"/>
      <c r="AE1280" s="51"/>
      <c r="AF1280" s="51"/>
      <c r="AG1280" s="51"/>
      <c r="AH1280" s="51"/>
      <c r="AI1280" s="51"/>
      <c r="AJ1280" s="51"/>
      <c r="AK1280" s="51"/>
      <c r="AL1280" s="51"/>
      <c r="AM1280" s="51"/>
      <c r="AN1280" s="51"/>
      <c r="AO1280" s="51"/>
      <c r="AP1280" s="51"/>
      <c r="AQ1280" s="51"/>
      <c r="AR1280" s="51"/>
      <c r="AS1280" s="51"/>
      <c r="AT1280" s="51"/>
      <c r="AU1280" s="51"/>
      <c r="AV1280" s="51"/>
      <c r="AW1280" s="51"/>
      <c r="AX1280" s="149">
        <f t="shared" si="553"/>
        <v>0</v>
      </c>
      <c r="AY1280" s="52"/>
      <c r="AZ1280" s="90" t="e">
        <f>VLOOKUP(AY1280,Termination!C:D,2,FALSE)</f>
        <v>#N/A</v>
      </c>
      <c r="BA1280" s="92" t="str">
        <f t="shared" si="554"/>
        <v/>
      </c>
      <c r="BB1280" s="89"/>
      <c r="BC1280" s="89"/>
      <c r="BD1280" s="150" t="str">
        <f t="shared" si="555"/>
        <v/>
      </c>
      <c r="BE1280" s="151">
        <f>VLOOKUP(A1280,Basisgegevens!$B:$L,5,0)</f>
        <v>3.8425925925925923E-3</v>
      </c>
      <c r="BF1280" s="151">
        <f>VLOOKUP($A1280,Basisgegevens!$B:$L,7,0)</f>
        <v>3.6111111111111109E-3</v>
      </c>
      <c r="BG1280" s="151">
        <f>VLOOKUP($A1280,Basisgegevens!$B:$L,8,0)</f>
        <v>9.6064814814814815E-3</v>
      </c>
      <c r="BH1280" s="152">
        <f>VLOOKUP($A1280,Basisgegevens!$B:$L,9,0)</f>
        <v>220</v>
      </c>
      <c r="BI1280" s="152">
        <f>VLOOKUP($A1280,Basisgegevens!$B:$L,10,0)</f>
        <v>99</v>
      </c>
      <c r="BJ1280" s="152">
        <f>VLOOKUP($A1280,Basisgegevens!$B:$L,11,0)</f>
        <v>19</v>
      </c>
      <c r="BK1280" s="152" t="str">
        <f t="shared" si="556"/>
        <v/>
      </c>
      <c r="BL1280" s="153" t="str">
        <f t="shared" si="557"/>
        <v>Uit</v>
      </c>
      <c r="BM1280" s="154" t="str">
        <f t="shared" si="558"/>
        <v/>
      </c>
      <c r="BN1280" s="154">
        <f t="shared" si="559"/>
        <v>0</v>
      </c>
      <c r="BO1280" s="154" t="str">
        <f t="shared" si="560"/>
        <v/>
      </c>
      <c r="BP1280" s="61"/>
      <c r="BQ1280" s="61"/>
      <c r="BR1280" s="59" t="str">
        <f t="shared" si="561"/>
        <v/>
      </c>
      <c r="BS1280" s="59" t="str">
        <f t="shared" si="562"/>
        <v/>
      </c>
      <c r="BT1280" s="155" t="str">
        <f t="shared" si="563"/>
        <v/>
      </c>
      <c r="BU1280" s="156" t="str">
        <f t="shared" si="564"/>
        <v/>
      </c>
      <c r="BV1280" s="68"/>
      <c r="BW1280" s="68"/>
      <c r="BX1280" s="68"/>
      <c r="BY1280" s="68"/>
      <c r="BZ1280" s="68"/>
      <c r="CA1280" s="68"/>
      <c r="CB1280" s="68"/>
      <c r="CC1280" s="68"/>
    </row>
    <row r="1281" spans="1:81" x14ac:dyDescent="0.2">
      <c r="A1281" s="161" t="s">
        <v>59</v>
      </c>
      <c r="B1281" s="32"/>
      <c r="C1281" s="164" t="str">
        <f t="shared" si="543"/>
        <v>Z</v>
      </c>
      <c r="D1281" s="68"/>
      <c r="E1281" s="40"/>
      <c r="F1281" s="35"/>
      <c r="G1281" s="32"/>
      <c r="H1281" s="32"/>
      <c r="I1281" s="32"/>
      <c r="J1281" s="32"/>
      <c r="K1281" s="41"/>
      <c r="L1281" s="42"/>
      <c r="M1281" s="42"/>
      <c r="N1281" s="167" t="str">
        <f t="shared" si="544"/>
        <v>Uit</v>
      </c>
      <c r="O1281" s="46"/>
      <c r="P1281" s="47"/>
      <c r="Q1281" s="48">
        <f t="shared" si="545"/>
        <v>0</v>
      </c>
      <c r="R1281" s="49" t="str">
        <f t="shared" si="546"/>
        <v/>
      </c>
      <c r="S1281" s="50" t="str">
        <f t="shared" si="547"/>
        <v>Uit</v>
      </c>
      <c r="T1281" s="171">
        <f t="shared" si="548"/>
        <v>0</v>
      </c>
      <c r="U1281" s="169">
        <f t="shared" si="549"/>
        <v>0</v>
      </c>
      <c r="V1281" s="169" t="str">
        <f t="shared" si="550"/>
        <v>Uit</v>
      </c>
      <c r="W1281" s="170" t="str">
        <f t="shared" si="551"/>
        <v/>
      </c>
      <c r="X1281" s="91" t="str">
        <f t="shared" si="552"/>
        <v/>
      </c>
      <c r="Y1281" s="51"/>
      <c r="Z1281" s="51"/>
      <c r="AA1281" s="51"/>
      <c r="AB1281" s="51"/>
      <c r="AC1281" s="51"/>
      <c r="AD1281" s="51"/>
      <c r="AE1281" s="51"/>
      <c r="AF1281" s="51"/>
      <c r="AG1281" s="51"/>
      <c r="AH1281" s="51"/>
      <c r="AI1281" s="51"/>
      <c r="AJ1281" s="51"/>
      <c r="AK1281" s="51"/>
      <c r="AL1281" s="51"/>
      <c r="AM1281" s="51"/>
      <c r="AN1281" s="51"/>
      <c r="AO1281" s="51"/>
      <c r="AP1281" s="51"/>
      <c r="AQ1281" s="51"/>
      <c r="AR1281" s="51"/>
      <c r="AS1281" s="51"/>
      <c r="AT1281" s="51"/>
      <c r="AU1281" s="51"/>
      <c r="AV1281" s="51"/>
      <c r="AW1281" s="51"/>
      <c r="AX1281" s="149">
        <f t="shared" si="553"/>
        <v>0</v>
      </c>
      <c r="AY1281" s="52"/>
      <c r="AZ1281" s="90" t="e">
        <f>VLOOKUP(AY1281,Termination!C:D,2,FALSE)</f>
        <v>#N/A</v>
      </c>
      <c r="BA1281" s="92" t="str">
        <f t="shared" si="554"/>
        <v/>
      </c>
      <c r="BB1281" s="89"/>
      <c r="BC1281" s="89"/>
      <c r="BD1281" s="150" t="str">
        <f t="shared" si="555"/>
        <v/>
      </c>
      <c r="BE1281" s="151">
        <f>VLOOKUP(A1281,Basisgegevens!$B:$L,5,0)</f>
        <v>3.8425925925925923E-3</v>
      </c>
      <c r="BF1281" s="151">
        <f>VLOOKUP($A1281,Basisgegevens!$B:$L,7,0)</f>
        <v>3.6111111111111109E-3</v>
      </c>
      <c r="BG1281" s="151">
        <f>VLOOKUP($A1281,Basisgegevens!$B:$L,8,0)</f>
        <v>9.6064814814814815E-3</v>
      </c>
      <c r="BH1281" s="152">
        <f>VLOOKUP($A1281,Basisgegevens!$B:$L,9,0)</f>
        <v>220</v>
      </c>
      <c r="BI1281" s="152">
        <f>VLOOKUP($A1281,Basisgegevens!$B:$L,10,0)</f>
        <v>99</v>
      </c>
      <c r="BJ1281" s="152">
        <f>VLOOKUP($A1281,Basisgegevens!$B:$L,11,0)</f>
        <v>19</v>
      </c>
      <c r="BK1281" s="152" t="str">
        <f t="shared" si="556"/>
        <v/>
      </c>
      <c r="BL1281" s="153" t="str">
        <f t="shared" si="557"/>
        <v>Uit</v>
      </c>
      <c r="BM1281" s="154" t="str">
        <f t="shared" si="558"/>
        <v/>
      </c>
      <c r="BN1281" s="154">
        <f t="shared" si="559"/>
        <v>0</v>
      </c>
      <c r="BO1281" s="154" t="str">
        <f t="shared" si="560"/>
        <v/>
      </c>
      <c r="BP1281" s="61"/>
      <c r="BQ1281" s="61"/>
      <c r="BR1281" s="59" t="str">
        <f t="shared" si="561"/>
        <v/>
      </c>
      <c r="BS1281" s="59" t="str">
        <f t="shared" si="562"/>
        <v/>
      </c>
      <c r="BT1281" s="155" t="str">
        <f t="shared" si="563"/>
        <v/>
      </c>
      <c r="BU1281" s="156" t="str">
        <f t="shared" si="564"/>
        <v/>
      </c>
      <c r="BV1281" s="68"/>
      <c r="BW1281" s="68"/>
      <c r="BX1281" s="68"/>
      <c r="BY1281" s="68"/>
      <c r="BZ1281" s="68"/>
      <c r="CA1281" s="68"/>
      <c r="CB1281" s="68"/>
      <c r="CC1281" s="68"/>
    </row>
    <row r="1282" spans="1:81" x14ac:dyDescent="0.2">
      <c r="A1282" s="161" t="s">
        <v>59</v>
      </c>
      <c r="B1282" s="32"/>
      <c r="C1282" s="164" t="str">
        <f t="shared" si="543"/>
        <v>Z</v>
      </c>
      <c r="D1282" s="68"/>
      <c r="E1282" s="40"/>
      <c r="F1282" s="35"/>
      <c r="G1282" s="32"/>
      <c r="H1282" s="32"/>
      <c r="I1282" s="32"/>
      <c r="J1282" s="32"/>
      <c r="K1282" s="41"/>
      <c r="L1282" s="42"/>
      <c r="M1282" s="42"/>
      <c r="N1282" s="167" t="str">
        <f t="shared" si="544"/>
        <v>Uit</v>
      </c>
      <c r="O1282" s="46"/>
      <c r="P1282" s="47"/>
      <c r="Q1282" s="48">
        <f t="shared" si="545"/>
        <v>0</v>
      </c>
      <c r="R1282" s="49" t="str">
        <f t="shared" si="546"/>
        <v/>
      </c>
      <c r="S1282" s="50" t="str">
        <f t="shared" si="547"/>
        <v>Uit</v>
      </c>
      <c r="T1282" s="171">
        <f t="shared" si="548"/>
        <v>0</v>
      </c>
      <c r="U1282" s="169">
        <f t="shared" si="549"/>
        <v>0</v>
      </c>
      <c r="V1282" s="169" t="str">
        <f t="shared" si="550"/>
        <v>Uit</v>
      </c>
      <c r="W1282" s="170" t="str">
        <f t="shared" si="551"/>
        <v/>
      </c>
      <c r="X1282" s="91" t="str">
        <f t="shared" si="552"/>
        <v/>
      </c>
      <c r="Y1282" s="51"/>
      <c r="Z1282" s="51"/>
      <c r="AA1282" s="51"/>
      <c r="AB1282" s="51"/>
      <c r="AC1282" s="51"/>
      <c r="AD1282" s="51"/>
      <c r="AE1282" s="51"/>
      <c r="AF1282" s="51"/>
      <c r="AG1282" s="51"/>
      <c r="AH1282" s="51"/>
      <c r="AI1282" s="51"/>
      <c r="AJ1282" s="51"/>
      <c r="AK1282" s="51"/>
      <c r="AL1282" s="51"/>
      <c r="AM1282" s="51"/>
      <c r="AN1282" s="51"/>
      <c r="AO1282" s="51"/>
      <c r="AP1282" s="51"/>
      <c r="AQ1282" s="51"/>
      <c r="AR1282" s="51"/>
      <c r="AS1282" s="51"/>
      <c r="AT1282" s="51"/>
      <c r="AU1282" s="51"/>
      <c r="AV1282" s="51"/>
      <c r="AW1282" s="51"/>
      <c r="AX1282" s="149">
        <f t="shared" si="553"/>
        <v>0</v>
      </c>
      <c r="AY1282" s="52"/>
      <c r="AZ1282" s="90" t="e">
        <f>VLOOKUP(AY1282,Termination!C:D,2,FALSE)</f>
        <v>#N/A</v>
      </c>
      <c r="BA1282" s="92" t="str">
        <f t="shared" si="554"/>
        <v/>
      </c>
      <c r="BB1282" s="89"/>
      <c r="BC1282" s="89"/>
      <c r="BD1282" s="150" t="str">
        <f t="shared" si="555"/>
        <v/>
      </c>
      <c r="BE1282" s="151">
        <f>VLOOKUP(A1282,Basisgegevens!$B:$L,5,0)</f>
        <v>3.8425925925925923E-3</v>
      </c>
      <c r="BF1282" s="151">
        <f>VLOOKUP($A1282,Basisgegevens!$B:$L,7,0)</f>
        <v>3.6111111111111109E-3</v>
      </c>
      <c r="BG1282" s="151">
        <f>VLOOKUP($A1282,Basisgegevens!$B:$L,8,0)</f>
        <v>9.6064814814814815E-3</v>
      </c>
      <c r="BH1282" s="152">
        <f>VLOOKUP($A1282,Basisgegevens!$B:$L,9,0)</f>
        <v>220</v>
      </c>
      <c r="BI1282" s="152">
        <f>VLOOKUP($A1282,Basisgegevens!$B:$L,10,0)</f>
        <v>99</v>
      </c>
      <c r="BJ1282" s="152">
        <f>VLOOKUP($A1282,Basisgegevens!$B:$L,11,0)</f>
        <v>19</v>
      </c>
      <c r="BK1282" s="152" t="str">
        <f t="shared" si="556"/>
        <v/>
      </c>
      <c r="BL1282" s="153" t="str">
        <f t="shared" si="557"/>
        <v>Uit</v>
      </c>
      <c r="BM1282" s="154" t="str">
        <f t="shared" si="558"/>
        <v/>
      </c>
      <c r="BN1282" s="154">
        <f t="shared" si="559"/>
        <v>0</v>
      </c>
      <c r="BO1282" s="154" t="str">
        <f t="shared" si="560"/>
        <v/>
      </c>
      <c r="BP1282" s="61"/>
      <c r="BQ1282" s="61"/>
      <c r="BR1282" s="59" t="str">
        <f t="shared" si="561"/>
        <v/>
      </c>
      <c r="BS1282" s="59" t="str">
        <f t="shared" si="562"/>
        <v/>
      </c>
      <c r="BT1282" s="155" t="str">
        <f t="shared" si="563"/>
        <v/>
      </c>
      <c r="BU1282" s="156" t="str">
        <f t="shared" si="564"/>
        <v/>
      </c>
      <c r="BV1282" s="68"/>
      <c r="BW1282" s="68"/>
      <c r="BX1282" s="68"/>
      <c r="BY1282" s="68"/>
      <c r="BZ1282" s="68"/>
      <c r="CA1282" s="68"/>
      <c r="CB1282" s="68"/>
      <c r="CC1282" s="68"/>
    </row>
    <row r="1283" spans="1:81" x14ac:dyDescent="0.2">
      <c r="A1283" s="161" t="s">
        <v>59</v>
      </c>
      <c r="B1283" s="32"/>
      <c r="C1283" s="164" t="str">
        <f t="shared" si="543"/>
        <v>Z</v>
      </c>
      <c r="D1283" s="68"/>
      <c r="E1283" s="40"/>
      <c r="F1283" s="35"/>
      <c r="G1283" s="32"/>
      <c r="H1283" s="32"/>
      <c r="I1283" s="32"/>
      <c r="J1283" s="32"/>
      <c r="K1283" s="41"/>
      <c r="L1283" s="42"/>
      <c r="M1283" s="42"/>
      <c r="N1283" s="167" t="str">
        <f t="shared" si="544"/>
        <v>Uit</v>
      </c>
      <c r="O1283" s="46"/>
      <c r="P1283" s="47"/>
      <c r="Q1283" s="48">
        <f t="shared" si="545"/>
        <v>0</v>
      </c>
      <c r="R1283" s="49" t="str">
        <f t="shared" si="546"/>
        <v/>
      </c>
      <c r="S1283" s="50" t="str">
        <f t="shared" si="547"/>
        <v>Uit</v>
      </c>
      <c r="T1283" s="171">
        <f t="shared" si="548"/>
        <v>0</v>
      </c>
      <c r="U1283" s="169">
        <f t="shared" si="549"/>
        <v>0</v>
      </c>
      <c r="V1283" s="169" t="str">
        <f t="shared" si="550"/>
        <v>Uit</v>
      </c>
      <c r="W1283" s="170" t="str">
        <f t="shared" si="551"/>
        <v/>
      </c>
      <c r="X1283" s="91" t="str">
        <f t="shared" si="552"/>
        <v/>
      </c>
      <c r="Y1283" s="51"/>
      <c r="Z1283" s="51"/>
      <c r="AA1283" s="51"/>
      <c r="AB1283" s="51"/>
      <c r="AC1283" s="51"/>
      <c r="AD1283" s="51"/>
      <c r="AE1283" s="51"/>
      <c r="AF1283" s="51"/>
      <c r="AG1283" s="51"/>
      <c r="AH1283" s="51"/>
      <c r="AI1283" s="51"/>
      <c r="AJ1283" s="51"/>
      <c r="AK1283" s="51"/>
      <c r="AL1283" s="51"/>
      <c r="AM1283" s="51"/>
      <c r="AN1283" s="51"/>
      <c r="AO1283" s="51"/>
      <c r="AP1283" s="51"/>
      <c r="AQ1283" s="51"/>
      <c r="AR1283" s="51"/>
      <c r="AS1283" s="51"/>
      <c r="AT1283" s="51"/>
      <c r="AU1283" s="51"/>
      <c r="AV1283" s="51"/>
      <c r="AW1283" s="51"/>
      <c r="AX1283" s="149">
        <f t="shared" si="553"/>
        <v>0</v>
      </c>
      <c r="AY1283" s="52"/>
      <c r="AZ1283" s="90" t="e">
        <f>VLOOKUP(AY1283,Termination!C:D,2,FALSE)</f>
        <v>#N/A</v>
      </c>
      <c r="BA1283" s="92" t="str">
        <f t="shared" si="554"/>
        <v/>
      </c>
      <c r="BB1283" s="89"/>
      <c r="BC1283" s="89"/>
      <c r="BD1283" s="150" t="str">
        <f t="shared" si="555"/>
        <v/>
      </c>
      <c r="BE1283" s="151">
        <f>VLOOKUP(A1283,Basisgegevens!$B:$L,5,0)</f>
        <v>3.8425925925925923E-3</v>
      </c>
      <c r="BF1283" s="151">
        <f>VLOOKUP($A1283,Basisgegevens!$B:$L,7,0)</f>
        <v>3.6111111111111109E-3</v>
      </c>
      <c r="BG1283" s="151">
        <f>VLOOKUP($A1283,Basisgegevens!$B:$L,8,0)</f>
        <v>9.6064814814814815E-3</v>
      </c>
      <c r="BH1283" s="152">
        <f>VLOOKUP($A1283,Basisgegevens!$B:$L,9,0)</f>
        <v>220</v>
      </c>
      <c r="BI1283" s="152">
        <f>VLOOKUP($A1283,Basisgegevens!$B:$L,10,0)</f>
        <v>99</v>
      </c>
      <c r="BJ1283" s="152">
        <f>VLOOKUP($A1283,Basisgegevens!$B:$L,11,0)</f>
        <v>19</v>
      </c>
      <c r="BK1283" s="152" t="str">
        <f t="shared" si="556"/>
        <v/>
      </c>
      <c r="BL1283" s="153" t="str">
        <f t="shared" si="557"/>
        <v>Uit</v>
      </c>
      <c r="BM1283" s="154" t="str">
        <f t="shared" si="558"/>
        <v/>
      </c>
      <c r="BN1283" s="154">
        <f t="shared" si="559"/>
        <v>0</v>
      </c>
      <c r="BO1283" s="154" t="str">
        <f t="shared" si="560"/>
        <v/>
      </c>
      <c r="BP1283" s="61"/>
      <c r="BQ1283" s="61"/>
      <c r="BR1283" s="59" t="str">
        <f t="shared" si="561"/>
        <v/>
      </c>
      <c r="BS1283" s="59" t="str">
        <f t="shared" si="562"/>
        <v/>
      </c>
      <c r="BT1283" s="155" t="str">
        <f t="shared" si="563"/>
        <v/>
      </c>
      <c r="BU1283" s="156" t="str">
        <f t="shared" si="564"/>
        <v/>
      </c>
      <c r="BV1283" s="68"/>
      <c r="BW1283" s="68"/>
      <c r="BX1283" s="68"/>
      <c r="BY1283" s="68"/>
      <c r="BZ1283" s="68"/>
      <c r="CA1283" s="68"/>
      <c r="CB1283" s="68"/>
      <c r="CC1283" s="68"/>
    </row>
    <row r="1284" spans="1:81" x14ac:dyDescent="0.2">
      <c r="A1284" s="161" t="s">
        <v>59</v>
      </c>
      <c r="B1284" s="32"/>
      <c r="C1284" s="164" t="str">
        <f t="shared" si="543"/>
        <v>Z</v>
      </c>
      <c r="D1284" s="68"/>
      <c r="E1284" s="40"/>
      <c r="F1284" s="35"/>
      <c r="G1284" s="32"/>
      <c r="H1284" s="32"/>
      <c r="I1284" s="32"/>
      <c r="J1284" s="32"/>
      <c r="K1284" s="41"/>
      <c r="L1284" s="42"/>
      <c r="M1284" s="42"/>
      <c r="N1284" s="167" t="str">
        <f t="shared" si="544"/>
        <v>Uit</v>
      </c>
      <c r="O1284" s="46"/>
      <c r="P1284" s="47"/>
      <c r="Q1284" s="48">
        <f t="shared" si="545"/>
        <v>0</v>
      </c>
      <c r="R1284" s="49" t="str">
        <f t="shared" si="546"/>
        <v/>
      </c>
      <c r="S1284" s="50" t="str">
        <f t="shared" si="547"/>
        <v>Uit</v>
      </c>
      <c r="T1284" s="171">
        <f t="shared" si="548"/>
        <v>0</v>
      </c>
      <c r="U1284" s="169">
        <f t="shared" si="549"/>
        <v>0</v>
      </c>
      <c r="V1284" s="169" t="str">
        <f t="shared" si="550"/>
        <v>Uit</v>
      </c>
      <c r="W1284" s="170" t="str">
        <f t="shared" si="551"/>
        <v/>
      </c>
      <c r="X1284" s="91" t="str">
        <f t="shared" si="552"/>
        <v/>
      </c>
      <c r="Y1284" s="51"/>
      <c r="Z1284" s="51"/>
      <c r="AA1284" s="51"/>
      <c r="AB1284" s="51"/>
      <c r="AC1284" s="51"/>
      <c r="AD1284" s="51"/>
      <c r="AE1284" s="51"/>
      <c r="AF1284" s="51"/>
      <c r="AG1284" s="51"/>
      <c r="AH1284" s="51"/>
      <c r="AI1284" s="51"/>
      <c r="AJ1284" s="51"/>
      <c r="AK1284" s="51"/>
      <c r="AL1284" s="51"/>
      <c r="AM1284" s="51"/>
      <c r="AN1284" s="51"/>
      <c r="AO1284" s="51"/>
      <c r="AP1284" s="51"/>
      <c r="AQ1284" s="51"/>
      <c r="AR1284" s="51"/>
      <c r="AS1284" s="51"/>
      <c r="AT1284" s="51"/>
      <c r="AU1284" s="51"/>
      <c r="AV1284" s="51"/>
      <c r="AW1284" s="51"/>
      <c r="AX1284" s="149">
        <f t="shared" si="553"/>
        <v>0</v>
      </c>
      <c r="AY1284" s="52"/>
      <c r="AZ1284" s="90" t="e">
        <f>VLOOKUP(AY1284,Termination!C:D,2,FALSE)</f>
        <v>#N/A</v>
      </c>
      <c r="BA1284" s="92" t="str">
        <f t="shared" si="554"/>
        <v/>
      </c>
      <c r="BB1284" s="89"/>
      <c r="BC1284" s="89"/>
      <c r="BD1284" s="150" t="str">
        <f t="shared" si="555"/>
        <v/>
      </c>
      <c r="BE1284" s="151">
        <f>VLOOKUP(A1284,Basisgegevens!$B:$L,5,0)</f>
        <v>3.8425925925925923E-3</v>
      </c>
      <c r="BF1284" s="151">
        <f>VLOOKUP($A1284,Basisgegevens!$B:$L,7,0)</f>
        <v>3.6111111111111109E-3</v>
      </c>
      <c r="BG1284" s="151">
        <f>VLOOKUP($A1284,Basisgegevens!$B:$L,8,0)</f>
        <v>9.6064814814814815E-3</v>
      </c>
      <c r="BH1284" s="152">
        <f>VLOOKUP($A1284,Basisgegevens!$B:$L,9,0)</f>
        <v>220</v>
      </c>
      <c r="BI1284" s="152">
        <f>VLOOKUP($A1284,Basisgegevens!$B:$L,10,0)</f>
        <v>99</v>
      </c>
      <c r="BJ1284" s="152">
        <f>VLOOKUP($A1284,Basisgegevens!$B:$L,11,0)</f>
        <v>19</v>
      </c>
      <c r="BK1284" s="152" t="str">
        <f t="shared" si="556"/>
        <v/>
      </c>
      <c r="BL1284" s="153" t="str">
        <f t="shared" si="557"/>
        <v>Uit</v>
      </c>
      <c r="BM1284" s="154" t="str">
        <f t="shared" si="558"/>
        <v/>
      </c>
      <c r="BN1284" s="154">
        <f t="shared" si="559"/>
        <v>0</v>
      </c>
      <c r="BO1284" s="154" t="str">
        <f t="shared" si="560"/>
        <v/>
      </c>
      <c r="BP1284" s="61"/>
      <c r="BQ1284" s="61"/>
      <c r="BR1284" s="59" t="str">
        <f t="shared" si="561"/>
        <v/>
      </c>
      <c r="BS1284" s="59" t="str">
        <f t="shared" si="562"/>
        <v/>
      </c>
      <c r="BT1284" s="155" t="str">
        <f t="shared" si="563"/>
        <v/>
      </c>
      <c r="BU1284" s="156" t="str">
        <f t="shared" si="564"/>
        <v/>
      </c>
      <c r="BV1284" s="68"/>
      <c r="BW1284" s="68"/>
      <c r="BX1284" s="68"/>
      <c r="BY1284" s="68"/>
      <c r="BZ1284" s="68"/>
      <c r="CA1284" s="68"/>
      <c r="CB1284" s="68"/>
      <c r="CC1284" s="68"/>
    </row>
    <row r="1285" spans="1:81" x14ac:dyDescent="0.2">
      <c r="A1285" s="161" t="s">
        <v>59</v>
      </c>
      <c r="B1285" s="32"/>
      <c r="C1285" s="164" t="str">
        <f t="shared" si="543"/>
        <v>Z</v>
      </c>
      <c r="D1285" s="68"/>
      <c r="E1285" s="40"/>
      <c r="F1285" s="35"/>
      <c r="G1285" s="32"/>
      <c r="H1285" s="32"/>
      <c r="I1285" s="32"/>
      <c r="J1285" s="32"/>
      <c r="K1285" s="41"/>
      <c r="L1285" s="42"/>
      <c r="M1285" s="42"/>
      <c r="N1285" s="167" t="str">
        <f t="shared" si="544"/>
        <v>Uit</v>
      </c>
      <c r="O1285" s="46"/>
      <c r="P1285" s="47"/>
      <c r="Q1285" s="48">
        <f t="shared" si="545"/>
        <v>0</v>
      </c>
      <c r="R1285" s="49" t="str">
        <f t="shared" si="546"/>
        <v/>
      </c>
      <c r="S1285" s="50" t="str">
        <f t="shared" si="547"/>
        <v>Uit</v>
      </c>
      <c r="T1285" s="171">
        <f t="shared" si="548"/>
        <v>0</v>
      </c>
      <c r="U1285" s="169">
        <f t="shared" si="549"/>
        <v>0</v>
      </c>
      <c r="V1285" s="169" t="str">
        <f t="shared" si="550"/>
        <v>Uit</v>
      </c>
      <c r="W1285" s="170" t="str">
        <f t="shared" si="551"/>
        <v/>
      </c>
      <c r="X1285" s="91" t="str">
        <f t="shared" si="552"/>
        <v/>
      </c>
      <c r="Y1285" s="51"/>
      <c r="Z1285" s="51"/>
      <c r="AA1285" s="51"/>
      <c r="AB1285" s="51"/>
      <c r="AC1285" s="51"/>
      <c r="AD1285" s="51"/>
      <c r="AE1285" s="51"/>
      <c r="AF1285" s="51"/>
      <c r="AG1285" s="51"/>
      <c r="AH1285" s="51"/>
      <c r="AI1285" s="51"/>
      <c r="AJ1285" s="51"/>
      <c r="AK1285" s="51"/>
      <c r="AL1285" s="51"/>
      <c r="AM1285" s="51"/>
      <c r="AN1285" s="51"/>
      <c r="AO1285" s="51"/>
      <c r="AP1285" s="51"/>
      <c r="AQ1285" s="51"/>
      <c r="AR1285" s="51"/>
      <c r="AS1285" s="51"/>
      <c r="AT1285" s="51"/>
      <c r="AU1285" s="51"/>
      <c r="AV1285" s="51"/>
      <c r="AW1285" s="51"/>
      <c r="AX1285" s="149">
        <f t="shared" si="553"/>
        <v>0</v>
      </c>
      <c r="AY1285" s="52"/>
      <c r="AZ1285" s="90" t="e">
        <f>VLOOKUP(AY1285,Termination!C:D,2,FALSE)</f>
        <v>#N/A</v>
      </c>
      <c r="BA1285" s="92" t="str">
        <f t="shared" si="554"/>
        <v/>
      </c>
      <c r="BB1285" s="89"/>
      <c r="BC1285" s="89"/>
      <c r="BD1285" s="150" t="str">
        <f t="shared" si="555"/>
        <v/>
      </c>
      <c r="BE1285" s="151">
        <f>VLOOKUP(A1285,Basisgegevens!$B:$L,5,0)</f>
        <v>3.8425925925925923E-3</v>
      </c>
      <c r="BF1285" s="151">
        <f>VLOOKUP($A1285,Basisgegevens!$B:$L,7,0)</f>
        <v>3.6111111111111109E-3</v>
      </c>
      <c r="BG1285" s="151">
        <f>VLOOKUP($A1285,Basisgegevens!$B:$L,8,0)</f>
        <v>9.6064814814814815E-3</v>
      </c>
      <c r="BH1285" s="152">
        <f>VLOOKUP($A1285,Basisgegevens!$B:$L,9,0)</f>
        <v>220</v>
      </c>
      <c r="BI1285" s="152">
        <f>VLOOKUP($A1285,Basisgegevens!$B:$L,10,0)</f>
        <v>99</v>
      </c>
      <c r="BJ1285" s="152">
        <f>VLOOKUP($A1285,Basisgegevens!$B:$L,11,0)</f>
        <v>19</v>
      </c>
      <c r="BK1285" s="152" t="str">
        <f t="shared" si="556"/>
        <v/>
      </c>
      <c r="BL1285" s="153" t="str">
        <f t="shared" si="557"/>
        <v>Uit</v>
      </c>
      <c r="BM1285" s="154" t="str">
        <f t="shared" si="558"/>
        <v/>
      </c>
      <c r="BN1285" s="154">
        <f t="shared" si="559"/>
        <v>0</v>
      </c>
      <c r="BO1285" s="154" t="str">
        <f t="shared" si="560"/>
        <v/>
      </c>
      <c r="BP1285" s="61"/>
      <c r="BQ1285" s="61"/>
      <c r="BR1285" s="59" t="str">
        <f t="shared" si="561"/>
        <v/>
      </c>
      <c r="BS1285" s="59" t="str">
        <f t="shared" si="562"/>
        <v/>
      </c>
      <c r="BT1285" s="155" t="str">
        <f t="shared" si="563"/>
        <v/>
      </c>
      <c r="BU1285" s="156" t="str">
        <f t="shared" si="564"/>
        <v/>
      </c>
      <c r="BV1285" s="68"/>
      <c r="BW1285" s="68"/>
      <c r="BX1285" s="68"/>
      <c r="BY1285" s="68"/>
      <c r="BZ1285" s="68"/>
      <c r="CA1285" s="68"/>
      <c r="CB1285" s="68"/>
      <c r="CC1285" s="68"/>
    </row>
    <row r="1286" spans="1:81" x14ac:dyDescent="0.2">
      <c r="A1286" s="161" t="s">
        <v>59</v>
      </c>
      <c r="B1286" s="32"/>
      <c r="C1286" s="164" t="str">
        <f t="shared" si="543"/>
        <v>Z</v>
      </c>
      <c r="D1286" s="68"/>
      <c r="E1286" s="40"/>
      <c r="F1286" s="35"/>
      <c r="G1286" s="32"/>
      <c r="H1286" s="32"/>
      <c r="I1286" s="32"/>
      <c r="J1286" s="32"/>
      <c r="K1286" s="41"/>
      <c r="L1286" s="42"/>
      <c r="M1286" s="42"/>
      <c r="N1286" s="167" t="str">
        <f t="shared" si="544"/>
        <v>Uit</v>
      </c>
      <c r="O1286" s="46"/>
      <c r="P1286" s="47"/>
      <c r="Q1286" s="48">
        <f t="shared" si="545"/>
        <v>0</v>
      </c>
      <c r="R1286" s="49" t="str">
        <f t="shared" si="546"/>
        <v/>
      </c>
      <c r="S1286" s="50" t="str">
        <f t="shared" si="547"/>
        <v>Uit</v>
      </c>
      <c r="T1286" s="171">
        <f t="shared" si="548"/>
        <v>0</v>
      </c>
      <c r="U1286" s="169">
        <f t="shared" si="549"/>
        <v>0</v>
      </c>
      <c r="V1286" s="169" t="str">
        <f t="shared" si="550"/>
        <v>Uit</v>
      </c>
      <c r="W1286" s="170" t="str">
        <f t="shared" si="551"/>
        <v/>
      </c>
      <c r="X1286" s="91" t="str">
        <f t="shared" si="552"/>
        <v/>
      </c>
      <c r="Y1286" s="51"/>
      <c r="Z1286" s="51"/>
      <c r="AA1286" s="51"/>
      <c r="AB1286" s="51"/>
      <c r="AC1286" s="51"/>
      <c r="AD1286" s="51"/>
      <c r="AE1286" s="51"/>
      <c r="AF1286" s="51"/>
      <c r="AG1286" s="51"/>
      <c r="AH1286" s="51"/>
      <c r="AI1286" s="51"/>
      <c r="AJ1286" s="51"/>
      <c r="AK1286" s="51"/>
      <c r="AL1286" s="51"/>
      <c r="AM1286" s="51"/>
      <c r="AN1286" s="51"/>
      <c r="AO1286" s="51"/>
      <c r="AP1286" s="51"/>
      <c r="AQ1286" s="51"/>
      <c r="AR1286" s="51"/>
      <c r="AS1286" s="51"/>
      <c r="AT1286" s="51"/>
      <c r="AU1286" s="51"/>
      <c r="AV1286" s="51"/>
      <c r="AW1286" s="51"/>
      <c r="AX1286" s="149">
        <f t="shared" si="553"/>
        <v>0</v>
      </c>
      <c r="AY1286" s="52"/>
      <c r="AZ1286" s="90" t="e">
        <f>VLOOKUP(AY1286,Termination!C:D,2,FALSE)</f>
        <v>#N/A</v>
      </c>
      <c r="BA1286" s="92" t="str">
        <f t="shared" si="554"/>
        <v/>
      </c>
      <c r="BB1286" s="89"/>
      <c r="BC1286" s="89"/>
      <c r="BD1286" s="150" t="str">
        <f t="shared" si="555"/>
        <v/>
      </c>
      <c r="BE1286" s="151">
        <f>VLOOKUP(A1286,Basisgegevens!$B:$L,5,0)</f>
        <v>3.8425925925925923E-3</v>
      </c>
      <c r="BF1286" s="151">
        <f>VLOOKUP($A1286,Basisgegevens!$B:$L,7,0)</f>
        <v>3.6111111111111109E-3</v>
      </c>
      <c r="BG1286" s="151">
        <f>VLOOKUP($A1286,Basisgegevens!$B:$L,8,0)</f>
        <v>9.6064814814814815E-3</v>
      </c>
      <c r="BH1286" s="152">
        <f>VLOOKUP($A1286,Basisgegevens!$B:$L,9,0)</f>
        <v>220</v>
      </c>
      <c r="BI1286" s="152">
        <f>VLOOKUP($A1286,Basisgegevens!$B:$L,10,0)</f>
        <v>99</v>
      </c>
      <c r="BJ1286" s="152">
        <f>VLOOKUP($A1286,Basisgegevens!$B:$L,11,0)</f>
        <v>19</v>
      </c>
      <c r="BK1286" s="152" t="str">
        <f t="shared" si="556"/>
        <v/>
      </c>
      <c r="BL1286" s="153" t="str">
        <f t="shared" si="557"/>
        <v>Uit</v>
      </c>
      <c r="BM1286" s="154" t="str">
        <f t="shared" si="558"/>
        <v/>
      </c>
      <c r="BN1286" s="154">
        <f t="shared" si="559"/>
        <v>0</v>
      </c>
      <c r="BO1286" s="154" t="str">
        <f t="shared" si="560"/>
        <v/>
      </c>
      <c r="BP1286" s="61"/>
      <c r="BQ1286" s="61"/>
      <c r="BR1286" s="59" t="str">
        <f t="shared" si="561"/>
        <v/>
      </c>
      <c r="BS1286" s="59" t="str">
        <f t="shared" si="562"/>
        <v/>
      </c>
      <c r="BT1286" s="155" t="str">
        <f t="shared" si="563"/>
        <v/>
      </c>
      <c r="BU1286" s="156" t="str">
        <f t="shared" si="564"/>
        <v/>
      </c>
      <c r="BV1286" s="68"/>
      <c r="BW1286" s="68"/>
      <c r="BX1286" s="68"/>
      <c r="BY1286" s="68"/>
      <c r="BZ1286" s="68"/>
      <c r="CA1286" s="68"/>
      <c r="CB1286" s="68"/>
      <c r="CC1286" s="68"/>
    </row>
    <row r="1287" spans="1:81" x14ac:dyDescent="0.2">
      <c r="A1287" s="161" t="s">
        <v>59</v>
      </c>
      <c r="B1287" s="32"/>
      <c r="C1287" s="164" t="str">
        <f t="shared" si="543"/>
        <v>Z</v>
      </c>
      <c r="D1287" s="68"/>
      <c r="E1287" s="40"/>
      <c r="F1287" s="35"/>
      <c r="G1287" s="32"/>
      <c r="H1287" s="32"/>
      <c r="I1287" s="32"/>
      <c r="J1287" s="32"/>
      <c r="K1287" s="41"/>
      <c r="L1287" s="42"/>
      <c r="M1287" s="42"/>
      <c r="N1287" s="167" t="str">
        <f t="shared" si="544"/>
        <v>Uit</v>
      </c>
      <c r="O1287" s="46"/>
      <c r="P1287" s="47"/>
      <c r="Q1287" s="48">
        <f t="shared" si="545"/>
        <v>0</v>
      </c>
      <c r="R1287" s="49" t="str">
        <f t="shared" si="546"/>
        <v/>
      </c>
      <c r="S1287" s="50" t="str">
        <f t="shared" si="547"/>
        <v>Uit</v>
      </c>
      <c r="T1287" s="171">
        <f t="shared" si="548"/>
        <v>0</v>
      </c>
      <c r="U1287" s="169">
        <f t="shared" si="549"/>
        <v>0</v>
      </c>
      <c r="V1287" s="169" t="str">
        <f t="shared" si="550"/>
        <v>Uit</v>
      </c>
      <c r="W1287" s="170" t="str">
        <f t="shared" si="551"/>
        <v/>
      </c>
      <c r="X1287" s="91" t="str">
        <f t="shared" si="552"/>
        <v/>
      </c>
      <c r="Y1287" s="51"/>
      <c r="Z1287" s="51"/>
      <c r="AA1287" s="51"/>
      <c r="AB1287" s="51"/>
      <c r="AC1287" s="51"/>
      <c r="AD1287" s="51"/>
      <c r="AE1287" s="51"/>
      <c r="AF1287" s="51"/>
      <c r="AG1287" s="51"/>
      <c r="AH1287" s="51"/>
      <c r="AI1287" s="51"/>
      <c r="AJ1287" s="51"/>
      <c r="AK1287" s="51"/>
      <c r="AL1287" s="51"/>
      <c r="AM1287" s="51"/>
      <c r="AN1287" s="51"/>
      <c r="AO1287" s="51"/>
      <c r="AP1287" s="51"/>
      <c r="AQ1287" s="51"/>
      <c r="AR1287" s="51"/>
      <c r="AS1287" s="51"/>
      <c r="AT1287" s="51"/>
      <c r="AU1287" s="51"/>
      <c r="AV1287" s="51"/>
      <c r="AW1287" s="51"/>
      <c r="AX1287" s="149">
        <f t="shared" si="553"/>
        <v>0</v>
      </c>
      <c r="AY1287" s="52"/>
      <c r="AZ1287" s="90" t="e">
        <f>VLOOKUP(AY1287,Termination!C:D,2,FALSE)</f>
        <v>#N/A</v>
      </c>
      <c r="BA1287" s="92" t="str">
        <f t="shared" si="554"/>
        <v/>
      </c>
      <c r="BB1287" s="89"/>
      <c r="BC1287" s="89"/>
      <c r="BD1287" s="150" t="str">
        <f t="shared" si="555"/>
        <v/>
      </c>
      <c r="BE1287" s="151">
        <f>VLOOKUP(A1287,Basisgegevens!$B:$L,5,0)</f>
        <v>3.8425925925925923E-3</v>
      </c>
      <c r="BF1287" s="151">
        <f>VLOOKUP($A1287,Basisgegevens!$B:$L,7,0)</f>
        <v>3.6111111111111109E-3</v>
      </c>
      <c r="BG1287" s="151">
        <f>VLOOKUP($A1287,Basisgegevens!$B:$L,8,0)</f>
        <v>9.6064814814814815E-3</v>
      </c>
      <c r="BH1287" s="152">
        <f>VLOOKUP($A1287,Basisgegevens!$B:$L,9,0)</f>
        <v>220</v>
      </c>
      <c r="BI1287" s="152">
        <f>VLOOKUP($A1287,Basisgegevens!$B:$L,10,0)</f>
        <v>99</v>
      </c>
      <c r="BJ1287" s="152">
        <f>VLOOKUP($A1287,Basisgegevens!$B:$L,11,0)</f>
        <v>19</v>
      </c>
      <c r="BK1287" s="152" t="str">
        <f t="shared" si="556"/>
        <v/>
      </c>
      <c r="BL1287" s="153" t="str">
        <f t="shared" si="557"/>
        <v>Uit</v>
      </c>
      <c r="BM1287" s="154" t="str">
        <f t="shared" si="558"/>
        <v/>
      </c>
      <c r="BN1287" s="154">
        <f t="shared" si="559"/>
        <v>0</v>
      </c>
      <c r="BO1287" s="154" t="str">
        <f t="shared" si="560"/>
        <v/>
      </c>
      <c r="BP1287" s="61"/>
      <c r="BQ1287" s="61"/>
      <c r="BR1287" s="59" t="str">
        <f t="shared" si="561"/>
        <v/>
      </c>
      <c r="BS1287" s="59" t="str">
        <f t="shared" si="562"/>
        <v/>
      </c>
      <c r="BT1287" s="155" t="str">
        <f t="shared" si="563"/>
        <v/>
      </c>
      <c r="BU1287" s="156" t="str">
        <f t="shared" si="564"/>
        <v/>
      </c>
      <c r="BV1287" s="68"/>
      <c r="BW1287" s="68"/>
      <c r="BX1287" s="68"/>
      <c r="BY1287" s="68"/>
      <c r="BZ1287" s="68"/>
      <c r="CA1287" s="68"/>
      <c r="CB1287" s="68"/>
      <c r="CC1287" s="68"/>
    </row>
    <row r="1288" spans="1:81" x14ac:dyDescent="0.2">
      <c r="A1288" s="161" t="s">
        <v>59</v>
      </c>
      <c r="B1288" s="32"/>
      <c r="C1288" s="164" t="str">
        <f t="shared" si="543"/>
        <v>Z</v>
      </c>
      <c r="D1288" s="68"/>
      <c r="E1288" s="40"/>
      <c r="F1288" s="35"/>
      <c r="G1288" s="32"/>
      <c r="H1288" s="32"/>
      <c r="I1288" s="32"/>
      <c r="J1288" s="32"/>
      <c r="K1288" s="41"/>
      <c r="L1288" s="42"/>
      <c r="M1288" s="42"/>
      <c r="N1288" s="167" t="str">
        <f t="shared" si="544"/>
        <v>Uit</v>
      </c>
      <c r="O1288" s="46"/>
      <c r="P1288" s="47"/>
      <c r="Q1288" s="48">
        <f t="shared" si="545"/>
        <v>0</v>
      </c>
      <c r="R1288" s="49" t="str">
        <f t="shared" si="546"/>
        <v/>
      </c>
      <c r="S1288" s="50" t="str">
        <f t="shared" si="547"/>
        <v>Uit</v>
      </c>
      <c r="T1288" s="171">
        <f t="shared" si="548"/>
        <v>0</v>
      </c>
      <c r="U1288" s="169">
        <f t="shared" si="549"/>
        <v>0</v>
      </c>
      <c r="V1288" s="169" t="str">
        <f t="shared" si="550"/>
        <v>Uit</v>
      </c>
      <c r="W1288" s="170" t="str">
        <f t="shared" si="551"/>
        <v/>
      </c>
      <c r="X1288" s="91" t="str">
        <f t="shared" si="552"/>
        <v/>
      </c>
      <c r="Y1288" s="51"/>
      <c r="Z1288" s="51"/>
      <c r="AA1288" s="51"/>
      <c r="AB1288" s="51"/>
      <c r="AC1288" s="51"/>
      <c r="AD1288" s="51"/>
      <c r="AE1288" s="51"/>
      <c r="AF1288" s="51"/>
      <c r="AG1288" s="51"/>
      <c r="AH1288" s="51"/>
      <c r="AI1288" s="51"/>
      <c r="AJ1288" s="51"/>
      <c r="AK1288" s="51"/>
      <c r="AL1288" s="51"/>
      <c r="AM1288" s="51"/>
      <c r="AN1288" s="51"/>
      <c r="AO1288" s="51"/>
      <c r="AP1288" s="51"/>
      <c r="AQ1288" s="51"/>
      <c r="AR1288" s="51"/>
      <c r="AS1288" s="51"/>
      <c r="AT1288" s="51"/>
      <c r="AU1288" s="51"/>
      <c r="AV1288" s="51"/>
      <c r="AW1288" s="51"/>
      <c r="AX1288" s="149">
        <f t="shared" si="553"/>
        <v>0</v>
      </c>
      <c r="AY1288" s="52"/>
      <c r="AZ1288" s="90" t="e">
        <f>VLOOKUP(AY1288,Termination!C:D,2,FALSE)</f>
        <v>#N/A</v>
      </c>
      <c r="BA1288" s="92" t="str">
        <f t="shared" si="554"/>
        <v/>
      </c>
      <c r="BB1288" s="89"/>
      <c r="BC1288" s="89"/>
      <c r="BD1288" s="150" t="str">
        <f t="shared" si="555"/>
        <v/>
      </c>
      <c r="BE1288" s="151">
        <f>VLOOKUP(A1288,Basisgegevens!$B:$L,5,0)</f>
        <v>3.8425925925925923E-3</v>
      </c>
      <c r="BF1288" s="151">
        <f>VLOOKUP($A1288,Basisgegevens!$B:$L,7,0)</f>
        <v>3.6111111111111109E-3</v>
      </c>
      <c r="BG1288" s="151">
        <f>VLOOKUP($A1288,Basisgegevens!$B:$L,8,0)</f>
        <v>9.6064814814814815E-3</v>
      </c>
      <c r="BH1288" s="152">
        <f>VLOOKUP($A1288,Basisgegevens!$B:$L,9,0)</f>
        <v>220</v>
      </c>
      <c r="BI1288" s="152">
        <f>VLOOKUP($A1288,Basisgegevens!$B:$L,10,0)</f>
        <v>99</v>
      </c>
      <c r="BJ1288" s="152">
        <f>VLOOKUP($A1288,Basisgegevens!$B:$L,11,0)</f>
        <v>19</v>
      </c>
      <c r="BK1288" s="152" t="str">
        <f t="shared" si="556"/>
        <v/>
      </c>
      <c r="BL1288" s="153" t="str">
        <f t="shared" si="557"/>
        <v>Uit</v>
      </c>
      <c r="BM1288" s="154" t="str">
        <f t="shared" si="558"/>
        <v/>
      </c>
      <c r="BN1288" s="154">
        <f t="shared" si="559"/>
        <v>0</v>
      </c>
      <c r="BO1288" s="154" t="str">
        <f t="shared" si="560"/>
        <v/>
      </c>
      <c r="BP1288" s="61"/>
      <c r="BQ1288" s="61"/>
      <c r="BR1288" s="59" t="str">
        <f t="shared" si="561"/>
        <v/>
      </c>
      <c r="BS1288" s="59" t="str">
        <f t="shared" si="562"/>
        <v/>
      </c>
      <c r="BT1288" s="155" t="str">
        <f t="shared" si="563"/>
        <v/>
      </c>
      <c r="BU1288" s="156" t="str">
        <f t="shared" si="564"/>
        <v/>
      </c>
      <c r="BV1288" s="68"/>
      <c r="BW1288" s="68"/>
      <c r="BX1288" s="68"/>
      <c r="BY1288" s="68"/>
      <c r="BZ1288" s="68"/>
      <c r="CA1288" s="68"/>
      <c r="CB1288" s="68"/>
      <c r="CC1288" s="68"/>
    </row>
    <row r="1289" spans="1:81" x14ac:dyDescent="0.2">
      <c r="A1289" s="161" t="s">
        <v>59</v>
      </c>
      <c r="B1289" s="32"/>
      <c r="C1289" s="164" t="str">
        <f t="shared" si="543"/>
        <v>Z</v>
      </c>
      <c r="D1289" s="68"/>
      <c r="E1289" s="40"/>
      <c r="F1289" s="35"/>
      <c r="G1289" s="32"/>
      <c r="H1289" s="32"/>
      <c r="I1289" s="32"/>
      <c r="J1289" s="32"/>
      <c r="K1289" s="41"/>
      <c r="L1289" s="42"/>
      <c r="M1289" s="42"/>
      <c r="N1289" s="167" t="str">
        <f t="shared" si="544"/>
        <v>Uit</v>
      </c>
      <c r="O1289" s="46"/>
      <c r="P1289" s="47"/>
      <c r="Q1289" s="48">
        <f t="shared" si="545"/>
        <v>0</v>
      </c>
      <c r="R1289" s="49" t="str">
        <f t="shared" si="546"/>
        <v/>
      </c>
      <c r="S1289" s="50" t="str">
        <f t="shared" si="547"/>
        <v>Uit</v>
      </c>
      <c r="T1289" s="171">
        <f t="shared" si="548"/>
        <v>0</v>
      </c>
      <c r="U1289" s="169">
        <f t="shared" si="549"/>
        <v>0</v>
      </c>
      <c r="V1289" s="169" t="str">
        <f t="shared" si="550"/>
        <v>Uit</v>
      </c>
      <c r="W1289" s="170" t="str">
        <f t="shared" si="551"/>
        <v/>
      </c>
      <c r="X1289" s="91" t="str">
        <f t="shared" si="552"/>
        <v/>
      </c>
      <c r="Y1289" s="51"/>
      <c r="Z1289" s="51"/>
      <c r="AA1289" s="51"/>
      <c r="AB1289" s="51"/>
      <c r="AC1289" s="51"/>
      <c r="AD1289" s="51"/>
      <c r="AE1289" s="51"/>
      <c r="AF1289" s="51"/>
      <c r="AG1289" s="51"/>
      <c r="AH1289" s="51"/>
      <c r="AI1289" s="51"/>
      <c r="AJ1289" s="51"/>
      <c r="AK1289" s="51"/>
      <c r="AL1289" s="51"/>
      <c r="AM1289" s="51"/>
      <c r="AN1289" s="51"/>
      <c r="AO1289" s="51"/>
      <c r="AP1289" s="51"/>
      <c r="AQ1289" s="51"/>
      <c r="AR1289" s="51"/>
      <c r="AS1289" s="51"/>
      <c r="AT1289" s="51"/>
      <c r="AU1289" s="51"/>
      <c r="AV1289" s="51"/>
      <c r="AW1289" s="51"/>
      <c r="AX1289" s="149">
        <f t="shared" si="553"/>
        <v>0</v>
      </c>
      <c r="AY1289" s="52"/>
      <c r="AZ1289" s="90" t="e">
        <f>VLOOKUP(AY1289,Termination!C:D,2,FALSE)</f>
        <v>#N/A</v>
      </c>
      <c r="BA1289" s="92" t="str">
        <f t="shared" si="554"/>
        <v/>
      </c>
      <c r="BB1289" s="89"/>
      <c r="BC1289" s="89"/>
      <c r="BD1289" s="150" t="str">
        <f t="shared" si="555"/>
        <v/>
      </c>
      <c r="BE1289" s="151">
        <f>VLOOKUP(A1289,Basisgegevens!$B:$L,5,0)</f>
        <v>3.8425925925925923E-3</v>
      </c>
      <c r="BF1289" s="151">
        <f>VLOOKUP($A1289,Basisgegevens!$B:$L,7,0)</f>
        <v>3.6111111111111109E-3</v>
      </c>
      <c r="BG1289" s="151">
        <f>VLOOKUP($A1289,Basisgegevens!$B:$L,8,0)</f>
        <v>9.6064814814814815E-3</v>
      </c>
      <c r="BH1289" s="152">
        <f>VLOOKUP($A1289,Basisgegevens!$B:$L,9,0)</f>
        <v>220</v>
      </c>
      <c r="BI1289" s="152">
        <f>VLOOKUP($A1289,Basisgegevens!$B:$L,10,0)</f>
        <v>99</v>
      </c>
      <c r="BJ1289" s="152">
        <f>VLOOKUP($A1289,Basisgegevens!$B:$L,11,0)</f>
        <v>19</v>
      </c>
      <c r="BK1289" s="152" t="str">
        <f t="shared" si="556"/>
        <v/>
      </c>
      <c r="BL1289" s="153" t="str">
        <f t="shared" si="557"/>
        <v>Uit</v>
      </c>
      <c r="BM1289" s="154" t="str">
        <f t="shared" si="558"/>
        <v/>
      </c>
      <c r="BN1289" s="154">
        <f t="shared" si="559"/>
        <v>0</v>
      </c>
      <c r="BO1289" s="154" t="str">
        <f t="shared" si="560"/>
        <v/>
      </c>
      <c r="BP1289" s="61"/>
      <c r="BQ1289" s="61"/>
      <c r="BR1289" s="59" t="str">
        <f t="shared" si="561"/>
        <v/>
      </c>
      <c r="BS1289" s="59" t="str">
        <f t="shared" si="562"/>
        <v/>
      </c>
      <c r="BT1289" s="155" t="str">
        <f t="shared" si="563"/>
        <v/>
      </c>
      <c r="BU1289" s="156" t="str">
        <f t="shared" si="564"/>
        <v/>
      </c>
      <c r="BV1289" s="68"/>
      <c r="BW1289" s="68"/>
      <c r="BX1289" s="68"/>
      <c r="BY1289" s="68"/>
      <c r="BZ1289" s="68"/>
      <c r="CA1289" s="68"/>
      <c r="CB1289" s="68"/>
      <c r="CC1289" s="68"/>
    </row>
    <row r="1290" spans="1:81" x14ac:dyDescent="0.2">
      <c r="A1290" s="161" t="s">
        <v>59</v>
      </c>
      <c r="B1290" s="32"/>
      <c r="C1290" s="164" t="str">
        <f t="shared" si="543"/>
        <v>Z</v>
      </c>
      <c r="D1290" s="68"/>
      <c r="E1290" s="40"/>
      <c r="F1290" s="35"/>
      <c r="G1290" s="32"/>
      <c r="H1290" s="32"/>
      <c r="I1290" s="32"/>
      <c r="J1290" s="32"/>
      <c r="K1290" s="41"/>
      <c r="L1290" s="42"/>
      <c r="M1290" s="42"/>
      <c r="N1290" s="167" t="str">
        <f t="shared" si="544"/>
        <v>Uit</v>
      </c>
      <c r="O1290" s="46"/>
      <c r="P1290" s="47"/>
      <c r="Q1290" s="48">
        <f t="shared" si="545"/>
        <v>0</v>
      </c>
      <c r="R1290" s="49" t="str">
        <f t="shared" si="546"/>
        <v/>
      </c>
      <c r="S1290" s="50" t="str">
        <f t="shared" si="547"/>
        <v>Uit</v>
      </c>
      <c r="T1290" s="171">
        <f t="shared" si="548"/>
        <v>0</v>
      </c>
      <c r="U1290" s="169">
        <f t="shared" si="549"/>
        <v>0</v>
      </c>
      <c r="V1290" s="169" t="str">
        <f t="shared" si="550"/>
        <v>Uit</v>
      </c>
      <c r="W1290" s="170" t="str">
        <f t="shared" si="551"/>
        <v/>
      </c>
      <c r="X1290" s="91" t="str">
        <f t="shared" si="552"/>
        <v/>
      </c>
      <c r="Y1290" s="51"/>
      <c r="Z1290" s="51"/>
      <c r="AA1290" s="51"/>
      <c r="AB1290" s="51"/>
      <c r="AC1290" s="51"/>
      <c r="AD1290" s="51"/>
      <c r="AE1290" s="51"/>
      <c r="AF1290" s="51"/>
      <c r="AG1290" s="51"/>
      <c r="AH1290" s="51"/>
      <c r="AI1290" s="51"/>
      <c r="AJ1290" s="51"/>
      <c r="AK1290" s="51"/>
      <c r="AL1290" s="51"/>
      <c r="AM1290" s="51"/>
      <c r="AN1290" s="51"/>
      <c r="AO1290" s="51"/>
      <c r="AP1290" s="51"/>
      <c r="AQ1290" s="51"/>
      <c r="AR1290" s="51"/>
      <c r="AS1290" s="51"/>
      <c r="AT1290" s="51"/>
      <c r="AU1290" s="51"/>
      <c r="AV1290" s="51"/>
      <c r="AW1290" s="51"/>
      <c r="AX1290" s="149">
        <f t="shared" si="553"/>
        <v>0</v>
      </c>
      <c r="AY1290" s="52"/>
      <c r="AZ1290" s="90" t="e">
        <f>VLOOKUP(AY1290,Termination!C:D,2,FALSE)</f>
        <v>#N/A</v>
      </c>
      <c r="BA1290" s="92" t="str">
        <f t="shared" si="554"/>
        <v/>
      </c>
      <c r="BB1290" s="89"/>
      <c r="BC1290" s="89"/>
      <c r="BD1290" s="150" t="str">
        <f t="shared" si="555"/>
        <v/>
      </c>
      <c r="BE1290" s="151">
        <f>VLOOKUP(A1290,Basisgegevens!$B:$L,5,0)</f>
        <v>3.8425925925925923E-3</v>
      </c>
      <c r="BF1290" s="151">
        <f>VLOOKUP($A1290,Basisgegevens!$B:$L,7,0)</f>
        <v>3.6111111111111109E-3</v>
      </c>
      <c r="BG1290" s="151">
        <f>VLOOKUP($A1290,Basisgegevens!$B:$L,8,0)</f>
        <v>9.6064814814814815E-3</v>
      </c>
      <c r="BH1290" s="152">
        <f>VLOOKUP($A1290,Basisgegevens!$B:$L,9,0)</f>
        <v>220</v>
      </c>
      <c r="BI1290" s="152">
        <f>VLOOKUP($A1290,Basisgegevens!$B:$L,10,0)</f>
        <v>99</v>
      </c>
      <c r="BJ1290" s="152">
        <f>VLOOKUP($A1290,Basisgegevens!$B:$L,11,0)</f>
        <v>19</v>
      </c>
      <c r="BK1290" s="152" t="str">
        <f t="shared" si="556"/>
        <v/>
      </c>
      <c r="BL1290" s="153" t="str">
        <f t="shared" si="557"/>
        <v>Uit</v>
      </c>
      <c r="BM1290" s="154" t="str">
        <f t="shared" si="558"/>
        <v/>
      </c>
      <c r="BN1290" s="154">
        <f t="shared" si="559"/>
        <v>0</v>
      </c>
      <c r="BO1290" s="154" t="str">
        <f t="shared" si="560"/>
        <v/>
      </c>
      <c r="BP1290" s="61"/>
      <c r="BQ1290" s="61"/>
      <c r="BR1290" s="59" t="str">
        <f t="shared" si="561"/>
        <v/>
      </c>
      <c r="BS1290" s="59" t="str">
        <f t="shared" si="562"/>
        <v/>
      </c>
      <c r="BT1290" s="155" t="str">
        <f t="shared" si="563"/>
        <v/>
      </c>
      <c r="BU1290" s="156" t="str">
        <f t="shared" si="564"/>
        <v/>
      </c>
      <c r="BV1290" s="68"/>
      <c r="BW1290" s="68"/>
      <c r="BX1290" s="68"/>
      <c r="BY1290" s="68"/>
      <c r="BZ1290" s="68"/>
      <c r="CA1290" s="68"/>
      <c r="CB1290" s="68"/>
      <c r="CC1290" s="68"/>
    </row>
    <row r="1291" spans="1:81" x14ac:dyDescent="0.2">
      <c r="A1291" s="161" t="s">
        <v>59</v>
      </c>
      <c r="B1291" s="32"/>
      <c r="C1291" s="164" t="str">
        <f t="shared" si="543"/>
        <v>Z</v>
      </c>
      <c r="D1291" s="68"/>
      <c r="E1291" s="40"/>
      <c r="F1291" s="35"/>
      <c r="G1291" s="32"/>
      <c r="H1291" s="32"/>
      <c r="I1291" s="32"/>
      <c r="J1291" s="32"/>
      <c r="K1291" s="41"/>
      <c r="L1291" s="42"/>
      <c r="M1291" s="42"/>
      <c r="N1291" s="167" t="str">
        <f t="shared" si="544"/>
        <v>Uit</v>
      </c>
      <c r="O1291" s="46"/>
      <c r="P1291" s="47"/>
      <c r="Q1291" s="48">
        <f t="shared" si="545"/>
        <v>0</v>
      </c>
      <c r="R1291" s="49" t="str">
        <f t="shared" si="546"/>
        <v/>
      </c>
      <c r="S1291" s="50" t="str">
        <f t="shared" si="547"/>
        <v>Uit</v>
      </c>
      <c r="T1291" s="171">
        <f t="shared" si="548"/>
        <v>0</v>
      </c>
      <c r="U1291" s="169">
        <f t="shared" si="549"/>
        <v>0</v>
      </c>
      <c r="V1291" s="169" t="str">
        <f t="shared" si="550"/>
        <v>Uit</v>
      </c>
      <c r="W1291" s="170" t="str">
        <f t="shared" si="551"/>
        <v/>
      </c>
      <c r="X1291" s="91" t="str">
        <f t="shared" si="552"/>
        <v/>
      </c>
      <c r="Y1291" s="51"/>
      <c r="Z1291" s="51"/>
      <c r="AA1291" s="51"/>
      <c r="AB1291" s="51"/>
      <c r="AC1291" s="51"/>
      <c r="AD1291" s="51"/>
      <c r="AE1291" s="51"/>
      <c r="AF1291" s="51"/>
      <c r="AG1291" s="51"/>
      <c r="AH1291" s="51"/>
      <c r="AI1291" s="51"/>
      <c r="AJ1291" s="51"/>
      <c r="AK1291" s="51"/>
      <c r="AL1291" s="51"/>
      <c r="AM1291" s="51"/>
      <c r="AN1291" s="51"/>
      <c r="AO1291" s="51"/>
      <c r="AP1291" s="51"/>
      <c r="AQ1291" s="51"/>
      <c r="AR1291" s="51"/>
      <c r="AS1291" s="51"/>
      <c r="AT1291" s="51"/>
      <c r="AU1291" s="51"/>
      <c r="AV1291" s="51"/>
      <c r="AW1291" s="51"/>
      <c r="AX1291" s="149">
        <f t="shared" si="553"/>
        <v>0</v>
      </c>
      <c r="AY1291" s="52"/>
      <c r="AZ1291" s="90" t="e">
        <f>VLOOKUP(AY1291,Termination!C:D,2,FALSE)</f>
        <v>#N/A</v>
      </c>
      <c r="BA1291" s="92" t="str">
        <f t="shared" si="554"/>
        <v/>
      </c>
      <c r="BB1291" s="89"/>
      <c r="BC1291" s="89"/>
      <c r="BD1291" s="150" t="str">
        <f t="shared" si="555"/>
        <v/>
      </c>
      <c r="BE1291" s="151">
        <f>VLOOKUP(A1291,Basisgegevens!$B:$L,5,0)</f>
        <v>3.8425925925925923E-3</v>
      </c>
      <c r="BF1291" s="151">
        <f>VLOOKUP($A1291,Basisgegevens!$B:$L,7,0)</f>
        <v>3.6111111111111109E-3</v>
      </c>
      <c r="BG1291" s="151">
        <f>VLOOKUP($A1291,Basisgegevens!$B:$L,8,0)</f>
        <v>9.6064814814814815E-3</v>
      </c>
      <c r="BH1291" s="152">
        <f>VLOOKUP($A1291,Basisgegevens!$B:$L,9,0)</f>
        <v>220</v>
      </c>
      <c r="BI1291" s="152">
        <f>VLOOKUP($A1291,Basisgegevens!$B:$L,10,0)</f>
        <v>99</v>
      </c>
      <c r="BJ1291" s="152">
        <f>VLOOKUP($A1291,Basisgegevens!$B:$L,11,0)</f>
        <v>19</v>
      </c>
      <c r="BK1291" s="152" t="str">
        <f t="shared" si="556"/>
        <v/>
      </c>
      <c r="BL1291" s="153" t="str">
        <f t="shared" si="557"/>
        <v>Uit</v>
      </c>
      <c r="BM1291" s="154" t="str">
        <f t="shared" si="558"/>
        <v/>
      </c>
      <c r="BN1291" s="154">
        <f t="shared" si="559"/>
        <v>0</v>
      </c>
      <c r="BO1291" s="154" t="str">
        <f t="shared" si="560"/>
        <v/>
      </c>
      <c r="BP1291" s="61"/>
      <c r="BQ1291" s="61"/>
      <c r="BR1291" s="59" t="str">
        <f t="shared" si="561"/>
        <v/>
      </c>
      <c r="BS1291" s="59" t="str">
        <f t="shared" si="562"/>
        <v/>
      </c>
      <c r="BT1291" s="155" t="str">
        <f t="shared" si="563"/>
        <v/>
      </c>
      <c r="BU1291" s="156" t="str">
        <f t="shared" si="564"/>
        <v/>
      </c>
      <c r="BV1291" s="68"/>
      <c r="BW1291" s="68"/>
      <c r="BX1291" s="68"/>
      <c r="BY1291" s="68"/>
      <c r="BZ1291" s="68"/>
      <c r="CA1291" s="68"/>
      <c r="CB1291" s="68"/>
      <c r="CC1291" s="68"/>
    </row>
    <row r="1292" spans="1:81" x14ac:dyDescent="0.2">
      <c r="A1292" s="161" t="s">
        <v>59</v>
      </c>
      <c r="B1292" s="32"/>
      <c r="C1292" s="164" t="str">
        <f t="shared" si="543"/>
        <v>Z</v>
      </c>
      <c r="D1292" s="68"/>
      <c r="E1292" s="40"/>
      <c r="F1292" s="35"/>
      <c r="G1292" s="32"/>
      <c r="H1292" s="32"/>
      <c r="I1292" s="32"/>
      <c r="J1292" s="32"/>
      <c r="K1292" s="41"/>
      <c r="L1292" s="42"/>
      <c r="M1292" s="42"/>
      <c r="N1292" s="167" t="str">
        <f t="shared" si="544"/>
        <v>Uit</v>
      </c>
      <c r="O1292" s="46"/>
      <c r="P1292" s="47"/>
      <c r="Q1292" s="48">
        <f t="shared" si="545"/>
        <v>0</v>
      </c>
      <c r="R1292" s="49" t="str">
        <f t="shared" si="546"/>
        <v/>
      </c>
      <c r="S1292" s="50" t="str">
        <f t="shared" si="547"/>
        <v>Uit</v>
      </c>
      <c r="T1292" s="171">
        <f t="shared" si="548"/>
        <v>0</v>
      </c>
      <c r="U1292" s="169">
        <f t="shared" si="549"/>
        <v>0</v>
      </c>
      <c r="V1292" s="169" t="str">
        <f t="shared" si="550"/>
        <v>Uit</v>
      </c>
      <c r="W1292" s="170" t="str">
        <f t="shared" si="551"/>
        <v/>
      </c>
      <c r="X1292" s="91" t="str">
        <f t="shared" si="552"/>
        <v/>
      </c>
      <c r="Y1292" s="51"/>
      <c r="Z1292" s="51"/>
      <c r="AA1292" s="51"/>
      <c r="AB1292" s="51"/>
      <c r="AC1292" s="51"/>
      <c r="AD1292" s="51"/>
      <c r="AE1292" s="51"/>
      <c r="AF1292" s="51"/>
      <c r="AG1292" s="51"/>
      <c r="AH1292" s="51"/>
      <c r="AI1292" s="51"/>
      <c r="AJ1292" s="51"/>
      <c r="AK1292" s="51"/>
      <c r="AL1292" s="51"/>
      <c r="AM1292" s="51"/>
      <c r="AN1292" s="51"/>
      <c r="AO1292" s="51"/>
      <c r="AP1292" s="51"/>
      <c r="AQ1292" s="51"/>
      <c r="AR1292" s="51"/>
      <c r="AS1292" s="51"/>
      <c r="AT1292" s="51"/>
      <c r="AU1292" s="51"/>
      <c r="AV1292" s="51"/>
      <c r="AW1292" s="51"/>
      <c r="AX1292" s="149">
        <f t="shared" si="553"/>
        <v>0</v>
      </c>
      <c r="AY1292" s="52"/>
      <c r="AZ1292" s="90" t="e">
        <f>VLOOKUP(AY1292,Termination!C:D,2,FALSE)</f>
        <v>#N/A</v>
      </c>
      <c r="BA1292" s="92" t="str">
        <f t="shared" si="554"/>
        <v/>
      </c>
      <c r="BB1292" s="89"/>
      <c r="BC1292" s="89"/>
      <c r="BD1292" s="150" t="str">
        <f t="shared" si="555"/>
        <v/>
      </c>
      <c r="BE1292" s="151">
        <f>VLOOKUP(A1292,Basisgegevens!$B:$L,5,0)</f>
        <v>3.8425925925925923E-3</v>
      </c>
      <c r="BF1292" s="151">
        <f>VLOOKUP($A1292,Basisgegevens!$B:$L,7,0)</f>
        <v>3.6111111111111109E-3</v>
      </c>
      <c r="BG1292" s="151">
        <f>VLOOKUP($A1292,Basisgegevens!$B:$L,8,0)</f>
        <v>9.6064814814814815E-3</v>
      </c>
      <c r="BH1292" s="152">
        <f>VLOOKUP($A1292,Basisgegevens!$B:$L,9,0)</f>
        <v>220</v>
      </c>
      <c r="BI1292" s="152">
        <f>VLOOKUP($A1292,Basisgegevens!$B:$L,10,0)</f>
        <v>99</v>
      </c>
      <c r="BJ1292" s="152">
        <f>VLOOKUP($A1292,Basisgegevens!$B:$L,11,0)</f>
        <v>19</v>
      </c>
      <c r="BK1292" s="152" t="str">
        <f t="shared" si="556"/>
        <v/>
      </c>
      <c r="BL1292" s="153" t="str">
        <f t="shared" si="557"/>
        <v>Uit</v>
      </c>
      <c r="BM1292" s="154" t="str">
        <f t="shared" si="558"/>
        <v/>
      </c>
      <c r="BN1292" s="154">
        <f t="shared" si="559"/>
        <v>0</v>
      </c>
      <c r="BO1292" s="154" t="str">
        <f t="shared" si="560"/>
        <v/>
      </c>
      <c r="BP1292" s="61"/>
      <c r="BQ1292" s="61"/>
      <c r="BR1292" s="59" t="str">
        <f t="shared" si="561"/>
        <v/>
      </c>
      <c r="BS1292" s="59" t="str">
        <f t="shared" si="562"/>
        <v/>
      </c>
      <c r="BT1292" s="155" t="str">
        <f t="shared" si="563"/>
        <v/>
      </c>
      <c r="BU1292" s="156" t="str">
        <f t="shared" si="564"/>
        <v/>
      </c>
      <c r="BV1292" s="68"/>
      <c r="BW1292" s="68"/>
      <c r="BX1292" s="68"/>
      <c r="BY1292" s="68"/>
      <c r="BZ1292" s="68"/>
      <c r="CA1292" s="68"/>
      <c r="CB1292" s="68"/>
      <c r="CC1292" s="68"/>
    </row>
    <row r="1293" spans="1:81" x14ac:dyDescent="0.2">
      <c r="A1293" s="161" t="s">
        <v>59</v>
      </c>
      <c r="B1293" s="32"/>
      <c r="C1293" s="164" t="str">
        <f t="shared" si="543"/>
        <v>Z</v>
      </c>
      <c r="D1293" s="68"/>
      <c r="E1293" s="40"/>
      <c r="F1293" s="35"/>
      <c r="G1293" s="32"/>
      <c r="H1293" s="32"/>
      <c r="I1293" s="32"/>
      <c r="J1293" s="32"/>
      <c r="K1293" s="41"/>
      <c r="L1293" s="42"/>
      <c r="M1293" s="42"/>
      <c r="N1293" s="167" t="str">
        <f t="shared" si="544"/>
        <v>Uit</v>
      </c>
      <c r="O1293" s="46"/>
      <c r="P1293" s="47"/>
      <c r="Q1293" s="48">
        <f t="shared" si="545"/>
        <v>0</v>
      </c>
      <c r="R1293" s="49" t="str">
        <f t="shared" si="546"/>
        <v/>
      </c>
      <c r="S1293" s="50" t="str">
        <f t="shared" si="547"/>
        <v>Uit</v>
      </c>
      <c r="T1293" s="171">
        <f t="shared" si="548"/>
        <v>0</v>
      </c>
      <c r="U1293" s="169">
        <f t="shared" si="549"/>
        <v>0</v>
      </c>
      <c r="V1293" s="169" t="str">
        <f t="shared" si="550"/>
        <v>Uit</v>
      </c>
      <c r="W1293" s="170" t="str">
        <f t="shared" si="551"/>
        <v/>
      </c>
      <c r="X1293" s="91" t="str">
        <f t="shared" si="552"/>
        <v/>
      </c>
      <c r="Y1293" s="51"/>
      <c r="Z1293" s="51"/>
      <c r="AA1293" s="51"/>
      <c r="AB1293" s="51"/>
      <c r="AC1293" s="51"/>
      <c r="AD1293" s="51"/>
      <c r="AE1293" s="51"/>
      <c r="AF1293" s="51"/>
      <c r="AG1293" s="51"/>
      <c r="AH1293" s="51"/>
      <c r="AI1293" s="51"/>
      <c r="AJ1293" s="51"/>
      <c r="AK1293" s="51"/>
      <c r="AL1293" s="51"/>
      <c r="AM1293" s="51"/>
      <c r="AN1293" s="51"/>
      <c r="AO1293" s="51"/>
      <c r="AP1293" s="51"/>
      <c r="AQ1293" s="51"/>
      <c r="AR1293" s="51"/>
      <c r="AS1293" s="51"/>
      <c r="AT1293" s="51"/>
      <c r="AU1293" s="51"/>
      <c r="AV1293" s="51"/>
      <c r="AW1293" s="51"/>
      <c r="AX1293" s="149">
        <f t="shared" si="553"/>
        <v>0</v>
      </c>
      <c r="AY1293" s="52"/>
      <c r="AZ1293" s="90" t="e">
        <f>VLOOKUP(AY1293,Termination!C:D,2,FALSE)</f>
        <v>#N/A</v>
      </c>
      <c r="BA1293" s="92" t="str">
        <f t="shared" si="554"/>
        <v/>
      </c>
      <c r="BB1293" s="89"/>
      <c r="BC1293" s="89"/>
      <c r="BD1293" s="150" t="str">
        <f t="shared" si="555"/>
        <v/>
      </c>
      <c r="BE1293" s="151">
        <f>VLOOKUP(A1293,Basisgegevens!$B:$L,5,0)</f>
        <v>3.8425925925925923E-3</v>
      </c>
      <c r="BF1293" s="151">
        <f>VLOOKUP($A1293,Basisgegevens!$B:$L,7,0)</f>
        <v>3.6111111111111109E-3</v>
      </c>
      <c r="BG1293" s="151">
        <f>VLOOKUP($A1293,Basisgegevens!$B:$L,8,0)</f>
        <v>9.6064814814814815E-3</v>
      </c>
      <c r="BH1293" s="152">
        <f>VLOOKUP($A1293,Basisgegevens!$B:$L,9,0)</f>
        <v>220</v>
      </c>
      <c r="BI1293" s="152">
        <f>VLOOKUP($A1293,Basisgegevens!$B:$L,10,0)</f>
        <v>99</v>
      </c>
      <c r="BJ1293" s="152">
        <f>VLOOKUP($A1293,Basisgegevens!$B:$L,11,0)</f>
        <v>19</v>
      </c>
      <c r="BK1293" s="152" t="str">
        <f t="shared" si="556"/>
        <v/>
      </c>
      <c r="BL1293" s="153" t="str">
        <f t="shared" si="557"/>
        <v>Uit</v>
      </c>
      <c r="BM1293" s="154" t="str">
        <f t="shared" si="558"/>
        <v/>
      </c>
      <c r="BN1293" s="154">
        <f t="shared" si="559"/>
        <v>0</v>
      </c>
      <c r="BO1293" s="154" t="str">
        <f t="shared" si="560"/>
        <v/>
      </c>
      <c r="BP1293" s="61"/>
      <c r="BQ1293" s="61"/>
      <c r="BR1293" s="59" t="str">
        <f t="shared" si="561"/>
        <v/>
      </c>
      <c r="BS1293" s="59" t="str">
        <f t="shared" si="562"/>
        <v/>
      </c>
      <c r="BT1293" s="155" t="str">
        <f t="shared" si="563"/>
        <v/>
      </c>
      <c r="BU1293" s="156" t="str">
        <f t="shared" si="564"/>
        <v/>
      </c>
      <c r="BV1293" s="68"/>
      <c r="BW1293" s="68"/>
      <c r="BX1293" s="68"/>
      <c r="BY1293" s="68"/>
      <c r="BZ1293" s="68"/>
      <c r="CA1293" s="68"/>
      <c r="CB1293" s="68"/>
      <c r="CC1293" s="68"/>
    </row>
    <row r="1294" spans="1:81" x14ac:dyDescent="0.2">
      <c r="A1294" s="161" t="s">
        <v>59</v>
      </c>
      <c r="B1294" s="32"/>
      <c r="C1294" s="164" t="str">
        <f t="shared" si="543"/>
        <v>Z</v>
      </c>
      <c r="D1294" s="68"/>
      <c r="E1294" s="40"/>
      <c r="F1294" s="35"/>
      <c r="G1294" s="32"/>
      <c r="H1294" s="32"/>
      <c r="I1294" s="32"/>
      <c r="J1294" s="32"/>
      <c r="K1294" s="41"/>
      <c r="L1294" s="42"/>
      <c r="M1294" s="42"/>
      <c r="N1294" s="167" t="str">
        <f t="shared" si="544"/>
        <v>Uit</v>
      </c>
      <c r="O1294" s="46"/>
      <c r="P1294" s="47"/>
      <c r="Q1294" s="48">
        <f t="shared" si="545"/>
        <v>0</v>
      </c>
      <c r="R1294" s="49" t="str">
        <f t="shared" si="546"/>
        <v/>
      </c>
      <c r="S1294" s="50" t="str">
        <f t="shared" si="547"/>
        <v>Uit</v>
      </c>
      <c r="T1294" s="171">
        <f t="shared" si="548"/>
        <v>0</v>
      </c>
      <c r="U1294" s="169">
        <f t="shared" si="549"/>
        <v>0</v>
      </c>
      <c r="V1294" s="169" t="str">
        <f t="shared" si="550"/>
        <v>Uit</v>
      </c>
      <c r="W1294" s="170" t="str">
        <f t="shared" si="551"/>
        <v/>
      </c>
      <c r="X1294" s="91" t="str">
        <f t="shared" si="552"/>
        <v/>
      </c>
      <c r="Y1294" s="51"/>
      <c r="Z1294" s="51"/>
      <c r="AA1294" s="51"/>
      <c r="AB1294" s="51"/>
      <c r="AC1294" s="51"/>
      <c r="AD1294" s="51"/>
      <c r="AE1294" s="51"/>
      <c r="AF1294" s="51"/>
      <c r="AG1294" s="51"/>
      <c r="AH1294" s="51"/>
      <c r="AI1294" s="51"/>
      <c r="AJ1294" s="51"/>
      <c r="AK1294" s="51"/>
      <c r="AL1294" s="51"/>
      <c r="AM1294" s="51"/>
      <c r="AN1294" s="51"/>
      <c r="AO1294" s="51"/>
      <c r="AP1294" s="51"/>
      <c r="AQ1294" s="51"/>
      <c r="AR1294" s="51"/>
      <c r="AS1294" s="51"/>
      <c r="AT1294" s="51"/>
      <c r="AU1294" s="51"/>
      <c r="AV1294" s="51"/>
      <c r="AW1294" s="51"/>
      <c r="AX1294" s="149">
        <f t="shared" si="553"/>
        <v>0</v>
      </c>
      <c r="AY1294" s="52"/>
      <c r="AZ1294" s="90" t="e">
        <f>VLOOKUP(AY1294,Termination!C:D,2,FALSE)</f>
        <v>#N/A</v>
      </c>
      <c r="BA1294" s="92" t="str">
        <f t="shared" si="554"/>
        <v/>
      </c>
      <c r="BB1294" s="89"/>
      <c r="BC1294" s="89"/>
      <c r="BD1294" s="150" t="str">
        <f t="shared" si="555"/>
        <v/>
      </c>
      <c r="BE1294" s="151">
        <f>VLOOKUP(A1294,Basisgegevens!$B:$L,5,0)</f>
        <v>3.8425925925925923E-3</v>
      </c>
      <c r="BF1294" s="151">
        <f>VLOOKUP($A1294,Basisgegevens!$B:$L,7,0)</f>
        <v>3.6111111111111109E-3</v>
      </c>
      <c r="BG1294" s="151">
        <f>VLOOKUP($A1294,Basisgegevens!$B:$L,8,0)</f>
        <v>9.6064814814814815E-3</v>
      </c>
      <c r="BH1294" s="152">
        <f>VLOOKUP($A1294,Basisgegevens!$B:$L,9,0)</f>
        <v>220</v>
      </c>
      <c r="BI1294" s="152">
        <f>VLOOKUP($A1294,Basisgegevens!$B:$L,10,0)</f>
        <v>99</v>
      </c>
      <c r="BJ1294" s="152">
        <f>VLOOKUP($A1294,Basisgegevens!$B:$L,11,0)</f>
        <v>19</v>
      </c>
      <c r="BK1294" s="152" t="str">
        <f t="shared" si="556"/>
        <v/>
      </c>
      <c r="BL1294" s="153" t="str">
        <f t="shared" si="557"/>
        <v>Uit</v>
      </c>
      <c r="BM1294" s="154" t="str">
        <f t="shared" si="558"/>
        <v/>
      </c>
      <c r="BN1294" s="154">
        <f t="shared" si="559"/>
        <v>0</v>
      </c>
      <c r="BO1294" s="154" t="str">
        <f t="shared" si="560"/>
        <v/>
      </c>
      <c r="BP1294" s="61"/>
      <c r="BQ1294" s="61"/>
      <c r="BR1294" s="59" t="str">
        <f t="shared" si="561"/>
        <v/>
      </c>
      <c r="BS1294" s="59" t="str">
        <f t="shared" si="562"/>
        <v/>
      </c>
      <c r="BT1294" s="155" t="str">
        <f t="shared" si="563"/>
        <v/>
      </c>
      <c r="BU1294" s="156" t="str">
        <f t="shared" si="564"/>
        <v/>
      </c>
      <c r="BV1294" s="68"/>
      <c r="BW1294" s="68"/>
      <c r="BX1294" s="68"/>
      <c r="BY1294" s="68"/>
      <c r="BZ1294" s="68"/>
      <c r="CA1294" s="68"/>
      <c r="CB1294" s="68"/>
      <c r="CC1294" s="68"/>
    </row>
    <row r="1295" spans="1:81" x14ac:dyDescent="0.2">
      <c r="A1295" s="161" t="s">
        <v>59</v>
      </c>
      <c r="B1295" s="32"/>
      <c r="C1295" s="164" t="str">
        <f t="shared" si="543"/>
        <v>Z</v>
      </c>
      <c r="D1295" s="68"/>
      <c r="E1295" s="40"/>
      <c r="F1295" s="35"/>
      <c r="G1295" s="32"/>
      <c r="H1295" s="32"/>
      <c r="I1295" s="32"/>
      <c r="J1295" s="32"/>
      <c r="K1295" s="41"/>
      <c r="L1295" s="42"/>
      <c r="M1295" s="42"/>
      <c r="N1295" s="167" t="str">
        <f t="shared" si="544"/>
        <v>Uit</v>
      </c>
      <c r="O1295" s="46"/>
      <c r="P1295" s="47"/>
      <c r="Q1295" s="48">
        <f t="shared" si="545"/>
        <v>0</v>
      </c>
      <c r="R1295" s="49" t="str">
        <f t="shared" si="546"/>
        <v/>
      </c>
      <c r="S1295" s="50" t="str">
        <f t="shared" si="547"/>
        <v>Uit</v>
      </c>
      <c r="T1295" s="171">
        <f t="shared" si="548"/>
        <v>0</v>
      </c>
      <c r="U1295" s="169">
        <f t="shared" si="549"/>
        <v>0</v>
      </c>
      <c r="V1295" s="169" t="str">
        <f t="shared" si="550"/>
        <v>Uit</v>
      </c>
      <c r="W1295" s="170" t="str">
        <f t="shared" si="551"/>
        <v/>
      </c>
      <c r="X1295" s="91" t="str">
        <f t="shared" si="552"/>
        <v/>
      </c>
      <c r="Y1295" s="51"/>
      <c r="Z1295" s="51"/>
      <c r="AA1295" s="51"/>
      <c r="AB1295" s="51"/>
      <c r="AC1295" s="51"/>
      <c r="AD1295" s="51"/>
      <c r="AE1295" s="51"/>
      <c r="AF1295" s="51"/>
      <c r="AG1295" s="51"/>
      <c r="AH1295" s="51"/>
      <c r="AI1295" s="51"/>
      <c r="AJ1295" s="51"/>
      <c r="AK1295" s="51"/>
      <c r="AL1295" s="51"/>
      <c r="AM1295" s="51"/>
      <c r="AN1295" s="51"/>
      <c r="AO1295" s="51"/>
      <c r="AP1295" s="51"/>
      <c r="AQ1295" s="51"/>
      <c r="AR1295" s="51"/>
      <c r="AS1295" s="51"/>
      <c r="AT1295" s="51"/>
      <c r="AU1295" s="51"/>
      <c r="AV1295" s="51"/>
      <c r="AW1295" s="51"/>
      <c r="AX1295" s="149">
        <f t="shared" si="553"/>
        <v>0</v>
      </c>
      <c r="AY1295" s="52"/>
      <c r="AZ1295" s="90" t="e">
        <f>VLOOKUP(AY1295,Termination!C:D,2,FALSE)</f>
        <v>#N/A</v>
      </c>
      <c r="BA1295" s="92" t="str">
        <f t="shared" si="554"/>
        <v/>
      </c>
      <c r="BB1295" s="89"/>
      <c r="BC1295" s="89"/>
      <c r="BD1295" s="150" t="str">
        <f t="shared" si="555"/>
        <v/>
      </c>
      <c r="BE1295" s="151">
        <f>VLOOKUP(A1295,Basisgegevens!$B:$L,5,0)</f>
        <v>3.8425925925925923E-3</v>
      </c>
      <c r="BF1295" s="151">
        <f>VLOOKUP($A1295,Basisgegevens!$B:$L,7,0)</f>
        <v>3.6111111111111109E-3</v>
      </c>
      <c r="BG1295" s="151">
        <f>VLOOKUP($A1295,Basisgegevens!$B:$L,8,0)</f>
        <v>9.6064814814814815E-3</v>
      </c>
      <c r="BH1295" s="152">
        <f>VLOOKUP($A1295,Basisgegevens!$B:$L,9,0)</f>
        <v>220</v>
      </c>
      <c r="BI1295" s="152">
        <f>VLOOKUP($A1295,Basisgegevens!$B:$L,10,0)</f>
        <v>99</v>
      </c>
      <c r="BJ1295" s="152">
        <f>VLOOKUP($A1295,Basisgegevens!$B:$L,11,0)</f>
        <v>19</v>
      </c>
      <c r="BK1295" s="152" t="str">
        <f t="shared" si="556"/>
        <v/>
      </c>
      <c r="BL1295" s="153" t="str">
        <f t="shared" si="557"/>
        <v>Uit</v>
      </c>
      <c r="BM1295" s="154" t="str">
        <f t="shared" si="558"/>
        <v/>
      </c>
      <c r="BN1295" s="154">
        <f t="shared" si="559"/>
        <v>0</v>
      </c>
      <c r="BO1295" s="154" t="str">
        <f t="shared" si="560"/>
        <v/>
      </c>
      <c r="BP1295" s="61"/>
      <c r="BQ1295" s="61"/>
      <c r="BR1295" s="59" t="str">
        <f t="shared" si="561"/>
        <v/>
      </c>
      <c r="BS1295" s="59" t="str">
        <f t="shared" si="562"/>
        <v/>
      </c>
      <c r="BT1295" s="155" t="str">
        <f t="shared" si="563"/>
        <v/>
      </c>
      <c r="BU1295" s="156" t="str">
        <f t="shared" si="564"/>
        <v/>
      </c>
      <c r="BV1295" s="68"/>
      <c r="BW1295" s="68"/>
      <c r="BX1295" s="68"/>
      <c r="BY1295" s="68"/>
      <c r="BZ1295" s="68"/>
      <c r="CA1295" s="68"/>
      <c r="CB1295" s="68"/>
      <c r="CC1295" s="68"/>
    </row>
    <row r="1296" spans="1:81" x14ac:dyDescent="0.2">
      <c r="A1296" s="161" t="s">
        <v>59</v>
      </c>
      <c r="B1296" s="32"/>
      <c r="C1296" s="164" t="str">
        <f t="shared" si="543"/>
        <v>Z</v>
      </c>
      <c r="D1296" s="68"/>
      <c r="E1296" s="40"/>
      <c r="F1296" s="35"/>
      <c r="G1296" s="32"/>
      <c r="H1296" s="32"/>
      <c r="I1296" s="32"/>
      <c r="J1296" s="32"/>
      <c r="K1296" s="41"/>
      <c r="L1296" s="42"/>
      <c r="M1296" s="42"/>
      <c r="N1296" s="167" t="str">
        <f t="shared" si="544"/>
        <v>Uit</v>
      </c>
      <c r="O1296" s="46"/>
      <c r="P1296" s="47"/>
      <c r="Q1296" s="48">
        <f t="shared" si="545"/>
        <v>0</v>
      </c>
      <c r="R1296" s="49" t="str">
        <f t="shared" si="546"/>
        <v/>
      </c>
      <c r="S1296" s="50" t="str">
        <f t="shared" si="547"/>
        <v>Uit</v>
      </c>
      <c r="T1296" s="171">
        <f t="shared" si="548"/>
        <v>0</v>
      </c>
      <c r="U1296" s="169">
        <f t="shared" si="549"/>
        <v>0</v>
      </c>
      <c r="V1296" s="169" t="str">
        <f t="shared" si="550"/>
        <v>Uit</v>
      </c>
      <c r="W1296" s="170" t="str">
        <f t="shared" si="551"/>
        <v/>
      </c>
      <c r="X1296" s="91" t="str">
        <f t="shared" si="552"/>
        <v/>
      </c>
      <c r="Y1296" s="51"/>
      <c r="Z1296" s="51"/>
      <c r="AA1296" s="51"/>
      <c r="AB1296" s="51"/>
      <c r="AC1296" s="51"/>
      <c r="AD1296" s="51"/>
      <c r="AE1296" s="51"/>
      <c r="AF1296" s="51"/>
      <c r="AG1296" s="51"/>
      <c r="AH1296" s="51"/>
      <c r="AI1296" s="51"/>
      <c r="AJ1296" s="51"/>
      <c r="AK1296" s="51"/>
      <c r="AL1296" s="51"/>
      <c r="AM1296" s="51"/>
      <c r="AN1296" s="51"/>
      <c r="AO1296" s="51"/>
      <c r="AP1296" s="51"/>
      <c r="AQ1296" s="51"/>
      <c r="AR1296" s="51"/>
      <c r="AS1296" s="51"/>
      <c r="AT1296" s="51"/>
      <c r="AU1296" s="51"/>
      <c r="AV1296" s="51"/>
      <c r="AW1296" s="51"/>
      <c r="AX1296" s="149">
        <f t="shared" si="553"/>
        <v>0</v>
      </c>
      <c r="AY1296" s="52"/>
      <c r="AZ1296" s="90" t="e">
        <f>VLOOKUP(AY1296,Termination!C:D,2,FALSE)</f>
        <v>#N/A</v>
      </c>
      <c r="BA1296" s="92" t="str">
        <f t="shared" si="554"/>
        <v/>
      </c>
      <c r="BB1296" s="89"/>
      <c r="BC1296" s="89"/>
      <c r="BD1296" s="150" t="str">
        <f t="shared" si="555"/>
        <v/>
      </c>
      <c r="BE1296" s="151">
        <f>VLOOKUP(A1296,Basisgegevens!$B:$L,5,0)</f>
        <v>3.8425925925925923E-3</v>
      </c>
      <c r="BF1296" s="151">
        <f>VLOOKUP($A1296,Basisgegevens!$B:$L,7,0)</f>
        <v>3.6111111111111109E-3</v>
      </c>
      <c r="BG1296" s="151">
        <f>VLOOKUP($A1296,Basisgegevens!$B:$L,8,0)</f>
        <v>9.6064814814814815E-3</v>
      </c>
      <c r="BH1296" s="152">
        <f>VLOOKUP($A1296,Basisgegevens!$B:$L,9,0)</f>
        <v>220</v>
      </c>
      <c r="BI1296" s="152">
        <f>VLOOKUP($A1296,Basisgegevens!$B:$L,10,0)</f>
        <v>99</v>
      </c>
      <c r="BJ1296" s="152">
        <f>VLOOKUP($A1296,Basisgegevens!$B:$L,11,0)</f>
        <v>19</v>
      </c>
      <c r="BK1296" s="152" t="str">
        <f t="shared" si="556"/>
        <v/>
      </c>
      <c r="BL1296" s="153" t="str">
        <f t="shared" si="557"/>
        <v>Uit</v>
      </c>
      <c r="BM1296" s="154" t="str">
        <f t="shared" ref="BM1296:BM1327" si="565">IFERROR(IF(BD1296&gt;BE1296,(BD1296-BE1296)*24*3600*0.4,0),"")</f>
        <v/>
      </c>
      <c r="BN1296" s="154">
        <f t="shared" si="559"/>
        <v>0</v>
      </c>
      <c r="BO1296" s="154" t="str">
        <f t="shared" si="560"/>
        <v/>
      </c>
      <c r="BP1296" s="61"/>
      <c r="BQ1296" s="61"/>
      <c r="BR1296" s="59" t="str">
        <f t="shared" si="561"/>
        <v/>
      </c>
      <c r="BS1296" s="59" t="str">
        <f t="shared" si="562"/>
        <v/>
      </c>
      <c r="BT1296" s="155" t="str">
        <f t="shared" si="563"/>
        <v/>
      </c>
      <c r="BU1296" s="156" t="str">
        <f t="shared" si="564"/>
        <v/>
      </c>
      <c r="BV1296" s="68"/>
      <c r="BW1296" s="68"/>
      <c r="BX1296" s="68"/>
      <c r="BY1296" s="68"/>
      <c r="BZ1296" s="68"/>
      <c r="CA1296" s="68"/>
      <c r="CB1296" s="68"/>
      <c r="CC1296" s="68"/>
    </row>
    <row r="1297" spans="1:81" x14ac:dyDescent="0.2">
      <c r="A1297" s="161" t="s">
        <v>59</v>
      </c>
      <c r="B1297" s="32"/>
      <c r="C1297" s="164" t="str">
        <f t="shared" si="543"/>
        <v>Z</v>
      </c>
      <c r="D1297" s="68"/>
      <c r="E1297" s="40"/>
      <c r="F1297" s="35"/>
      <c r="G1297" s="32"/>
      <c r="H1297" s="32"/>
      <c r="I1297" s="32"/>
      <c r="J1297" s="32"/>
      <c r="K1297" s="41"/>
      <c r="L1297" s="42"/>
      <c r="M1297" s="42"/>
      <c r="N1297" s="167" t="str">
        <f t="shared" si="544"/>
        <v>Uit</v>
      </c>
      <c r="O1297" s="46"/>
      <c r="P1297" s="47"/>
      <c r="Q1297" s="48">
        <f t="shared" si="545"/>
        <v>0</v>
      </c>
      <c r="R1297" s="49" t="str">
        <f t="shared" si="546"/>
        <v/>
      </c>
      <c r="S1297" s="50" t="str">
        <f t="shared" si="547"/>
        <v>Uit</v>
      </c>
      <c r="T1297" s="171">
        <f t="shared" si="548"/>
        <v>0</v>
      </c>
      <c r="U1297" s="169">
        <f t="shared" si="549"/>
        <v>0</v>
      </c>
      <c r="V1297" s="169" t="str">
        <f t="shared" si="550"/>
        <v>Uit</v>
      </c>
      <c r="W1297" s="170" t="str">
        <f t="shared" si="551"/>
        <v/>
      </c>
      <c r="X1297" s="91" t="str">
        <f t="shared" si="552"/>
        <v/>
      </c>
      <c r="Y1297" s="51"/>
      <c r="Z1297" s="51"/>
      <c r="AA1297" s="51"/>
      <c r="AB1297" s="51"/>
      <c r="AC1297" s="51"/>
      <c r="AD1297" s="51"/>
      <c r="AE1297" s="51"/>
      <c r="AF1297" s="51"/>
      <c r="AG1297" s="51"/>
      <c r="AH1297" s="51"/>
      <c r="AI1297" s="51"/>
      <c r="AJ1297" s="51"/>
      <c r="AK1297" s="51"/>
      <c r="AL1297" s="51"/>
      <c r="AM1297" s="51"/>
      <c r="AN1297" s="51"/>
      <c r="AO1297" s="51"/>
      <c r="AP1297" s="51"/>
      <c r="AQ1297" s="51"/>
      <c r="AR1297" s="51"/>
      <c r="AS1297" s="51"/>
      <c r="AT1297" s="51"/>
      <c r="AU1297" s="51"/>
      <c r="AV1297" s="51"/>
      <c r="AW1297" s="51"/>
      <c r="AX1297" s="149">
        <f t="shared" si="553"/>
        <v>0</v>
      </c>
      <c r="AY1297" s="52"/>
      <c r="AZ1297" s="90" t="e">
        <f>VLOOKUP(AY1297,Termination!C:D,2,FALSE)</f>
        <v>#N/A</v>
      </c>
      <c r="BA1297" s="92" t="str">
        <f t="shared" si="554"/>
        <v/>
      </c>
      <c r="BB1297" s="89"/>
      <c r="BC1297" s="89"/>
      <c r="BD1297" s="150" t="str">
        <f t="shared" si="555"/>
        <v/>
      </c>
      <c r="BE1297" s="151">
        <f>VLOOKUP(A1297,Basisgegevens!$B:$L,5,0)</f>
        <v>3.8425925925925923E-3</v>
      </c>
      <c r="BF1297" s="151">
        <f>VLOOKUP($A1297,Basisgegevens!$B:$L,7,0)</f>
        <v>3.6111111111111109E-3</v>
      </c>
      <c r="BG1297" s="151">
        <f>VLOOKUP($A1297,Basisgegevens!$B:$L,8,0)</f>
        <v>9.6064814814814815E-3</v>
      </c>
      <c r="BH1297" s="152">
        <f>VLOOKUP($A1297,Basisgegevens!$B:$L,9,0)</f>
        <v>220</v>
      </c>
      <c r="BI1297" s="152">
        <f>VLOOKUP($A1297,Basisgegevens!$B:$L,10,0)</f>
        <v>99</v>
      </c>
      <c r="BJ1297" s="152">
        <f>VLOOKUP($A1297,Basisgegevens!$B:$L,11,0)</f>
        <v>19</v>
      </c>
      <c r="BK1297" s="152" t="str">
        <f t="shared" si="556"/>
        <v/>
      </c>
      <c r="BL1297" s="153" t="str">
        <f t="shared" si="557"/>
        <v>Uit</v>
      </c>
      <c r="BM1297" s="154" t="str">
        <f t="shared" si="565"/>
        <v/>
      </c>
      <c r="BN1297" s="154">
        <f t="shared" si="559"/>
        <v>0</v>
      </c>
      <c r="BO1297" s="154" t="str">
        <f t="shared" si="560"/>
        <v/>
      </c>
      <c r="BP1297" s="61"/>
      <c r="BQ1297" s="61"/>
      <c r="BR1297" s="59" t="str">
        <f t="shared" si="561"/>
        <v/>
      </c>
      <c r="BS1297" s="59" t="str">
        <f t="shared" si="562"/>
        <v/>
      </c>
      <c r="BT1297" s="155" t="str">
        <f t="shared" si="563"/>
        <v/>
      </c>
      <c r="BU1297" s="156" t="str">
        <f t="shared" si="564"/>
        <v/>
      </c>
      <c r="BV1297" s="68"/>
      <c r="BW1297" s="68"/>
      <c r="BX1297" s="68"/>
      <c r="BY1297" s="68"/>
      <c r="BZ1297" s="68"/>
      <c r="CA1297" s="68"/>
      <c r="CB1297" s="68"/>
      <c r="CC1297" s="68"/>
    </row>
    <row r="1298" spans="1:81" x14ac:dyDescent="0.2">
      <c r="A1298" s="161" t="s">
        <v>59</v>
      </c>
      <c r="B1298" s="32"/>
      <c r="C1298" s="164" t="str">
        <f t="shared" si="543"/>
        <v>Z</v>
      </c>
      <c r="D1298" s="68"/>
      <c r="E1298" s="40"/>
      <c r="F1298" s="35"/>
      <c r="G1298" s="32"/>
      <c r="H1298" s="32"/>
      <c r="I1298" s="32"/>
      <c r="J1298" s="32"/>
      <c r="K1298" s="41"/>
      <c r="L1298" s="42"/>
      <c r="M1298" s="42"/>
      <c r="N1298" s="167" t="str">
        <f t="shared" si="544"/>
        <v>Uit</v>
      </c>
      <c r="O1298" s="46"/>
      <c r="P1298" s="47"/>
      <c r="Q1298" s="48">
        <f t="shared" si="545"/>
        <v>0</v>
      </c>
      <c r="R1298" s="49" t="str">
        <f t="shared" si="546"/>
        <v/>
      </c>
      <c r="S1298" s="50" t="str">
        <f t="shared" si="547"/>
        <v>Uit</v>
      </c>
      <c r="T1298" s="171">
        <f t="shared" si="548"/>
        <v>0</v>
      </c>
      <c r="U1298" s="169">
        <f t="shared" si="549"/>
        <v>0</v>
      </c>
      <c r="V1298" s="169" t="str">
        <f t="shared" si="550"/>
        <v>Uit</v>
      </c>
      <c r="W1298" s="170" t="str">
        <f t="shared" si="551"/>
        <v/>
      </c>
      <c r="X1298" s="91" t="str">
        <f t="shared" si="552"/>
        <v/>
      </c>
      <c r="Y1298" s="51"/>
      <c r="Z1298" s="51"/>
      <c r="AA1298" s="51"/>
      <c r="AB1298" s="51"/>
      <c r="AC1298" s="51"/>
      <c r="AD1298" s="51"/>
      <c r="AE1298" s="51"/>
      <c r="AF1298" s="51"/>
      <c r="AG1298" s="51"/>
      <c r="AH1298" s="51"/>
      <c r="AI1298" s="51"/>
      <c r="AJ1298" s="51"/>
      <c r="AK1298" s="51"/>
      <c r="AL1298" s="51"/>
      <c r="AM1298" s="51"/>
      <c r="AN1298" s="51"/>
      <c r="AO1298" s="51"/>
      <c r="AP1298" s="51"/>
      <c r="AQ1298" s="51"/>
      <c r="AR1298" s="51"/>
      <c r="AS1298" s="51"/>
      <c r="AT1298" s="51"/>
      <c r="AU1298" s="51"/>
      <c r="AV1298" s="51"/>
      <c r="AW1298" s="51"/>
      <c r="AX1298" s="149">
        <f t="shared" si="553"/>
        <v>0</v>
      </c>
      <c r="AY1298" s="52"/>
      <c r="AZ1298" s="90" t="e">
        <f>VLOOKUP(AY1298,Termination!C:D,2,FALSE)</f>
        <v>#N/A</v>
      </c>
      <c r="BA1298" s="92" t="str">
        <f t="shared" si="554"/>
        <v/>
      </c>
      <c r="BB1298" s="89"/>
      <c r="BC1298" s="89"/>
      <c r="BD1298" s="150" t="str">
        <f t="shared" si="555"/>
        <v/>
      </c>
      <c r="BE1298" s="151">
        <f>VLOOKUP(A1298,Basisgegevens!$B:$L,5,0)</f>
        <v>3.8425925925925923E-3</v>
      </c>
      <c r="BF1298" s="151">
        <f>VLOOKUP($A1298,Basisgegevens!$B:$L,7,0)</f>
        <v>3.6111111111111109E-3</v>
      </c>
      <c r="BG1298" s="151">
        <f>VLOOKUP($A1298,Basisgegevens!$B:$L,8,0)</f>
        <v>9.6064814814814815E-3</v>
      </c>
      <c r="BH1298" s="152">
        <f>VLOOKUP($A1298,Basisgegevens!$B:$L,9,0)</f>
        <v>220</v>
      </c>
      <c r="BI1298" s="152">
        <f>VLOOKUP($A1298,Basisgegevens!$B:$L,10,0)</f>
        <v>99</v>
      </c>
      <c r="BJ1298" s="152">
        <f>VLOOKUP($A1298,Basisgegevens!$B:$L,11,0)</f>
        <v>19</v>
      </c>
      <c r="BK1298" s="152" t="str">
        <f t="shared" si="556"/>
        <v/>
      </c>
      <c r="BL1298" s="153" t="str">
        <f t="shared" si="557"/>
        <v>Uit</v>
      </c>
      <c r="BM1298" s="154" t="str">
        <f t="shared" si="565"/>
        <v/>
      </c>
      <c r="BN1298" s="154">
        <f t="shared" si="559"/>
        <v>0</v>
      </c>
      <c r="BO1298" s="154" t="str">
        <f t="shared" si="560"/>
        <v/>
      </c>
      <c r="BP1298" s="61"/>
      <c r="BQ1298" s="61"/>
      <c r="BR1298" s="59" t="str">
        <f t="shared" si="561"/>
        <v/>
      </c>
      <c r="BS1298" s="59" t="str">
        <f t="shared" si="562"/>
        <v/>
      </c>
      <c r="BT1298" s="155" t="str">
        <f t="shared" si="563"/>
        <v/>
      </c>
      <c r="BU1298" s="156" t="str">
        <f t="shared" si="564"/>
        <v/>
      </c>
      <c r="BV1298" s="68"/>
      <c r="BW1298" s="68"/>
      <c r="BX1298" s="68"/>
      <c r="BY1298" s="68"/>
      <c r="BZ1298" s="68"/>
      <c r="CA1298" s="68"/>
      <c r="CB1298" s="68"/>
      <c r="CC1298" s="68"/>
    </row>
    <row r="1299" spans="1:81" x14ac:dyDescent="0.2">
      <c r="A1299" s="161" t="s">
        <v>59</v>
      </c>
      <c r="B1299" s="32"/>
      <c r="C1299" s="164" t="str">
        <f t="shared" si="543"/>
        <v>Z</v>
      </c>
      <c r="D1299" s="68"/>
      <c r="E1299" s="40"/>
      <c r="F1299" s="35"/>
      <c r="G1299" s="32"/>
      <c r="H1299" s="32"/>
      <c r="I1299" s="32"/>
      <c r="J1299" s="32"/>
      <c r="K1299" s="41"/>
      <c r="L1299" s="42"/>
      <c r="M1299" s="42"/>
      <c r="N1299" s="167" t="str">
        <f t="shared" si="544"/>
        <v>Uit</v>
      </c>
      <c r="O1299" s="46"/>
      <c r="P1299" s="47"/>
      <c r="Q1299" s="48">
        <f t="shared" si="545"/>
        <v>0</v>
      </c>
      <c r="R1299" s="49" t="str">
        <f t="shared" si="546"/>
        <v/>
      </c>
      <c r="S1299" s="50" t="str">
        <f t="shared" si="547"/>
        <v>Uit</v>
      </c>
      <c r="T1299" s="171">
        <f t="shared" si="548"/>
        <v>0</v>
      </c>
      <c r="U1299" s="169">
        <f t="shared" si="549"/>
        <v>0</v>
      </c>
      <c r="V1299" s="169" t="str">
        <f t="shared" si="550"/>
        <v>Uit</v>
      </c>
      <c r="W1299" s="170" t="str">
        <f t="shared" si="551"/>
        <v/>
      </c>
      <c r="X1299" s="91" t="str">
        <f t="shared" si="552"/>
        <v/>
      </c>
      <c r="Y1299" s="51"/>
      <c r="Z1299" s="51"/>
      <c r="AA1299" s="51"/>
      <c r="AB1299" s="51"/>
      <c r="AC1299" s="51"/>
      <c r="AD1299" s="51"/>
      <c r="AE1299" s="51"/>
      <c r="AF1299" s="51"/>
      <c r="AG1299" s="51"/>
      <c r="AH1299" s="51"/>
      <c r="AI1299" s="51"/>
      <c r="AJ1299" s="51"/>
      <c r="AK1299" s="51"/>
      <c r="AL1299" s="51"/>
      <c r="AM1299" s="51"/>
      <c r="AN1299" s="51"/>
      <c r="AO1299" s="51"/>
      <c r="AP1299" s="51"/>
      <c r="AQ1299" s="51"/>
      <c r="AR1299" s="51"/>
      <c r="AS1299" s="51"/>
      <c r="AT1299" s="51"/>
      <c r="AU1299" s="51"/>
      <c r="AV1299" s="51"/>
      <c r="AW1299" s="51"/>
      <c r="AX1299" s="149">
        <f t="shared" si="553"/>
        <v>0</v>
      </c>
      <c r="AY1299" s="52"/>
      <c r="AZ1299" s="90" t="e">
        <f>VLOOKUP(AY1299,Termination!C:D,2,FALSE)</f>
        <v>#N/A</v>
      </c>
      <c r="BA1299" s="92" t="str">
        <f t="shared" si="554"/>
        <v/>
      </c>
      <c r="BB1299" s="89"/>
      <c r="BC1299" s="89"/>
      <c r="BD1299" s="150" t="str">
        <f t="shared" si="555"/>
        <v/>
      </c>
      <c r="BE1299" s="151">
        <f>VLOOKUP(A1299,Basisgegevens!$B:$L,5,0)</f>
        <v>3.8425925925925923E-3</v>
      </c>
      <c r="BF1299" s="151">
        <f>VLOOKUP($A1299,Basisgegevens!$B:$L,7,0)</f>
        <v>3.6111111111111109E-3</v>
      </c>
      <c r="BG1299" s="151">
        <f>VLOOKUP($A1299,Basisgegevens!$B:$L,8,0)</f>
        <v>9.6064814814814815E-3</v>
      </c>
      <c r="BH1299" s="152">
        <f>VLOOKUP($A1299,Basisgegevens!$B:$L,9,0)</f>
        <v>220</v>
      </c>
      <c r="BI1299" s="152">
        <f>VLOOKUP($A1299,Basisgegevens!$B:$L,10,0)</f>
        <v>99</v>
      </c>
      <c r="BJ1299" s="152">
        <f>VLOOKUP($A1299,Basisgegevens!$B:$L,11,0)</f>
        <v>19</v>
      </c>
      <c r="BK1299" s="152" t="str">
        <f t="shared" si="556"/>
        <v/>
      </c>
      <c r="BL1299" s="153" t="str">
        <f t="shared" si="557"/>
        <v>Uit</v>
      </c>
      <c r="BM1299" s="154" t="str">
        <f t="shared" si="565"/>
        <v/>
      </c>
      <c r="BN1299" s="154">
        <f t="shared" si="559"/>
        <v>0</v>
      </c>
      <c r="BO1299" s="154" t="str">
        <f t="shared" si="560"/>
        <v/>
      </c>
      <c r="BP1299" s="61"/>
      <c r="BQ1299" s="61"/>
      <c r="BR1299" s="59" t="str">
        <f t="shared" si="561"/>
        <v/>
      </c>
      <c r="BS1299" s="59" t="str">
        <f t="shared" si="562"/>
        <v/>
      </c>
      <c r="BT1299" s="155" t="str">
        <f t="shared" si="563"/>
        <v/>
      </c>
      <c r="BU1299" s="156" t="str">
        <f t="shared" si="564"/>
        <v/>
      </c>
      <c r="BV1299" s="68"/>
      <c r="BW1299" s="68"/>
      <c r="BX1299" s="68"/>
      <c r="BY1299" s="68"/>
      <c r="BZ1299" s="68"/>
      <c r="CA1299" s="68"/>
      <c r="CB1299" s="68"/>
      <c r="CC1299" s="68"/>
    </row>
    <row r="1300" spans="1:81" x14ac:dyDescent="0.2">
      <c r="A1300" s="161" t="s">
        <v>59</v>
      </c>
      <c r="B1300" s="32"/>
      <c r="C1300" s="164" t="str">
        <f t="shared" si="543"/>
        <v>Z</v>
      </c>
      <c r="D1300" s="68"/>
      <c r="E1300" s="40"/>
      <c r="F1300" s="35"/>
      <c r="G1300" s="32"/>
      <c r="H1300" s="32"/>
      <c r="I1300" s="32"/>
      <c r="J1300" s="32"/>
      <c r="K1300" s="41"/>
      <c r="L1300" s="42"/>
      <c r="M1300" s="42"/>
      <c r="N1300" s="167" t="str">
        <f t="shared" si="544"/>
        <v>Uit</v>
      </c>
      <c r="O1300" s="46"/>
      <c r="P1300" s="47"/>
      <c r="Q1300" s="48">
        <f t="shared" si="545"/>
        <v>0</v>
      </c>
      <c r="R1300" s="49" t="str">
        <f t="shared" si="546"/>
        <v/>
      </c>
      <c r="S1300" s="50" t="str">
        <f t="shared" si="547"/>
        <v>Uit</v>
      </c>
      <c r="T1300" s="171">
        <f t="shared" si="548"/>
        <v>0</v>
      </c>
      <c r="U1300" s="169">
        <f t="shared" si="549"/>
        <v>0</v>
      </c>
      <c r="V1300" s="169" t="str">
        <f t="shared" si="550"/>
        <v>Uit</v>
      </c>
      <c r="W1300" s="170" t="str">
        <f t="shared" si="551"/>
        <v/>
      </c>
      <c r="X1300" s="91" t="str">
        <f t="shared" si="552"/>
        <v/>
      </c>
      <c r="Y1300" s="51"/>
      <c r="Z1300" s="51"/>
      <c r="AA1300" s="51"/>
      <c r="AB1300" s="51"/>
      <c r="AC1300" s="51"/>
      <c r="AD1300" s="51"/>
      <c r="AE1300" s="51"/>
      <c r="AF1300" s="51"/>
      <c r="AG1300" s="51"/>
      <c r="AH1300" s="51"/>
      <c r="AI1300" s="51"/>
      <c r="AJ1300" s="51"/>
      <c r="AK1300" s="51"/>
      <c r="AL1300" s="51"/>
      <c r="AM1300" s="51"/>
      <c r="AN1300" s="51"/>
      <c r="AO1300" s="51"/>
      <c r="AP1300" s="51"/>
      <c r="AQ1300" s="51"/>
      <c r="AR1300" s="51"/>
      <c r="AS1300" s="51"/>
      <c r="AT1300" s="51"/>
      <c r="AU1300" s="51"/>
      <c r="AV1300" s="51"/>
      <c r="AW1300" s="51"/>
      <c r="AX1300" s="149">
        <f t="shared" si="553"/>
        <v>0</v>
      </c>
      <c r="AY1300" s="52"/>
      <c r="AZ1300" s="90" t="e">
        <f>VLOOKUP(AY1300,Termination!C:D,2,FALSE)</f>
        <v>#N/A</v>
      </c>
      <c r="BA1300" s="92" t="str">
        <f t="shared" si="554"/>
        <v/>
      </c>
      <c r="BB1300" s="89"/>
      <c r="BC1300" s="89"/>
      <c r="BD1300" s="150" t="str">
        <f t="shared" si="555"/>
        <v/>
      </c>
      <c r="BE1300" s="151">
        <f>VLOOKUP(A1300,Basisgegevens!$B:$L,5,0)</f>
        <v>3.8425925925925923E-3</v>
      </c>
      <c r="BF1300" s="151">
        <f>VLOOKUP($A1300,Basisgegevens!$B:$L,7,0)</f>
        <v>3.6111111111111109E-3</v>
      </c>
      <c r="BG1300" s="151">
        <f>VLOOKUP($A1300,Basisgegevens!$B:$L,8,0)</f>
        <v>9.6064814814814815E-3</v>
      </c>
      <c r="BH1300" s="152">
        <f>VLOOKUP($A1300,Basisgegevens!$B:$L,9,0)</f>
        <v>220</v>
      </c>
      <c r="BI1300" s="152">
        <f>VLOOKUP($A1300,Basisgegevens!$B:$L,10,0)</f>
        <v>99</v>
      </c>
      <c r="BJ1300" s="152">
        <f>VLOOKUP($A1300,Basisgegevens!$B:$L,11,0)</f>
        <v>19</v>
      </c>
      <c r="BK1300" s="152" t="str">
        <f t="shared" si="556"/>
        <v/>
      </c>
      <c r="BL1300" s="153" t="str">
        <f t="shared" si="557"/>
        <v>Uit</v>
      </c>
      <c r="BM1300" s="154" t="str">
        <f t="shared" si="565"/>
        <v/>
      </c>
      <c r="BN1300" s="154">
        <f t="shared" si="559"/>
        <v>0</v>
      </c>
      <c r="BO1300" s="154" t="str">
        <f t="shared" si="560"/>
        <v/>
      </c>
      <c r="BP1300" s="61"/>
      <c r="BQ1300" s="61"/>
      <c r="BR1300" s="59" t="str">
        <f t="shared" si="561"/>
        <v/>
      </c>
      <c r="BS1300" s="59" t="str">
        <f t="shared" si="562"/>
        <v/>
      </c>
      <c r="BT1300" s="155" t="str">
        <f t="shared" si="563"/>
        <v/>
      </c>
      <c r="BU1300" s="156" t="str">
        <f t="shared" si="564"/>
        <v/>
      </c>
      <c r="BV1300" s="68"/>
      <c r="BW1300" s="68"/>
      <c r="BX1300" s="68"/>
      <c r="BY1300" s="68"/>
      <c r="BZ1300" s="68"/>
      <c r="CA1300" s="68"/>
      <c r="CB1300" s="68"/>
      <c r="CC1300" s="68"/>
    </row>
    <row r="1301" spans="1:81" x14ac:dyDescent="0.2">
      <c r="A1301" s="161" t="s">
        <v>59</v>
      </c>
      <c r="B1301" s="32"/>
      <c r="C1301" s="164" t="str">
        <f t="shared" si="543"/>
        <v>Z</v>
      </c>
      <c r="D1301" s="68"/>
      <c r="E1301" s="40"/>
      <c r="F1301" s="35"/>
      <c r="G1301" s="32"/>
      <c r="H1301" s="32"/>
      <c r="I1301" s="32"/>
      <c r="J1301" s="32"/>
      <c r="K1301" s="41"/>
      <c r="L1301" s="42"/>
      <c r="M1301" s="42"/>
      <c r="N1301" s="167" t="str">
        <f t="shared" si="544"/>
        <v>Uit</v>
      </c>
      <c r="O1301" s="46"/>
      <c r="P1301" s="47"/>
      <c r="Q1301" s="48">
        <f t="shared" si="545"/>
        <v>0</v>
      </c>
      <c r="R1301" s="49" t="str">
        <f t="shared" si="546"/>
        <v/>
      </c>
      <c r="S1301" s="50" t="str">
        <f t="shared" si="547"/>
        <v>Uit</v>
      </c>
      <c r="T1301" s="171">
        <f t="shared" si="548"/>
        <v>0</v>
      </c>
      <c r="U1301" s="169">
        <f t="shared" si="549"/>
        <v>0</v>
      </c>
      <c r="V1301" s="169" t="str">
        <f t="shared" si="550"/>
        <v>Uit</v>
      </c>
      <c r="W1301" s="170" t="str">
        <f t="shared" si="551"/>
        <v/>
      </c>
      <c r="X1301" s="91" t="str">
        <f t="shared" si="552"/>
        <v/>
      </c>
      <c r="Y1301" s="51"/>
      <c r="Z1301" s="51"/>
      <c r="AA1301" s="51"/>
      <c r="AB1301" s="51"/>
      <c r="AC1301" s="51"/>
      <c r="AD1301" s="51"/>
      <c r="AE1301" s="51"/>
      <c r="AF1301" s="51"/>
      <c r="AG1301" s="51"/>
      <c r="AH1301" s="51"/>
      <c r="AI1301" s="51"/>
      <c r="AJ1301" s="51"/>
      <c r="AK1301" s="51"/>
      <c r="AL1301" s="51"/>
      <c r="AM1301" s="51"/>
      <c r="AN1301" s="51"/>
      <c r="AO1301" s="51"/>
      <c r="AP1301" s="51"/>
      <c r="AQ1301" s="51"/>
      <c r="AR1301" s="51"/>
      <c r="AS1301" s="51"/>
      <c r="AT1301" s="51"/>
      <c r="AU1301" s="51"/>
      <c r="AV1301" s="51"/>
      <c r="AW1301" s="51"/>
      <c r="AX1301" s="149">
        <f t="shared" si="553"/>
        <v>0</v>
      </c>
      <c r="AY1301" s="52"/>
      <c r="AZ1301" s="90" t="e">
        <f>VLOOKUP(AY1301,Termination!C:D,2,FALSE)</f>
        <v>#N/A</v>
      </c>
      <c r="BA1301" s="92" t="str">
        <f t="shared" si="554"/>
        <v/>
      </c>
      <c r="BB1301" s="89"/>
      <c r="BC1301" s="89"/>
      <c r="BD1301" s="150" t="str">
        <f t="shared" si="555"/>
        <v/>
      </c>
      <c r="BE1301" s="151">
        <f>VLOOKUP(A1301,Basisgegevens!$B:$L,5,0)</f>
        <v>3.8425925925925923E-3</v>
      </c>
      <c r="BF1301" s="151">
        <f>VLOOKUP($A1301,Basisgegevens!$B:$L,7,0)</f>
        <v>3.6111111111111109E-3</v>
      </c>
      <c r="BG1301" s="151">
        <f>VLOOKUP($A1301,Basisgegevens!$B:$L,8,0)</f>
        <v>9.6064814814814815E-3</v>
      </c>
      <c r="BH1301" s="152">
        <f>VLOOKUP($A1301,Basisgegevens!$B:$L,9,0)</f>
        <v>220</v>
      </c>
      <c r="BI1301" s="152">
        <f>VLOOKUP($A1301,Basisgegevens!$B:$L,10,0)</f>
        <v>99</v>
      </c>
      <c r="BJ1301" s="152">
        <f>VLOOKUP($A1301,Basisgegevens!$B:$L,11,0)</f>
        <v>19</v>
      </c>
      <c r="BK1301" s="152" t="str">
        <f t="shared" si="556"/>
        <v/>
      </c>
      <c r="BL1301" s="153" t="str">
        <f t="shared" si="557"/>
        <v>Uit</v>
      </c>
      <c r="BM1301" s="154" t="str">
        <f t="shared" si="565"/>
        <v/>
      </c>
      <c r="BN1301" s="154">
        <f t="shared" si="559"/>
        <v>0</v>
      </c>
      <c r="BO1301" s="154" t="str">
        <f t="shared" si="560"/>
        <v/>
      </c>
      <c r="BP1301" s="61"/>
      <c r="BQ1301" s="61"/>
      <c r="BR1301" s="59" t="str">
        <f t="shared" si="561"/>
        <v/>
      </c>
      <c r="BS1301" s="59" t="str">
        <f t="shared" si="562"/>
        <v/>
      </c>
      <c r="BT1301" s="155" t="str">
        <f t="shared" si="563"/>
        <v/>
      </c>
      <c r="BU1301" s="156" t="str">
        <f t="shared" si="564"/>
        <v/>
      </c>
      <c r="BV1301" s="68"/>
      <c r="BW1301" s="68"/>
      <c r="BX1301" s="68"/>
      <c r="BY1301" s="68"/>
      <c r="BZ1301" s="68"/>
      <c r="CA1301" s="68"/>
      <c r="CB1301" s="68"/>
      <c r="CC1301" s="68"/>
    </row>
    <row r="1302" spans="1:81" x14ac:dyDescent="0.2">
      <c r="A1302" s="161" t="s">
        <v>59</v>
      </c>
      <c r="B1302" s="32"/>
      <c r="C1302" s="164" t="str">
        <f t="shared" si="543"/>
        <v>Z</v>
      </c>
      <c r="D1302" s="68"/>
      <c r="E1302" s="40"/>
      <c r="F1302" s="35"/>
      <c r="G1302" s="32"/>
      <c r="H1302" s="32"/>
      <c r="I1302" s="32"/>
      <c r="J1302" s="32"/>
      <c r="K1302" s="41"/>
      <c r="L1302" s="42"/>
      <c r="M1302" s="42"/>
      <c r="N1302" s="167" t="str">
        <f t="shared" si="544"/>
        <v>Uit</v>
      </c>
      <c r="O1302" s="46"/>
      <c r="P1302" s="47"/>
      <c r="Q1302" s="48">
        <f t="shared" si="545"/>
        <v>0</v>
      </c>
      <c r="R1302" s="49" t="str">
        <f t="shared" si="546"/>
        <v/>
      </c>
      <c r="S1302" s="50" t="str">
        <f t="shared" si="547"/>
        <v>Uit</v>
      </c>
      <c r="T1302" s="171">
        <f t="shared" si="548"/>
        <v>0</v>
      </c>
      <c r="U1302" s="169">
        <f t="shared" si="549"/>
        <v>0</v>
      </c>
      <c r="V1302" s="169" t="str">
        <f t="shared" si="550"/>
        <v>Uit</v>
      </c>
      <c r="W1302" s="170" t="str">
        <f t="shared" si="551"/>
        <v/>
      </c>
      <c r="X1302" s="91" t="str">
        <f t="shared" si="552"/>
        <v/>
      </c>
      <c r="Y1302" s="51"/>
      <c r="Z1302" s="51"/>
      <c r="AA1302" s="51"/>
      <c r="AB1302" s="51"/>
      <c r="AC1302" s="51"/>
      <c r="AD1302" s="51"/>
      <c r="AE1302" s="51"/>
      <c r="AF1302" s="51"/>
      <c r="AG1302" s="51"/>
      <c r="AH1302" s="51"/>
      <c r="AI1302" s="51"/>
      <c r="AJ1302" s="51"/>
      <c r="AK1302" s="51"/>
      <c r="AL1302" s="51"/>
      <c r="AM1302" s="51"/>
      <c r="AN1302" s="51"/>
      <c r="AO1302" s="51"/>
      <c r="AP1302" s="51"/>
      <c r="AQ1302" s="51"/>
      <c r="AR1302" s="51"/>
      <c r="AS1302" s="51"/>
      <c r="AT1302" s="51"/>
      <c r="AU1302" s="51"/>
      <c r="AV1302" s="51"/>
      <c r="AW1302" s="51"/>
      <c r="AX1302" s="149">
        <f t="shared" si="553"/>
        <v>0</v>
      </c>
      <c r="AY1302" s="52"/>
      <c r="AZ1302" s="90" t="e">
        <f>VLOOKUP(AY1302,Termination!C:D,2,FALSE)</f>
        <v>#N/A</v>
      </c>
      <c r="BA1302" s="92" t="str">
        <f t="shared" si="554"/>
        <v/>
      </c>
      <c r="BB1302" s="89"/>
      <c r="BC1302" s="89"/>
      <c r="BD1302" s="150" t="str">
        <f t="shared" si="555"/>
        <v/>
      </c>
      <c r="BE1302" s="151">
        <f>VLOOKUP(A1302,Basisgegevens!$B:$L,5,0)</f>
        <v>3.8425925925925923E-3</v>
      </c>
      <c r="BF1302" s="151">
        <f>VLOOKUP($A1302,Basisgegevens!$B:$L,7,0)</f>
        <v>3.6111111111111109E-3</v>
      </c>
      <c r="BG1302" s="151">
        <f>VLOOKUP($A1302,Basisgegevens!$B:$L,8,0)</f>
        <v>9.6064814814814815E-3</v>
      </c>
      <c r="BH1302" s="152">
        <f>VLOOKUP($A1302,Basisgegevens!$B:$L,9,0)</f>
        <v>220</v>
      </c>
      <c r="BI1302" s="152">
        <f>VLOOKUP($A1302,Basisgegevens!$B:$L,10,0)</f>
        <v>99</v>
      </c>
      <c r="BJ1302" s="152">
        <f>VLOOKUP($A1302,Basisgegevens!$B:$L,11,0)</f>
        <v>19</v>
      </c>
      <c r="BK1302" s="152" t="str">
        <f t="shared" si="556"/>
        <v/>
      </c>
      <c r="BL1302" s="153" t="str">
        <f t="shared" si="557"/>
        <v>Uit</v>
      </c>
      <c r="BM1302" s="154" t="str">
        <f t="shared" si="565"/>
        <v/>
      </c>
      <c r="BN1302" s="154">
        <f t="shared" si="559"/>
        <v>0</v>
      </c>
      <c r="BO1302" s="154" t="str">
        <f t="shared" si="560"/>
        <v/>
      </c>
      <c r="BP1302" s="61"/>
      <c r="BQ1302" s="61"/>
      <c r="BR1302" s="59" t="str">
        <f t="shared" si="561"/>
        <v/>
      </c>
      <c r="BS1302" s="59" t="str">
        <f t="shared" si="562"/>
        <v/>
      </c>
      <c r="BT1302" s="155" t="str">
        <f t="shared" si="563"/>
        <v/>
      </c>
      <c r="BU1302" s="156" t="str">
        <f t="shared" si="564"/>
        <v/>
      </c>
      <c r="BV1302" s="68"/>
      <c r="BW1302" s="68"/>
      <c r="BX1302" s="68"/>
      <c r="BY1302" s="68"/>
      <c r="BZ1302" s="68"/>
      <c r="CA1302" s="68"/>
      <c r="CB1302" s="68"/>
      <c r="CC1302" s="68"/>
    </row>
    <row r="1303" spans="1:81" x14ac:dyDescent="0.2">
      <c r="A1303" s="161" t="s">
        <v>59</v>
      </c>
      <c r="B1303" s="32"/>
      <c r="C1303" s="164" t="str">
        <f t="shared" si="543"/>
        <v>Z</v>
      </c>
      <c r="D1303" s="68"/>
      <c r="E1303" s="40"/>
      <c r="F1303" s="35"/>
      <c r="G1303" s="32"/>
      <c r="H1303" s="32"/>
      <c r="I1303" s="32"/>
      <c r="J1303" s="32"/>
      <c r="K1303" s="41"/>
      <c r="L1303" s="42"/>
      <c r="M1303" s="42"/>
      <c r="N1303" s="167" t="str">
        <f t="shared" si="544"/>
        <v>Uit</v>
      </c>
      <c r="O1303" s="46"/>
      <c r="P1303" s="47"/>
      <c r="Q1303" s="48">
        <f t="shared" si="545"/>
        <v>0</v>
      </c>
      <c r="R1303" s="49" t="str">
        <f t="shared" si="546"/>
        <v/>
      </c>
      <c r="S1303" s="50" t="str">
        <f t="shared" si="547"/>
        <v>Uit</v>
      </c>
      <c r="T1303" s="171">
        <f t="shared" si="548"/>
        <v>0</v>
      </c>
      <c r="U1303" s="169">
        <f t="shared" si="549"/>
        <v>0</v>
      </c>
      <c r="V1303" s="169" t="str">
        <f t="shared" si="550"/>
        <v>Uit</v>
      </c>
      <c r="W1303" s="170" t="str">
        <f t="shared" si="551"/>
        <v/>
      </c>
      <c r="X1303" s="91" t="str">
        <f t="shared" si="552"/>
        <v/>
      </c>
      <c r="Y1303" s="51"/>
      <c r="Z1303" s="51"/>
      <c r="AA1303" s="51"/>
      <c r="AB1303" s="51"/>
      <c r="AC1303" s="51"/>
      <c r="AD1303" s="51"/>
      <c r="AE1303" s="51"/>
      <c r="AF1303" s="51"/>
      <c r="AG1303" s="51"/>
      <c r="AH1303" s="51"/>
      <c r="AI1303" s="51"/>
      <c r="AJ1303" s="51"/>
      <c r="AK1303" s="51"/>
      <c r="AL1303" s="51"/>
      <c r="AM1303" s="51"/>
      <c r="AN1303" s="51"/>
      <c r="AO1303" s="51"/>
      <c r="AP1303" s="51"/>
      <c r="AQ1303" s="51"/>
      <c r="AR1303" s="51"/>
      <c r="AS1303" s="51"/>
      <c r="AT1303" s="51"/>
      <c r="AU1303" s="51"/>
      <c r="AV1303" s="51"/>
      <c r="AW1303" s="51"/>
      <c r="AX1303" s="149">
        <f t="shared" si="553"/>
        <v>0</v>
      </c>
      <c r="AY1303" s="52"/>
      <c r="AZ1303" s="90" t="e">
        <f>VLOOKUP(AY1303,Termination!C:D,2,FALSE)</f>
        <v>#N/A</v>
      </c>
      <c r="BA1303" s="92" t="str">
        <f t="shared" si="554"/>
        <v/>
      </c>
      <c r="BB1303" s="89"/>
      <c r="BC1303" s="89"/>
      <c r="BD1303" s="150" t="str">
        <f t="shared" si="555"/>
        <v/>
      </c>
      <c r="BE1303" s="151">
        <f>VLOOKUP(A1303,Basisgegevens!$B:$L,5,0)</f>
        <v>3.8425925925925923E-3</v>
      </c>
      <c r="BF1303" s="151">
        <f>VLOOKUP($A1303,Basisgegevens!$B:$L,7,0)</f>
        <v>3.6111111111111109E-3</v>
      </c>
      <c r="BG1303" s="151">
        <f>VLOOKUP($A1303,Basisgegevens!$B:$L,8,0)</f>
        <v>9.6064814814814815E-3</v>
      </c>
      <c r="BH1303" s="152">
        <f>VLOOKUP($A1303,Basisgegevens!$B:$L,9,0)</f>
        <v>220</v>
      </c>
      <c r="BI1303" s="152">
        <f>VLOOKUP($A1303,Basisgegevens!$B:$L,10,0)</f>
        <v>99</v>
      </c>
      <c r="BJ1303" s="152">
        <f>VLOOKUP($A1303,Basisgegevens!$B:$L,11,0)</f>
        <v>19</v>
      </c>
      <c r="BK1303" s="152" t="str">
        <f t="shared" si="556"/>
        <v/>
      </c>
      <c r="BL1303" s="153" t="str">
        <f t="shared" si="557"/>
        <v>Uit</v>
      </c>
      <c r="BM1303" s="154" t="str">
        <f t="shared" si="565"/>
        <v/>
      </c>
      <c r="BN1303" s="154">
        <f t="shared" si="559"/>
        <v>0</v>
      </c>
      <c r="BO1303" s="154" t="str">
        <f t="shared" si="560"/>
        <v/>
      </c>
      <c r="BP1303" s="61"/>
      <c r="BQ1303" s="61"/>
      <c r="BR1303" s="59" t="str">
        <f t="shared" si="561"/>
        <v/>
      </c>
      <c r="BS1303" s="59" t="str">
        <f t="shared" si="562"/>
        <v/>
      </c>
      <c r="BT1303" s="155" t="str">
        <f t="shared" si="563"/>
        <v/>
      </c>
      <c r="BU1303" s="156" t="str">
        <f t="shared" si="564"/>
        <v/>
      </c>
      <c r="BV1303" s="68"/>
      <c r="BW1303" s="68"/>
      <c r="BX1303" s="68"/>
      <c r="BY1303" s="68"/>
      <c r="BZ1303" s="68"/>
      <c r="CA1303" s="68"/>
      <c r="CB1303" s="68"/>
      <c r="CC1303" s="68"/>
    </row>
    <row r="1304" spans="1:81" x14ac:dyDescent="0.2">
      <c r="A1304" s="161" t="s">
        <v>59</v>
      </c>
      <c r="B1304" s="32"/>
      <c r="C1304" s="164" t="str">
        <f t="shared" si="543"/>
        <v>Z</v>
      </c>
      <c r="D1304" s="68"/>
      <c r="E1304" s="40"/>
      <c r="F1304" s="35"/>
      <c r="G1304" s="32"/>
      <c r="H1304" s="32"/>
      <c r="I1304" s="32"/>
      <c r="J1304" s="32"/>
      <c r="K1304" s="41"/>
      <c r="L1304" s="42"/>
      <c r="M1304" s="42"/>
      <c r="N1304" s="167" t="str">
        <f t="shared" si="544"/>
        <v>Uit</v>
      </c>
      <c r="O1304" s="46"/>
      <c r="P1304" s="47"/>
      <c r="Q1304" s="48">
        <f t="shared" si="545"/>
        <v>0</v>
      </c>
      <c r="R1304" s="49" t="str">
        <f t="shared" si="546"/>
        <v/>
      </c>
      <c r="S1304" s="50" t="str">
        <f t="shared" si="547"/>
        <v>Uit</v>
      </c>
      <c r="T1304" s="171">
        <f t="shared" si="548"/>
        <v>0</v>
      </c>
      <c r="U1304" s="169">
        <f t="shared" si="549"/>
        <v>0</v>
      </c>
      <c r="V1304" s="169" t="str">
        <f t="shared" si="550"/>
        <v>Uit</v>
      </c>
      <c r="W1304" s="170" t="str">
        <f t="shared" si="551"/>
        <v/>
      </c>
      <c r="X1304" s="91" t="str">
        <f t="shared" si="552"/>
        <v/>
      </c>
      <c r="Y1304" s="51"/>
      <c r="Z1304" s="51"/>
      <c r="AA1304" s="51"/>
      <c r="AB1304" s="51"/>
      <c r="AC1304" s="51"/>
      <c r="AD1304" s="51"/>
      <c r="AE1304" s="51"/>
      <c r="AF1304" s="51"/>
      <c r="AG1304" s="51"/>
      <c r="AH1304" s="51"/>
      <c r="AI1304" s="51"/>
      <c r="AJ1304" s="51"/>
      <c r="AK1304" s="51"/>
      <c r="AL1304" s="51"/>
      <c r="AM1304" s="51"/>
      <c r="AN1304" s="51"/>
      <c r="AO1304" s="51"/>
      <c r="AP1304" s="51"/>
      <c r="AQ1304" s="51"/>
      <c r="AR1304" s="51"/>
      <c r="AS1304" s="51"/>
      <c r="AT1304" s="51"/>
      <c r="AU1304" s="51"/>
      <c r="AV1304" s="51"/>
      <c r="AW1304" s="51"/>
      <c r="AX1304" s="149">
        <f t="shared" si="553"/>
        <v>0</v>
      </c>
      <c r="AY1304" s="52"/>
      <c r="AZ1304" s="90" t="e">
        <f>VLOOKUP(AY1304,Termination!C:D,2,FALSE)</f>
        <v>#N/A</v>
      </c>
      <c r="BA1304" s="92" t="str">
        <f t="shared" si="554"/>
        <v/>
      </c>
      <c r="BB1304" s="89"/>
      <c r="BC1304" s="89"/>
      <c r="BD1304" s="150" t="str">
        <f t="shared" si="555"/>
        <v/>
      </c>
      <c r="BE1304" s="151">
        <f>VLOOKUP(A1304,Basisgegevens!$B:$L,5,0)</f>
        <v>3.8425925925925923E-3</v>
      </c>
      <c r="BF1304" s="151">
        <f>VLOOKUP($A1304,Basisgegevens!$B:$L,7,0)</f>
        <v>3.6111111111111109E-3</v>
      </c>
      <c r="BG1304" s="151">
        <f>VLOOKUP($A1304,Basisgegevens!$B:$L,8,0)</f>
        <v>9.6064814814814815E-3</v>
      </c>
      <c r="BH1304" s="152">
        <f>VLOOKUP($A1304,Basisgegevens!$B:$L,9,0)</f>
        <v>220</v>
      </c>
      <c r="BI1304" s="152">
        <f>VLOOKUP($A1304,Basisgegevens!$B:$L,10,0)</f>
        <v>99</v>
      </c>
      <c r="BJ1304" s="152">
        <f>VLOOKUP($A1304,Basisgegevens!$B:$L,11,0)</f>
        <v>19</v>
      </c>
      <c r="BK1304" s="152" t="str">
        <f t="shared" si="556"/>
        <v/>
      </c>
      <c r="BL1304" s="153" t="str">
        <f t="shared" si="557"/>
        <v>Uit</v>
      </c>
      <c r="BM1304" s="154" t="str">
        <f t="shared" si="565"/>
        <v/>
      </c>
      <c r="BN1304" s="154">
        <f t="shared" si="559"/>
        <v>0</v>
      </c>
      <c r="BO1304" s="154" t="str">
        <f t="shared" si="560"/>
        <v/>
      </c>
      <c r="BP1304" s="61"/>
      <c r="BQ1304" s="61"/>
      <c r="BR1304" s="59" t="str">
        <f t="shared" si="561"/>
        <v/>
      </c>
      <c r="BS1304" s="59" t="str">
        <f t="shared" si="562"/>
        <v/>
      </c>
      <c r="BT1304" s="155" t="str">
        <f t="shared" si="563"/>
        <v/>
      </c>
      <c r="BU1304" s="156" t="str">
        <f t="shared" si="564"/>
        <v/>
      </c>
      <c r="BV1304" s="68"/>
      <c r="BW1304" s="68"/>
      <c r="BX1304" s="68"/>
      <c r="BY1304" s="68"/>
      <c r="BZ1304" s="68"/>
      <c r="CA1304" s="68"/>
      <c r="CB1304" s="68"/>
      <c r="CC1304" s="68"/>
    </row>
    <row r="1305" spans="1:81" x14ac:dyDescent="0.2">
      <c r="A1305" s="161" t="s">
        <v>59</v>
      </c>
      <c r="B1305" s="32"/>
      <c r="C1305" s="164" t="str">
        <f t="shared" si="543"/>
        <v>Z</v>
      </c>
      <c r="D1305" s="68"/>
      <c r="E1305" s="40"/>
      <c r="F1305" s="35"/>
      <c r="G1305" s="32"/>
      <c r="H1305" s="32"/>
      <c r="I1305" s="32"/>
      <c r="J1305" s="32"/>
      <c r="K1305" s="41"/>
      <c r="L1305" s="42"/>
      <c r="M1305" s="42"/>
      <c r="N1305" s="167" t="str">
        <f t="shared" si="544"/>
        <v>Uit</v>
      </c>
      <c r="O1305" s="46"/>
      <c r="P1305" s="47"/>
      <c r="Q1305" s="48">
        <f t="shared" si="545"/>
        <v>0</v>
      </c>
      <c r="R1305" s="49" t="str">
        <f t="shared" si="546"/>
        <v/>
      </c>
      <c r="S1305" s="50" t="str">
        <f t="shared" si="547"/>
        <v>Uit</v>
      </c>
      <c r="T1305" s="171">
        <f t="shared" si="548"/>
        <v>0</v>
      </c>
      <c r="U1305" s="169">
        <f t="shared" si="549"/>
        <v>0</v>
      </c>
      <c r="V1305" s="169" t="str">
        <f t="shared" si="550"/>
        <v>Uit</v>
      </c>
      <c r="W1305" s="170" t="str">
        <f t="shared" si="551"/>
        <v/>
      </c>
      <c r="X1305" s="91" t="str">
        <f t="shared" si="552"/>
        <v/>
      </c>
      <c r="Y1305" s="51"/>
      <c r="Z1305" s="51"/>
      <c r="AA1305" s="51"/>
      <c r="AB1305" s="51"/>
      <c r="AC1305" s="51"/>
      <c r="AD1305" s="51"/>
      <c r="AE1305" s="51"/>
      <c r="AF1305" s="51"/>
      <c r="AG1305" s="51"/>
      <c r="AH1305" s="51"/>
      <c r="AI1305" s="51"/>
      <c r="AJ1305" s="51"/>
      <c r="AK1305" s="51"/>
      <c r="AL1305" s="51"/>
      <c r="AM1305" s="51"/>
      <c r="AN1305" s="51"/>
      <c r="AO1305" s="51"/>
      <c r="AP1305" s="51"/>
      <c r="AQ1305" s="51"/>
      <c r="AR1305" s="51"/>
      <c r="AS1305" s="51"/>
      <c r="AT1305" s="51"/>
      <c r="AU1305" s="51"/>
      <c r="AV1305" s="51"/>
      <c r="AW1305" s="51"/>
      <c r="AX1305" s="149">
        <f t="shared" si="553"/>
        <v>0</v>
      </c>
      <c r="AY1305" s="52"/>
      <c r="AZ1305" s="90" t="e">
        <f>VLOOKUP(AY1305,Termination!C:D,2,FALSE)</f>
        <v>#N/A</v>
      </c>
      <c r="BA1305" s="92" t="str">
        <f t="shared" si="554"/>
        <v/>
      </c>
      <c r="BB1305" s="89"/>
      <c r="BC1305" s="89"/>
      <c r="BD1305" s="150" t="str">
        <f t="shared" si="555"/>
        <v/>
      </c>
      <c r="BE1305" s="151">
        <f>VLOOKUP(A1305,Basisgegevens!$B:$L,5,0)</f>
        <v>3.8425925925925923E-3</v>
      </c>
      <c r="BF1305" s="151">
        <f>VLOOKUP($A1305,Basisgegevens!$B:$L,7,0)</f>
        <v>3.6111111111111109E-3</v>
      </c>
      <c r="BG1305" s="151">
        <f>VLOOKUP($A1305,Basisgegevens!$B:$L,8,0)</f>
        <v>9.6064814814814815E-3</v>
      </c>
      <c r="BH1305" s="152">
        <f>VLOOKUP($A1305,Basisgegevens!$B:$L,9,0)</f>
        <v>220</v>
      </c>
      <c r="BI1305" s="152">
        <f>VLOOKUP($A1305,Basisgegevens!$B:$L,10,0)</f>
        <v>99</v>
      </c>
      <c r="BJ1305" s="152">
        <f>VLOOKUP($A1305,Basisgegevens!$B:$L,11,0)</f>
        <v>19</v>
      </c>
      <c r="BK1305" s="152" t="str">
        <f t="shared" si="556"/>
        <v/>
      </c>
      <c r="BL1305" s="153" t="str">
        <f t="shared" si="557"/>
        <v>Uit</v>
      </c>
      <c r="BM1305" s="154" t="str">
        <f t="shared" si="565"/>
        <v/>
      </c>
      <c r="BN1305" s="154">
        <f t="shared" si="559"/>
        <v>0</v>
      </c>
      <c r="BO1305" s="154" t="str">
        <f t="shared" si="560"/>
        <v/>
      </c>
      <c r="BP1305" s="61"/>
      <c r="BQ1305" s="61"/>
      <c r="BR1305" s="59" t="str">
        <f t="shared" si="561"/>
        <v/>
      </c>
      <c r="BS1305" s="59" t="str">
        <f t="shared" si="562"/>
        <v/>
      </c>
      <c r="BT1305" s="155" t="str">
        <f t="shared" si="563"/>
        <v/>
      </c>
      <c r="BU1305" s="156" t="str">
        <f t="shared" si="564"/>
        <v/>
      </c>
      <c r="BV1305" s="68"/>
      <c r="BW1305" s="68"/>
      <c r="BX1305" s="68"/>
      <c r="BY1305" s="68"/>
      <c r="BZ1305" s="68"/>
      <c r="CA1305" s="68"/>
      <c r="CB1305" s="68"/>
      <c r="CC1305" s="68"/>
    </row>
    <row r="1306" spans="1:81" x14ac:dyDescent="0.2">
      <c r="A1306" s="161" t="s">
        <v>59</v>
      </c>
      <c r="B1306" s="32"/>
      <c r="C1306" s="164" t="str">
        <f t="shared" si="543"/>
        <v>Z</v>
      </c>
      <c r="D1306" s="68"/>
      <c r="E1306" s="40"/>
      <c r="F1306" s="35"/>
      <c r="G1306" s="32"/>
      <c r="H1306" s="32"/>
      <c r="I1306" s="32"/>
      <c r="J1306" s="32"/>
      <c r="K1306" s="41"/>
      <c r="L1306" s="42"/>
      <c r="M1306" s="42"/>
      <c r="N1306" s="167" t="str">
        <f t="shared" si="544"/>
        <v>Uit</v>
      </c>
      <c r="O1306" s="46"/>
      <c r="P1306" s="47"/>
      <c r="Q1306" s="48">
        <f t="shared" si="545"/>
        <v>0</v>
      </c>
      <c r="R1306" s="49" t="str">
        <f t="shared" si="546"/>
        <v/>
      </c>
      <c r="S1306" s="50" t="str">
        <f t="shared" si="547"/>
        <v>Uit</v>
      </c>
      <c r="T1306" s="171">
        <f t="shared" si="548"/>
        <v>0</v>
      </c>
      <c r="U1306" s="169">
        <f t="shared" si="549"/>
        <v>0</v>
      </c>
      <c r="V1306" s="169" t="str">
        <f t="shared" si="550"/>
        <v>Uit</v>
      </c>
      <c r="W1306" s="170" t="str">
        <f t="shared" si="551"/>
        <v/>
      </c>
      <c r="X1306" s="91" t="str">
        <f t="shared" si="552"/>
        <v/>
      </c>
      <c r="Y1306" s="51"/>
      <c r="Z1306" s="51"/>
      <c r="AA1306" s="51"/>
      <c r="AB1306" s="51"/>
      <c r="AC1306" s="51"/>
      <c r="AD1306" s="51"/>
      <c r="AE1306" s="51"/>
      <c r="AF1306" s="51"/>
      <c r="AG1306" s="51"/>
      <c r="AH1306" s="51"/>
      <c r="AI1306" s="51"/>
      <c r="AJ1306" s="51"/>
      <c r="AK1306" s="51"/>
      <c r="AL1306" s="51"/>
      <c r="AM1306" s="51"/>
      <c r="AN1306" s="51"/>
      <c r="AO1306" s="51"/>
      <c r="AP1306" s="51"/>
      <c r="AQ1306" s="51"/>
      <c r="AR1306" s="51"/>
      <c r="AS1306" s="51"/>
      <c r="AT1306" s="51"/>
      <c r="AU1306" s="51"/>
      <c r="AV1306" s="51"/>
      <c r="AW1306" s="51"/>
      <c r="AX1306" s="149">
        <f t="shared" si="553"/>
        <v>0</v>
      </c>
      <c r="AY1306" s="52"/>
      <c r="AZ1306" s="90" t="e">
        <f>VLOOKUP(AY1306,Termination!C:D,2,FALSE)</f>
        <v>#N/A</v>
      </c>
      <c r="BA1306" s="92" t="str">
        <f t="shared" si="554"/>
        <v/>
      </c>
      <c r="BB1306" s="89"/>
      <c r="BC1306" s="89"/>
      <c r="BD1306" s="150" t="str">
        <f t="shared" si="555"/>
        <v/>
      </c>
      <c r="BE1306" s="151">
        <f>VLOOKUP(A1306,Basisgegevens!$B:$L,5,0)</f>
        <v>3.8425925925925923E-3</v>
      </c>
      <c r="BF1306" s="151">
        <f>VLOOKUP($A1306,Basisgegevens!$B:$L,7,0)</f>
        <v>3.6111111111111109E-3</v>
      </c>
      <c r="BG1306" s="151">
        <f>VLOOKUP($A1306,Basisgegevens!$B:$L,8,0)</f>
        <v>9.6064814814814815E-3</v>
      </c>
      <c r="BH1306" s="152">
        <f>VLOOKUP($A1306,Basisgegevens!$B:$L,9,0)</f>
        <v>220</v>
      </c>
      <c r="BI1306" s="152">
        <f>VLOOKUP($A1306,Basisgegevens!$B:$L,10,0)</f>
        <v>99</v>
      </c>
      <c r="BJ1306" s="152">
        <f>VLOOKUP($A1306,Basisgegevens!$B:$L,11,0)</f>
        <v>19</v>
      </c>
      <c r="BK1306" s="152" t="str">
        <f t="shared" si="556"/>
        <v/>
      </c>
      <c r="BL1306" s="153" t="str">
        <f t="shared" si="557"/>
        <v>Uit</v>
      </c>
      <c r="BM1306" s="154" t="str">
        <f t="shared" si="565"/>
        <v/>
      </c>
      <c r="BN1306" s="154">
        <f t="shared" si="559"/>
        <v>0</v>
      </c>
      <c r="BO1306" s="154" t="str">
        <f t="shared" si="560"/>
        <v/>
      </c>
      <c r="BP1306" s="61"/>
      <c r="BQ1306" s="61"/>
      <c r="BR1306" s="59" t="str">
        <f t="shared" si="561"/>
        <v/>
      </c>
      <c r="BS1306" s="59" t="str">
        <f t="shared" si="562"/>
        <v/>
      </c>
      <c r="BT1306" s="155" t="str">
        <f t="shared" si="563"/>
        <v/>
      </c>
      <c r="BU1306" s="156" t="str">
        <f t="shared" si="564"/>
        <v/>
      </c>
      <c r="BV1306" s="68"/>
      <c r="BW1306" s="68"/>
      <c r="BX1306" s="68"/>
      <c r="BY1306" s="68"/>
      <c r="BZ1306" s="68"/>
      <c r="CA1306" s="68"/>
      <c r="CB1306" s="68"/>
      <c r="CC1306" s="68"/>
    </row>
    <row r="1307" spans="1:81" x14ac:dyDescent="0.2">
      <c r="A1307" s="161" t="s">
        <v>59</v>
      </c>
      <c r="B1307" s="32"/>
      <c r="C1307" s="164" t="str">
        <f t="shared" si="543"/>
        <v>Z</v>
      </c>
      <c r="D1307" s="68"/>
      <c r="E1307" s="40"/>
      <c r="F1307" s="35"/>
      <c r="G1307" s="32"/>
      <c r="H1307" s="32"/>
      <c r="I1307" s="32"/>
      <c r="J1307" s="32"/>
      <c r="K1307" s="41"/>
      <c r="L1307" s="42"/>
      <c r="M1307" s="42"/>
      <c r="N1307" s="167" t="str">
        <f t="shared" si="544"/>
        <v>Uit</v>
      </c>
      <c r="O1307" s="46"/>
      <c r="P1307" s="47"/>
      <c r="Q1307" s="48">
        <f t="shared" si="545"/>
        <v>0</v>
      </c>
      <c r="R1307" s="49" t="str">
        <f t="shared" si="546"/>
        <v/>
      </c>
      <c r="S1307" s="50" t="str">
        <f t="shared" si="547"/>
        <v>Uit</v>
      </c>
      <c r="T1307" s="171">
        <f t="shared" si="548"/>
        <v>0</v>
      </c>
      <c r="U1307" s="169">
        <f t="shared" si="549"/>
        <v>0</v>
      </c>
      <c r="V1307" s="169" t="str">
        <f t="shared" si="550"/>
        <v>Uit</v>
      </c>
      <c r="W1307" s="170" t="str">
        <f t="shared" si="551"/>
        <v/>
      </c>
      <c r="X1307" s="91" t="str">
        <f t="shared" si="552"/>
        <v/>
      </c>
      <c r="Y1307" s="51"/>
      <c r="Z1307" s="51"/>
      <c r="AA1307" s="51"/>
      <c r="AB1307" s="51"/>
      <c r="AC1307" s="51"/>
      <c r="AD1307" s="51"/>
      <c r="AE1307" s="51"/>
      <c r="AF1307" s="51"/>
      <c r="AG1307" s="51"/>
      <c r="AH1307" s="51"/>
      <c r="AI1307" s="51"/>
      <c r="AJ1307" s="51"/>
      <c r="AK1307" s="51"/>
      <c r="AL1307" s="51"/>
      <c r="AM1307" s="51"/>
      <c r="AN1307" s="51"/>
      <c r="AO1307" s="51"/>
      <c r="AP1307" s="51"/>
      <c r="AQ1307" s="51"/>
      <c r="AR1307" s="51"/>
      <c r="AS1307" s="51"/>
      <c r="AT1307" s="51"/>
      <c r="AU1307" s="51"/>
      <c r="AV1307" s="51"/>
      <c r="AW1307" s="51"/>
      <c r="AX1307" s="149">
        <f t="shared" si="553"/>
        <v>0</v>
      </c>
      <c r="AY1307" s="52"/>
      <c r="AZ1307" s="90" t="e">
        <f>VLOOKUP(AY1307,Termination!C:D,2,FALSE)</f>
        <v>#N/A</v>
      </c>
      <c r="BA1307" s="92" t="str">
        <f t="shared" si="554"/>
        <v/>
      </c>
      <c r="BB1307" s="89"/>
      <c r="BC1307" s="89"/>
      <c r="BD1307" s="150" t="str">
        <f t="shared" si="555"/>
        <v/>
      </c>
      <c r="BE1307" s="151">
        <f>VLOOKUP(A1307,Basisgegevens!$B:$L,5,0)</f>
        <v>3.8425925925925923E-3</v>
      </c>
      <c r="BF1307" s="151">
        <f>VLOOKUP($A1307,Basisgegevens!$B:$L,7,0)</f>
        <v>3.6111111111111109E-3</v>
      </c>
      <c r="BG1307" s="151">
        <f>VLOOKUP($A1307,Basisgegevens!$B:$L,8,0)</f>
        <v>9.6064814814814815E-3</v>
      </c>
      <c r="BH1307" s="152">
        <f>VLOOKUP($A1307,Basisgegevens!$B:$L,9,0)</f>
        <v>220</v>
      </c>
      <c r="BI1307" s="152">
        <f>VLOOKUP($A1307,Basisgegevens!$B:$L,10,0)</f>
        <v>99</v>
      </c>
      <c r="BJ1307" s="152">
        <f>VLOOKUP($A1307,Basisgegevens!$B:$L,11,0)</f>
        <v>19</v>
      </c>
      <c r="BK1307" s="152" t="str">
        <f t="shared" si="556"/>
        <v/>
      </c>
      <c r="BL1307" s="153" t="str">
        <f t="shared" si="557"/>
        <v>Uit</v>
      </c>
      <c r="BM1307" s="154" t="str">
        <f t="shared" si="565"/>
        <v/>
      </c>
      <c r="BN1307" s="154">
        <f t="shared" si="559"/>
        <v>0</v>
      </c>
      <c r="BO1307" s="154" t="str">
        <f t="shared" si="560"/>
        <v/>
      </c>
      <c r="BP1307" s="61"/>
      <c r="BQ1307" s="61"/>
      <c r="BR1307" s="59" t="str">
        <f t="shared" si="561"/>
        <v/>
      </c>
      <c r="BS1307" s="59" t="str">
        <f t="shared" si="562"/>
        <v/>
      </c>
      <c r="BT1307" s="155" t="str">
        <f t="shared" si="563"/>
        <v/>
      </c>
      <c r="BU1307" s="156" t="str">
        <f t="shared" si="564"/>
        <v/>
      </c>
      <c r="BV1307" s="68"/>
      <c r="BW1307" s="68"/>
      <c r="BX1307" s="68"/>
      <c r="BY1307" s="68"/>
      <c r="BZ1307" s="68"/>
      <c r="CA1307" s="68"/>
      <c r="CB1307" s="68"/>
      <c r="CC1307" s="68"/>
    </row>
    <row r="1308" spans="1:81" x14ac:dyDescent="0.2">
      <c r="A1308" s="161" t="s">
        <v>59</v>
      </c>
      <c r="B1308" s="32"/>
      <c r="C1308" s="164" t="str">
        <f t="shared" si="543"/>
        <v>Z</v>
      </c>
      <c r="D1308" s="68"/>
      <c r="E1308" s="40"/>
      <c r="F1308" s="35"/>
      <c r="G1308" s="32"/>
      <c r="H1308" s="32"/>
      <c r="I1308" s="32"/>
      <c r="J1308" s="32"/>
      <c r="K1308" s="41"/>
      <c r="L1308" s="42"/>
      <c r="M1308" s="42"/>
      <c r="N1308" s="167" t="str">
        <f t="shared" si="544"/>
        <v>Uit</v>
      </c>
      <c r="O1308" s="46"/>
      <c r="P1308" s="47"/>
      <c r="Q1308" s="48">
        <f t="shared" si="545"/>
        <v>0</v>
      </c>
      <c r="R1308" s="49" t="str">
        <f t="shared" si="546"/>
        <v/>
      </c>
      <c r="S1308" s="50" t="str">
        <f t="shared" si="547"/>
        <v>Uit</v>
      </c>
      <c r="T1308" s="171">
        <f t="shared" si="548"/>
        <v>0</v>
      </c>
      <c r="U1308" s="169">
        <f t="shared" si="549"/>
        <v>0</v>
      </c>
      <c r="V1308" s="169" t="str">
        <f t="shared" si="550"/>
        <v>Uit</v>
      </c>
      <c r="W1308" s="170" t="str">
        <f t="shared" si="551"/>
        <v/>
      </c>
      <c r="X1308" s="91" t="str">
        <f t="shared" si="552"/>
        <v/>
      </c>
      <c r="Y1308" s="51"/>
      <c r="Z1308" s="51"/>
      <c r="AA1308" s="51"/>
      <c r="AB1308" s="51"/>
      <c r="AC1308" s="51"/>
      <c r="AD1308" s="51"/>
      <c r="AE1308" s="51"/>
      <c r="AF1308" s="51"/>
      <c r="AG1308" s="51"/>
      <c r="AH1308" s="51"/>
      <c r="AI1308" s="51"/>
      <c r="AJ1308" s="51"/>
      <c r="AK1308" s="51"/>
      <c r="AL1308" s="51"/>
      <c r="AM1308" s="51"/>
      <c r="AN1308" s="51"/>
      <c r="AO1308" s="51"/>
      <c r="AP1308" s="51"/>
      <c r="AQ1308" s="51"/>
      <c r="AR1308" s="51"/>
      <c r="AS1308" s="51"/>
      <c r="AT1308" s="51"/>
      <c r="AU1308" s="51"/>
      <c r="AV1308" s="51"/>
      <c r="AW1308" s="51"/>
      <c r="AX1308" s="149">
        <f t="shared" si="553"/>
        <v>0</v>
      </c>
      <c r="AY1308" s="52"/>
      <c r="AZ1308" s="90" t="e">
        <f>VLOOKUP(AY1308,Termination!C:D,2,FALSE)</f>
        <v>#N/A</v>
      </c>
      <c r="BA1308" s="92" t="str">
        <f t="shared" si="554"/>
        <v/>
      </c>
      <c r="BB1308" s="89"/>
      <c r="BC1308" s="89"/>
      <c r="BD1308" s="150" t="str">
        <f t="shared" si="555"/>
        <v/>
      </c>
      <c r="BE1308" s="151">
        <f>VLOOKUP(A1308,Basisgegevens!$B:$L,5,0)</f>
        <v>3.8425925925925923E-3</v>
      </c>
      <c r="BF1308" s="151">
        <f>VLOOKUP($A1308,Basisgegevens!$B:$L,7,0)</f>
        <v>3.6111111111111109E-3</v>
      </c>
      <c r="BG1308" s="151">
        <f>VLOOKUP($A1308,Basisgegevens!$B:$L,8,0)</f>
        <v>9.6064814814814815E-3</v>
      </c>
      <c r="BH1308" s="152">
        <f>VLOOKUP($A1308,Basisgegevens!$B:$L,9,0)</f>
        <v>220</v>
      </c>
      <c r="BI1308" s="152">
        <f>VLOOKUP($A1308,Basisgegevens!$B:$L,10,0)</f>
        <v>99</v>
      </c>
      <c r="BJ1308" s="152">
        <f>VLOOKUP($A1308,Basisgegevens!$B:$L,11,0)</f>
        <v>19</v>
      </c>
      <c r="BK1308" s="152" t="str">
        <f t="shared" si="556"/>
        <v/>
      </c>
      <c r="BL1308" s="153" t="str">
        <f t="shared" si="557"/>
        <v>Uit</v>
      </c>
      <c r="BM1308" s="154" t="str">
        <f t="shared" si="565"/>
        <v/>
      </c>
      <c r="BN1308" s="154">
        <f t="shared" si="559"/>
        <v>0</v>
      </c>
      <c r="BO1308" s="154" t="str">
        <f t="shared" si="560"/>
        <v/>
      </c>
      <c r="BP1308" s="61"/>
      <c r="BQ1308" s="61"/>
      <c r="BR1308" s="59" t="str">
        <f t="shared" si="561"/>
        <v/>
      </c>
      <c r="BS1308" s="59" t="str">
        <f t="shared" si="562"/>
        <v/>
      </c>
      <c r="BT1308" s="155" t="str">
        <f t="shared" si="563"/>
        <v/>
      </c>
      <c r="BU1308" s="156" t="str">
        <f t="shared" si="564"/>
        <v/>
      </c>
      <c r="BV1308" s="68"/>
      <c r="BW1308" s="68"/>
      <c r="BX1308" s="68"/>
      <c r="BY1308" s="68"/>
      <c r="BZ1308" s="68"/>
      <c r="CA1308" s="68"/>
      <c r="CB1308" s="68"/>
      <c r="CC1308" s="68"/>
    </row>
    <row r="1309" spans="1:81" x14ac:dyDescent="0.2">
      <c r="A1309" s="161" t="s">
        <v>59</v>
      </c>
      <c r="B1309" s="32"/>
      <c r="C1309" s="164" t="str">
        <f t="shared" si="543"/>
        <v>Z</v>
      </c>
      <c r="D1309" s="68"/>
      <c r="E1309" s="40"/>
      <c r="F1309" s="35"/>
      <c r="G1309" s="32"/>
      <c r="H1309" s="32"/>
      <c r="I1309" s="32"/>
      <c r="J1309" s="32"/>
      <c r="K1309" s="41"/>
      <c r="L1309" s="42"/>
      <c r="M1309" s="42"/>
      <c r="N1309" s="167" t="str">
        <f t="shared" si="544"/>
        <v>Uit</v>
      </c>
      <c r="O1309" s="46"/>
      <c r="P1309" s="47"/>
      <c r="Q1309" s="48">
        <f t="shared" si="545"/>
        <v>0</v>
      </c>
      <c r="R1309" s="49" t="str">
        <f t="shared" si="546"/>
        <v/>
      </c>
      <c r="S1309" s="50" t="str">
        <f t="shared" si="547"/>
        <v>Uit</v>
      </c>
      <c r="T1309" s="171">
        <f t="shared" si="548"/>
        <v>0</v>
      </c>
      <c r="U1309" s="169">
        <f t="shared" si="549"/>
        <v>0</v>
      </c>
      <c r="V1309" s="169" t="str">
        <f t="shared" si="550"/>
        <v>Uit</v>
      </c>
      <c r="W1309" s="170" t="str">
        <f t="shared" si="551"/>
        <v/>
      </c>
      <c r="X1309" s="91" t="str">
        <f t="shared" si="552"/>
        <v/>
      </c>
      <c r="Y1309" s="51"/>
      <c r="Z1309" s="51"/>
      <c r="AA1309" s="51"/>
      <c r="AB1309" s="51"/>
      <c r="AC1309" s="51"/>
      <c r="AD1309" s="51"/>
      <c r="AE1309" s="51"/>
      <c r="AF1309" s="51"/>
      <c r="AG1309" s="51"/>
      <c r="AH1309" s="51"/>
      <c r="AI1309" s="51"/>
      <c r="AJ1309" s="51"/>
      <c r="AK1309" s="51"/>
      <c r="AL1309" s="51"/>
      <c r="AM1309" s="51"/>
      <c r="AN1309" s="51"/>
      <c r="AO1309" s="51"/>
      <c r="AP1309" s="51"/>
      <c r="AQ1309" s="51"/>
      <c r="AR1309" s="51"/>
      <c r="AS1309" s="51"/>
      <c r="AT1309" s="51"/>
      <c r="AU1309" s="51"/>
      <c r="AV1309" s="51"/>
      <c r="AW1309" s="51"/>
      <c r="AX1309" s="149">
        <f t="shared" si="553"/>
        <v>0</v>
      </c>
      <c r="AY1309" s="52"/>
      <c r="AZ1309" s="90" t="e">
        <f>VLOOKUP(AY1309,Termination!C:D,2,FALSE)</f>
        <v>#N/A</v>
      </c>
      <c r="BA1309" s="92" t="str">
        <f t="shared" si="554"/>
        <v/>
      </c>
      <c r="BB1309" s="89"/>
      <c r="BC1309" s="89"/>
      <c r="BD1309" s="150" t="str">
        <f t="shared" si="555"/>
        <v/>
      </c>
      <c r="BE1309" s="151">
        <f>VLOOKUP(A1309,Basisgegevens!$B:$L,5,0)</f>
        <v>3.8425925925925923E-3</v>
      </c>
      <c r="BF1309" s="151">
        <f>VLOOKUP($A1309,Basisgegevens!$B:$L,7,0)</f>
        <v>3.6111111111111109E-3</v>
      </c>
      <c r="BG1309" s="151">
        <f>VLOOKUP($A1309,Basisgegevens!$B:$L,8,0)</f>
        <v>9.6064814814814815E-3</v>
      </c>
      <c r="BH1309" s="152">
        <f>VLOOKUP($A1309,Basisgegevens!$B:$L,9,0)</f>
        <v>220</v>
      </c>
      <c r="BI1309" s="152">
        <f>VLOOKUP($A1309,Basisgegevens!$B:$L,10,0)</f>
        <v>99</v>
      </c>
      <c r="BJ1309" s="152">
        <f>VLOOKUP($A1309,Basisgegevens!$B:$L,11,0)</f>
        <v>19</v>
      </c>
      <c r="BK1309" s="152" t="str">
        <f t="shared" si="556"/>
        <v/>
      </c>
      <c r="BL1309" s="153" t="str">
        <f t="shared" si="557"/>
        <v>Uit</v>
      </c>
      <c r="BM1309" s="154" t="str">
        <f t="shared" si="565"/>
        <v/>
      </c>
      <c r="BN1309" s="154">
        <f t="shared" si="559"/>
        <v>0</v>
      </c>
      <c r="BO1309" s="154" t="str">
        <f t="shared" si="560"/>
        <v/>
      </c>
      <c r="BP1309" s="61"/>
      <c r="BQ1309" s="61"/>
      <c r="BR1309" s="59" t="str">
        <f t="shared" si="561"/>
        <v/>
      </c>
      <c r="BS1309" s="59" t="str">
        <f t="shared" si="562"/>
        <v/>
      </c>
      <c r="BT1309" s="155" t="str">
        <f t="shared" si="563"/>
        <v/>
      </c>
      <c r="BU1309" s="156" t="str">
        <f t="shared" si="564"/>
        <v/>
      </c>
      <c r="BV1309" s="68"/>
      <c r="BW1309" s="68"/>
      <c r="BX1309" s="68"/>
      <c r="BY1309" s="68"/>
      <c r="BZ1309" s="68"/>
      <c r="CA1309" s="68"/>
      <c r="CB1309" s="68"/>
      <c r="CC1309" s="68"/>
    </row>
    <row r="1310" spans="1:81" x14ac:dyDescent="0.2">
      <c r="A1310" s="161" t="s">
        <v>59</v>
      </c>
      <c r="B1310" s="32"/>
      <c r="C1310" s="164" t="str">
        <f t="shared" si="543"/>
        <v>Z</v>
      </c>
      <c r="D1310" s="68"/>
      <c r="E1310" s="40"/>
      <c r="F1310" s="35"/>
      <c r="G1310" s="32"/>
      <c r="H1310" s="32"/>
      <c r="I1310" s="32"/>
      <c r="J1310" s="32"/>
      <c r="K1310" s="41"/>
      <c r="L1310" s="42"/>
      <c r="M1310" s="42"/>
      <c r="N1310" s="167" t="str">
        <f t="shared" si="544"/>
        <v>Uit</v>
      </c>
      <c r="O1310" s="46"/>
      <c r="P1310" s="47"/>
      <c r="Q1310" s="48">
        <f t="shared" si="545"/>
        <v>0</v>
      </c>
      <c r="R1310" s="49" t="str">
        <f t="shared" si="546"/>
        <v/>
      </c>
      <c r="S1310" s="50" t="str">
        <f t="shared" si="547"/>
        <v>Uit</v>
      </c>
      <c r="T1310" s="171">
        <f t="shared" si="548"/>
        <v>0</v>
      </c>
      <c r="U1310" s="169">
        <f t="shared" si="549"/>
        <v>0</v>
      </c>
      <c r="V1310" s="169" t="str">
        <f t="shared" si="550"/>
        <v>Uit</v>
      </c>
      <c r="W1310" s="170" t="str">
        <f t="shared" si="551"/>
        <v/>
      </c>
      <c r="X1310" s="91" t="str">
        <f t="shared" si="552"/>
        <v/>
      </c>
      <c r="Y1310" s="51"/>
      <c r="Z1310" s="51"/>
      <c r="AA1310" s="51"/>
      <c r="AB1310" s="51"/>
      <c r="AC1310" s="51"/>
      <c r="AD1310" s="51"/>
      <c r="AE1310" s="51"/>
      <c r="AF1310" s="51"/>
      <c r="AG1310" s="51"/>
      <c r="AH1310" s="51"/>
      <c r="AI1310" s="51"/>
      <c r="AJ1310" s="51"/>
      <c r="AK1310" s="51"/>
      <c r="AL1310" s="51"/>
      <c r="AM1310" s="51"/>
      <c r="AN1310" s="51"/>
      <c r="AO1310" s="51"/>
      <c r="AP1310" s="51"/>
      <c r="AQ1310" s="51"/>
      <c r="AR1310" s="51"/>
      <c r="AS1310" s="51"/>
      <c r="AT1310" s="51"/>
      <c r="AU1310" s="51"/>
      <c r="AV1310" s="51"/>
      <c r="AW1310" s="51"/>
      <c r="AX1310" s="149">
        <f t="shared" si="553"/>
        <v>0</v>
      </c>
      <c r="AY1310" s="52"/>
      <c r="AZ1310" s="90" t="e">
        <f>VLOOKUP(AY1310,Termination!C:D,2,FALSE)</f>
        <v>#N/A</v>
      </c>
      <c r="BA1310" s="92" t="str">
        <f t="shared" si="554"/>
        <v/>
      </c>
      <c r="BB1310" s="89"/>
      <c r="BC1310" s="89"/>
      <c r="BD1310" s="150" t="str">
        <f t="shared" si="555"/>
        <v/>
      </c>
      <c r="BE1310" s="151">
        <f>VLOOKUP(A1310,Basisgegevens!$B:$L,5,0)</f>
        <v>3.8425925925925923E-3</v>
      </c>
      <c r="BF1310" s="151">
        <f>VLOOKUP($A1310,Basisgegevens!$B:$L,7,0)</f>
        <v>3.6111111111111109E-3</v>
      </c>
      <c r="BG1310" s="151">
        <f>VLOOKUP($A1310,Basisgegevens!$B:$L,8,0)</f>
        <v>9.6064814814814815E-3</v>
      </c>
      <c r="BH1310" s="152">
        <f>VLOOKUP($A1310,Basisgegevens!$B:$L,9,0)</f>
        <v>220</v>
      </c>
      <c r="BI1310" s="152">
        <f>VLOOKUP($A1310,Basisgegevens!$B:$L,10,0)</f>
        <v>99</v>
      </c>
      <c r="BJ1310" s="152">
        <f>VLOOKUP($A1310,Basisgegevens!$B:$L,11,0)</f>
        <v>19</v>
      </c>
      <c r="BK1310" s="152" t="str">
        <f t="shared" si="556"/>
        <v/>
      </c>
      <c r="BL1310" s="153" t="str">
        <f t="shared" si="557"/>
        <v>Uit</v>
      </c>
      <c r="BM1310" s="154" t="str">
        <f t="shared" si="565"/>
        <v/>
      </c>
      <c r="BN1310" s="154">
        <f t="shared" si="559"/>
        <v>0</v>
      </c>
      <c r="BO1310" s="154" t="str">
        <f t="shared" si="560"/>
        <v/>
      </c>
      <c r="BP1310" s="61"/>
      <c r="BQ1310" s="61"/>
      <c r="BR1310" s="59" t="str">
        <f t="shared" si="561"/>
        <v/>
      </c>
      <c r="BS1310" s="59" t="str">
        <f t="shared" si="562"/>
        <v/>
      </c>
      <c r="BT1310" s="155" t="str">
        <f t="shared" si="563"/>
        <v/>
      </c>
      <c r="BU1310" s="156" t="str">
        <f t="shared" si="564"/>
        <v/>
      </c>
      <c r="BV1310" s="68"/>
      <c r="BW1310" s="68"/>
      <c r="BX1310" s="68"/>
      <c r="BY1310" s="68"/>
      <c r="BZ1310" s="68"/>
      <c r="CA1310" s="68"/>
      <c r="CB1310" s="68"/>
      <c r="CC1310" s="68"/>
    </row>
    <row r="1311" spans="1:81" x14ac:dyDescent="0.2">
      <c r="A1311" s="161" t="s">
        <v>59</v>
      </c>
      <c r="B1311" s="32"/>
      <c r="C1311" s="164" t="str">
        <f t="shared" si="543"/>
        <v>Z</v>
      </c>
      <c r="D1311" s="68"/>
      <c r="E1311" s="40"/>
      <c r="F1311" s="35"/>
      <c r="G1311" s="32"/>
      <c r="H1311" s="32"/>
      <c r="I1311" s="32"/>
      <c r="J1311" s="32"/>
      <c r="K1311" s="41"/>
      <c r="L1311" s="42"/>
      <c r="M1311" s="42"/>
      <c r="N1311" s="167" t="str">
        <f t="shared" si="544"/>
        <v>Uit</v>
      </c>
      <c r="O1311" s="46"/>
      <c r="P1311" s="47"/>
      <c r="Q1311" s="48">
        <f t="shared" si="545"/>
        <v>0</v>
      </c>
      <c r="R1311" s="49" t="str">
        <f t="shared" si="546"/>
        <v/>
      </c>
      <c r="S1311" s="50" t="str">
        <f t="shared" si="547"/>
        <v>Uit</v>
      </c>
      <c r="T1311" s="171">
        <f t="shared" si="548"/>
        <v>0</v>
      </c>
      <c r="U1311" s="169">
        <f t="shared" si="549"/>
        <v>0</v>
      </c>
      <c r="V1311" s="169" t="str">
        <f t="shared" si="550"/>
        <v>Uit</v>
      </c>
      <c r="W1311" s="170" t="str">
        <f t="shared" si="551"/>
        <v/>
      </c>
      <c r="X1311" s="91" t="str">
        <f t="shared" si="552"/>
        <v/>
      </c>
      <c r="Y1311" s="51"/>
      <c r="Z1311" s="51"/>
      <c r="AA1311" s="51"/>
      <c r="AB1311" s="51"/>
      <c r="AC1311" s="51"/>
      <c r="AD1311" s="51"/>
      <c r="AE1311" s="51"/>
      <c r="AF1311" s="51"/>
      <c r="AG1311" s="51"/>
      <c r="AH1311" s="51"/>
      <c r="AI1311" s="51"/>
      <c r="AJ1311" s="51"/>
      <c r="AK1311" s="51"/>
      <c r="AL1311" s="51"/>
      <c r="AM1311" s="51"/>
      <c r="AN1311" s="51"/>
      <c r="AO1311" s="51"/>
      <c r="AP1311" s="51"/>
      <c r="AQ1311" s="51"/>
      <c r="AR1311" s="51"/>
      <c r="AS1311" s="51"/>
      <c r="AT1311" s="51"/>
      <c r="AU1311" s="51"/>
      <c r="AV1311" s="51"/>
      <c r="AW1311" s="51"/>
      <c r="AX1311" s="149">
        <f t="shared" si="553"/>
        <v>0</v>
      </c>
      <c r="AY1311" s="52"/>
      <c r="AZ1311" s="90" t="e">
        <f>VLOOKUP(AY1311,Termination!C:D,2,FALSE)</f>
        <v>#N/A</v>
      </c>
      <c r="BA1311" s="92" t="str">
        <f t="shared" si="554"/>
        <v/>
      </c>
      <c r="BB1311" s="89"/>
      <c r="BC1311" s="89"/>
      <c r="BD1311" s="150" t="str">
        <f t="shared" si="555"/>
        <v/>
      </c>
      <c r="BE1311" s="151">
        <f>VLOOKUP(A1311,Basisgegevens!$B:$L,5,0)</f>
        <v>3.8425925925925923E-3</v>
      </c>
      <c r="BF1311" s="151">
        <f>VLOOKUP($A1311,Basisgegevens!$B:$L,7,0)</f>
        <v>3.6111111111111109E-3</v>
      </c>
      <c r="BG1311" s="151">
        <f>VLOOKUP($A1311,Basisgegevens!$B:$L,8,0)</f>
        <v>9.6064814814814815E-3</v>
      </c>
      <c r="BH1311" s="152">
        <f>VLOOKUP($A1311,Basisgegevens!$B:$L,9,0)</f>
        <v>220</v>
      </c>
      <c r="BI1311" s="152">
        <f>VLOOKUP($A1311,Basisgegevens!$B:$L,10,0)</f>
        <v>99</v>
      </c>
      <c r="BJ1311" s="152">
        <f>VLOOKUP($A1311,Basisgegevens!$B:$L,11,0)</f>
        <v>19</v>
      </c>
      <c r="BK1311" s="152" t="str">
        <f t="shared" si="556"/>
        <v/>
      </c>
      <c r="BL1311" s="153" t="str">
        <f t="shared" si="557"/>
        <v>Uit</v>
      </c>
      <c r="BM1311" s="154" t="str">
        <f t="shared" si="565"/>
        <v/>
      </c>
      <c r="BN1311" s="154">
        <f t="shared" si="559"/>
        <v>0</v>
      </c>
      <c r="BO1311" s="154" t="str">
        <f t="shared" si="560"/>
        <v/>
      </c>
      <c r="BP1311" s="61"/>
      <c r="BQ1311" s="61"/>
      <c r="BR1311" s="59" t="str">
        <f t="shared" si="561"/>
        <v/>
      </c>
      <c r="BS1311" s="59" t="str">
        <f t="shared" si="562"/>
        <v/>
      </c>
      <c r="BT1311" s="155" t="str">
        <f t="shared" si="563"/>
        <v/>
      </c>
      <c r="BU1311" s="156" t="str">
        <f t="shared" si="564"/>
        <v/>
      </c>
      <c r="BV1311" s="68"/>
      <c r="BW1311" s="68"/>
      <c r="BX1311" s="68"/>
      <c r="BY1311" s="68"/>
      <c r="BZ1311" s="68"/>
      <c r="CA1311" s="68"/>
      <c r="CB1311" s="68"/>
      <c r="CC1311" s="68"/>
    </row>
    <row r="1312" spans="1:81" x14ac:dyDescent="0.2">
      <c r="A1312" s="161" t="s">
        <v>59</v>
      </c>
      <c r="B1312" s="32"/>
      <c r="C1312" s="164" t="str">
        <f t="shared" si="543"/>
        <v>Z</v>
      </c>
      <c r="D1312" s="68"/>
      <c r="E1312" s="40"/>
      <c r="F1312" s="35"/>
      <c r="G1312" s="32"/>
      <c r="H1312" s="32"/>
      <c r="I1312" s="32"/>
      <c r="J1312" s="32"/>
      <c r="K1312" s="41"/>
      <c r="L1312" s="42"/>
      <c r="M1312" s="42"/>
      <c r="N1312" s="167" t="str">
        <f t="shared" si="544"/>
        <v>Uit</v>
      </c>
      <c r="O1312" s="46"/>
      <c r="P1312" s="47"/>
      <c r="Q1312" s="48">
        <f t="shared" si="545"/>
        <v>0</v>
      </c>
      <c r="R1312" s="49" t="str">
        <f t="shared" si="546"/>
        <v/>
      </c>
      <c r="S1312" s="50" t="str">
        <f t="shared" si="547"/>
        <v>Uit</v>
      </c>
      <c r="T1312" s="171">
        <f t="shared" si="548"/>
        <v>0</v>
      </c>
      <c r="U1312" s="169">
        <f t="shared" si="549"/>
        <v>0</v>
      </c>
      <c r="V1312" s="169" t="str">
        <f t="shared" si="550"/>
        <v>Uit</v>
      </c>
      <c r="W1312" s="170" t="str">
        <f t="shared" si="551"/>
        <v/>
      </c>
      <c r="X1312" s="91" t="str">
        <f t="shared" si="552"/>
        <v/>
      </c>
      <c r="Y1312" s="51"/>
      <c r="Z1312" s="51"/>
      <c r="AA1312" s="51"/>
      <c r="AB1312" s="51"/>
      <c r="AC1312" s="51"/>
      <c r="AD1312" s="51"/>
      <c r="AE1312" s="51"/>
      <c r="AF1312" s="51"/>
      <c r="AG1312" s="51"/>
      <c r="AH1312" s="51"/>
      <c r="AI1312" s="51"/>
      <c r="AJ1312" s="51"/>
      <c r="AK1312" s="51"/>
      <c r="AL1312" s="51"/>
      <c r="AM1312" s="51"/>
      <c r="AN1312" s="51"/>
      <c r="AO1312" s="51"/>
      <c r="AP1312" s="51"/>
      <c r="AQ1312" s="51"/>
      <c r="AR1312" s="51"/>
      <c r="AS1312" s="51"/>
      <c r="AT1312" s="51"/>
      <c r="AU1312" s="51"/>
      <c r="AV1312" s="51"/>
      <c r="AW1312" s="51"/>
      <c r="AX1312" s="149">
        <f t="shared" si="553"/>
        <v>0</v>
      </c>
      <c r="AY1312" s="52"/>
      <c r="AZ1312" s="90" t="e">
        <f>VLOOKUP(AY1312,Termination!C:D,2,FALSE)</f>
        <v>#N/A</v>
      </c>
      <c r="BA1312" s="92" t="str">
        <f t="shared" si="554"/>
        <v/>
      </c>
      <c r="BB1312" s="89"/>
      <c r="BC1312" s="89"/>
      <c r="BD1312" s="150" t="str">
        <f t="shared" si="555"/>
        <v/>
      </c>
      <c r="BE1312" s="151">
        <f>VLOOKUP(A1312,Basisgegevens!$B:$L,5,0)</f>
        <v>3.8425925925925923E-3</v>
      </c>
      <c r="BF1312" s="151">
        <f>VLOOKUP($A1312,Basisgegevens!$B:$L,7,0)</f>
        <v>3.6111111111111109E-3</v>
      </c>
      <c r="BG1312" s="151">
        <f>VLOOKUP($A1312,Basisgegevens!$B:$L,8,0)</f>
        <v>9.6064814814814815E-3</v>
      </c>
      <c r="BH1312" s="152">
        <f>VLOOKUP($A1312,Basisgegevens!$B:$L,9,0)</f>
        <v>220</v>
      </c>
      <c r="BI1312" s="152">
        <f>VLOOKUP($A1312,Basisgegevens!$B:$L,10,0)</f>
        <v>99</v>
      </c>
      <c r="BJ1312" s="152">
        <f>VLOOKUP($A1312,Basisgegevens!$B:$L,11,0)</f>
        <v>19</v>
      </c>
      <c r="BK1312" s="152" t="str">
        <f t="shared" si="556"/>
        <v/>
      </c>
      <c r="BL1312" s="153" t="str">
        <f t="shared" si="557"/>
        <v>Uit</v>
      </c>
      <c r="BM1312" s="154" t="str">
        <f t="shared" si="565"/>
        <v/>
      </c>
      <c r="BN1312" s="154">
        <f t="shared" si="559"/>
        <v>0</v>
      </c>
      <c r="BO1312" s="154" t="str">
        <f t="shared" si="560"/>
        <v/>
      </c>
      <c r="BP1312" s="61"/>
      <c r="BQ1312" s="61"/>
      <c r="BR1312" s="59" t="str">
        <f t="shared" si="561"/>
        <v/>
      </c>
      <c r="BS1312" s="59" t="str">
        <f t="shared" si="562"/>
        <v/>
      </c>
      <c r="BT1312" s="155" t="str">
        <f t="shared" si="563"/>
        <v/>
      </c>
      <c r="BU1312" s="156" t="str">
        <f t="shared" si="564"/>
        <v/>
      </c>
      <c r="BV1312" s="68"/>
      <c r="BW1312" s="68"/>
      <c r="BX1312" s="68"/>
      <c r="BY1312" s="68"/>
      <c r="BZ1312" s="68"/>
      <c r="CA1312" s="68"/>
      <c r="CB1312" s="68"/>
      <c r="CC1312" s="68"/>
    </row>
    <row r="1313" spans="1:81" x14ac:dyDescent="0.2">
      <c r="A1313" s="161" t="s">
        <v>59</v>
      </c>
      <c r="B1313" s="32"/>
      <c r="C1313" s="164" t="str">
        <f t="shared" si="543"/>
        <v>Z</v>
      </c>
      <c r="D1313" s="68"/>
      <c r="E1313" s="40"/>
      <c r="F1313" s="35"/>
      <c r="G1313" s="32"/>
      <c r="H1313" s="32"/>
      <c r="I1313" s="32"/>
      <c r="J1313" s="32"/>
      <c r="K1313" s="41"/>
      <c r="L1313" s="42"/>
      <c r="M1313" s="42"/>
      <c r="N1313" s="167" t="str">
        <f t="shared" si="544"/>
        <v>Uit</v>
      </c>
      <c r="O1313" s="46"/>
      <c r="P1313" s="47"/>
      <c r="Q1313" s="48">
        <f t="shared" si="545"/>
        <v>0</v>
      </c>
      <c r="R1313" s="49" t="str">
        <f t="shared" si="546"/>
        <v/>
      </c>
      <c r="S1313" s="50" t="str">
        <f t="shared" si="547"/>
        <v>Uit</v>
      </c>
      <c r="T1313" s="171">
        <f t="shared" si="548"/>
        <v>0</v>
      </c>
      <c r="U1313" s="169">
        <f t="shared" si="549"/>
        <v>0</v>
      </c>
      <c r="V1313" s="169" t="str">
        <f t="shared" si="550"/>
        <v>Uit</v>
      </c>
      <c r="W1313" s="170" t="str">
        <f t="shared" si="551"/>
        <v/>
      </c>
      <c r="X1313" s="91" t="str">
        <f t="shared" si="552"/>
        <v/>
      </c>
      <c r="Y1313" s="51"/>
      <c r="Z1313" s="51"/>
      <c r="AA1313" s="51"/>
      <c r="AB1313" s="51"/>
      <c r="AC1313" s="51"/>
      <c r="AD1313" s="51"/>
      <c r="AE1313" s="51"/>
      <c r="AF1313" s="51"/>
      <c r="AG1313" s="51"/>
      <c r="AH1313" s="51"/>
      <c r="AI1313" s="51"/>
      <c r="AJ1313" s="51"/>
      <c r="AK1313" s="51"/>
      <c r="AL1313" s="51"/>
      <c r="AM1313" s="51"/>
      <c r="AN1313" s="51"/>
      <c r="AO1313" s="51"/>
      <c r="AP1313" s="51"/>
      <c r="AQ1313" s="51"/>
      <c r="AR1313" s="51"/>
      <c r="AS1313" s="51"/>
      <c r="AT1313" s="51"/>
      <c r="AU1313" s="51"/>
      <c r="AV1313" s="51"/>
      <c r="AW1313" s="51"/>
      <c r="AX1313" s="149">
        <f t="shared" si="553"/>
        <v>0</v>
      </c>
      <c r="AY1313" s="52"/>
      <c r="AZ1313" s="90" t="e">
        <f>VLOOKUP(AY1313,Termination!C:D,2,FALSE)</f>
        <v>#N/A</v>
      </c>
      <c r="BA1313" s="92" t="str">
        <f t="shared" si="554"/>
        <v/>
      </c>
      <c r="BB1313" s="89"/>
      <c r="BC1313" s="89"/>
      <c r="BD1313" s="150" t="str">
        <f t="shared" si="555"/>
        <v/>
      </c>
      <c r="BE1313" s="151">
        <f>VLOOKUP(A1313,Basisgegevens!$B:$L,5,0)</f>
        <v>3.8425925925925923E-3</v>
      </c>
      <c r="BF1313" s="151">
        <f>VLOOKUP($A1313,Basisgegevens!$B:$L,7,0)</f>
        <v>3.6111111111111109E-3</v>
      </c>
      <c r="BG1313" s="151">
        <f>VLOOKUP($A1313,Basisgegevens!$B:$L,8,0)</f>
        <v>9.6064814814814815E-3</v>
      </c>
      <c r="BH1313" s="152">
        <f>VLOOKUP($A1313,Basisgegevens!$B:$L,9,0)</f>
        <v>220</v>
      </c>
      <c r="BI1313" s="152">
        <f>VLOOKUP($A1313,Basisgegevens!$B:$L,10,0)</f>
        <v>99</v>
      </c>
      <c r="BJ1313" s="152">
        <f>VLOOKUP($A1313,Basisgegevens!$B:$L,11,0)</f>
        <v>19</v>
      </c>
      <c r="BK1313" s="152" t="str">
        <f t="shared" si="556"/>
        <v/>
      </c>
      <c r="BL1313" s="153" t="str">
        <f t="shared" si="557"/>
        <v>Uit</v>
      </c>
      <c r="BM1313" s="154" t="str">
        <f t="shared" si="565"/>
        <v/>
      </c>
      <c r="BN1313" s="154">
        <f t="shared" si="559"/>
        <v>0</v>
      </c>
      <c r="BO1313" s="154" t="str">
        <f t="shared" si="560"/>
        <v/>
      </c>
      <c r="BP1313" s="61"/>
      <c r="BQ1313" s="61"/>
      <c r="BR1313" s="59" t="str">
        <f t="shared" si="561"/>
        <v/>
      </c>
      <c r="BS1313" s="59" t="str">
        <f t="shared" si="562"/>
        <v/>
      </c>
      <c r="BT1313" s="155" t="str">
        <f t="shared" si="563"/>
        <v/>
      </c>
      <c r="BU1313" s="156" t="str">
        <f t="shared" si="564"/>
        <v/>
      </c>
      <c r="BV1313" s="68"/>
      <c r="BW1313" s="68"/>
      <c r="BX1313" s="68"/>
      <c r="BY1313" s="68"/>
      <c r="BZ1313" s="68"/>
      <c r="CA1313" s="68"/>
      <c r="CB1313" s="68"/>
      <c r="CC1313" s="68"/>
    </row>
    <row r="1314" spans="1:81" x14ac:dyDescent="0.2">
      <c r="A1314" s="161" t="s">
        <v>59</v>
      </c>
      <c r="B1314" s="32"/>
      <c r="C1314" s="164" t="str">
        <f t="shared" si="543"/>
        <v>Z</v>
      </c>
      <c r="D1314" s="68"/>
      <c r="E1314" s="40"/>
      <c r="F1314" s="35"/>
      <c r="G1314" s="32"/>
      <c r="H1314" s="32"/>
      <c r="I1314" s="32"/>
      <c r="J1314" s="32"/>
      <c r="K1314" s="41"/>
      <c r="L1314" s="42"/>
      <c r="M1314" s="42"/>
      <c r="N1314" s="167" t="str">
        <f t="shared" si="544"/>
        <v>Uit</v>
      </c>
      <c r="O1314" s="46"/>
      <c r="P1314" s="47"/>
      <c r="Q1314" s="48">
        <f t="shared" si="545"/>
        <v>0</v>
      </c>
      <c r="R1314" s="49" t="str">
        <f t="shared" si="546"/>
        <v/>
      </c>
      <c r="S1314" s="50" t="str">
        <f t="shared" si="547"/>
        <v>Uit</v>
      </c>
      <c r="T1314" s="171">
        <f t="shared" si="548"/>
        <v>0</v>
      </c>
      <c r="U1314" s="169">
        <f t="shared" si="549"/>
        <v>0</v>
      </c>
      <c r="V1314" s="169" t="str">
        <f t="shared" si="550"/>
        <v>Uit</v>
      </c>
      <c r="W1314" s="170" t="str">
        <f t="shared" si="551"/>
        <v/>
      </c>
      <c r="X1314" s="91" t="str">
        <f t="shared" si="552"/>
        <v/>
      </c>
      <c r="Y1314" s="51"/>
      <c r="Z1314" s="51"/>
      <c r="AA1314" s="51"/>
      <c r="AB1314" s="51"/>
      <c r="AC1314" s="51"/>
      <c r="AD1314" s="51"/>
      <c r="AE1314" s="51"/>
      <c r="AF1314" s="51"/>
      <c r="AG1314" s="51"/>
      <c r="AH1314" s="51"/>
      <c r="AI1314" s="51"/>
      <c r="AJ1314" s="51"/>
      <c r="AK1314" s="51"/>
      <c r="AL1314" s="51"/>
      <c r="AM1314" s="51"/>
      <c r="AN1314" s="51"/>
      <c r="AO1314" s="51"/>
      <c r="AP1314" s="51"/>
      <c r="AQ1314" s="51"/>
      <c r="AR1314" s="51"/>
      <c r="AS1314" s="51"/>
      <c r="AT1314" s="51"/>
      <c r="AU1314" s="51"/>
      <c r="AV1314" s="51"/>
      <c r="AW1314" s="51"/>
      <c r="AX1314" s="149">
        <f t="shared" si="553"/>
        <v>0</v>
      </c>
      <c r="AY1314" s="52"/>
      <c r="AZ1314" s="90" t="e">
        <f>VLOOKUP(AY1314,Termination!C:D,2,FALSE)</f>
        <v>#N/A</v>
      </c>
      <c r="BA1314" s="92" t="str">
        <f t="shared" si="554"/>
        <v/>
      </c>
      <c r="BB1314" s="89"/>
      <c r="BC1314" s="89"/>
      <c r="BD1314" s="150" t="str">
        <f t="shared" si="555"/>
        <v/>
      </c>
      <c r="BE1314" s="151">
        <f>VLOOKUP(A1314,Basisgegevens!$B:$L,5,0)</f>
        <v>3.8425925925925923E-3</v>
      </c>
      <c r="BF1314" s="151">
        <f>VLOOKUP($A1314,Basisgegevens!$B:$L,7,0)</f>
        <v>3.6111111111111109E-3</v>
      </c>
      <c r="BG1314" s="151">
        <f>VLOOKUP($A1314,Basisgegevens!$B:$L,8,0)</f>
        <v>9.6064814814814815E-3</v>
      </c>
      <c r="BH1314" s="152">
        <f>VLOOKUP($A1314,Basisgegevens!$B:$L,9,0)</f>
        <v>220</v>
      </c>
      <c r="BI1314" s="152">
        <f>VLOOKUP($A1314,Basisgegevens!$B:$L,10,0)</f>
        <v>99</v>
      </c>
      <c r="BJ1314" s="152">
        <f>VLOOKUP($A1314,Basisgegevens!$B:$L,11,0)</f>
        <v>19</v>
      </c>
      <c r="BK1314" s="152" t="str">
        <f t="shared" si="556"/>
        <v/>
      </c>
      <c r="BL1314" s="153" t="str">
        <f t="shared" si="557"/>
        <v>Uit</v>
      </c>
      <c r="BM1314" s="154" t="str">
        <f t="shared" si="565"/>
        <v/>
      </c>
      <c r="BN1314" s="154">
        <f t="shared" si="559"/>
        <v>0</v>
      </c>
      <c r="BO1314" s="154" t="str">
        <f t="shared" si="560"/>
        <v/>
      </c>
      <c r="BP1314" s="61"/>
      <c r="BQ1314" s="61"/>
      <c r="BR1314" s="59" t="str">
        <f t="shared" si="561"/>
        <v/>
      </c>
      <c r="BS1314" s="59" t="str">
        <f t="shared" si="562"/>
        <v/>
      </c>
      <c r="BT1314" s="155" t="str">
        <f t="shared" si="563"/>
        <v/>
      </c>
      <c r="BU1314" s="156" t="str">
        <f t="shared" si="564"/>
        <v/>
      </c>
      <c r="BV1314" s="68"/>
      <c r="BW1314" s="68"/>
      <c r="BX1314" s="68"/>
      <c r="BY1314" s="68"/>
      <c r="BZ1314" s="68"/>
      <c r="CA1314" s="68"/>
      <c r="CB1314" s="68"/>
      <c r="CC1314" s="68"/>
    </row>
    <row r="1315" spans="1:81" x14ac:dyDescent="0.2">
      <c r="A1315" s="161" t="s">
        <v>59</v>
      </c>
      <c r="B1315" s="32"/>
      <c r="C1315" s="164" t="str">
        <f t="shared" si="543"/>
        <v>Z</v>
      </c>
      <c r="D1315" s="68"/>
      <c r="E1315" s="40"/>
      <c r="F1315" s="35"/>
      <c r="G1315" s="32"/>
      <c r="H1315" s="32"/>
      <c r="I1315" s="32"/>
      <c r="J1315" s="32"/>
      <c r="K1315" s="41"/>
      <c r="L1315" s="42"/>
      <c r="M1315" s="42"/>
      <c r="N1315" s="167" t="str">
        <f t="shared" si="544"/>
        <v>Uit</v>
      </c>
      <c r="O1315" s="46"/>
      <c r="P1315" s="47"/>
      <c r="Q1315" s="48">
        <f t="shared" si="545"/>
        <v>0</v>
      </c>
      <c r="R1315" s="49" t="str">
        <f t="shared" si="546"/>
        <v/>
      </c>
      <c r="S1315" s="50" t="str">
        <f t="shared" si="547"/>
        <v>Uit</v>
      </c>
      <c r="T1315" s="171">
        <f t="shared" si="548"/>
        <v>0</v>
      </c>
      <c r="U1315" s="169">
        <f t="shared" si="549"/>
        <v>0</v>
      </c>
      <c r="V1315" s="169" t="str">
        <f t="shared" si="550"/>
        <v>Uit</v>
      </c>
      <c r="W1315" s="170" t="str">
        <f t="shared" si="551"/>
        <v/>
      </c>
      <c r="X1315" s="91" t="str">
        <f t="shared" si="552"/>
        <v/>
      </c>
      <c r="Y1315" s="51"/>
      <c r="Z1315" s="51"/>
      <c r="AA1315" s="51"/>
      <c r="AB1315" s="51"/>
      <c r="AC1315" s="51"/>
      <c r="AD1315" s="51"/>
      <c r="AE1315" s="51"/>
      <c r="AF1315" s="51"/>
      <c r="AG1315" s="51"/>
      <c r="AH1315" s="51"/>
      <c r="AI1315" s="51"/>
      <c r="AJ1315" s="51"/>
      <c r="AK1315" s="51"/>
      <c r="AL1315" s="51"/>
      <c r="AM1315" s="51"/>
      <c r="AN1315" s="51"/>
      <c r="AO1315" s="51"/>
      <c r="AP1315" s="51"/>
      <c r="AQ1315" s="51"/>
      <c r="AR1315" s="51"/>
      <c r="AS1315" s="51"/>
      <c r="AT1315" s="51"/>
      <c r="AU1315" s="51"/>
      <c r="AV1315" s="51"/>
      <c r="AW1315" s="51"/>
      <c r="AX1315" s="149">
        <f t="shared" si="553"/>
        <v>0</v>
      </c>
      <c r="AY1315" s="52"/>
      <c r="AZ1315" s="90" t="e">
        <f>VLOOKUP(AY1315,Termination!C:D,2,FALSE)</f>
        <v>#N/A</v>
      </c>
      <c r="BA1315" s="92" t="str">
        <f t="shared" si="554"/>
        <v/>
      </c>
      <c r="BB1315" s="89"/>
      <c r="BC1315" s="89"/>
      <c r="BD1315" s="150" t="str">
        <f t="shared" si="555"/>
        <v/>
      </c>
      <c r="BE1315" s="151">
        <f>VLOOKUP(A1315,Basisgegevens!$B:$L,5,0)</f>
        <v>3.8425925925925923E-3</v>
      </c>
      <c r="BF1315" s="151">
        <f>VLOOKUP($A1315,Basisgegevens!$B:$L,7,0)</f>
        <v>3.6111111111111109E-3</v>
      </c>
      <c r="BG1315" s="151">
        <f>VLOOKUP($A1315,Basisgegevens!$B:$L,8,0)</f>
        <v>9.6064814814814815E-3</v>
      </c>
      <c r="BH1315" s="152">
        <f>VLOOKUP($A1315,Basisgegevens!$B:$L,9,0)</f>
        <v>220</v>
      </c>
      <c r="BI1315" s="152">
        <f>VLOOKUP($A1315,Basisgegevens!$B:$L,10,0)</f>
        <v>99</v>
      </c>
      <c r="BJ1315" s="152">
        <f>VLOOKUP($A1315,Basisgegevens!$B:$L,11,0)</f>
        <v>19</v>
      </c>
      <c r="BK1315" s="152" t="str">
        <f t="shared" si="556"/>
        <v/>
      </c>
      <c r="BL1315" s="153" t="str">
        <f t="shared" si="557"/>
        <v>Uit</v>
      </c>
      <c r="BM1315" s="154" t="str">
        <f t="shared" si="565"/>
        <v/>
      </c>
      <c r="BN1315" s="154">
        <f t="shared" si="559"/>
        <v>0</v>
      </c>
      <c r="BO1315" s="154" t="str">
        <f t="shared" si="560"/>
        <v/>
      </c>
      <c r="BP1315" s="61"/>
      <c r="BQ1315" s="61"/>
      <c r="BR1315" s="59" t="str">
        <f t="shared" si="561"/>
        <v/>
      </c>
      <c r="BS1315" s="59" t="str">
        <f t="shared" si="562"/>
        <v/>
      </c>
      <c r="BT1315" s="155" t="str">
        <f t="shared" si="563"/>
        <v/>
      </c>
      <c r="BU1315" s="156" t="str">
        <f t="shared" si="564"/>
        <v/>
      </c>
      <c r="BV1315" s="68"/>
      <c r="BW1315" s="68"/>
      <c r="BX1315" s="68"/>
      <c r="BY1315" s="68"/>
      <c r="BZ1315" s="68"/>
      <c r="CA1315" s="68"/>
      <c r="CB1315" s="68"/>
      <c r="CC1315" s="68"/>
    </row>
    <row r="1316" spans="1:81" x14ac:dyDescent="0.2">
      <c r="A1316" s="161" t="s">
        <v>59</v>
      </c>
      <c r="B1316" s="32"/>
      <c r="C1316" s="164" t="str">
        <f t="shared" si="543"/>
        <v>Z</v>
      </c>
      <c r="D1316" s="68"/>
      <c r="E1316" s="40"/>
      <c r="F1316" s="35"/>
      <c r="G1316" s="32"/>
      <c r="H1316" s="32"/>
      <c r="I1316" s="32"/>
      <c r="J1316" s="32"/>
      <c r="K1316" s="41"/>
      <c r="L1316" s="42"/>
      <c r="M1316" s="42"/>
      <c r="N1316" s="167" t="str">
        <f t="shared" si="544"/>
        <v>Uit</v>
      </c>
      <c r="O1316" s="46"/>
      <c r="P1316" s="47"/>
      <c r="Q1316" s="48">
        <f t="shared" si="545"/>
        <v>0</v>
      </c>
      <c r="R1316" s="49" t="str">
        <f t="shared" si="546"/>
        <v/>
      </c>
      <c r="S1316" s="50" t="str">
        <f t="shared" si="547"/>
        <v>Uit</v>
      </c>
      <c r="T1316" s="171">
        <f t="shared" si="548"/>
        <v>0</v>
      </c>
      <c r="U1316" s="169">
        <f t="shared" si="549"/>
        <v>0</v>
      </c>
      <c r="V1316" s="169" t="str">
        <f t="shared" si="550"/>
        <v>Uit</v>
      </c>
      <c r="W1316" s="170" t="str">
        <f t="shared" si="551"/>
        <v/>
      </c>
      <c r="X1316" s="91" t="str">
        <f t="shared" si="552"/>
        <v/>
      </c>
      <c r="Y1316" s="51"/>
      <c r="Z1316" s="51"/>
      <c r="AA1316" s="51"/>
      <c r="AB1316" s="51"/>
      <c r="AC1316" s="51"/>
      <c r="AD1316" s="51"/>
      <c r="AE1316" s="51"/>
      <c r="AF1316" s="51"/>
      <c r="AG1316" s="51"/>
      <c r="AH1316" s="51"/>
      <c r="AI1316" s="51"/>
      <c r="AJ1316" s="51"/>
      <c r="AK1316" s="51"/>
      <c r="AL1316" s="51"/>
      <c r="AM1316" s="51"/>
      <c r="AN1316" s="51"/>
      <c r="AO1316" s="51"/>
      <c r="AP1316" s="51"/>
      <c r="AQ1316" s="51"/>
      <c r="AR1316" s="51"/>
      <c r="AS1316" s="51"/>
      <c r="AT1316" s="51"/>
      <c r="AU1316" s="51"/>
      <c r="AV1316" s="51"/>
      <c r="AW1316" s="51"/>
      <c r="AX1316" s="149">
        <f t="shared" si="553"/>
        <v>0</v>
      </c>
      <c r="AY1316" s="52"/>
      <c r="AZ1316" s="90" t="e">
        <f>VLOOKUP(AY1316,Termination!C:D,2,FALSE)</f>
        <v>#N/A</v>
      </c>
      <c r="BA1316" s="92" t="str">
        <f t="shared" si="554"/>
        <v/>
      </c>
      <c r="BB1316" s="89"/>
      <c r="BC1316" s="89"/>
      <c r="BD1316" s="150" t="str">
        <f t="shared" si="555"/>
        <v/>
      </c>
      <c r="BE1316" s="151">
        <f>VLOOKUP(A1316,Basisgegevens!$B:$L,5,0)</f>
        <v>3.8425925925925923E-3</v>
      </c>
      <c r="BF1316" s="151">
        <f>VLOOKUP($A1316,Basisgegevens!$B:$L,7,0)</f>
        <v>3.6111111111111109E-3</v>
      </c>
      <c r="BG1316" s="151">
        <f>VLOOKUP($A1316,Basisgegevens!$B:$L,8,0)</f>
        <v>9.6064814814814815E-3</v>
      </c>
      <c r="BH1316" s="152">
        <f>VLOOKUP($A1316,Basisgegevens!$B:$L,9,0)</f>
        <v>220</v>
      </c>
      <c r="BI1316" s="152">
        <f>VLOOKUP($A1316,Basisgegevens!$B:$L,10,0)</f>
        <v>99</v>
      </c>
      <c r="BJ1316" s="152">
        <f>VLOOKUP($A1316,Basisgegevens!$B:$L,11,0)</f>
        <v>19</v>
      </c>
      <c r="BK1316" s="152" t="str">
        <f t="shared" si="556"/>
        <v/>
      </c>
      <c r="BL1316" s="153" t="str">
        <f t="shared" si="557"/>
        <v>Uit</v>
      </c>
      <c r="BM1316" s="154" t="str">
        <f t="shared" si="565"/>
        <v/>
      </c>
      <c r="BN1316" s="154">
        <f t="shared" si="559"/>
        <v>0</v>
      </c>
      <c r="BO1316" s="154" t="str">
        <f t="shared" si="560"/>
        <v/>
      </c>
      <c r="BP1316" s="61"/>
      <c r="BQ1316" s="61"/>
      <c r="BR1316" s="59" t="str">
        <f t="shared" si="561"/>
        <v/>
      </c>
      <c r="BS1316" s="59" t="str">
        <f t="shared" si="562"/>
        <v/>
      </c>
      <c r="BT1316" s="155" t="str">
        <f t="shared" si="563"/>
        <v/>
      </c>
      <c r="BU1316" s="156" t="str">
        <f t="shared" si="564"/>
        <v/>
      </c>
      <c r="BV1316" s="68"/>
      <c r="BW1316" s="68"/>
      <c r="BX1316" s="68"/>
      <c r="BY1316" s="68"/>
      <c r="BZ1316" s="68"/>
      <c r="CA1316" s="68"/>
      <c r="CB1316" s="68"/>
      <c r="CC1316" s="68"/>
    </row>
    <row r="1317" spans="1:81" x14ac:dyDescent="0.2">
      <c r="A1317" s="161" t="s">
        <v>59</v>
      </c>
      <c r="B1317" s="32"/>
      <c r="C1317" s="164" t="str">
        <f t="shared" si="543"/>
        <v>Z</v>
      </c>
      <c r="D1317" s="68"/>
      <c r="E1317" s="40"/>
      <c r="F1317" s="35"/>
      <c r="G1317" s="32"/>
      <c r="H1317" s="32"/>
      <c r="I1317" s="32"/>
      <c r="J1317" s="32"/>
      <c r="K1317" s="41"/>
      <c r="L1317" s="42"/>
      <c r="M1317" s="42"/>
      <c r="N1317" s="167" t="str">
        <f t="shared" si="544"/>
        <v>Uit</v>
      </c>
      <c r="O1317" s="46"/>
      <c r="P1317" s="47"/>
      <c r="Q1317" s="48">
        <f t="shared" si="545"/>
        <v>0</v>
      </c>
      <c r="R1317" s="49" t="str">
        <f t="shared" si="546"/>
        <v/>
      </c>
      <c r="S1317" s="50" t="str">
        <f t="shared" si="547"/>
        <v>Uit</v>
      </c>
      <c r="T1317" s="171">
        <f t="shared" si="548"/>
        <v>0</v>
      </c>
      <c r="U1317" s="169">
        <f t="shared" si="549"/>
        <v>0</v>
      </c>
      <c r="V1317" s="169" t="str">
        <f t="shared" si="550"/>
        <v>Uit</v>
      </c>
      <c r="W1317" s="170" t="str">
        <f t="shared" si="551"/>
        <v/>
      </c>
      <c r="X1317" s="91" t="str">
        <f t="shared" si="552"/>
        <v/>
      </c>
      <c r="Y1317" s="51"/>
      <c r="Z1317" s="51"/>
      <c r="AA1317" s="51"/>
      <c r="AB1317" s="51"/>
      <c r="AC1317" s="51"/>
      <c r="AD1317" s="51"/>
      <c r="AE1317" s="51"/>
      <c r="AF1317" s="51"/>
      <c r="AG1317" s="51"/>
      <c r="AH1317" s="51"/>
      <c r="AI1317" s="51"/>
      <c r="AJ1317" s="51"/>
      <c r="AK1317" s="51"/>
      <c r="AL1317" s="51"/>
      <c r="AM1317" s="51"/>
      <c r="AN1317" s="51"/>
      <c r="AO1317" s="51"/>
      <c r="AP1317" s="51"/>
      <c r="AQ1317" s="51"/>
      <c r="AR1317" s="51"/>
      <c r="AS1317" s="51"/>
      <c r="AT1317" s="51"/>
      <c r="AU1317" s="51"/>
      <c r="AV1317" s="51"/>
      <c r="AW1317" s="51"/>
      <c r="AX1317" s="149">
        <f t="shared" si="553"/>
        <v>0</v>
      </c>
      <c r="AY1317" s="52"/>
      <c r="AZ1317" s="90" t="e">
        <f>VLOOKUP(AY1317,Termination!C:D,2,FALSE)</f>
        <v>#N/A</v>
      </c>
      <c r="BA1317" s="92" t="str">
        <f t="shared" si="554"/>
        <v/>
      </c>
      <c r="BB1317" s="89"/>
      <c r="BC1317" s="89"/>
      <c r="BD1317" s="150" t="str">
        <f t="shared" si="555"/>
        <v/>
      </c>
      <c r="BE1317" s="151">
        <f>VLOOKUP(A1317,Basisgegevens!$B:$L,5,0)</f>
        <v>3.8425925925925923E-3</v>
      </c>
      <c r="BF1317" s="151">
        <f>VLOOKUP($A1317,Basisgegevens!$B:$L,7,0)</f>
        <v>3.6111111111111109E-3</v>
      </c>
      <c r="BG1317" s="151">
        <f>VLOOKUP($A1317,Basisgegevens!$B:$L,8,0)</f>
        <v>9.6064814814814815E-3</v>
      </c>
      <c r="BH1317" s="152">
        <f>VLOOKUP($A1317,Basisgegevens!$B:$L,9,0)</f>
        <v>220</v>
      </c>
      <c r="BI1317" s="152">
        <f>VLOOKUP($A1317,Basisgegevens!$B:$L,10,0)</f>
        <v>99</v>
      </c>
      <c r="BJ1317" s="152">
        <f>VLOOKUP($A1317,Basisgegevens!$B:$L,11,0)</f>
        <v>19</v>
      </c>
      <c r="BK1317" s="152" t="str">
        <f t="shared" si="556"/>
        <v/>
      </c>
      <c r="BL1317" s="153" t="str">
        <f t="shared" si="557"/>
        <v>Uit</v>
      </c>
      <c r="BM1317" s="154" t="str">
        <f t="shared" si="565"/>
        <v/>
      </c>
      <c r="BN1317" s="154">
        <f t="shared" si="559"/>
        <v>0</v>
      </c>
      <c r="BO1317" s="154" t="str">
        <f t="shared" si="560"/>
        <v/>
      </c>
      <c r="BP1317" s="61"/>
      <c r="BQ1317" s="61"/>
      <c r="BR1317" s="59" t="str">
        <f t="shared" si="561"/>
        <v/>
      </c>
      <c r="BS1317" s="59" t="str">
        <f t="shared" si="562"/>
        <v/>
      </c>
      <c r="BT1317" s="155" t="str">
        <f t="shared" si="563"/>
        <v/>
      </c>
      <c r="BU1317" s="156" t="str">
        <f t="shared" si="564"/>
        <v/>
      </c>
      <c r="BV1317" s="68"/>
      <c r="BW1317" s="68"/>
      <c r="BX1317" s="68"/>
      <c r="BY1317" s="68"/>
      <c r="BZ1317" s="68"/>
      <c r="CA1317" s="68"/>
      <c r="CB1317" s="68"/>
      <c r="CC1317" s="68"/>
    </row>
    <row r="1318" spans="1:81" x14ac:dyDescent="0.2">
      <c r="A1318" s="161" t="s">
        <v>59</v>
      </c>
      <c r="B1318" s="32"/>
      <c r="C1318" s="164" t="str">
        <f t="shared" si="543"/>
        <v>Z</v>
      </c>
      <c r="D1318" s="68"/>
      <c r="E1318" s="40"/>
      <c r="F1318" s="35"/>
      <c r="G1318" s="32"/>
      <c r="H1318" s="32"/>
      <c r="I1318" s="32"/>
      <c r="J1318" s="32"/>
      <c r="K1318" s="41"/>
      <c r="L1318" s="42"/>
      <c r="M1318" s="42"/>
      <c r="N1318" s="167" t="str">
        <f t="shared" si="544"/>
        <v>Uit</v>
      </c>
      <c r="O1318" s="46"/>
      <c r="P1318" s="47"/>
      <c r="Q1318" s="48">
        <f t="shared" si="545"/>
        <v>0</v>
      </c>
      <c r="R1318" s="49" t="str">
        <f t="shared" si="546"/>
        <v/>
      </c>
      <c r="S1318" s="50" t="str">
        <f t="shared" si="547"/>
        <v>Uit</v>
      </c>
      <c r="T1318" s="171">
        <f t="shared" si="548"/>
        <v>0</v>
      </c>
      <c r="U1318" s="169">
        <f t="shared" si="549"/>
        <v>0</v>
      </c>
      <c r="V1318" s="169" t="str">
        <f t="shared" si="550"/>
        <v>Uit</v>
      </c>
      <c r="W1318" s="170" t="str">
        <f t="shared" si="551"/>
        <v/>
      </c>
      <c r="X1318" s="91" t="str">
        <f t="shared" si="552"/>
        <v/>
      </c>
      <c r="Y1318" s="51"/>
      <c r="Z1318" s="51"/>
      <c r="AA1318" s="51"/>
      <c r="AB1318" s="51"/>
      <c r="AC1318" s="51"/>
      <c r="AD1318" s="51"/>
      <c r="AE1318" s="51"/>
      <c r="AF1318" s="51"/>
      <c r="AG1318" s="51"/>
      <c r="AH1318" s="51"/>
      <c r="AI1318" s="51"/>
      <c r="AJ1318" s="51"/>
      <c r="AK1318" s="51"/>
      <c r="AL1318" s="51"/>
      <c r="AM1318" s="51"/>
      <c r="AN1318" s="51"/>
      <c r="AO1318" s="51"/>
      <c r="AP1318" s="51"/>
      <c r="AQ1318" s="51"/>
      <c r="AR1318" s="51"/>
      <c r="AS1318" s="51"/>
      <c r="AT1318" s="51"/>
      <c r="AU1318" s="51"/>
      <c r="AV1318" s="51"/>
      <c r="AW1318" s="51"/>
      <c r="AX1318" s="149">
        <f t="shared" si="553"/>
        <v>0</v>
      </c>
      <c r="AY1318" s="52"/>
      <c r="AZ1318" s="90" t="e">
        <f>VLOOKUP(AY1318,Termination!C:D,2,FALSE)</f>
        <v>#N/A</v>
      </c>
      <c r="BA1318" s="92" t="str">
        <f t="shared" si="554"/>
        <v/>
      </c>
      <c r="BB1318" s="89"/>
      <c r="BC1318" s="89"/>
      <c r="BD1318" s="150" t="str">
        <f t="shared" si="555"/>
        <v/>
      </c>
      <c r="BE1318" s="151">
        <f>VLOOKUP(A1318,Basisgegevens!$B:$L,5,0)</f>
        <v>3.8425925925925923E-3</v>
      </c>
      <c r="BF1318" s="151">
        <f>VLOOKUP($A1318,Basisgegevens!$B:$L,7,0)</f>
        <v>3.6111111111111109E-3</v>
      </c>
      <c r="BG1318" s="151">
        <f>VLOOKUP($A1318,Basisgegevens!$B:$L,8,0)</f>
        <v>9.6064814814814815E-3</v>
      </c>
      <c r="BH1318" s="152">
        <f>VLOOKUP($A1318,Basisgegevens!$B:$L,9,0)</f>
        <v>220</v>
      </c>
      <c r="BI1318" s="152">
        <f>VLOOKUP($A1318,Basisgegevens!$B:$L,10,0)</f>
        <v>99</v>
      </c>
      <c r="BJ1318" s="152">
        <f>VLOOKUP($A1318,Basisgegevens!$B:$L,11,0)</f>
        <v>19</v>
      </c>
      <c r="BK1318" s="152" t="str">
        <f t="shared" si="556"/>
        <v/>
      </c>
      <c r="BL1318" s="153" t="str">
        <f t="shared" si="557"/>
        <v>Uit</v>
      </c>
      <c r="BM1318" s="154" t="str">
        <f t="shared" si="565"/>
        <v/>
      </c>
      <c r="BN1318" s="154">
        <f t="shared" si="559"/>
        <v>0</v>
      </c>
      <c r="BO1318" s="154" t="str">
        <f t="shared" si="560"/>
        <v/>
      </c>
      <c r="BP1318" s="61"/>
      <c r="BQ1318" s="61"/>
      <c r="BR1318" s="59" t="str">
        <f t="shared" si="561"/>
        <v/>
      </c>
      <c r="BS1318" s="59" t="str">
        <f t="shared" si="562"/>
        <v/>
      </c>
      <c r="BT1318" s="155" t="str">
        <f t="shared" si="563"/>
        <v/>
      </c>
      <c r="BU1318" s="156" t="str">
        <f t="shared" si="564"/>
        <v/>
      </c>
      <c r="BV1318" s="68"/>
      <c r="BW1318" s="68"/>
      <c r="BX1318" s="68"/>
      <c r="BY1318" s="68"/>
      <c r="BZ1318" s="68"/>
      <c r="CA1318" s="68"/>
      <c r="CB1318" s="68"/>
      <c r="CC1318" s="68"/>
    </row>
    <row r="1319" spans="1:81" x14ac:dyDescent="0.2">
      <c r="A1319" s="161" t="s">
        <v>59</v>
      </c>
      <c r="B1319" s="32"/>
      <c r="C1319" s="164" t="str">
        <f t="shared" si="543"/>
        <v>Z</v>
      </c>
      <c r="D1319" s="68"/>
      <c r="E1319" s="40"/>
      <c r="F1319" s="35"/>
      <c r="G1319" s="32"/>
      <c r="H1319" s="32"/>
      <c r="I1319" s="32"/>
      <c r="J1319" s="32"/>
      <c r="K1319" s="41"/>
      <c r="L1319" s="42"/>
      <c r="M1319" s="42"/>
      <c r="N1319" s="167" t="str">
        <f t="shared" si="544"/>
        <v>Uit</v>
      </c>
      <c r="O1319" s="46"/>
      <c r="P1319" s="47"/>
      <c r="Q1319" s="48">
        <f t="shared" si="545"/>
        <v>0</v>
      </c>
      <c r="R1319" s="49" t="str">
        <f t="shared" si="546"/>
        <v/>
      </c>
      <c r="S1319" s="50" t="str">
        <f t="shared" si="547"/>
        <v>Uit</v>
      </c>
      <c r="T1319" s="171">
        <f t="shared" si="548"/>
        <v>0</v>
      </c>
      <c r="U1319" s="169">
        <f t="shared" si="549"/>
        <v>0</v>
      </c>
      <c r="V1319" s="169" t="str">
        <f t="shared" si="550"/>
        <v>Uit</v>
      </c>
      <c r="W1319" s="170" t="str">
        <f t="shared" si="551"/>
        <v/>
      </c>
      <c r="X1319" s="91" t="str">
        <f t="shared" si="552"/>
        <v/>
      </c>
      <c r="Y1319" s="51"/>
      <c r="Z1319" s="51"/>
      <c r="AA1319" s="51"/>
      <c r="AB1319" s="51"/>
      <c r="AC1319" s="51"/>
      <c r="AD1319" s="51"/>
      <c r="AE1319" s="51"/>
      <c r="AF1319" s="51"/>
      <c r="AG1319" s="51"/>
      <c r="AH1319" s="51"/>
      <c r="AI1319" s="51"/>
      <c r="AJ1319" s="51"/>
      <c r="AK1319" s="51"/>
      <c r="AL1319" s="51"/>
      <c r="AM1319" s="51"/>
      <c r="AN1319" s="51"/>
      <c r="AO1319" s="51"/>
      <c r="AP1319" s="51"/>
      <c r="AQ1319" s="51"/>
      <c r="AR1319" s="51"/>
      <c r="AS1319" s="51"/>
      <c r="AT1319" s="51"/>
      <c r="AU1319" s="51"/>
      <c r="AV1319" s="51"/>
      <c r="AW1319" s="51"/>
      <c r="AX1319" s="149">
        <f t="shared" si="553"/>
        <v>0</v>
      </c>
      <c r="AY1319" s="52"/>
      <c r="AZ1319" s="90" t="e">
        <f>VLOOKUP(AY1319,Termination!C:D,2,FALSE)</f>
        <v>#N/A</v>
      </c>
      <c r="BA1319" s="92" t="str">
        <f t="shared" si="554"/>
        <v/>
      </c>
      <c r="BB1319" s="89"/>
      <c r="BC1319" s="89"/>
      <c r="BD1319" s="150" t="str">
        <f t="shared" si="555"/>
        <v/>
      </c>
      <c r="BE1319" s="151">
        <f>VLOOKUP(A1319,Basisgegevens!$B:$L,5,0)</f>
        <v>3.8425925925925923E-3</v>
      </c>
      <c r="BF1319" s="151">
        <f>VLOOKUP($A1319,Basisgegevens!$B:$L,7,0)</f>
        <v>3.6111111111111109E-3</v>
      </c>
      <c r="BG1319" s="151">
        <f>VLOOKUP($A1319,Basisgegevens!$B:$L,8,0)</f>
        <v>9.6064814814814815E-3</v>
      </c>
      <c r="BH1319" s="152">
        <f>VLOOKUP($A1319,Basisgegevens!$B:$L,9,0)</f>
        <v>220</v>
      </c>
      <c r="BI1319" s="152">
        <f>VLOOKUP($A1319,Basisgegevens!$B:$L,10,0)</f>
        <v>99</v>
      </c>
      <c r="BJ1319" s="152">
        <f>VLOOKUP($A1319,Basisgegevens!$B:$L,11,0)</f>
        <v>19</v>
      </c>
      <c r="BK1319" s="152" t="str">
        <f t="shared" si="556"/>
        <v/>
      </c>
      <c r="BL1319" s="153" t="str">
        <f t="shared" si="557"/>
        <v>Uit</v>
      </c>
      <c r="BM1319" s="154" t="str">
        <f t="shared" si="565"/>
        <v/>
      </c>
      <c r="BN1319" s="154">
        <f t="shared" si="559"/>
        <v>0</v>
      </c>
      <c r="BO1319" s="154" t="str">
        <f t="shared" si="560"/>
        <v/>
      </c>
      <c r="BP1319" s="61"/>
      <c r="BQ1319" s="61"/>
      <c r="BR1319" s="59" t="str">
        <f t="shared" si="561"/>
        <v/>
      </c>
      <c r="BS1319" s="59" t="str">
        <f t="shared" si="562"/>
        <v/>
      </c>
      <c r="BT1319" s="155" t="str">
        <f t="shared" si="563"/>
        <v/>
      </c>
      <c r="BU1319" s="156" t="str">
        <f t="shared" si="564"/>
        <v/>
      </c>
      <c r="BV1319" s="68"/>
      <c r="BW1319" s="68"/>
      <c r="BX1319" s="68"/>
      <c r="BY1319" s="68"/>
      <c r="BZ1319" s="68"/>
      <c r="CA1319" s="68"/>
      <c r="CB1319" s="68"/>
      <c r="CC1319" s="68"/>
    </row>
    <row r="1320" spans="1:81" x14ac:dyDescent="0.2">
      <c r="A1320" s="161" t="s">
        <v>59</v>
      </c>
      <c r="B1320" s="32"/>
      <c r="C1320" s="164" t="str">
        <f t="shared" si="543"/>
        <v>Z</v>
      </c>
      <c r="D1320" s="68"/>
      <c r="E1320" s="40"/>
      <c r="F1320" s="35"/>
      <c r="G1320" s="32"/>
      <c r="H1320" s="32"/>
      <c r="I1320" s="32"/>
      <c r="J1320" s="32"/>
      <c r="K1320" s="41"/>
      <c r="L1320" s="42"/>
      <c r="M1320" s="42"/>
      <c r="N1320" s="167" t="str">
        <f t="shared" si="544"/>
        <v>Uit</v>
      </c>
      <c r="O1320" s="46"/>
      <c r="P1320" s="47"/>
      <c r="Q1320" s="48">
        <f t="shared" si="545"/>
        <v>0</v>
      </c>
      <c r="R1320" s="49" t="str">
        <f t="shared" si="546"/>
        <v/>
      </c>
      <c r="S1320" s="50" t="str">
        <f t="shared" si="547"/>
        <v>Uit</v>
      </c>
      <c r="T1320" s="171">
        <f t="shared" si="548"/>
        <v>0</v>
      </c>
      <c r="U1320" s="169">
        <f t="shared" si="549"/>
        <v>0</v>
      </c>
      <c r="V1320" s="169" t="str">
        <f t="shared" si="550"/>
        <v>Uit</v>
      </c>
      <c r="W1320" s="170" t="str">
        <f t="shared" si="551"/>
        <v/>
      </c>
      <c r="X1320" s="91" t="str">
        <f t="shared" si="552"/>
        <v/>
      </c>
      <c r="Y1320" s="51"/>
      <c r="Z1320" s="51"/>
      <c r="AA1320" s="51"/>
      <c r="AB1320" s="51"/>
      <c r="AC1320" s="51"/>
      <c r="AD1320" s="51"/>
      <c r="AE1320" s="51"/>
      <c r="AF1320" s="51"/>
      <c r="AG1320" s="51"/>
      <c r="AH1320" s="51"/>
      <c r="AI1320" s="51"/>
      <c r="AJ1320" s="51"/>
      <c r="AK1320" s="51"/>
      <c r="AL1320" s="51"/>
      <c r="AM1320" s="51"/>
      <c r="AN1320" s="51"/>
      <c r="AO1320" s="51"/>
      <c r="AP1320" s="51"/>
      <c r="AQ1320" s="51"/>
      <c r="AR1320" s="51"/>
      <c r="AS1320" s="51"/>
      <c r="AT1320" s="51"/>
      <c r="AU1320" s="51"/>
      <c r="AV1320" s="51"/>
      <c r="AW1320" s="51"/>
      <c r="AX1320" s="149">
        <f t="shared" si="553"/>
        <v>0</v>
      </c>
      <c r="AY1320" s="52"/>
      <c r="AZ1320" s="90" t="e">
        <f>VLOOKUP(AY1320,Termination!C:D,2,FALSE)</f>
        <v>#N/A</v>
      </c>
      <c r="BA1320" s="92" t="str">
        <f t="shared" si="554"/>
        <v/>
      </c>
      <c r="BB1320" s="89"/>
      <c r="BC1320" s="89"/>
      <c r="BD1320" s="150" t="str">
        <f t="shared" si="555"/>
        <v/>
      </c>
      <c r="BE1320" s="151">
        <f>VLOOKUP(A1320,Basisgegevens!$B:$L,5,0)</f>
        <v>3.8425925925925923E-3</v>
      </c>
      <c r="BF1320" s="151">
        <f>VLOOKUP($A1320,Basisgegevens!$B:$L,7,0)</f>
        <v>3.6111111111111109E-3</v>
      </c>
      <c r="BG1320" s="151">
        <f>VLOOKUP($A1320,Basisgegevens!$B:$L,8,0)</f>
        <v>9.6064814814814815E-3</v>
      </c>
      <c r="BH1320" s="152">
        <f>VLOOKUP($A1320,Basisgegevens!$B:$L,9,0)</f>
        <v>220</v>
      </c>
      <c r="BI1320" s="152">
        <f>VLOOKUP($A1320,Basisgegevens!$B:$L,10,0)</f>
        <v>99</v>
      </c>
      <c r="BJ1320" s="152">
        <f>VLOOKUP($A1320,Basisgegevens!$B:$L,11,0)</f>
        <v>19</v>
      </c>
      <c r="BK1320" s="152" t="str">
        <f t="shared" si="556"/>
        <v/>
      </c>
      <c r="BL1320" s="153" t="str">
        <f t="shared" si="557"/>
        <v>Uit</v>
      </c>
      <c r="BM1320" s="154" t="str">
        <f t="shared" si="565"/>
        <v/>
      </c>
      <c r="BN1320" s="154">
        <f t="shared" si="559"/>
        <v>0</v>
      </c>
      <c r="BO1320" s="154" t="str">
        <f t="shared" si="560"/>
        <v/>
      </c>
      <c r="BP1320" s="61"/>
      <c r="BQ1320" s="61"/>
      <c r="BR1320" s="59" t="str">
        <f t="shared" si="561"/>
        <v/>
      </c>
      <c r="BS1320" s="59" t="str">
        <f t="shared" si="562"/>
        <v/>
      </c>
      <c r="BT1320" s="155" t="str">
        <f t="shared" si="563"/>
        <v/>
      </c>
      <c r="BU1320" s="156" t="str">
        <f t="shared" si="564"/>
        <v/>
      </c>
      <c r="BV1320" s="68"/>
      <c r="BW1320" s="68"/>
      <c r="BX1320" s="68"/>
      <c r="BY1320" s="68"/>
      <c r="BZ1320" s="68"/>
      <c r="CA1320" s="68"/>
      <c r="CB1320" s="68"/>
      <c r="CC1320" s="68"/>
    </row>
    <row r="1321" spans="1:81" x14ac:dyDescent="0.2">
      <c r="A1321" s="161" t="s">
        <v>59</v>
      </c>
      <c r="B1321" s="32"/>
      <c r="C1321" s="164" t="str">
        <f t="shared" si="543"/>
        <v>Z</v>
      </c>
      <c r="D1321" s="68"/>
      <c r="E1321" s="40"/>
      <c r="F1321" s="35"/>
      <c r="G1321" s="32"/>
      <c r="H1321" s="32"/>
      <c r="I1321" s="32"/>
      <c r="J1321" s="32"/>
      <c r="K1321" s="41"/>
      <c r="L1321" s="42"/>
      <c r="M1321" s="42"/>
      <c r="N1321" s="167" t="str">
        <f t="shared" si="544"/>
        <v>Uit</v>
      </c>
      <c r="O1321" s="46"/>
      <c r="P1321" s="47"/>
      <c r="Q1321" s="48">
        <f t="shared" si="545"/>
        <v>0</v>
      </c>
      <c r="R1321" s="49" t="str">
        <f t="shared" si="546"/>
        <v/>
      </c>
      <c r="S1321" s="50" t="str">
        <f t="shared" si="547"/>
        <v>Uit</v>
      </c>
      <c r="T1321" s="171">
        <f t="shared" si="548"/>
        <v>0</v>
      </c>
      <c r="U1321" s="169">
        <f t="shared" si="549"/>
        <v>0</v>
      </c>
      <c r="V1321" s="169" t="str">
        <f t="shared" si="550"/>
        <v>Uit</v>
      </c>
      <c r="W1321" s="170" t="str">
        <f t="shared" si="551"/>
        <v/>
      </c>
      <c r="X1321" s="91" t="str">
        <f t="shared" si="552"/>
        <v/>
      </c>
      <c r="Y1321" s="51"/>
      <c r="Z1321" s="51"/>
      <c r="AA1321" s="51"/>
      <c r="AB1321" s="51"/>
      <c r="AC1321" s="51"/>
      <c r="AD1321" s="51"/>
      <c r="AE1321" s="51"/>
      <c r="AF1321" s="51"/>
      <c r="AG1321" s="51"/>
      <c r="AH1321" s="51"/>
      <c r="AI1321" s="51"/>
      <c r="AJ1321" s="51"/>
      <c r="AK1321" s="51"/>
      <c r="AL1321" s="51"/>
      <c r="AM1321" s="51"/>
      <c r="AN1321" s="51"/>
      <c r="AO1321" s="51"/>
      <c r="AP1321" s="51"/>
      <c r="AQ1321" s="51"/>
      <c r="AR1321" s="51"/>
      <c r="AS1321" s="51"/>
      <c r="AT1321" s="51"/>
      <c r="AU1321" s="51"/>
      <c r="AV1321" s="51"/>
      <c r="AW1321" s="51"/>
      <c r="AX1321" s="149">
        <f t="shared" si="553"/>
        <v>0</v>
      </c>
      <c r="AY1321" s="52"/>
      <c r="AZ1321" s="90" t="e">
        <f>VLOOKUP(AY1321,Termination!C:D,2,FALSE)</f>
        <v>#N/A</v>
      </c>
      <c r="BA1321" s="92" t="str">
        <f t="shared" si="554"/>
        <v/>
      </c>
      <c r="BB1321" s="89"/>
      <c r="BC1321" s="89"/>
      <c r="BD1321" s="150" t="str">
        <f t="shared" si="555"/>
        <v/>
      </c>
      <c r="BE1321" s="151">
        <f>VLOOKUP(A1321,Basisgegevens!$B:$L,5,0)</f>
        <v>3.8425925925925923E-3</v>
      </c>
      <c r="BF1321" s="151">
        <f>VLOOKUP($A1321,Basisgegevens!$B:$L,7,0)</f>
        <v>3.6111111111111109E-3</v>
      </c>
      <c r="BG1321" s="151">
        <f>VLOOKUP($A1321,Basisgegevens!$B:$L,8,0)</f>
        <v>9.6064814814814815E-3</v>
      </c>
      <c r="BH1321" s="152">
        <f>VLOOKUP($A1321,Basisgegevens!$B:$L,9,0)</f>
        <v>220</v>
      </c>
      <c r="BI1321" s="152">
        <f>VLOOKUP($A1321,Basisgegevens!$B:$L,10,0)</f>
        <v>99</v>
      </c>
      <c r="BJ1321" s="152">
        <f>VLOOKUP($A1321,Basisgegevens!$B:$L,11,0)</f>
        <v>19</v>
      </c>
      <c r="BK1321" s="152" t="str">
        <f t="shared" si="556"/>
        <v/>
      </c>
      <c r="BL1321" s="153" t="str">
        <f t="shared" si="557"/>
        <v>Uit</v>
      </c>
      <c r="BM1321" s="154" t="str">
        <f t="shared" si="565"/>
        <v/>
      </c>
      <c r="BN1321" s="154">
        <f t="shared" si="559"/>
        <v>0</v>
      </c>
      <c r="BO1321" s="154" t="str">
        <f t="shared" si="560"/>
        <v/>
      </c>
      <c r="BP1321" s="61"/>
      <c r="BQ1321" s="61"/>
      <c r="BR1321" s="59" t="str">
        <f t="shared" si="561"/>
        <v/>
      </c>
      <c r="BS1321" s="59" t="str">
        <f t="shared" si="562"/>
        <v/>
      </c>
      <c r="BT1321" s="155" t="str">
        <f t="shared" si="563"/>
        <v/>
      </c>
      <c r="BU1321" s="156" t="str">
        <f t="shared" si="564"/>
        <v/>
      </c>
      <c r="BV1321" s="68"/>
      <c r="BW1321" s="68"/>
      <c r="BX1321" s="68"/>
      <c r="BY1321" s="68"/>
      <c r="BZ1321" s="68"/>
      <c r="CA1321" s="68"/>
      <c r="CB1321" s="68"/>
      <c r="CC1321" s="68"/>
    </row>
    <row r="1322" spans="1:81" x14ac:dyDescent="0.2">
      <c r="A1322" s="161" t="s">
        <v>59</v>
      </c>
      <c r="B1322" s="32"/>
      <c r="C1322" s="164" t="str">
        <f t="shared" si="543"/>
        <v>Z</v>
      </c>
      <c r="D1322" s="68"/>
      <c r="E1322" s="40"/>
      <c r="F1322" s="35"/>
      <c r="G1322" s="32"/>
      <c r="H1322" s="32"/>
      <c r="I1322" s="32"/>
      <c r="J1322" s="32"/>
      <c r="K1322" s="41"/>
      <c r="L1322" s="42"/>
      <c r="M1322" s="42"/>
      <c r="N1322" s="167" t="str">
        <f t="shared" si="544"/>
        <v>Uit</v>
      </c>
      <c r="O1322" s="46"/>
      <c r="P1322" s="47"/>
      <c r="Q1322" s="48">
        <f t="shared" si="545"/>
        <v>0</v>
      </c>
      <c r="R1322" s="49" t="str">
        <f t="shared" si="546"/>
        <v/>
      </c>
      <c r="S1322" s="50" t="str">
        <f t="shared" si="547"/>
        <v>Uit</v>
      </c>
      <c r="T1322" s="171">
        <f t="shared" si="548"/>
        <v>0</v>
      </c>
      <c r="U1322" s="169">
        <f t="shared" si="549"/>
        <v>0</v>
      </c>
      <c r="V1322" s="169" t="str">
        <f t="shared" si="550"/>
        <v>Uit</v>
      </c>
      <c r="W1322" s="170" t="str">
        <f t="shared" si="551"/>
        <v/>
      </c>
      <c r="X1322" s="91" t="str">
        <f t="shared" si="552"/>
        <v/>
      </c>
      <c r="Y1322" s="51"/>
      <c r="Z1322" s="51"/>
      <c r="AA1322" s="51"/>
      <c r="AB1322" s="51"/>
      <c r="AC1322" s="51"/>
      <c r="AD1322" s="51"/>
      <c r="AE1322" s="51"/>
      <c r="AF1322" s="51"/>
      <c r="AG1322" s="51"/>
      <c r="AH1322" s="51"/>
      <c r="AI1322" s="51"/>
      <c r="AJ1322" s="51"/>
      <c r="AK1322" s="51"/>
      <c r="AL1322" s="51"/>
      <c r="AM1322" s="51"/>
      <c r="AN1322" s="51"/>
      <c r="AO1322" s="51"/>
      <c r="AP1322" s="51"/>
      <c r="AQ1322" s="51"/>
      <c r="AR1322" s="51"/>
      <c r="AS1322" s="51"/>
      <c r="AT1322" s="51"/>
      <c r="AU1322" s="51"/>
      <c r="AV1322" s="51"/>
      <c r="AW1322" s="51"/>
      <c r="AX1322" s="149">
        <f t="shared" si="553"/>
        <v>0</v>
      </c>
      <c r="AY1322" s="52"/>
      <c r="AZ1322" s="90" t="e">
        <f>VLOOKUP(AY1322,Termination!C:D,2,FALSE)</f>
        <v>#N/A</v>
      </c>
      <c r="BA1322" s="92" t="str">
        <f t="shared" si="554"/>
        <v/>
      </c>
      <c r="BB1322" s="89"/>
      <c r="BC1322" s="89"/>
      <c r="BD1322" s="150" t="str">
        <f t="shared" si="555"/>
        <v/>
      </c>
      <c r="BE1322" s="151">
        <f>VLOOKUP(A1322,Basisgegevens!$B:$L,5,0)</f>
        <v>3.8425925925925923E-3</v>
      </c>
      <c r="BF1322" s="151">
        <f>VLOOKUP($A1322,Basisgegevens!$B:$L,7,0)</f>
        <v>3.6111111111111109E-3</v>
      </c>
      <c r="BG1322" s="151">
        <f>VLOOKUP($A1322,Basisgegevens!$B:$L,8,0)</f>
        <v>9.6064814814814815E-3</v>
      </c>
      <c r="BH1322" s="152">
        <f>VLOOKUP($A1322,Basisgegevens!$B:$L,9,0)</f>
        <v>220</v>
      </c>
      <c r="BI1322" s="152">
        <f>VLOOKUP($A1322,Basisgegevens!$B:$L,10,0)</f>
        <v>99</v>
      </c>
      <c r="BJ1322" s="152">
        <f>VLOOKUP($A1322,Basisgegevens!$B:$L,11,0)</f>
        <v>19</v>
      </c>
      <c r="BK1322" s="152" t="str">
        <f t="shared" si="556"/>
        <v/>
      </c>
      <c r="BL1322" s="153" t="str">
        <f t="shared" si="557"/>
        <v>Uit</v>
      </c>
      <c r="BM1322" s="154" t="str">
        <f t="shared" si="565"/>
        <v/>
      </c>
      <c r="BN1322" s="154">
        <f t="shared" si="559"/>
        <v>0</v>
      </c>
      <c r="BO1322" s="154" t="str">
        <f t="shared" si="560"/>
        <v/>
      </c>
      <c r="BP1322" s="61"/>
      <c r="BQ1322" s="61"/>
      <c r="BR1322" s="59" t="str">
        <f t="shared" si="561"/>
        <v/>
      </c>
      <c r="BS1322" s="59" t="str">
        <f t="shared" si="562"/>
        <v/>
      </c>
      <c r="BT1322" s="155" t="str">
        <f t="shared" si="563"/>
        <v/>
      </c>
      <c r="BU1322" s="156" t="str">
        <f t="shared" si="564"/>
        <v/>
      </c>
      <c r="BV1322" s="68"/>
      <c r="BW1322" s="68"/>
      <c r="BX1322" s="68"/>
      <c r="BY1322" s="68"/>
      <c r="BZ1322" s="68"/>
      <c r="CA1322" s="68"/>
      <c r="CB1322" s="68"/>
      <c r="CC1322" s="68"/>
    </row>
    <row r="1323" spans="1:81" x14ac:dyDescent="0.2">
      <c r="A1323" s="161" t="s">
        <v>59</v>
      </c>
      <c r="B1323" s="32"/>
      <c r="C1323" s="164" t="str">
        <f t="shared" si="543"/>
        <v>Z</v>
      </c>
      <c r="D1323" s="68"/>
      <c r="E1323" s="40"/>
      <c r="F1323" s="35"/>
      <c r="G1323" s="32"/>
      <c r="H1323" s="32"/>
      <c r="I1323" s="32"/>
      <c r="J1323" s="32"/>
      <c r="K1323" s="41"/>
      <c r="L1323" s="42"/>
      <c r="M1323" s="42"/>
      <c r="N1323" s="167" t="str">
        <f t="shared" si="544"/>
        <v>Uit</v>
      </c>
      <c r="O1323" s="46"/>
      <c r="P1323" s="47"/>
      <c r="Q1323" s="48">
        <f t="shared" si="545"/>
        <v>0</v>
      </c>
      <c r="R1323" s="49" t="str">
        <f t="shared" si="546"/>
        <v/>
      </c>
      <c r="S1323" s="50" t="str">
        <f t="shared" si="547"/>
        <v>Uit</v>
      </c>
      <c r="T1323" s="171">
        <f t="shared" si="548"/>
        <v>0</v>
      </c>
      <c r="U1323" s="169">
        <f t="shared" si="549"/>
        <v>0</v>
      </c>
      <c r="V1323" s="169" t="str">
        <f t="shared" si="550"/>
        <v>Uit</v>
      </c>
      <c r="W1323" s="170" t="str">
        <f t="shared" si="551"/>
        <v/>
      </c>
      <c r="X1323" s="91" t="str">
        <f t="shared" si="552"/>
        <v/>
      </c>
      <c r="Y1323" s="51"/>
      <c r="Z1323" s="51"/>
      <c r="AA1323" s="51"/>
      <c r="AB1323" s="51"/>
      <c r="AC1323" s="51"/>
      <c r="AD1323" s="51"/>
      <c r="AE1323" s="51"/>
      <c r="AF1323" s="51"/>
      <c r="AG1323" s="51"/>
      <c r="AH1323" s="51"/>
      <c r="AI1323" s="51"/>
      <c r="AJ1323" s="51"/>
      <c r="AK1323" s="51"/>
      <c r="AL1323" s="51"/>
      <c r="AM1323" s="51"/>
      <c r="AN1323" s="51"/>
      <c r="AO1323" s="51"/>
      <c r="AP1323" s="51"/>
      <c r="AQ1323" s="51"/>
      <c r="AR1323" s="51"/>
      <c r="AS1323" s="51"/>
      <c r="AT1323" s="51"/>
      <c r="AU1323" s="51"/>
      <c r="AV1323" s="51"/>
      <c r="AW1323" s="51"/>
      <c r="AX1323" s="149">
        <f t="shared" si="553"/>
        <v>0</v>
      </c>
      <c r="AY1323" s="52"/>
      <c r="AZ1323" s="90" t="e">
        <f>VLOOKUP(AY1323,Termination!C:D,2,FALSE)</f>
        <v>#N/A</v>
      </c>
      <c r="BA1323" s="92" t="str">
        <f t="shared" si="554"/>
        <v/>
      </c>
      <c r="BB1323" s="89"/>
      <c r="BC1323" s="89"/>
      <c r="BD1323" s="150" t="str">
        <f t="shared" si="555"/>
        <v/>
      </c>
      <c r="BE1323" s="151">
        <f>VLOOKUP(A1323,Basisgegevens!$B:$L,5,0)</f>
        <v>3.8425925925925923E-3</v>
      </c>
      <c r="BF1323" s="151">
        <f>VLOOKUP($A1323,Basisgegevens!$B:$L,7,0)</f>
        <v>3.6111111111111109E-3</v>
      </c>
      <c r="BG1323" s="151">
        <f>VLOOKUP($A1323,Basisgegevens!$B:$L,8,0)</f>
        <v>9.6064814814814815E-3</v>
      </c>
      <c r="BH1323" s="152">
        <f>VLOOKUP($A1323,Basisgegevens!$B:$L,9,0)</f>
        <v>220</v>
      </c>
      <c r="BI1323" s="152">
        <f>VLOOKUP($A1323,Basisgegevens!$B:$L,10,0)</f>
        <v>99</v>
      </c>
      <c r="BJ1323" s="152">
        <f>VLOOKUP($A1323,Basisgegevens!$B:$L,11,0)</f>
        <v>19</v>
      </c>
      <c r="BK1323" s="152" t="str">
        <f t="shared" si="556"/>
        <v/>
      </c>
      <c r="BL1323" s="153" t="str">
        <f t="shared" si="557"/>
        <v>Uit</v>
      </c>
      <c r="BM1323" s="154" t="str">
        <f t="shared" si="565"/>
        <v/>
      </c>
      <c r="BN1323" s="154">
        <f t="shared" si="559"/>
        <v>0</v>
      </c>
      <c r="BO1323" s="154" t="str">
        <f t="shared" si="560"/>
        <v/>
      </c>
      <c r="BP1323" s="61"/>
      <c r="BQ1323" s="61"/>
      <c r="BR1323" s="59" t="str">
        <f t="shared" si="561"/>
        <v/>
      </c>
      <c r="BS1323" s="59" t="str">
        <f t="shared" si="562"/>
        <v/>
      </c>
      <c r="BT1323" s="155" t="str">
        <f t="shared" si="563"/>
        <v/>
      </c>
      <c r="BU1323" s="156" t="str">
        <f t="shared" si="564"/>
        <v/>
      </c>
      <c r="BV1323" s="68"/>
      <c r="BW1323" s="68"/>
      <c r="BX1323" s="68"/>
      <c r="BY1323" s="68"/>
      <c r="BZ1323" s="68"/>
      <c r="CA1323" s="68"/>
      <c r="CB1323" s="68"/>
      <c r="CC1323" s="68"/>
    </row>
    <row r="1324" spans="1:81" x14ac:dyDescent="0.2">
      <c r="A1324" s="161" t="s">
        <v>59</v>
      </c>
      <c r="B1324" s="32"/>
      <c r="C1324" s="164" t="str">
        <f t="shared" si="543"/>
        <v>Z</v>
      </c>
      <c r="D1324" s="68"/>
      <c r="E1324" s="40"/>
      <c r="F1324" s="35"/>
      <c r="G1324" s="32"/>
      <c r="H1324" s="32"/>
      <c r="I1324" s="32"/>
      <c r="J1324" s="32"/>
      <c r="K1324" s="41"/>
      <c r="L1324" s="42"/>
      <c r="M1324" s="42"/>
      <c r="N1324" s="167" t="str">
        <f t="shared" si="544"/>
        <v>Uit</v>
      </c>
      <c r="O1324" s="46"/>
      <c r="P1324" s="47"/>
      <c r="Q1324" s="48">
        <f t="shared" si="545"/>
        <v>0</v>
      </c>
      <c r="R1324" s="49" t="str">
        <f t="shared" si="546"/>
        <v/>
      </c>
      <c r="S1324" s="50" t="str">
        <f t="shared" si="547"/>
        <v>Uit</v>
      </c>
      <c r="T1324" s="171">
        <f t="shared" si="548"/>
        <v>0</v>
      </c>
      <c r="U1324" s="169">
        <f t="shared" si="549"/>
        <v>0</v>
      </c>
      <c r="V1324" s="169" t="str">
        <f t="shared" si="550"/>
        <v>Uit</v>
      </c>
      <c r="W1324" s="170" t="str">
        <f t="shared" si="551"/>
        <v/>
      </c>
      <c r="X1324" s="91" t="str">
        <f t="shared" si="552"/>
        <v/>
      </c>
      <c r="Y1324" s="51"/>
      <c r="Z1324" s="51"/>
      <c r="AA1324" s="51"/>
      <c r="AB1324" s="51"/>
      <c r="AC1324" s="51"/>
      <c r="AD1324" s="51"/>
      <c r="AE1324" s="51"/>
      <c r="AF1324" s="51"/>
      <c r="AG1324" s="51"/>
      <c r="AH1324" s="51"/>
      <c r="AI1324" s="51"/>
      <c r="AJ1324" s="51"/>
      <c r="AK1324" s="51"/>
      <c r="AL1324" s="51"/>
      <c r="AM1324" s="51"/>
      <c r="AN1324" s="51"/>
      <c r="AO1324" s="51"/>
      <c r="AP1324" s="51"/>
      <c r="AQ1324" s="51"/>
      <c r="AR1324" s="51"/>
      <c r="AS1324" s="51"/>
      <c r="AT1324" s="51"/>
      <c r="AU1324" s="51"/>
      <c r="AV1324" s="51"/>
      <c r="AW1324" s="51"/>
      <c r="AX1324" s="149">
        <f t="shared" si="553"/>
        <v>0</v>
      </c>
      <c r="AY1324" s="52"/>
      <c r="AZ1324" s="90" t="e">
        <f>VLOOKUP(AY1324,Termination!C:D,2,FALSE)</f>
        <v>#N/A</v>
      </c>
      <c r="BA1324" s="92" t="str">
        <f t="shared" si="554"/>
        <v/>
      </c>
      <c r="BB1324" s="89"/>
      <c r="BC1324" s="89"/>
      <c r="BD1324" s="150" t="str">
        <f t="shared" si="555"/>
        <v/>
      </c>
      <c r="BE1324" s="151">
        <f>VLOOKUP(A1324,Basisgegevens!$B:$L,5,0)</f>
        <v>3.8425925925925923E-3</v>
      </c>
      <c r="BF1324" s="151">
        <f>VLOOKUP($A1324,Basisgegevens!$B:$L,7,0)</f>
        <v>3.6111111111111109E-3</v>
      </c>
      <c r="BG1324" s="151">
        <f>VLOOKUP($A1324,Basisgegevens!$B:$L,8,0)</f>
        <v>9.6064814814814815E-3</v>
      </c>
      <c r="BH1324" s="152">
        <f>VLOOKUP($A1324,Basisgegevens!$B:$L,9,0)</f>
        <v>220</v>
      </c>
      <c r="BI1324" s="152">
        <f>VLOOKUP($A1324,Basisgegevens!$B:$L,10,0)</f>
        <v>99</v>
      </c>
      <c r="BJ1324" s="152">
        <f>VLOOKUP($A1324,Basisgegevens!$B:$L,11,0)</f>
        <v>19</v>
      </c>
      <c r="BK1324" s="152" t="str">
        <f t="shared" si="556"/>
        <v/>
      </c>
      <c r="BL1324" s="153" t="str">
        <f t="shared" si="557"/>
        <v>Uit</v>
      </c>
      <c r="BM1324" s="154" t="str">
        <f t="shared" si="565"/>
        <v/>
      </c>
      <c r="BN1324" s="154">
        <f t="shared" si="559"/>
        <v>0</v>
      </c>
      <c r="BO1324" s="154" t="str">
        <f t="shared" si="560"/>
        <v/>
      </c>
      <c r="BP1324" s="61"/>
      <c r="BQ1324" s="61"/>
      <c r="BR1324" s="59" t="str">
        <f t="shared" si="561"/>
        <v/>
      </c>
      <c r="BS1324" s="59" t="str">
        <f t="shared" si="562"/>
        <v/>
      </c>
      <c r="BT1324" s="155" t="str">
        <f t="shared" si="563"/>
        <v/>
      </c>
      <c r="BU1324" s="156" t="str">
        <f t="shared" si="564"/>
        <v/>
      </c>
      <c r="BV1324" s="68"/>
      <c r="BW1324" s="68"/>
      <c r="BX1324" s="68"/>
      <c r="BY1324" s="68"/>
      <c r="BZ1324" s="68"/>
      <c r="CA1324" s="68"/>
      <c r="CB1324" s="68"/>
      <c r="CC1324" s="68"/>
    </row>
    <row r="1325" spans="1:81" x14ac:dyDescent="0.2">
      <c r="A1325" s="161" t="s">
        <v>59</v>
      </c>
      <c r="B1325" s="32"/>
      <c r="C1325" s="164" t="str">
        <f t="shared" si="543"/>
        <v>Z</v>
      </c>
      <c r="D1325" s="68"/>
      <c r="E1325" s="40"/>
      <c r="F1325" s="35"/>
      <c r="G1325" s="32"/>
      <c r="H1325" s="32"/>
      <c r="I1325" s="32"/>
      <c r="J1325" s="32"/>
      <c r="K1325" s="41"/>
      <c r="L1325" s="42"/>
      <c r="M1325" s="42"/>
      <c r="N1325" s="167" t="str">
        <f t="shared" si="544"/>
        <v>Uit</v>
      </c>
      <c r="O1325" s="46"/>
      <c r="P1325" s="47"/>
      <c r="Q1325" s="48">
        <f t="shared" si="545"/>
        <v>0</v>
      </c>
      <c r="R1325" s="49" t="str">
        <f t="shared" si="546"/>
        <v/>
      </c>
      <c r="S1325" s="50" t="str">
        <f t="shared" si="547"/>
        <v>Uit</v>
      </c>
      <c r="T1325" s="171">
        <f t="shared" si="548"/>
        <v>0</v>
      </c>
      <c r="U1325" s="169">
        <f t="shared" si="549"/>
        <v>0</v>
      </c>
      <c r="V1325" s="169" t="str">
        <f t="shared" si="550"/>
        <v>Uit</v>
      </c>
      <c r="W1325" s="170" t="str">
        <f t="shared" si="551"/>
        <v/>
      </c>
      <c r="X1325" s="91" t="str">
        <f t="shared" si="552"/>
        <v/>
      </c>
      <c r="Y1325" s="51"/>
      <c r="Z1325" s="51"/>
      <c r="AA1325" s="51"/>
      <c r="AB1325" s="51"/>
      <c r="AC1325" s="51"/>
      <c r="AD1325" s="51"/>
      <c r="AE1325" s="51"/>
      <c r="AF1325" s="51"/>
      <c r="AG1325" s="51"/>
      <c r="AH1325" s="51"/>
      <c r="AI1325" s="51"/>
      <c r="AJ1325" s="51"/>
      <c r="AK1325" s="51"/>
      <c r="AL1325" s="51"/>
      <c r="AM1325" s="51"/>
      <c r="AN1325" s="51"/>
      <c r="AO1325" s="51"/>
      <c r="AP1325" s="51"/>
      <c r="AQ1325" s="51"/>
      <c r="AR1325" s="51"/>
      <c r="AS1325" s="51"/>
      <c r="AT1325" s="51"/>
      <c r="AU1325" s="51"/>
      <c r="AV1325" s="51"/>
      <c r="AW1325" s="51"/>
      <c r="AX1325" s="149">
        <f t="shared" si="553"/>
        <v>0</v>
      </c>
      <c r="AY1325" s="52"/>
      <c r="AZ1325" s="90" t="e">
        <f>VLOOKUP(AY1325,Termination!C:D,2,FALSE)</f>
        <v>#N/A</v>
      </c>
      <c r="BA1325" s="92" t="str">
        <f t="shared" si="554"/>
        <v/>
      </c>
      <c r="BB1325" s="89"/>
      <c r="BC1325" s="89"/>
      <c r="BD1325" s="150" t="str">
        <f t="shared" si="555"/>
        <v/>
      </c>
      <c r="BE1325" s="151">
        <f>VLOOKUP(A1325,Basisgegevens!$B:$L,5,0)</f>
        <v>3.8425925925925923E-3</v>
      </c>
      <c r="BF1325" s="151">
        <f>VLOOKUP($A1325,Basisgegevens!$B:$L,7,0)</f>
        <v>3.6111111111111109E-3</v>
      </c>
      <c r="BG1325" s="151">
        <f>VLOOKUP($A1325,Basisgegevens!$B:$L,8,0)</f>
        <v>9.6064814814814815E-3</v>
      </c>
      <c r="BH1325" s="152">
        <f>VLOOKUP($A1325,Basisgegevens!$B:$L,9,0)</f>
        <v>220</v>
      </c>
      <c r="BI1325" s="152">
        <f>VLOOKUP($A1325,Basisgegevens!$B:$L,10,0)</f>
        <v>99</v>
      </c>
      <c r="BJ1325" s="152">
        <f>VLOOKUP($A1325,Basisgegevens!$B:$L,11,0)</f>
        <v>19</v>
      </c>
      <c r="BK1325" s="152" t="str">
        <f t="shared" si="556"/>
        <v/>
      </c>
      <c r="BL1325" s="153" t="str">
        <f t="shared" si="557"/>
        <v>Uit</v>
      </c>
      <c r="BM1325" s="154" t="str">
        <f t="shared" si="565"/>
        <v/>
      </c>
      <c r="BN1325" s="154">
        <f t="shared" si="559"/>
        <v>0</v>
      </c>
      <c r="BO1325" s="154" t="str">
        <f t="shared" si="560"/>
        <v/>
      </c>
      <c r="BP1325" s="61"/>
      <c r="BQ1325" s="61"/>
      <c r="BR1325" s="59" t="str">
        <f t="shared" si="561"/>
        <v/>
      </c>
      <c r="BS1325" s="59" t="str">
        <f t="shared" si="562"/>
        <v/>
      </c>
      <c r="BT1325" s="155" t="str">
        <f t="shared" si="563"/>
        <v/>
      </c>
      <c r="BU1325" s="156" t="str">
        <f t="shared" si="564"/>
        <v/>
      </c>
      <c r="BV1325" s="68"/>
      <c r="BW1325" s="68"/>
      <c r="BX1325" s="68"/>
      <c r="BY1325" s="68"/>
      <c r="BZ1325" s="68"/>
      <c r="CA1325" s="68"/>
      <c r="CB1325" s="68"/>
      <c r="CC1325" s="68"/>
    </row>
    <row r="1326" spans="1:81" x14ac:dyDescent="0.2">
      <c r="A1326" s="161" t="s">
        <v>59</v>
      </c>
      <c r="B1326" s="32"/>
      <c r="C1326" s="164" t="str">
        <f t="shared" si="543"/>
        <v>Z</v>
      </c>
      <c r="D1326" s="68"/>
      <c r="E1326" s="40"/>
      <c r="F1326" s="35"/>
      <c r="G1326" s="32"/>
      <c r="H1326" s="32"/>
      <c r="I1326" s="32"/>
      <c r="J1326" s="32"/>
      <c r="K1326" s="41"/>
      <c r="L1326" s="42"/>
      <c r="M1326" s="42"/>
      <c r="N1326" s="167" t="str">
        <f t="shared" si="544"/>
        <v>Uit</v>
      </c>
      <c r="O1326" s="46"/>
      <c r="P1326" s="47"/>
      <c r="Q1326" s="48">
        <f t="shared" si="545"/>
        <v>0</v>
      </c>
      <c r="R1326" s="49" t="str">
        <f t="shared" si="546"/>
        <v/>
      </c>
      <c r="S1326" s="50" t="str">
        <f t="shared" si="547"/>
        <v>Uit</v>
      </c>
      <c r="T1326" s="171">
        <f t="shared" si="548"/>
        <v>0</v>
      </c>
      <c r="U1326" s="169">
        <f t="shared" si="549"/>
        <v>0</v>
      </c>
      <c r="V1326" s="169" t="str">
        <f t="shared" si="550"/>
        <v>Uit</v>
      </c>
      <c r="W1326" s="170" t="str">
        <f t="shared" si="551"/>
        <v/>
      </c>
      <c r="X1326" s="91" t="str">
        <f t="shared" si="552"/>
        <v/>
      </c>
      <c r="Y1326" s="51"/>
      <c r="Z1326" s="51"/>
      <c r="AA1326" s="51"/>
      <c r="AB1326" s="51"/>
      <c r="AC1326" s="51"/>
      <c r="AD1326" s="51"/>
      <c r="AE1326" s="51"/>
      <c r="AF1326" s="51"/>
      <c r="AG1326" s="51"/>
      <c r="AH1326" s="51"/>
      <c r="AI1326" s="51"/>
      <c r="AJ1326" s="51"/>
      <c r="AK1326" s="51"/>
      <c r="AL1326" s="51"/>
      <c r="AM1326" s="51"/>
      <c r="AN1326" s="51"/>
      <c r="AO1326" s="51"/>
      <c r="AP1326" s="51"/>
      <c r="AQ1326" s="51"/>
      <c r="AR1326" s="51"/>
      <c r="AS1326" s="51"/>
      <c r="AT1326" s="51"/>
      <c r="AU1326" s="51"/>
      <c r="AV1326" s="51"/>
      <c r="AW1326" s="51"/>
      <c r="AX1326" s="149">
        <f t="shared" si="553"/>
        <v>0</v>
      </c>
      <c r="AY1326" s="52"/>
      <c r="AZ1326" s="90" t="e">
        <f>VLOOKUP(AY1326,Termination!C:D,2,FALSE)</f>
        <v>#N/A</v>
      </c>
      <c r="BA1326" s="92" t="str">
        <f t="shared" si="554"/>
        <v/>
      </c>
      <c r="BB1326" s="89"/>
      <c r="BC1326" s="89"/>
      <c r="BD1326" s="150" t="str">
        <f t="shared" si="555"/>
        <v/>
      </c>
      <c r="BE1326" s="151">
        <f>VLOOKUP(A1326,Basisgegevens!$B:$L,5,0)</f>
        <v>3.8425925925925923E-3</v>
      </c>
      <c r="BF1326" s="151">
        <f>VLOOKUP($A1326,Basisgegevens!$B:$L,7,0)</f>
        <v>3.6111111111111109E-3</v>
      </c>
      <c r="BG1326" s="151">
        <f>VLOOKUP($A1326,Basisgegevens!$B:$L,8,0)</f>
        <v>9.6064814814814815E-3</v>
      </c>
      <c r="BH1326" s="152">
        <f>VLOOKUP($A1326,Basisgegevens!$B:$L,9,0)</f>
        <v>220</v>
      </c>
      <c r="BI1326" s="152">
        <f>VLOOKUP($A1326,Basisgegevens!$B:$L,10,0)</f>
        <v>99</v>
      </c>
      <c r="BJ1326" s="152">
        <f>VLOOKUP($A1326,Basisgegevens!$B:$L,11,0)</f>
        <v>19</v>
      </c>
      <c r="BK1326" s="152" t="str">
        <f t="shared" si="556"/>
        <v/>
      </c>
      <c r="BL1326" s="153" t="str">
        <f t="shared" si="557"/>
        <v>Uit</v>
      </c>
      <c r="BM1326" s="154" t="str">
        <f t="shared" si="565"/>
        <v/>
      </c>
      <c r="BN1326" s="154">
        <f t="shared" si="559"/>
        <v>0</v>
      </c>
      <c r="BO1326" s="154" t="str">
        <f t="shared" si="560"/>
        <v/>
      </c>
      <c r="BP1326" s="61"/>
      <c r="BQ1326" s="61"/>
      <c r="BR1326" s="59" t="str">
        <f t="shared" si="561"/>
        <v/>
      </c>
      <c r="BS1326" s="59" t="str">
        <f t="shared" si="562"/>
        <v/>
      </c>
      <c r="BT1326" s="155" t="str">
        <f t="shared" si="563"/>
        <v/>
      </c>
      <c r="BU1326" s="156" t="str">
        <f t="shared" si="564"/>
        <v/>
      </c>
      <c r="BV1326" s="68"/>
      <c r="BW1326" s="68"/>
      <c r="BX1326" s="68"/>
      <c r="BY1326" s="68"/>
      <c r="BZ1326" s="68"/>
      <c r="CA1326" s="68"/>
      <c r="CB1326" s="68"/>
      <c r="CC1326" s="68"/>
    </row>
    <row r="1327" spans="1:81" x14ac:dyDescent="0.2">
      <c r="A1327" s="161" t="s">
        <v>59</v>
      </c>
      <c r="B1327" s="32"/>
      <c r="C1327" s="164" t="str">
        <f t="shared" si="543"/>
        <v>Z</v>
      </c>
      <c r="D1327" s="68"/>
      <c r="E1327" s="40"/>
      <c r="F1327" s="35"/>
      <c r="G1327" s="32"/>
      <c r="H1327" s="32"/>
      <c r="I1327" s="32"/>
      <c r="J1327" s="32"/>
      <c r="K1327" s="41"/>
      <c r="L1327" s="42"/>
      <c r="M1327" s="42"/>
      <c r="N1327" s="167" t="str">
        <f t="shared" si="544"/>
        <v>Uit</v>
      </c>
      <c r="O1327" s="46"/>
      <c r="P1327" s="47"/>
      <c r="Q1327" s="48">
        <f t="shared" si="545"/>
        <v>0</v>
      </c>
      <c r="R1327" s="49" t="str">
        <f t="shared" si="546"/>
        <v/>
      </c>
      <c r="S1327" s="50" t="str">
        <f t="shared" si="547"/>
        <v>Uit</v>
      </c>
      <c r="T1327" s="171">
        <f t="shared" si="548"/>
        <v>0</v>
      </c>
      <c r="U1327" s="169">
        <f t="shared" si="549"/>
        <v>0</v>
      </c>
      <c r="V1327" s="169" t="str">
        <f t="shared" si="550"/>
        <v>Uit</v>
      </c>
      <c r="W1327" s="170" t="str">
        <f t="shared" si="551"/>
        <v/>
      </c>
      <c r="X1327" s="91" t="str">
        <f t="shared" si="552"/>
        <v/>
      </c>
      <c r="Y1327" s="51"/>
      <c r="Z1327" s="51"/>
      <c r="AA1327" s="51"/>
      <c r="AB1327" s="51"/>
      <c r="AC1327" s="51"/>
      <c r="AD1327" s="51"/>
      <c r="AE1327" s="51"/>
      <c r="AF1327" s="51"/>
      <c r="AG1327" s="51"/>
      <c r="AH1327" s="51"/>
      <c r="AI1327" s="51"/>
      <c r="AJ1327" s="51"/>
      <c r="AK1327" s="51"/>
      <c r="AL1327" s="51"/>
      <c r="AM1327" s="51"/>
      <c r="AN1327" s="51"/>
      <c r="AO1327" s="51"/>
      <c r="AP1327" s="51"/>
      <c r="AQ1327" s="51"/>
      <c r="AR1327" s="51"/>
      <c r="AS1327" s="51"/>
      <c r="AT1327" s="51"/>
      <c r="AU1327" s="51"/>
      <c r="AV1327" s="51"/>
      <c r="AW1327" s="51"/>
      <c r="AX1327" s="149">
        <f t="shared" si="553"/>
        <v>0</v>
      </c>
      <c r="AY1327" s="52"/>
      <c r="AZ1327" s="90" t="e">
        <f>VLOOKUP(AY1327,Termination!C:D,2,FALSE)</f>
        <v>#N/A</v>
      </c>
      <c r="BA1327" s="92" t="str">
        <f t="shared" si="554"/>
        <v/>
      </c>
      <c r="BB1327" s="89"/>
      <c r="BC1327" s="89"/>
      <c r="BD1327" s="150" t="str">
        <f t="shared" si="555"/>
        <v/>
      </c>
      <c r="BE1327" s="151">
        <f>VLOOKUP(A1327,Basisgegevens!$B:$L,5,0)</f>
        <v>3.8425925925925923E-3</v>
      </c>
      <c r="BF1327" s="151">
        <f>VLOOKUP($A1327,Basisgegevens!$B:$L,7,0)</f>
        <v>3.6111111111111109E-3</v>
      </c>
      <c r="BG1327" s="151">
        <f>VLOOKUP($A1327,Basisgegevens!$B:$L,8,0)</f>
        <v>9.6064814814814815E-3</v>
      </c>
      <c r="BH1327" s="152">
        <f>VLOOKUP($A1327,Basisgegevens!$B:$L,9,0)</f>
        <v>220</v>
      </c>
      <c r="BI1327" s="152">
        <f>VLOOKUP($A1327,Basisgegevens!$B:$L,10,0)</f>
        <v>99</v>
      </c>
      <c r="BJ1327" s="152">
        <f>VLOOKUP($A1327,Basisgegevens!$B:$L,11,0)</f>
        <v>19</v>
      </c>
      <c r="BK1327" s="152" t="str">
        <f t="shared" si="556"/>
        <v/>
      </c>
      <c r="BL1327" s="153" t="str">
        <f t="shared" si="557"/>
        <v>Uit</v>
      </c>
      <c r="BM1327" s="154" t="str">
        <f t="shared" si="565"/>
        <v/>
      </c>
      <c r="BN1327" s="154">
        <f t="shared" si="559"/>
        <v>0</v>
      </c>
      <c r="BO1327" s="154" t="str">
        <f t="shared" si="560"/>
        <v/>
      </c>
      <c r="BP1327" s="61"/>
      <c r="BQ1327" s="61"/>
      <c r="BR1327" s="59" t="str">
        <f t="shared" si="561"/>
        <v/>
      </c>
      <c r="BS1327" s="59" t="str">
        <f t="shared" si="562"/>
        <v/>
      </c>
      <c r="BT1327" s="155" t="str">
        <f t="shared" si="563"/>
        <v/>
      </c>
      <c r="BU1327" s="156" t="str">
        <f t="shared" si="564"/>
        <v/>
      </c>
      <c r="BV1327" s="68"/>
      <c r="BW1327" s="68"/>
      <c r="BX1327" s="68"/>
      <c r="BY1327" s="68"/>
      <c r="BZ1327" s="68"/>
      <c r="CA1327" s="68"/>
      <c r="CB1327" s="68"/>
      <c r="CC1327" s="68"/>
    </row>
  </sheetData>
  <sheetProtection algorithmName="SHA-512" hashValue="S8EnZ/seJqosbf4Hdnr0QS/ndzKqBv4t7YWufRIWLswuobfitojPiaqvMgmVQYmQoy3ejEruig6BuY7Zvp0kIQ==" saltValue="H95rLu9W1EU7TUIKR6mhoA==" spinCount="100000" sheet="1" formatCells="0" formatColumns="0" selectLockedCells="1" sort="0" autoFilter="0"/>
  <protectedRanges>
    <protectedRange sqref="A1:CC752 A1128:CC1048576 A753:CC1127" name="Toestaan sorteren"/>
  </protectedRanges>
  <autoFilter ref="A2:CC1327" xr:uid="{00000000-0009-0000-0000-000002000000}">
    <sortState xmlns:xlrd2="http://schemas.microsoft.com/office/spreadsheetml/2017/richdata2" ref="A4:CC1502">
      <sortCondition descending="1" ref="V2:V1503"/>
    </sortState>
  </autoFilter>
  <dataConsolidate/>
  <customSheetViews>
    <customSheetView guid="{BDCBF511-CD1D-46C1-A8B2-CAEE9D39737D}" fitToPage="1" showAutoFilter="1" hiddenRows="1" hiddenColumns="1" topLeftCell="A2">
      <pane xSplit="11" ySplit="1" topLeftCell="L3" activePane="bottomRight" state="frozen"/>
      <selection pane="bottomRight" activeCell="L8" sqref="L8"/>
      <pageMargins left="0.70866141732283472" right="0.70866141732283472" top="0.74803149606299213" bottom="0.74803149606299213" header="0.31496062992125984" footer="0.31496062992125984"/>
      <pageSetup paperSize="9" scale="53" fitToHeight="0" orientation="landscape" r:id="rId1"/>
      <autoFilter ref="A2:CC1502" xr:uid="{50E225A4-375E-48A0-8580-442FFDA1EDCB}">
        <sortState xmlns:xlrd2="http://schemas.microsoft.com/office/spreadsheetml/2017/richdata2" ref="A3:CC1502">
          <sortCondition descending="1" ref="V2:V1503"/>
        </sortState>
      </autoFilter>
    </customSheetView>
    <customSheetView guid="{B291989F-B360-4EFA-AB02-06E69AEECD36}" fitToPage="1" showAutoFilter="1" hiddenRows="1" hiddenColumns="1" topLeftCell="A2">
      <pane xSplit="11" ySplit="1" topLeftCell="L3" activePane="bottomRight" state="frozen"/>
      <selection pane="bottomRight" activeCell="K3" sqref="K3"/>
      <pageMargins left="0.70866141732283472" right="0.70866141732283472" top="0.74803149606299213" bottom="0.74803149606299213" header="0.31496062992125984" footer="0.31496062992125984"/>
      <pageSetup paperSize="9" scale="53" fitToHeight="0" orientation="landscape" r:id="rId2"/>
      <autoFilter ref="A2:CC1502" xr:uid="{63A692AE-52E4-4086-8B2F-A8EA2704BDBD}">
        <sortState xmlns:xlrd2="http://schemas.microsoft.com/office/spreadsheetml/2017/richdata2" ref="A3:CC1502">
          <sortCondition descending="1" ref="V2:V1503"/>
        </sortState>
      </autoFilter>
    </customSheetView>
  </customSheetViews>
  <mergeCells count="1">
    <mergeCell ref="Q1:W1"/>
  </mergeCells>
  <conditionalFormatting sqref="BC3:BC1327">
    <cfRule type="expression" dxfId="9" priority="1">
      <formula>AX3="Uit"</formula>
    </cfRule>
    <cfRule type="expression" dxfId="8" priority="2">
      <formula>Y3="NG"</formula>
    </cfRule>
    <cfRule type="expression" dxfId="7" priority="3">
      <formula>BC3&lt;BB3</formula>
    </cfRule>
    <cfRule type="cellIs" dxfId="6" priority="4" stopIfTrue="1" operator="equal">
      <formula>""</formula>
    </cfRule>
  </conditionalFormatting>
  <conditionalFormatting sqref="BU3:BU1327">
    <cfRule type="cellIs" dxfId="5" priority="599" operator="equal">
      <formula>"onvoldoende"</formula>
    </cfRule>
  </conditionalFormatting>
  <pageMargins left="0.70866141732283472" right="0.70866141732283472" top="0.74803149606299213" bottom="0.74803149606299213" header="0.31496062992125984" footer="0.31496062992125984"/>
  <pageSetup paperSize="9" scale="53" fitToHeight="0"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Termination!$C$2:$C$19</xm:f>
          </x14:formula1>
          <xm:sqref>AY1128:AY1327 AY3:AY1127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CC24"/>
  <sheetViews>
    <sheetView workbookViewId="0">
      <selection activeCell="A2" sqref="A2:XFD2"/>
    </sheetView>
  </sheetViews>
  <sheetFormatPr defaultRowHeight="14.25" x14ac:dyDescent="0.2"/>
  <sheetData>
    <row r="1" spans="1:81" ht="142.5" x14ac:dyDescent="0.2">
      <c r="A1" s="3" t="s">
        <v>1</v>
      </c>
      <c r="B1" s="3" t="s">
        <v>187</v>
      </c>
      <c r="C1" s="3" t="s">
        <v>2</v>
      </c>
      <c r="D1" s="3" t="s">
        <v>3</v>
      </c>
      <c r="E1" s="3" t="s">
        <v>4</v>
      </c>
      <c r="F1" s="3" t="s">
        <v>5</v>
      </c>
      <c r="G1" s="3" t="s">
        <v>6</v>
      </c>
      <c r="H1" s="3" t="s">
        <v>7</v>
      </c>
      <c r="I1" s="5" t="s">
        <v>8</v>
      </c>
      <c r="J1" s="5" t="s">
        <v>9</v>
      </c>
      <c r="K1" s="5" t="s">
        <v>10</v>
      </c>
      <c r="L1" s="3" t="s">
        <v>11</v>
      </c>
      <c r="M1" s="3" t="s">
        <v>12</v>
      </c>
      <c r="N1" s="6" t="s">
        <v>13</v>
      </c>
      <c r="O1" s="7" t="s">
        <v>14</v>
      </c>
      <c r="P1" s="8" t="s">
        <v>15</v>
      </c>
      <c r="Q1" s="9" t="s">
        <v>16</v>
      </c>
      <c r="R1" s="10" t="s">
        <v>17</v>
      </c>
      <c r="S1" s="11" t="s">
        <v>18</v>
      </c>
      <c r="T1" s="11" t="s">
        <v>19</v>
      </c>
      <c r="U1" s="11" t="s">
        <v>20</v>
      </c>
      <c r="V1" s="11" t="s">
        <v>21</v>
      </c>
      <c r="W1" s="12" t="s">
        <v>22</v>
      </c>
      <c r="X1" s="3" t="s">
        <v>23</v>
      </c>
      <c r="Y1" s="3">
        <v>1</v>
      </c>
      <c r="Z1" s="3">
        <v>2</v>
      </c>
      <c r="AA1" s="3">
        <v>3</v>
      </c>
      <c r="AB1" s="3">
        <v>4</v>
      </c>
      <c r="AC1" s="3">
        <v>5</v>
      </c>
      <c r="AD1" s="3">
        <v>6</v>
      </c>
      <c r="AE1" s="3">
        <v>7</v>
      </c>
      <c r="AF1" s="3">
        <v>8</v>
      </c>
      <c r="AG1" s="3">
        <v>9</v>
      </c>
      <c r="AH1" s="3">
        <v>10</v>
      </c>
      <c r="AI1" s="3">
        <v>11</v>
      </c>
      <c r="AJ1" s="3">
        <v>12</v>
      </c>
      <c r="AK1" s="3">
        <v>13</v>
      </c>
      <c r="AL1" s="3">
        <v>14</v>
      </c>
      <c r="AM1" s="3">
        <v>15</v>
      </c>
      <c r="AN1" s="3">
        <v>16</v>
      </c>
      <c r="AO1" s="3">
        <v>17</v>
      </c>
      <c r="AP1" s="3">
        <v>18</v>
      </c>
      <c r="AQ1" s="3">
        <v>19</v>
      </c>
      <c r="AR1" s="3">
        <v>20</v>
      </c>
      <c r="AS1" s="3">
        <v>21</v>
      </c>
      <c r="AT1" s="3">
        <v>22</v>
      </c>
      <c r="AU1" s="3">
        <v>23</v>
      </c>
      <c r="AV1" s="3">
        <v>24</v>
      </c>
      <c r="AW1" s="3">
        <v>25</v>
      </c>
      <c r="AX1" s="3" t="s">
        <v>18</v>
      </c>
      <c r="AY1" s="3" t="s">
        <v>22</v>
      </c>
      <c r="AZ1" s="3" t="s">
        <v>184</v>
      </c>
      <c r="BA1" s="3" t="s">
        <v>24</v>
      </c>
      <c r="BB1" s="13" t="s">
        <v>25</v>
      </c>
      <c r="BC1" s="13" t="s">
        <v>26</v>
      </c>
      <c r="BD1" s="3" t="s">
        <v>27</v>
      </c>
      <c r="BE1" s="3" t="s">
        <v>28</v>
      </c>
      <c r="BF1" s="3" t="s">
        <v>29</v>
      </c>
      <c r="BG1" s="3" t="s">
        <v>30</v>
      </c>
      <c r="BH1" s="3" t="s">
        <v>31</v>
      </c>
      <c r="BI1" s="3" t="s">
        <v>32</v>
      </c>
      <c r="BJ1" s="3" t="s">
        <v>33</v>
      </c>
      <c r="BK1" s="3" t="s">
        <v>34</v>
      </c>
      <c r="BL1" s="11" t="s">
        <v>35</v>
      </c>
      <c r="BM1" s="3" t="s">
        <v>17</v>
      </c>
      <c r="BN1" s="10" t="s">
        <v>36</v>
      </c>
      <c r="BO1" s="10" t="s">
        <v>37</v>
      </c>
      <c r="BP1" s="9" t="s">
        <v>38</v>
      </c>
      <c r="BQ1" s="9" t="s">
        <v>39</v>
      </c>
      <c r="BR1" s="11" t="s">
        <v>40</v>
      </c>
      <c r="BS1" s="11" t="s">
        <v>41</v>
      </c>
      <c r="BT1" s="11" t="s">
        <v>42</v>
      </c>
      <c r="BU1" s="3" t="s">
        <v>43</v>
      </c>
      <c r="BV1" s="14" t="s">
        <v>44</v>
      </c>
      <c r="BW1" s="14" t="s">
        <v>45</v>
      </c>
      <c r="BX1" s="14" t="s">
        <v>46</v>
      </c>
      <c r="BY1" s="14" t="s">
        <v>47</v>
      </c>
      <c r="BZ1" s="14" t="s">
        <v>48</v>
      </c>
      <c r="CA1" s="14" t="s">
        <v>49</v>
      </c>
      <c r="CB1" s="14" t="s">
        <v>50</v>
      </c>
      <c r="CC1" s="3" t="s">
        <v>51</v>
      </c>
    </row>
    <row r="2" spans="1:81" s="1" customFormat="1" x14ac:dyDescent="0.2">
      <c r="A2" s="39"/>
      <c r="B2" s="39"/>
      <c r="C2" s="34"/>
      <c r="D2" s="34"/>
      <c r="E2" s="33"/>
      <c r="F2" s="117"/>
      <c r="G2" s="117"/>
      <c r="H2" s="117"/>
      <c r="I2" s="117"/>
      <c r="J2" s="117"/>
      <c r="K2" s="118"/>
      <c r="L2" s="119"/>
      <c r="M2" s="119"/>
      <c r="N2" s="120"/>
      <c r="O2" s="121"/>
      <c r="P2" s="121"/>
      <c r="Q2" s="122"/>
      <c r="R2" s="113"/>
      <c r="S2" s="120"/>
      <c r="T2" s="113"/>
      <c r="U2" s="113"/>
      <c r="V2" s="113"/>
      <c r="W2" s="123"/>
      <c r="X2" s="123"/>
      <c r="Y2" s="124"/>
      <c r="Z2" s="124"/>
      <c r="AA2" s="124"/>
      <c r="AB2" s="124"/>
      <c r="AC2" s="124"/>
      <c r="AD2" s="124"/>
      <c r="AE2" s="124"/>
      <c r="AF2" s="124"/>
      <c r="AG2" s="124"/>
      <c r="AH2" s="124"/>
      <c r="AI2" s="124"/>
      <c r="AJ2" s="124"/>
      <c r="AK2" s="124"/>
      <c r="AL2" s="124"/>
      <c r="AM2" s="124"/>
      <c r="AN2" s="124"/>
      <c r="AO2" s="124"/>
      <c r="AP2" s="124"/>
      <c r="AQ2" s="124"/>
      <c r="AR2" s="124"/>
      <c r="AS2" s="124"/>
      <c r="AT2" s="124"/>
      <c r="AU2" s="124"/>
      <c r="AV2" s="124"/>
      <c r="AW2" s="124"/>
      <c r="AX2" s="125"/>
      <c r="AY2" s="117"/>
      <c r="AZ2" s="117"/>
      <c r="BA2" s="122"/>
      <c r="BB2" s="126"/>
      <c r="BC2" s="126"/>
      <c r="BD2" s="127"/>
      <c r="BE2" s="128"/>
      <c r="BF2" s="128"/>
      <c r="BG2" s="128"/>
      <c r="BH2" s="122"/>
      <c r="BI2" s="122"/>
      <c r="BJ2" s="122"/>
      <c r="BK2" s="122"/>
      <c r="BL2" s="120"/>
      <c r="BM2" s="113"/>
      <c r="BN2" s="113"/>
      <c r="BO2" s="113"/>
      <c r="BP2" s="129"/>
      <c r="BQ2" s="129"/>
      <c r="BR2" s="120"/>
      <c r="BS2" s="120"/>
      <c r="BT2" s="130"/>
      <c r="BU2" s="34"/>
      <c r="BV2" s="33"/>
      <c r="BW2" s="33"/>
      <c r="BX2" s="33"/>
      <c r="BY2" s="33"/>
      <c r="BZ2" s="33"/>
      <c r="CA2" s="33"/>
      <c r="CB2" s="33"/>
      <c r="CC2" s="33"/>
    </row>
    <row r="3" spans="1:81" s="1" customFormat="1" x14ac:dyDescent="0.2">
      <c r="A3" s="39"/>
      <c r="B3" s="39"/>
      <c r="C3" s="34"/>
      <c r="D3" s="34"/>
      <c r="E3" s="33"/>
      <c r="F3" s="117"/>
      <c r="G3" s="117"/>
      <c r="H3" s="117"/>
      <c r="I3" s="117"/>
      <c r="J3" s="117"/>
      <c r="K3" s="118"/>
      <c r="L3" s="119"/>
      <c r="M3" s="119"/>
      <c r="N3" s="120"/>
      <c r="O3" s="121"/>
      <c r="P3" s="121"/>
      <c r="Q3" s="122"/>
      <c r="R3" s="113"/>
      <c r="S3" s="120"/>
      <c r="T3" s="113"/>
      <c r="U3" s="113"/>
      <c r="V3" s="113"/>
      <c r="W3" s="123"/>
      <c r="X3" s="123"/>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5"/>
      <c r="AY3" s="117"/>
      <c r="AZ3" s="117"/>
      <c r="BA3" s="122"/>
      <c r="BB3" s="126"/>
      <c r="BC3" s="126"/>
      <c r="BD3" s="127"/>
      <c r="BE3" s="128"/>
      <c r="BF3" s="128"/>
      <c r="BG3" s="128"/>
      <c r="BH3" s="122"/>
      <c r="BI3" s="122"/>
      <c r="BJ3" s="122"/>
      <c r="BK3" s="122"/>
      <c r="BL3" s="120"/>
      <c r="BM3" s="113"/>
      <c r="BN3" s="113"/>
      <c r="BO3" s="113"/>
      <c r="BP3" s="129"/>
      <c r="BQ3" s="129"/>
      <c r="BR3" s="120"/>
      <c r="BS3" s="120"/>
      <c r="BT3" s="130"/>
      <c r="BU3" s="34"/>
      <c r="BV3" s="33"/>
      <c r="BW3" s="33"/>
      <c r="BX3" s="33"/>
      <c r="BY3" s="33"/>
      <c r="BZ3" s="33"/>
      <c r="CA3" s="33"/>
      <c r="CB3" s="33"/>
      <c r="CC3" s="33"/>
    </row>
    <row r="4" spans="1:81" s="1" customFormat="1" x14ac:dyDescent="0.2">
      <c r="A4" s="39"/>
      <c r="B4" s="39"/>
      <c r="C4" s="34"/>
      <c r="D4" s="34"/>
      <c r="E4" s="33"/>
      <c r="F4" s="117"/>
      <c r="G4" s="117"/>
      <c r="H4" s="117"/>
      <c r="I4" s="117"/>
      <c r="J4" s="117"/>
      <c r="K4" s="118"/>
      <c r="L4" s="119"/>
      <c r="M4" s="119"/>
      <c r="N4" s="120"/>
      <c r="O4" s="121"/>
      <c r="P4" s="121"/>
      <c r="Q4" s="122"/>
      <c r="R4" s="113"/>
      <c r="S4" s="120"/>
      <c r="T4" s="113"/>
      <c r="U4" s="113"/>
      <c r="V4" s="113"/>
      <c r="W4" s="123"/>
      <c r="X4" s="123"/>
      <c r="Y4" s="124"/>
      <c r="Z4" s="124"/>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5"/>
      <c r="AY4" s="117"/>
      <c r="AZ4" s="117"/>
      <c r="BA4" s="122"/>
      <c r="BB4" s="126"/>
      <c r="BC4" s="126"/>
      <c r="BD4" s="127"/>
      <c r="BE4" s="128"/>
      <c r="BF4" s="128"/>
      <c r="BG4" s="128"/>
      <c r="BH4" s="122"/>
      <c r="BI4" s="122"/>
      <c r="BJ4" s="122"/>
      <c r="BK4" s="122"/>
      <c r="BL4" s="120"/>
      <c r="BM4" s="113"/>
      <c r="BN4" s="113"/>
      <c r="BO4" s="113"/>
      <c r="BP4" s="129"/>
      <c r="BQ4" s="129"/>
      <c r="BR4" s="120"/>
      <c r="BS4" s="120"/>
      <c r="BT4" s="130"/>
      <c r="BU4" s="34"/>
      <c r="BV4" s="33"/>
      <c r="BW4" s="33"/>
      <c r="BX4" s="33"/>
      <c r="BY4" s="33"/>
      <c r="BZ4" s="33"/>
      <c r="CA4" s="33"/>
      <c r="CB4" s="33"/>
      <c r="CC4" s="33"/>
    </row>
    <row r="5" spans="1:81" s="1" customFormat="1" x14ac:dyDescent="0.2">
      <c r="A5" s="39"/>
      <c r="B5" s="39"/>
      <c r="C5" s="34"/>
      <c r="D5" s="34"/>
      <c r="E5" s="33"/>
      <c r="F5" s="117"/>
      <c r="G5" s="117"/>
      <c r="H5" s="117"/>
      <c r="I5" s="117"/>
      <c r="J5" s="117"/>
      <c r="K5" s="118"/>
      <c r="L5" s="119"/>
      <c r="M5" s="119"/>
      <c r="N5" s="120"/>
      <c r="O5" s="121"/>
      <c r="P5" s="121"/>
      <c r="Q5" s="122"/>
      <c r="R5" s="113"/>
      <c r="S5" s="120"/>
      <c r="T5" s="113"/>
      <c r="U5" s="113"/>
      <c r="V5" s="113"/>
      <c r="W5" s="123"/>
      <c r="X5" s="123"/>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5"/>
      <c r="AY5" s="117"/>
      <c r="AZ5" s="117"/>
      <c r="BA5" s="122"/>
      <c r="BB5" s="126"/>
      <c r="BC5" s="126"/>
      <c r="BD5" s="127"/>
      <c r="BE5" s="128"/>
      <c r="BF5" s="128"/>
      <c r="BG5" s="128"/>
      <c r="BH5" s="122"/>
      <c r="BI5" s="122"/>
      <c r="BJ5" s="122"/>
      <c r="BK5" s="122"/>
      <c r="BL5" s="120"/>
      <c r="BM5" s="113"/>
      <c r="BN5" s="113"/>
      <c r="BO5" s="113"/>
      <c r="BP5" s="129"/>
      <c r="BQ5" s="129"/>
      <c r="BR5" s="120"/>
      <c r="BS5" s="120"/>
      <c r="BT5" s="130"/>
      <c r="BU5" s="34"/>
      <c r="BV5" s="33"/>
      <c r="BW5" s="33"/>
      <c r="BX5" s="33"/>
      <c r="BY5" s="33"/>
      <c r="BZ5" s="33"/>
      <c r="CA5" s="33"/>
      <c r="CB5" s="33"/>
      <c r="CC5" s="33"/>
    </row>
    <row r="6" spans="1:81" s="1" customFormat="1" x14ac:dyDescent="0.2">
      <c r="A6" s="39"/>
      <c r="B6" s="39"/>
      <c r="C6" s="34"/>
      <c r="D6" s="34"/>
      <c r="E6" s="33"/>
      <c r="F6" s="117"/>
      <c r="G6" s="117"/>
      <c r="H6" s="117"/>
      <c r="I6" s="117"/>
      <c r="J6" s="117"/>
      <c r="K6" s="118"/>
      <c r="L6" s="119"/>
      <c r="M6" s="119"/>
      <c r="N6" s="120"/>
      <c r="O6" s="121"/>
      <c r="P6" s="121"/>
      <c r="Q6" s="122"/>
      <c r="R6" s="113"/>
      <c r="S6" s="120"/>
      <c r="T6" s="113"/>
      <c r="U6" s="113"/>
      <c r="V6" s="113"/>
      <c r="W6" s="123"/>
      <c r="X6" s="123"/>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5"/>
      <c r="AY6" s="117"/>
      <c r="AZ6" s="117"/>
      <c r="BA6" s="122"/>
      <c r="BB6" s="126"/>
      <c r="BC6" s="126"/>
      <c r="BD6" s="127"/>
      <c r="BE6" s="128"/>
      <c r="BF6" s="128"/>
      <c r="BG6" s="128"/>
      <c r="BH6" s="122"/>
      <c r="BI6" s="122"/>
      <c r="BJ6" s="122"/>
      <c r="BK6" s="122"/>
      <c r="BL6" s="120"/>
      <c r="BM6" s="113"/>
      <c r="BN6" s="113"/>
      <c r="BO6" s="113"/>
      <c r="BP6" s="129"/>
      <c r="BQ6" s="129"/>
      <c r="BR6" s="120"/>
      <c r="BS6" s="120"/>
      <c r="BT6" s="130"/>
      <c r="BU6" s="34"/>
      <c r="BV6" s="33"/>
      <c r="BW6" s="33"/>
      <c r="BX6" s="33"/>
      <c r="BY6" s="33"/>
      <c r="BZ6" s="33"/>
      <c r="CA6" s="33"/>
      <c r="CB6" s="33"/>
      <c r="CC6" s="33"/>
    </row>
    <row r="7" spans="1:81" s="1" customFormat="1" x14ac:dyDescent="0.2">
      <c r="A7" s="39"/>
      <c r="B7" s="39"/>
      <c r="C7" s="34"/>
      <c r="D7" s="34"/>
      <c r="E7" s="33"/>
      <c r="F7" s="117"/>
      <c r="G7" s="117"/>
      <c r="H7" s="117"/>
      <c r="I7" s="117"/>
      <c r="J7" s="117"/>
      <c r="K7" s="118"/>
      <c r="L7" s="119"/>
      <c r="M7" s="119"/>
      <c r="N7" s="120"/>
      <c r="O7" s="121"/>
      <c r="P7" s="121"/>
      <c r="Q7" s="122"/>
      <c r="R7" s="113"/>
      <c r="S7" s="120"/>
      <c r="T7" s="113"/>
      <c r="U7" s="113"/>
      <c r="V7" s="113"/>
      <c r="W7" s="123"/>
      <c r="X7" s="123"/>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5"/>
      <c r="AY7" s="117"/>
      <c r="AZ7" s="117"/>
      <c r="BA7" s="122"/>
      <c r="BB7" s="126"/>
      <c r="BC7" s="126"/>
      <c r="BD7" s="127"/>
      <c r="BE7" s="128"/>
      <c r="BF7" s="128"/>
      <c r="BG7" s="128"/>
      <c r="BH7" s="122"/>
      <c r="BI7" s="122"/>
      <c r="BJ7" s="122"/>
      <c r="BK7" s="122"/>
      <c r="BL7" s="120"/>
      <c r="BM7" s="113"/>
      <c r="BN7" s="113"/>
      <c r="BO7" s="113"/>
      <c r="BP7" s="129"/>
      <c r="BQ7" s="129"/>
      <c r="BR7" s="120"/>
      <c r="BS7" s="120"/>
      <c r="BT7" s="130"/>
      <c r="BU7" s="34"/>
      <c r="BV7" s="33"/>
      <c r="BW7" s="33"/>
      <c r="BX7" s="33"/>
      <c r="BY7" s="33"/>
      <c r="BZ7" s="33"/>
      <c r="CA7" s="33"/>
      <c r="CB7" s="33"/>
      <c r="CC7" s="33"/>
    </row>
    <row r="8" spans="1:81" s="1" customFormat="1" x14ac:dyDescent="0.2">
      <c r="A8" s="39"/>
      <c r="B8" s="39"/>
      <c r="C8" s="34"/>
      <c r="D8" s="34"/>
      <c r="E8" s="33"/>
      <c r="F8" s="117"/>
      <c r="G8" s="117"/>
      <c r="H8" s="117"/>
      <c r="I8" s="117"/>
      <c r="J8" s="117"/>
      <c r="K8" s="118"/>
      <c r="L8" s="119"/>
      <c r="M8" s="119"/>
      <c r="N8" s="120"/>
      <c r="O8" s="121"/>
      <c r="P8" s="121"/>
      <c r="Q8" s="122"/>
      <c r="R8" s="113"/>
      <c r="S8" s="120"/>
      <c r="T8" s="113"/>
      <c r="U8" s="113"/>
      <c r="V8" s="113"/>
      <c r="W8" s="123"/>
      <c r="X8" s="123"/>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5"/>
      <c r="AY8" s="117"/>
      <c r="AZ8" s="117"/>
      <c r="BA8" s="122"/>
      <c r="BB8" s="126"/>
      <c r="BC8" s="126"/>
      <c r="BD8" s="127"/>
      <c r="BE8" s="128"/>
      <c r="BF8" s="128"/>
      <c r="BG8" s="128"/>
      <c r="BH8" s="122"/>
      <c r="BI8" s="122"/>
      <c r="BJ8" s="122"/>
      <c r="BK8" s="122"/>
      <c r="BL8" s="120"/>
      <c r="BM8" s="113"/>
      <c r="BN8" s="113"/>
      <c r="BO8" s="113"/>
      <c r="BP8" s="129"/>
      <c r="BQ8" s="129"/>
      <c r="BR8" s="120"/>
      <c r="BS8" s="120"/>
      <c r="BT8" s="130"/>
      <c r="BU8" s="34"/>
      <c r="BV8" s="33"/>
      <c r="BW8" s="33"/>
      <c r="BX8" s="33"/>
      <c r="BY8" s="33"/>
      <c r="BZ8" s="33"/>
      <c r="CA8" s="33"/>
      <c r="CB8" s="33"/>
      <c r="CC8" s="33"/>
    </row>
    <row r="9" spans="1:81" s="1" customFormat="1" x14ac:dyDescent="0.2">
      <c r="A9" s="39"/>
      <c r="B9" s="39"/>
      <c r="C9" s="34"/>
      <c r="D9" s="34"/>
      <c r="E9" s="33"/>
      <c r="F9" s="117"/>
      <c r="G9" s="117"/>
      <c r="H9" s="117"/>
      <c r="I9" s="117"/>
      <c r="J9" s="117"/>
      <c r="K9" s="118"/>
      <c r="L9" s="119"/>
      <c r="M9" s="119"/>
      <c r="N9" s="120"/>
      <c r="O9" s="121"/>
      <c r="P9" s="121"/>
      <c r="Q9" s="122"/>
      <c r="R9" s="113"/>
      <c r="S9" s="120"/>
      <c r="T9" s="113"/>
      <c r="U9" s="113"/>
      <c r="V9" s="113"/>
      <c r="W9" s="123"/>
      <c r="X9" s="123"/>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5"/>
      <c r="AY9" s="117"/>
      <c r="AZ9" s="117"/>
      <c r="BA9" s="122"/>
      <c r="BB9" s="126"/>
      <c r="BC9" s="126"/>
      <c r="BD9" s="127"/>
      <c r="BE9" s="128"/>
      <c r="BF9" s="128"/>
      <c r="BG9" s="128"/>
      <c r="BH9" s="122"/>
      <c r="BI9" s="122"/>
      <c r="BJ9" s="122"/>
      <c r="BK9" s="122"/>
      <c r="BL9" s="120"/>
      <c r="BM9" s="113"/>
      <c r="BN9" s="113"/>
      <c r="BO9" s="113"/>
      <c r="BP9" s="129"/>
      <c r="BQ9" s="129"/>
      <c r="BR9" s="120"/>
      <c r="BS9" s="120"/>
      <c r="BT9" s="130"/>
      <c r="BU9" s="34"/>
      <c r="BV9" s="33"/>
      <c r="BW9" s="33"/>
      <c r="BX9" s="33"/>
      <c r="BY9" s="33"/>
      <c r="BZ9" s="33"/>
      <c r="CA9" s="33"/>
      <c r="CB9" s="33"/>
      <c r="CC9" s="33"/>
    </row>
    <row r="10" spans="1:81" s="1" customFormat="1" x14ac:dyDescent="0.2">
      <c r="A10" s="39"/>
      <c r="B10" s="39"/>
      <c r="C10" s="34"/>
      <c r="D10" s="34"/>
      <c r="E10" s="33"/>
      <c r="F10" s="117"/>
      <c r="G10" s="117"/>
      <c r="H10" s="117"/>
      <c r="I10" s="117"/>
      <c r="J10" s="117"/>
      <c r="K10" s="118"/>
      <c r="L10" s="119"/>
      <c r="M10" s="119"/>
      <c r="N10" s="120"/>
      <c r="O10" s="121"/>
      <c r="P10" s="121"/>
      <c r="Q10" s="122"/>
      <c r="R10" s="113"/>
      <c r="S10" s="120"/>
      <c r="T10" s="113"/>
      <c r="U10" s="113"/>
      <c r="V10" s="113"/>
      <c r="W10" s="123"/>
      <c r="X10" s="123"/>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5"/>
      <c r="AY10" s="117"/>
      <c r="AZ10" s="117"/>
      <c r="BA10" s="122"/>
      <c r="BB10" s="126"/>
      <c r="BC10" s="126"/>
      <c r="BD10" s="127"/>
      <c r="BE10" s="128"/>
      <c r="BF10" s="128"/>
      <c r="BG10" s="128"/>
      <c r="BH10" s="122"/>
      <c r="BI10" s="122"/>
      <c r="BJ10" s="122"/>
      <c r="BK10" s="122"/>
      <c r="BL10" s="120"/>
      <c r="BM10" s="113"/>
      <c r="BN10" s="113"/>
      <c r="BO10" s="113"/>
      <c r="BP10" s="129"/>
      <c r="BQ10" s="129"/>
      <c r="BR10" s="120"/>
      <c r="BS10" s="120"/>
      <c r="BT10" s="130"/>
      <c r="BU10" s="34"/>
      <c r="BV10" s="33"/>
      <c r="BW10" s="33"/>
      <c r="BX10" s="33"/>
      <c r="BY10" s="33"/>
      <c r="BZ10" s="33"/>
      <c r="CA10" s="33"/>
      <c r="CB10" s="33"/>
      <c r="CC10" s="33"/>
    </row>
    <row r="11" spans="1:81" s="1" customFormat="1" x14ac:dyDescent="0.2">
      <c r="A11" s="39"/>
      <c r="B11" s="39"/>
      <c r="C11" s="34"/>
      <c r="D11" s="34"/>
      <c r="E11" s="33"/>
      <c r="F11" s="117"/>
      <c r="G11" s="117"/>
      <c r="H11" s="117"/>
      <c r="I11" s="117"/>
      <c r="J11" s="117"/>
      <c r="K11" s="118"/>
      <c r="L11" s="119"/>
      <c r="M11" s="119"/>
      <c r="N11" s="120"/>
      <c r="O11" s="121"/>
      <c r="P11" s="121"/>
      <c r="Q11" s="122"/>
      <c r="R11" s="113"/>
      <c r="S11" s="120"/>
      <c r="T11" s="113"/>
      <c r="U11" s="113"/>
      <c r="V11" s="113"/>
      <c r="W11" s="123"/>
      <c r="X11" s="123"/>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5"/>
      <c r="AY11" s="117"/>
      <c r="AZ11" s="117"/>
      <c r="BA11" s="122"/>
      <c r="BB11" s="126"/>
      <c r="BC11" s="126"/>
      <c r="BD11" s="127"/>
      <c r="BE11" s="128"/>
      <c r="BF11" s="128"/>
      <c r="BG11" s="128"/>
      <c r="BH11" s="122"/>
      <c r="BI11" s="122"/>
      <c r="BJ11" s="122"/>
      <c r="BK11" s="122"/>
      <c r="BL11" s="120"/>
      <c r="BM11" s="113"/>
      <c r="BN11" s="113"/>
      <c r="BO11" s="113"/>
      <c r="BP11" s="129"/>
      <c r="BQ11" s="129"/>
      <c r="BR11" s="120"/>
      <c r="BS11" s="120"/>
      <c r="BT11" s="130"/>
      <c r="BU11" s="34"/>
      <c r="BV11" s="33"/>
      <c r="BW11" s="33"/>
      <c r="BX11" s="33"/>
      <c r="BY11" s="33"/>
      <c r="BZ11" s="33"/>
      <c r="CA11" s="33"/>
      <c r="CB11" s="33"/>
      <c r="CC11" s="33"/>
    </row>
    <row r="12" spans="1:81" s="1" customFormat="1" x14ac:dyDescent="0.2">
      <c r="A12" s="39"/>
      <c r="B12" s="39"/>
      <c r="C12" s="34"/>
      <c r="D12" s="34"/>
      <c r="E12" s="33"/>
      <c r="F12" s="117"/>
      <c r="G12" s="117"/>
      <c r="H12" s="117"/>
      <c r="I12" s="117"/>
      <c r="J12" s="117"/>
      <c r="K12" s="118"/>
      <c r="L12" s="119"/>
      <c r="M12" s="119"/>
      <c r="N12" s="120"/>
      <c r="O12" s="121"/>
      <c r="P12" s="121"/>
      <c r="Q12" s="122"/>
      <c r="R12" s="113"/>
      <c r="S12" s="120"/>
      <c r="T12" s="113"/>
      <c r="U12" s="113"/>
      <c r="V12" s="113"/>
      <c r="W12" s="123"/>
      <c r="X12" s="123"/>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5"/>
      <c r="AY12" s="117"/>
      <c r="AZ12" s="117"/>
      <c r="BA12" s="122"/>
      <c r="BB12" s="126"/>
      <c r="BC12" s="126"/>
      <c r="BD12" s="127"/>
      <c r="BE12" s="128"/>
      <c r="BF12" s="128"/>
      <c r="BG12" s="128"/>
      <c r="BH12" s="122"/>
      <c r="BI12" s="122"/>
      <c r="BJ12" s="122"/>
      <c r="BK12" s="122"/>
      <c r="BL12" s="120"/>
      <c r="BM12" s="113"/>
      <c r="BN12" s="113"/>
      <c r="BO12" s="113"/>
      <c r="BP12" s="129"/>
      <c r="BQ12" s="129"/>
      <c r="BR12" s="120"/>
      <c r="BS12" s="120"/>
      <c r="BT12" s="130"/>
      <c r="BU12" s="34"/>
      <c r="BV12" s="33"/>
      <c r="BW12" s="33"/>
      <c r="BX12" s="33"/>
      <c r="BY12" s="33"/>
      <c r="BZ12" s="33"/>
      <c r="CA12" s="33"/>
      <c r="CB12" s="33"/>
      <c r="CC12" s="33"/>
    </row>
    <row r="13" spans="1:81" s="1" customFormat="1" x14ac:dyDescent="0.2">
      <c r="A13" s="39"/>
      <c r="B13" s="39"/>
      <c r="C13" s="34"/>
      <c r="D13" s="34"/>
      <c r="E13" s="33"/>
      <c r="F13" s="117"/>
      <c r="G13" s="117"/>
      <c r="H13" s="117"/>
      <c r="I13" s="117"/>
      <c r="J13" s="117"/>
      <c r="K13" s="118"/>
      <c r="L13" s="119"/>
      <c r="M13" s="119"/>
      <c r="N13" s="120"/>
      <c r="O13" s="121"/>
      <c r="P13" s="121"/>
      <c r="Q13" s="122"/>
      <c r="R13" s="113"/>
      <c r="S13" s="120"/>
      <c r="T13" s="113"/>
      <c r="U13" s="113"/>
      <c r="V13" s="113"/>
      <c r="W13" s="123"/>
      <c r="X13" s="123"/>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5"/>
      <c r="AY13" s="117"/>
      <c r="AZ13" s="117"/>
      <c r="BA13" s="122"/>
      <c r="BB13" s="126"/>
      <c r="BC13" s="126"/>
      <c r="BD13" s="127"/>
      <c r="BE13" s="128"/>
      <c r="BF13" s="128"/>
      <c r="BG13" s="128"/>
      <c r="BH13" s="122"/>
      <c r="BI13" s="122"/>
      <c r="BJ13" s="122"/>
      <c r="BK13" s="122"/>
      <c r="BL13" s="120"/>
      <c r="BM13" s="113"/>
      <c r="BN13" s="113"/>
      <c r="BO13" s="113"/>
      <c r="BP13" s="129"/>
      <c r="BQ13" s="129"/>
      <c r="BR13" s="120"/>
      <c r="BS13" s="120"/>
      <c r="BT13" s="130"/>
      <c r="BU13" s="34"/>
      <c r="BV13" s="33"/>
      <c r="BW13" s="33"/>
      <c r="BX13" s="33"/>
      <c r="BY13" s="33"/>
      <c r="BZ13" s="33"/>
      <c r="CA13" s="33"/>
      <c r="CB13" s="33"/>
      <c r="CC13" s="33"/>
    </row>
    <row r="14" spans="1:81" s="1" customFormat="1" x14ac:dyDescent="0.2">
      <c r="A14" s="39"/>
      <c r="B14" s="39"/>
      <c r="C14" s="34"/>
      <c r="D14" s="34"/>
      <c r="E14" s="33"/>
      <c r="F14" s="117"/>
      <c r="G14" s="117"/>
      <c r="H14" s="117"/>
      <c r="I14" s="117"/>
      <c r="J14" s="117"/>
      <c r="K14" s="118"/>
      <c r="L14" s="119"/>
      <c r="M14" s="119"/>
      <c r="N14" s="120"/>
      <c r="O14" s="121"/>
      <c r="P14" s="121"/>
      <c r="Q14" s="122"/>
      <c r="R14" s="113"/>
      <c r="S14" s="120"/>
      <c r="T14" s="113"/>
      <c r="U14" s="113"/>
      <c r="V14" s="113"/>
      <c r="W14" s="123"/>
      <c r="X14" s="123"/>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5"/>
      <c r="AY14" s="117"/>
      <c r="AZ14" s="117"/>
      <c r="BA14" s="122"/>
      <c r="BB14" s="126"/>
      <c r="BC14" s="126"/>
      <c r="BD14" s="127"/>
      <c r="BE14" s="128"/>
      <c r="BF14" s="128"/>
      <c r="BG14" s="128"/>
      <c r="BH14" s="122"/>
      <c r="BI14" s="122"/>
      <c r="BJ14" s="122"/>
      <c r="BK14" s="122"/>
      <c r="BL14" s="120"/>
      <c r="BM14" s="113"/>
      <c r="BN14" s="113"/>
      <c r="BO14" s="113"/>
      <c r="BP14" s="129"/>
      <c r="BQ14" s="129"/>
      <c r="BR14" s="120"/>
      <c r="BS14" s="120"/>
      <c r="BT14" s="130"/>
      <c r="BU14" s="34"/>
      <c r="BV14" s="33"/>
      <c r="BW14" s="33"/>
      <c r="BX14" s="33"/>
      <c r="BY14" s="33"/>
      <c r="BZ14" s="33"/>
      <c r="CA14" s="33"/>
      <c r="CB14" s="33"/>
      <c r="CC14" s="33"/>
    </row>
    <row r="15" spans="1:81" s="1" customFormat="1" x14ac:dyDescent="0.2">
      <c r="A15" s="39"/>
      <c r="B15" s="39"/>
      <c r="C15" s="34"/>
      <c r="D15" s="34"/>
      <c r="E15" s="33"/>
      <c r="F15" s="117"/>
      <c r="G15" s="117"/>
      <c r="H15" s="117"/>
      <c r="I15" s="117"/>
      <c r="J15" s="117"/>
      <c r="K15" s="118"/>
      <c r="L15" s="119"/>
      <c r="M15" s="119"/>
      <c r="N15" s="120"/>
      <c r="O15" s="121"/>
      <c r="P15" s="121"/>
      <c r="Q15" s="122"/>
      <c r="R15" s="113"/>
      <c r="S15" s="120"/>
      <c r="T15" s="113"/>
      <c r="U15" s="113"/>
      <c r="V15" s="113"/>
      <c r="W15" s="123"/>
      <c r="X15" s="123"/>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5"/>
      <c r="AY15" s="117"/>
      <c r="AZ15" s="117"/>
      <c r="BA15" s="122"/>
      <c r="BB15" s="126"/>
      <c r="BC15" s="126"/>
      <c r="BD15" s="127"/>
      <c r="BE15" s="128"/>
      <c r="BF15" s="128"/>
      <c r="BG15" s="128"/>
      <c r="BH15" s="122"/>
      <c r="BI15" s="122"/>
      <c r="BJ15" s="122"/>
      <c r="BK15" s="122"/>
      <c r="BL15" s="120"/>
      <c r="BM15" s="113"/>
      <c r="BN15" s="113"/>
      <c r="BO15" s="113"/>
      <c r="BP15" s="129"/>
      <c r="BQ15" s="129"/>
      <c r="BR15" s="120"/>
      <c r="BS15" s="120"/>
      <c r="BT15" s="130"/>
      <c r="BU15" s="34"/>
      <c r="BV15" s="33"/>
      <c r="BW15" s="33"/>
      <c r="BX15" s="33"/>
      <c r="BY15" s="33"/>
      <c r="BZ15" s="33"/>
      <c r="CA15" s="33"/>
      <c r="CB15" s="33"/>
      <c r="CC15" s="33"/>
    </row>
    <row r="16" spans="1:81" s="1" customFormat="1" x14ac:dyDescent="0.2">
      <c r="A16" s="39"/>
      <c r="B16" s="39"/>
      <c r="C16" s="34"/>
      <c r="D16" s="34"/>
      <c r="E16" s="33"/>
      <c r="F16" s="117"/>
      <c r="G16" s="117"/>
      <c r="H16" s="117"/>
      <c r="I16" s="117"/>
      <c r="J16" s="117"/>
      <c r="K16" s="118"/>
      <c r="L16" s="119"/>
      <c r="M16" s="119"/>
      <c r="N16" s="120"/>
      <c r="O16" s="121"/>
      <c r="P16" s="121"/>
      <c r="Q16" s="122"/>
      <c r="R16" s="113"/>
      <c r="S16" s="120"/>
      <c r="T16" s="113"/>
      <c r="U16" s="113"/>
      <c r="V16" s="113"/>
      <c r="W16" s="123"/>
      <c r="X16" s="123"/>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5"/>
      <c r="AY16" s="117"/>
      <c r="AZ16" s="117"/>
      <c r="BA16" s="122"/>
      <c r="BB16" s="126"/>
      <c r="BC16" s="126"/>
      <c r="BD16" s="127"/>
      <c r="BE16" s="128"/>
      <c r="BF16" s="128"/>
      <c r="BG16" s="128"/>
      <c r="BH16" s="122"/>
      <c r="BI16" s="122"/>
      <c r="BJ16" s="122"/>
      <c r="BK16" s="122"/>
      <c r="BL16" s="120"/>
      <c r="BM16" s="113"/>
      <c r="BN16" s="113"/>
      <c r="BO16" s="113"/>
      <c r="BP16" s="129"/>
      <c r="BQ16" s="129"/>
      <c r="BR16" s="120"/>
      <c r="BS16" s="120"/>
      <c r="BT16" s="130"/>
      <c r="BU16" s="34"/>
      <c r="BV16" s="33"/>
      <c r="BW16" s="33"/>
      <c r="BX16" s="33"/>
      <c r="BY16" s="33"/>
      <c r="BZ16" s="33"/>
      <c r="CA16" s="33"/>
      <c r="CB16" s="33"/>
      <c r="CC16" s="33"/>
    </row>
    <row r="17" spans="1:81" s="1" customFormat="1" x14ac:dyDescent="0.2">
      <c r="A17" s="39"/>
      <c r="B17" s="39"/>
      <c r="C17" s="34"/>
      <c r="D17" s="34"/>
      <c r="E17" s="33"/>
      <c r="F17" s="117"/>
      <c r="G17" s="117"/>
      <c r="H17" s="117"/>
      <c r="I17" s="117"/>
      <c r="J17" s="117"/>
      <c r="K17" s="118"/>
      <c r="L17" s="119"/>
      <c r="M17" s="119"/>
      <c r="N17" s="120"/>
      <c r="O17" s="121"/>
      <c r="P17" s="121"/>
      <c r="Q17" s="122"/>
      <c r="R17" s="113"/>
      <c r="S17" s="120"/>
      <c r="T17" s="113"/>
      <c r="U17" s="113"/>
      <c r="V17" s="113"/>
      <c r="W17" s="123"/>
      <c r="X17" s="123"/>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5"/>
      <c r="AY17" s="117"/>
      <c r="AZ17" s="117"/>
      <c r="BA17" s="122"/>
      <c r="BB17" s="126"/>
      <c r="BC17" s="126"/>
      <c r="BD17" s="127"/>
      <c r="BE17" s="128"/>
      <c r="BF17" s="128"/>
      <c r="BG17" s="128"/>
      <c r="BH17" s="122"/>
      <c r="BI17" s="122"/>
      <c r="BJ17" s="122"/>
      <c r="BK17" s="122"/>
      <c r="BL17" s="120"/>
      <c r="BM17" s="113"/>
      <c r="BN17" s="113"/>
      <c r="BO17" s="113"/>
      <c r="BP17" s="129"/>
      <c r="BQ17" s="129"/>
      <c r="BR17" s="120"/>
      <c r="BS17" s="120"/>
      <c r="BT17" s="130"/>
      <c r="BU17" s="34"/>
      <c r="BV17" s="33"/>
      <c r="BW17" s="33"/>
      <c r="BX17" s="33"/>
      <c r="BY17" s="33"/>
      <c r="BZ17" s="33"/>
      <c r="CA17" s="33"/>
      <c r="CB17" s="33"/>
      <c r="CC17" s="33"/>
    </row>
    <row r="18" spans="1:81" s="1" customFormat="1" x14ac:dyDescent="0.2">
      <c r="A18" s="39"/>
      <c r="B18" s="39"/>
      <c r="C18" s="34"/>
      <c r="D18" s="34"/>
      <c r="E18" s="33"/>
      <c r="F18" s="117"/>
      <c r="G18" s="117"/>
      <c r="H18" s="117"/>
      <c r="I18" s="117"/>
      <c r="J18" s="117"/>
      <c r="K18" s="118"/>
      <c r="L18" s="119"/>
      <c r="M18" s="119"/>
      <c r="N18" s="120"/>
      <c r="O18" s="121"/>
      <c r="P18" s="121"/>
      <c r="Q18" s="122"/>
      <c r="R18" s="113"/>
      <c r="S18" s="120"/>
      <c r="T18" s="113"/>
      <c r="U18" s="113"/>
      <c r="V18" s="113"/>
      <c r="W18" s="123"/>
      <c r="X18" s="123"/>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5"/>
      <c r="AY18" s="117"/>
      <c r="AZ18" s="117"/>
      <c r="BA18" s="122"/>
      <c r="BB18" s="126"/>
      <c r="BC18" s="126"/>
      <c r="BD18" s="127"/>
      <c r="BE18" s="128"/>
      <c r="BF18" s="128"/>
      <c r="BG18" s="128"/>
      <c r="BH18" s="122"/>
      <c r="BI18" s="122"/>
      <c r="BJ18" s="122"/>
      <c r="BK18" s="122"/>
      <c r="BL18" s="120"/>
      <c r="BM18" s="113"/>
      <c r="BN18" s="113"/>
      <c r="BO18" s="113"/>
      <c r="BP18" s="129"/>
      <c r="BQ18" s="129"/>
      <c r="BR18" s="120"/>
      <c r="BS18" s="120"/>
      <c r="BT18" s="130"/>
      <c r="BU18" s="34"/>
      <c r="BV18" s="33"/>
      <c r="BW18" s="33"/>
      <c r="BX18" s="33"/>
      <c r="BY18" s="33"/>
      <c r="BZ18" s="33"/>
      <c r="CA18" s="33"/>
      <c r="CB18" s="33"/>
      <c r="CC18" s="33"/>
    </row>
    <row r="19" spans="1:81" s="1" customFormat="1" x14ac:dyDescent="0.2">
      <c r="A19" s="39"/>
      <c r="B19" s="39"/>
      <c r="C19" s="34"/>
      <c r="D19" s="34"/>
      <c r="E19" s="33"/>
      <c r="F19" s="117"/>
      <c r="G19" s="117"/>
      <c r="H19" s="117"/>
      <c r="I19" s="117"/>
      <c r="J19" s="117"/>
      <c r="K19" s="118"/>
      <c r="L19" s="119"/>
      <c r="M19" s="119"/>
      <c r="N19" s="120"/>
      <c r="O19" s="121"/>
      <c r="P19" s="121"/>
      <c r="Q19" s="122"/>
      <c r="R19" s="113"/>
      <c r="S19" s="120"/>
      <c r="T19" s="113"/>
      <c r="U19" s="113"/>
      <c r="V19" s="113"/>
      <c r="W19" s="123"/>
      <c r="X19" s="123"/>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5"/>
      <c r="AY19" s="117"/>
      <c r="AZ19" s="117"/>
      <c r="BA19" s="122"/>
      <c r="BB19" s="126"/>
      <c r="BC19" s="126"/>
      <c r="BD19" s="127"/>
      <c r="BE19" s="128"/>
      <c r="BF19" s="128"/>
      <c r="BG19" s="128"/>
      <c r="BH19" s="122"/>
      <c r="BI19" s="122"/>
      <c r="BJ19" s="122"/>
      <c r="BK19" s="122"/>
      <c r="BL19" s="120"/>
      <c r="BM19" s="113"/>
      <c r="BN19" s="113"/>
      <c r="BO19" s="113"/>
      <c r="BP19" s="129"/>
      <c r="BQ19" s="129"/>
      <c r="BR19" s="120"/>
      <c r="BS19" s="120"/>
      <c r="BT19" s="130"/>
      <c r="BU19" s="34"/>
      <c r="BV19" s="33"/>
      <c r="BW19" s="33"/>
      <c r="BX19" s="33"/>
      <c r="BY19" s="33"/>
      <c r="BZ19" s="33"/>
      <c r="CA19" s="33"/>
      <c r="CB19" s="33"/>
      <c r="CC19" s="33"/>
    </row>
    <row r="20" spans="1:81" ht="15" x14ac:dyDescent="0.25">
      <c r="A20" s="2"/>
      <c r="B20" s="2"/>
      <c r="C20" s="2"/>
      <c r="D20" s="2"/>
      <c r="E20" s="2"/>
      <c r="F20" s="2"/>
      <c r="G20" s="2"/>
      <c r="H20" s="2"/>
      <c r="I20" s="2"/>
      <c r="J20" s="2"/>
      <c r="K20" s="2"/>
      <c r="L20" s="2"/>
      <c r="M20" s="2"/>
      <c r="N20" s="114"/>
      <c r="O20" s="115"/>
      <c r="P20" s="116"/>
      <c r="Q20" s="131"/>
      <c r="R20" s="132"/>
      <c r="S20" s="133"/>
      <c r="T20" s="133"/>
      <c r="U20" s="133"/>
      <c r="V20" s="133"/>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1"/>
      <c r="BC20" s="21"/>
      <c r="BD20" s="22"/>
      <c r="BE20" s="22"/>
      <c r="BF20" s="22"/>
      <c r="BG20" s="22"/>
      <c r="BH20" s="2"/>
      <c r="BI20" s="2"/>
      <c r="BJ20" s="2"/>
      <c r="BK20" s="2"/>
      <c r="BL20" s="133"/>
      <c r="BM20" s="2"/>
      <c r="BN20" s="132"/>
      <c r="BO20" s="132"/>
      <c r="BP20" s="131"/>
      <c r="BQ20" s="131"/>
      <c r="BR20" s="133"/>
      <c r="BS20" s="133"/>
      <c r="BT20" s="133"/>
      <c r="BU20" s="133"/>
      <c r="BV20" s="134"/>
      <c r="BW20" s="134"/>
      <c r="BX20" s="24"/>
      <c r="BY20" s="24"/>
      <c r="BZ20" s="24"/>
      <c r="CA20" s="24"/>
      <c r="CB20" s="24"/>
      <c r="CC20" s="2"/>
    </row>
    <row r="21" spans="1:81" ht="15" x14ac:dyDescent="0.25">
      <c r="A21" s="2"/>
      <c r="B21" s="2"/>
      <c r="C21" s="2"/>
      <c r="D21" s="2"/>
      <c r="E21" s="2"/>
      <c r="F21" s="2"/>
      <c r="G21" s="2"/>
      <c r="H21" s="2"/>
      <c r="I21" s="2"/>
      <c r="J21" s="2"/>
      <c r="K21" s="2"/>
      <c r="L21" s="2"/>
      <c r="M21" s="2"/>
      <c r="N21" s="15"/>
      <c r="O21" s="16"/>
      <c r="P21" s="17"/>
      <c r="Q21" s="18"/>
      <c r="R21" s="19"/>
      <c r="S21" s="20"/>
      <c r="T21" s="20"/>
      <c r="U21" s="20"/>
      <c r="V21" s="20"/>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1"/>
      <c r="BC21" s="21"/>
      <c r="BD21" s="22"/>
      <c r="BE21" s="22"/>
      <c r="BF21" s="22"/>
      <c r="BG21" s="22"/>
      <c r="BH21" s="2"/>
      <c r="BI21" s="2"/>
      <c r="BJ21" s="2"/>
      <c r="BK21" s="2"/>
      <c r="BL21" s="20"/>
      <c r="BM21" s="2"/>
      <c r="BN21" s="19"/>
      <c r="BO21" s="19"/>
      <c r="BP21" s="18"/>
      <c r="BQ21" s="18"/>
      <c r="BR21" s="20"/>
      <c r="BS21" s="20"/>
      <c r="BT21" s="20"/>
      <c r="BU21" s="20"/>
      <c r="BV21" s="23"/>
      <c r="BW21" s="23"/>
      <c r="BX21" s="24"/>
      <c r="BY21" s="24"/>
      <c r="BZ21" s="24"/>
      <c r="CA21" s="24"/>
      <c r="CB21" s="24"/>
      <c r="CC21" s="2"/>
    </row>
    <row r="22" spans="1:81" ht="15" x14ac:dyDescent="0.25">
      <c r="A22" s="2"/>
      <c r="B22" s="2"/>
      <c r="C22" s="2"/>
      <c r="D22" s="2"/>
      <c r="E22" s="2"/>
      <c r="F22" s="2"/>
      <c r="G22" s="2"/>
      <c r="H22" s="2"/>
      <c r="I22" s="2"/>
      <c r="J22" s="2"/>
      <c r="K22" s="2"/>
      <c r="L22" s="2"/>
      <c r="M22" s="2"/>
      <c r="N22" s="15"/>
      <c r="O22" s="16"/>
      <c r="P22" s="17"/>
      <c r="Q22" s="18"/>
      <c r="R22" s="19"/>
      <c r="S22" s="20"/>
      <c r="T22" s="20"/>
      <c r="U22" s="20"/>
      <c r="V22" s="20"/>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1"/>
      <c r="BC22" s="21"/>
      <c r="BD22" s="22"/>
      <c r="BE22" s="22"/>
      <c r="BF22" s="22"/>
      <c r="BG22" s="22"/>
      <c r="BH22" s="2"/>
      <c r="BI22" s="2"/>
      <c r="BJ22" s="2"/>
      <c r="BK22" s="2"/>
      <c r="BL22" s="20"/>
      <c r="BM22" s="2"/>
      <c r="BN22" s="19"/>
      <c r="BO22" s="19"/>
      <c r="BP22" s="18"/>
      <c r="BQ22" s="18"/>
      <c r="BR22" s="20"/>
      <c r="BS22" s="20"/>
      <c r="BT22" s="20"/>
      <c r="BU22" s="20"/>
      <c r="BV22" s="23"/>
      <c r="BW22" s="23"/>
      <c r="BX22" s="24"/>
      <c r="BY22" s="24"/>
      <c r="BZ22" s="24"/>
      <c r="CA22" s="24"/>
      <c r="CB22" s="24"/>
      <c r="CC22" s="2"/>
    </row>
    <row r="23" spans="1:81" ht="15" x14ac:dyDescent="0.25">
      <c r="A23" s="2"/>
      <c r="B23" s="2"/>
      <c r="C23" s="2"/>
      <c r="D23" s="2"/>
      <c r="E23" s="2"/>
      <c r="F23" s="2"/>
      <c r="G23" s="2"/>
      <c r="H23" s="2"/>
      <c r="I23" s="2"/>
      <c r="J23" s="2"/>
      <c r="K23" s="2"/>
      <c r="L23" s="2"/>
      <c r="M23" s="2"/>
      <c r="N23" s="15"/>
      <c r="O23" s="16"/>
      <c r="P23" s="17"/>
      <c r="Q23" s="18"/>
      <c r="R23" s="19"/>
      <c r="S23" s="20"/>
      <c r="T23" s="20"/>
      <c r="U23" s="20"/>
      <c r="V23" s="20"/>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1"/>
      <c r="BC23" s="21"/>
      <c r="BD23" s="22"/>
      <c r="BE23" s="22"/>
      <c r="BF23" s="22"/>
      <c r="BG23" s="22"/>
      <c r="BH23" s="2"/>
      <c r="BI23" s="2"/>
      <c r="BJ23" s="2"/>
      <c r="BK23" s="2"/>
      <c r="BL23" s="20"/>
      <c r="BM23" s="2"/>
      <c r="BN23" s="19"/>
      <c r="BO23" s="19"/>
      <c r="BP23" s="18"/>
      <c r="BQ23" s="18"/>
      <c r="BR23" s="20"/>
      <c r="BS23" s="20"/>
      <c r="BT23" s="20"/>
      <c r="BU23" s="20"/>
      <c r="BV23" s="23"/>
      <c r="BW23" s="23"/>
      <c r="BX23" s="24"/>
      <c r="BY23" s="24"/>
      <c r="BZ23" s="24"/>
      <c r="CA23" s="24"/>
      <c r="CB23" s="24"/>
      <c r="CC23" s="2"/>
    </row>
    <row r="24" spans="1:81" ht="15" x14ac:dyDescent="0.25">
      <c r="A24" s="2"/>
      <c r="B24" s="2"/>
      <c r="C24" s="2"/>
      <c r="D24" s="2"/>
      <c r="E24" s="2"/>
      <c r="F24" s="2"/>
      <c r="G24" s="2"/>
      <c r="H24" s="2"/>
      <c r="I24" s="2"/>
      <c r="J24" s="2"/>
      <c r="K24" s="2"/>
      <c r="L24" s="2"/>
      <c r="M24" s="2"/>
      <c r="N24" s="15"/>
      <c r="O24" s="16"/>
      <c r="P24" s="17"/>
      <c r="Q24" s="18"/>
      <c r="R24" s="19"/>
      <c r="S24" s="20"/>
      <c r="T24" s="20"/>
      <c r="U24" s="20"/>
      <c r="V24" s="20"/>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1"/>
      <c r="BC24" s="21"/>
      <c r="BD24" s="22"/>
      <c r="BE24" s="22"/>
      <c r="BF24" s="22"/>
      <c r="BG24" s="22"/>
      <c r="BH24" s="2"/>
      <c r="BI24" s="2"/>
      <c r="BJ24" s="2"/>
      <c r="BK24" s="2"/>
      <c r="BL24" s="20"/>
      <c r="BM24" s="2"/>
      <c r="BN24" s="19"/>
      <c r="BO24" s="19"/>
      <c r="BP24" s="18"/>
      <c r="BQ24" s="18"/>
      <c r="BR24" s="20"/>
      <c r="BS24" s="20"/>
      <c r="BT24" s="20"/>
      <c r="BU24" s="20"/>
      <c r="BV24" s="23"/>
      <c r="BW24" s="23"/>
      <c r="BX24" s="24"/>
      <c r="BY24" s="24"/>
      <c r="BZ24" s="24"/>
      <c r="CA24" s="24"/>
      <c r="CB24" s="24"/>
      <c r="CC24" s="2"/>
    </row>
  </sheetData>
  <sheetProtection algorithmName="SHA-512" hashValue="aVw3vHXZqfECWfUqt5ky6qlZC8mtQDODxTCiFMOLcYxUb1tpX8qy5rwN5+97w68fnGVIKzyNAfDGmzjGewnrBw==" saltValue="YD03xCPd071cy5v2ZvCXmg==" spinCount="100000" sheet="1" objects="1" scenarios="1" selectLockedCells="1" selectUnlockedCells="1"/>
  <customSheetViews>
    <customSheetView guid="{BDCBF511-CD1D-46C1-A8B2-CAEE9D39737D}" state="hidden">
      <selection activeCell="A2" sqref="A2:XFD2"/>
      <pageMargins left="0.7" right="0.7" top="0.75" bottom="0.75" header="0.3" footer="0.3"/>
    </customSheetView>
    <customSheetView guid="{B291989F-B360-4EFA-AB02-06E69AEECD36}" state="hidden">
      <selection activeCell="A2" sqref="A2:XFD2"/>
      <pageMargins left="0.7" right="0.7" top="0.75" bottom="0.75" header="0.3" footer="0.3"/>
    </customSheetView>
  </customSheetViews>
  <conditionalFormatting sqref="BC2:BC19">
    <cfRule type="expression" dxfId="4" priority="1">
      <formula>AX2="Uit"</formula>
    </cfRule>
    <cfRule type="expression" dxfId="3" priority="2">
      <formula>Y2="NG"</formula>
    </cfRule>
    <cfRule type="expression" dxfId="2" priority="3">
      <formula>BC2&lt;BB2</formula>
    </cfRule>
    <cfRule type="cellIs" dxfId="1" priority="4" stopIfTrue="1" operator="equal">
      <formula>""</formula>
    </cfRule>
  </conditionalFormatting>
  <conditionalFormatting sqref="BU2:BU19">
    <cfRule type="cellIs" dxfId="0" priority="71" operator="equal">
      <formula>"onvoldoende"</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Termination!$C$2:$C$19</xm:f>
          </x14:formula1>
          <xm:sqref>AY2:AY19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AH1509"/>
  <sheetViews>
    <sheetView workbookViewId="0">
      <selection activeCell="D8" sqref="D8"/>
    </sheetView>
  </sheetViews>
  <sheetFormatPr defaultRowHeight="14.25" x14ac:dyDescent="0.2"/>
  <cols>
    <col min="13" max="13" width="10.625" bestFit="1" customWidth="1"/>
    <col min="14" max="14" width="19.25" customWidth="1"/>
  </cols>
  <sheetData>
    <row r="1" spans="1:34" x14ac:dyDescent="0.2">
      <c r="A1" s="4" t="s">
        <v>87</v>
      </c>
      <c r="B1" s="4" t="s">
        <v>88</v>
      </c>
      <c r="C1" s="4"/>
      <c r="D1" s="4"/>
      <c r="E1" s="4"/>
      <c r="F1" s="4"/>
      <c r="G1" s="4"/>
      <c r="H1" s="4"/>
      <c r="I1" s="4"/>
      <c r="J1" s="4"/>
      <c r="K1" s="4"/>
      <c r="L1" s="4"/>
      <c r="M1" s="4"/>
      <c r="N1" s="4"/>
      <c r="O1" s="4"/>
      <c r="P1" s="4"/>
      <c r="Q1" s="4"/>
      <c r="R1" s="4"/>
      <c r="S1" s="4"/>
      <c r="T1" s="4"/>
      <c r="U1" s="4"/>
      <c r="V1" s="4"/>
      <c r="W1" s="4"/>
      <c r="X1" s="4"/>
      <c r="Y1" s="4"/>
      <c r="Z1" s="4"/>
      <c r="AA1" s="4"/>
      <c r="AB1" s="4"/>
      <c r="AC1" s="4"/>
      <c r="AD1" s="4"/>
      <c r="AE1" s="4"/>
      <c r="AG1" s="4"/>
      <c r="AH1" s="4"/>
    </row>
    <row r="2" spans="1:34" x14ac:dyDescent="0.2">
      <c r="A2" s="4" t="s">
        <v>89</v>
      </c>
      <c r="B2" s="4">
        <f>Basisgegevens!$F$3</f>
        <v>0</v>
      </c>
      <c r="C2" s="4" t="s">
        <v>90</v>
      </c>
      <c r="D2" s="4">
        <f>Basisgegevens!F10</f>
        <v>0</v>
      </c>
      <c r="E2" s="4">
        <f>Basisgegevens!F11</f>
        <v>0</v>
      </c>
      <c r="F2" s="4"/>
      <c r="G2" s="4"/>
      <c r="H2" s="4"/>
      <c r="I2" s="4"/>
      <c r="J2" s="4"/>
      <c r="K2" s="4"/>
      <c r="L2" s="4"/>
      <c r="M2" s="4"/>
      <c r="N2" s="4"/>
      <c r="O2" s="4"/>
      <c r="P2" s="4"/>
      <c r="Q2" s="4"/>
      <c r="R2" s="4"/>
      <c r="S2" s="4"/>
      <c r="T2" s="4"/>
      <c r="U2" s="4"/>
      <c r="V2" s="4"/>
      <c r="W2" s="4"/>
      <c r="X2" s="4"/>
      <c r="Y2" s="4"/>
      <c r="Z2" s="4"/>
      <c r="AA2" s="4"/>
      <c r="AB2" s="4"/>
      <c r="AC2" s="4"/>
      <c r="AD2" s="4"/>
      <c r="AE2" s="4"/>
      <c r="AG2" s="4"/>
      <c r="AH2" s="4"/>
    </row>
    <row r="3" spans="1:34" x14ac:dyDescent="0.2">
      <c r="A3" s="4" t="s">
        <v>89</v>
      </c>
      <c r="B3" s="4">
        <f>Basisgegevens!$F$3</f>
        <v>0</v>
      </c>
      <c r="C3" s="4" t="s">
        <v>91</v>
      </c>
      <c r="D3" s="4">
        <f>Basisgegevens!F12</f>
        <v>0</v>
      </c>
      <c r="E3" s="4">
        <f>Basisgegevens!F13</f>
        <v>0</v>
      </c>
      <c r="F3" s="4"/>
      <c r="G3" s="4"/>
      <c r="H3" s="4"/>
      <c r="I3" s="4"/>
      <c r="J3" s="4"/>
      <c r="K3" s="4"/>
      <c r="L3" s="4"/>
      <c r="M3" s="4"/>
      <c r="N3" s="4"/>
      <c r="O3" s="4"/>
      <c r="P3" s="4"/>
      <c r="Q3" s="4"/>
      <c r="R3" s="4"/>
      <c r="S3" s="4"/>
      <c r="T3" s="4"/>
      <c r="U3" s="4"/>
      <c r="V3" s="4"/>
      <c r="W3" s="4"/>
      <c r="X3" s="4"/>
      <c r="Y3" s="4"/>
      <c r="Z3" s="4"/>
      <c r="AA3" s="4"/>
      <c r="AB3" s="4"/>
      <c r="AC3" s="4"/>
      <c r="AD3" s="4"/>
      <c r="AE3" s="4"/>
      <c r="AG3" s="4"/>
      <c r="AH3" s="4"/>
    </row>
    <row r="4" spans="1:34" x14ac:dyDescent="0.2">
      <c r="A4" s="4" t="s">
        <v>89</v>
      </c>
      <c r="B4" s="4">
        <f>Basisgegevens!$F$3</f>
        <v>0</v>
      </c>
      <c r="C4" s="4" t="s">
        <v>91</v>
      </c>
      <c r="D4" s="4">
        <f>Basisgegevens!F14</f>
        <v>0</v>
      </c>
      <c r="E4" s="4">
        <f>Basisgegevens!F15</f>
        <v>0</v>
      </c>
      <c r="F4" s="4"/>
      <c r="G4" s="4"/>
      <c r="H4" s="4"/>
      <c r="I4" s="4"/>
      <c r="J4" s="4"/>
      <c r="K4" s="4"/>
      <c r="L4" s="4"/>
      <c r="M4" s="4"/>
      <c r="N4" s="4"/>
      <c r="O4" s="4"/>
      <c r="P4" s="4"/>
      <c r="Q4" s="4"/>
      <c r="R4" s="4"/>
      <c r="S4" s="4"/>
      <c r="T4" s="4"/>
      <c r="U4" s="4"/>
      <c r="V4" s="4"/>
      <c r="W4" s="4"/>
      <c r="X4" s="4"/>
      <c r="Y4" s="4"/>
      <c r="Z4" s="4"/>
      <c r="AA4" s="4"/>
      <c r="AB4" s="4"/>
      <c r="AC4" s="4"/>
      <c r="AD4" s="4"/>
      <c r="AE4" s="4"/>
      <c r="AG4" s="4"/>
      <c r="AH4" s="4"/>
    </row>
    <row r="5" spans="1:34" x14ac:dyDescent="0.2">
      <c r="A5" s="4" t="s">
        <v>89</v>
      </c>
      <c r="B5" s="4">
        <f>Basisgegevens!$F$3</f>
        <v>0</v>
      </c>
      <c r="C5" s="4" t="s">
        <v>91</v>
      </c>
      <c r="D5" s="4">
        <f>Basisgegevens!F16</f>
        <v>0</v>
      </c>
      <c r="E5" s="4">
        <f>Basisgegevens!F17</f>
        <v>0</v>
      </c>
      <c r="F5" s="4"/>
      <c r="G5" s="4"/>
      <c r="H5" s="4"/>
      <c r="I5" s="4"/>
      <c r="J5" s="4"/>
      <c r="K5" s="4"/>
      <c r="L5" s="4"/>
      <c r="M5" s="4"/>
      <c r="N5" s="4"/>
      <c r="O5" s="4"/>
      <c r="P5" s="4"/>
      <c r="Q5" s="4"/>
      <c r="R5" s="4"/>
      <c r="S5" s="4"/>
      <c r="T5" s="4"/>
      <c r="U5" s="4"/>
      <c r="V5" s="4"/>
      <c r="W5" s="4"/>
      <c r="X5" s="4"/>
      <c r="Y5" s="4"/>
      <c r="Z5" s="4"/>
      <c r="AA5" s="4"/>
      <c r="AB5" s="4"/>
      <c r="AC5" s="4"/>
      <c r="AD5" s="4"/>
      <c r="AE5" s="4"/>
      <c r="AG5" s="4"/>
      <c r="AH5" s="4"/>
    </row>
    <row r="6" spans="1:34" x14ac:dyDescent="0.2">
      <c r="A6" s="4" t="s">
        <v>89</v>
      </c>
      <c r="B6" s="4">
        <f>Basisgegevens!$F$3</f>
        <v>0</v>
      </c>
      <c r="C6" s="4" t="s">
        <v>91</v>
      </c>
      <c r="D6" s="4">
        <f>Basisgegevens!F18</f>
        <v>0</v>
      </c>
      <c r="E6" s="4">
        <f>Basisgegevens!F19</f>
        <v>0</v>
      </c>
      <c r="F6" s="4"/>
      <c r="G6" s="4"/>
      <c r="H6" s="4"/>
      <c r="I6" s="4"/>
      <c r="J6" s="4"/>
      <c r="K6" s="4"/>
      <c r="L6" s="4"/>
      <c r="M6" s="4"/>
      <c r="N6" s="4"/>
      <c r="O6" s="4"/>
      <c r="P6" s="4"/>
      <c r="Q6" s="4"/>
      <c r="R6" s="4"/>
      <c r="S6" s="4"/>
      <c r="T6" s="4"/>
      <c r="U6" s="4"/>
      <c r="V6" s="4"/>
      <c r="W6" s="4"/>
      <c r="X6" s="4"/>
      <c r="Y6" s="4"/>
      <c r="Z6" s="4"/>
      <c r="AA6" s="4"/>
      <c r="AB6" s="4"/>
      <c r="AC6" s="4"/>
      <c r="AD6" s="4"/>
      <c r="AE6" s="4"/>
      <c r="AG6" s="4"/>
      <c r="AH6" s="4"/>
    </row>
    <row r="7" spans="1:34" x14ac:dyDescent="0.2">
      <c r="A7" s="4" t="s">
        <v>89</v>
      </c>
      <c r="B7" s="4">
        <f>Basisgegevens!$F$3</f>
        <v>0</v>
      </c>
      <c r="C7" s="4" t="s">
        <v>91</v>
      </c>
      <c r="D7" s="4">
        <f>Basisgegevens!F20</f>
        <v>0</v>
      </c>
      <c r="E7" s="4">
        <f>Basisgegevens!F21</f>
        <v>0</v>
      </c>
      <c r="F7" s="4"/>
      <c r="G7" s="4"/>
      <c r="H7" s="4"/>
      <c r="I7" s="4"/>
      <c r="J7" s="4"/>
      <c r="K7" s="4"/>
      <c r="L7" s="4"/>
      <c r="M7" s="4"/>
      <c r="N7" s="4"/>
      <c r="O7" s="4"/>
      <c r="P7" s="4"/>
      <c r="Q7" s="4"/>
      <c r="R7" s="4"/>
      <c r="S7" s="4"/>
      <c r="T7" s="4"/>
      <c r="U7" s="4"/>
      <c r="V7" s="4"/>
      <c r="W7" s="4"/>
      <c r="X7" s="4"/>
      <c r="Y7" s="4"/>
      <c r="Z7" s="4"/>
      <c r="AA7" s="4"/>
      <c r="AB7" s="4"/>
      <c r="AC7" s="4"/>
      <c r="AD7" s="4"/>
      <c r="AE7" s="4"/>
      <c r="AG7" s="4"/>
      <c r="AH7" s="4"/>
    </row>
    <row r="8" spans="1:34" x14ac:dyDescent="0.2">
      <c r="A8" s="4" t="s">
        <v>89</v>
      </c>
      <c r="B8" s="4">
        <f>Basisgegevens!$F$3</f>
        <v>0</v>
      </c>
      <c r="C8" s="4" t="s">
        <v>92</v>
      </c>
      <c r="D8" s="4">
        <f>Basisgegevens!F22</f>
        <v>0</v>
      </c>
      <c r="E8" s="4">
        <f>Basisgegevens!F23</f>
        <v>0</v>
      </c>
      <c r="F8" s="4"/>
      <c r="G8" s="4"/>
      <c r="H8" s="4"/>
      <c r="I8" s="4"/>
      <c r="J8" s="4"/>
      <c r="K8" s="4"/>
      <c r="L8" s="4"/>
      <c r="M8" s="4"/>
      <c r="N8" s="4"/>
      <c r="O8" s="4"/>
      <c r="P8" s="4"/>
      <c r="Q8" s="4"/>
      <c r="R8" s="4"/>
      <c r="S8" s="4"/>
      <c r="T8" s="4"/>
      <c r="U8" s="4"/>
      <c r="V8" s="4"/>
      <c r="W8" s="4"/>
      <c r="X8" s="4"/>
      <c r="Y8" s="4"/>
      <c r="Z8" s="4"/>
      <c r="AA8" s="4"/>
      <c r="AB8" s="4"/>
      <c r="AC8" s="4"/>
      <c r="AD8" s="4"/>
      <c r="AE8" s="4"/>
      <c r="AG8" s="4"/>
      <c r="AH8" s="4"/>
    </row>
    <row r="9" spans="1:34" x14ac:dyDescent="0.2">
      <c r="A9" s="4" t="s">
        <v>89</v>
      </c>
      <c r="B9" s="4">
        <f>Basisgegevens!$F$3</f>
        <v>0</v>
      </c>
      <c r="C9" s="4">
        <v>41</v>
      </c>
      <c r="D9" s="4">
        <f>Basisgegevens!F24</f>
        <v>0</v>
      </c>
      <c r="E9" s="4">
        <f>Basisgegevens!F25</f>
        <v>0</v>
      </c>
      <c r="F9" s="4"/>
      <c r="G9" s="4"/>
      <c r="H9" s="4"/>
      <c r="I9" s="4"/>
      <c r="J9" s="4"/>
      <c r="K9" s="4"/>
      <c r="L9" s="4"/>
      <c r="M9" s="4"/>
      <c r="N9" s="4"/>
      <c r="O9" s="4"/>
      <c r="P9" s="4"/>
      <c r="Q9" s="4"/>
      <c r="R9" s="4"/>
      <c r="S9" s="4"/>
      <c r="T9" s="4"/>
      <c r="U9" s="4"/>
      <c r="V9" s="4"/>
      <c r="W9" s="4"/>
      <c r="X9" s="4"/>
      <c r="Y9" s="4"/>
      <c r="Z9" s="4"/>
      <c r="AA9" s="4"/>
      <c r="AB9" s="4"/>
      <c r="AC9" s="4"/>
      <c r="AD9" s="4"/>
      <c r="AE9" s="4"/>
      <c r="AG9" s="4"/>
      <c r="AH9" s="4"/>
    </row>
    <row r="10" spans="1:34" x14ac:dyDescent="0.2">
      <c r="A10" s="4" t="s">
        <v>89</v>
      </c>
      <c r="B10" s="4">
        <f>Basisgegevens!$F$3</f>
        <v>0</v>
      </c>
      <c r="C10" s="4">
        <v>41</v>
      </c>
      <c r="D10" s="4">
        <f>Basisgegevens!F26</f>
        <v>0</v>
      </c>
      <c r="E10" s="4">
        <f>Basisgegevens!F27</f>
        <v>0</v>
      </c>
      <c r="F10" s="4"/>
      <c r="G10" s="4"/>
      <c r="H10" s="4"/>
      <c r="I10" s="4"/>
      <c r="J10" s="4"/>
      <c r="K10" s="4"/>
      <c r="L10" s="4"/>
      <c r="M10" s="4"/>
      <c r="N10" s="4"/>
      <c r="O10" s="4"/>
      <c r="P10" s="4"/>
      <c r="Q10" s="4"/>
      <c r="R10" s="4"/>
      <c r="S10" s="4"/>
      <c r="T10" s="4"/>
      <c r="U10" s="4"/>
      <c r="V10" s="4"/>
      <c r="W10" s="4"/>
      <c r="X10" s="4"/>
      <c r="Y10" s="4"/>
      <c r="Z10" s="4"/>
      <c r="AA10" s="4"/>
      <c r="AB10" s="4"/>
      <c r="AC10" s="4"/>
      <c r="AD10" s="4"/>
      <c r="AE10" s="4"/>
      <c r="AG10" s="4"/>
      <c r="AH10" s="4"/>
    </row>
    <row r="11" spans="1:34" x14ac:dyDescent="0.2">
      <c r="A11" s="4" t="s">
        <v>89</v>
      </c>
      <c r="B11" s="4">
        <f>Basisgegevens!$F$3</f>
        <v>0</v>
      </c>
      <c r="C11" s="4">
        <v>41</v>
      </c>
      <c r="D11" s="4">
        <f>Basisgegevens!F28</f>
        <v>0</v>
      </c>
      <c r="E11" s="4">
        <f>Basisgegevens!F29</f>
        <v>0</v>
      </c>
      <c r="F11" s="4"/>
      <c r="G11" s="4"/>
      <c r="H11" s="4"/>
      <c r="I11" s="4"/>
      <c r="J11" s="4"/>
      <c r="K11" s="4"/>
      <c r="L11" s="4"/>
      <c r="M11" s="4"/>
      <c r="N11" s="4"/>
      <c r="O11" s="4"/>
      <c r="P11" s="4"/>
      <c r="Q11" s="4"/>
      <c r="R11" s="4"/>
      <c r="S11" s="4"/>
      <c r="T11" s="4"/>
      <c r="U11" s="4"/>
      <c r="V11" s="4"/>
      <c r="W11" s="4"/>
      <c r="X11" s="4"/>
      <c r="Y11" s="4"/>
      <c r="Z11" s="4"/>
      <c r="AA11" s="4"/>
      <c r="AB11" s="4"/>
      <c r="AC11" s="4"/>
      <c r="AD11" s="4"/>
      <c r="AE11" s="4"/>
      <c r="AG11" s="4"/>
      <c r="AH11" s="4"/>
    </row>
    <row r="12" spans="1:34" x14ac:dyDescent="0.2">
      <c r="A12" s="4" t="s">
        <v>89</v>
      </c>
      <c r="B12" s="4">
        <f>Basisgegevens!$F$3</f>
        <v>0</v>
      </c>
      <c r="C12" s="4">
        <v>41</v>
      </c>
      <c r="D12" s="4">
        <f>Basisgegevens!F30</f>
        <v>0</v>
      </c>
      <c r="E12" s="4">
        <f>Basisgegevens!F31</f>
        <v>0</v>
      </c>
      <c r="F12" s="4"/>
      <c r="G12" s="4"/>
      <c r="H12" s="4"/>
      <c r="I12" s="4"/>
      <c r="J12" s="4"/>
      <c r="K12" s="4"/>
      <c r="L12" s="4"/>
      <c r="M12" s="4"/>
      <c r="N12" s="4"/>
      <c r="O12" s="4"/>
      <c r="P12" s="4"/>
      <c r="Q12" s="4"/>
      <c r="R12" s="4"/>
      <c r="S12" s="4"/>
      <c r="T12" s="4"/>
      <c r="U12" s="4"/>
      <c r="V12" s="4"/>
      <c r="W12" s="4"/>
      <c r="X12" s="4"/>
      <c r="Y12" s="4"/>
      <c r="Z12" s="4"/>
      <c r="AA12" s="4"/>
      <c r="AB12" s="4"/>
      <c r="AC12" s="4"/>
      <c r="AD12" s="4"/>
      <c r="AE12" s="4"/>
      <c r="AG12" s="4"/>
      <c r="AH12" s="4"/>
    </row>
    <row r="13" spans="1:34" x14ac:dyDescent="0.2">
      <c r="A13" s="4" t="s">
        <v>93</v>
      </c>
      <c r="B13" s="4" t="str">
        <f>IF(C13=0,"&lt;BLANK&gt;",Basisgegevens!$F$3)</f>
        <v>&lt;BLANK&gt;</v>
      </c>
      <c r="C13" s="4">
        <f>tussenblad!E2</f>
        <v>0</v>
      </c>
      <c r="D13" s="4">
        <f>tussenblad!H2</f>
        <v>0</v>
      </c>
      <c r="E13" s="25">
        <f>tussenblad!N2</f>
        <v>0</v>
      </c>
      <c r="F13" s="4">
        <f>tussenblad!O2</f>
        <v>0</v>
      </c>
      <c r="G13" s="4">
        <f>tussenblad!P2</f>
        <v>0</v>
      </c>
      <c r="H13" s="25">
        <f>tussenblad!BT2</f>
        <v>0</v>
      </c>
      <c r="I13" s="4">
        <f>tussenblad!Q2</f>
        <v>0</v>
      </c>
      <c r="J13" s="26">
        <f>tussenblad!R2</f>
        <v>0</v>
      </c>
      <c r="K13" s="4">
        <f>IF(tussenblad!$F2="HC","",tussenblad!F2)</f>
        <v>0</v>
      </c>
      <c r="L13" s="4">
        <f>IF(tussenblad!$F2="HC",1,0)</f>
        <v>0</v>
      </c>
      <c r="M13" s="4" t="str">
        <f>IF(tussenblad!V2="Uit",2,"")</f>
        <v/>
      </c>
      <c r="N13" s="4">
        <f>tussenblad!W2</f>
        <v>0</v>
      </c>
      <c r="O13" s="4">
        <f>tussenblad!BV2</f>
        <v>0</v>
      </c>
      <c r="P13" s="4">
        <f>tussenblad!BW2</f>
        <v>0</v>
      </c>
      <c r="Q13" s="4">
        <f>tussenblad!BX2</f>
        <v>0</v>
      </c>
      <c r="R13" s="4">
        <f>tussenblad!BY2</f>
        <v>0</v>
      </c>
      <c r="S13" s="4">
        <f>tussenblad!BZ2</f>
        <v>0</v>
      </c>
      <c r="T13" s="4">
        <f>tussenblad!CA2</f>
        <v>0</v>
      </c>
      <c r="U13" s="4">
        <f>tussenblad!CB2</f>
        <v>0</v>
      </c>
      <c r="V13" s="4">
        <f>tussenblad!CC2</f>
        <v>0</v>
      </c>
      <c r="W13" s="4" t="s">
        <v>94</v>
      </c>
      <c r="X13" s="4" t="s">
        <v>94</v>
      </c>
      <c r="Y13" s="4" t="s">
        <v>94</v>
      </c>
      <c r="Z13" s="4" t="s">
        <v>95</v>
      </c>
      <c r="AA13" s="4" t="s">
        <v>95</v>
      </c>
      <c r="AB13" s="4" t="s">
        <v>95</v>
      </c>
      <c r="AC13" s="4" t="s">
        <v>91</v>
      </c>
      <c r="AD13" s="4" t="s">
        <v>91</v>
      </c>
      <c r="AE13" s="4">
        <v>0</v>
      </c>
      <c r="AF13" s="4">
        <v>0</v>
      </c>
      <c r="AG13" s="4">
        <f>tussenblad!J2</f>
        <v>0</v>
      </c>
      <c r="AH13" s="4">
        <f>tussenblad!I2</f>
        <v>0</v>
      </c>
    </row>
    <row r="14" spans="1:34" x14ac:dyDescent="0.2">
      <c r="A14" s="4" t="s">
        <v>93</v>
      </c>
      <c r="B14" s="4" t="str">
        <f>IF(C14=0,"&lt;BLANK&gt;",Basisgegevens!$F$3)</f>
        <v>&lt;BLANK&gt;</v>
      </c>
      <c r="C14" s="4">
        <f>tussenblad!E3</f>
        <v>0</v>
      </c>
      <c r="D14" s="4">
        <f>tussenblad!H3</f>
        <v>0</v>
      </c>
      <c r="E14" s="25">
        <f>tussenblad!N3</f>
        <v>0</v>
      </c>
      <c r="F14" s="4">
        <f>tussenblad!O3</f>
        <v>0</v>
      </c>
      <c r="G14" s="4">
        <f>tussenblad!P3</f>
        <v>0</v>
      </c>
      <c r="H14" s="25">
        <f>tussenblad!BT3</f>
        <v>0</v>
      </c>
      <c r="I14" s="4">
        <f>tussenblad!Q3</f>
        <v>0</v>
      </c>
      <c r="J14" s="26">
        <f>tussenblad!R3</f>
        <v>0</v>
      </c>
      <c r="K14" s="4">
        <f>IF(tussenblad!$F3="HC","",tussenblad!F3)</f>
        <v>0</v>
      </c>
      <c r="L14" s="4">
        <f>IF(tussenblad!$F3="HC",1,0)</f>
        <v>0</v>
      </c>
      <c r="M14" s="4" t="str">
        <f>IF(tussenblad!V3="Uit",2,"")</f>
        <v/>
      </c>
      <c r="N14" s="4">
        <f>tussenblad!W3</f>
        <v>0</v>
      </c>
      <c r="O14" s="4">
        <f>tussenblad!BV3</f>
        <v>0</v>
      </c>
      <c r="P14" s="4">
        <f>tussenblad!BW3</f>
        <v>0</v>
      </c>
      <c r="Q14" s="4">
        <f>tussenblad!BX3</f>
        <v>0</v>
      </c>
      <c r="R14" s="4">
        <f>tussenblad!BY3</f>
        <v>0</v>
      </c>
      <c r="S14" s="4">
        <f>tussenblad!BZ3</f>
        <v>0</v>
      </c>
      <c r="T14" s="4">
        <f>tussenblad!CA3</f>
        <v>0</v>
      </c>
      <c r="U14" s="4">
        <f>tussenblad!CB3</f>
        <v>0</v>
      </c>
      <c r="V14" s="4">
        <f>tussenblad!CC3</f>
        <v>0</v>
      </c>
      <c r="W14" s="4" t="s">
        <v>94</v>
      </c>
      <c r="X14" s="4" t="s">
        <v>94</v>
      </c>
      <c r="Y14" s="4" t="s">
        <v>94</v>
      </c>
      <c r="Z14" s="4" t="s">
        <v>95</v>
      </c>
      <c r="AA14" s="4" t="s">
        <v>95</v>
      </c>
      <c r="AB14" s="4" t="s">
        <v>95</v>
      </c>
      <c r="AC14" s="4" t="s">
        <v>91</v>
      </c>
      <c r="AD14" s="4" t="s">
        <v>91</v>
      </c>
      <c r="AE14" s="4">
        <v>0</v>
      </c>
      <c r="AF14" s="4">
        <v>0</v>
      </c>
      <c r="AG14" s="4">
        <f>tussenblad!J3</f>
        <v>0</v>
      </c>
      <c r="AH14" s="4">
        <f>tussenblad!I3</f>
        <v>0</v>
      </c>
    </row>
    <row r="15" spans="1:34" x14ac:dyDescent="0.2">
      <c r="A15" s="4" t="s">
        <v>93</v>
      </c>
      <c r="B15" s="4" t="str">
        <f>IF(C15=0,"&lt;BLANK&gt;",Basisgegevens!$F$3)</f>
        <v>&lt;BLANK&gt;</v>
      </c>
      <c r="C15" s="4">
        <f>tussenblad!E4</f>
        <v>0</v>
      </c>
      <c r="D15" s="4">
        <f>tussenblad!H4</f>
        <v>0</v>
      </c>
      <c r="E15" s="25">
        <f>tussenblad!N4</f>
        <v>0</v>
      </c>
      <c r="F15" s="4">
        <f>tussenblad!O4</f>
        <v>0</v>
      </c>
      <c r="G15" s="4">
        <f>tussenblad!P4</f>
        <v>0</v>
      </c>
      <c r="H15" s="25">
        <f>tussenblad!BT4</f>
        <v>0</v>
      </c>
      <c r="I15" s="4">
        <f>tussenblad!Q4</f>
        <v>0</v>
      </c>
      <c r="J15" s="26">
        <f>tussenblad!R4</f>
        <v>0</v>
      </c>
      <c r="K15" s="4">
        <f>IF(tussenblad!$F4="HC","",tussenblad!F4)</f>
        <v>0</v>
      </c>
      <c r="L15" s="4">
        <f>IF(tussenblad!$F4="HC",1,0)</f>
        <v>0</v>
      </c>
      <c r="M15" s="4" t="str">
        <f>IF(tussenblad!V4="Uit",2,"")</f>
        <v/>
      </c>
      <c r="N15" s="4">
        <f>tussenblad!W4</f>
        <v>0</v>
      </c>
      <c r="O15" s="4">
        <f>tussenblad!BV4</f>
        <v>0</v>
      </c>
      <c r="P15" s="4">
        <f>tussenblad!BW4</f>
        <v>0</v>
      </c>
      <c r="Q15" s="4">
        <f>tussenblad!BX4</f>
        <v>0</v>
      </c>
      <c r="R15" s="4">
        <f>tussenblad!BY4</f>
        <v>0</v>
      </c>
      <c r="S15" s="4">
        <f>tussenblad!BZ4</f>
        <v>0</v>
      </c>
      <c r="T15" s="4">
        <f>tussenblad!CA4</f>
        <v>0</v>
      </c>
      <c r="U15" s="4">
        <f>tussenblad!CB4</f>
        <v>0</v>
      </c>
      <c r="V15" s="4">
        <f>tussenblad!CC4</f>
        <v>0</v>
      </c>
      <c r="W15" s="4" t="s">
        <v>94</v>
      </c>
      <c r="X15" s="4" t="s">
        <v>94</v>
      </c>
      <c r="Y15" s="4" t="s">
        <v>94</v>
      </c>
      <c r="Z15" s="4" t="s">
        <v>95</v>
      </c>
      <c r="AA15" s="4" t="s">
        <v>95</v>
      </c>
      <c r="AB15" s="4" t="s">
        <v>95</v>
      </c>
      <c r="AC15" s="4" t="s">
        <v>91</v>
      </c>
      <c r="AD15" s="4" t="s">
        <v>91</v>
      </c>
      <c r="AE15" s="4">
        <v>0</v>
      </c>
      <c r="AF15" s="4">
        <v>0</v>
      </c>
      <c r="AG15" s="4">
        <f>tussenblad!J4</f>
        <v>0</v>
      </c>
      <c r="AH15" s="4">
        <f>tussenblad!I4</f>
        <v>0</v>
      </c>
    </row>
    <row r="16" spans="1:34" x14ac:dyDescent="0.2">
      <c r="A16" s="4" t="s">
        <v>93</v>
      </c>
      <c r="B16" s="4" t="str">
        <f>IF(C16=0,"&lt;BLANK&gt;",Basisgegevens!$F$3)</f>
        <v>&lt;BLANK&gt;</v>
      </c>
      <c r="C16" s="4">
        <f>tussenblad!E5</f>
        <v>0</v>
      </c>
      <c r="D16" s="4">
        <f>tussenblad!H5</f>
        <v>0</v>
      </c>
      <c r="E16" s="25">
        <f>tussenblad!N5</f>
        <v>0</v>
      </c>
      <c r="F16" s="4">
        <f>tussenblad!O5</f>
        <v>0</v>
      </c>
      <c r="G16" s="4">
        <f>tussenblad!P5</f>
        <v>0</v>
      </c>
      <c r="H16" s="25">
        <f>tussenblad!BT5</f>
        <v>0</v>
      </c>
      <c r="I16" s="4">
        <f>tussenblad!Q5</f>
        <v>0</v>
      </c>
      <c r="J16" s="26">
        <f>tussenblad!R5</f>
        <v>0</v>
      </c>
      <c r="K16" s="4">
        <f>IF(tussenblad!$F5="HC","",tussenblad!F5)</f>
        <v>0</v>
      </c>
      <c r="L16" s="4">
        <f>IF(tussenblad!$F5="HC",1,0)</f>
        <v>0</v>
      </c>
      <c r="M16" s="4" t="str">
        <f>IF(tussenblad!V5="Uit",2,"")</f>
        <v/>
      </c>
      <c r="N16" s="4">
        <f>tussenblad!W5</f>
        <v>0</v>
      </c>
      <c r="O16" s="4">
        <f>tussenblad!BV5</f>
        <v>0</v>
      </c>
      <c r="P16" s="4">
        <f>tussenblad!BW5</f>
        <v>0</v>
      </c>
      <c r="Q16" s="4">
        <f>tussenblad!BX5</f>
        <v>0</v>
      </c>
      <c r="R16" s="4">
        <f>tussenblad!BY5</f>
        <v>0</v>
      </c>
      <c r="S16" s="4">
        <f>tussenblad!BZ5</f>
        <v>0</v>
      </c>
      <c r="T16" s="4">
        <f>tussenblad!CA5</f>
        <v>0</v>
      </c>
      <c r="U16" s="4">
        <f>tussenblad!CB5</f>
        <v>0</v>
      </c>
      <c r="V16" s="4">
        <f>tussenblad!CC5</f>
        <v>0</v>
      </c>
      <c r="W16" s="4" t="s">
        <v>94</v>
      </c>
      <c r="X16" s="4" t="s">
        <v>94</v>
      </c>
      <c r="Y16" s="4" t="s">
        <v>94</v>
      </c>
      <c r="Z16" s="4" t="s">
        <v>95</v>
      </c>
      <c r="AA16" s="4" t="s">
        <v>95</v>
      </c>
      <c r="AB16" s="4" t="s">
        <v>95</v>
      </c>
      <c r="AC16" s="4" t="s">
        <v>91</v>
      </c>
      <c r="AD16" s="4" t="s">
        <v>91</v>
      </c>
      <c r="AE16" s="4">
        <v>0</v>
      </c>
      <c r="AF16" s="4">
        <v>0</v>
      </c>
      <c r="AG16" s="4">
        <f>tussenblad!J5</f>
        <v>0</v>
      </c>
      <c r="AH16" s="4">
        <f>tussenblad!I5</f>
        <v>0</v>
      </c>
    </row>
    <row r="17" spans="1:34" x14ac:dyDescent="0.2">
      <c r="A17" s="4" t="s">
        <v>93</v>
      </c>
      <c r="B17" s="4" t="str">
        <f>IF(C17=0,"&lt;BLANK&gt;",Basisgegevens!$F$3)</f>
        <v>&lt;BLANK&gt;</v>
      </c>
      <c r="C17" s="4">
        <f>tussenblad!E6</f>
        <v>0</v>
      </c>
      <c r="D17" s="4">
        <f>tussenblad!H6</f>
        <v>0</v>
      </c>
      <c r="E17" s="25">
        <f>tussenblad!N6</f>
        <v>0</v>
      </c>
      <c r="F17" s="4">
        <f>tussenblad!O6</f>
        <v>0</v>
      </c>
      <c r="G17" s="4">
        <f>tussenblad!P6</f>
        <v>0</v>
      </c>
      <c r="H17" s="25">
        <f>tussenblad!BT6</f>
        <v>0</v>
      </c>
      <c r="I17" s="4">
        <f>tussenblad!Q6</f>
        <v>0</v>
      </c>
      <c r="J17" s="26">
        <f>tussenblad!R6</f>
        <v>0</v>
      </c>
      <c r="K17" s="4">
        <f>IF(tussenblad!$F6="HC","",tussenblad!F6)</f>
        <v>0</v>
      </c>
      <c r="L17" s="4">
        <f>IF(tussenblad!$F6="HC",1,0)</f>
        <v>0</v>
      </c>
      <c r="M17" s="4" t="str">
        <f>IF(tussenblad!V6="Uit",2,"")</f>
        <v/>
      </c>
      <c r="N17" s="4">
        <f>tussenblad!W6</f>
        <v>0</v>
      </c>
      <c r="O17" s="4">
        <f>tussenblad!BV6</f>
        <v>0</v>
      </c>
      <c r="P17" s="4">
        <f>tussenblad!BW6</f>
        <v>0</v>
      </c>
      <c r="Q17" s="4">
        <f>tussenblad!BX6</f>
        <v>0</v>
      </c>
      <c r="R17" s="4">
        <f>tussenblad!BY6</f>
        <v>0</v>
      </c>
      <c r="S17" s="4">
        <f>tussenblad!BZ6</f>
        <v>0</v>
      </c>
      <c r="T17" s="4">
        <f>tussenblad!CA6</f>
        <v>0</v>
      </c>
      <c r="U17" s="4">
        <f>tussenblad!CB6</f>
        <v>0</v>
      </c>
      <c r="V17" s="4">
        <f>tussenblad!CC6</f>
        <v>0</v>
      </c>
      <c r="W17" s="4" t="s">
        <v>94</v>
      </c>
      <c r="X17" s="4" t="s">
        <v>94</v>
      </c>
      <c r="Y17" s="4" t="s">
        <v>94</v>
      </c>
      <c r="Z17" s="4" t="s">
        <v>95</v>
      </c>
      <c r="AA17" s="4" t="s">
        <v>95</v>
      </c>
      <c r="AB17" s="4" t="s">
        <v>95</v>
      </c>
      <c r="AC17" s="4" t="s">
        <v>91</v>
      </c>
      <c r="AD17" s="4" t="s">
        <v>91</v>
      </c>
      <c r="AE17" s="4">
        <v>0</v>
      </c>
      <c r="AF17" s="4">
        <v>0</v>
      </c>
      <c r="AG17" s="4">
        <f>tussenblad!J6</f>
        <v>0</v>
      </c>
      <c r="AH17" s="4">
        <f>tussenblad!I6</f>
        <v>0</v>
      </c>
    </row>
    <row r="18" spans="1:34" x14ac:dyDescent="0.2">
      <c r="A18" s="4" t="s">
        <v>93</v>
      </c>
      <c r="B18" s="4" t="str">
        <f>IF(C18=0,"&lt;BLANK&gt;",Basisgegevens!$F$3)</f>
        <v>&lt;BLANK&gt;</v>
      </c>
      <c r="C18" s="4">
        <f>tussenblad!E7</f>
        <v>0</v>
      </c>
      <c r="D18" s="4">
        <f>tussenblad!H7</f>
        <v>0</v>
      </c>
      <c r="E18" s="25">
        <f>tussenblad!N7</f>
        <v>0</v>
      </c>
      <c r="F18" s="4">
        <f>tussenblad!O7</f>
        <v>0</v>
      </c>
      <c r="G18" s="4">
        <f>tussenblad!P7</f>
        <v>0</v>
      </c>
      <c r="H18" s="25">
        <f>tussenblad!BT7</f>
        <v>0</v>
      </c>
      <c r="I18" s="4">
        <f>tussenblad!Q7</f>
        <v>0</v>
      </c>
      <c r="J18" s="26">
        <f>tussenblad!R7</f>
        <v>0</v>
      </c>
      <c r="K18" s="4">
        <f>IF(tussenblad!$F7="HC","",tussenblad!F7)</f>
        <v>0</v>
      </c>
      <c r="L18" s="4">
        <f>IF(tussenblad!$F7="HC",1,0)</f>
        <v>0</v>
      </c>
      <c r="M18" s="4" t="str">
        <f>IF(tussenblad!V7="Uit",2,"")</f>
        <v/>
      </c>
      <c r="N18" s="4">
        <f>tussenblad!W7</f>
        <v>0</v>
      </c>
      <c r="O18" s="4">
        <f>tussenblad!BV7</f>
        <v>0</v>
      </c>
      <c r="P18" s="4">
        <f>tussenblad!BW7</f>
        <v>0</v>
      </c>
      <c r="Q18" s="4">
        <f>tussenblad!BX7</f>
        <v>0</v>
      </c>
      <c r="R18" s="4">
        <f>tussenblad!BY7</f>
        <v>0</v>
      </c>
      <c r="S18" s="4">
        <f>tussenblad!BZ7</f>
        <v>0</v>
      </c>
      <c r="T18" s="4">
        <f>tussenblad!CA7</f>
        <v>0</v>
      </c>
      <c r="U18" s="4">
        <f>tussenblad!CB7</f>
        <v>0</v>
      </c>
      <c r="V18" s="4">
        <f>tussenblad!CC7</f>
        <v>0</v>
      </c>
      <c r="W18" s="4" t="s">
        <v>94</v>
      </c>
      <c r="X18" s="4" t="s">
        <v>94</v>
      </c>
      <c r="Y18" s="4" t="s">
        <v>94</v>
      </c>
      <c r="Z18" s="4" t="s">
        <v>95</v>
      </c>
      <c r="AA18" s="4" t="s">
        <v>95</v>
      </c>
      <c r="AB18" s="4" t="s">
        <v>95</v>
      </c>
      <c r="AC18" s="4" t="s">
        <v>91</v>
      </c>
      <c r="AD18" s="4" t="s">
        <v>91</v>
      </c>
      <c r="AE18" s="4">
        <v>0</v>
      </c>
      <c r="AF18" s="4">
        <v>0</v>
      </c>
      <c r="AG18" s="4">
        <f>tussenblad!J7</f>
        <v>0</v>
      </c>
      <c r="AH18" s="4">
        <f>tussenblad!I7</f>
        <v>0</v>
      </c>
    </row>
    <row r="19" spans="1:34" x14ac:dyDescent="0.2">
      <c r="A19" s="4" t="s">
        <v>93</v>
      </c>
      <c r="B19" s="4" t="str">
        <f>IF(C19=0,"&lt;BLANK&gt;",Basisgegevens!$F$3)</f>
        <v>&lt;BLANK&gt;</v>
      </c>
      <c r="C19" s="4">
        <f>tussenblad!E8</f>
        <v>0</v>
      </c>
      <c r="D19" s="4">
        <f>tussenblad!H8</f>
        <v>0</v>
      </c>
      <c r="E19" s="25">
        <f>tussenblad!N8</f>
        <v>0</v>
      </c>
      <c r="F19" s="4">
        <f>tussenblad!O8</f>
        <v>0</v>
      </c>
      <c r="G19" s="4">
        <f>tussenblad!P8</f>
        <v>0</v>
      </c>
      <c r="H19" s="25">
        <f>tussenblad!BT8</f>
        <v>0</v>
      </c>
      <c r="I19" s="4">
        <f>tussenblad!Q8</f>
        <v>0</v>
      </c>
      <c r="J19" s="26">
        <f>tussenblad!R8</f>
        <v>0</v>
      </c>
      <c r="K19" s="4">
        <f>IF(tussenblad!$F8="HC","",tussenblad!F8)</f>
        <v>0</v>
      </c>
      <c r="L19" s="4">
        <f>IF(tussenblad!$F8="HC",1,0)</f>
        <v>0</v>
      </c>
      <c r="M19" s="4" t="str">
        <f>IF(tussenblad!V8="Uit",2,"")</f>
        <v/>
      </c>
      <c r="N19" s="4">
        <f>tussenblad!W8</f>
        <v>0</v>
      </c>
      <c r="O19" s="4">
        <f>tussenblad!BV8</f>
        <v>0</v>
      </c>
      <c r="P19" s="4">
        <f>tussenblad!BW8</f>
        <v>0</v>
      </c>
      <c r="Q19" s="4">
        <f>tussenblad!BX8</f>
        <v>0</v>
      </c>
      <c r="R19" s="4">
        <f>tussenblad!BY8</f>
        <v>0</v>
      </c>
      <c r="S19" s="4">
        <f>tussenblad!BZ8</f>
        <v>0</v>
      </c>
      <c r="T19" s="4">
        <f>tussenblad!CA8</f>
        <v>0</v>
      </c>
      <c r="U19" s="4">
        <f>tussenblad!CB8</f>
        <v>0</v>
      </c>
      <c r="V19" s="4">
        <f>tussenblad!CC8</f>
        <v>0</v>
      </c>
      <c r="W19" s="4" t="s">
        <v>94</v>
      </c>
      <c r="X19" s="4" t="s">
        <v>94</v>
      </c>
      <c r="Y19" s="4" t="s">
        <v>94</v>
      </c>
      <c r="Z19" s="4" t="s">
        <v>95</v>
      </c>
      <c r="AA19" s="4" t="s">
        <v>95</v>
      </c>
      <c r="AB19" s="4" t="s">
        <v>95</v>
      </c>
      <c r="AC19" s="4" t="s">
        <v>91</v>
      </c>
      <c r="AD19" s="4" t="s">
        <v>91</v>
      </c>
      <c r="AE19" s="4">
        <v>0</v>
      </c>
      <c r="AF19" s="4">
        <v>0</v>
      </c>
      <c r="AG19" s="4">
        <f>tussenblad!J8</f>
        <v>0</v>
      </c>
      <c r="AH19" s="4">
        <f>tussenblad!I8</f>
        <v>0</v>
      </c>
    </row>
    <row r="20" spans="1:34" x14ac:dyDescent="0.2">
      <c r="A20" s="4" t="s">
        <v>93</v>
      </c>
      <c r="B20" s="4" t="str">
        <f>IF(C20=0,"&lt;BLANK&gt;",Basisgegevens!$F$3)</f>
        <v>&lt;BLANK&gt;</v>
      </c>
      <c r="C20" s="4">
        <f>tussenblad!E9</f>
        <v>0</v>
      </c>
      <c r="D20" s="4">
        <f>tussenblad!H9</f>
        <v>0</v>
      </c>
      <c r="E20" s="25">
        <f>tussenblad!N9</f>
        <v>0</v>
      </c>
      <c r="F20" s="4">
        <f>tussenblad!O9</f>
        <v>0</v>
      </c>
      <c r="G20" s="4">
        <f>tussenblad!P9</f>
        <v>0</v>
      </c>
      <c r="H20" s="25">
        <f>tussenblad!BT9</f>
        <v>0</v>
      </c>
      <c r="I20" s="4">
        <f>tussenblad!Q9</f>
        <v>0</v>
      </c>
      <c r="J20" s="26">
        <f>tussenblad!R9</f>
        <v>0</v>
      </c>
      <c r="K20" s="4">
        <f>IF(tussenblad!$F9="HC","",tussenblad!F9)</f>
        <v>0</v>
      </c>
      <c r="L20" s="4">
        <f>IF(tussenblad!$F9="HC",1,0)</f>
        <v>0</v>
      </c>
      <c r="M20" s="4" t="str">
        <f>IF(tussenblad!V9="Uit",2,"")</f>
        <v/>
      </c>
      <c r="N20" s="4">
        <f>tussenblad!W9</f>
        <v>0</v>
      </c>
      <c r="O20" s="4">
        <f>tussenblad!BV9</f>
        <v>0</v>
      </c>
      <c r="P20" s="4">
        <f>tussenblad!BW9</f>
        <v>0</v>
      </c>
      <c r="Q20" s="4">
        <f>tussenblad!BX9</f>
        <v>0</v>
      </c>
      <c r="R20" s="4">
        <f>tussenblad!BY9</f>
        <v>0</v>
      </c>
      <c r="S20" s="4">
        <f>tussenblad!BZ9</f>
        <v>0</v>
      </c>
      <c r="T20" s="4">
        <f>tussenblad!CA9</f>
        <v>0</v>
      </c>
      <c r="U20" s="4">
        <f>tussenblad!CB9</f>
        <v>0</v>
      </c>
      <c r="V20" s="4">
        <f>tussenblad!CC9</f>
        <v>0</v>
      </c>
      <c r="W20" s="4" t="s">
        <v>94</v>
      </c>
      <c r="X20" s="4" t="s">
        <v>94</v>
      </c>
      <c r="Y20" s="4" t="s">
        <v>94</v>
      </c>
      <c r="Z20" s="4" t="s">
        <v>95</v>
      </c>
      <c r="AA20" s="4" t="s">
        <v>95</v>
      </c>
      <c r="AB20" s="4" t="s">
        <v>95</v>
      </c>
      <c r="AC20" s="4" t="s">
        <v>91</v>
      </c>
      <c r="AD20" s="4" t="s">
        <v>91</v>
      </c>
      <c r="AE20" s="4">
        <v>0</v>
      </c>
      <c r="AF20" s="4">
        <v>0</v>
      </c>
      <c r="AG20" s="4">
        <f>tussenblad!J9</f>
        <v>0</v>
      </c>
      <c r="AH20" s="4">
        <f>tussenblad!I9</f>
        <v>0</v>
      </c>
    </row>
    <row r="21" spans="1:34" x14ac:dyDescent="0.2">
      <c r="A21" s="4" t="s">
        <v>93</v>
      </c>
      <c r="B21" s="4" t="str">
        <f>IF(C21=0,"&lt;BLANK&gt;",Basisgegevens!$F$3)</f>
        <v>&lt;BLANK&gt;</v>
      </c>
      <c r="C21" s="4">
        <f>tussenblad!E10</f>
        <v>0</v>
      </c>
      <c r="D21" s="4">
        <f>tussenblad!H10</f>
        <v>0</v>
      </c>
      <c r="E21" s="25">
        <f>tussenblad!N10</f>
        <v>0</v>
      </c>
      <c r="F21" s="4">
        <f>tussenblad!O10</f>
        <v>0</v>
      </c>
      <c r="G21" s="4">
        <f>tussenblad!P10</f>
        <v>0</v>
      </c>
      <c r="H21" s="25">
        <f>tussenblad!BT10</f>
        <v>0</v>
      </c>
      <c r="I21" s="4">
        <f>tussenblad!Q10</f>
        <v>0</v>
      </c>
      <c r="J21" s="26">
        <f>tussenblad!R10</f>
        <v>0</v>
      </c>
      <c r="K21" s="4">
        <f>IF(tussenblad!$F10="HC","",tussenblad!F10)</f>
        <v>0</v>
      </c>
      <c r="L21" s="4">
        <f>IF(tussenblad!$F10="HC",1,0)</f>
        <v>0</v>
      </c>
      <c r="M21" s="4" t="str">
        <f>IF(tussenblad!V10="Uit",2,"")</f>
        <v/>
      </c>
      <c r="N21" s="4">
        <f>tussenblad!W10</f>
        <v>0</v>
      </c>
      <c r="O21" s="4">
        <f>tussenblad!BV10</f>
        <v>0</v>
      </c>
      <c r="P21" s="4">
        <f>tussenblad!BW10</f>
        <v>0</v>
      </c>
      <c r="Q21" s="4">
        <f>tussenblad!BX10</f>
        <v>0</v>
      </c>
      <c r="R21" s="4">
        <f>tussenblad!BY10</f>
        <v>0</v>
      </c>
      <c r="S21" s="4">
        <f>tussenblad!BZ10</f>
        <v>0</v>
      </c>
      <c r="T21" s="4">
        <f>tussenblad!CA10</f>
        <v>0</v>
      </c>
      <c r="U21" s="4">
        <f>tussenblad!CB10</f>
        <v>0</v>
      </c>
      <c r="V21" s="4">
        <f>tussenblad!CC10</f>
        <v>0</v>
      </c>
      <c r="W21" s="4" t="s">
        <v>94</v>
      </c>
      <c r="X21" s="4" t="s">
        <v>94</v>
      </c>
      <c r="Y21" s="4" t="s">
        <v>94</v>
      </c>
      <c r="Z21" s="4" t="s">
        <v>95</v>
      </c>
      <c r="AA21" s="4" t="s">
        <v>95</v>
      </c>
      <c r="AB21" s="4" t="s">
        <v>95</v>
      </c>
      <c r="AC21" s="4" t="s">
        <v>91</v>
      </c>
      <c r="AD21" s="4" t="s">
        <v>91</v>
      </c>
      <c r="AE21" s="4">
        <v>0</v>
      </c>
      <c r="AF21" s="4">
        <v>0</v>
      </c>
      <c r="AG21" s="4">
        <f>tussenblad!J10</f>
        <v>0</v>
      </c>
      <c r="AH21" s="4">
        <f>tussenblad!I10</f>
        <v>0</v>
      </c>
    </row>
    <row r="22" spans="1:34" x14ac:dyDescent="0.2">
      <c r="A22" s="4" t="s">
        <v>93</v>
      </c>
      <c r="B22" s="4" t="str">
        <f>IF(C22=0,"&lt;BLANK&gt;",Basisgegevens!$F$3)</f>
        <v>&lt;BLANK&gt;</v>
      </c>
      <c r="C22" s="4">
        <f>tussenblad!E11</f>
        <v>0</v>
      </c>
      <c r="D22" s="4">
        <f>tussenblad!H11</f>
        <v>0</v>
      </c>
      <c r="E22" s="25">
        <f>tussenblad!N11</f>
        <v>0</v>
      </c>
      <c r="F22" s="4">
        <f>tussenblad!O11</f>
        <v>0</v>
      </c>
      <c r="G22" s="4">
        <f>tussenblad!P11</f>
        <v>0</v>
      </c>
      <c r="H22" s="25">
        <f>tussenblad!BT11</f>
        <v>0</v>
      </c>
      <c r="I22" s="4">
        <f>tussenblad!Q11</f>
        <v>0</v>
      </c>
      <c r="J22" s="26">
        <f>tussenblad!R11</f>
        <v>0</v>
      </c>
      <c r="K22" s="4">
        <f>IF(tussenblad!$F11="HC","",tussenblad!F11)</f>
        <v>0</v>
      </c>
      <c r="L22" s="4">
        <f>IF(tussenblad!$F11="HC",1,0)</f>
        <v>0</v>
      </c>
      <c r="M22" s="4" t="str">
        <f>IF(tussenblad!V11="Uit",2,"")</f>
        <v/>
      </c>
      <c r="N22" s="4">
        <f>tussenblad!W11</f>
        <v>0</v>
      </c>
      <c r="O22" s="4">
        <f>tussenblad!BV11</f>
        <v>0</v>
      </c>
      <c r="P22" s="4">
        <f>tussenblad!BW11</f>
        <v>0</v>
      </c>
      <c r="Q22" s="4">
        <f>tussenblad!BX11</f>
        <v>0</v>
      </c>
      <c r="R22" s="4">
        <f>tussenblad!BY11</f>
        <v>0</v>
      </c>
      <c r="S22" s="4">
        <f>tussenblad!BZ11</f>
        <v>0</v>
      </c>
      <c r="T22" s="4">
        <f>tussenblad!CA11</f>
        <v>0</v>
      </c>
      <c r="U22" s="4">
        <f>tussenblad!CB11</f>
        <v>0</v>
      </c>
      <c r="V22" s="4">
        <f>tussenblad!CC11</f>
        <v>0</v>
      </c>
      <c r="W22" s="4" t="s">
        <v>94</v>
      </c>
      <c r="X22" s="4" t="s">
        <v>94</v>
      </c>
      <c r="Y22" s="4" t="s">
        <v>94</v>
      </c>
      <c r="Z22" s="4" t="s">
        <v>95</v>
      </c>
      <c r="AA22" s="4" t="s">
        <v>95</v>
      </c>
      <c r="AB22" s="4" t="s">
        <v>95</v>
      </c>
      <c r="AC22" s="4" t="s">
        <v>91</v>
      </c>
      <c r="AD22" s="4" t="s">
        <v>91</v>
      </c>
      <c r="AE22" s="4">
        <v>0</v>
      </c>
      <c r="AF22" s="4">
        <v>0</v>
      </c>
      <c r="AG22" s="4">
        <f>tussenblad!J11</f>
        <v>0</v>
      </c>
      <c r="AH22" s="4">
        <f>tussenblad!I11</f>
        <v>0</v>
      </c>
    </row>
    <row r="23" spans="1:34" x14ac:dyDescent="0.2">
      <c r="A23" s="4" t="s">
        <v>93</v>
      </c>
      <c r="B23" s="4" t="str">
        <f>IF(C23=0,"&lt;BLANK&gt;",Basisgegevens!$F$3)</f>
        <v>&lt;BLANK&gt;</v>
      </c>
      <c r="C23" s="4">
        <f>tussenblad!E12</f>
        <v>0</v>
      </c>
      <c r="D23" s="4">
        <f>tussenblad!H12</f>
        <v>0</v>
      </c>
      <c r="E23" s="25">
        <f>tussenblad!N12</f>
        <v>0</v>
      </c>
      <c r="F23" s="4">
        <f>tussenblad!O12</f>
        <v>0</v>
      </c>
      <c r="G23" s="4">
        <f>tussenblad!P12</f>
        <v>0</v>
      </c>
      <c r="H23" s="25">
        <f>tussenblad!BT12</f>
        <v>0</v>
      </c>
      <c r="I23" s="4">
        <f>tussenblad!Q12</f>
        <v>0</v>
      </c>
      <c r="J23" s="26">
        <f>tussenblad!R12</f>
        <v>0</v>
      </c>
      <c r="K23" s="4">
        <f>IF(tussenblad!$F12="HC","",tussenblad!F12)</f>
        <v>0</v>
      </c>
      <c r="L23" s="4">
        <f>IF(tussenblad!$F12="HC",1,0)</f>
        <v>0</v>
      </c>
      <c r="M23" s="4" t="str">
        <f>IF(tussenblad!V12="Uit",2,"")</f>
        <v/>
      </c>
      <c r="N23" s="4">
        <f>tussenblad!W12</f>
        <v>0</v>
      </c>
      <c r="O23" s="4">
        <f>tussenblad!BV12</f>
        <v>0</v>
      </c>
      <c r="P23" s="4">
        <f>tussenblad!BW12</f>
        <v>0</v>
      </c>
      <c r="Q23" s="4">
        <f>tussenblad!BX12</f>
        <v>0</v>
      </c>
      <c r="R23" s="4">
        <f>tussenblad!BY12</f>
        <v>0</v>
      </c>
      <c r="S23" s="4">
        <f>tussenblad!BZ12</f>
        <v>0</v>
      </c>
      <c r="T23" s="4">
        <f>tussenblad!CA12</f>
        <v>0</v>
      </c>
      <c r="U23" s="4">
        <f>tussenblad!CB12</f>
        <v>0</v>
      </c>
      <c r="V23" s="4">
        <f>tussenblad!CC12</f>
        <v>0</v>
      </c>
      <c r="W23" s="4" t="s">
        <v>94</v>
      </c>
      <c r="X23" s="4" t="s">
        <v>94</v>
      </c>
      <c r="Y23" s="4" t="s">
        <v>94</v>
      </c>
      <c r="Z23" s="4" t="s">
        <v>95</v>
      </c>
      <c r="AA23" s="4" t="s">
        <v>95</v>
      </c>
      <c r="AB23" s="4" t="s">
        <v>95</v>
      </c>
      <c r="AC23" s="4" t="s">
        <v>91</v>
      </c>
      <c r="AD23" s="4" t="s">
        <v>91</v>
      </c>
      <c r="AE23" s="4">
        <v>0</v>
      </c>
      <c r="AF23" s="4">
        <v>0</v>
      </c>
      <c r="AG23" s="4">
        <f>tussenblad!J12</f>
        <v>0</v>
      </c>
      <c r="AH23" s="4">
        <f>tussenblad!I12</f>
        <v>0</v>
      </c>
    </row>
    <row r="24" spans="1:34" x14ac:dyDescent="0.2">
      <c r="A24" s="4" t="s">
        <v>93</v>
      </c>
      <c r="B24" s="4" t="str">
        <f>IF(C24=0,"&lt;BLANK&gt;",Basisgegevens!$F$3)</f>
        <v>&lt;BLANK&gt;</v>
      </c>
      <c r="C24" s="4">
        <f>tussenblad!E13</f>
        <v>0</v>
      </c>
      <c r="D24" s="4">
        <f>tussenblad!H13</f>
        <v>0</v>
      </c>
      <c r="E24" s="25">
        <f>tussenblad!N13</f>
        <v>0</v>
      </c>
      <c r="F24" s="4">
        <f>tussenblad!O13</f>
        <v>0</v>
      </c>
      <c r="G24" s="4">
        <f>tussenblad!P13</f>
        <v>0</v>
      </c>
      <c r="H24" s="25">
        <f>tussenblad!BT13</f>
        <v>0</v>
      </c>
      <c r="I24" s="4">
        <f>tussenblad!Q13</f>
        <v>0</v>
      </c>
      <c r="J24" s="26">
        <f>tussenblad!R13</f>
        <v>0</v>
      </c>
      <c r="K24" s="4">
        <f>IF(tussenblad!$F13="HC","",tussenblad!F13)</f>
        <v>0</v>
      </c>
      <c r="L24" s="4">
        <f>IF(tussenblad!$F13="HC",1,0)</f>
        <v>0</v>
      </c>
      <c r="M24" s="4" t="str">
        <f>IF(tussenblad!V13="Uit",2,"")</f>
        <v/>
      </c>
      <c r="N24" s="4">
        <f>tussenblad!W13</f>
        <v>0</v>
      </c>
      <c r="O24" s="4">
        <f>tussenblad!BV13</f>
        <v>0</v>
      </c>
      <c r="P24" s="4">
        <f>tussenblad!BW13</f>
        <v>0</v>
      </c>
      <c r="Q24" s="4">
        <f>tussenblad!BX13</f>
        <v>0</v>
      </c>
      <c r="R24" s="4">
        <f>tussenblad!BY13</f>
        <v>0</v>
      </c>
      <c r="S24" s="4">
        <f>tussenblad!BZ13</f>
        <v>0</v>
      </c>
      <c r="T24" s="4">
        <f>tussenblad!CA13</f>
        <v>0</v>
      </c>
      <c r="U24" s="4">
        <f>tussenblad!CB13</f>
        <v>0</v>
      </c>
      <c r="V24" s="4">
        <f>tussenblad!CC13</f>
        <v>0</v>
      </c>
      <c r="W24" s="4" t="s">
        <v>94</v>
      </c>
      <c r="X24" s="4" t="s">
        <v>94</v>
      </c>
      <c r="Y24" s="4" t="s">
        <v>94</v>
      </c>
      <c r="Z24" s="4" t="s">
        <v>95</v>
      </c>
      <c r="AA24" s="4" t="s">
        <v>95</v>
      </c>
      <c r="AB24" s="4" t="s">
        <v>95</v>
      </c>
      <c r="AC24" s="4" t="s">
        <v>91</v>
      </c>
      <c r="AD24" s="4" t="s">
        <v>91</v>
      </c>
      <c r="AE24" s="4">
        <v>0</v>
      </c>
      <c r="AF24" s="4">
        <v>0</v>
      </c>
      <c r="AG24" s="4">
        <f>tussenblad!J13</f>
        <v>0</v>
      </c>
      <c r="AH24" s="4">
        <f>tussenblad!I13</f>
        <v>0</v>
      </c>
    </row>
    <row r="25" spans="1:34" x14ac:dyDescent="0.2">
      <c r="A25" s="4" t="s">
        <v>93</v>
      </c>
      <c r="B25" s="4" t="str">
        <f>IF(C25=0,"&lt;BLANK&gt;",Basisgegevens!$F$3)</f>
        <v>&lt;BLANK&gt;</v>
      </c>
      <c r="C25" s="4">
        <f>tussenblad!E14</f>
        <v>0</v>
      </c>
      <c r="D25" s="4">
        <f>tussenblad!H14</f>
        <v>0</v>
      </c>
      <c r="E25" s="25">
        <f>tussenblad!N14</f>
        <v>0</v>
      </c>
      <c r="F25" s="4">
        <f>tussenblad!O14</f>
        <v>0</v>
      </c>
      <c r="G25" s="4">
        <f>tussenblad!P14</f>
        <v>0</v>
      </c>
      <c r="H25" s="25">
        <f>tussenblad!BT14</f>
        <v>0</v>
      </c>
      <c r="I25" s="4">
        <f>tussenblad!Q14</f>
        <v>0</v>
      </c>
      <c r="J25" s="26">
        <f>tussenblad!R14</f>
        <v>0</v>
      </c>
      <c r="K25" s="4">
        <f>IF(tussenblad!$F14="HC","",tussenblad!F14)</f>
        <v>0</v>
      </c>
      <c r="L25" s="4">
        <f>IF(tussenblad!$F14="HC",1,0)</f>
        <v>0</v>
      </c>
      <c r="M25" s="4" t="str">
        <f>IF(tussenblad!V14="Uit",2,"")</f>
        <v/>
      </c>
      <c r="N25" s="4">
        <f>tussenblad!W14</f>
        <v>0</v>
      </c>
      <c r="O25" s="4">
        <f>tussenblad!BV14</f>
        <v>0</v>
      </c>
      <c r="P25" s="4">
        <f>tussenblad!BW14</f>
        <v>0</v>
      </c>
      <c r="Q25" s="4">
        <f>tussenblad!BX14</f>
        <v>0</v>
      </c>
      <c r="R25" s="4">
        <f>tussenblad!BY14</f>
        <v>0</v>
      </c>
      <c r="S25" s="4">
        <f>tussenblad!BZ14</f>
        <v>0</v>
      </c>
      <c r="T25" s="4">
        <f>tussenblad!CA14</f>
        <v>0</v>
      </c>
      <c r="U25" s="4">
        <f>tussenblad!CB14</f>
        <v>0</v>
      </c>
      <c r="V25" s="4">
        <f>tussenblad!CC14</f>
        <v>0</v>
      </c>
      <c r="W25" s="4" t="s">
        <v>94</v>
      </c>
      <c r="X25" s="4" t="s">
        <v>94</v>
      </c>
      <c r="Y25" s="4" t="s">
        <v>94</v>
      </c>
      <c r="Z25" s="4" t="s">
        <v>95</v>
      </c>
      <c r="AA25" s="4" t="s">
        <v>95</v>
      </c>
      <c r="AB25" s="4" t="s">
        <v>95</v>
      </c>
      <c r="AC25" s="4" t="s">
        <v>91</v>
      </c>
      <c r="AD25" s="4" t="s">
        <v>91</v>
      </c>
      <c r="AE25" s="4">
        <v>0</v>
      </c>
      <c r="AF25" s="4">
        <v>0</v>
      </c>
      <c r="AG25" s="4">
        <f>tussenblad!J14</f>
        <v>0</v>
      </c>
      <c r="AH25" s="4">
        <f>tussenblad!I14</f>
        <v>0</v>
      </c>
    </row>
    <row r="26" spans="1:34" x14ac:dyDescent="0.2">
      <c r="A26" s="4" t="s">
        <v>93</v>
      </c>
      <c r="B26" s="4" t="str">
        <f>IF(C26=0,"&lt;BLANK&gt;",Basisgegevens!$F$3)</f>
        <v>&lt;BLANK&gt;</v>
      </c>
      <c r="C26" s="4">
        <f>tussenblad!E15</f>
        <v>0</v>
      </c>
      <c r="D26" s="4">
        <f>tussenblad!H15</f>
        <v>0</v>
      </c>
      <c r="E26" s="25">
        <f>tussenblad!N15</f>
        <v>0</v>
      </c>
      <c r="F26" s="4">
        <f>tussenblad!O15</f>
        <v>0</v>
      </c>
      <c r="G26" s="4">
        <f>tussenblad!P15</f>
        <v>0</v>
      </c>
      <c r="H26" s="25">
        <f>tussenblad!BT15</f>
        <v>0</v>
      </c>
      <c r="I26" s="4">
        <f>tussenblad!Q15</f>
        <v>0</v>
      </c>
      <c r="J26" s="26">
        <f>tussenblad!R15</f>
        <v>0</v>
      </c>
      <c r="K26" s="4">
        <f>IF(tussenblad!$F15="HC","",tussenblad!F15)</f>
        <v>0</v>
      </c>
      <c r="L26" s="4">
        <f>IF(tussenblad!$F15="HC",1,0)</f>
        <v>0</v>
      </c>
      <c r="M26" s="4" t="str">
        <f>IF(tussenblad!V15="Uit",2,"")</f>
        <v/>
      </c>
      <c r="N26" s="4">
        <f>tussenblad!W15</f>
        <v>0</v>
      </c>
      <c r="O26" s="4">
        <f>tussenblad!BV15</f>
        <v>0</v>
      </c>
      <c r="P26" s="4">
        <f>tussenblad!BW15</f>
        <v>0</v>
      </c>
      <c r="Q26" s="4">
        <f>tussenblad!BX15</f>
        <v>0</v>
      </c>
      <c r="R26" s="4">
        <f>tussenblad!BY15</f>
        <v>0</v>
      </c>
      <c r="S26" s="4">
        <f>tussenblad!BZ15</f>
        <v>0</v>
      </c>
      <c r="T26" s="4">
        <f>tussenblad!CA15</f>
        <v>0</v>
      </c>
      <c r="U26" s="4">
        <f>tussenblad!CB15</f>
        <v>0</v>
      </c>
      <c r="V26" s="4">
        <f>tussenblad!CC15</f>
        <v>0</v>
      </c>
      <c r="W26" s="4" t="s">
        <v>94</v>
      </c>
      <c r="X26" s="4" t="s">
        <v>94</v>
      </c>
      <c r="Y26" s="4" t="s">
        <v>94</v>
      </c>
      <c r="Z26" s="4" t="s">
        <v>95</v>
      </c>
      <c r="AA26" s="4" t="s">
        <v>95</v>
      </c>
      <c r="AB26" s="4" t="s">
        <v>95</v>
      </c>
      <c r="AC26" s="4" t="s">
        <v>91</v>
      </c>
      <c r="AD26" s="4" t="s">
        <v>91</v>
      </c>
      <c r="AE26" s="4">
        <v>0</v>
      </c>
      <c r="AF26" s="4">
        <v>0</v>
      </c>
      <c r="AG26" s="4">
        <f>tussenblad!J15</f>
        <v>0</v>
      </c>
      <c r="AH26" s="4">
        <f>tussenblad!I15</f>
        <v>0</v>
      </c>
    </row>
    <row r="27" spans="1:34" x14ac:dyDescent="0.2">
      <c r="A27" s="4" t="s">
        <v>93</v>
      </c>
      <c r="B27" s="4" t="str">
        <f>IF(C27=0,"&lt;BLANK&gt;",Basisgegevens!$F$3)</f>
        <v>&lt;BLANK&gt;</v>
      </c>
      <c r="C27" s="4">
        <f>tussenblad!E16</f>
        <v>0</v>
      </c>
      <c r="D27" s="4">
        <f>tussenblad!H16</f>
        <v>0</v>
      </c>
      <c r="E27" s="25">
        <f>tussenblad!N16</f>
        <v>0</v>
      </c>
      <c r="F27" s="4">
        <f>tussenblad!O16</f>
        <v>0</v>
      </c>
      <c r="G27" s="4">
        <f>tussenblad!P16</f>
        <v>0</v>
      </c>
      <c r="H27" s="25">
        <f>tussenblad!BT16</f>
        <v>0</v>
      </c>
      <c r="I27" s="4">
        <f>tussenblad!Q16</f>
        <v>0</v>
      </c>
      <c r="J27" s="26">
        <f>tussenblad!R16</f>
        <v>0</v>
      </c>
      <c r="K27" s="4">
        <f>IF(tussenblad!$F16="HC","",tussenblad!F16)</f>
        <v>0</v>
      </c>
      <c r="L27" s="4">
        <f>IF(tussenblad!$F16="HC",1,0)</f>
        <v>0</v>
      </c>
      <c r="M27" s="4" t="str">
        <f>IF(tussenblad!V16="Uit",2,"")</f>
        <v/>
      </c>
      <c r="N27" s="4">
        <f>tussenblad!W16</f>
        <v>0</v>
      </c>
      <c r="O27" s="4">
        <f>tussenblad!BV16</f>
        <v>0</v>
      </c>
      <c r="P27" s="4">
        <f>tussenblad!BW16</f>
        <v>0</v>
      </c>
      <c r="Q27" s="4">
        <f>tussenblad!BX16</f>
        <v>0</v>
      </c>
      <c r="R27" s="4">
        <f>tussenblad!BY16</f>
        <v>0</v>
      </c>
      <c r="S27" s="4">
        <f>tussenblad!BZ16</f>
        <v>0</v>
      </c>
      <c r="T27" s="4">
        <f>tussenblad!CA16</f>
        <v>0</v>
      </c>
      <c r="U27" s="4">
        <f>tussenblad!CB16</f>
        <v>0</v>
      </c>
      <c r="V27" s="4">
        <f>tussenblad!CC16</f>
        <v>0</v>
      </c>
      <c r="W27" s="4" t="s">
        <v>94</v>
      </c>
      <c r="X27" s="4" t="s">
        <v>94</v>
      </c>
      <c r="Y27" s="4" t="s">
        <v>94</v>
      </c>
      <c r="Z27" s="4" t="s">
        <v>95</v>
      </c>
      <c r="AA27" s="4" t="s">
        <v>95</v>
      </c>
      <c r="AB27" s="4" t="s">
        <v>95</v>
      </c>
      <c r="AC27" s="4" t="s">
        <v>91</v>
      </c>
      <c r="AD27" s="4" t="s">
        <v>91</v>
      </c>
      <c r="AE27" s="4">
        <v>0</v>
      </c>
      <c r="AF27" s="4">
        <v>0</v>
      </c>
      <c r="AG27" s="4">
        <f>tussenblad!J16</f>
        <v>0</v>
      </c>
      <c r="AH27" s="4">
        <f>tussenblad!I16</f>
        <v>0</v>
      </c>
    </row>
    <row r="28" spans="1:34" x14ac:dyDescent="0.2">
      <c r="A28" s="4" t="s">
        <v>93</v>
      </c>
      <c r="B28" s="4" t="str">
        <f>IF(C28=0,"&lt;BLANK&gt;",Basisgegevens!$F$3)</f>
        <v>&lt;BLANK&gt;</v>
      </c>
      <c r="C28" s="4">
        <f>tussenblad!E17</f>
        <v>0</v>
      </c>
      <c r="D28" s="4">
        <f>tussenblad!H17</f>
        <v>0</v>
      </c>
      <c r="E28" s="25">
        <f>tussenblad!N17</f>
        <v>0</v>
      </c>
      <c r="F28" s="4">
        <f>tussenblad!O17</f>
        <v>0</v>
      </c>
      <c r="G28" s="4">
        <f>tussenblad!P17</f>
        <v>0</v>
      </c>
      <c r="H28" s="25">
        <f>tussenblad!BT17</f>
        <v>0</v>
      </c>
      <c r="I28" s="4">
        <f>tussenblad!Q17</f>
        <v>0</v>
      </c>
      <c r="J28" s="26">
        <f>tussenblad!R17</f>
        <v>0</v>
      </c>
      <c r="K28" s="4">
        <f>IF(tussenblad!$F17="HC","",tussenblad!F17)</f>
        <v>0</v>
      </c>
      <c r="L28" s="4">
        <f>IF(tussenblad!$F17="HC",1,0)</f>
        <v>0</v>
      </c>
      <c r="M28" s="4" t="str">
        <f>IF(tussenblad!V17="Uit",2,"")</f>
        <v/>
      </c>
      <c r="N28" s="4">
        <f>tussenblad!W17</f>
        <v>0</v>
      </c>
      <c r="O28" s="4">
        <f>tussenblad!BV17</f>
        <v>0</v>
      </c>
      <c r="P28" s="4">
        <f>tussenblad!BW17</f>
        <v>0</v>
      </c>
      <c r="Q28" s="4">
        <f>tussenblad!BX17</f>
        <v>0</v>
      </c>
      <c r="R28" s="4">
        <f>tussenblad!BY17</f>
        <v>0</v>
      </c>
      <c r="S28" s="4">
        <f>tussenblad!BZ17</f>
        <v>0</v>
      </c>
      <c r="T28" s="4">
        <f>tussenblad!CA17</f>
        <v>0</v>
      </c>
      <c r="U28" s="4">
        <f>tussenblad!CB17</f>
        <v>0</v>
      </c>
      <c r="V28" s="4">
        <f>tussenblad!CC17</f>
        <v>0</v>
      </c>
      <c r="W28" s="4" t="s">
        <v>94</v>
      </c>
      <c r="X28" s="4" t="s">
        <v>94</v>
      </c>
      <c r="Y28" s="4" t="s">
        <v>94</v>
      </c>
      <c r="Z28" s="4" t="s">
        <v>95</v>
      </c>
      <c r="AA28" s="4" t="s">
        <v>95</v>
      </c>
      <c r="AB28" s="4" t="s">
        <v>95</v>
      </c>
      <c r="AC28" s="4" t="s">
        <v>91</v>
      </c>
      <c r="AD28" s="4" t="s">
        <v>91</v>
      </c>
      <c r="AE28" s="4">
        <v>0</v>
      </c>
      <c r="AF28" s="4">
        <v>0</v>
      </c>
      <c r="AG28" s="4">
        <f>tussenblad!J17</f>
        <v>0</v>
      </c>
      <c r="AH28" s="4">
        <f>tussenblad!I17</f>
        <v>0</v>
      </c>
    </row>
    <row r="29" spans="1:34" x14ac:dyDescent="0.2">
      <c r="A29" s="4" t="s">
        <v>93</v>
      </c>
      <c r="B29" s="4" t="str">
        <f>IF(C29=0,"&lt;BLANK&gt;",Basisgegevens!$F$3)</f>
        <v>&lt;BLANK&gt;</v>
      </c>
      <c r="C29" s="4">
        <f>tussenblad!E18</f>
        <v>0</v>
      </c>
      <c r="D29" s="4">
        <f>tussenblad!H18</f>
        <v>0</v>
      </c>
      <c r="E29" s="25">
        <f>tussenblad!N18</f>
        <v>0</v>
      </c>
      <c r="F29" s="4">
        <f>tussenblad!O18</f>
        <v>0</v>
      </c>
      <c r="G29" s="4">
        <f>tussenblad!P18</f>
        <v>0</v>
      </c>
      <c r="H29" s="25">
        <f>tussenblad!BT18</f>
        <v>0</v>
      </c>
      <c r="I29" s="4">
        <f>tussenblad!Q18</f>
        <v>0</v>
      </c>
      <c r="J29" s="26">
        <f>tussenblad!R18</f>
        <v>0</v>
      </c>
      <c r="K29" s="4">
        <f>IF(tussenblad!$F18="HC","",tussenblad!F18)</f>
        <v>0</v>
      </c>
      <c r="L29" s="4">
        <f>IF(tussenblad!$F18="HC",1,0)</f>
        <v>0</v>
      </c>
      <c r="M29" s="4" t="str">
        <f>IF(tussenblad!V18="Uit",2,"")</f>
        <v/>
      </c>
      <c r="N29" s="4">
        <f>tussenblad!W18</f>
        <v>0</v>
      </c>
      <c r="O29" s="4">
        <f>tussenblad!BV18</f>
        <v>0</v>
      </c>
      <c r="P29" s="4">
        <f>tussenblad!BW18</f>
        <v>0</v>
      </c>
      <c r="Q29" s="4">
        <f>tussenblad!BX18</f>
        <v>0</v>
      </c>
      <c r="R29" s="4">
        <f>tussenblad!BY18</f>
        <v>0</v>
      </c>
      <c r="S29" s="4">
        <f>tussenblad!BZ18</f>
        <v>0</v>
      </c>
      <c r="T29" s="4">
        <f>tussenblad!CA18</f>
        <v>0</v>
      </c>
      <c r="U29" s="4">
        <f>tussenblad!CB18</f>
        <v>0</v>
      </c>
      <c r="V29" s="4">
        <f>tussenblad!CC18</f>
        <v>0</v>
      </c>
      <c r="W29" s="4" t="s">
        <v>94</v>
      </c>
      <c r="X29" s="4" t="s">
        <v>94</v>
      </c>
      <c r="Y29" s="4" t="s">
        <v>94</v>
      </c>
      <c r="Z29" s="4" t="s">
        <v>95</v>
      </c>
      <c r="AA29" s="4" t="s">
        <v>95</v>
      </c>
      <c r="AB29" s="4" t="s">
        <v>95</v>
      </c>
      <c r="AC29" s="4" t="s">
        <v>91</v>
      </c>
      <c r="AD29" s="4" t="s">
        <v>91</v>
      </c>
      <c r="AE29" s="4">
        <v>0</v>
      </c>
      <c r="AF29" s="4">
        <v>0</v>
      </c>
      <c r="AG29" s="4">
        <f>tussenblad!J18</f>
        <v>0</v>
      </c>
      <c r="AH29" s="4">
        <f>tussenblad!I18</f>
        <v>0</v>
      </c>
    </row>
    <row r="30" spans="1:34" x14ac:dyDescent="0.2">
      <c r="A30" s="4" t="s">
        <v>93</v>
      </c>
      <c r="B30" s="4" t="str">
        <f>IF(C30=0,"&lt;BLANK&gt;",Basisgegevens!$F$3)</f>
        <v>&lt;BLANK&gt;</v>
      </c>
      <c r="C30" s="4">
        <f>tussenblad!E19</f>
        <v>0</v>
      </c>
      <c r="D30" s="4">
        <f>tussenblad!H19</f>
        <v>0</v>
      </c>
      <c r="E30" s="25">
        <f>tussenblad!N19</f>
        <v>0</v>
      </c>
      <c r="F30" s="4">
        <f>tussenblad!O19</f>
        <v>0</v>
      </c>
      <c r="G30" s="4">
        <f>tussenblad!P19</f>
        <v>0</v>
      </c>
      <c r="H30" s="25">
        <f>tussenblad!BT19</f>
        <v>0</v>
      </c>
      <c r="I30" s="4">
        <f>tussenblad!Q19</f>
        <v>0</v>
      </c>
      <c r="J30" s="26">
        <f>tussenblad!R19</f>
        <v>0</v>
      </c>
      <c r="K30" s="4">
        <f>IF(tussenblad!$F19="HC","",tussenblad!F19)</f>
        <v>0</v>
      </c>
      <c r="L30" s="4">
        <f>IF(tussenblad!$F19="HC",1,0)</f>
        <v>0</v>
      </c>
      <c r="M30" s="4" t="str">
        <f>IF(tussenblad!V19="Uit",2,"")</f>
        <v/>
      </c>
      <c r="N30" s="4">
        <f>tussenblad!W19</f>
        <v>0</v>
      </c>
      <c r="O30" s="4">
        <f>tussenblad!BV19</f>
        <v>0</v>
      </c>
      <c r="P30" s="4">
        <f>tussenblad!BW19</f>
        <v>0</v>
      </c>
      <c r="Q30" s="4">
        <f>tussenblad!BX19</f>
        <v>0</v>
      </c>
      <c r="R30" s="4">
        <f>tussenblad!BY19</f>
        <v>0</v>
      </c>
      <c r="S30" s="4">
        <f>tussenblad!BZ19</f>
        <v>0</v>
      </c>
      <c r="T30" s="4">
        <f>tussenblad!CA19</f>
        <v>0</v>
      </c>
      <c r="U30" s="4">
        <f>tussenblad!CB19</f>
        <v>0</v>
      </c>
      <c r="V30" s="4">
        <f>tussenblad!CC19</f>
        <v>0</v>
      </c>
      <c r="W30" s="4" t="s">
        <v>94</v>
      </c>
      <c r="X30" s="4" t="s">
        <v>94</v>
      </c>
      <c r="Y30" s="4" t="s">
        <v>94</v>
      </c>
      <c r="Z30" s="4" t="s">
        <v>95</v>
      </c>
      <c r="AA30" s="4" t="s">
        <v>95</v>
      </c>
      <c r="AB30" s="4" t="s">
        <v>95</v>
      </c>
      <c r="AC30" s="4" t="s">
        <v>91</v>
      </c>
      <c r="AD30" s="4" t="s">
        <v>91</v>
      </c>
      <c r="AE30" s="4">
        <v>0</v>
      </c>
      <c r="AF30" s="4">
        <v>0</v>
      </c>
      <c r="AG30" s="4">
        <f>tussenblad!J19</f>
        <v>0</v>
      </c>
      <c r="AH30" s="4">
        <f>tussenblad!I19</f>
        <v>0</v>
      </c>
    </row>
    <row r="31" spans="1:34" x14ac:dyDescent="0.2">
      <c r="A31" s="4" t="s">
        <v>93</v>
      </c>
      <c r="B31" s="4" t="str">
        <f>IF(C31=0,"&lt;BLANK&gt;",Basisgegevens!$F$3)</f>
        <v>&lt;BLANK&gt;</v>
      </c>
      <c r="C31" s="4">
        <f>tussenblad!E20</f>
        <v>0</v>
      </c>
      <c r="D31" s="4">
        <f>tussenblad!H20</f>
        <v>0</v>
      </c>
      <c r="E31" s="25">
        <f>tussenblad!N20</f>
        <v>0</v>
      </c>
      <c r="F31" s="4">
        <f>tussenblad!O20</f>
        <v>0</v>
      </c>
      <c r="G31" s="4">
        <f>tussenblad!P20</f>
        <v>0</v>
      </c>
      <c r="H31" s="25">
        <f>tussenblad!BT20</f>
        <v>0</v>
      </c>
      <c r="I31" s="4">
        <f>tussenblad!Q20</f>
        <v>0</v>
      </c>
      <c r="J31" s="26">
        <f>tussenblad!R20</f>
        <v>0</v>
      </c>
      <c r="K31" s="4">
        <f>IF(tussenblad!$F20="HC","",tussenblad!F20)</f>
        <v>0</v>
      </c>
      <c r="L31" s="4">
        <f>IF(tussenblad!$F20="HC",1,0)</f>
        <v>0</v>
      </c>
      <c r="M31" s="4" t="str">
        <f>IF(tussenblad!V20="Uit",2,"")</f>
        <v/>
      </c>
      <c r="N31" s="4">
        <f>tussenblad!W20</f>
        <v>0</v>
      </c>
      <c r="O31" s="4">
        <f>tussenblad!BV20</f>
        <v>0</v>
      </c>
      <c r="P31" s="4">
        <f>tussenblad!BW20</f>
        <v>0</v>
      </c>
      <c r="Q31" s="4">
        <f>tussenblad!BX20</f>
        <v>0</v>
      </c>
      <c r="R31" s="4">
        <f>tussenblad!BY20</f>
        <v>0</v>
      </c>
      <c r="S31" s="4">
        <f>tussenblad!BZ20</f>
        <v>0</v>
      </c>
      <c r="T31" s="4">
        <f>tussenblad!CA20</f>
        <v>0</v>
      </c>
      <c r="U31" s="4">
        <f>tussenblad!CB20</f>
        <v>0</v>
      </c>
      <c r="V31" s="4">
        <f>tussenblad!CC20</f>
        <v>0</v>
      </c>
      <c r="W31" s="4" t="s">
        <v>94</v>
      </c>
      <c r="X31" s="4" t="s">
        <v>94</v>
      </c>
      <c r="Y31" s="4" t="s">
        <v>94</v>
      </c>
      <c r="Z31" s="4" t="s">
        <v>95</v>
      </c>
      <c r="AA31" s="4" t="s">
        <v>95</v>
      </c>
      <c r="AB31" s="4" t="s">
        <v>95</v>
      </c>
      <c r="AC31" s="4" t="s">
        <v>91</v>
      </c>
      <c r="AD31" s="4" t="s">
        <v>91</v>
      </c>
      <c r="AE31" s="4">
        <v>0</v>
      </c>
      <c r="AF31" s="4">
        <v>0</v>
      </c>
      <c r="AG31" s="4">
        <f>tussenblad!J20</f>
        <v>0</v>
      </c>
      <c r="AH31" s="4">
        <f>tussenblad!I20</f>
        <v>0</v>
      </c>
    </row>
    <row r="32" spans="1:34" x14ac:dyDescent="0.2">
      <c r="A32" s="4" t="s">
        <v>93</v>
      </c>
      <c r="B32" s="4" t="str">
        <f>IF(C32=0,"&lt;BLANK&gt;",Basisgegevens!$F$3)</f>
        <v>&lt;BLANK&gt;</v>
      </c>
      <c r="C32" s="4">
        <f>tussenblad!E21</f>
        <v>0</v>
      </c>
      <c r="D32" s="4">
        <f>tussenblad!H21</f>
        <v>0</v>
      </c>
      <c r="E32" s="25">
        <f>tussenblad!N21</f>
        <v>0</v>
      </c>
      <c r="F32" s="4">
        <f>tussenblad!O21</f>
        <v>0</v>
      </c>
      <c r="G32" s="4">
        <f>tussenblad!P21</f>
        <v>0</v>
      </c>
      <c r="H32" s="25">
        <f>tussenblad!BT21</f>
        <v>0</v>
      </c>
      <c r="I32" s="4">
        <f>tussenblad!Q21</f>
        <v>0</v>
      </c>
      <c r="J32" s="26">
        <f>tussenblad!R21</f>
        <v>0</v>
      </c>
      <c r="K32" s="4">
        <f>IF(tussenblad!$F21="HC","",tussenblad!F21)</f>
        <v>0</v>
      </c>
      <c r="L32" s="4">
        <f>IF(tussenblad!$F21="HC",1,0)</f>
        <v>0</v>
      </c>
      <c r="M32" s="4" t="str">
        <f>IF(tussenblad!V21="Uit",2,"")</f>
        <v/>
      </c>
      <c r="N32" s="4">
        <f>tussenblad!W21</f>
        <v>0</v>
      </c>
      <c r="O32" s="4">
        <f>tussenblad!BV21</f>
        <v>0</v>
      </c>
      <c r="P32" s="4">
        <f>tussenblad!BW21</f>
        <v>0</v>
      </c>
      <c r="Q32" s="4">
        <f>tussenblad!BX21</f>
        <v>0</v>
      </c>
      <c r="R32" s="4">
        <f>tussenblad!BY21</f>
        <v>0</v>
      </c>
      <c r="S32" s="4">
        <f>tussenblad!BZ21</f>
        <v>0</v>
      </c>
      <c r="T32" s="4">
        <f>tussenblad!CA21</f>
        <v>0</v>
      </c>
      <c r="U32" s="4">
        <f>tussenblad!CB21</f>
        <v>0</v>
      </c>
      <c r="V32" s="4">
        <f>tussenblad!CC21</f>
        <v>0</v>
      </c>
      <c r="W32" s="4" t="s">
        <v>94</v>
      </c>
      <c r="X32" s="4" t="s">
        <v>94</v>
      </c>
      <c r="Y32" s="4" t="s">
        <v>94</v>
      </c>
      <c r="Z32" s="4" t="s">
        <v>95</v>
      </c>
      <c r="AA32" s="4" t="s">
        <v>95</v>
      </c>
      <c r="AB32" s="4" t="s">
        <v>95</v>
      </c>
      <c r="AC32" s="4" t="s">
        <v>91</v>
      </c>
      <c r="AD32" s="4" t="s">
        <v>91</v>
      </c>
      <c r="AE32" s="4">
        <v>0</v>
      </c>
      <c r="AF32" s="4">
        <v>0</v>
      </c>
      <c r="AG32" s="4">
        <f>tussenblad!J21</f>
        <v>0</v>
      </c>
      <c r="AH32" s="4">
        <f>tussenblad!I21</f>
        <v>0</v>
      </c>
    </row>
    <row r="33" spans="1:34" x14ac:dyDescent="0.2">
      <c r="A33" s="4" t="s">
        <v>93</v>
      </c>
      <c r="B33" s="4" t="str">
        <f>IF(C33=0,"&lt;BLANK&gt;",Basisgegevens!$F$3)</f>
        <v>&lt;BLANK&gt;</v>
      </c>
      <c r="C33" s="4">
        <f>tussenblad!E22</f>
        <v>0</v>
      </c>
      <c r="D33" s="4">
        <f>tussenblad!H22</f>
        <v>0</v>
      </c>
      <c r="E33" s="25">
        <f>tussenblad!N22</f>
        <v>0</v>
      </c>
      <c r="F33" s="4">
        <f>tussenblad!O22</f>
        <v>0</v>
      </c>
      <c r="G33" s="4">
        <f>tussenblad!P22</f>
        <v>0</v>
      </c>
      <c r="H33" s="25">
        <f>tussenblad!BT22</f>
        <v>0</v>
      </c>
      <c r="I33" s="4">
        <f>tussenblad!Q22</f>
        <v>0</v>
      </c>
      <c r="J33" s="26">
        <f>tussenblad!R22</f>
        <v>0</v>
      </c>
      <c r="K33" s="4">
        <f>IF(tussenblad!$F22="HC","",tussenblad!F22)</f>
        <v>0</v>
      </c>
      <c r="L33" s="4">
        <f>IF(tussenblad!$F22="HC",1,0)</f>
        <v>0</v>
      </c>
      <c r="M33" s="4" t="str">
        <f>IF(tussenblad!V22="Uit",2,"")</f>
        <v/>
      </c>
      <c r="N33" s="4">
        <f>tussenblad!W22</f>
        <v>0</v>
      </c>
      <c r="O33" s="4">
        <f>tussenblad!BV22</f>
        <v>0</v>
      </c>
      <c r="P33" s="4">
        <f>tussenblad!BW22</f>
        <v>0</v>
      </c>
      <c r="Q33" s="4">
        <f>tussenblad!BX22</f>
        <v>0</v>
      </c>
      <c r="R33" s="4">
        <f>tussenblad!BY22</f>
        <v>0</v>
      </c>
      <c r="S33" s="4">
        <f>tussenblad!BZ22</f>
        <v>0</v>
      </c>
      <c r="T33" s="4">
        <f>tussenblad!CA22</f>
        <v>0</v>
      </c>
      <c r="U33" s="4">
        <f>tussenblad!CB22</f>
        <v>0</v>
      </c>
      <c r="V33" s="4">
        <f>tussenblad!CC22</f>
        <v>0</v>
      </c>
      <c r="W33" s="4" t="s">
        <v>94</v>
      </c>
      <c r="X33" s="4" t="s">
        <v>94</v>
      </c>
      <c r="Y33" s="4" t="s">
        <v>94</v>
      </c>
      <c r="Z33" s="4" t="s">
        <v>95</v>
      </c>
      <c r="AA33" s="4" t="s">
        <v>95</v>
      </c>
      <c r="AB33" s="4" t="s">
        <v>95</v>
      </c>
      <c r="AC33" s="4" t="s">
        <v>91</v>
      </c>
      <c r="AD33" s="4" t="s">
        <v>91</v>
      </c>
      <c r="AE33" s="4">
        <v>0</v>
      </c>
      <c r="AF33" s="4">
        <v>0</v>
      </c>
      <c r="AG33" s="4">
        <f>tussenblad!J22</f>
        <v>0</v>
      </c>
      <c r="AH33" s="4">
        <f>tussenblad!I22</f>
        <v>0</v>
      </c>
    </row>
    <row r="34" spans="1:34" x14ac:dyDescent="0.2">
      <c r="A34" s="4" t="s">
        <v>93</v>
      </c>
      <c r="B34" s="4" t="str">
        <f>IF(C34=0,"&lt;BLANK&gt;",Basisgegevens!$F$3)</f>
        <v>&lt;BLANK&gt;</v>
      </c>
      <c r="C34" s="4">
        <f>tussenblad!E23</f>
        <v>0</v>
      </c>
      <c r="D34" s="4">
        <f>tussenblad!H23</f>
        <v>0</v>
      </c>
      <c r="E34" s="25">
        <f>tussenblad!N23</f>
        <v>0</v>
      </c>
      <c r="F34" s="4">
        <f>tussenblad!O23</f>
        <v>0</v>
      </c>
      <c r="G34" s="4">
        <f>tussenblad!P23</f>
        <v>0</v>
      </c>
      <c r="H34" s="25">
        <f>tussenblad!BT23</f>
        <v>0</v>
      </c>
      <c r="I34" s="4">
        <f>tussenblad!Q23</f>
        <v>0</v>
      </c>
      <c r="J34" s="26">
        <f>tussenblad!R23</f>
        <v>0</v>
      </c>
      <c r="K34" s="4">
        <f>IF(tussenblad!$F23="HC","",tussenblad!F23)</f>
        <v>0</v>
      </c>
      <c r="L34" s="4">
        <f>IF(tussenblad!$F23="HC",1,0)</f>
        <v>0</v>
      </c>
      <c r="M34" s="4" t="str">
        <f>IF(tussenblad!V23="Uit",2,"")</f>
        <v/>
      </c>
      <c r="N34" s="4">
        <f>tussenblad!W23</f>
        <v>0</v>
      </c>
      <c r="O34" s="4">
        <f>tussenblad!BV23</f>
        <v>0</v>
      </c>
      <c r="P34" s="4">
        <f>tussenblad!BW23</f>
        <v>0</v>
      </c>
      <c r="Q34" s="4">
        <f>tussenblad!BX23</f>
        <v>0</v>
      </c>
      <c r="R34" s="4">
        <f>tussenblad!BY23</f>
        <v>0</v>
      </c>
      <c r="S34" s="4">
        <f>tussenblad!BZ23</f>
        <v>0</v>
      </c>
      <c r="T34" s="4">
        <f>tussenblad!CA23</f>
        <v>0</v>
      </c>
      <c r="U34" s="4">
        <f>tussenblad!CB23</f>
        <v>0</v>
      </c>
      <c r="V34" s="4">
        <f>tussenblad!CC23</f>
        <v>0</v>
      </c>
      <c r="W34" s="4" t="s">
        <v>94</v>
      </c>
      <c r="X34" s="4" t="s">
        <v>94</v>
      </c>
      <c r="Y34" s="4" t="s">
        <v>94</v>
      </c>
      <c r="Z34" s="4" t="s">
        <v>95</v>
      </c>
      <c r="AA34" s="4" t="s">
        <v>95</v>
      </c>
      <c r="AB34" s="4" t="s">
        <v>95</v>
      </c>
      <c r="AC34" s="4" t="s">
        <v>91</v>
      </c>
      <c r="AD34" s="4" t="s">
        <v>91</v>
      </c>
      <c r="AE34" s="4">
        <v>0</v>
      </c>
      <c r="AF34" s="4">
        <v>0</v>
      </c>
      <c r="AG34" s="4">
        <f>tussenblad!J23</f>
        <v>0</v>
      </c>
      <c r="AH34" s="4">
        <f>tussenblad!I23</f>
        <v>0</v>
      </c>
    </row>
    <row r="35" spans="1:34" x14ac:dyDescent="0.2">
      <c r="A35" s="4" t="s">
        <v>93</v>
      </c>
      <c r="B35" s="4" t="str">
        <f>IF(C35=0,"&lt;BLANK&gt;",Basisgegevens!$F$3)</f>
        <v>&lt;BLANK&gt;</v>
      </c>
      <c r="C35" s="4">
        <f>tussenblad!E24</f>
        <v>0</v>
      </c>
      <c r="D35" s="4">
        <f>tussenblad!H24</f>
        <v>0</v>
      </c>
      <c r="E35" s="25">
        <f>tussenblad!N24</f>
        <v>0</v>
      </c>
      <c r="F35" s="4">
        <f>tussenblad!O24</f>
        <v>0</v>
      </c>
      <c r="G35" s="4">
        <f>tussenblad!P24</f>
        <v>0</v>
      </c>
      <c r="H35" s="25">
        <f>tussenblad!BT24</f>
        <v>0</v>
      </c>
      <c r="I35" s="4">
        <f>tussenblad!Q24</f>
        <v>0</v>
      </c>
      <c r="J35" s="26">
        <f>tussenblad!R24</f>
        <v>0</v>
      </c>
      <c r="K35" s="4">
        <f>IF(tussenblad!$F24="HC","",tussenblad!F24)</f>
        <v>0</v>
      </c>
      <c r="L35" s="4">
        <f>IF(tussenblad!$F24="HC",1,0)</f>
        <v>0</v>
      </c>
      <c r="M35" s="4" t="str">
        <f>IF(tussenblad!V24="Uit",2,"")</f>
        <v/>
      </c>
      <c r="N35" s="4">
        <f>tussenblad!W24</f>
        <v>0</v>
      </c>
      <c r="O35" s="4">
        <f>tussenblad!BV24</f>
        <v>0</v>
      </c>
      <c r="P35" s="4">
        <f>tussenblad!BW24</f>
        <v>0</v>
      </c>
      <c r="Q35" s="4">
        <f>tussenblad!BX24</f>
        <v>0</v>
      </c>
      <c r="R35" s="4">
        <f>tussenblad!BY24</f>
        <v>0</v>
      </c>
      <c r="S35" s="4">
        <f>tussenblad!BZ24</f>
        <v>0</v>
      </c>
      <c r="T35" s="4">
        <f>tussenblad!CA24</f>
        <v>0</v>
      </c>
      <c r="U35" s="4">
        <f>tussenblad!CB24</f>
        <v>0</v>
      </c>
      <c r="V35" s="4">
        <f>tussenblad!CC24</f>
        <v>0</v>
      </c>
      <c r="W35" s="4" t="s">
        <v>94</v>
      </c>
      <c r="X35" s="4" t="s">
        <v>94</v>
      </c>
      <c r="Y35" s="4" t="s">
        <v>94</v>
      </c>
      <c r="Z35" s="4" t="s">
        <v>95</v>
      </c>
      <c r="AA35" s="4" t="s">
        <v>95</v>
      </c>
      <c r="AB35" s="4" t="s">
        <v>95</v>
      </c>
      <c r="AC35" s="4" t="s">
        <v>91</v>
      </c>
      <c r="AD35" s="4" t="s">
        <v>91</v>
      </c>
      <c r="AE35" s="4">
        <v>0</v>
      </c>
      <c r="AF35" s="4">
        <v>0</v>
      </c>
      <c r="AG35" s="4">
        <f>tussenblad!J24</f>
        <v>0</v>
      </c>
      <c r="AH35" s="4">
        <f>tussenblad!I24</f>
        <v>0</v>
      </c>
    </row>
    <row r="36" spans="1:34" x14ac:dyDescent="0.2">
      <c r="A36" s="4" t="s">
        <v>93</v>
      </c>
      <c r="B36" s="4" t="str">
        <f>IF(C36=0,"&lt;BLANK&gt;",Basisgegevens!$F$3)</f>
        <v>&lt;BLANK&gt;</v>
      </c>
      <c r="C36" s="4">
        <f>tussenblad!E25</f>
        <v>0</v>
      </c>
      <c r="D36" s="4">
        <f>tussenblad!H25</f>
        <v>0</v>
      </c>
      <c r="E36" s="25">
        <f>tussenblad!N25</f>
        <v>0</v>
      </c>
      <c r="F36" s="4">
        <f>tussenblad!O25</f>
        <v>0</v>
      </c>
      <c r="G36" s="4">
        <f>tussenblad!P25</f>
        <v>0</v>
      </c>
      <c r="H36" s="25">
        <f>tussenblad!BT25</f>
        <v>0</v>
      </c>
      <c r="I36" s="4">
        <f>tussenblad!Q25</f>
        <v>0</v>
      </c>
      <c r="J36" s="26">
        <f>tussenblad!R25</f>
        <v>0</v>
      </c>
      <c r="K36" s="4">
        <f>IF(tussenblad!$F25="HC","",tussenblad!F25)</f>
        <v>0</v>
      </c>
      <c r="L36" s="4">
        <f>IF(tussenblad!$F25="HC",1,0)</f>
        <v>0</v>
      </c>
      <c r="M36" s="4" t="str">
        <f>IF(tussenblad!V25="Uit",2,"")</f>
        <v/>
      </c>
      <c r="N36" s="4">
        <f>tussenblad!W25</f>
        <v>0</v>
      </c>
      <c r="O36" s="4">
        <f>tussenblad!BV25</f>
        <v>0</v>
      </c>
      <c r="P36" s="4">
        <f>tussenblad!BW25</f>
        <v>0</v>
      </c>
      <c r="Q36" s="4">
        <f>tussenblad!BX25</f>
        <v>0</v>
      </c>
      <c r="R36" s="4">
        <f>tussenblad!BY25</f>
        <v>0</v>
      </c>
      <c r="S36" s="4">
        <f>tussenblad!BZ25</f>
        <v>0</v>
      </c>
      <c r="T36" s="4">
        <f>tussenblad!CA25</f>
        <v>0</v>
      </c>
      <c r="U36" s="4">
        <f>tussenblad!CB25</f>
        <v>0</v>
      </c>
      <c r="V36" s="4">
        <f>tussenblad!CC25</f>
        <v>0</v>
      </c>
      <c r="W36" s="4" t="s">
        <v>94</v>
      </c>
      <c r="X36" s="4" t="s">
        <v>94</v>
      </c>
      <c r="Y36" s="4" t="s">
        <v>94</v>
      </c>
      <c r="Z36" s="4" t="s">
        <v>95</v>
      </c>
      <c r="AA36" s="4" t="s">
        <v>95</v>
      </c>
      <c r="AB36" s="4" t="s">
        <v>95</v>
      </c>
      <c r="AC36" s="4" t="s">
        <v>91</v>
      </c>
      <c r="AD36" s="4" t="s">
        <v>91</v>
      </c>
      <c r="AE36" s="4">
        <v>0</v>
      </c>
      <c r="AF36" s="4">
        <v>0</v>
      </c>
      <c r="AG36" s="4">
        <f>tussenblad!J25</f>
        <v>0</v>
      </c>
      <c r="AH36" s="4">
        <f>tussenblad!I25</f>
        <v>0</v>
      </c>
    </row>
    <row r="37" spans="1:34" x14ac:dyDescent="0.2">
      <c r="A37" s="4" t="s">
        <v>93</v>
      </c>
      <c r="B37" s="4" t="str">
        <f>IF(C37=0,"&lt;BLANK&gt;",Basisgegevens!$F$3)</f>
        <v>&lt;BLANK&gt;</v>
      </c>
      <c r="C37" s="4">
        <f>tussenblad!E26</f>
        <v>0</v>
      </c>
      <c r="D37" s="4">
        <f>tussenblad!H26</f>
        <v>0</v>
      </c>
      <c r="E37" s="25">
        <f>tussenblad!N26</f>
        <v>0</v>
      </c>
      <c r="F37" s="4">
        <f>tussenblad!O26</f>
        <v>0</v>
      </c>
      <c r="G37" s="4">
        <f>tussenblad!P26</f>
        <v>0</v>
      </c>
      <c r="H37" s="25">
        <f>tussenblad!BT26</f>
        <v>0</v>
      </c>
      <c r="I37" s="4">
        <f>tussenblad!Q26</f>
        <v>0</v>
      </c>
      <c r="J37" s="26">
        <f>tussenblad!R26</f>
        <v>0</v>
      </c>
      <c r="K37" s="4">
        <f>IF(tussenblad!$F26="HC","",tussenblad!F26)</f>
        <v>0</v>
      </c>
      <c r="L37" s="4">
        <f>IF(tussenblad!$F26="HC",1,0)</f>
        <v>0</v>
      </c>
      <c r="M37" s="4" t="str">
        <f>IF(tussenblad!V26="Uit",2,"")</f>
        <v/>
      </c>
      <c r="N37" s="4">
        <f>tussenblad!W26</f>
        <v>0</v>
      </c>
      <c r="O37" s="4">
        <f>tussenblad!BV26</f>
        <v>0</v>
      </c>
      <c r="P37" s="4">
        <f>tussenblad!BW26</f>
        <v>0</v>
      </c>
      <c r="Q37" s="4">
        <f>tussenblad!BX26</f>
        <v>0</v>
      </c>
      <c r="R37" s="4">
        <f>tussenblad!BY26</f>
        <v>0</v>
      </c>
      <c r="S37" s="4">
        <f>tussenblad!BZ26</f>
        <v>0</v>
      </c>
      <c r="T37" s="4">
        <f>tussenblad!CA26</f>
        <v>0</v>
      </c>
      <c r="U37" s="4">
        <f>tussenblad!CB26</f>
        <v>0</v>
      </c>
      <c r="V37" s="4">
        <f>tussenblad!CC26</f>
        <v>0</v>
      </c>
      <c r="W37" s="4" t="s">
        <v>94</v>
      </c>
      <c r="X37" s="4" t="s">
        <v>94</v>
      </c>
      <c r="Y37" s="4" t="s">
        <v>94</v>
      </c>
      <c r="Z37" s="4" t="s">
        <v>95</v>
      </c>
      <c r="AA37" s="4" t="s">
        <v>95</v>
      </c>
      <c r="AB37" s="4" t="s">
        <v>95</v>
      </c>
      <c r="AC37" s="4" t="s">
        <v>91</v>
      </c>
      <c r="AD37" s="4" t="s">
        <v>91</v>
      </c>
      <c r="AE37" s="4">
        <v>0</v>
      </c>
      <c r="AF37" s="4">
        <v>0</v>
      </c>
      <c r="AG37" s="4">
        <f>tussenblad!J26</f>
        <v>0</v>
      </c>
      <c r="AH37" s="4">
        <f>tussenblad!I26</f>
        <v>0</v>
      </c>
    </row>
    <row r="38" spans="1:34" x14ac:dyDescent="0.2">
      <c r="A38" s="4" t="s">
        <v>93</v>
      </c>
      <c r="B38" s="4" t="str">
        <f>IF(C38=0,"&lt;BLANK&gt;",Basisgegevens!$F$3)</f>
        <v>&lt;BLANK&gt;</v>
      </c>
      <c r="C38" s="4">
        <f>tussenblad!E27</f>
        <v>0</v>
      </c>
      <c r="D38" s="4">
        <f>tussenblad!H27</f>
        <v>0</v>
      </c>
      <c r="E38" s="25">
        <f>tussenblad!N27</f>
        <v>0</v>
      </c>
      <c r="F38" s="4">
        <f>tussenblad!O27</f>
        <v>0</v>
      </c>
      <c r="G38" s="4">
        <f>tussenblad!P27</f>
        <v>0</v>
      </c>
      <c r="H38" s="25">
        <f>tussenblad!BT27</f>
        <v>0</v>
      </c>
      <c r="I38" s="4">
        <f>tussenblad!Q27</f>
        <v>0</v>
      </c>
      <c r="J38" s="26">
        <f>tussenblad!R27</f>
        <v>0</v>
      </c>
      <c r="K38" s="4">
        <f>IF(tussenblad!$F27="HC","",tussenblad!F27)</f>
        <v>0</v>
      </c>
      <c r="L38" s="4">
        <f>IF(tussenblad!$F27="HC",1,0)</f>
        <v>0</v>
      </c>
      <c r="M38" s="4" t="str">
        <f>IF(tussenblad!V27="Uit",2,"")</f>
        <v/>
      </c>
      <c r="N38" s="4">
        <f>tussenblad!W27</f>
        <v>0</v>
      </c>
      <c r="O38" s="4">
        <f>tussenblad!BV27</f>
        <v>0</v>
      </c>
      <c r="P38" s="4">
        <f>tussenblad!BW27</f>
        <v>0</v>
      </c>
      <c r="Q38" s="4">
        <f>tussenblad!BX27</f>
        <v>0</v>
      </c>
      <c r="R38" s="4">
        <f>tussenblad!BY27</f>
        <v>0</v>
      </c>
      <c r="S38" s="4">
        <f>tussenblad!BZ27</f>
        <v>0</v>
      </c>
      <c r="T38" s="4">
        <f>tussenblad!CA27</f>
        <v>0</v>
      </c>
      <c r="U38" s="4">
        <f>tussenblad!CB27</f>
        <v>0</v>
      </c>
      <c r="V38" s="4">
        <f>tussenblad!CC27</f>
        <v>0</v>
      </c>
      <c r="W38" s="4" t="s">
        <v>94</v>
      </c>
      <c r="X38" s="4" t="s">
        <v>94</v>
      </c>
      <c r="Y38" s="4" t="s">
        <v>94</v>
      </c>
      <c r="Z38" s="4" t="s">
        <v>95</v>
      </c>
      <c r="AA38" s="4" t="s">
        <v>95</v>
      </c>
      <c r="AB38" s="4" t="s">
        <v>95</v>
      </c>
      <c r="AC38" s="4" t="s">
        <v>91</v>
      </c>
      <c r="AD38" s="4" t="s">
        <v>91</v>
      </c>
      <c r="AE38" s="4">
        <v>0</v>
      </c>
      <c r="AF38" s="4">
        <v>0</v>
      </c>
      <c r="AG38" s="4">
        <f>tussenblad!J27</f>
        <v>0</v>
      </c>
      <c r="AH38" s="4">
        <f>tussenblad!I27</f>
        <v>0</v>
      </c>
    </row>
    <row r="39" spans="1:34" x14ac:dyDescent="0.2">
      <c r="A39" s="4" t="s">
        <v>93</v>
      </c>
      <c r="B39" s="4" t="str">
        <f>IF(C39=0,"&lt;BLANK&gt;",Basisgegevens!$F$3)</f>
        <v>&lt;BLANK&gt;</v>
      </c>
      <c r="C39" s="4">
        <f>tussenblad!E28</f>
        <v>0</v>
      </c>
      <c r="D39" s="4">
        <f>tussenblad!H28</f>
        <v>0</v>
      </c>
      <c r="E39" s="25">
        <f>tussenblad!N28</f>
        <v>0</v>
      </c>
      <c r="F39" s="4">
        <f>tussenblad!O28</f>
        <v>0</v>
      </c>
      <c r="G39" s="4">
        <f>tussenblad!P28</f>
        <v>0</v>
      </c>
      <c r="H39" s="25">
        <f>tussenblad!BT28</f>
        <v>0</v>
      </c>
      <c r="I39" s="4">
        <f>tussenblad!Q28</f>
        <v>0</v>
      </c>
      <c r="J39" s="26">
        <f>tussenblad!R28</f>
        <v>0</v>
      </c>
      <c r="K39" s="4">
        <f>IF(tussenblad!$F28="HC","",tussenblad!F28)</f>
        <v>0</v>
      </c>
      <c r="L39" s="4">
        <f>IF(tussenblad!$F28="HC",1,0)</f>
        <v>0</v>
      </c>
      <c r="M39" s="4" t="str">
        <f>IF(tussenblad!V28="Uit",2,"")</f>
        <v/>
      </c>
      <c r="N39" s="4">
        <f>tussenblad!W28</f>
        <v>0</v>
      </c>
      <c r="O39" s="4">
        <f>tussenblad!BV28</f>
        <v>0</v>
      </c>
      <c r="P39" s="4">
        <f>tussenblad!BW28</f>
        <v>0</v>
      </c>
      <c r="Q39" s="4">
        <f>tussenblad!BX28</f>
        <v>0</v>
      </c>
      <c r="R39" s="4">
        <f>tussenblad!BY28</f>
        <v>0</v>
      </c>
      <c r="S39" s="4">
        <f>tussenblad!BZ28</f>
        <v>0</v>
      </c>
      <c r="T39" s="4">
        <f>tussenblad!CA28</f>
        <v>0</v>
      </c>
      <c r="U39" s="4">
        <f>tussenblad!CB28</f>
        <v>0</v>
      </c>
      <c r="V39" s="4">
        <f>tussenblad!CC28</f>
        <v>0</v>
      </c>
      <c r="W39" s="4" t="s">
        <v>94</v>
      </c>
      <c r="X39" s="4" t="s">
        <v>94</v>
      </c>
      <c r="Y39" s="4" t="s">
        <v>94</v>
      </c>
      <c r="Z39" s="4" t="s">
        <v>95</v>
      </c>
      <c r="AA39" s="4" t="s">
        <v>95</v>
      </c>
      <c r="AB39" s="4" t="s">
        <v>95</v>
      </c>
      <c r="AC39" s="4" t="s">
        <v>91</v>
      </c>
      <c r="AD39" s="4" t="s">
        <v>91</v>
      </c>
      <c r="AE39" s="4">
        <v>0</v>
      </c>
      <c r="AF39" s="4">
        <v>0</v>
      </c>
      <c r="AG39" s="4">
        <f>tussenblad!J28</f>
        <v>0</v>
      </c>
      <c r="AH39" s="4">
        <f>tussenblad!I28</f>
        <v>0</v>
      </c>
    </row>
    <row r="40" spans="1:34" x14ac:dyDescent="0.2">
      <c r="A40" s="4" t="s">
        <v>93</v>
      </c>
      <c r="B40" s="4" t="str">
        <f>IF(C40=0,"&lt;BLANK&gt;",Basisgegevens!$F$3)</f>
        <v>&lt;BLANK&gt;</v>
      </c>
      <c r="C40" s="4">
        <f>tussenblad!E29</f>
        <v>0</v>
      </c>
      <c r="D40" s="4">
        <f>tussenblad!H29</f>
        <v>0</v>
      </c>
      <c r="E40" s="25">
        <f>tussenblad!N29</f>
        <v>0</v>
      </c>
      <c r="F40" s="4">
        <f>tussenblad!O29</f>
        <v>0</v>
      </c>
      <c r="G40" s="4">
        <f>tussenblad!P29</f>
        <v>0</v>
      </c>
      <c r="H40" s="25">
        <f>tussenblad!BT29</f>
        <v>0</v>
      </c>
      <c r="I40" s="4">
        <f>tussenblad!Q29</f>
        <v>0</v>
      </c>
      <c r="J40" s="26">
        <f>tussenblad!R29</f>
        <v>0</v>
      </c>
      <c r="K40" s="4">
        <f>IF(tussenblad!$F29="HC","",tussenblad!F29)</f>
        <v>0</v>
      </c>
      <c r="L40" s="4">
        <f>IF(tussenblad!$F29="HC",1,0)</f>
        <v>0</v>
      </c>
      <c r="M40" s="4" t="str">
        <f>IF(tussenblad!V29="Uit",2,"")</f>
        <v/>
      </c>
      <c r="N40" s="4">
        <f>tussenblad!W29</f>
        <v>0</v>
      </c>
      <c r="O40" s="4">
        <f>tussenblad!BV29</f>
        <v>0</v>
      </c>
      <c r="P40" s="4">
        <f>tussenblad!BW29</f>
        <v>0</v>
      </c>
      <c r="Q40" s="4">
        <f>tussenblad!BX29</f>
        <v>0</v>
      </c>
      <c r="R40" s="4">
        <f>tussenblad!BY29</f>
        <v>0</v>
      </c>
      <c r="S40" s="4">
        <f>tussenblad!BZ29</f>
        <v>0</v>
      </c>
      <c r="T40" s="4">
        <f>tussenblad!CA29</f>
        <v>0</v>
      </c>
      <c r="U40" s="4">
        <f>tussenblad!CB29</f>
        <v>0</v>
      </c>
      <c r="V40" s="4">
        <f>tussenblad!CC29</f>
        <v>0</v>
      </c>
      <c r="W40" s="4" t="s">
        <v>94</v>
      </c>
      <c r="X40" s="4" t="s">
        <v>94</v>
      </c>
      <c r="Y40" s="4" t="s">
        <v>94</v>
      </c>
      <c r="Z40" s="4" t="s">
        <v>95</v>
      </c>
      <c r="AA40" s="4" t="s">
        <v>95</v>
      </c>
      <c r="AB40" s="4" t="s">
        <v>95</v>
      </c>
      <c r="AC40" s="4" t="s">
        <v>91</v>
      </c>
      <c r="AD40" s="4" t="s">
        <v>91</v>
      </c>
      <c r="AE40" s="4">
        <v>0</v>
      </c>
      <c r="AF40" s="4">
        <v>0</v>
      </c>
      <c r="AG40" s="4">
        <f>tussenblad!J29</f>
        <v>0</v>
      </c>
      <c r="AH40" s="4">
        <f>tussenblad!I29</f>
        <v>0</v>
      </c>
    </row>
    <row r="41" spans="1:34" x14ac:dyDescent="0.2">
      <c r="A41" s="4" t="s">
        <v>93</v>
      </c>
      <c r="B41" s="4" t="str">
        <f>IF(C41=0,"&lt;BLANK&gt;",Basisgegevens!$F$3)</f>
        <v>&lt;BLANK&gt;</v>
      </c>
      <c r="C41" s="4">
        <f>tussenblad!E30</f>
        <v>0</v>
      </c>
      <c r="D41" s="4">
        <f>tussenblad!H30</f>
        <v>0</v>
      </c>
      <c r="E41" s="25">
        <f>tussenblad!N30</f>
        <v>0</v>
      </c>
      <c r="F41" s="4">
        <f>tussenblad!O30</f>
        <v>0</v>
      </c>
      <c r="G41" s="4">
        <f>tussenblad!P30</f>
        <v>0</v>
      </c>
      <c r="H41" s="25">
        <f>tussenblad!BT30</f>
        <v>0</v>
      </c>
      <c r="I41" s="4">
        <f>tussenblad!Q30</f>
        <v>0</v>
      </c>
      <c r="J41" s="26">
        <f>tussenblad!R30</f>
        <v>0</v>
      </c>
      <c r="K41" s="4">
        <f>IF(tussenblad!$F30="HC","",tussenblad!F30)</f>
        <v>0</v>
      </c>
      <c r="L41" s="4">
        <f>IF(tussenblad!$F30="HC",1,0)</f>
        <v>0</v>
      </c>
      <c r="M41" s="4" t="str">
        <f>IF(tussenblad!V30="Uit",2,"")</f>
        <v/>
      </c>
      <c r="N41" s="4">
        <f>tussenblad!W30</f>
        <v>0</v>
      </c>
      <c r="O41" s="4">
        <f>tussenblad!BV30</f>
        <v>0</v>
      </c>
      <c r="P41" s="4">
        <f>tussenblad!BW30</f>
        <v>0</v>
      </c>
      <c r="Q41" s="4">
        <f>tussenblad!BX30</f>
        <v>0</v>
      </c>
      <c r="R41" s="4">
        <f>tussenblad!BY30</f>
        <v>0</v>
      </c>
      <c r="S41" s="4">
        <f>tussenblad!BZ30</f>
        <v>0</v>
      </c>
      <c r="T41" s="4">
        <f>tussenblad!CA30</f>
        <v>0</v>
      </c>
      <c r="U41" s="4">
        <f>tussenblad!CB30</f>
        <v>0</v>
      </c>
      <c r="V41" s="4">
        <f>tussenblad!CC30</f>
        <v>0</v>
      </c>
      <c r="W41" s="4" t="s">
        <v>94</v>
      </c>
      <c r="X41" s="4" t="s">
        <v>94</v>
      </c>
      <c r="Y41" s="4" t="s">
        <v>94</v>
      </c>
      <c r="Z41" s="4" t="s">
        <v>95</v>
      </c>
      <c r="AA41" s="4" t="s">
        <v>95</v>
      </c>
      <c r="AB41" s="4" t="s">
        <v>95</v>
      </c>
      <c r="AC41" s="4" t="s">
        <v>91</v>
      </c>
      <c r="AD41" s="4" t="s">
        <v>91</v>
      </c>
      <c r="AE41" s="4">
        <v>0</v>
      </c>
      <c r="AF41" s="4">
        <v>0</v>
      </c>
      <c r="AG41" s="4">
        <f>tussenblad!J30</f>
        <v>0</v>
      </c>
      <c r="AH41" s="4">
        <f>tussenblad!I30</f>
        <v>0</v>
      </c>
    </row>
    <row r="42" spans="1:34" x14ac:dyDescent="0.2">
      <c r="A42" s="4" t="s">
        <v>93</v>
      </c>
      <c r="B42" s="4" t="str">
        <f>IF(C42=0,"&lt;BLANK&gt;",Basisgegevens!$F$3)</f>
        <v>&lt;BLANK&gt;</v>
      </c>
      <c r="C42" s="4">
        <f>tussenblad!E31</f>
        <v>0</v>
      </c>
      <c r="D42" s="4">
        <f>tussenblad!H31</f>
        <v>0</v>
      </c>
      <c r="E42" s="25">
        <f>tussenblad!N31</f>
        <v>0</v>
      </c>
      <c r="F42" s="4">
        <f>tussenblad!O31</f>
        <v>0</v>
      </c>
      <c r="G42" s="4">
        <f>tussenblad!P31</f>
        <v>0</v>
      </c>
      <c r="H42" s="25">
        <f>tussenblad!BT31</f>
        <v>0</v>
      </c>
      <c r="I42" s="4">
        <f>tussenblad!Q31</f>
        <v>0</v>
      </c>
      <c r="J42" s="26">
        <f>tussenblad!R31</f>
        <v>0</v>
      </c>
      <c r="K42" s="4">
        <f>IF(tussenblad!$F31="HC","",tussenblad!F31)</f>
        <v>0</v>
      </c>
      <c r="L42" s="4">
        <f>IF(tussenblad!$F31="HC",1,0)</f>
        <v>0</v>
      </c>
      <c r="M42" s="4" t="str">
        <f>IF(tussenblad!V31="Uit",2,"")</f>
        <v/>
      </c>
      <c r="N42" s="4">
        <f>tussenblad!W31</f>
        <v>0</v>
      </c>
      <c r="O42" s="4">
        <f>tussenblad!BV31</f>
        <v>0</v>
      </c>
      <c r="P42" s="4">
        <f>tussenblad!BW31</f>
        <v>0</v>
      </c>
      <c r="Q42" s="4">
        <f>tussenblad!BX31</f>
        <v>0</v>
      </c>
      <c r="R42" s="4">
        <f>tussenblad!BY31</f>
        <v>0</v>
      </c>
      <c r="S42" s="4">
        <f>tussenblad!BZ31</f>
        <v>0</v>
      </c>
      <c r="T42" s="4">
        <f>tussenblad!CA31</f>
        <v>0</v>
      </c>
      <c r="U42" s="4">
        <f>tussenblad!CB31</f>
        <v>0</v>
      </c>
      <c r="V42" s="4">
        <f>tussenblad!CC31</f>
        <v>0</v>
      </c>
      <c r="W42" s="4" t="s">
        <v>94</v>
      </c>
      <c r="X42" s="4" t="s">
        <v>94</v>
      </c>
      <c r="Y42" s="4" t="s">
        <v>94</v>
      </c>
      <c r="Z42" s="4" t="s">
        <v>95</v>
      </c>
      <c r="AA42" s="4" t="s">
        <v>95</v>
      </c>
      <c r="AB42" s="4" t="s">
        <v>95</v>
      </c>
      <c r="AC42" s="4" t="s">
        <v>91</v>
      </c>
      <c r="AD42" s="4" t="s">
        <v>91</v>
      </c>
      <c r="AE42" s="4">
        <v>0</v>
      </c>
      <c r="AF42" s="4">
        <v>0</v>
      </c>
      <c r="AG42" s="4">
        <f>tussenblad!J31</f>
        <v>0</v>
      </c>
      <c r="AH42" s="4">
        <f>tussenblad!I31</f>
        <v>0</v>
      </c>
    </row>
    <row r="43" spans="1:34" x14ac:dyDescent="0.2">
      <c r="A43" s="4" t="s">
        <v>93</v>
      </c>
      <c r="B43" s="4" t="str">
        <f>IF(C43=0,"&lt;BLANK&gt;",Basisgegevens!$F$3)</f>
        <v>&lt;BLANK&gt;</v>
      </c>
      <c r="C43" s="4">
        <f>tussenblad!E32</f>
        <v>0</v>
      </c>
      <c r="D43" s="4">
        <f>tussenblad!H32</f>
        <v>0</v>
      </c>
      <c r="E43" s="25">
        <f>tussenblad!N32</f>
        <v>0</v>
      </c>
      <c r="F43" s="4">
        <f>tussenblad!O32</f>
        <v>0</v>
      </c>
      <c r="G43" s="4">
        <f>tussenblad!P32</f>
        <v>0</v>
      </c>
      <c r="H43" s="25">
        <f>tussenblad!BT32</f>
        <v>0</v>
      </c>
      <c r="I43" s="4">
        <f>tussenblad!Q32</f>
        <v>0</v>
      </c>
      <c r="J43" s="26">
        <f>tussenblad!R32</f>
        <v>0</v>
      </c>
      <c r="K43" s="4">
        <f>IF(tussenblad!$F32="HC","",tussenblad!F32)</f>
        <v>0</v>
      </c>
      <c r="L43" s="4">
        <f>IF(tussenblad!$F32="HC",1,0)</f>
        <v>0</v>
      </c>
      <c r="M43" s="4" t="str">
        <f>IF(tussenblad!V32="Uit",2,"")</f>
        <v/>
      </c>
      <c r="N43" s="4">
        <f>tussenblad!W32</f>
        <v>0</v>
      </c>
      <c r="O43" s="4">
        <f>tussenblad!BV32</f>
        <v>0</v>
      </c>
      <c r="P43" s="4">
        <f>tussenblad!BW32</f>
        <v>0</v>
      </c>
      <c r="Q43" s="4">
        <f>tussenblad!BX32</f>
        <v>0</v>
      </c>
      <c r="R43" s="4">
        <f>tussenblad!BY32</f>
        <v>0</v>
      </c>
      <c r="S43" s="4">
        <f>tussenblad!BZ32</f>
        <v>0</v>
      </c>
      <c r="T43" s="4">
        <f>tussenblad!CA32</f>
        <v>0</v>
      </c>
      <c r="U43" s="4">
        <f>tussenblad!CB32</f>
        <v>0</v>
      </c>
      <c r="V43" s="4">
        <f>tussenblad!CC32</f>
        <v>0</v>
      </c>
      <c r="W43" s="4" t="s">
        <v>94</v>
      </c>
      <c r="X43" s="4" t="s">
        <v>94</v>
      </c>
      <c r="Y43" s="4" t="s">
        <v>94</v>
      </c>
      <c r="Z43" s="4" t="s">
        <v>95</v>
      </c>
      <c r="AA43" s="4" t="s">
        <v>95</v>
      </c>
      <c r="AB43" s="4" t="s">
        <v>95</v>
      </c>
      <c r="AC43" s="4" t="s">
        <v>91</v>
      </c>
      <c r="AD43" s="4" t="s">
        <v>91</v>
      </c>
      <c r="AE43" s="4">
        <v>0</v>
      </c>
      <c r="AF43" s="4">
        <v>0</v>
      </c>
      <c r="AG43" s="4">
        <f>tussenblad!J32</f>
        <v>0</v>
      </c>
      <c r="AH43" s="4">
        <f>tussenblad!I32</f>
        <v>0</v>
      </c>
    </row>
    <row r="44" spans="1:34" x14ac:dyDescent="0.2">
      <c r="A44" s="4" t="s">
        <v>93</v>
      </c>
      <c r="B44" s="4" t="str">
        <f>IF(C44=0,"&lt;BLANK&gt;",Basisgegevens!$F$3)</f>
        <v>&lt;BLANK&gt;</v>
      </c>
      <c r="C44" s="4">
        <f>tussenblad!E33</f>
        <v>0</v>
      </c>
      <c r="D44" s="4">
        <f>tussenblad!H33</f>
        <v>0</v>
      </c>
      <c r="E44" s="25">
        <f>tussenblad!N33</f>
        <v>0</v>
      </c>
      <c r="F44" s="4">
        <f>tussenblad!O33</f>
        <v>0</v>
      </c>
      <c r="G44" s="4">
        <f>tussenblad!P33</f>
        <v>0</v>
      </c>
      <c r="H44" s="25">
        <f>tussenblad!BT33</f>
        <v>0</v>
      </c>
      <c r="I44" s="4">
        <f>tussenblad!Q33</f>
        <v>0</v>
      </c>
      <c r="J44" s="26">
        <f>tussenblad!R33</f>
        <v>0</v>
      </c>
      <c r="K44" s="4">
        <f>IF(tussenblad!$F33="HC","",tussenblad!F33)</f>
        <v>0</v>
      </c>
      <c r="L44" s="4">
        <f>IF(tussenblad!$F33="HC",1,0)</f>
        <v>0</v>
      </c>
      <c r="M44" s="4" t="str">
        <f>IF(tussenblad!V33="Uit",2,"")</f>
        <v/>
      </c>
      <c r="N44" s="4">
        <f>tussenblad!W33</f>
        <v>0</v>
      </c>
      <c r="O44" s="4">
        <f>tussenblad!BV33</f>
        <v>0</v>
      </c>
      <c r="P44" s="4">
        <f>tussenblad!BW33</f>
        <v>0</v>
      </c>
      <c r="Q44" s="4">
        <f>tussenblad!BX33</f>
        <v>0</v>
      </c>
      <c r="R44" s="4">
        <f>tussenblad!BY33</f>
        <v>0</v>
      </c>
      <c r="S44" s="4">
        <f>tussenblad!BZ33</f>
        <v>0</v>
      </c>
      <c r="T44" s="4">
        <f>tussenblad!CA33</f>
        <v>0</v>
      </c>
      <c r="U44" s="4">
        <f>tussenblad!CB33</f>
        <v>0</v>
      </c>
      <c r="V44" s="4">
        <f>tussenblad!CC33</f>
        <v>0</v>
      </c>
      <c r="W44" s="4" t="s">
        <v>94</v>
      </c>
      <c r="X44" s="4" t="s">
        <v>94</v>
      </c>
      <c r="Y44" s="4" t="s">
        <v>94</v>
      </c>
      <c r="Z44" s="4" t="s">
        <v>95</v>
      </c>
      <c r="AA44" s="4" t="s">
        <v>95</v>
      </c>
      <c r="AB44" s="4" t="s">
        <v>95</v>
      </c>
      <c r="AC44" s="4" t="s">
        <v>91</v>
      </c>
      <c r="AD44" s="4" t="s">
        <v>91</v>
      </c>
      <c r="AE44" s="4">
        <v>0</v>
      </c>
      <c r="AF44" s="4">
        <v>0</v>
      </c>
      <c r="AG44" s="4">
        <f>tussenblad!J33</f>
        <v>0</v>
      </c>
      <c r="AH44" s="4">
        <f>tussenblad!I33</f>
        <v>0</v>
      </c>
    </row>
    <row r="45" spans="1:34" x14ac:dyDescent="0.2">
      <c r="A45" s="4" t="s">
        <v>93</v>
      </c>
      <c r="B45" s="4" t="str">
        <f>IF(C45=0,"&lt;BLANK&gt;",Basisgegevens!$F$3)</f>
        <v>&lt;BLANK&gt;</v>
      </c>
      <c r="C45" s="4">
        <f>tussenblad!E34</f>
        <v>0</v>
      </c>
      <c r="D45" s="4">
        <f>tussenblad!H34</f>
        <v>0</v>
      </c>
      <c r="E45" s="25">
        <f>tussenblad!N34</f>
        <v>0</v>
      </c>
      <c r="F45" s="4">
        <f>tussenblad!O34</f>
        <v>0</v>
      </c>
      <c r="G45" s="4">
        <f>tussenblad!P34</f>
        <v>0</v>
      </c>
      <c r="H45" s="25">
        <f>tussenblad!BT34</f>
        <v>0</v>
      </c>
      <c r="I45" s="4">
        <f>tussenblad!Q34</f>
        <v>0</v>
      </c>
      <c r="J45" s="26">
        <f>tussenblad!R34</f>
        <v>0</v>
      </c>
      <c r="K45" s="4">
        <f>IF(tussenblad!$F34="HC","",tussenblad!F34)</f>
        <v>0</v>
      </c>
      <c r="L45" s="4">
        <f>IF(tussenblad!$F34="HC",1,0)</f>
        <v>0</v>
      </c>
      <c r="M45" s="4" t="str">
        <f>IF(tussenblad!V34="Uit",2,"")</f>
        <v/>
      </c>
      <c r="N45" s="4">
        <f>tussenblad!W34</f>
        <v>0</v>
      </c>
      <c r="O45" s="4">
        <f>tussenblad!BV34</f>
        <v>0</v>
      </c>
      <c r="P45" s="4">
        <f>tussenblad!BW34</f>
        <v>0</v>
      </c>
      <c r="Q45" s="4">
        <f>tussenblad!BX34</f>
        <v>0</v>
      </c>
      <c r="R45" s="4">
        <f>tussenblad!BY34</f>
        <v>0</v>
      </c>
      <c r="S45" s="4">
        <f>tussenblad!BZ34</f>
        <v>0</v>
      </c>
      <c r="T45" s="4">
        <f>tussenblad!CA34</f>
        <v>0</v>
      </c>
      <c r="U45" s="4">
        <f>tussenblad!CB34</f>
        <v>0</v>
      </c>
      <c r="V45" s="4">
        <f>tussenblad!CC34</f>
        <v>0</v>
      </c>
      <c r="W45" s="4" t="s">
        <v>94</v>
      </c>
      <c r="X45" s="4" t="s">
        <v>94</v>
      </c>
      <c r="Y45" s="4" t="s">
        <v>94</v>
      </c>
      <c r="Z45" s="4" t="s">
        <v>95</v>
      </c>
      <c r="AA45" s="4" t="s">
        <v>95</v>
      </c>
      <c r="AB45" s="4" t="s">
        <v>95</v>
      </c>
      <c r="AC45" s="4" t="s">
        <v>91</v>
      </c>
      <c r="AD45" s="4" t="s">
        <v>91</v>
      </c>
      <c r="AE45" s="4">
        <v>0</v>
      </c>
      <c r="AF45" s="4">
        <v>0</v>
      </c>
      <c r="AG45" s="4">
        <f>tussenblad!J34</f>
        <v>0</v>
      </c>
      <c r="AH45" s="4">
        <f>tussenblad!I34</f>
        <v>0</v>
      </c>
    </row>
    <row r="46" spans="1:34" x14ac:dyDescent="0.2">
      <c r="A46" s="4" t="s">
        <v>93</v>
      </c>
      <c r="B46" s="4" t="str">
        <f>IF(C46=0,"&lt;BLANK&gt;",Basisgegevens!$F$3)</f>
        <v>&lt;BLANK&gt;</v>
      </c>
      <c r="C46" s="4">
        <f>tussenblad!E35</f>
        <v>0</v>
      </c>
      <c r="D46" s="4">
        <f>tussenblad!H35</f>
        <v>0</v>
      </c>
      <c r="E46" s="25">
        <f>tussenblad!N35</f>
        <v>0</v>
      </c>
      <c r="F46" s="4">
        <f>tussenblad!O35</f>
        <v>0</v>
      </c>
      <c r="G46" s="4">
        <f>tussenblad!P35</f>
        <v>0</v>
      </c>
      <c r="H46" s="25">
        <f>tussenblad!BT35</f>
        <v>0</v>
      </c>
      <c r="I46" s="4">
        <f>tussenblad!Q35</f>
        <v>0</v>
      </c>
      <c r="J46" s="26">
        <f>tussenblad!R35</f>
        <v>0</v>
      </c>
      <c r="K46" s="4">
        <f>IF(tussenblad!$F35="HC","",tussenblad!F35)</f>
        <v>0</v>
      </c>
      <c r="L46" s="4">
        <f>IF(tussenblad!$F35="HC",1,0)</f>
        <v>0</v>
      </c>
      <c r="M46" s="4" t="str">
        <f>IF(tussenblad!V35="Uit",2,"")</f>
        <v/>
      </c>
      <c r="N46" s="4">
        <f>tussenblad!W35</f>
        <v>0</v>
      </c>
      <c r="O46" s="4">
        <f>tussenblad!BV35</f>
        <v>0</v>
      </c>
      <c r="P46" s="4">
        <f>tussenblad!BW35</f>
        <v>0</v>
      </c>
      <c r="Q46" s="4">
        <f>tussenblad!BX35</f>
        <v>0</v>
      </c>
      <c r="R46" s="4">
        <f>tussenblad!BY35</f>
        <v>0</v>
      </c>
      <c r="S46" s="4">
        <f>tussenblad!BZ35</f>
        <v>0</v>
      </c>
      <c r="T46" s="4">
        <f>tussenblad!CA35</f>
        <v>0</v>
      </c>
      <c r="U46" s="4">
        <f>tussenblad!CB35</f>
        <v>0</v>
      </c>
      <c r="V46" s="4">
        <f>tussenblad!CC35</f>
        <v>0</v>
      </c>
      <c r="W46" s="4" t="s">
        <v>94</v>
      </c>
      <c r="X46" s="4" t="s">
        <v>94</v>
      </c>
      <c r="Y46" s="4" t="s">
        <v>94</v>
      </c>
      <c r="Z46" s="4" t="s">
        <v>95</v>
      </c>
      <c r="AA46" s="4" t="s">
        <v>95</v>
      </c>
      <c r="AB46" s="4" t="s">
        <v>95</v>
      </c>
      <c r="AC46" s="4" t="s">
        <v>91</v>
      </c>
      <c r="AD46" s="4" t="s">
        <v>91</v>
      </c>
      <c r="AE46" s="4">
        <v>0</v>
      </c>
      <c r="AF46" s="4">
        <v>0</v>
      </c>
      <c r="AG46" s="4">
        <f>tussenblad!J35</f>
        <v>0</v>
      </c>
      <c r="AH46" s="4">
        <f>tussenblad!I35</f>
        <v>0</v>
      </c>
    </row>
    <row r="47" spans="1:34" x14ac:dyDescent="0.2">
      <c r="A47" s="4" t="s">
        <v>93</v>
      </c>
      <c r="B47" s="4" t="str">
        <f>IF(C47=0,"&lt;BLANK&gt;",Basisgegevens!$F$3)</f>
        <v>&lt;BLANK&gt;</v>
      </c>
      <c r="C47" s="4">
        <f>tussenblad!E36</f>
        <v>0</v>
      </c>
      <c r="D47" s="4">
        <f>tussenblad!H36</f>
        <v>0</v>
      </c>
      <c r="E47" s="25">
        <f>tussenblad!N36</f>
        <v>0</v>
      </c>
      <c r="F47" s="4">
        <f>tussenblad!O36</f>
        <v>0</v>
      </c>
      <c r="G47" s="4">
        <f>tussenblad!P36</f>
        <v>0</v>
      </c>
      <c r="H47" s="25">
        <f>tussenblad!BT36</f>
        <v>0</v>
      </c>
      <c r="I47" s="4">
        <f>tussenblad!Q36</f>
        <v>0</v>
      </c>
      <c r="J47" s="26">
        <f>tussenblad!R36</f>
        <v>0</v>
      </c>
      <c r="K47" s="4">
        <f>IF(tussenblad!$F36="HC","",tussenblad!F36)</f>
        <v>0</v>
      </c>
      <c r="L47" s="4">
        <f>IF(tussenblad!$F36="HC",1,0)</f>
        <v>0</v>
      </c>
      <c r="M47" s="4" t="str">
        <f>IF(tussenblad!V36="Uit",2,"")</f>
        <v/>
      </c>
      <c r="N47" s="4">
        <f>tussenblad!W36</f>
        <v>0</v>
      </c>
      <c r="O47" s="4">
        <f>tussenblad!BV36</f>
        <v>0</v>
      </c>
      <c r="P47" s="4">
        <f>tussenblad!BW36</f>
        <v>0</v>
      </c>
      <c r="Q47" s="4">
        <f>tussenblad!BX36</f>
        <v>0</v>
      </c>
      <c r="R47" s="4">
        <f>tussenblad!BY36</f>
        <v>0</v>
      </c>
      <c r="S47" s="4">
        <f>tussenblad!BZ36</f>
        <v>0</v>
      </c>
      <c r="T47" s="4">
        <f>tussenblad!CA36</f>
        <v>0</v>
      </c>
      <c r="U47" s="4">
        <f>tussenblad!CB36</f>
        <v>0</v>
      </c>
      <c r="V47" s="4">
        <f>tussenblad!CC36</f>
        <v>0</v>
      </c>
      <c r="W47" s="4" t="s">
        <v>94</v>
      </c>
      <c r="X47" s="4" t="s">
        <v>94</v>
      </c>
      <c r="Y47" s="4" t="s">
        <v>94</v>
      </c>
      <c r="Z47" s="4" t="s">
        <v>95</v>
      </c>
      <c r="AA47" s="4" t="s">
        <v>95</v>
      </c>
      <c r="AB47" s="4" t="s">
        <v>95</v>
      </c>
      <c r="AC47" s="4" t="s">
        <v>91</v>
      </c>
      <c r="AD47" s="4" t="s">
        <v>91</v>
      </c>
      <c r="AE47" s="4">
        <v>0</v>
      </c>
      <c r="AF47" s="4">
        <v>0</v>
      </c>
      <c r="AG47" s="4">
        <f>tussenblad!J36</f>
        <v>0</v>
      </c>
      <c r="AH47" s="4">
        <f>tussenblad!I36</f>
        <v>0</v>
      </c>
    </row>
    <row r="48" spans="1:34" x14ac:dyDescent="0.2">
      <c r="A48" s="4" t="s">
        <v>93</v>
      </c>
      <c r="B48" s="4" t="str">
        <f>IF(C48=0,"&lt;BLANK&gt;",Basisgegevens!$F$3)</f>
        <v>&lt;BLANK&gt;</v>
      </c>
      <c r="C48" s="4">
        <f>tussenblad!E37</f>
        <v>0</v>
      </c>
      <c r="D48" s="4">
        <f>tussenblad!H37</f>
        <v>0</v>
      </c>
      <c r="E48" s="25">
        <f>tussenblad!N37</f>
        <v>0</v>
      </c>
      <c r="F48" s="4">
        <f>tussenblad!O37</f>
        <v>0</v>
      </c>
      <c r="G48" s="4">
        <f>tussenblad!P37</f>
        <v>0</v>
      </c>
      <c r="H48" s="25">
        <f>tussenblad!BT37</f>
        <v>0</v>
      </c>
      <c r="I48" s="4">
        <f>tussenblad!Q37</f>
        <v>0</v>
      </c>
      <c r="J48" s="26">
        <f>tussenblad!R37</f>
        <v>0</v>
      </c>
      <c r="K48" s="4">
        <f>IF(tussenblad!$F37="HC","",tussenblad!F37)</f>
        <v>0</v>
      </c>
      <c r="L48" s="4">
        <f>IF(tussenblad!$F37="HC",1,0)</f>
        <v>0</v>
      </c>
      <c r="M48" s="4" t="str">
        <f>IF(tussenblad!V37="Uit",2,"")</f>
        <v/>
      </c>
      <c r="N48" s="4">
        <f>tussenblad!W37</f>
        <v>0</v>
      </c>
      <c r="O48" s="4">
        <f>tussenblad!BV37</f>
        <v>0</v>
      </c>
      <c r="P48" s="4">
        <f>tussenblad!BW37</f>
        <v>0</v>
      </c>
      <c r="Q48" s="4">
        <f>tussenblad!BX37</f>
        <v>0</v>
      </c>
      <c r="R48" s="4">
        <f>tussenblad!BY37</f>
        <v>0</v>
      </c>
      <c r="S48" s="4">
        <f>tussenblad!BZ37</f>
        <v>0</v>
      </c>
      <c r="T48" s="4">
        <f>tussenblad!CA37</f>
        <v>0</v>
      </c>
      <c r="U48" s="4">
        <f>tussenblad!CB37</f>
        <v>0</v>
      </c>
      <c r="V48" s="4">
        <f>tussenblad!CC37</f>
        <v>0</v>
      </c>
      <c r="W48" s="4" t="s">
        <v>94</v>
      </c>
      <c r="X48" s="4" t="s">
        <v>94</v>
      </c>
      <c r="Y48" s="4" t="s">
        <v>94</v>
      </c>
      <c r="Z48" s="4" t="s">
        <v>95</v>
      </c>
      <c r="AA48" s="4" t="s">
        <v>95</v>
      </c>
      <c r="AB48" s="4" t="s">
        <v>95</v>
      </c>
      <c r="AC48" s="4" t="s">
        <v>91</v>
      </c>
      <c r="AD48" s="4" t="s">
        <v>91</v>
      </c>
      <c r="AE48" s="4">
        <v>0</v>
      </c>
      <c r="AF48" s="4">
        <v>0</v>
      </c>
      <c r="AG48" s="4">
        <f>tussenblad!J37</f>
        <v>0</v>
      </c>
      <c r="AH48" s="4">
        <f>tussenblad!I37</f>
        <v>0</v>
      </c>
    </row>
    <row r="49" spans="1:34" x14ac:dyDescent="0.2">
      <c r="A49" s="4" t="s">
        <v>93</v>
      </c>
      <c r="B49" s="4" t="str">
        <f>IF(C49=0,"&lt;BLANK&gt;",Basisgegevens!$F$3)</f>
        <v>&lt;BLANK&gt;</v>
      </c>
      <c r="C49" s="4">
        <f>tussenblad!E38</f>
        <v>0</v>
      </c>
      <c r="D49" s="4">
        <f>tussenblad!H38</f>
        <v>0</v>
      </c>
      <c r="E49" s="25">
        <f>tussenblad!N38</f>
        <v>0</v>
      </c>
      <c r="F49" s="4">
        <f>tussenblad!O38</f>
        <v>0</v>
      </c>
      <c r="G49" s="4">
        <f>tussenblad!P38</f>
        <v>0</v>
      </c>
      <c r="H49" s="25">
        <f>tussenblad!BT38</f>
        <v>0</v>
      </c>
      <c r="I49" s="4">
        <f>tussenblad!Q38</f>
        <v>0</v>
      </c>
      <c r="J49" s="26">
        <f>tussenblad!R38</f>
        <v>0</v>
      </c>
      <c r="K49" s="4">
        <f>IF(tussenblad!$F38="HC","",tussenblad!F38)</f>
        <v>0</v>
      </c>
      <c r="L49" s="4">
        <f>IF(tussenblad!$F38="HC",1,0)</f>
        <v>0</v>
      </c>
      <c r="M49" s="4" t="str">
        <f>IF(tussenblad!V38="Uit",2,"")</f>
        <v/>
      </c>
      <c r="N49" s="4">
        <f>tussenblad!W38</f>
        <v>0</v>
      </c>
      <c r="O49" s="4">
        <f>tussenblad!BV38</f>
        <v>0</v>
      </c>
      <c r="P49" s="4">
        <f>tussenblad!BW38</f>
        <v>0</v>
      </c>
      <c r="Q49" s="4">
        <f>tussenblad!BX38</f>
        <v>0</v>
      </c>
      <c r="R49" s="4">
        <f>tussenblad!BY38</f>
        <v>0</v>
      </c>
      <c r="S49" s="4">
        <f>tussenblad!BZ38</f>
        <v>0</v>
      </c>
      <c r="T49" s="4">
        <f>tussenblad!CA38</f>
        <v>0</v>
      </c>
      <c r="U49" s="4">
        <f>tussenblad!CB38</f>
        <v>0</v>
      </c>
      <c r="V49" s="4">
        <f>tussenblad!CC38</f>
        <v>0</v>
      </c>
      <c r="W49" s="4" t="s">
        <v>94</v>
      </c>
      <c r="X49" s="4" t="s">
        <v>94</v>
      </c>
      <c r="Y49" s="4" t="s">
        <v>94</v>
      </c>
      <c r="Z49" s="4" t="s">
        <v>95</v>
      </c>
      <c r="AA49" s="4" t="s">
        <v>95</v>
      </c>
      <c r="AB49" s="4" t="s">
        <v>95</v>
      </c>
      <c r="AC49" s="4" t="s">
        <v>91</v>
      </c>
      <c r="AD49" s="4" t="s">
        <v>91</v>
      </c>
      <c r="AE49" s="4">
        <v>0</v>
      </c>
      <c r="AF49" s="4">
        <v>0</v>
      </c>
      <c r="AG49" s="4">
        <f>tussenblad!J38</f>
        <v>0</v>
      </c>
      <c r="AH49" s="4">
        <f>tussenblad!I38</f>
        <v>0</v>
      </c>
    </row>
    <row r="50" spans="1:34" x14ac:dyDescent="0.2">
      <c r="A50" s="4" t="s">
        <v>93</v>
      </c>
      <c r="B50" s="4" t="str">
        <f>IF(C50=0,"&lt;BLANK&gt;",Basisgegevens!$F$3)</f>
        <v>&lt;BLANK&gt;</v>
      </c>
      <c r="C50" s="4">
        <f>tussenblad!E39</f>
        <v>0</v>
      </c>
      <c r="D50" s="4">
        <f>tussenblad!H39</f>
        <v>0</v>
      </c>
      <c r="E50" s="25">
        <f>tussenblad!N39</f>
        <v>0</v>
      </c>
      <c r="F50" s="4">
        <f>tussenblad!O39</f>
        <v>0</v>
      </c>
      <c r="G50" s="4">
        <f>tussenblad!P39</f>
        <v>0</v>
      </c>
      <c r="H50" s="25">
        <f>tussenblad!BT39</f>
        <v>0</v>
      </c>
      <c r="I50" s="4">
        <f>tussenblad!Q39</f>
        <v>0</v>
      </c>
      <c r="J50" s="26">
        <f>tussenblad!R39</f>
        <v>0</v>
      </c>
      <c r="K50" s="4">
        <f>IF(tussenblad!$F39="HC","",tussenblad!F39)</f>
        <v>0</v>
      </c>
      <c r="L50" s="4">
        <f>IF(tussenblad!$F39="HC",1,0)</f>
        <v>0</v>
      </c>
      <c r="M50" s="4" t="str">
        <f>IF(tussenblad!V39="Uit",2,"")</f>
        <v/>
      </c>
      <c r="N50" s="4">
        <f>tussenblad!W39</f>
        <v>0</v>
      </c>
      <c r="O50" s="4">
        <f>tussenblad!BV39</f>
        <v>0</v>
      </c>
      <c r="P50" s="4">
        <f>tussenblad!BW39</f>
        <v>0</v>
      </c>
      <c r="Q50" s="4">
        <f>tussenblad!BX39</f>
        <v>0</v>
      </c>
      <c r="R50" s="4">
        <f>tussenblad!BY39</f>
        <v>0</v>
      </c>
      <c r="S50" s="4">
        <f>tussenblad!BZ39</f>
        <v>0</v>
      </c>
      <c r="T50" s="4">
        <f>tussenblad!CA39</f>
        <v>0</v>
      </c>
      <c r="U50" s="4">
        <f>tussenblad!CB39</f>
        <v>0</v>
      </c>
      <c r="V50" s="4">
        <f>tussenblad!CC39</f>
        <v>0</v>
      </c>
      <c r="W50" s="4" t="s">
        <v>94</v>
      </c>
      <c r="X50" s="4" t="s">
        <v>94</v>
      </c>
      <c r="Y50" s="4" t="s">
        <v>94</v>
      </c>
      <c r="Z50" s="4" t="s">
        <v>95</v>
      </c>
      <c r="AA50" s="4" t="s">
        <v>95</v>
      </c>
      <c r="AB50" s="4" t="s">
        <v>95</v>
      </c>
      <c r="AC50" s="4" t="s">
        <v>91</v>
      </c>
      <c r="AD50" s="4" t="s">
        <v>91</v>
      </c>
      <c r="AE50" s="4">
        <v>0</v>
      </c>
      <c r="AF50" s="4">
        <v>0</v>
      </c>
      <c r="AG50" s="4">
        <f>tussenblad!J39</f>
        <v>0</v>
      </c>
      <c r="AH50" s="4">
        <f>tussenblad!I39</f>
        <v>0</v>
      </c>
    </row>
    <row r="51" spans="1:34" x14ac:dyDescent="0.2">
      <c r="A51" s="4" t="s">
        <v>93</v>
      </c>
      <c r="B51" s="4" t="str">
        <f>IF(C51=0,"&lt;BLANK&gt;",Basisgegevens!$F$3)</f>
        <v>&lt;BLANK&gt;</v>
      </c>
      <c r="C51" s="4">
        <f>tussenblad!E40</f>
        <v>0</v>
      </c>
      <c r="D51" s="4">
        <f>tussenblad!H40</f>
        <v>0</v>
      </c>
      <c r="E51" s="25">
        <f>tussenblad!N40</f>
        <v>0</v>
      </c>
      <c r="F51" s="4">
        <f>tussenblad!O40</f>
        <v>0</v>
      </c>
      <c r="G51" s="4">
        <f>tussenblad!P40</f>
        <v>0</v>
      </c>
      <c r="H51" s="25">
        <f>tussenblad!BT40</f>
        <v>0</v>
      </c>
      <c r="I51" s="4">
        <f>tussenblad!Q40</f>
        <v>0</v>
      </c>
      <c r="J51" s="26">
        <f>tussenblad!R40</f>
        <v>0</v>
      </c>
      <c r="K51" s="4">
        <f>IF(tussenblad!$F40="HC","",tussenblad!F40)</f>
        <v>0</v>
      </c>
      <c r="L51" s="4">
        <f>IF(tussenblad!$F40="HC",1,0)</f>
        <v>0</v>
      </c>
      <c r="M51" s="4" t="str">
        <f>IF(tussenblad!V40="Uit",2,"")</f>
        <v/>
      </c>
      <c r="N51" s="4">
        <f>tussenblad!W40</f>
        <v>0</v>
      </c>
      <c r="O51" s="4">
        <f>tussenblad!BV40</f>
        <v>0</v>
      </c>
      <c r="P51" s="4">
        <f>tussenblad!BW40</f>
        <v>0</v>
      </c>
      <c r="Q51" s="4">
        <f>tussenblad!BX40</f>
        <v>0</v>
      </c>
      <c r="R51" s="4">
        <f>tussenblad!BY40</f>
        <v>0</v>
      </c>
      <c r="S51" s="4">
        <f>tussenblad!BZ40</f>
        <v>0</v>
      </c>
      <c r="T51" s="4">
        <f>tussenblad!CA40</f>
        <v>0</v>
      </c>
      <c r="U51" s="4">
        <f>tussenblad!CB40</f>
        <v>0</v>
      </c>
      <c r="V51" s="4">
        <f>tussenblad!CC40</f>
        <v>0</v>
      </c>
      <c r="W51" s="4" t="s">
        <v>94</v>
      </c>
      <c r="X51" s="4" t="s">
        <v>94</v>
      </c>
      <c r="Y51" s="4" t="s">
        <v>94</v>
      </c>
      <c r="Z51" s="4" t="s">
        <v>95</v>
      </c>
      <c r="AA51" s="4" t="s">
        <v>95</v>
      </c>
      <c r="AB51" s="4" t="s">
        <v>95</v>
      </c>
      <c r="AC51" s="4" t="s">
        <v>91</v>
      </c>
      <c r="AD51" s="4" t="s">
        <v>91</v>
      </c>
      <c r="AE51" s="4">
        <v>0</v>
      </c>
      <c r="AF51" s="4">
        <v>0</v>
      </c>
      <c r="AG51" s="4">
        <f>tussenblad!J40</f>
        <v>0</v>
      </c>
      <c r="AH51" s="4">
        <f>tussenblad!I40</f>
        <v>0</v>
      </c>
    </row>
    <row r="52" spans="1:34" x14ac:dyDescent="0.2">
      <c r="A52" s="4" t="s">
        <v>93</v>
      </c>
      <c r="B52" s="4" t="str">
        <f>IF(C52=0,"&lt;BLANK&gt;",Basisgegevens!$F$3)</f>
        <v>&lt;BLANK&gt;</v>
      </c>
      <c r="C52" s="4">
        <f>tussenblad!E41</f>
        <v>0</v>
      </c>
      <c r="D52" s="4">
        <f>tussenblad!H41</f>
        <v>0</v>
      </c>
      <c r="E52" s="25">
        <f>tussenblad!N41</f>
        <v>0</v>
      </c>
      <c r="F52" s="4">
        <f>tussenblad!O41</f>
        <v>0</v>
      </c>
      <c r="G52" s="4">
        <f>tussenblad!P41</f>
        <v>0</v>
      </c>
      <c r="H52" s="25">
        <f>tussenblad!BT41</f>
        <v>0</v>
      </c>
      <c r="I52" s="4">
        <f>tussenblad!Q41</f>
        <v>0</v>
      </c>
      <c r="J52" s="26">
        <f>tussenblad!R41</f>
        <v>0</v>
      </c>
      <c r="K52" s="4">
        <f>IF(tussenblad!$F41="HC","",tussenblad!F41)</f>
        <v>0</v>
      </c>
      <c r="L52" s="4">
        <f>IF(tussenblad!$F41="HC",1,0)</f>
        <v>0</v>
      </c>
      <c r="M52" s="4" t="str">
        <f>IF(tussenblad!V41="Uit",2,"")</f>
        <v/>
      </c>
      <c r="N52" s="4">
        <f>tussenblad!W41</f>
        <v>0</v>
      </c>
      <c r="O52" s="4">
        <f>tussenblad!BV41</f>
        <v>0</v>
      </c>
      <c r="P52" s="4">
        <f>tussenblad!BW41</f>
        <v>0</v>
      </c>
      <c r="Q52" s="4">
        <f>tussenblad!BX41</f>
        <v>0</v>
      </c>
      <c r="R52" s="4">
        <f>tussenblad!BY41</f>
        <v>0</v>
      </c>
      <c r="S52" s="4">
        <f>tussenblad!BZ41</f>
        <v>0</v>
      </c>
      <c r="T52" s="4">
        <f>tussenblad!CA41</f>
        <v>0</v>
      </c>
      <c r="U52" s="4">
        <f>tussenblad!CB41</f>
        <v>0</v>
      </c>
      <c r="V52" s="4">
        <f>tussenblad!CC41</f>
        <v>0</v>
      </c>
      <c r="W52" s="4" t="s">
        <v>94</v>
      </c>
      <c r="X52" s="4" t="s">
        <v>94</v>
      </c>
      <c r="Y52" s="4" t="s">
        <v>94</v>
      </c>
      <c r="Z52" s="4" t="s">
        <v>95</v>
      </c>
      <c r="AA52" s="4" t="s">
        <v>95</v>
      </c>
      <c r="AB52" s="4" t="s">
        <v>95</v>
      </c>
      <c r="AC52" s="4" t="s">
        <v>91</v>
      </c>
      <c r="AD52" s="4" t="s">
        <v>91</v>
      </c>
      <c r="AE52" s="4">
        <v>0</v>
      </c>
      <c r="AF52" s="4">
        <v>0</v>
      </c>
      <c r="AG52" s="4">
        <f>tussenblad!J41</f>
        <v>0</v>
      </c>
      <c r="AH52" s="4">
        <f>tussenblad!I41</f>
        <v>0</v>
      </c>
    </row>
    <row r="53" spans="1:34" x14ac:dyDescent="0.2">
      <c r="A53" s="4" t="s">
        <v>93</v>
      </c>
      <c r="B53" s="4" t="str">
        <f>IF(C53=0,"&lt;BLANK&gt;",Basisgegevens!$F$3)</f>
        <v>&lt;BLANK&gt;</v>
      </c>
      <c r="C53" s="4">
        <f>tussenblad!E42</f>
        <v>0</v>
      </c>
      <c r="D53" s="4">
        <f>tussenblad!H42</f>
        <v>0</v>
      </c>
      <c r="E53" s="25">
        <f>tussenblad!N42</f>
        <v>0</v>
      </c>
      <c r="F53" s="4">
        <f>tussenblad!O42</f>
        <v>0</v>
      </c>
      <c r="G53" s="4">
        <f>tussenblad!P42</f>
        <v>0</v>
      </c>
      <c r="H53" s="25">
        <f>tussenblad!BT42</f>
        <v>0</v>
      </c>
      <c r="I53" s="4">
        <f>tussenblad!Q42</f>
        <v>0</v>
      </c>
      <c r="J53" s="26">
        <f>tussenblad!R42</f>
        <v>0</v>
      </c>
      <c r="K53" s="4">
        <f>IF(tussenblad!$F42="HC","",tussenblad!F42)</f>
        <v>0</v>
      </c>
      <c r="L53" s="4">
        <f>IF(tussenblad!$F42="HC",1,0)</f>
        <v>0</v>
      </c>
      <c r="M53" s="4" t="str">
        <f>IF(tussenblad!V42="Uit",2,"")</f>
        <v/>
      </c>
      <c r="N53" s="4">
        <f>tussenblad!W42</f>
        <v>0</v>
      </c>
      <c r="O53" s="4">
        <f>tussenblad!BV42</f>
        <v>0</v>
      </c>
      <c r="P53" s="4">
        <f>tussenblad!BW42</f>
        <v>0</v>
      </c>
      <c r="Q53" s="4">
        <f>tussenblad!BX42</f>
        <v>0</v>
      </c>
      <c r="R53" s="4">
        <f>tussenblad!BY42</f>
        <v>0</v>
      </c>
      <c r="S53" s="4">
        <f>tussenblad!BZ42</f>
        <v>0</v>
      </c>
      <c r="T53" s="4">
        <f>tussenblad!CA42</f>
        <v>0</v>
      </c>
      <c r="U53" s="4">
        <f>tussenblad!CB42</f>
        <v>0</v>
      </c>
      <c r="V53" s="4">
        <f>tussenblad!CC42</f>
        <v>0</v>
      </c>
      <c r="W53" s="4" t="s">
        <v>94</v>
      </c>
      <c r="X53" s="4" t="s">
        <v>94</v>
      </c>
      <c r="Y53" s="4" t="s">
        <v>94</v>
      </c>
      <c r="Z53" s="4" t="s">
        <v>95</v>
      </c>
      <c r="AA53" s="4" t="s">
        <v>95</v>
      </c>
      <c r="AB53" s="4" t="s">
        <v>95</v>
      </c>
      <c r="AC53" s="4" t="s">
        <v>91</v>
      </c>
      <c r="AD53" s="4" t="s">
        <v>91</v>
      </c>
      <c r="AE53" s="4">
        <v>0</v>
      </c>
      <c r="AF53" s="4">
        <v>0</v>
      </c>
      <c r="AG53" s="4">
        <f>tussenblad!J42</f>
        <v>0</v>
      </c>
      <c r="AH53" s="4">
        <f>tussenblad!I42</f>
        <v>0</v>
      </c>
    </row>
    <row r="54" spans="1:34" x14ac:dyDescent="0.2">
      <c r="A54" s="4" t="s">
        <v>93</v>
      </c>
      <c r="B54" s="4" t="str">
        <f>IF(C54=0,"&lt;BLANK&gt;",Basisgegevens!$F$3)</f>
        <v>&lt;BLANK&gt;</v>
      </c>
      <c r="C54" s="4">
        <f>tussenblad!E43</f>
        <v>0</v>
      </c>
      <c r="D54" s="4">
        <f>tussenblad!H43</f>
        <v>0</v>
      </c>
      <c r="E54" s="25">
        <f>tussenblad!N43</f>
        <v>0</v>
      </c>
      <c r="F54" s="4">
        <f>tussenblad!O43</f>
        <v>0</v>
      </c>
      <c r="G54" s="4">
        <f>tussenblad!P43</f>
        <v>0</v>
      </c>
      <c r="H54" s="25">
        <f>tussenblad!BT43</f>
        <v>0</v>
      </c>
      <c r="I54" s="4">
        <f>tussenblad!Q43</f>
        <v>0</v>
      </c>
      <c r="J54" s="26">
        <f>tussenblad!R43</f>
        <v>0</v>
      </c>
      <c r="K54" s="4">
        <f>IF(tussenblad!$F43="HC","",tussenblad!F43)</f>
        <v>0</v>
      </c>
      <c r="L54" s="4">
        <f>IF(tussenblad!$F43="HC",1,0)</f>
        <v>0</v>
      </c>
      <c r="M54" s="4" t="str">
        <f>IF(tussenblad!V43="Uit",2,"")</f>
        <v/>
      </c>
      <c r="N54" s="4">
        <f>tussenblad!W43</f>
        <v>0</v>
      </c>
      <c r="O54" s="4">
        <f>tussenblad!BV43</f>
        <v>0</v>
      </c>
      <c r="P54" s="4">
        <f>tussenblad!BW43</f>
        <v>0</v>
      </c>
      <c r="Q54" s="4">
        <f>tussenblad!BX43</f>
        <v>0</v>
      </c>
      <c r="R54" s="4">
        <f>tussenblad!BY43</f>
        <v>0</v>
      </c>
      <c r="S54" s="4">
        <f>tussenblad!BZ43</f>
        <v>0</v>
      </c>
      <c r="T54" s="4">
        <f>tussenblad!CA43</f>
        <v>0</v>
      </c>
      <c r="U54" s="4">
        <f>tussenblad!CB43</f>
        <v>0</v>
      </c>
      <c r="V54" s="4">
        <f>tussenblad!CC43</f>
        <v>0</v>
      </c>
      <c r="W54" s="4" t="s">
        <v>94</v>
      </c>
      <c r="X54" s="4" t="s">
        <v>94</v>
      </c>
      <c r="Y54" s="4" t="s">
        <v>94</v>
      </c>
      <c r="Z54" s="4" t="s">
        <v>95</v>
      </c>
      <c r="AA54" s="4" t="s">
        <v>95</v>
      </c>
      <c r="AB54" s="4" t="s">
        <v>95</v>
      </c>
      <c r="AC54" s="4" t="s">
        <v>91</v>
      </c>
      <c r="AD54" s="4" t="s">
        <v>91</v>
      </c>
      <c r="AE54" s="4">
        <v>0</v>
      </c>
      <c r="AF54" s="4">
        <v>0</v>
      </c>
      <c r="AG54" s="4">
        <f>tussenblad!J43</f>
        <v>0</v>
      </c>
      <c r="AH54" s="4">
        <f>tussenblad!I43</f>
        <v>0</v>
      </c>
    </row>
    <row r="55" spans="1:34" x14ac:dyDescent="0.2">
      <c r="A55" s="4" t="s">
        <v>93</v>
      </c>
      <c r="B55" s="4" t="str">
        <f>IF(C55=0,"&lt;BLANK&gt;",Basisgegevens!$F$3)</f>
        <v>&lt;BLANK&gt;</v>
      </c>
      <c r="C55" s="4">
        <f>tussenblad!E44</f>
        <v>0</v>
      </c>
      <c r="D55" s="4">
        <f>tussenblad!H44</f>
        <v>0</v>
      </c>
      <c r="E55" s="25">
        <f>tussenblad!N44</f>
        <v>0</v>
      </c>
      <c r="F55" s="4">
        <f>tussenblad!O44</f>
        <v>0</v>
      </c>
      <c r="G55" s="4">
        <f>tussenblad!P44</f>
        <v>0</v>
      </c>
      <c r="H55" s="25">
        <f>tussenblad!BT44</f>
        <v>0</v>
      </c>
      <c r="I55" s="4">
        <f>tussenblad!Q44</f>
        <v>0</v>
      </c>
      <c r="J55" s="26">
        <f>tussenblad!R44</f>
        <v>0</v>
      </c>
      <c r="K55" s="4">
        <f>IF(tussenblad!$F44="HC","",tussenblad!F44)</f>
        <v>0</v>
      </c>
      <c r="L55" s="4">
        <f>IF(tussenblad!$F44="HC",1,0)</f>
        <v>0</v>
      </c>
      <c r="M55" s="4" t="str">
        <f>IF(tussenblad!V44="Uit",2,"")</f>
        <v/>
      </c>
      <c r="N55" s="4">
        <f>tussenblad!W44</f>
        <v>0</v>
      </c>
      <c r="O55" s="4">
        <f>tussenblad!BV44</f>
        <v>0</v>
      </c>
      <c r="P55" s="4">
        <f>tussenblad!BW44</f>
        <v>0</v>
      </c>
      <c r="Q55" s="4">
        <f>tussenblad!BX44</f>
        <v>0</v>
      </c>
      <c r="R55" s="4">
        <f>tussenblad!BY44</f>
        <v>0</v>
      </c>
      <c r="S55" s="4">
        <f>tussenblad!BZ44</f>
        <v>0</v>
      </c>
      <c r="T55" s="4">
        <f>tussenblad!CA44</f>
        <v>0</v>
      </c>
      <c r="U55" s="4">
        <f>tussenblad!CB44</f>
        <v>0</v>
      </c>
      <c r="V55" s="4">
        <f>tussenblad!CC44</f>
        <v>0</v>
      </c>
      <c r="W55" s="4" t="s">
        <v>94</v>
      </c>
      <c r="X55" s="4" t="s">
        <v>94</v>
      </c>
      <c r="Y55" s="4" t="s">
        <v>94</v>
      </c>
      <c r="Z55" s="4" t="s">
        <v>95</v>
      </c>
      <c r="AA55" s="4" t="s">
        <v>95</v>
      </c>
      <c r="AB55" s="4" t="s">
        <v>95</v>
      </c>
      <c r="AC55" s="4" t="s">
        <v>91</v>
      </c>
      <c r="AD55" s="4" t="s">
        <v>91</v>
      </c>
      <c r="AE55" s="4">
        <v>0</v>
      </c>
      <c r="AF55" s="4">
        <v>0</v>
      </c>
      <c r="AG55" s="4">
        <f>tussenblad!J44</f>
        <v>0</v>
      </c>
      <c r="AH55" s="4">
        <f>tussenblad!I44</f>
        <v>0</v>
      </c>
    </row>
    <row r="56" spans="1:34" x14ac:dyDescent="0.2">
      <c r="A56" s="4" t="s">
        <v>93</v>
      </c>
      <c r="B56" s="4" t="str">
        <f>IF(C56=0,"&lt;BLANK&gt;",Basisgegevens!$F$3)</f>
        <v>&lt;BLANK&gt;</v>
      </c>
      <c r="C56" s="4">
        <f>tussenblad!E45</f>
        <v>0</v>
      </c>
      <c r="D56" s="4">
        <f>tussenblad!H45</f>
        <v>0</v>
      </c>
      <c r="E56" s="25">
        <f>tussenblad!N45</f>
        <v>0</v>
      </c>
      <c r="F56" s="4">
        <f>tussenblad!O45</f>
        <v>0</v>
      </c>
      <c r="G56" s="4">
        <f>tussenblad!P45</f>
        <v>0</v>
      </c>
      <c r="H56" s="25">
        <f>tussenblad!BT45</f>
        <v>0</v>
      </c>
      <c r="I56" s="4">
        <f>tussenblad!Q45</f>
        <v>0</v>
      </c>
      <c r="J56" s="26">
        <f>tussenblad!R45</f>
        <v>0</v>
      </c>
      <c r="K56" s="4">
        <f>IF(tussenblad!$F45="HC","",tussenblad!F45)</f>
        <v>0</v>
      </c>
      <c r="L56" s="4">
        <f>IF(tussenblad!$F45="HC",1,0)</f>
        <v>0</v>
      </c>
      <c r="M56" s="4" t="str">
        <f>IF(tussenblad!V45="Uit",2,"")</f>
        <v/>
      </c>
      <c r="N56" s="4">
        <f>tussenblad!W45</f>
        <v>0</v>
      </c>
      <c r="O56" s="4">
        <f>tussenblad!BV45</f>
        <v>0</v>
      </c>
      <c r="P56" s="4">
        <f>tussenblad!BW45</f>
        <v>0</v>
      </c>
      <c r="Q56" s="4">
        <f>tussenblad!BX45</f>
        <v>0</v>
      </c>
      <c r="R56" s="4">
        <f>tussenblad!BY45</f>
        <v>0</v>
      </c>
      <c r="S56" s="4">
        <f>tussenblad!BZ45</f>
        <v>0</v>
      </c>
      <c r="T56" s="4">
        <f>tussenblad!CA45</f>
        <v>0</v>
      </c>
      <c r="U56" s="4">
        <f>tussenblad!CB45</f>
        <v>0</v>
      </c>
      <c r="V56" s="4">
        <f>tussenblad!CC45</f>
        <v>0</v>
      </c>
      <c r="W56" s="4" t="s">
        <v>94</v>
      </c>
      <c r="X56" s="4" t="s">
        <v>94</v>
      </c>
      <c r="Y56" s="4" t="s">
        <v>94</v>
      </c>
      <c r="Z56" s="4" t="s">
        <v>95</v>
      </c>
      <c r="AA56" s="4" t="s">
        <v>95</v>
      </c>
      <c r="AB56" s="4" t="s">
        <v>95</v>
      </c>
      <c r="AC56" s="4" t="s">
        <v>91</v>
      </c>
      <c r="AD56" s="4" t="s">
        <v>91</v>
      </c>
      <c r="AE56" s="4">
        <v>0</v>
      </c>
      <c r="AF56" s="4">
        <v>0</v>
      </c>
      <c r="AG56" s="4">
        <f>tussenblad!J45</f>
        <v>0</v>
      </c>
      <c r="AH56" s="4">
        <f>tussenblad!I45</f>
        <v>0</v>
      </c>
    </row>
    <row r="57" spans="1:34" x14ac:dyDescent="0.2">
      <c r="A57" s="4" t="s">
        <v>93</v>
      </c>
      <c r="B57" s="4" t="str">
        <f>IF(C57=0,"&lt;BLANK&gt;",Basisgegevens!$F$3)</f>
        <v>&lt;BLANK&gt;</v>
      </c>
      <c r="C57" s="4">
        <f>tussenblad!E46</f>
        <v>0</v>
      </c>
      <c r="D57" s="4">
        <f>tussenblad!H46</f>
        <v>0</v>
      </c>
      <c r="E57" s="25">
        <f>tussenblad!N46</f>
        <v>0</v>
      </c>
      <c r="F57" s="4">
        <f>tussenblad!O46</f>
        <v>0</v>
      </c>
      <c r="G57" s="4">
        <f>tussenblad!P46</f>
        <v>0</v>
      </c>
      <c r="H57" s="25">
        <f>tussenblad!BT46</f>
        <v>0</v>
      </c>
      <c r="I57" s="4">
        <f>tussenblad!Q46</f>
        <v>0</v>
      </c>
      <c r="J57" s="26">
        <f>tussenblad!R46</f>
        <v>0</v>
      </c>
      <c r="K57" s="4">
        <f>IF(tussenblad!$F46="HC","",tussenblad!F46)</f>
        <v>0</v>
      </c>
      <c r="L57" s="4">
        <f>IF(tussenblad!$F46="HC",1,0)</f>
        <v>0</v>
      </c>
      <c r="M57" s="4" t="str">
        <f>IF(tussenblad!V46="Uit",2,"")</f>
        <v/>
      </c>
      <c r="N57" s="4">
        <f>tussenblad!W46</f>
        <v>0</v>
      </c>
      <c r="O57" s="4">
        <f>tussenblad!BV46</f>
        <v>0</v>
      </c>
      <c r="P57" s="4">
        <f>tussenblad!BW46</f>
        <v>0</v>
      </c>
      <c r="Q57" s="4">
        <f>tussenblad!BX46</f>
        <v>0</v>
      </c>
      <c r="R57" s="4">
        <f>tussenblad!BY46</f>
        <v>0</v>
      </c>
      <c r="S57" s="4">
        <f>tussenblad!BZ46</f>
        <v>0</v>
      </c>
      <c r="T57" s="4">
        <f>tussenblad!CA46</f>
        <v>0</v>
      </c>
      <c r="U57" s="4">
        <f>tussenblad!CB46</f>
        <v>0</v>
      </c>
      <c r="V57" s="4">
        <f>tussenblad!CC46</f>
        <v>0</v>
      </c>
      <c r="W57" s="4" t="s">
        <v>94</v>
      </c>
      <c r="X57" s="4" t="s">
        <v>94</v>
      </c>
      <c r="Y57" s="4" t="s">
        <v>94</v>
      </c>
      <c r="Z57" s="4" t="s">
        <v>95</v>
      </c>
      <c r="AA57" s="4" t="s">
        <v>95</v>
      </c>
      <c r="AB57" s="4" t="s">
        <v>95</v>
      </c>
      <c r="AC57" s="4" t="s">
        <v>91</v>
      </c>
      <c r="AD57" s="4" t="s">
        <v>91</v>
      </c>
      <c r="AE57" s="4">
        <v>0</v>
      </c>
      <c r="AF57" s="4">
        <v>0</v>
      </c>
      <c r="AG57" s="4">
        <f>tussenblad!J46</f>
        <v>0</v>
      </c>
      <c r="AH57" s="4">
        <f>tussenblad!I46</f>
        <v>0</v>
      </c>
    </row>
    <row r="58" spans="1:34" x14ac:dyDescent="0.2">
      <c r="A58" s="4" t="s">
        <v>93</v>
      </c>
      <c r="B58" s="4" t="str">
        <f>IF(C58=0,"&lt;BLANK&gt;",Basisgegevens!$F$3)</f>
        <v>&lt;BLANK&gt;</v>
      </c>
      <c r="C58" s="4">
        <f>tussenblad!E47</f>
        <v>0</v>
      </c>
      <c r="D58" s="4">
        <f>tussenblad!H47</f>
        <v>0</v>
      </c>
      <c r="E58" s="25">
        <f>tussenblad!N47</f>
        <v>0</v>
      </c>
      <c r="F58" s="4">
        <f>tussenblad!O47</f>
        <v>0</v>
      </c>
      <c r="G58" s="4">
        <f>tussenblad!P47</f>
        <v>0</v>
      </c>
      <c r="H58" s="25">
        <f>tussenblad!BT47</f>
        <v>0</v>
      </c>
      <c r="I58" s="4">
        <f>tussenblad!Q47</f>
        <v>0</v>
      </c>
      <c r="J58" s="26">
        <f>tussenblad!R47</f>
        <v>0</v>
      </c>
      <c r="K58" s="4">
        <f>IF(tussenblad!$F47="HC","",tussenblad!F47)</f>
        <v>0</v>
      </c>
      <c r="L58" s="4">
        <f>IF(tussenblad!$F47="HC",1,0)</f>
        <v>0</v>
      </c>
      <c r="M58" s="4" t="str">
        <f>IF(tussenblad!V47="Uit",2,"")</f>
        <v/>
      </c>
      <c r="N58" s="4">
        <f>tussenblad!W47</f>
        <v>0</v>
      </c>
      <c r="O58" s="4">
        <f>tussenblad!BV47</f>
        <v>0</v>
      </c>
      <c r="P58" s="4">
        <f>tussenblad!BW47</f>
        <v>0</v>
      </c>
      <c r="Q58" s="4">
        <f>tussenblad!BX47</f>
        <v>0</v>
      </c>
      <c r="R58" s="4">
        <f>tussenblad!BY47</f>
        <v>0</v>
      </c>
      <c r="S58" s="4">
        <f>tussenblad!BZ47</f>
        <v>0</v>
      </c>
      <c r="T58" s="4">
        <f>tussenblad!CA47</f>
        <v>0</v>
      </c>
      <c r="U58" s="4">
        <f>tussenblad!CB47</f>
        <v>0</v>
      </c>
      <c r="V58" s="4">
        <f>tussenblad!CC47</f>
        <v>0</v>
      </c>
      <c r="W58" s="4" t="s">
        <v>94</v>
      </c>
      <c r="X58" s="4" t="s">
        <v>94</v>
      </c>
      <c r="Y58" s="4" t="s">
        <v>94</v>
      </c>
      <c r="Z58" s="4" t="s">
        <v>95</v>
      </c>
      <c r="AA58" s="4" t="s">
        <v>95</v>
      </c>
      <c r="AB58" s="4" t="s">
        <v>95</v>
      </c>
      <c r="AC58" s="4" t="s">
        <v>91</v>
      </c>
      <c r="AD58" s="4" t="s">
        <v>91</v>
      </c>
      <c r="AE58" s="4">
        <v>0</v>
      </c>
      <c r="AF58" s="4">
        <v>0</v>
      </c>
      <c r="AG58" s="4">
        <f>tussenblad!J47</f>
        <v>0</v>
      </c>
      <c r="AH58" s="4">
        <f>tussenblad!I47</f>
        <v>0</v>
      </c>
    </row>
    <row r="59" spans="1:34" x14ac:dyDescent="0.2">
      <c r="A59" s="4" t="s">
        <v>93</v>
      </c>
      <c r="B59" s="4" t="str">
        <f>IF(C59=0,"&lt;BLANK&gt;",Basisgegevens!$F$3)</f>
        <v>&lt;BLANK&gt;</v>
      </c>
      <c r="C59" s="4">
        <f>tussenblad!E48</f>
        <v>0</v>
      </c>
      <c r="D59" s="4">
        <f>tussenblad!H48</f>
        <v>0</v>
      </c>
      <c r="E59" s="25">
        <f>tussenblad!N48</f>
        <v>0</v>
      </c>
      <c r="F59" s="4">
        <f>tussenblad!O48</f>
        <v>0</v>
      </c>
      <c r="G59" s="4">
        <f>tussenblad!P48</f>
        <v>0</v>
      </c>
      <c r="H59" s="25">
        <f>tussenblad!BT48</f>
        <v>0</v>
      </c>
      <c r="I59" s="4">
        <f>tussenblad!Q48</f>
        <v>0</v>
      </c>
      <c r="J59" s="26">
        <f>tussenblad!R48</f>
        <v>0</v>
      </c>
      <c r="K59" s="4">
        <f>IF(tussenblad!$F48="HC","",tussenblad!F48)</f>
        <v>0</v>
      </c>
      <c r="L59" s="4">
        <f>IF(tussenblad!$F48="HC",1,0)</f>
        <v>0</v>
      </c>
      <c r="M59" s="4" t="str">
        <f>IF(tussenblad!V48="Uit",2,"")</f>
        <v/>
      </c>
      <c r="N59" s="4">
        <f>tussenblad!W48</f>
        <v>0</v>
      </c>
      <c r="O59" s="4">
        <f>tussenblad!BV48</f>
        <v>0</v>
      </c>
      <c r="P59" s="4">
        <f>tussenblad!BW48</f>
        <v>0</v>
      </c>
      <c r="Q59" s="4">
        <f>tussenblad!BX48</f>
        <v>0</v>
      </c>
      <c r="R59" s="4">
        <f>tussenblad!BY48</f>
        <v>0</v>
      </c>
      <c r="S59" s="4">
        <f>tussenblad!BZ48</f>
        <v>0</v>
      </c>
      <c r="T59" s="4">
        <f>tussenblad!CA48</f>
        <v>0</v>
      </c>
      <c r="U59" s="4">
        <f>tussenblad!CB48</f>
        <v>0</v>
      </c>
      <c r="V59" s="4">
        <f>tussenblad!CC48</f>
        <v>0</v>
      </c>
      <c r="W59" s="4" t="s">
        <v>94</v>
      </c>
      <c r="X59" s="4" t="s">
        <v>94</v>
      </c>
      <c r="Y59" s="4" t="s">
        <v>94</v>
      </c>
      <c r="Z59" s="4" t="s">
        <v>95</v>
      </c>
      <c r="AA59" s="4" t="s">
        <v>95</v>
      </c>
      <c r="AB59" s="4" t="s">
        <v>95</v>
      </c>
      <c r="AC59" s="4" t="s">
        <v>91</v>
      </c>
      <c r="AD59" s="4" t="s">
        <v>91</v>
      </c>
      <c r="AE59" s="4">
        <v>0</v>
      </c>
      <c r="AF59" s="4">
        <v>0</v>
      </c>
      <c r="AG59" s="4">
        <f>tussenblad!J48</f>
        <v>0</v>
      </c>
      <c r="AH59" s="4">
        <f>tussenblad!I48</f>
        <v>0</v>
      </c>
    </row>
    <row r="60" spans="1:34" x14ac:dyDescent="0.2">
      <c r="A60" s="4" t="s">
        <v>93</v>
      </c>
      <c r="B60" s="4" t="str">
        <f>IF(C60=0,"&lt;BLANK&gt;",Basisgegevens!$F$3)</f>
        <v>&lt;BLANK&gt;</v>
      </c>
      <c r="C60" s="4">
        <f>tussenblad!E49</f>
        <v>0</v>
      </c>
      <c r="D60" s="4">
        <f>tussenblad!H49</f>
        <v>0</v>
      </c>
      <c r="E60" s="25">
        <f>tussenblad!N49</f>
        <v>0</v>
      </c>
      <c r="F60" s="4">
        <f>tussenblad!O49</f>
        <v>0</v>
      </c>
      <c r="G60" s="4">
        <f>tussenblad!P49</f>
        <v>0</v>
      </c>
      <c r="H60" s="25">
        <f>tussenblad!BT49</f>
        <v>0</v>
      </c>
      <c r="I60" s="4">
        <f>tussenblad!Q49</f>
        <v>0</v>
      </c>
      <c r="J60" s="26">
        <f>tussenblad!R49</f>
        <v>0</v>
      </c>
      <c r="K60" s="4">
        <f>IF(tussenblad!$F49="HC","",tussenblad!F49)</f>
        <v>0</v>
      </c>
      <c r="L60" s="4">
        <f>IF(tussenblad!$F49="HC",1,0)</f>
        <v>0</v>
      </c>
      <c r="M60" s="4" t="str">
        <f>IF(tussenblad!V49="Uit",2,"")</f>
        <v/>
      </c>
      <c r="N60" s="4">
        <f>tussenblad!W49</f>
        <v>0</v>
      </c>
      <c r="O60" s="4">
        <f>tussenblad!BV49</f>
        <v>0</v>
      </c>
      <c r="P60" s="4">
        <f>tussenblad!BW49</f>
        <v>0</v>
      </c>
      <c r="Q60" s="4">
        <f>tussenblad!BX49</f>
        <v>0</v>
      </c>
      <c r="R60" s="4">
        <f>tussenblad!BY49</f>
        <v>0</v>
      </c>
      <c r="S60" s="4">
        <f>tussenblad!BZ49</f>
        <v>0</v>
      </c>
      <c r="T60" s="4">
        <f>tussenblad!CA49</f>
        <v>0</v>
      </c>
      <c r="U60" s="4">
        <f>tussenblad!CB49</f>
        <v>0</v>
      </c>
      <c r="V60" s="4">
        <f>tussenblad!CC49</f>
        <v>0</v>
      </c>
      <c r="W60" s="4" t="s">
        <v>94</v>
      </c>
      <c r="X60" s="4" t="s">
        <v>94</v>
      </c>
      <c r="Y60" s="4" t="s">
        <v>94</v>
      </c>
      <c r="Z60" s="4" t="s">
        <v>95</v>
      </c>
      <c r="AA60" s="4" t="s">
        <v>95</v>
      </c>
      <c r="AB60" s="4" t="s">
        <v>95</v>
      </c>
      <c r="AC60" s="4" t="s">
        <v>91</v>
      </c>
      <c r="AD60" s="4" t="s">
        <v>91</v>
      </c>
      <c r="AE60" s="4">
        <v>0</v>
      </c>
      <c r="AF60" s="4">
        <v>0</v>
      </c>
      <c r="AG60" s="4">
        <f>tussenblad!J49</f>
        <v>0</v>
      </c>
      <c r="AH60" s="4">
        <f>tussenblad!I49</f>
        <v>0</v>
      </c>
    </row>
    <row r="61" spans="1:34" x14ac:dyDescent="0.2">
      <c r="A61" s="4" t="s">
        <v>93</v>
      </c>
      <c r="B61" s="4" t="str">
        <f>IF(C61=0,"&lt;BLANK&gt;",Basisgegevens!$F$3)</f>
        <v>&lt;BLANK&gt;</v>
      </c>
      <c r="C61" s="4">
        <f>tussenblad!E50</f>
        <v>0</v>
      </c>
      <c r="D61" s="4">
        <f>tussenblad!H50</f>
        <v>0</v>
      </c>
      <c r="E61" s="25">
        <f>tussenblad!N50</f>
        <v>0</v>
      </c>
      <c r="F61" s="4">
        <f>tussenblad!O50</f>
        <v>0</v>
      </c>
      <c r="G61" s="4">
        <f>tussenblad!P50</f>
        <v>0</v>
      </c>
      <c r="H61" s="25">
        <f>tussenblad!BT50</f>
        <v>0</v>
      </c>
      <c r="I61" s="4">
        <f>tussenblad!Q50</f>
        <v>0</v>
      </c>
      <c r="J61" s="26">
        <f>tussenblad!R50</f>
        <v>0</v>
      </c>
      <c r="K61" s="4">
        <f>IF(tussenblad!$F50="HC","",tussenblad!F50)</f>
        <v>0</v>
      </c>
      <c r="L61" s="4">
        <f>IF(tussenblad!$F50="HC",1,0)</f>
        <v>0</v>
      </c>
      <c r="M61" s="4" t="str">
        <f>IF(tussenblad!V50="Uit",2,"")</f>
        <v/>
      </c>
      <c r="N61" s="4">
        <f>tussenblad!W50</f>
        <v>0</v>
      </c>
      <c r="O61" s="4">
        <f>tussenblad!BV50</f>
        <v>0</v>
      </c>
      <c r="P61" s="4">
        <f>tussenblad!BW50</f>
        <v>0</v>
      </c>
      <c r="Q61" s="4">
        <f>tussenblad!BX50</f>
        <v>0</v>
      </c>
      <c r="R61" s="4">
        <f>tussenblad!BY50</f>
        <v>0</v>
      </c>
      <c r="S61" s="4">
        <f>tussenblad!BZ50</f>
        <v>0</v>
      </c>
      <c r="T61" s="4">
        <f>tussenblad!CA50</f>
        <v>0</v>
      </c>
      <c r="U61" s="4">
        <f>tussenblad!CB50</f>
        <v>0</v>
      </c>
      <c r="V61" s="4">
        <f>tussenblad!CC50</f>
        <v>0</v>
      </c>
      <c r="W61" s="4" t="s">
        <v>94</v>
      </c>
      <c r="X61" s="4" t="s">
        <v>94</v>
      </c>
      <c r="Y61" s="4" t="s">
        <v>94</v>
      </c>
      <c r="Z61" s="4" t="s">
        <v>95</v>
      </c>
      <c r="AA61" s="4" t="s">
        <v>95</v>
      </c>
      <c r="AB61" s="4" t="s">
        <v>95</v>
      </c>
      <c r="AC61" s="4" t="s">
        <v>91</v>
      </c>
      <c r="AD61" s="4" t="s">
        <v>91</v>
      </c>
      <c r="AE61" s="4">
        <v>0</v>
      </c>
      <c r="AF61" s="4">
        <v>0</v>
      </c>
      <c r="AG61" s="4">
        <f>tussenblad!J50</f>
        <v>0</v>
      </c>
      <c r="AH61" s="4">
        <f>tussenblad!I50</f>
        <v>0</v>
      </c>
    </row>
    <row r="62" spans="1:34" x14ac:dyDescent="0.2">
      <c r="A62" s="4" t="s">
        <v>93</v>
      </c>
      <c r="B62" s="4" t="str">
        <f>IF(C62=0,"&lt;BLANK&gt;",Basisgegevens!$F$3)</f>
        <v>&lt;BLANK&gt;</v>
      </c>
      <c r="C62" s="4">
        <f>tussenblad!E51</f>
        <v>0</v>
      </c>
      <c r="D62" s="4">
        <f>tussenblad!H51</f>
        <v>0</v>
      </c>
      <c r="E62" s="25">
        <f>tussenblad!N51</f>
        <v>0</v>
      </c>
      <c r="F62" s="4">
        <f>tussenblad!O51</f>
        <v>0</v>
      </c>
      <c r="G62" s="4">
        <f>tussenblad!P51</f>
        <v>0</v>
      </c>
      <c r="H62" s="25">
        <f>tussenblad!BT51</f>
        <v>0</v>
      </c>
      <c r="I62" s="4">
        <f>tussenblad!Q51</f>
        <v>0</v>
      </c>
      <c r="J62" s="26">
        <f>tussenblad!R51</f>
        <v>0</v>
      </c>
      <c r="K62" s="4">
        <f>IF(tussenblad!$F51="HC","",tussenblad!F51)</f>
        <v>0</v>
      </c>
      <c r="L62" s="4">
        <f>IF(tussenblad!$F51="HC",1,0)</f>
        <v>0</v>
      </c>
      <c r="M62" s="4" t="str">
        <f>IF(tussenblad!V51="Uit",2,"")</f>
        <v/>
      </c>
      <c r="N62" s="4">
        <f>tussenblad!W51</f>
        <v>0</v>
      </c>
      <c r="O62" s="4">
        <f>tussenblad!BV51</f>
        <v>0</v>
      </c>
      <c r="P62" s="4">
        <f>tussenblad!BW51</f>
        <v>0</v>
      </c>
      <c r="Q62" s="4">
        <f>tussenblad!BX51</f>
        <v>0</v>
      </c>
      <c r="R62" s="4">
        <f>tussenblad!BY51</f>
        <v>0</v>
      </c>
      <c r="S62" s="4">
        <f>tussenblad!BZ51</f>
        <v>0</v>
      </c>
      <c r="T62" s="4">
        <f>tussenblad!CA51</f>
        <v>0</v>
      </c>
      <c r="U62" s="4">
        <f>tussenblad!CB51</f>
        <v>0</v>
      </c>
      <c r="V62" s="4">
        <f>tussenblad!CC51</f>
        <v>0</v>
      </c>
      <c r="W62" s="4" t="s">
        <v>94</v>
      </c>
      <c r="X62" s="4" t="s">
        <v>94</v>
      </c>
      <c r="Y62" s="4" t="s">
        <v>94</v>
      </c>
      <c r="Z62" s="4" t="s">
        <v>95</v>
      </c>
      <c r="AA62" s="4" t="s">
        <v>95</v>
      </c>
      <c r="AB62" s="4" t="s">
        <v>95</v>
      </c>
      <c r="AC62" s="4" t="s">
        <v>91</v>
      </c>
      <c r="AD62" s="4" t="s">
        <v>91</v>
      </c>
      <c r="AE62" s="4">
        <v>0</v>
      </c>
      <c r="AF62" s="4">
        <v>0</v>
      </c>
      <c r="AG62" s="4">
        <f>tussenblad!J51</f>
        <v>0</v>
      </c>
      <c r="AH62" s="4">
        <f>tussenblad!I51</f>
        <v>0</v>
      </c>
    </row>
    <row r="63" spans="1:34" x14ac:dyDescent="0.2">
      <c r="A63" s="4" t="s">
        <v>93</v>
      </c>
      <c r="B63" s="4" t="str">
        <f>IF(C63=0,"&lt;BLANK&gt;",Basisgegevens!$F$3)</f>
        <v>&lt;BLANK&gt;</v>
      </c>
      <c r="C63" s="4">
        <f>tussenblad!E52</f>
        <v>0</v>
      </c>
      <c r="D63" s="4">
        <f>tussenblad!H52</f>
        <v>0</v>
      </c>
      <c r="E63" s="25">
        <f>tussenblad!N52</f>
        <v>0</v>
      </c>
      <c r="F63" s="4">
        <f>tussenblad!O52</f>
        <v>0</v>
      </c>
      <c r="G63" s="4">
        <f>tussenblad!P52</f>
        <v>0</v>
      </c>
      <c r="H63" s="25">
        <f>tussenblad!BT52</f>
        <v>0</v>
      </c>
      <c r="I63" s="4">
        <f>tussenblad!Q52</f>
        <v>0</v>
      </c>
      <c r="J63" s="26">
        <f>tussenblad!R52</f>
        <v>0</v>
      </c>
      <c r="K63" s="4">
        <f>IF(tussenblad!$F52="HC","",tussenblad!F52)</f>
        <v>0</v>
      </c>
      <c r="L63" s="4">
        <f>IF(tussenblad!$F52="HC",1,0)</f>
        <v>0</v>
      </c>
      <c r="M63" s="4" t="str">
        <f>IF(tussenblad!V52="Uit",2,"")</f>
        <v/>
      </c>
      <c r="N63" s="4">
        <f>tussenblad!W52</f>
        <v>0</v>
      </c>
      <c r="O63" s="4">
        <f>tussenblad!BV52</f>
        <v>0</v>
      </c>
      <c r="P63" s="4">
        <f>tussenblad!BW52</f>
        <v>0</v>
      </c>
      <c r="Q63" s="4">
        <f>tussenblad!BX52</f>
        <v>0</v>
      </c>
      <c r="R63" s="4">
        <f>tussenblad!BY52</f>
        <v>0</v>
      </c>
      <c r="S63" s="4">
        <f>tussenblad!BZ52</f>
        <v>0</v>
      </c>
      <c r="T63" s="4">
        <f>tussenblad!CA52</f>
        <v>0</v>
      </c>
      <c r="U63" s="4">
        <f>tussenblad!CB52</f>
        <v>0</v>
      </c>
      <c r="V63" s="4">
        <f>tussenblad!CC52</f>
        <v>0</v>
      </c>
      <c r="W63" s="4" t="s">
        <v>94</v>
      </c>
      <c r="X63" s="4" t="s">
        <v>94</v>
      </c>
      <c r="Y63" s="4" t="s">
        <v>94</v>
      </c>
      <c r="Z63" s="4" t="s">
        <v>95</v>
      </c>
      <c r="AA63" s="4" t="s">
        <v>95</v>
      </c>
      <c r="AB63" s="4" t="s">
        <v>95</v>
      </c>
      <c r="AC63" s="4" t="s">
        <v>91</v>
      </c>
      <c r="AD63" s="4" t="s">
        <v>91</v>
      </c>
      <c r="AE63" s="4">
        <v>0</v>
      </c>
      <c r="AF63" s="4">
        <v>0</v>
      </c>
      <c r="AG63" s="4">
        <f>tussenblad!J52</f>
        <v>0</v>
      </c>
      <c r="AH63" s="4">
        <f>tussenblad!I52</f>
        <v>0</v>
      </c>
    </row>
    <row r="64" spans="1:34" x14ac:dyDescent="0.2">
      <c r="A64" s="4" t="s">
        <v>93</v>
      </c>
      <c r="B64" s="4" t="str">
        <f>IF(C64=0,"&lt;BLANK&gt;",Basisgegevens!$F$3)</f>
        <v>&lt;BLANK&gt;</v>
      </c>
      <c r="C64" s="4">
        <f>tussenblad!E53</f>
        <v>0</v>
      </c>
      <c r="D64" s="4">
        <f>tussenblad!H53</f>
        <v>0</v>
      </c>
      <c r="E64" s="25">
        <f>tussenblad!N53</f>
        <v>0</v>
      </c>
      <c r="F64" s="4">
        <f>tussenblad!O53</f>
        <v>0</v>
      </c>
      <c r="G64" s="4">
        <f>tussenblad!P53</f>
        <v>0</v>
      </c>
      <c r="H64" s="25">
        <f>tussenblad!BT53</f>
        <v>0</v>
      </c>
      <c r="I64" s="4">
        <f>tussenblad!Q53</f>
        <v>0</v>
      </c>
      <c r="J64" s="26">
        <f>tussenblad!R53</f>
        <v>0</v>
      </c>
      <c r="K64" s="4">
        <f>IF(tussenblad!$F53="HC","",tussenblad!F53)</f>
        <v>0</v>
      </c>
      <c r="L64" s="4">
        <f>IF(tussenblad!$F53="HC",1,0)</f>
        <v>0</v>
      </c>
      <c r="M64" s="4" t="str">
        <f>IF(tussenblad!V53="Uit",2,"")</f>
        <v/>
      </c>
      <c r="N64" s="4">
        <f>tussenblad!W53</f>
        <v>0</v>
      </c>
      <c r="O64" s="4">
        <f>tussenblad!BV53</f>
        <v>0</v>
      </c>
      <c r="P64" s="4">
        <f>tussenblad!BW53</f>
        <v>0</v>
      </c>
      <c r="Q64" s="4">
        <f>tussenblad!BX53</f>
        <v>0</v>
      </c>
      <c r="R64" s="4">
        <f>tussenblad!BY53</f>
        <v>0</v>
      </c>
      <c r="S64" s="4">
        <f>tussenblad!BZ53</f>
        <v>0</v>
      </c>
      <c r="T64" s="4">
        <f>tussenblad!CA53</f>
        <v>0</v>
      </c>
      <c r="U64" s="4">
        <f>tussenblad!CB53</f>
        <v>0</v>
      </c>
      <c r="V64" s="4">
        <f>tussenblad!CC53</f>
        <v>0</v>
      </c>
      <c r="W64" s="4" t="s">
        <v>94</v>
      </c>
      <c r="X64" s="4" t="s">
        <v>94</v>
      </c>
      <c r="Y64" s="4" t="s">
        <v>94</v>
      </c>
      <c r="Z64" s="4" t="s">
        <v>95</v>
      </c>
      <c r="AA64" s="4" t="s">
        <v>95</v>
      </c>
      <c r="AB64" s="4" t="s">
        <v>95</v>
      </c>
      <c r="AC64" s="4" t="s">
        <v>91</v>
      </c>
      <c r="AD64" s="4" t="s">
        <v>91</v>
      </c>
      <c r="AE64" s="4">
        <v>0</v>
      </c>
      <c r="AF64" s="4">
        <v>0</v>
      </c>
      <c r="AG64" s="4">
        <f>tussenblad!J53</f>
        <v>0</v>
      </c>
      <c r="AH64" s="4">
        <f>tussenblad!I53</f>
        <v>0</v>
      </c>
    </row>
    <row r="65" spans="1:34" x14ac:dyDescent="0.2">
      <c r="A65" s="4" t="s">
        <v>93</v>
      </c>
      <c r="B65" s="4" t="str">
        <f>IF(C65=0,"&lt;BLANK&gt;",Basisgegevens!$F$3)</f>
        <v>&lt;BLANK&gt;</v>
      </c>
      <c r="C65" s="4">
        <f>tussenblad!E54</f>
        <v>0</v>
      </c>
      <c r="D65" s="4">
        <f>tussenblad!H54</f>
        <v>0</v>
      </c>
      <c r="E65" s="25">
        <f>tussenblad!N54</f>
        <v>0</v>
      </c>
      <c r="F65" s="4">
        <f>tussenblad!O54</f>
        <v>0</v>
      </c>
      <c r="G65" s="4">
        <f>tussenblad!P54</f>
        <v>0</v>
      </c>
      <c r="H65" s="25">
        <f>tussenblad!BT54</f>
        <v>0</v>
      </c>
      <c r="I65" s="4">
        <f>tussenblad!Q54</f>
        <v>0</v>
      </c>
      <c r="J65" s="26">
        <f>tussenblad!R54</f>
        <v>0</v>
      </c>
      <c r="K65" s="4">
        <f>IF(tussenblad!$F54="HC","",tussenblad!F54)</f>
        <v>0</v>
      </c>
      <c r="L65" s="4">
        <f>IF(tussenblad!$F54="HC",1,0)</f>
        <v>0</v>
      </c>
      <c r="M65" s="4" t="str">
        <f>IF(tussenblad!V54="Uit",2,"")</f>
        <v/>
      </c>
      <c r="N65" s="4">
        <f>tussenblad!W54</f>
        <v>0</v>
      </c>
      <c r="O65" s="4">
        <f>tussenblad!BV54</f>
        <v>0</v>
      </c>
      <c r="P65" s="4">
        <f>tussenblad!BW54</f>
        <v>0</v>
      </c>
      <c r="Q65" s="4">
        <f>tussenblad!BX54</f>
        <v>0</v>
      </c>
      <c r="R65" s="4">
        <f>tussenblad!BY54</f>
        <v>0</v>
      </c>
      <c r="S65" s="4">
        <f>tussenblad!BZ54</f>
        <v>0</v>
      </c>
      <c r="T65" s="4">
        <f>tussenblad!CA54</f>
        <v>0</v>
      </c>
      <c r="U65" s="4">
        <f>tussenblad!CB54</f>
        <v>0</v>
      </c>
      <c r="V65" s="4">
        <f>tussenblad!CC54</f>
        <v>0</v>
      </c>
      <c r="W65" s="4" t="s">
        <v>94</v>
      </c>
      <c r="X65" s="4" t="s">
        <v>94</v>
      </c>
      <c r="Y65" s="4" t="s">
        <v>94</v>
      </c>
      <c r="Z65" s="4" t="s">
        <v>95</v>
      </c>
      <c r="AA65" s="4" t="s">
        <v>95</v>
      </c>
      <c r="AB65" s="4" t="s">
        <v>95</v>
      </c>
      <c r="AC65" s="4" t="s">
        <v>91</v>
      </c>
      <c r="AD65" s="4" t="s">
        <v>91</v>
      </c>
      <c r="AE65" s="4">
        <v>0</v>
      </c>
      <c r="AF65" s="4">
        <v>0</v>
      </c>
      <c r="AG65" s="4">
        <f>tussenblad!J54</f>
        <v>0</v>
      </c>
      <c r="AH65" s="4">
        <f>tussenblad!I54</f>
        <v>0</v>
      </c>
    </row>
    <row r="66" spans="1:34" x14ac:dyDescent="0.2">
      <c r="A66" s="4" t="s">
        <v>93</v>
      </c>
      <c r="B66" s="4" t="str">
        <f>IF(C66=0,"&lt;BLANK&gt;",Basisgegevens!$F$3)</f>
        <v>&lt;BLANK&gt;</v>
      </c>
      <c r="C66" s="4">
        <f>tussenblad!E55</f>
        <v>0</v>
      </c>
      <c r="D66" s="4">
        <f>tussenblad!H55</f>
        <v>0</v>
      </c>
      <c r="E66" s="25">
        <f>tussenblad!N55</f>
        <v>0</v>
      </c>
      <c r="F66" s="4">
        <f>tussenblad!O55</f>
        <v>0</v>
      </c>
      <c r="G66" s="4">
        <f>tussenblad!P55</f>
        <v>0</v>
      </c>
      <c r="H66" s="25">
        <f>tussenblad!BT55</f>
        <v>0</v>
      </c>
      <c r="I66" s="4">
        <f>tussenblad!Q55</f>
        <v>0</v>
      </c>
      <c r="J66" s="26">
        <f>tussenblad!R55</f>
        <v>0</v>
      </c>
      <c r="K66" s="4">
        <f>IF(tussenblad!$F55="HC","",tussenblad!F55)</f>
        <v>0</v>
      </c>
      <c r="L66" s="4">
        <f>IF(tussenblad!$F55="HC",1,0)</f>
        <v>0</v>
      </c>
      <c r="M66" s="4" t="str">
        <f>IF(tussenblad!V55="Uit",2,"")</f>
        <v/>
      </c>
      <c r="N66" s="4">
        <f>tussenblad!W55</f>
        <v>0</v>
      </c>
      <c r="O66" s="4">
        <f>tussenblad!BV55</f>
        <v>0</v>
      </c>
      <c r="P66" s="4">
        <f>tussenblad!BW55</f>
        <v>0</v>
      </c>
      <c r="Q66" s="4">
        <f>tussenblad!BX55</f>
        <v>0</v>
      </c>
      <c r="R66" s="4">
        <f>tussenblad!BY55</f>
        <v>0</v>
      </c>
      <c r="S66" s="4">
        <f>tussenblad!BZ55</f>
        <v>0</v>
      </c>
      <c r="T66" s="4">
        <f>tussenblad!CA55</f>
        <v>0</v>
      </c>
      <c r="U66" s="4">
        <f>tussenblad!CB55</f>
        <v>0</v>
      </c>
      <c r="V66" s="4">
        <f>tussenblad!CC55</f>
        <v>0</v>
      </c>
      <c r="W66" s="4" t="s">
        <v>94</v>
      </c>
      <c r="X66" s="4" t="s">
        <v>94</v>
      </c>
      <c r="Y66" s="4" t="s">
        <v>94</v>
      </c>
      <c r="Z66" s="4" t="s">
        <v>95</v>
      </c>
      <c r="AA66" s="4" t="s">
        <v>95</v>
      </c>
      <c r="AB66" s="4" t="s">
        <v>95</v>
      </c>
      <c r="AC66" s="4" t="s">
        <v>91</v>
      </c>
      <c r="AD66" s="4" t="s">
        <v>91</v>
      </c>
      <c r="AE66" s="4">
        <v>0</v>
      </c>
      <c r="AF66" s="4">
        <v>0</v>
      </c>
      <c r="AG66" s="4">
        <f>tussenblad!J55</f>
        <v>0</v>
      </c>
      <c r="AH66" s="4">
        <f>tussenblad!I55</f>
        <v>0</v>
      </c>
    </row>
    <row r="67" spans="1:34" x14ac:dyDescent="0.2">
      <c r="A67" s="4" t="s">
        <v>93</v>
      </c>
      <c r="B67" s="4" t="str">
        <f>IF(C67=0,"&lt;BLANK&gt;",Basisgegevens!$F$3)</f>
        <v>&lt;BLANK&gt;</v>
      </c>
      <c r="C67" s="4">
        <f>tussenblad!E56</f>
        <v>0</v>
      </c>
      <c r="D67" s="4">
        <f>tussenblad!H56</f>
        <v>0</v>
      </c>
      <c r="E67" s="25">
        <f>tussenblad!N56</f>
        <v>0</v>
      </c>
      <c r="F67" s="4">
        <f>tussenblad!O56</f>
        <v>0</v>
      </c>
      <c r="G67" s="4">
        <f>tussenblad!P56</f>
        <v>0</v>
      </c>
      <c r="H67" s="25">
        <f>tussenblad!BT56</f>
        <v>0</v>
      </c>
      <c r="I67" s="4">
        <f>tussenblad!Q56</f>
        <v>0</v>
      </c>
      <c r="J67" s="26">
        <f>tussenblad!R56</f>
        <v>0</v>
      </c>
      <c r="K67" s="4">
        <f>IF(tussenblad!$F56="HC","",tussenblad!F56)</f>
        <v>0</v>
      </c>
      <c r="L67" s="4">
        <f>IF(tussenblad!$F56="HC",1,0)</f>
        <v>0</v>
      </c>
      <c r="M67" s="4" t="str">
        <f>IF(tussenblad!V56="Uit",2,"")</f>
        <v/>
      </c>
      <c r="N67" s="4">
        <f>tussenblad!W56</f>
        <v>0</v>
      </c>
      <c r="O67" s="4">
        <f>tussenblad!BV56</f>
        <v>0</v>
      </c>
      <c r="P67" s="4">
        <f>tussenblad!BW56</f>
        <v>0</v>
      </c>
      <c r="Q67" s="4">
        <f>tussenblad!BX56</f>
        <v>0</v>
      </c>
      <c r="R67" s="4">
        <f>tussenblad!BY56</f>
        <v>0</v>
      </c>
      <c r="S67" s="4">
        <f>tussenblad!BZ56</f>
        <v>0</v>
      </c>
      <c r="T67" s="4">
        <f>tussenblad!CA56</f>
        <v>0</v>
      </c>
      <c r="U67" s="4">
        <f>tussenblad!CB56</f>
        <v>0</v>
      </c>
      <c r="V67" s="4">
        <f>tussenblad!CC56</f>
        <v>0</v>
      </c>
      <c r="W67" s="4" t="s">
        <v>94</v>
      </c>
      <c r="X67" s="4" t="s">
        <v>94</v>
      </c>
      <c r="Y67" s="4" t="s">
        <v>94</v>
      </c>
      <c r="Z67" s="4" t="s">
        <v>95</v>
      </c>
      <c r="AA67" s="4" t="s">
        <v>95</v>
      </c>
      <c r="AB67" s="4" t="s">
        <v>95</v>
      </c>
      <c r="AC67" s="4" t="s">
        <v>91</v>
      </c>
      <c r="AD67" s="4" t="s">
        <v>91</v>
      </c>
      <c r="AE67" s="4">
        <v>0</v>
      </c>
      <c r="AF67" s="4">
        <v>0</v>
      </c>
      <c r="AG67" s="4">
        <f>tussenblad!J56</f>
        <v>0</v>
      </c>
      <c r="AH67" s="4">
        <f>tussenblad!I56</f>
        <v>0</v>
      </c>
    </row>
    <row r="68" spans="1:34" x14ac:dyDescent="0.2">
      <c r="A68" s="4" t="s">
        <v>93</v>
      </c>
      <c r="B68" s="4" t="str">
        <f>IF(C68=0,"&lt;BLANK&gt;",Basisgegevens!$F$3)</f>
        <v>&lt;BLANK&gt;</v>
      </c>
      <c r="C68" s="4">
        <f>tussenblad!E57</f>
        <v>0</v>
      </c>
      <c r="D68" s="4">
        <f>tussenblad!H57</f>
        <v>0</v>
      </c>
      <c r="E68" s="25">
        <f>tussenblad!N57</f>
        <v>0</v>
      </c>
      <c r="F68" s="4">
        <f>tussenblad!O57</f>
        <v>0</v>
      </c>
      <c r="G68" s="4">
        <f>tussenblad!P57</f>
        <v>0</v>
      </c>
      <c r="H68" s="25">
        <f>tussenblad!BT57</f>
        <v>0</v>
      </c>
      <c r="I68" s="4">
        <f>tussenblad!Q57</f>
        <v>0</v>
      </c>
      <c r="J68" s="26">
        <f>tussenblad!R57</f>
        <v>0</v>
      </c>
      <c r="K68" s="4">
        <f>IF(tussenblad!$F57="HC","",tussenblad!F57)</f>
        <v>0</v>
      </c>
      <c r="L68" s="4">
        <f>IF(tussenblad!$F57="HC",1,0)</f>
        <v>0</v>
      </c>
      <c r="M68" s="4" t="str">
        <f>IF(tussenblad!V57="Uit",2,"")</f>
        <v/>
      </c>
      <c r="N68" s="4">
        <f>tussenblad!W57</f>
        <v>0</v>
      </c>
      <c r="O68" s="4">
        <f>tussenblad!BV57</f>
        <v>0</v>
      </c>
      <c r="P68" s="4">
        <f>tussenblad!BW57</f>
        <v>0</v>
      </c>
      <c r="Q68" s="4">
        <f>tussenblad!BX57</f>
        <v>0</v>
      </c>
      <c r="R68" s="4">
        <f>tussenblad!BY57</f>
        <v>0</v>
      </c>
      <c r="S68" s="4">
        <f>tussenblad!BZ57</f>
        <v>0</v>
      </c>
      <c r="T68" s="4">
        <f>tussenblad!CA57</f>
        <v>0</v>
      </c>
      <c r="U68" s="4">
        <f>tussenblad!CB57</f>
        <v>0</v>
      </c>
      <c r="V68" s="4">
        <f>tussenblad!CC57</f>
        <v>0</v>
      </c>
      <c r="W68" s="4" t="s">
        <v>94</v>
      </c>
      <c r="X68" s="4" t="s">
        <v>94</v>
      </c>
      <c r="Y68" s="4" t="s">
        <v>94</v>
      </c>
      <c r="Z68" s="4" t="s">
        <v>95</v>
      </c>
      <c r="AA68" s="4" t="s">
        <v>95</v>
      </c>
      <c r="AB68" s="4" t="s">
        <v>95</v>
      </c>
      <c r="AC68" s="4" t="s">
        <v>91</v>
      </c>
      <c r="AD68" s="4" t="s">
        <v>91</v>
      </c>
      <c r="AE68" s="4">
        <v>0</v>
      </c>
      <c r="AF68" s="4">
        <v>0</v>
      </c>
      <c r="AG68" s="4">
        <f>tussenblad!J57</f>
        <v>0</v>
      </c>
      <c r="AH68" s="4">
        <f>tussenblad!I57</f>
        <v>0</v>
      </c>
    </row>
    <row r="69" spans="1:34" x14ac:dyDescent="0.2">
      <c r="A69" s="4" t="s">
        <v>93</v>
      </c>
      <c r="B69" s="4" t="str">
        <f>IF(C69=0,"&lt;BLANK&gt;",Basisgegevens!$F$3)</f>
        <v>&lt;BLANK&gt;</v>
      </c>
      <c r="C69" s="4">
        <f>tussenblad!E58</f>
        <v>0</v>
      </c>
      <c r="D69" s="4">
        <f>tussenblad!H58</f>
        <v>0</v>
      </c>
      <c r="E69" s="25">
        <f>tussenblad!N58</f>
        <v>0</v>
      </c>
      <c r="F69" s="4">
        <f>tussenblad!O58</f>
        <v>0</v>
      </c>
      <c r="G69" s="4">
        <f>tussenblad!P58</f>
        <v>0</v>
      </c>
      <c r="H69" s="25">
        <f>tussenblad!BT58</f>
        <v>0</v>
      </c>
      <c r="I69" s="4">
        <f>tussenblad!Q58</f>
        <v>0</v>
      </c>
      <c r="J69" s="26">
        <f>tussenblad!R58</f>
        <v>0</v>
      </c>
      <c r="K69" s="4">
        <f>IF(tussenblad!$F58="HC","",tussenblad!F58)</f>
        <v>0</v>
      </c>
      <c r="L69" s="4">
        <f>IF(tussenblad!$F58="HC",1,0)</f>
        <v>0</v>
      </c>
      <c r="M69" s="4" t="str">
        <f>IF(tussenblad!V58="Uit",2,"")</f>
        <v/>
      </c>
      <c r="N69" s="4">
        <f>tussenblad!W58</f>
        <v>0</v>
      </c>
      <c r="O69" s="4">
        <f>tussenblad!BV58</f>
        <v>0</v>
      </c>
      <c r="P69" s="4">
        <f>tussenblad!BW58</f>
        <v>0</v>
      </c>
      <c r="Q69" s="4">
        <f>tussenblad!BX58</f>
        <v>0</v>
      </c>
      <c r="R69" s="4">
        <f>tussenblad!BY58</f>
        <v>0</v>
      </c>
      <c r="S69" s="4">
        <f>tussenblad!BZ58</f>
        <v>0</v>
      </c>
      <c r="T69" s="4">
        <f>tussenblad!CA58</f>
        <v>0</v>
      </c>
      <c r="U69" s="4">
        <f>tussenblad!CB58</f>
        <v>0</v>
      </c>
      <c r="V69" s="4">
        <f>tussenblad!CC58</f>
        <v>0</v>
      </c>
      <c r="W69" s="4" t="s">
        <v>94</v>
      </c>
      <c r="X69" s="4" t="s">
        <v>94</v>
      </c>
      <c r="Y69" s="4" t="s">
        <v>94</v>
      </c>
      <c r="Z69" s="4" t="s">
        <v>95</v>
      </c>
      <c r="AA69" s="4" t="s">
        <v>95</v>
      </c>
      <c r="AB69" s="4" t="s">
        <v>95</v>
      </c>
      <c r="AC69" s="4" t="s">
        <v>91</v>
      </c>
      <c r="AD69" s="4" t="s">
        <v>91</v>
      </c>
      <c r="AE69" s="4">
        <v>0</v>
      </c>
      <c r="AF69" s="4">
        <v>0</v>
      </c>
      <c r="AG69" s="4">
        <f>tussenblad!J58</f>
        <v>0</v>
      </c>
      <c r="AH69" s="4">
        <f>tussenblad!I58</f>
        <v>0</v>
      </c>
    </row>
    <row r="70" spans="1:34" x14ac:dyDescent="0.2">
      <c r="A70" s="4" t="s">
        <v>93</v>
      </c>
      <c r="B70" s="4" t="str">
        <f>IF(C70=0,"&lt;BLANK&gt;",Basisgegevens!$F$3)</f>
        <v>&lt;BLANK&gt;</v>
      </c>
      <c r="C70" s="4">
        <f>tussenblad!E59</f>
        <v>0</v>
      </c>
      <c r="D70" s="4">
        <f>tussenblad!H59</f>
        <v>0</v>
      </c>
      <c r="E70" s="25">
        <f>tussenblad!N59</f>
        <v>0</v>
      </c>
      <c r="F70" s="4">
        <f>tussenblad!O59</f>
        <v>0</v>
      </c>
      <c r="G70" s="4">
        <f>tussenblad!P59</f>
        <v>0</v>
      </c>
      <c r="H70" s="25">
        <f>tussenblad!BT59</f>
        <v>0</v>
      </c>
      <c r="I70" s="4">
        <f>tussenblad!Q59</f>
        <v>0</v>
      </c>
      <c r="J70" s="26">
        <f>tussenblad!R59</f>
        <v>0</v>
      </c>
      <c r="K70" s="4">
        <f>IF(tussenblad!$F59="HC","",tussenblad!F59)</f>
        <v>0</v>
      </c>
      <c r="L70" s="4">
        <f>IF(tussenblad!$F59="HC",1,0)</f>
        <v>0</v>
      </c>
      <c r="M70" s="4" t="str">
        <f>IF(tussenblad!V59="Uit",2,"")</f>
        <v/>
      </c>
      <c r="N70" s="4">
        <f>tussenblad!W59</f>
        <v>0</v>
      </c>
      <c r="O70" s="4">
        <f>tussenblad!BV59</f>
        <v>0</v>
      </c>
      <c r="P70" s="4">
        <f>tussenblad!BW59</f>
        <v>0</v>
      </c>
      <c r="Q70" s="4">
        <f>tussenblad!BX59</f>
        <v>0</v>
      </c>
      <c r="R70" s="4">
        <f>tussenblad!BY59</f>
        <v>0</v>
      </c>
      <c r="S70" s="4">
        <f>tussenblad!BZ59</f>
        <v>0</v>
      </c>
      <c r="T70" s="4">
        <f>tussenblad!CA59</f>
        <v>0</v>
      </c>
      <c r="U70" s="4">
        <f>tussenblad!CB59</f>
        <v>0</v>
      </c>
      <c r="V70" s="4">
        <f>tussenblad!CC59</f>
        <v>0</v>
      </c>
      <c r="W70" s="4" t="s">
        <v>94</v>
      </c>
      <c r="X70" s="4" t="s">
        <v>94</v>
      </c>
      <c r="Y70" s="4" t="s">
        <v>94</v>
      </c>
      <c r="Z70" s="4" t="s">
        <v>95</v>
      </c>
      <c r="AA70" s="4" t="s">
        <v>95</v>
      </c>
      <c r="AB70" s="4" t="s">
        <v>95</v>
      </c>
      <c r="AC70" s="4" t="s">
        <v>91</v>
      </c>
      <c r="AD70" s="4" t="s">
        <v>91</v>
      </c>
      <c r="AE70" s="4">
        <v>0</v>
      </c>
      <c r="AF70" s="4">
        <v>0</v>
      </c>
      <c r="AG70" s="4">
        <f>tussenblad!J59</f>
        <v>0</v>
      </c>
      <c r="AH70" s="4">
        <f>tussenblad!I59</f>
        <v>0</v>
      </c>
    </row>
    <row r="71" spans="1:34" x14ac:dyDescent="0.2">
      <c r="A71" s="4" t="s">
        <v>93</v>
      </c>
      <c r="B71" s="4" t="str">
        <f>IF(C71=0,"&lt;BLANK&gt;",Basisgegevens!$F$3)</f>
        <v>&lt;BLANK&gt;</v>
      </c>
      <c r="C71" s="4">
        <f>tussenblad!E60</f>
        <v>0</v>
      </c>
      <c r="D71" s="4">
        <f>tussenblad!H60</f>
        <v>0</v>
      </c>
      <c r="E71" s="25">
        <f>tussenblad!N60</f>
        <v>0</v>
      </c>
      <c r="F71" s="4">
        <f>tussenblad!O60</f>
        <v>0</v>
      </c>
      <c r="G71" s="4">
        <f>tussenblad!P60</f>
        <v>0</v>
      </c>
      <c r="H71" s="25">
        <f>tussenblad!BT60</f>
        <v>0</v>
      </c>
      <c r="I71" s="4">
        <f>tussenblad!Q60</f>
        <v>0</v>
      </c>
      <c r="J71" s="26">
        <f>tussenblad!R60</f>
        <v>0</v>
      </c>
      <c r="K71" s="4">
        <f>IF(tussenblad!$F60="HC","",tussenblad!F60)</f>
        <v>0</v>
      </c>
      <c r="L71" s="4">
        <f>IF(tussenblad!$F60="HC",1,0)</f>
        <v>0</v>
      </c>
      <c r="M71" s="4" t="str">
        <f>IF(tussenblad!V60="Uit",2,"")</f>
        <v/>
      </c>
      <c r="N71" s="4">
        <f>tussenblad!W60</f>
        <v>0</v>
      </c>
      <c r="O71" s="4">
        <f>tussenblad!BV60</f>
        <v>0</v>
      </c>
      <c r="P71" s="4">
        <f>tussenblad!BW60</f>
        <v>0</v>
      </c>
      <c r="Q71" s="4">
        <f>tussenblad!BX60</f>
        <v>0</v>
      </c>
      <c r="R71" s="4">
        <f>tussenblad!BY60</f>
        <v>0</v>
      </c>
      <c r="S71" s="4">
        <f>tussenblad!BZ60</f>
        <v>0</v>
      </c>
      <c r="T71" s="4">
        <f>tussenblad!CA60</f>
        <v>0</v>
      </c>
      <c r="U71" s="4">
        <f>tussenblad!CB60</f>
        <v>0</v>
      </c>
      <c r="V71" s="4">
        <f>tussenblad!CC60</f>
        <v>0</v>
      </c>
      <c r="W71" s="4" t="s">
        <v>94</v>
      </c>
      <c r="X71" s="4" t="s">
        <v>94</v>
      </c>
      <c r="Y71" s="4" t="s">
        <v>94</v>
      </c>
      <c r="Z71" s="4" t="s">
        <v>95</v>
      </c>
      <c r="AA71" s="4" t="s">
        <v>95</v>
      </c>
      <c r="AB71" s="4" t="s">
        <v>95</v>
      </c>
      <c r="AC71" s="4" t="s">
        <v>91</v>
      </c>
      <c r="AD71" s="4" t="s">
        <v>91</v>
      </c>
      <c r="AE71" s="4">
        <v>0</v>
      </c>
      <c r="AF71" s="4">
        <v>0</v>
      </c>
      <c r="AG71" s="4">
        <f>tussenblad!J60</f>
        <v>0</v>
      </c>
      <c r="AH71" s="4">
        <f>tussenblad!I60</f>
        <v>0</v>
      </c>
    </row>
    <row r="72" spans="1:34" x14ac:dyDescent="0.2">
      <c r="A72" s="4" t="s">
        <v>93</v>
      </c>
      <c r="B72" s="4" t="str">
        <f>IF(C72=0,"&lt;BLANK&gt;",Basisgegevens!$F$3)</f>
        <v>&lt;BLANK&gt;</v>
      </c>
      <c r="C72" s="4">
        <f>tussenblad!E61</f>
        <v>0</v>
      </c>
      <c r="D72" s="4">
        <f>tussenblad!H61</f>
        <v>0</v>
      </c>
      <c r="E72" s="25">
        <f>tussenblad!N61</f>
        <v>0</v>
      </c>
      <c r="F72" s="4">
        <f>tussenblad!O61</f>
        <v>0</v>
      </c>
      <c r="G72" s="4">
        <f>tussenblad!P61</f>
        <v>0</v>
      </c>
      <c r="H72" s="25">
        <f>tussenblad!BT61</f>
        <v>0</v>
      </c>
      <c r="I72" s="4">
        <f>tussenblad!Q61</f>
        <v>0</v>
      </c>
      <c r="J72" s="26">
        <f>tussenblad!R61</f>
        <v>0</v>
      </c>
      <c r="K72" s="4">
        <f>IF(tussenblad!$F61="HC","",tussenblad!F61)</f>
        <v>0</v>
      </c>
      <c r="L72" s="4">
        <f>IF(tussenblad!$F61="HC",1,0)</f>
        <v>0</v>
      </c>
      <c r="M72" s="4" t="str">
        <f>IF(tussenblad!V61="Uit",2,"")</f>
        <v/>
      </c>
      <c r="N72" s="4">
        <f>tussenblad!W61</f>
        <v>0</v>
      </c>
      <c r="O72" s="4">
        <f>tussenblad!BV61</f>
        <v>0</v>
      </c>
      <c r="P72" s="4">
        <f>tussenblad!BW61</f>
        <v>0</v>
      </c>
      <c r="Q72" s="4">
        <f>tussenblad!BX61</f>
        <v>0</v>
      </c>
      <c r="R72" s="4">
        <f>tussenblad!BY61</f>
        <v>0</v>
      </c>
      <c r="S72" s="4">
        <f>tussenblad!BZ61</f>
        <v>0</v>
      </c>
      <c r="T72" s="4">
        <f>tussenblad!CA61</f>
        <v>0</v>
      </c>
      <c r="U72" s="4">
        <f>tussenblad!CB61</f>
        <v>0</v>
      </c>
      <c r="V72" s="4">
        <f>tussenblad!CC61</f>
        <v>0</v>
      </c>
      <c r="W72" s="4" t="s">
        <v>94</v>
      </c>
      <c r="X72" s="4" t="s">
        <v>94</v>
      </c>
      <c r="Y72" s="4" t="s">
        <v>94</v>
      </c>
      <c r="Z72" s="4" t="s">
        <v>95</v>
      </c>
      <c r="AA72" s="4" t="s">
        <v>95</v>
      </c>
      <c r="AB72" s="4" t="s">
        <v>95</v>
      </c>
      <c r="AC72" s="4" t="s">
        <v>91</v>
      </c>
      <c r="AD72" s="4" t="s">
        <v>91</v>
      </c>
      <c r="AE72" s="4">
        <v>0</v>
      </c>
      <c r="AF72" s="4">
        <v>0</v>
      </c>
      <c r="AG72" s="4">
        <f>tussenblad!J61</f>
        <v>0</v>
      </c>
      <c r="AH72" s="4">
        <f>tussenblad!I61</f>
        <v>0</v>
      </c>
    </row>
    <row r="73" spans="1:34" x14ac:dyDescent="0.2">
      <c r="A73" s="4" t="s">
        <v>93</v>
      </c>
      <c r="B73" s="4" t="str">
        <f>IF(C73=0,"&lt;BLANK&gt;",Basisgegevens!$F$3)</f>
        <v>&lt;BLANK&gt;</v>
      </c>
      <c r="C73" s="4">
        <f>tussenblad!E62</f>
        <v>0</v>
      </c>
      <c r="D73" s="4">
        <f>tussenblad!H62</f>
        <v>0</v>
      </c>
      <c r="E73" s="25">
        <f>tussenblad!N62</f>
        <v>0</v>
      </c>
      <c r="F73" s="4">
        <f>tussenblad!O62</f>
        <v>0</v>
      </c>
      <c r="G73" s="4">
        <f>tussenblad!P62</f>
        <v>0</v>
      </c>
      <c r="H73" s="25">
        <f>tussenblad!BT62</f>
        <v>0</v>
      </c>
      <c r="I73" s="4">
        <f>tussenblad!Q62</f>
        <v>0</v>
      </c>
      <c r="J73" s="26">
        <f>tussenblad!R62</f>
        <v>0</v>
      </c>
      <c r="K73" s="4">
        <f>IF(tussenblad!$F62="HC","",tussenblad!F62)</f>
        <v>0</v>
      </c>
      <c r="L73" s="4">
        <f>IF(tussenblad!$F62="HC",1,0)</f>
        <v>0</v>
      </c>
      <c r="M73" s="4" t="str">
        <f>IF(tussenblad!V62="Uit",2,"")</f>
        <v/>
      </c>
      <c r="N73" s="4">
        <f>tussenblad!W62</f>
        <v>0</v>
      </c>
      <c r="O73" s="4">
        <f>tussenblad!BV62</f>
        <v>0</v>
      </c>
      <c r="P73" s="4">
        <f>tussenblad!BW62</f>
        <v>0</v>
      </c>
      <c r="Q73" s="4">
        <f>tussenblad!BX62</f>
        <v>0</v>
      </c>
      <c r="R73" s="4">
        <f>tussenblad!BY62</f>
        <v>0</v>
      </c>
      <c r="S73" s="4">
        <f>tussenblad!BZ62</f>
        <v>0</v>
      </c>
      <c r="T73" s="4">
        <f>tussenblad!CA62</f>
        <v>0</v>
      </c>
      <c r="U73" s="4">
        <f>tussenblad!CB62</f>
        <v>0</v>
      </c>
      <c r="V73" s="4">
        <f>tussenblad!CC62</f>
        <v>0</v>
      </c>
      <c r="W73" s="4" t="s">
        <v>94</v>
      </c>
      <c r="X73" s="4" t="s">
        <v>94</v>
      </c>
      <c r="Y73" s="4" t="s">
        <v>94</v>
      </c>
      <c r="Z73" s="4" t="s">
        <v>95</v>
      </c>
      <c r="AA73" s="4" t="s">
        <v>95</v>
      </c>
      <c r="AB73" s="4" t="s">
        <v>95</v>
      </c>
      <c r="AC73" s="4" t="s">
        <v>91</v>
      </c>
      <c r="AD73" s="4" t="s">
        <v>91</v>
      </c>
      <c r="AE73" s="4">
        <v>0</v>
      </c>
      <c r="AF73" s="4">
        <v>0</v>
      </c>
      <c r="AG73" s="4">
        <f>tussenblad!J62</f>
        <v>0</v>
      </c>
      <c r="AH73" s="4">
        <f>tussenblad!I62</f>
        <v>0</v>
      </c>
    </row>
    <row r="74" spans="1:34" x14ac:dyDescent="0.2">
      <c r="A74" s="4" t="s">
        <v>93</v>
      </c>
      <c r="B74" s="4" t="str">
        <f>IF(C74=0,"&lt;BLANK&gt;",Basisgegevens!$F$3)</f>
        <v>&lt;BLANK&gt;</v>
      </c>
      <c r="C74" s="4">
        <f>tussenblad!E63</f>
        <v>0</v>
      </c>
      <c r="D74" s="4">
        <f>tussenblad!H63</f>
        <v>0</v>
      </c>
      <c r="E74" s="25">
        <f>tussenblad!N63</f>
        <v>0</v>
      </c>
      <c r="F74" s="4">
        <f>tussenblad!O63</f>
        <v>0</v>
      </c>
      <c r="G74" s="4">
        <f>tussenblad!P63</f>
        <v>0</v>
      </c>
      <c r="H74" s="25">
        <f>tussenblad!BT63</f>
        <v>0</v>
      </c>
      <c r="I74" s="4">
        <f>tussenblad!Q63</f>
        <v>0</v>
      </c>
      <c r="J74" s="26">
        <f>tussenblad!R63</f>
        <v>0</v>
      </c>
      <c r="K74" s="4">
        <f>IF(tussenblad!$F63="HC","",tussenblad!F63)</f>
        <v>0</v>
      </c>
      <c r="L74" s="4">
        <f>IF(tussenblad!$F63="HC",1,0)</f>
        <v>0</v>
      </c>
      <c r="M74" s="4" t="str">
        <f>IF(tussenblad!V63="Uit",2,"")</f>
        <v/>
      </c>
      <c r="N74" s="4">
        <f>tussenblad!W63</f>
        <v>0</v>
      </c>
      <c r="O74" s="4">
        <f>tussenblad!BV63</f>
        <v>0</v>
      </c>
      <c r="P74" s="4">
        <f>tussenblad!BW63</f>
        <v>0</v>
      </c>
      <c r="Q74" s="4">
        <f>tussenblad!BX63</f>
        <v>0</v>
      </c>
      <c r="R74" s="4">
        <f>tussenblad!BY63</f>
        <v>0</v>
      </c>
      <c r="S74" s="4">
        <f>tussenblad!BZ63</f>
        <v>0</v>
      </c>
      <c r="T74" s="4">
        <f>tussenblad!CA63</f>
        <v>0</v>
      </c>
      <c r="U74" s="4">
        <f>tussenblad!CB63</f>
        <v>0</v>
      </c>
      <c r="V74" s="4">
        <f>tussenblad!CC63</f>
        <v>0</v>
      </c>
      <c r="W74" s="4" t="s">
        <v>94</v>
      </c>
      <c r="X74" s="4" t="s">
        <v>94</v>
      </c>
      <c r="Y74" s="4" t="s">
        <v>94</v>
      </c>
      <c r="Z74" s="4" t="s">
        <v>95</v>
      </c>
      <c r="AA74" s="4" t="s">
        <v>95</v>
      </c>
      <c r="AB74" s="4" t="s">
        <v>95</v>
      </c>
      <c r="AC74" s="4" t="s">
        <v>91</v>
      </c>
      <c r="AD74" s="4" t="s">
        <v>91</v>
      </c>
      <c r="AE74" s="4">
        <v>0</v>
      </c>
      <c r="AF74" s="4">
        <v>0</v>
      </c>
      <c r="AG74" s="4">
        <f>tussenblad!J63</f>
        <v>0</v>
      </c>
      <c r="AH74" s="4">
        <f>tussenblad!I63</f>
        <v>0</v>
      </c>
    </row>
    <row r="75" spans="1:34" x14ac:dyDescent="0.2">
      <c r="A75" s="4" t="s">
        <v>93</v>
      </c>
      <c r="B75" s="4" t="str">
        <f>IF(C75=0,"&lt;BLANK&gt;",Basisgegevens!$F$3)</f>
        <v>&lt;BLANK&gt;</v>
      </c>
      <c r="C75" s="4">
        <f>tussenblad!E64</f>
        <v>0</v>
      </c>
      <c r="D75" s="4">
        <f>tussenblad!H64</f>
        <v>0</v>
      </c>
      <c r="E75" s="25">
        <f>tussenblad!N64</f>
        <v>0</v>
      </c>
      <c r="F75" s="4">
        <f>tussenblad!O64</f>
        <v>0</v>
      </c>
      <c r="G75" s="4">
        <f>tussenblad!P64</f>
        <v>0</v>
      </c>
      <c r="H75" s="25">
        <f>tussenblad!BT64</f>
        <v>0</v>
      </c>
      <c r="I75" s="4">
        <f>tussenblad!Q64</f>
        <v>0</v>
      </c>
      <c r="J75" s="26">
        <f>tussenblad!R64</f>
        <v>0</v>
      </c>
      <c r="K75" s="4">
        <f>IF(tussenblad!$F64="HC","",tussenblad!F64)</f>
        <v>0</v>
      </c>
      <c r="L75" s="4">
        <f>IF(tussenblad!$F64="HC",1,0)</f>
        <v>0</v>
      </c>
      <c r="M75" s="4" t="str">
        <f>IF(tussenblad!V64="Uit",2,"")</f>
        <v/>
      </c>
      <c r="N75" s="4">
        <f>tussenblad!W64</f>
        <v>0</v>
      </c>
      <c r="O75" s="4">
        <f>tussenblad!BV64</f>
        <v>0</v>
      </c>
      <c r="P75" s="4">
        <f>tussenblad!BW64</f>
        <v>0</v>
      </c>
      <c r="Q75" s="4">
        <f>tussenblad!BX64</f>
        <v>0</v>
      </c>
      <c r="R75" s="4">
        <f>tussenblad!BY64</f>
        <v>0</v>
      </c>
      <c r="S75" s="4">
        <f>tussenblad!BZ64</f>
        <v>0</v>
      </c>
      <c r="T75" s="4">
        <f>tussenblad!CA64</f>
        <v>0</v>
      </c>
      <c r="U75" s="4">
        <f>tussenblad!CB64</f>
        <v>0</v>
      </c>
      <c r="V75" s="4">
        <f>tussenblad!CC64</f>
        <v>0</v>
      </c>
      <c r="W75" s="4" t="s">
        <v>94</v>
      </c>
      <c r="X75" s="4" t="s">
        <v>94</v>
      </c>
      <c r="Y75" s="4" t="s">
        <v>94</v>
      </c>
      <c r="Z75" s="4" t="s">
        <v>95</v>
      </c>
      <c r="AA75" s="4" t="s">
        <v>95</v>
      </c>
      <c r="AB75" s="4" t="s">
        <v>95</v>
      </c>
      <c r="AC75" s="4" t="s">
        <v>91</v>
      </c>
      <c r="AD75" s="4" t="s">
        <v>91</v>
      </c>
      <c r="AE75" s="4">
        <v>0</v>
      </c>
      <c r="AF75" s="4">
        <v>0</v>
      </c>
      <c r="AG75" s="4">
        <f>tussenblad!J64</f>
        <v>0</v>
      </c>
      <c r="AH75" s="4">
        <f>tussenblad!I64</f>
        <v>0</v>
      </c>
    </row>
    <row r="76" spans="1:34" x14ac:dyDescent="0.2">
      <c r="A76" s="4" t="s">
        <v>93</v>
      </c>
      <c r="B76" s="4" t="str">
        <f>IF(C76=0,"&lt;BLANK&gt;",Basisgegevens!$F$3)</f>
        <v>&lt;BLANK&gt;</v>
      </c>
      <c r="C76" s="4">
        <f>tussenblad!E65</f>
        <v>0</v>
      </c>
      <c r="D76" s="4">
        <f>tussenblad!H65</f>
        <v>0</v>
      </c>
      <c r="E76" s="25">
        <f>tussenblad!N65</f>
        <v>0</v>
      </c>
      <c r="F76" s="4">
        <f>tussenblad!O65</f>
        <v>0</v>
      </c>
      <c r="G76" s="4">
        <f>tussenblad!P65</f>
        <v>0</v>
      </c>
      <c r="H76" s="25">
        <f>tussenblad!BT65</f>
        <v>0</v>
      </c>
      <c r="I76" s="4">
        <f>tussenblad!Q65</f>
        <v>0</v>
      </c>
      <c r="J76" s="26">
        <f>tussenblad!R65</f>
        <v>0</v>
      </c>
      <c r="K76" s="4">
        <f>IF(tussenblad!$F65="HC","",tussenblad!F65)</f>
        <v>0</v>
      </c>
      <c r="L76" s="4">
        <f>IF(tussenblad!$F65="HC",1,0)</f>
        <v>0</v>
      </c>
      <c r="M76" s="4" t="str">
        <f>IF(tussenblad!V65="Uit",2,"")</f>
        <v/>
      </c>
      <c r="N76" s="4">
        <f>tussenblad!W65</f>
        <v>0</v>
      </c>
      <c r="O76" s="4">
        <f>tussenblad!BV65</f>
        <v>0</v>
      </c>
      <c r="P76" s="4">
        <f>tussenblad!BW65</f>
        <v>0</v>
      </c>
      <c r="Q76" s="4">
        <f>tussenblad!BX65</f>
        <v>0</v>
      </c>
      <c r="R76" s="4">
        <f>tussenblad!BY65</f>
        <v>0</v>
      </c>
      <c r="S76" s="4">
        <f>tussenblad!BZ65</f>
        <v>0</v>
      </c>
      <c r="T76" s="4">
        <f>tussenblad!CA65</f>
        <v>0</v>
      </c>
      <c r="U76" s="4">
        <f>tussenblad!CB65</f>
        <v>0</v>
      </c>
      <c r="V76" s="4">
        <f>tussenblad!CC65</f>
        <v>0</v>
      </c>
      <c r="W76" s="4" t="s">
        <v>94</v>
      </c>
      <c r="X76" s="4" t="s">
        <v>94</v>
      </c>
      <c r="Y76" s="4" t="s">
        <v>94</v>
      </c>
      <c r="Z76" s="4" t="s">
        <v>95</v>
      </c>
      <c r="AA76" s="4" t="s">
        <v>95</v>
      </c>
      <c r="AB76" s="4" t="s">
        <v>95</v>
      </c>
      <c r="AC76" s="4" t="s">
        <v>91</v>
      </c>
      <c r="AD76" s="4" t="s">
        <v>91</v>
      </c>
      <c r="AE76" s="4">
        <v>0</v>
      </c>
      <c r="AF76" s="4">
        <v>0</v>
      </c>
      <c r="AG76" s="4">
        <f>tussenblad!J65</f>
        <v>0</v>
      </c>
      <c r="AH76" s="4">
        <f>tussenblad!I65</f>
        <v>0</v>
      </c>
    </row>
    <row r="77" spans="1:34" x14ac:dyDescent="0.2">
      <c r="A77" s="4" t="s">
        <v>93</v>
      </c>
      <c r="B77" s="4" t="str">
        <f>IF(C77=0,"&lt;BLANK&gt;",Basisgegevens!$F$3)</f>
        <v>&lt;BLANK&gt;</v>
      </c>
      <c r="C77" s="4">
        <f>tussenblad!E66</f>
        <v>0</v>
      </c>
      <c r="D77" s="4">
        <f>tussenblad!H66</f>
        <v>0</v>
      </c>
      <c r="E77" s="25">
        <f>tussenblad!N66</f>
        <v>0</v>
      </c>
      <c r="F77" s="4">
        <f>tussenblad!O66</f>
        <v>0</v>
      </c>
      <c r="G77" s="4">
        <f>tussenblad!P66</f>
        <v>0</v>
      </c>
      <c r="H77" s="25">
        <f>tussenblad!BT66</f>
        <v>0</v>
      </c>
      <c r="I77" s="4">
        <f>tussenblad!Q66</f>
        <v>0</v>
      </c>
      <c r="J77" s="26">
        <f>tussenblad!R66</f>
        <v>0</v>
      </c>
      <c r="K77" s="4">
        <f>IF(tussenblad!$F66="HC","",tussenblad!F66)</f>
        <v>0</v>
      </c>
      <c r="L77" s="4">
        <f>IF(tussenblad!$F66="HC",1,0)</f>
        <v>0</v>
      </c>
      <c r="M77" s="4" t="str">
        <f>IF(tussenblad!V66="Uit",2,"")</f>
        <v/>
      </c>
      <c r="N77" s="4">
        <f>tussenblad!W66</f>
        <v>0</v>
      </c>
      <c r="O77" s="4">
        <f>tussenblad!BV66</f>
        <v>0</v>
      </c>
      <c r="P77" s="4">
        <f>tussenblad!BW66</f>
        <v>0</v>
      </c>
      <c r="Q77" s="4">
        <f>tussenblad!BX66</f>
        <v>0</v>
      </c>
      <c r="R77" s="4">
        <f>tussenblad!BY66</f>
        <v>0</v>
      </c>
      <c r="S77" s="4">
        <f>tussenblad!BZ66</f>
        <v>0</v>
      </c>
      <c r="T77" s="4">
        <f>tussenblad!CA66</f>
        <v>0</v>
      </c>
      <c r="U77" s="4">
        <f>tussenblad!CB66</f>
        <v>0</v>
      </c>
      <c r="V77" s="4">
        <f>tussenblad!CC66</f>
        <v>0</v>
      </c>
      <c r="W77" s="4" t="s">
        <v>94</v>
      </c>
      <c r="X77" s="4" t="s">
        <v>94</v>
      </c>
      <c r="Y77" s="4" t="s">
        <v>94</v>
      </c>
      <c r="Z77" s="4" t="s">
        <v>95</v>
      </c>
      <c r="AA77" s="4" t="s">
        <v>95</v>
      </c>
      <c r="AB77" s="4" t="s">
        <v>95</v>
      </c>
      <c r="AC77" s="4" t="s">
        <v>91</v>
      </c>
      <c r="AD77" s="4" t="s">
        <v>91</v>
      </c>
      <c r="AE77" s="4">
        <v>0</v>
      </c>
      <c r="AF77" s="4">
        <v>0</v>
      </c>
      <c r="AG77" s="4">
        <f>tussenblad!J66</f>
        <v>0</v>
      </c>
      <c r="AH77" s="4">
        <f>tussenblad!I66</f>
        <v>0</v>
      </c>
    </row>
    <row r="78" spans="1:34" x14ac:dyDescent="0.2">
      <c r="A78" s="4" t="s">
        <v>93</v>
      </c>
      <c r="B78" s="4" t="str">
        <f>IF(C78=0,"&lt;BLANK&gt;",Basisgegevens!$F$3)</f>
        <v>&lt;BLANK&gt;</v>
      </c>
      <c r="C78" s="4">
        <f>tussenblad!E67</f>
        <v>0</v>
      </c>
      <c r="D78" s="4">
        <f>tussenblad!H67</f>
        <v>0</v>
      </c>
      <c r="E78" s="25">
        <f>tussenblad!N67</f>
        <v>0</v>
      </c>
      <c r="F78" s="4">
        <f>tussenblad!O67</f>
        <v>0</v>
      </c>
      <c r="G78" s="4">
        <f>tussenblad!P67</f>
        <v>0</v>
      </c>
      <c r="H78" s="25">
        <f>tussenblad!BT67</f>
        <v>0</v>
      </c>
      <c r="I78" s="4">
        <f>tussenblad!Q67</f>
        <v>0</v>
      </c>
      <c r="J78" s="26">
        <f>tussenblad!R67</f>
        <v>0</v>
      </c>
      <c r="K78" s="4">
        <f>IF(tussenblad!$F67="HC","",tussenblad!F67)</f>
        <v>0</v>
      </c>
      <c r="L78" s="4">
        <f>IF(tussenblad!$F67="HC",1,0)</f>
        <v>0</v>
      </c>
      <c r="M78" s="4" t="str">
        <f>IF(tussenblad!V67="Uit",2,"")</f>
        <v/>
      </c>
      <c r="N78" s="4">
        <f>tussenblad!W67</f>
        <v>0</v>
      </c>
      <c r="O78" s="4">
        <f>tussenblad!BV67</f>
        <v>0</v>
      </c>
      <c r="P78" s="4">
        <f>tussenblad!BW67</f>
        <v>0</v>
      </c>
      <c r="Q78" s="4">
        <f>tussenblad!BX67</f>
        <v>0</v>
      </c>
      <c r="R78" s="4">
        <f>tussenblad!BY67</f>
        <v>0</v>
      </c>
      <c r="S78" s="4">
        <f>tussenblad!BZ67</f>
        <v>0</v>
      </c>
      <c r="T78" s="4">
        <f>tussenblad!CA67</f>
        <v>0</v>
      </c>
      <c r="U78" s="4">
        <f>tussenblad!CB67</f>
        <v>0</v>
      </c>
      <c r="V78" s="4">
        <f>tussenblad!CC67</f>
        <v>0</v>
      </c>
      <c r="W78" s="4" t="s">
        <v>94</v>
      </c>
      <c r="X78" s="4" t="s">
        <v>94</v>
      </c>
      <c r="Y78" s="4" t="s">
        <v>94</v>
      </c>
      <c r="Z78" s="4" t="s">
        <v>95</v>
      </c>
      <c r="AA78" s="4" t="s">
        <v>95</v>
      </c>
      <c r="AB78" s="4" t="s">
        <v>95</v>
      </c>
      <c r="AC78" s="4" t="s">
        <v>91</v>
      </c>
      <c r="AD78" s="4" t="s">
        <v>91</v>
      </c>
      <c r="AE78" s="4">
        <v>0</v>
      </c>
      <c r="AF78" s="4">
        <v>0</v>
      </c>
      <c r="AG78" s="4">
        <f>tussenblad!J67</f>
        <v>0</v>
      </c>
      <c r="AH78" s="4">
        <f>tussenblad!I67</f>
        <v>0</v>
      </c>
    </row>
    <row r="79" spans="1:34" x14ac:dyDescent="0.2">
      <c r="A79" s="4" t="s">
        <v>93</v>
      </c>
      <c r="B79" s="4" t="str">
        <f>IF(C79=0,"&lt;BLANK&gt;",Basisgegevens!$F$3)</f>
        <v>&lt;BLANK&gt;</v>
      </c>
      <c r="C79" s="4">
        <f>tussenblad!E68</f>
        <v>0</v>
      </c>
      <c r="D79" s="4">
        <f>tussenblad!H68</f>
        <v>0</v>
      </c>
      <c r="E79" s="25">
        <f>tussenblad!N68</f>
        <v>0</v>
      </c>
      <c r="F79" s="4">
        <f>tussenblad!O68</f>
        <v>0</v>
      </c>
      <c r="G79" s="4">
        <f>tussenblad!P68</f>
        <v>0</v>
      </c>
      <c r="H79" s="25">
        <f>tussenblad!BT68</f>
        <v>0</v>
      </c>
      <c r="I79" s="4">
        <f>tussenblad!Q68</f>
        <v>0</v>
      </c>
      <c r="J79" s="26">
        <f>tussenblad!R68</f>
        <v>0</v>
      </c>
      <c r="K79" s="4">
        <f>IF(tussenblad!$F68="HC","",tussenblad!F68)</f>
        <v>0</v>
      </c>
      <c r="L79" s="4">
        <f>IF(tussenblad!$F68="HC",1,0)</f>
        <v>0</v>
      </c>
      <c r="M79" s="4" t="str">
        <f>IF(tussenblad!V68="Uit",2,"")</f>
        <v/>
      </c>
      <c r="N79" s="4">
        <f>tussenblad!W68</f>
        <v>0</v>
      </c>
      <c r="O79" s="4">
        <f>tussenblad!BV68</f>
        <v>0</v>
      </c>
      <c r="P79" s="4">
        <f>tussenblad!BW68</f>
        <v>0</v>
      </c>
      <c r="Q79" s="4">
        <f>tussenblad!BX68</f>
        <v>0</v>
      </c>
      <c r="R79" s="4">
        <f>tussenblad!BY68</f>
        <v>0</v>
      </c>
      <c r="S79" s="4">
        <f>tussenblad!BZ68</f>
        <v>0</v>
      </c>
      <c r="T79" s="4">
        <f>tussenblad!CA68</f>
        <v>0</v>
      </c>
      <c r="U79" s="4">
        <f>tussenblad!CB68</f>
        <v>0</v>
      </c>
      <c r="V79" s="4">
        <f>tussenblad!CC68</f>
        <v>0</v>
      </c>
      <c r="W79" s="4" t="s">
        <v>94</v>
      </c>
      <c r="X79" s="4" t="s">
        <v>94</v>
      </c>
      <c r="Y79" s="4" t="s">
        <v>94</v>
      </c>
      <c r="Z79" s="4" t="s">
        <v>95</v>
      </c>
      <c r="AA79" s="4" t="s">
        <v>95</v>
      </c>
      <c r="AB79" s="4" t="s">
        <v>95</v>
      </c>
      <c r="AC79" s="4" t="s">
        <v>91</v>
      </c>
      <c r="AD79" s="4" t="s">
        <v>91</v>
      </c>
      <c r="AE79" s="4">
        <v>0</v>
      </c>
      <c r="AF79" s="4">
        <v>0</v>
      </c>
      <c r="AG79" s="4">
        <f>tussenblad!J68</f>
        <v>0</v>
      </c>
      <c r="AH79" s="4">
        <f>tussenblad!I68</f>
        <v>0</v>
      </c>
    </row>
    <row r="80" spans="1:34" x14ac:dyDescent="0.2">
      <c r="A80" s="4" t="s">
        <v>93</v>
      </c>
      <c r="B80" s="4" t="str">
        <f>IF(C80=0,"&lt;BLANK&gt;",Basisgegevens!$F$3)</f>
        <v>&lt;BLANK&gt;</v>
      </c>
      <c r="C80" s="4">
        <f>tussenblad!E69</f>
        <v>0</v>
      </c>
      <c r="D80" s="4">
        <f>tussenblad!H69</f>
        <v>0</v>
      </c>
      <c r="E80" s="25">
        <f>tussenblad!N69</f>
        <v>0</v>
      </c>
      <c r="F80" s="4">
        <f>tussenblad!O69</f>
        <v>0</v>
      </c>
      <c r="G80" s="4">
        <f>tussenblad!P69</f>
        <v>0</v>
      </c>
      <c r="H80" s="25">
        <f>tussenblad!BT69</f>
        <v>0</v>
      </c>
      <c r="I80" s="4">
        <f>tussenblad!Q69</f>
        <v>0</v>
      </c>
      <c r="J80" s="26">
        <f>tussenblad!R69</f>
        <v>0</v>
      </c>
      <c r="K80" s="4">
        <f>IF(tussenblad!$F69="HC","",tussenblad!F69)</f>
        <v>0</v>
      </c>
      <c r="L80" s="4">
        <f>IF(tussenblad!$F69="HC",1,0)</f>
        <v>0</v>
      </c>
      <c r="M80" s="4" t="str">
        <f>IF(tussenblad!V69="Uit",2,"")</f>
        <v/>
      </c>
      <c r="N80" s="4">
        <f>tussenblad!W69</f>
        <v>0</v>
      </c>
      <c r="O80" s="4">
        <f>tussenblad!BV69</f>
        <v>0</v>
      </c>
      <c r="P80" s="4">
        <f>tussenblad!BW69</f>
        <v>0</v>
      </c>
      <c r="Q80" s="4">
        <f>tussenblad!BX69</f>
        <v>0</v>
      </c>
      <c r="R80" s="4">
        <f>tussenblad!BY69</f>
        <v>0</v>
      </c>
      <c r="S80" s="4">
        <f>tussenblad!BZ69</f>
        <v>0</v>
      </c>
      <c r="T80" s="4">
        <f>tussenblad!CA69</f>
        <v>0</v>
      </c>
      <c r="U80" s="4">
        <f>tussenblad!CB69</f>
        <v>0</v>
      </c>
      <c r="V80" s="4">
        <f>tussenblad!CC69</f>
        <v>0</v>
      </c>
      <c r="W80" s="4" t="s">
        <v>94</v>
      </c>
      <c r="X80" s="4" t="s">
        <v>94</v>
      </c>
      <c r="Y80" s="4" t="s">
        <v>94</v>
      </c>
      <c r="Z80" s="4" t="s">
        <v>95</v>
      </c>
      <c r="AA80" s="4" t="s">
        <v>95</v>
      </c>
      <c r="AB80" s="4" t="s">
        <v>95</v>
      </c>
      <c r="AC80" s="4" t="s">
        <v>91</v>
      </c>
      <c r="AD80" s="4" t="s">
        <v>91</v>
      </c>
      <c r="AE80" s="4">
        <v>0</v>
      </c>
      <c r="AF80" s="4">
        <v>0</v>
      </c>
      <c r="AG80" s="4">
        <f>tussenblad!J69</f>
        <v>0</v>
      </c>
      <c r="AH80" s="4">
        <f>tussenblad!I69</f>
        <v>0</v>
      </c>
    </row>
    <row r="81" spans="1:34" x14ac:dyDescent="0.2">
      <c r="A81" s="4" t="s">
        <v>93</v>
      </c>
      <c r="B81" s="4" t="str">
        <f>IF(C81=0,"&lt;BLANK&gt;",Basisgegevens!$F$3)</f>
        <v>&lt;BLANK&gt;</v>
      </c>
      <c r="C81" s="4">
        <f>tussenblad!E70</f>
        <v>0</v>
      </c>
      <c r="D81" s="4">
        <f>tussenblad!H70</f>
        <v>0</v>
      </c>
      <c r="E81" s="25">
        <f>tussenblad!N70</f>
        <v>0</v>
      </c>
      <c r="F81" s="4">
        <f>tussenblad!O70</f>
        <v>0</v>
      </c>
      <c r="G81" s="4">
        <f>tussenblad!P70</f>
        <v>0</v>
      </c>
      <c r="H81" s="25">
        <f>tussenblad!BT70</f>
        <v>0</v>
      </c>
      <c r="I81" s="4">
        <f>tussenblad!Q70</f>
        <v>0</v>
      </c>
      <c r="J81" s="26">
        <f>tussenblad!R70</f>
        <v>0</v>
      </c>
      <c r="K81" s="4">
        <f>IF(tussenblad!$F70="HC","",tussenblad!F70)</f>
        <v>0</v>
      </c>
      <c r="L81" s="4">
        <f>IF(tussenblad!$F70="HC",1,0)</f>
        <v>0</v>
      </c>
      <c r="M81" s="4" t="str">
        <f>IF(tussenblad!V70="Uit",2,"")</f>
        <v/>
      </c>
      <c r="N81" s="4">
        <f>tussenblad!W70</f>
        <v>0</v>
      </c>
      <c r="O81" s="4">
        <f>tussenblad!BV70</f>
        <v>0</v>
      </c>
      <c r="P81" s="4">
        <f>tussenblad!BW70</f>
        <v>0</v>
      </c>
      <c r="Q81" s="4">
        <f>tussenblad!BX70</f>
        <v>0</v>
      </c>
      <c r="R81" s="4">
        <f>tussenblad!BY70</f>
        <v>0</v>
      </c>
      <c r="S81" s="4">
        <f>tussenblad!BZ70</f>
        <v>0</v>
      </c>
      <c r="T81" s="4">
        <f>tussenblad!CA70</f>
        <v>0</v>
      </c>
      <c r="U81" s="4">
        <f>tussenblad!CB70</f>
        <v>0</v>
      </c>
      <c r="V81" s="4">
        <f>tussenblad!CC70</f>
        <v>0</v>
      </c>
      <c r="W81" s="4" t="s">
        <v>94</v>
      </c>
      <c r="X81" s="4" t="s">
        <v>94</v>
      </c>
      <c r="Y81" s="4" t="s">
        <v>94</v>
      </c>
      <c r="Z81" s="4" t="s">
        <v>95</v>
      </c>
      <c r="AA81" s="4" t="s">
        <v>95</v>
      </c>
      <c r="AB81" s="4" t="s">
        <v>95</v>
      </c>
      <c r="AC81" s="4" t="s">
        <v>91</v>
      </c>
      <c r="AD81" s="4" t="s">
        <v>91</v>
      </c>
      <c r="AE81" s="4">
        <v>0</v>
      </c>
      <c r="AF81" s="4">
        <v>0</v>
      </c>
      <c r="AG81" s="4">
        <f>tussenblad!J70</f>
        <v>0</v>
      </c>
      <c r="AH81" s="4">
        <f>tussenblad!I70</f>
        <v>0</v>
      </c>
    </row>
    <row r="82" spans="1:34" x14ac:dyDescent="0.2">
      <c r="A82" s="4" t="s">
        <v>93</v>
      </c>
      <c r="B82" s="4" t="str">
        <f>IF(C82=0,"&lt;BLANK&gt;",Basisgegevens!$F$3)</f>
        <v>&lt;BLANK&gt;</v>
      </c>
      <c r="C82" s="4">
        <f>tussenblad!E71</f>
        <v>0</v>
      </c>
      <c r="D82" s="4">
        <f>tussenblad!H71</f>
        <v>0</v>
      </c>
      <c r="E82" s="25">
        <f>tussenblad!N71</f>
        <v>0</v>
      </c>
      <c r="F82" s="4">
        <f>tussenblad!O71</f>
        <v>0</v>
      </c>
      <c r="G82" s="4">
        <f>tussenblad!P71</f>
        <v>0</v>
      </c>
      <c r="H82" s="25">
        <f>tussenblad!BT71</f>
        <v>0</v>
      </c>
      <c r="I82" s="4">
        <f>tussenblad!Q71</f>
        <v>0</v>
      </c>
      <c r="J82" s="26">
        <f>tussenblad!R71</f>
        <v>0</v>
      </c>
      <c r="K82" s="4">
        <f>IF(tussenblad!$F71="HC","",tussenblad!F71)</f>
        <v>0</v>
      </c>
      <c r="L82" s="4">
        <f>IF(tussenblad!$F71="HC",1,0)</f>
        <v>0</v>
      </c>
      <c r="M82" s="4" t="str">
        <f>IF(tussenblad!V71="Uit",2,"")</f>
        <v/>
      </c>
      <c r="N82" s="4">
        <f>tussenblad!W71</f>
        <v>0</v>
      </c>
      <c r="O82" s="4">
        <f>tussenblad!BV71</f>
        <v>0</v>
      </c>
      <c r="P82" s="4">
        <f>tussenblad!BW71</f>
        <v>0</v>
      </c>
      <c r="Q82" s="4">
        <f>tussenblad!BX71</f>
        <v>0</v>
      </c>
      <c r="R82" s="4">
        <f>tussenblad!BY71</f>
        <v>0</v>
      </c>
      <c r="S82" s="4">
        <f>tussenblad!BZ71</f>
        <v>0</v>
      </c>
      <c r="T82" s="4">
        <f>tussenblad!CA71</f>
        <v>0</v>
      </c>
      <c r="U82" s="4">
        <f>tussenblad!CB71</f>
        <v>0</v>
      </c>
      <c r="V82" s="4">
        <f>tussenblad!CC71</f>
        <v>0</v>
      </c>
      <c r="W82" s="4" t="s">
        <v>94</v>
      </c>
      <c r="X82" s="4" t="s">
        <v>94</v>
      </c>
      <c r="Y82" s="4" t="s">
        <v>94</v>
      </c>
      <c r="Z82" s="4" t="s">
        <v>95</v>
      </c>
      <c r="AA82" s="4" t="s">
        <v>95</v>
      </c>
      <c r="AB82" s="4" t="s">
        <v>95</v>
      </c>
      <c r="AC82" s="4" t="s">
        <v>91</v>
      </c>
      <c r="AD82" s="4" t="s">
        <v>91</v>
      </c>
      <c r="AE82" s="4">
        <v>0</v>
      </c>
      <c r="AF82" s="4">
        <v>0</v>
      </c>
      <c r="AG82" s="4">
        <f>tussenblad!J71</f>
        <v>0</v>
      </c>
      <c r="AH82" s="4">
        <f>tussenblad!I71</f>
        <v>0</v>
      </c>
    </row>
    <row r="83" spans="1:34" x14ac:dyDescent="0.2">
      <c r="A83" s="4" t="s">
        <v>93</v>
      </c>
      <c r="B83" s="4" t="str">
        <f>IF(C83=0,"&lt;BLANK&gt;",Basisgegevens!$F$3)</f>
        <v>&lt;BLANK&gt;</v>
      </c>
      <c r="C83" s="4">
        <f>tussenblad!E72</f>
        <v>0</v>
      </c>
      <c r="D83" s="4">
        <f>tussenblad!H72</f>
        <v>0</v>
      </c>
      <c r="E83" s="25">
        <f>tussenblad!N72</f>
        <v>0</v>
      </c>
      <c r="F83" s="4">
        <f>tussenblad!O72</f>
        <v>0</v>
      </c>
      <c r="G83" s="4">
        <f>tussenblad!P72</f>
        <v>0</v>
      </c>
      <c r="H83" s="25">
        <f>tussenblad!BT72</f>
        <v>0</v>
      </c>
      <c r="I83" s="4">
        <f>tussenblad!Q72</f>
        <v>0</v>
      </c>
      <c r="J83" s="26">
        <f>tussenblad!R72</f>
        <v>0</v>
      </c>
      <c r="K83" s="4">
        <f>IF(tussenblad!$F72="HC","",tussenblad!F72)</f>
        <v>0</v>
      </c>
      <c r="L83" s="4">
        <f>IF(tussenblad!$F72="HC",1,0)</f>
        <v>0</v>
      </c>
      <c r="M83" s="4" t="str">
        <f>IF(tussenblad!V72="Uit",2,"")</f>
        <v/>
      </c>
      <c r="N83" s="4">
        <f>tussenblad!W72</f>
        <v>0</v>
      </c>
      <c r="O83" s="4">
        <f>tussenblad!BV72</f>
        <v>0</v>
      </c>
      <c r="P83" s="4">
        <f>tussenblad!BW72</f>
        <v>0</v>
      </c>
      <c r="Q83" s="4">
        <f>tussenblad!BX72</f>
        <v>0</v>
      </c>
      <c r="R83" s="4">
        <f>tussenblad!BY72</f>
        <v>0</v>
      </c>
      <c r="S83" s="4">
        <f>tussenblad!BZ72</f>
        <v>0</v>
      </c>
      <c r="T83" s="4">
        <f>tussenblad!CA72</f>
        <v>0</v>
      </c>
      <c r="U83" s="4">
        <f>tussenblad!CB72</f>
        <v>0</v>
      </c>
      <c r="V83" s="4">
        <f>tussenblad!CC72</f>
        <v>0</v>
      </c>
      <c r="W83" s="4" t="s">
        <v>94</v>
      </c>
      <c r="X83" s="4" t="s">
        <v>94</v>
      </c>
      <c r="Y83" s="4" t="s">
        <v>94</v>
      </c>
      <c r="Z83" s="4" t="s">
        <v>95</v>
      </c>
      <c r="AA83" s="4" t="s">
        <v>95</v>
      </c>
      <c r="AB83" s="4" t="s">
        <v>95</v>
      </c>
      <c r="AC83" s="4" t="s">
        <v>91</v>
      </c>
      <c r="AD83" s="4" t="s">
        <v>91</v>
      </c>
      <c r="AE83" s="4">
        <v>0</v>
      </c>
      <c r="AF83" s="4">
        <v>0</v>
      </c>
      <c r="AG83" s="4">
        <f>tussenblad!J72</f>
        <v>0</v>
      </c>
      <c r="AH83" s="4">
        <f>tussenblad!I72</f>
        <v>0</v>
      </c>
    </row>
    <row r="84" spans="1:34" x14ac:dyDescent="0.2">
      <c r="A84" s="4" t="s">
        <v>93</v>
      </c>
      <c r="B84" s="4" t="str">
        <f>IF(C84=0,"&lt;BLANK&gt;",Basisgegevens!$F$3)</f>
        <v>&lt;BLANK&gt;</v>
      </c>
      <c r="C84" s="4">
        <f>tussenblad!E73</f>
        <v>0</v>
      </c>
      <c r="D84" s="4">
        <f>tussenblad!H73</f>
        <v>0</v>
      </c>
      <c r="E84" s="25">
        <f>tussenblad!N73</f>
        <v>0</v>
      </c>
      <c r="F84" s="4">
        <f>tussenblad!O73</f>
        <v>0</v>
      </c>
      <c r="G84" s="4">
        <f>tussenblad!P73</f>
        <v>0</v>
      </c>
      <c r="H84" s="25">
        <f>tussenblad!BT73</f>
        <v>0</v>
      </c>
      <c r="I84" s="4">
        <f>tussenblad!Q73</f>
        <v>0</v>
      </c>
      <c r="J84" s="26">
        <f>tussenblad!R73</f>
        <v>0</v>
      </c>
      <c r="K84" s="4">
        <f>IF(tussenblad!$F73="HC","",tussenblad!F73)</f>
        <v>0</v>
      </c>
      <c r="L84" s="4">
        <f>IF(tussenblad!$F73="HC",1,0)</f>
        <v>0</v>
      </c>
      <c r="M84" s="4" t="str">
        <f>IF(tussenblad!V73="Uit",2,"")</f>
        <v/>
      </c>
      <c r="N84" s="4">
        <f>tussenblad!W73</f>
        <v>0</v>
      </c>
      <c r="O84" s="4">
        <f>tussenblad!BV73</f>
        <v>0</v>
      </c>
      <c r="P84" s="4">
        <f>tussenblad!BW73</f>
        <v>0</v>
      </c>
      <c r="Q84" s="4">
        <f>tussenblad!BX73</f>
        <v>0</v>
      </c>
      <c r="R84" s="4">
        <f>tussenblad!BY73</f>
        <v>0</v>
      </c>
      <c r="S84" s="4">
        <f>tussenblad!BZ73</f>
        <v>0</v>
      </c>
      <c r="T84" s="4">
        <f>tussenblad!CA73</f>
        <v>0</v>
      </c>
      <c r="U84" s="4">
        <f>tussenblad!CB73</f>
        <v>0</v>
      </c>
      <c r="V84" s="4">
        <f>tussenblad!CC73</f>
        <v>0</v>
      </c>
      <c r="W84" s="4" t="s">
        <v>94</v>
      </c>
      <c r="X84" s="4" t="s">
        <v>94</v>
      </c>
      <c r="Y84" s="4" t="s">
        <v>94</v>
      </c>
      <c r="Z84" s="4" t="s">
        <v>95</v>
      </c>
      <c r="AA84" s="4" t="s">
        <v>95</v>
      </c>
      <c r="AB84" s="4" t="s">
        <v>95</v>
      </c>
      <c r="AC84" s="4" t="s">
        <v>91</v>
      </c>
      <c r="AD84" s="4" t="s">
        <v>91</v>
      </c>
      <c r="AE84" s="4">
        <v>0</v>
      </c>
      <c r="AF84" s="4">
        <v>0</v>
      </c>
      <c r="AG84" s="4">
        <f>tussenblad!J73</f>
        <v>0</v>
      </c>
      <c r="AH84" s="4">
        <f>tussenblad!I73</f>
        <v>0</v>
      </c>
    </row>
    <row r="85" spans="1:34" x14ac:dyDescent="0.2">
      <c r="A85" s="4" t="s">
        <v>93</v>
      </c>
      <c r="B85" s="4" t="str">
        <f>IF(C85=0,"&lt;BLANK&gt;",Basisgegevens!$F$3)</f>
        <v>&lt;BLANK&gt;</v>
      </c>
      <c r="C85" s="4">
        <f>tussenblad!E74</f>
        <v>0</v>
      </c>
      <c r="D85" s="4">
        <f>tussenblad!H74</f>
        <v>0</v>
      </c>
      <c r="E85" s="25">
        <f>tussenblad!N74</f>
        <v>0</v>
      </c>
      <c r="F85" s="4">
        <f>tussenblad!O74</f>
        <v>0</v>
      </c>
      <c r="G85" s="4">
        <f>tussenblad!P74</f>
        <v>0</v>
      </c>
      <c r="H85" s="25">
        <f>tussenblad!BT74</f>
        <v>0</v>
      </c>
      <c r="I85" s="4">
        <f>tussenblad!Q74</f>
        <v>0</v>
      </c>
      <c r="J85" s="26">
        <f>tussenblad!R74</f>
        <v>0</v>
      </c>
      <c r="K85" s="4">
        <f>IF(tussenblad!$F74="HC","",tussenblad!F74)</f>
        <v>0</v>
      </c>
      <c r="L85" s="4">
        <f>IF(tussenblad!$F74="HC",1,0)</f>
        <v>0</v>
      </c>
      <c r="M85" s="4" t="str">
        <f>IF(tussenblad!V74="Uit",2,"")</f>
        <v/>
      </c>
      <c r="N85" s="4">
        <f>tussenblad!W74</f>
        <v>0</v>
      </c>
      <c r="O85" s="4">
        <f>tussenblad!BV74</f>
        <v>0</v>
      </c>
      <c r="P85" s="4">
        <f>tussenblad!BW74</f>
        <v>0</v>
      </c>
      <c r="Q85" s="4">
        <f>tussenblad!BX74</f>
        <v>0</v>
      </c>
      <c r="R85" s="4">
        <f>tussenblad!BY74</f>
        <v>0</v>
      </c>
      <c r="S85" s="4">
        <f>tussenblad!BZ74</f>
        <v>0</v>
      </c>
      <c r="T85" s="4">
        <f>tussenblad!CA74</f>
        <v>0</v>
      </c>
      <c r="U85" s="4">
        <f>tussenblad!CB74</f>
        <v>0</v>
      </c>
      <c r="V85" s="4">
        <f>tussenblad!CC74</f>
        <v>0</v>
      </c>
      <c r="W85" s="4" t="s">
        <v>94</v>
      </c>
      <c r="X85" s="4" t="s">
        <v>94</v>
      </c>
      <c r="Y85" s="4" t="s">
        <v>94</v>
      </c>
      <c r="Z85" s="4" t="s">
        <v>95</v>
      </c>
      <c r="AA85" s="4" t="s">
        <v>95</v>
      </c>
      <c r="AB85" s="4" t="s">
        <v>95</v>
      </c>
      <c r="AC85" s="4" t="s">
        <v>91</v>
      </c>
      <c r="AD85" s="4" t="s">
        <v>91</v>
      </c>
      <c r="AE85" s="4">
        <v>0</v>
      </c>
      <c r="AF85" s="4">
        <v>0</v>
      </c>
      <c r="AG85" s="4">
        <f>tussenblad!J74</f>
        <v>0</v>
      </c>
      <c r="AH85" s="4">
        <f>tussenblad!I74</f>
        <v>0</v>
      </c>
    </row>
    <row r="86" spans="1:34" x14ac:dyDescent="0.2">
      <c r="A86" s="4" t="s">
        <v>93</v>
      </c>
      <c r="B86" s="4" t="str">
        <f>IF(C86=0,"&lt;BLANK&gt;",Basisgegevens!$F$3)</f>
        <v>&lt;BLANK&gt;</v>
      </c>
      <c r="C86" s="4">
        <f>tussenblad!E75</f>
        <v>0</v>
      </c>
      <c r="D86" s="4">
        <f>tussenblad!H75</f>
        <v>0</v>
      </c>
      <c r="E86" s="25">
        <f>tussenblad!N75</f>
        <v>0</v>
      </c>
      <c r="F86" s="4">
        <f>tussenblad!O75</f>
        <v>0</v>
      </c>
      <c r="G86" s="4">
        <f>tussenblad!P75</f>
        <v>0</v>
      </c>
      <c r="H86" s="25">
        <f>tussenblad!BT75</f>
        <v>0</v>
      </c>
      <c r="I86" s="4">
        <f>tussenblad!Q75</f>
        <v>0</v>
      </c>
      <c r="J86" s="26">
        <f>tussenblad!R75</f>
        <v>0</v>
      </c>
      <c r="K86" s="4">
        <f>IF(tussenblad!$F75="HC","",tussenblad!F75)</f>
        <v>0</v>
      </c>
      <c r="L86" s="4">
        <f>IF(tussenblad!$F75="HC",1,0)</f>
        <v>0</v>
      </c>
      <c r="M86" s="4" t="str">
        <f>IF(tussenblad!V75="Uit",2,"")</f>
        <v/>
      </c>
      <c r="N86" s="4">
        <f>tussenblad!W75</f>
        <v>0</v>
      </c>
      <c r="O86" s="4">
        <f>tussenblad!BV75</f>
        <v>0</v>
      </c>
      <c r="P86" s="4">
        <f>tussenblad!BW75</f>
        <v>0</v>
      </c>
      <c r="Q86" s="4">
        <f>tussenblad!BX75</f>
        <v>0</v>
      </c>
      <c r="R86" s="4">
        <f>tussenblad!BY75</f>
        <v>0</v>
      </c>
      <c r="S86" s="4">
        <f>tussenblad!BZ75</f>
        <v>0</v>
      </c>
      <c r="T86" s="4">
        <f>tussenblad!CA75</f>
        <v>0</v>
      </c>
      <c r="U86" s="4">
        <f>tussenblad!CB75</f>
        <v>0</v>
      </c>
      <c r="V86" s="4">
        <f>tussenblad!CC75</f>
        <v>0</v>
      </c>
      <c r="W86" s="4" t="s">
        <v>94</v>
      </c>
      <c r="X86" s="4" t="s">
        <v>94</v>
      </c>
      <c r="Y86" s="4" t="s">
        <v>94</v>
      </c>
      <c r="Z86" s="4" t="s">
        <v>95</v>
      </c>
      <c r="AA86" s="4" t="s">
        <v>95</v>
      </c>
      <c r="AB86" s="4" t="s">
        <v>95</v>
      </c>
      <c r="AC86" s="4" t="s">
        <v>91</v>
      </c>
      <c r="AD86" s="4" t="s">
        <v>91</v>
      </c>
      <c r="AE86" s="4">
        <v>0</v>
      </c>
      <c r="AF86" s="4">
        <v>0</v>
      </c>
      <c r="AG86" s="4">
        <f>tussenblad!J75</f>
        <v>0</v>
      </c>
      <c r="AH86" s="4">
        <f>tussenblad!I75</f>
        <v>0</v>
      </c>
    </row>
    <row r="87" spans="1:34" x14ac:dyDescent="0.2">
      <c r="A87" s="4" t="s">
        <v>93</v>
      </c>
      <c r="B87" s="4" t="str">
        <f>IF(C87=0,"&lt;BLANK&gt;",Basisgegevens!$F$3)</f>
        <v>&lt;BLANK&gt;</v>
      </c>
      <c r="C87" s="4">
        <f>tussenblad!E76</f>
        <v>0</v>
      </c>
      <c r="D87" s="4">
        <f>tussenblad!H76</f>
        <v>0</v>
      </c>
      <c r="E87" s="25">
        <f>tussenblad!N76</f>
        <v>0</v>
      </c>
      <c r="F87" s="4">
        <f>tussenblad!O76</f>
        <v>0</v>
      </c>
      <c r="G87" s="4">
        <f>tussenblad!P76</f>
        <v>0</v>
      </c>
      <c r="H87" s="25">
        <f>tussenblad!BT76</f>
        <v>0</v>
      </c>
      <c r="I87" s="4">
        <f>tussenblad!Q76</f>
        <v>0</v>
      </c>
      <c r="J87" s="26">
        <f>tussenblad!R76</f>
        <v>0</v>
      </c>
      <c r="K87" s="4">
        <f>IF(tussenblad!$F76="HC","",tussenblad!F76)</f>
        <v>0</v>
      </c>
      <c r="L87" s="4">
        <f>IF(tussenblad!$F76="HC",1,0)</f>
        <v>0</v>
      </c>
      <c r="M87" s="4" t="str">
        <f>IF(tussenblad!V76="Uit",2,"")</f>
        <v/>
      </c>
      <c r="N87" s="4">
        <f>tussenblad!W76</f>
        <v>0</v>
      </c>
      <c r="O87" s="4">
        <f>tussenblad!BV76</f>
        <v>0</v>
      </c>
      <c r="P87" s="4">
        <f>tussenblad!BW76</f>
        <v>0</v>
      </c>
      <c r="Q87" s="4">
        <f>tussenblad!BX76</f>
        <v>0</v>
      </c>
      <c r="R87" s="4">
        <f>tussenblad!BY76</f>
        <v>0</v>
      </c>
      <c r="S87" s="4">
        <f>tussenblad!BZ76</f>
        <v>0</v>
      </c>
      <c r="T87" s="4">
        <f>tussenblad!CA76</f>
        <v>0</v>
      </c>
      <c r="U87" s="4">
        <f>tussenblad!CB76</f>
        <v>0</v>
      </c>
      <c r="V87" s="4">
        <f>tussenblad!CC76</f>
        <v>0</v>
      </c>
      <c r="W87" s="4" t="s">
        <v>94</v>
      </c>
      <c r="X87" s="4" t="s">
        <v>94</v>
      </c>
      <c r="Y87" s="4" t="s">
        <v>94</v>
      </c>
      <c r="Z87" s="4" t="s">
        <v>95</v>
      </c>
      <c r="AA87" s="4" t="s">
        <v>95</v>
      </c>
      <c r="AB87" s="4" t="s">
        <v>95</v>
      </c>
      <c r="AC87" s="4" t="s">
        <v>91</v>
      </c>
      <c r="AD87" s="4" t="s">
        <v>91</v>
      </c>
      <c r="AE87" s="4">
        <v>0</v>
      </c>
      <c r="AF87" s="4">
        <v>0</v>
      </c>
      <c r="AG87" s="4">
        <f>tussenblad!J76</f>
        <v>0</v>
      </c>
      <c r="AH87" s="4">
        <f>tussenblad!I76</f>
        <v>0</v>
      </c>
    </row>
    <row r="88" spans="1:34" x14ac:dyDescent="0.2">
      <c r="A88" s="4" t="s">
        <v>93</v>
      </c>
      <c r="B88" s="4" t="str">
        <f>IF(C88=0,"&lt;BLANK&gt;",Basisgegevens!$F$3)</f>
        <v>&lt;BLANK&gt;</v>
      </c>
      <c r="C88" s="4">
        <f>tussenblad!E77</f>
        <v>0</v>
      </c>
      <c r="D88" s="4">
        <f>tussenblad!H77</f>
        <v>0</v>
      </c>
      <c r="E88" s="25">
        <f>tussenblad!N77</f>
        <v>0</v>
      </c>
      <c r="F88" s="4">
        <f>tussenblad!O77</f>
        <v>0</v>
      </c>
      <c r="G88" s="4">
        <f>tussenblad!P77</f>
        <v>0</v>
      </c>
      <c r="H88" s="25">
        <f>tussenblad!BT77</f>
        <v>0</v>
      </c>
      <c r="I88" s="4">
        <f>tussenblad!Q77</f>
        <v>0</v>
      </c>
      <c r="J88" s="26">
        <f>tussenblad!R77</f>
        <v>0</v>
      </c>
      <c r="K88" s="4">
        <f>IF(tussenblad!$F77="HC","",tussenblad!F77)</f>
        <v>0</v>
      </c>
      <c r="L88" s="4">
        <f>IF(tussenblad!$F77="HC",1,0)</f>
        <v>0</v>
      </c>
      <c r="M88" s="4" t="str">
        <f>IF(tussenblad!V77="Uit",2,"")</f>
        <v/>
      </c>
      <c r="N88" s="4">
        <f>tussenblad!W77</f>
        <v>0</v>
      </c>
      <c r="O88" s="4">
        <f>tussenblad!BV77</f>
        <v>0</v>
      </c>
      <c r="P88" s="4">
        <f>tussenblad!BW77</f>
        <v>0</v>
      </c>
      <c r="Q88" s="4">
        <f>tussenblad!BX77</f>
        <v>0</v>
      </c>
      <c r="R88" s="4">
        <f>tussenblad!BY77</f>
        <v>0</v>
      </c>
      <c r="S88" s="4">
        <f>tussenblad!BZ77</f>
        <v>0</v>
      </c>
      <c r="T88" s="4">
        <f>tussenblad!CA77</f>
        <v>0</v>
      </c>
      <c r="U88" s="4">
        <f>tussenblad!CB77</f>
        <v>0</v>
      </c>
      <c r="V88" s="4">
        <f>tussenblad!CC77</f>
        <v>0</v>
      </c>
      <c r="W88" s="4" t="s">
        <v>94</v>
      </c>
      <c r="X88" s="4" t="s">
        <v>94</v>
      </c>
      <c r="Y88" s="4" t="s">
        <v>94</v>
      </c>
      <c r="Z88" s="4" t="s">
        <v>95</v>
      </c>
      <c r="AA88" s="4" t="s">
        <v>95</v>
      </c>
      <c r="AB88" s="4" t="s">
        <v>95</v>
      </c>
      <c r="AC88" s="4" t="s">
        <v>91</v>
      </c>
      <c r="AD88" s="4" t="s">
        <v>91</v>
      </c>
      <c r="AE88" s="4">
        <v>0</v>
      </c>
      <c r="AF88" s="4">
        <v>0</v>
      </c>
      <c r="AG88" s="4">
        <f>tussenblad!J77</f>
        <v>0</v>
      </c>
      <c r="AH88" s="4">
        <f>tussenblad!I77</f>
        <v>0</v>
      </c>
    </row>
    <row r="89" spans="1:34" x14ac:dyDescent="0.2">
      <c r="A89" s="4" t="s">
        <v>93</v>
      </c>
      <c r="B89" s="4" t="str">
        <f>IF(C89=0,"&lt;BLANK&gt;",Basisgegevens!$F$3)</f>
        <v>&lt;BLANK&gt;</v>
      </c>
      <c r="C89" s="4">
        <f>tussenblad!E78</f>
        <v>0</v>
      </c>
      <c r="D89" s="4">
        <f>tussenblad!H78</f>
        <v>0</v>
      </c>
      <c r="E89" s="25">
        <f>tussenblad!N78</f>
        <v>0</v>
      </c>
      <c r="F89" s="4">
        <f>tussenblad!O78</f>
        <v>0</v>
      </c>
      <c r="G89" s="4">
        <f>tussenblad!P78</f>
        <v>0</v>
      </c>
      <c r="H89" s="25">
        <f>tussenblad!BT78</f>
        <v>0</v>
      </c>
      <c r="I89" s="4">
        <f>tussenblad!Q78</f>
        <v>0</v>
      </c>
      <c r="J89" s="26">
        <f>tussenblad!R78</f>
        <v>0</v>
      </c>
      <c r="K89" s="4">
        <f>IF(tussenblad!$F78="HC","",tussenblad!F78)</f>
        <v>0</v>
      </c>
      <c r="L89" s="4">
        <f>IF(tussenblad!$F78="HC",1,0)</f>
        <v>0</v>
      </c>
      <c r="M89" s="4" t="str">
        <f>IF(tussenblad!V78="Uit",2,"")</f>
        <v/>
      </c>
      <c r="N89" s="4">
        <f>tussenblad!W78</f>
        <v>0</v>
      </c>
      <c r="O89" s="4">
        <f>tussenblad!BV78</f>
        <v>0</v>
      </c>
      <c r="P89" s="4">
        <f>tussenblad!BW78</f>
        <v>0</v>
      </c>
      <c r="Q89" s="4">
        <f>tussenblad!BX78</f>
        <v>0</v>
      </c>
      <c r="R89" s="4">
        <f>tussenblad!BY78</f>
        <v>0</v>
      </c>
      <c r="S89" s="4">
        <f>tussenblad!BZ78</f>
        <v>0</v>
      </c>
      <c r="T89" s="4">
        <f>tussenblad!CA78</f>
        <v>0</v>
      </c>
      <c r="U89" s="4">
        <f>tussenblad!CB78</f>
        <v>0</v>
      </c>
      <c r="V89" s="4">
        <f>tussenblad!CC78</f>
        <v>0</v>
      </c>
      <c r="W89" s="4" t="s">
        <v>94</v>
      </c>
      <c r="X89" s="4" t="s">
        <v>94</v>
      </c>
      <c r="Y89" s="4" t="s">
        <v>94</v>
      </c>
      <c r="Z89" s="4" t="s">
        <v>95</v>
      </c>
      <c r="AA89" s="4" t="s">
        <v>95</v>
      </c>
      <c r="AB89" s="4" t="s">
        <v>95</v>
      </c>
      <c r="AC89" s="4" t="s">
        <v>91</v>
      </c>
      <c r="AD89" s="4" t="s">
        <v>91</v>
      </c>
      <c r="AE89" s="4">
        <v>0</v>
      </c>
      <c r="AF89" s="4">
        <v>0</v>
      </c>
      <c r="AG89" s="4">
        <f>tussenblad!J78</f>
        <v>0</v>
      </c>
      <c r="AH89" s="4">
        <f>tussenblad!I78</f>
        <v>0</v>
      </c>
    </row>
    <row r="90" spans="1:34" x14ac:dyDescent="0.2">
      <c r="A90" s="4" t="s">
        <v>93</v>
      </c>
      <c r="B90" s="4" t="str">
        <f>IF(C90=0,"&lt;BLANK&gt;",Basisgegevens!$F$3)</f>
        <v>&lt;BLANK&gt;</v>
      </c>
      <c r="C90" s="4">
        <f>tussenblad!E79</f>
        <v>0</v>
      </c>
      <c r="D90" s="4">
        <f>tussenblad!H79</f>
        <v>0</v>
      </c>
      <c r="E90" s="25">
        <f>tussenblad!N79</f>
        <v>0</v>
      </c>
      <c r="F90" s="4">
        <f>tussenblad!O79</f>
        <v>0</v>
      </c>
      <c r="G90" s="4">
        <f>tussenblad!P79</f>
        <v>0</v>
      </c>
      <c r="H90" s="25">
        <f>tussenblad!BT79</f>
        <v>0</v>
      </c>
      <c r="I90" s="4">
        <f>tussenblad!Q79</f>
        <v>0</v>
      </c>
      <c r="J90" s="26">
        <f>tussenblad!R79</f>
        <v>0</v>
      </c>
      <c r="K90" s="4">
        <f>IF(tussenblad!$F79="HC","",tussenblad!F79)</f>
        <v>0</v>
      </c>
      <c r="L90" s="4">
        <f>IF(tussenblad!$F79="HC",1,0)</f>
        <v>0</v>
      </c>
      <c r="M90" s="4" t="str">
        <f>IF(tussenblad!V79="Uit",2,"")</f>
        <v/>
      </c>
      <c r="N90" s="4">
        <f>tussenblad!W79</f>
        <v>0</v>
      </c>
      <c r="O90" s="4">
        <f>tussenblad!BV79</f>
        <v>0</v>
      </c>
      <c r="P90" s="4">
        <f>tussenblad!BW79</f>
        <v>0</v>
      </c>
      <c r="Q90" s="4">
        <f>tussenblad!BX79</f>
        <v>0</v>
      </c>
      <c r="R90" s="4">
        <f>tussenblad!BY79</f>
        <v>0</v>
      </c>
      <c r="S90" s="4">
        <f>tussenblad!BZ79</f>
        <v>0</v>
      </c>
      <c r="T90" s="4">
        <f>tussenblad!CA79</f>
        <v>0</v>
      </c>
      <c r="U90" s="4">
        <f>tussenblad!CB79</f>
        <v>0</v>
      </c>
      <c r="V90" s="4">
        <f>tussenblad!CC79</f>
        <v>0</v>
      </c>
      <c r="W90" s="4" t="s">
        <v>94</v>
      </c>
      <c r="X90" s="4" t="s">
        <v>94</v>
      </c>
      <c r="Y90" s="4" t="s">
        <v>94</v>
      </c>
      <c r="Z90" s="4" t="s">
        <v>95</v>
      </c>
      <c r="AA90" s="4" t="s">
        <v>95</v>
      </c>
      <c r="AB90" s="4" t="s">
        <v>95</v>
      </c>
      <c r="AC90" s="4" t="s">
        <v>91</v>
      </c>
      <c r="AD90" s="4" t="s">
        <v>91</v>
      </c>
      <c r="AE90" s="4">
        <v>0</v>
      </c>
      <c r="AF90" s="4">
        <v>0</v>
      </c>
      <c r="AG90" s="4">
        <f>tussenblad!J79</f>
        <v>0</v>
      </c>
      <c r="AH90" s="4">
        <f>tussenblad!I79</f>
        <v>0</v>
      </c>
    </row>
    <row r="91" spans="1:34" x14ac:dyDescent="0.2">
      <c r="A91" s="4" t="s">
        <v>93</v>
      </c>
      <c r="B91" s="4" t="str">
        <f>IF(C91=0,"&lt;BLANK&gt;",Basisgegevens!$F$3)</f>
        <v>&lt;BLANK&gt;</v>
      </c>
      <c r="C91" s="4">
        <f>tussenblad!E80</f>
        <v>0</v>
      </c>
      <c r="D91" s="4">
        <f>tussenblad!H80</f>
        <v>0</v>
      </c>
      <c r="E91" s="25">
        <f>tussenblad!N80</f>
        <v>0</v>
      </c>
      <c r="F91" s="4">
        <f>tussenblad!O80</f>
        <v>0</v>
      </c>
      <c r="G91" s="4">
        <f>tussenblad!P80</f>
        <v>0</v>
      </c>
      <c r="H91" s="25">
        <f>tussenblad!BT80</f>
        <v>0</v>
      </c>
      <c r="I91" s="4">
        <f>tussenblad!Q80</f>
        <v>0</v>
      </c>
      <c r="J91" s="26">
        <f>tussenblad!R80</f>
        <v>0</v>
      </c>
      <c r="K91" s="4">
        <f>IF(tussenblad!$F80="HC","",tussenblad!F80)</f>
        <v>0</v>
      </c>
      <c r="L91" s="4">
        <f>IF(tussenblad!$F80="HC",1,0)</f>
        <v>0</v>
      </c>
      <c r="M91" s="4" t="str">
        <f>IF(tussenblad!V80="Uit",2,"")</f>
        <v/>
      </c>
      <c r="N91" s="4">
        <f>tussenblad!W80</f>
        <v>0</v>
      </c>
      <c r="O91" s="4">
        <f>tussenblad!BV80</f>
        <v>0</v>
      </c>
      <c r="P91" s="4">
        <f>tussenblad!BW80</f>
        <v>0</v>
      </c>
      <c r="Q91" s="4">
        <f>tussenblad!BX80</f>
        <v>0</v>
      </c>
      <c r="R91" s="4">
        <f>tussenblad!BY80</f>
        <v>0</v>
      </c>
      <c r="S91" s="4">
        <f>tussenblad!BZ80</f>
        <v>0</v>
      </c>
      <c r="T91" s="4">
        <f>tussenblad!CA80</f>
        <v>0</v>
      </c>
      <c r="U91" s="4">
        <f>tussenblad!CB80</f>
        <v>0</v>
      </c>
      <c r="V91" s="4">
        <f>tussenblad!CC80</f>
        <v>0</v>
      </c>
      <c r="W91" s="4" t="s">
        <v>94</v>
      </c>
      <c r="X91" s="4" t="s">
        <v>94</v>
      </c>
      <c r="Y91" s="4" t="s">
        <v>94</v>
      </c>
      <c r="Z91" s="4" t="s">
        <v>95</v>
      </c>
      <c r="AA91" s="4" t="s">
        <v>95</v>
      </c>
      <c r="AB91" s="4" t="s">
        <v>95</v>
      </c>
      <c r="AC91" s="4" t="s">
        <v>91</v>
      </c>
      <c r="AD91" s="4" t="s">
        <v>91</v>
      </c>
      <c r="AE91" s="4">
        <v>0</v>
      </c>
      <c r="AF91" s="4">
        <v>0</v>
      </c>
      <c r="AG91" s="4">
        <f>tussenblad!J80</f>
        <v>0</v>
      </c>
      <c r="AH91" s="4">
        <f>tussenblad!I80</f>
        <v>0</v>
      </c>
    </row>
    <row r="92" spans="1:34" x14ac:dyDescent="0.2">
      <c r="A92" s="4" t="s">
        <v>93</v>
      </c>
      <c r="B92" s="4" t="str">
        <f>IF(C92=0,"&lt;BLANK&gt;",Basisgegevens!$F$3)</f>
        <v>&lt;BLANK&gt;</v>
      </c>
      <c r="C92" s="4">
        <f>tussenblad!E81</f>
        <v>0</v>
      </c>
      <c r="D92" s="4">
        <f>tussenblad!H81</f>
        <v>0</v>
      </c>
      <c r="E92" s="25">
        <f>tussenblad!N81</f>
        <v>0</v>
      </c>
      <c r="F92" s="4">
        <f>tussenblad!O81</f>
        <v>0</v>
      </c>
      <c r="G92" s="4">
        <f>tussenblad!P81</f>
        <v>0</v>
      </c>
      <c r="H92" s="25">
        <f>tussenblad!BT81</f>
        <v>0</v>
      </c>
      <c r="I92" s="4">
        <f>tussenblad!Q81</f>
        <v>0</v>
      </c>
      <c r="J92" s="26">
        <f>tussenblad!R81</f>
        <v>0</v>
      </c>
      <c r="K92" s="4">
        <f>IF(tussenblad!$F81="HC","",tussenblad!F81)</f>
        <v>0</v>
      </c>
      <c r="L92" s="4">
        <f>IF(tussenblad!$F81="HC",1,0)</f>
        <v>0</v>
      </c>
      <c r="M92" s="4" t="str">
        <f>IF(tussenblad!V81="Uit",2,"")</f>
        <v/>
      </c>
      <c r="N92" s="4">
        <f>tussenblad!W81</f>
        <v>0</v>
      </c>
      <c r="O92" s="4">
        <f>tussenblad!BV81</f>
        <v>0</v>
      </c>
      <c r="P92" s="4">
        <f>tussenblad!BW81</f>
        <v>0</v>
      </c>
      <c r="Q92" s="4">
        <f>tussenblad!BX81</f>
        <v>0</v>
      </c>
      <c r="R92" s="4">
        <f>tussenblad!BY81</f>
        <v>0</v>
      </c>
      <c r="S92" s="4">
        <f>tussenblad!BZ81</f>
        <v>0</v>
      </c>
      <c r="T92" s="4">
        <f>tussenblad!CA81</f>
        <v>0</v>
      </c>
      <c r="U92" s="4">
        <f>tussenblad!CB81</f>
        <v>0</v>
      </c>
      <c r="V92" s="4">
        <f>tussenblad!CC81</f>
        <v>0</v>
      </c>
      <c r="W92" s="4" t="s">
        <v>94</v>
      </c>
      <c r="X92" s="4" t="s">
        <v>94</v>
      </c>
      <c r="Y92" s="4" t="s">
        <v>94</v>
      </c>
      <c r="Z92" s="4" t="s">
        <v>95</v>
      </c>
      <c r="AA92" s="4" t="s">
        <v>95</v>
      </c>
      <c r="AB92" s="4" t="s">
        <v>95</v>
      </c>
      <c r="AC92" s="4" t="s">
        <v>91</v>
      </c>
      <c r="AD92" s="4" t="s">
        <v>91</v>
      </c>
      <c r="AE92" s="4">
        <v>0</v>
      </c>
      <c r="AF92" s="4">
        <v>0</v>
      </c>
      <c r="AG92" s="4">
        <f>tussenblad!J81</f>
        <v>0</v>
      </c>
      <c r="AH92" s="4">
        <f>tussenblad!I81</f>
        <v>0</v>
      </c>
    </row>
    <row r="93" spans="1:34" x14ac:dyDescent="0.2">
      <c r="A93" s="4" t="s">
        <v>93</v>
      </c>
      <c r="B93" s="4" t="str">
        <f>IF(C93=0,"&lt;BLANK&gt;",Basisgegevens!$F$3)</f>
        <v>&lt;BLANK&gt;</v>
      </c>
      <c r="C93" s="4">
        <f>tussenblad!E82</f>
        <v>0</v>
      </c>
      <c r="D93" s="4">
        <f>tussenblad!H82</f>
        <v>0</v>
      </c>
      <c r="E93" s="25">
        <f>tussenblad!N82</f>
        <v>0</v>
      </c>
      <c r="F93" s="4">
        <f>tussenblad!O82</f>
        <v>0</v>
      </c>
      <c r="G93" s="4">
        <f>tussenblad!P82</f>
        <v>0</v>
      </c>
      <c r="H93" s="25">
        <f>tussenblad!BT82</f>
        <v>0</v>
      </c>
      <c r="I93" s="4">
        <f>tussenblad!Q82</f>
        <v>0</v>
      </c>
      <c r="J93" s="26">
        <f>tussenblad!R82</f>
        <v>0</v>
      </c>
      <c r="K93" s="4">
        <f>IF(tussenblad!$F82="HC","",tussenblad!F82)</f>
        <v>0</v>
      </c>
      <c r="L93" s="4">
        <f>IF(tussenblad!$F82="HC",1,0)</f>
        <v>0</v>
      </c>
      <c r="M93" s="4" t="str">
        <f>IF(tussenblad!V82="Uit",2,"")</f>
        <v/>
      </c>
      <c r="N93" s="4">
        <f>tussenblad!W82</f>
        <v>0</v>
      </c>
      <c r="O93" s="4">
        <f>tussenblad!BV82</f>
        <v>0</v>
      </c>
      <c r="P93" s="4">
        <f>tussenblad!BW82</f>
        <v>0</v>
      </c>
      <c r="Q93" s="4">
        <f>tussenblad!BX82</f>
        <v>0</v>
      </c>
      <c r="R93" s="4">
        <f>tussenblad!BY82</f>
        <v>0</v>
      </c>
      <c r="S93" s="4">
        <f>tussenblad!BZ82</f>
        <v>0</v>
      </c>
      <c r="T93" s="4">
        <f>tussenblad!CA82</f>
        <v>0</v>
      </c>
      <c r="U93" s="4">
        <f>tussenblad!CB82</f>
        <v>0</v>
      </c>
      <c r="V93" s="4">
        <f>tussenblad!CC82</f>
        <v>0</v>
      </c>
      <c r="W93" s="4" t="s">
        <v>94</v>
      </c>
      <c r="X93" s="4" t="s">
        <v>94</v>
      </c>
      <c r="Y93" s="4" t="s">
        <v>94</v>
      </c>
      <c r="Z93" s="4" t="s">
        <v>95</v>
      </c>
      <c r="AA93" s="4" t="s">
        <v>95</v>
      </c>
      <c r="AB93" s="4" t="s">
        <v>95</v>
      </c>
      <c r="AC93" s="4" t="s">
        <v>91</v>
      </c>
      <c r="AD93" s="4" t="s">
        <v>91</v>
      </c>
      <c r="AE93" s="4">
        <v>0</v>
      </c>
      <c r="AF93" s="4">
        <v>0</v>
      </c>
      <c r="AG93" s="4">
        <f>tussenblad!J82</f>
        <v>0</v>
      </c>
      <c r="AH93" s="4">
        <f>tussenblad!I82</f>
        <v>0</v>
      </c>
    </row>
    <row r="94" spans="1:34" x14ac:dyDescent="0.2">
      <c r="A94" s="4" t="s">
        <v>93</v>
      </c>
      <c r="B94" s="4" t="str">
        <f>IF(C94=0,"&lt;BLANK&gt;",Basisgegevens!$F$3)</f>
        <v>&lt;BLANK&gt;</v>
      </c>
      <c r="C94" s="4">
        <f>tussenblad!E83</f>
        <v>0</v>
      </c>
      <c r="D94" s="4">
        <f>tussenblad!H83</f>
        <v>0</v>
      </c>
      <c r="E94" s="25">
        <f>tussenblad!N83</f>
        <v>0</v>
      </c>
      <c r="F94" s="4">
        <f>tussenblad!O83</f>
        <v>0</v>
      </c>
      <c r="G94" s="4">
        <f>tussenblad!P83</f>
        <v>0</v>
      </c>
      <c r="H94" s="25">
        <f>tussenblad!BT83</f>
        <v>0</v>
      </c>
      <c r="I94" s="4">
        <f>tussenblad!Q83</f>
        <v>0</v>
      </c>
      <c r="J94" s="26">
        <f>tussenblad!R83</f>
        <v>0</v>
      </c>
      <c r="K94" s="4">
        <f>IF(tussenblad!$F83="HC","",tussenblad!F83)</f>
        <v>0</v>
      </c>
      <c r="L94" s="4">
        <f>IF(tussenblad!$F83="HC",1,0)</f>
        <v>0</v>
      </c>
      <c r="M94" s="4" t="str">
        <f>IF(tussenblad!V83="Uit",2,"")</f>
        <v/>
      </c>
      <c r="N94" s="4">
        <f>tussenblad!W83</f>
        <v>0</v>
      </c>
      <c r="O94" s="4">
        <f>tussenblad!BV83</f>
        <v>0</v>
      </c>
      <c r="P94" s="4">
        <f>tussenblad!BW83</f>
        <v>0</v>
      </c>
      <c r="Q94" s="4">
        <f>tussenblad!BX83</f>
        <v>0</v>
      </c>
      <c r="R94" s="4">
        <f>tussenblad!BY83</f>
        <v>0</v>
      </c>
      <c r="S94" s="4">
        <f>tussenblad!BZ83</f>
        <v>0</v>
      </c>
      <c r="T94" s="4">
        <f>tussenblad!CA83</f>
        <v>0</v>
      </c>
      <c r="U94" s="4">
        <f>tussenblad!CB83</f>
        <v>0</v>
      </c>
      <c r="V94" s="4">
        <f>tussenblad!CC83</f>
        <v>0</v>
      </c>
      <c r="W94" s="4" t="s">
        <v>94</v>
      </c>
      <c r="X94" s="4" t="s">
        <v>94</v>
      </c>
      <c r="Y94" s="4" t="s">
        <v>94</v>
      </c>
      <c r="Z94" s="4" t="s">
        <v>95</v>
      </c>
      <c r="AA94" s="4" t="s">
        <v>95</v>
      </c>
      <c r="AB94" s="4" t="s">
        <v>95</v>
      </c>
      <c r="AC94" s="4" t="s">
        <v>91</v>
      </c>
      <c r="AD94" s="4" t="s">
        <v>91</v>
      </c>
      <c r="AE94" s="4">
        <v>0</v>
      </c>
      <c r="AF94" s="4">
        <v>0</v>
      </c>
      <c r="AG94" s="4">
        <f>tussenblad!J83</f>
        <v>0</v>
      </c>
      <c r="AH94" s="4">
        <f>tussenblad!I83</f>
        <v>0</v>
      </c>
    </row>
    <row r="95" spans="1:34" x14ac:dyDescent="0.2">
      <c r="A95" s="4" t="s">
        <v>93</v>
      </c>
      <c r="B95" s="4" t="str">
        <f>IF(C95=0,"&lt;BLANK&gt;",Basisgegevens!$F$3)</f>
        <v>&lt;BLANK&gt;</v>
      </c>
      <c r="C95" s="4">
        <f>tussenblad!E84</f>
        <v>0</v>
      </c>
      <c r="D95" s="4">
        <f>tussenblad!H84</f>
        <v>0</v>
      </c>
      <c r="E95" s="25">
        <f>tussenblad!N84</f>
        <v>0</v>
      </c>
      <c r="F95" s="4">
        <f>tussenblad!O84</f>
        <v>0</v>
      </c>
      <c r="G95" s="4">
        <f>tussenblad!P84</f>
        <v>0</v>
      </c>
      <c r="H95" s="25">
        <f>tussenblad!BT84</f>
        <v>0</v>
      </c>
      <c r="I95" s="4">
        <f>tussenblad!Q84</f>
        <v>0</v>
      </c>
      <c r="J95" s="26">
        <f>tussenblad!R84</f>
        <v>0</v>
      </c>
      <c r="K95" s="4">
        <f>IF(tussenblad!$F84="HC","",tussenblad!F84)</f>
        <v>0</v>
      </c>
      <c r="L95" s="4">
        <f>IF(tussenblad!$F84="HC",1,0)</f>
        <v>0</v>
      </c>
      <c r="M95" s="4" t="str">
        <f>IF(tussenblad!V84="Uit",2,"")</f>
        <v/>
      </c>
      <c r="N95" s="4">
        <f>tussenblad!W84</f>
        <v>0</v>
      </c>
      <c r="O95" s="4">
        <f>tussenblad!BV84</f>
        <v>0</v>
      </c>
      <c r="P95" s="4">
        <f>tussenblad!BW84</f>
        <v>0</v>
      </c>
      <c r="Q95" s="4">
        <f>tussenblad!BX84</f>
        <v>0</v>
      </c>
      <c r="R95" s="4">
        <f>tussenblad!BY84</f>
        <v>0</v>
      </c>
      <c r="S95" s="4">
        <f>tussenblad!BZ84</f>
        <v>0</v>
      </c>
      <c r="T95" s="4">
        <f>tussenblad!CA84</f>
        <v>0</v>
      </c>
      <c r="U95" s="4">
        <f>tussenblad!CB84</f>
        <v>0</v>
      </c>
      <c r="V95" s="4">
        <f>tussenblad!CC84</f>
        <v>0</v>
      </c>
      <c r="W95" s="4" t="s">
        <v>94</v>
      </c>
      <c r="X95" s="4" t="s">
        <v>94</v>
      </c>
      <c r="Y95" s="4" t="s">
        <v>94</v>
      </c>
      <c r="Z95" s="4" t="s">
        <v>95</v>
      </c>
      <c r="AA95" s="4" t="s">
        <v>95</v>
      </c>
      <c r="AB95" s="4" t="s">
        <v>95</v>
      </c>
      <c r="AC95" s="4" t="s">
        <v>91</v>
      </c>
      <c r="AD95" s="4" t="s">
        <v>91</v>
      </c>
      <c r="AE95" s="4">
        <v>0</v>
      </c>
      <c r="AF95" s="4">
        <v>0</v>
      </c>
      <c r="AG95" s="4">
        <f>tussenblad!J84</f>
        <v>0</v>
      </c>
      <c r="AH95" s="4">
        <f>tussenblad!I84</f>
        <v>0</v>
      </c>
    </row>
    <row r="96" spans="1:34" x14ac:dyDescent="0.2">
      <c r="A96" s="4" t="s">
        <v>93</v>
      </c>
      <c r="B96" s="4" t="str">
        <f>IF(C96=0,"&lt;BLANK&gt;",Basisgegevens!$F$3)</f>
        <v>&lt;BLANK&gt;</v>
      </c>
      <c r="C96" s="4">
        <f>tussenblad!E85</f>
        <v>0</v>
      </c>
      <c r="D96" s="4">
        <f>tussenblad!H85</f>
        <v>0</v>
      </c>
      <c r="E96" s="25">
        <f>tussenblad!N85</f>
        <v>0</v>
      </c>
      <c r="F96" s="4">
        <f>tussenblad!O85</f>
        <v>0</v>
      </c>
      <c r="G96" s="4">
        <f>tussenblad!P85</f>
        <v>0</v>
      </c>
      <c r="H96" s="25">
        <f>tussenblad!BT85</f>
        <v>0</v>
      </c>
      <c r="I96" s="4">
        <f>tussenblad!Q85</f>
        <v>0</v>
      </c>
      <c r="J96" s="26">
        <f>tussenblad!R85</f>
        <v>0</v>
      </c>
      <c r="K96" s="4">
        <f>IF(tussenblad!$F85="HC","",tussenblad!F85)</f>
        <v>0</v>
      </c>
      <c r="L96" s="4">
        <f>IF(tussenblad!$F85="HC",1,0)</f>
        <v>0</v>
      </c>
      <c r="M96" s="4" t="str">
        <f>IF(tussenblad!V85="Uit",2,"")</f>
        <v/>
      </c>
      <c r="N96" s="4">
        <f>tussenblad!W85</f>
        <v>0</v>
      </c>
      <c r="O96" s="4">
        <f>tussenblad!BV85</f>
        <v>0</v>
      </c>
      <c r="P96" s="4">
        <f>tussenblad!BW85</f>
        <v>0</v>
      </c>
      <c r="Q96" s="4">
        <f>tussenblad!BX85</f>
        <v>0</v>
      </c>
      <c r="R96" s="4">
        <f>tussenblad!BY85</f>
        <v>0</v>
      </c>
      <c r="S96" s="4">
        <f>tussenblad!BZ85</f>
        <v>0</v>
      </c>
      <c r="T96" s="4">
        <f>tussenblad!CA85</f>
        <v>0</v>
      </c>
      <c r="U96" s="4">
        <f>tussenblad!CB85</f>
        <v>0</v>
      </c>
      <c r="V96" s="4">
        <f>tussenblad!CC85</f>
        <v>0</v>
      </c>
      <c r="W96" s="4" t="s">
        <v>94</v>
      </c>
      <c r="X96" s="4" t="s">
        <v>94</v>
      </c>
      <c r="Y96" s="4" t="s">
        <v>94</v>
      </c>
      <c r="Z96" s="4" t="s">
        <v>95</v>
      </c>
      <c r="AA96" s="4" t="s">
        <v>95</v>
      </c>
      <c r="AB96" s="4" t="s">
        <v>95</v>
      </c>
      <c r="AC96" s="4" t="s">
        <v>91</v>
      </c>
      <c r="AD96" s="4" t="s">
        <v>91</v>
      </c>
      <c r="AE96" s="4">
        <v>0</v>
      </c>
      <c r="AF96" s="4">
        <v>0</v>
      </c>
      <c r="AG96" s="4">
        <f>tussenblad!J85</f>
        <v>0</v>
      </c>
      <c r="AH96" s="4">
        <f>tussenblad!I85</f>
        <v>0</v>
      </c>
    </row>
    <row r="97" spans="1:34" x14ac:dyDescent="0.2">
      <c r="A97" s="4" t="s">
        <v>93</v>
      </c>
      <c r="B97" s="4" t="str">
        <f>IF(C97=0,"&lt;BLANK&gt;",Basisgegevens!$F$3)</f>
        <v>&lt;BLANK&gt;</v>
      </c>
      <c r="C97" s="4">
        <f>tussenblad!E86</f>
        <v>0</v>
      </c>
      <c r="D97" s="4">
        <f>tussenblad!H86</f>
        <v>0</v>
      </c>
      <c r="E97" s="25">
        <f>tussenblad!N86</f>
        <v>0</v>
      </c>
      <c r="F97" s="4">
        <f>tussenblad!O86</f>
        <v>0</v>
      </c>
      <c r="G97" s="4">
        <f>tussenblad!P86</f>
        <v>0</v>
      </c>
      <c r="H97" s="25">
        <f>tussenblad!BT86</f>
        <v>0</v>
      </c>
      <c r="I97" s="4">
        <f>tussenblad!Q86</f>
        <v>0</v>
      </c>
      <c r="J97" s="26">
        <f>tussenblad!R86</f>
        <v>0</v>
      </c>
      <c r="K97" s="4">
        <f>IF(tussenblad!$F86="HC","",tussenblad!F86)</f>
        <v>0</v>
      </c>
      <c r="L97" s="4">
        <f>IF(tussenblad!$F86="HC",1,0)</f>
        <v>0</v>
      </c>
      <c r="M97" s="4" t="str">
        <f>IF(tussenblad!V86="Uit",2,"")</f>
        <v/>
      </c>
      <c r="N97" s="4">
        <f>tussenblad!W86</f>
        <v>0</v>
      </c>
      <c r="O97" s="4">
        <f>tussenblad!BV86</f>
        <v>0</v>
      </c>
      <c r="P97" s="4">
        <f>tussenblad!BW86</f>
        <v>0</v>
      </c>
      <c r="Q97" s="4">
        <f>tussenblad!BX86</f>
        <v>0</v>
      </c>
      <c r="R97" s="4">
        <f>tussenblad!BY86</f>
        <v>0</v>
      </c>
      <c r="S97" s="4">
        <f>tussenblad!BZ86</f>
        <v>0</v>
      </c>
      <c r="T97" s="4">
        <f>tussenblad!CA86</f>
        <v>0</v>
      </c>
      <c r="U97" s="4">
        <f>tussenblad!CB86</f>
        <v>0</v>
      </c>
      <c r="V97" s="4">
        <f>tussenblad!CC86</f>
        <v>0</v>
      </c>
      <c r="W97" s="4" t="s">
        <v>94</v>
      </c>
      <c r="X97" s="4" t="s">
        <v>94</v>
      </c>
      <c r="Y97" s="4" t="s">
        <v>94</v>
      </c>
      <c r="Z97" s="4" t="s">
        <v>95</v>
      </c>
      <c r="AA97" s="4" t="s">
        <v>95</v>
      </c>
      <c r="AB97" s="4" t="s">
        <v>95</v>
      </c>
      <c r="AC97" s="4" t="s">
        <v>91</v>
      </c>
      <c r="AD97" s="4" t="s">
        <v>91</v>
      </c>
      <c r="AE97" s="4">
        <v>0</v>
      </c>
      <c r="AF97" s="4">
        <v>0</v>
      </c>
      <c r="AG97" s="4">
        <f>tussenblad!J86</f>
        <v>0</v>
      </c>
      <c r="AH97" s="4">
        <f>tussenblad!I86</f>
        <v>0</v>
      </c>
    </row>
    <row r="98" spans="1:34" x14ac:dyDescent="0.2">
      <c r="A98" s="4" t="s">
        <v>93</v>
      </c>
      <c r="B98" s="4" t="str">
        <f>IF(C98=0,"&lt;BLANK&gt;",Basisgegevens!$F$3)</f>
        <v>&lt;BLANK&gt;</v>
      </c>
      <c r="C98" s="4">
        <f>tussenblad!E87</f>
        <v>0</v>
      </c>
      <c r="D98" s="4">
        <f>tussenblad!H87</f>
        <v>0</v>
      </c>
      <c r="E98" s="25">
        <f>tussenblad!N87</f>
        <v>0</v>
      </c>
      <c r="F98" s="4">
        <f>tussenblad!O87</f>
        <v>0</v>
      </c>
      <c r="G98" s="4">
        <f>tussenblad!P87</f>
        <v>0</v>
      </c>
      <c r="H98" s="25">
        <f>tussenblad!BT87</f>
        <v>0</v>
      </c>
      <c r="I98" s="4">
        <f>tussenblad!Q87</f>
        <v>0</v>
      </c>
      <c r="J98" s="26">
        <f>tussenblad!R87</f>
        <v>0</v>
      </c>
      <c r="K98" s="4">
        <f>IF(tussenblad!$F87="HC","",tussenblad!F87)</f>
        <v>0</v>
      </c>
      <c r="L98" s="4">
        <f>IF(tussenblad!$F87="HC",1,0)</f>
        <v>0</v>
      </c>
      <c r="M98" s="4" t="str">
        <f>IF(tussenblad!V87="Uit",2,"")</f>
        <v/>
      </c>
      <c r="N98" s="4">
        <f>tussenblad!W87</f>
        <v>0</v>
      </c>
      <c r="O98" s="4">
        <f>tussenblad!BV87</f>
        <v>0</v>
      </c>
      <c r="P98" s="4">
        <f>tussenblad!BW87</f>
        <v>0</v>
      </c>
      <c r="Q98" s="4">
        <f>tussenblad!BX87</f>
        <v>0</v>
      </c>
      <c r="R98" s="4">
        <f>tussenblad!BY87</f>
        <v>0</v>
      </c>
      <c r="S98" s="4">
        <f>tussenblad!BZ87</f>
        <v>0</v>
      </c>
      <c r="T98" s="4">
        <f>tussenblad!CA87</f>
        <v>0</v>
      </c>
      <c r="U98" s="4">
        <f>tussenblad!CB87</f>
        <v>0</v>
      </c>
      <c r="V98" s="4">
        <f>tussenblad!CC87</f>
        <v>0</v>
      </c>
      <c r="W98" s="4" t="s">
        <v>94</v>
      </c>
      <c r="X98" s="4" t="s">
        <v>94</v>
      </c>
      <c r="Y98" s="4" t="s">
        <v>94</v>
      </c>
      <c r="Z98" s="4" t="s">
        <v>95</v>
      </c>
      <c r="AA98" s="4" t="s">
        <v>95</v>
      </c>
      <c r="AB98" s="4" t="s">
        <v>95</v>
      </c>
      <c r="AC98" s="4" t="s">
        <v>91</v>
      </c>
      <c r="AD98" s="4" t="s">
        <v>91</v>
      </c>
      <c r="AE98" s="4">
        <v>0</v>
      </c>
      <c r="AF98" s="4">
        <v>0</v>
      </c>
      <c r="AG98" s="4">
        <f>tussenblad!J87</f>
        <v>0</v>
      </c>
      <c r="AH98" s="4">
        <f>tussenblad!I87</f>
        <v>0</v>
      </c>
    </row>
    <row r="99" spans="1:34" x14ac:dyDescent="0.2">
      <c r="A99" s="4" t="s">
        <v>93</v>
      </c>
      <c r="B99" s="4" t="str">
        <f>IF(C99=0,"&lt;BLANK&gt;",Basisgegevens!$F$3)</f>
        <v>&lt;BLANK&gt;</v>
      </c>
      <c r="C99" s="4">
        <f>tussenblad!E88</f>
        <v>0</v>
      </c>
      <c r="D99" s="4">
        <f>tussenblad!H88</f>
        <v>0</v>
      </c>
      <c r="E99" s="25">
        <f>tussenblad!N88</f>
        <v>0</v>
      </c>
      <c r="F99" s="4">
        <f>tussenblad!O88</f>
        <v>0</v>
      </c>
      <c r="G99" s="4">
        <f>tussenblad!P88</f>
        <v>0</v>
      </c>
      <c r="H99" s="25">
        <f>tussenblad!BT88</f>
        <v>0</v>
      </c>
      <c r="I99" s="4">
        <f>tussenblad!Q88</f>
        <v>0</v>
      </c>
      <c r="J99" s="26">
        <f>tussenblad!R88</f>
        <v>0</v>
      </c>
      <c r="K99" s="4">
        <f>IF(tussenblad!$F88="HC","",tussenblad!F88)</f>
        <v>0</v>
      </c>
      <c r="L99" s="4">
        <f>IF(tussenblad!$F88="HC",1,0)</f>
        <v>0</v>
      </c>
      <c r="M99" s="4" t="str">
        <f>IF(tussenblad!V88="Uit",2,"")</f>
        <v/>
      </c>
      <c r="N99" s="4">
        <f>tussenblad!W88</f>
        <v>0</v>
      </c>
      <c r="O99" s="4">
        <f>tussenblad!BV88</f>
        <v>0</v>
      </c>
      <c r="P99" s="4">
        <f>tussenblad!BW88</f>
        <v>0</v>
      </c>
      <c r="Q99" s="4">
        <f>tussenblad!BX88</f>
        <v>0</v>
      </c>
      <c r="R99" s="4">
        <f>tussenblad!BY88</f>
        <v>0</v>
      </c>
      <c r="S99" s="4">
        <f>tussenblad!BZ88</f>
        <v>0</v>
      </c>
      <c r="T99" s="4">
        <f>tussenblad!CA88</f>
        <v>0</v>
      </c>
      <c r="U99" s="4">
        <f>tussenblad!CB88</f>
        <v>0</v>
      </c>
      <c r="V99" s="4">
        <f>tussenblad!CC88</f>
        <v>0</v>
      </c>
      <c r="W99" s="4" t="s">
        <v>94</v>
      </c>
      <c r="X99" s="4" t="s">
        <v>94</v>
      </c>
      <c r="Y99" s="4" t="s">
        <v>94</v>
      </c>
      <c r="Z99" s="4" t="s">
        <v>95</v>
      </c>
      <c r="AA99" s="4" t="s">
        <v>95</v>
      </c>
      <c r="AB99" s="4" t="s">
        <v>95</v>
      </c>
      <c r="AC99" s="4" t="s">
        <v>91</v>
      </c>
      <c r="AD99" s="4" t="s">
        <v>91</v>
      </c>
      <c r="AE99" s="4">
        <v>0</v>
      </c>
      <c r="AF99" s="4">
        <v>0</v>
      </c>
      <c r="AG99" s="4">
        <f>tussenblad!J88</f>
        <v>0</v>
      </c>
      <c r="AH99" s="4">
        <f>tussenblad!I88</f>
        <v>0</v>
      </c>
    </row>
    <row r="100" spans="1:34" x14ac:dyDescent="0.2">
      <c r="A100" s="4" t="s">
        <v>93</v>
      </c>
      <c r="B100" s="4" t="str">
        <f>IF(C100=0,"&lt;BLANK&gt;",Basisgegevens!$F$3)</f>
        <v>&lt;BLANK&gt;</v>
      </c>
      <c r="C100" s="4">
        <f>tussenblad!E89</f>
        <v>0</v>
      </c>
      <c r="D100" s="4">
        <f>tussenblad!H89</f>
        <v>0</v>
      </c>
      <c r="E100" s="25">
        <f>tussenblad!N89</f>
        <v>0</v>
      </c>
      <c r="F100" s="4">
        <f>tussenblad!O89</f>
        <v>0</v>
      </c>
      <c r="G100" s="4">
        <f>tussenblad!P89</f>
        <v>0</v>
      </c>
      <c r="H100" s="25">
        <f>tussenblad!BT89</f>
        <v>0</v>
      </c>
      <c r="I100" s="4">
        <f>tussenblad!Q89</f>
        <v>0</v>
      </c>
      <c r="J100" s="26">
        <f>tussenblad!R89</f>
        <v>0</v>
      </c>
      <c r="K100" s="4">
        <f>IF(tussenblad!$F89="HC","",tussenblad!F89)</f>
        <v>0</v>
      </c>
      <c r="L100" s="4">
        <f>IF(tussenblad!$F89="HC",1,0)</f>
        <v>0</v>
      </c>
      <c r="M100" s="4" t="str">
        <f>IF(tussenblad!V89="Uit",2,"")</f>
        <v/>
      </c>
      <c r="N100" s="4">
        <f>tussenblad!W89</f>
        <v>0</v>
      </c>
      <c r="O100" s="4">
        <f>tussenblad!BV89</f>
        <v>0</v>
      </c>
      <c r="P100" s="4">
        <f>tussenblad!BW89</f>
        <v>0</v>
      </c>
      <c r="Q100" s="4">
        <f>tussenblad!BX89</f>
        <v>0</v>
      </c>
      <c r="R100" s="4">
        <f>tussenblad!BY89</f>
        <v>0</v>
      </c>
      <c r="S100" s="4">
        <f>tussenblad!BZ89</f>
        <v>0</v>
      </c>
      <c r="T100" s="4">
        <f>tussenblad!CA89</f>
        <v>0</v>
      </c>
      <c r="U100" s="4">
        <f>tussenblad!CB89</f>
        <v>0</v>
      </c>
      <c r="V100" s="4">
        <f>tussenblad!CC89</f>
        <v>0</v>
      </c>
      <c r="W100" s="4" t="s">
        <v>94</v>
      </c>
      <c r="X100" s="4" t="s">
        <v>94</v>
      </c>
      <c r="Y100" s="4" t="s">
        <v>94</v>
      </c>
      <c r="Z100" s="4" t="s">
        <v>95</v>
      </c>
      <c r="AA100" s="4" t="s">
        <v>95</v>
      </c>
      <c r="AB100" s="4" t="s">
        <v>95</v>
      </c>
      <c r="AC100" s="4" t="s">
        <v>91</v>
      </c>
      <c r="AD100" s="4" t="s">
        <v>91</v>
      </c>
      <c r="AE100" s="4">
        <v>0</v>
      </c>
      <c r="AF100" s="4">
        <v>0</v>
      </c>
      <c r="AG100" s="4">
        <f>tussenblad!J89</f>
        <v>0</v>
      </c>
      <c r="AH100" s="4">
        <f>tussenblad!I89</f>
        <v>0</v>
      </c>
    </row>
    <row r="101" spans="1:34" x14ac:dyDescent="0.2">
      <c r="A101" s="4" t="s">
        <v>93</v>
      </c>
      <c r="B101" s="4" t="str">
        <f>IF(C101=0,"&lt;BLANK&gt;",Basisgegevens!$F$3)</f>
        <v>&lt;BLANK&gt;</v>
      </c>
      <c r="C101" s="4">
        <f>tussenblad!E90</f>
        <v>0</v>
      </c>
      <c r="D101" s="4">
        <f>tussenblad!H90</f>
        <v>0</v>
      </c>
      <c r="E101" s="25">
        <f>tussenblad!N90</f>
        <v>0</v>
      </c>
      <c r="F101" s="4">
        <f>tussenblad!O90</f>
        <v>0</v>
      </c>
      <c r="G101" s="4">
        <f>tussenblad!P90</f>
        <v>0</v>
      </c>
      <c r="H101" s="25">
        <f>tussenblad!BT90</f>
        <v>0</v>
      </c>
      <c r="I101" s="4">
        <f>tussenblad!Q90</f>
        <v>0</v>
      </c>
      <c r="J101" s="26">
        <f>tussenblad!R90</f>
        <v>0</v>
      </c>
      <c r="K101" s="4">
        <f>IF(tussenblad!$F90="HC","",tussenblad!F90)</f>
        <v>0</v>
      </c>
      <c r="L101" s="4">
        <f>IF(tussenblad!$F90="HC",1,0)</f>
        <v>0</v>
      </c>
      <c r="M101" s="4" t="str">
        <f>IF(tussenblad!V90="Uit",2,"")</f>
        <v/>
      </c>
      <c r="N101" s="4">
        <f>tussenblad!W90</f>
        <v>0</v>
      </c>
      <c r="O101" s="4">
        <f>tussenblad!BV90</f>
        <v>0</v>
      </c>
      <c r="P101" s="4">
        <f>tussenblad!BW90</f>
        <v>0</v>
      </c>
      <c r="Q101" s="4">
        <f>tussenblad!BX90</f>
        <v>0</v>
      </c>
      <c r="R101" s="4">
        <f>tussenblad!BY90</f>
        <v>0</v>
      </c>
      <c r="S101" s="4">
        <f>tussenblad!BZ90</f>
        <v>0</v>
      </c>
      <c r="T101" s="4">
        <f>tussenblad!CA90</f>
        <v>0</v>
      </c>
      <c r="U101" s="4">
        <f>tussenblad!CB90</f>
        <v>0</v>
      </c>
      <c r="V101" s="4">
        <f>tussenblad!CC90</f>
        <v>0</v>
      </c>
      <c r="W101" s="4" t="s">
        <v>94</v>
      </c>
      <c r="X101" s="4" t="s">
        <v>94</v>
      </c>
      <c r="Y101" s="4" t="s">
        <v>94</v>
      </c>
      <c r="Z101" s="4" t="s">
        <v>95</v>
      </c>
      <c r="AA101" s="4" t="s">
        <v>95</v>
      </c>
      <c r="AB101" s="4" t="s">
        <v>95</v>
      </c>
      <c r="AC101" s="4" t="s">
        <v>91</v>
      </c>
      <c r="AD101" s="4" t="s">
        <v>91</v>
      </c>
      <c r="AE101" s="4">
        <v>0</v>
      </c>
      <c r="AF101" s="4">
        <v>0</v>
      </c>
      <c r="AG101" s="4">
        <f>tussenblad!J90</f>
        <v>0</v>
      </c>
      <c r="AH101" s="4">
        <f>tussenblad!I90</f>
        <v>0</v>
      </c>
    </row>
    <row r="102" spans="1:34" x14ac:dyDescent="0.2">
      <c r="A102" s="4" t="s">
        <v>93</v>
      </c>
      <c r="B102" s="4" t="str">
        <f>IF(C102=0,"&lt;BLANK&gt;",Basisgegevens!$F$3)</f>
        <v>&lt;BLANK&gt;</v>
      </c>
      <c r="C102" s="4">
        <f>tussenblad!E91</f>
        <v>0</v>
      </c>
      <c r="D102" s="4">
        <f>tussenblad!H91</f>
        <v>0</v>
      </c>
      <c r="E102" s="25">
        <f>tussenblad!N91</f>
        <v>0</v>
      </c>
      <c r="F102" s="4">
        <f>tussenblad!O91</f>
        <v>0</v>
      </c>
      <c r="G102" s="4">
        <f>tussenblad!P91</f>
        <v>0</v>
      </c>
      <c r="H102" s="25">
        <f>tussenblad!BT91</f>
        <v>0</v>
      </c>
      <c r="I102" s="4">
        <f>tussenblad!Q91</f>
        <v>0</v>
      </c>
      <c r="J102" s="26">
        <f>tussenblad!R91</f>
        <v>0</v>
      </c>
      <c r="K102" s="4">
        <f>IF(tussenblad!$F91="HC","",tussenblad!F91)</f>
        <v>0</v>
      </c>
      <c r="L102" s="4">
        <f>IF(tussenblad!$F91="HC",1,0)</f>
        <v>0</v>
      </c>
      <c r="M102" s="4" t="str">
        <f>IF(tussenblad!V91="Uit",2,"")</f>
        <v/>
      </c>
      <c r="N102" s="4">
        <f>tussenblad!W91</f>
        <v>0</v>
      </c>
      <c r="O102" s="4">
        <f>tussenblad!BV91</f>
        <v>0</v>
      </c>
      <c r="P102" s="4">
        <f>tussenblad!BW91</f>
        <v>0</v>
      </c>
      <c r="Q102" s="4">
        <f>tussenblad!BX91</f>
        <v>0</v>
      </c>
      <c r="R102" s="4">
        <f>tussenblad!BY91</f>
        <v>0</v>
      </c>
      <c r="S102" s="4">
        <f>tussenblad!BZ91</f>
        <v>0</v>
      </c>
      <c r="T102" s="4">
        <f>tussenblad!CA91</f>
        <v>0</v>
      </c>
      <c r="U102" s="4">
        <f>tussenblad!CB91</f>
        <v>0</v>
      </c>
      <c r="V102" s="4">
        <f>tussenblad!CC91</f>
        <v>0</v>
      </c>
      <c r="W102" s="4" t="s">
        <v>94</v>
      </c>
      <c r="X102" s="4" t="s">
        <v>94</v>
      </c>
      <c r="Y102" s="4" t="s">
        <v>94</v>
      </c>
      <c r="Z102" s="4" t="s">
        <v>95</v>
      </c>
      <c r="AA102" s="4" t="s">
        <v>95</v>
      </c>
      <c r="AB102" s="4" t="s">
        <v>95</v>
      </c>
      <c r="AC102" s="4" t="s">
        <v>91</v>
      </c>
      <c r="AD102" s="4" t="s">
        <v>91</v>
      </c>
      <c r="AE102" s="4">
        <v>0</v>
      </c>
      <c r="AF102" s="4">
        <v>0</v>
      </c>
      <c r="AG102" s="4">
        <f>tussenblad!J91</f>
        <v>0</v>
      </c>
      <c r="AH102" s="4">
        <f>tussenblad!I91</f>
        <v>0</v>
      </c>
    </row>
    <row r="103" spans="1:34" x14ac:dyDescent="0.2">
      <c r="A103" s="4" t="s">
        <v>93</v>
      </c>
      <c r="B103" s="4" t="str">
        <f>IF(C103=0,"&lt;BLANK&gt;",Basisgegevens!$F$3)</f>
        <v>&lt;BLANK&gt;</v>
      </c>
      <c r="C103" s="4">
        <f>tussenblad!E92</f>
        <v>0</v>
      </c>
      <c r="D103" s="4">
        <f>tussenblad!H92</f>
        <v>0</v>
      </c>
      <c r="E103" s="25">
        <f>tussenblad!N92</f>
        <v>0</v>
      </c>
      <c r="F103" s="4">
        <f>tussenblad!O92</f>
        <v>0</v>
      </c>
      <c r="G103" s="4">
        <f>tussenblad!P92</f>
        <v>0</v>
      </c>
      <c r="H103" s="25">
        <f>tussenblad!BT92</f>
        <v>0</v>
      </c>
      <c r="I103" s="4">
        <f>tussenblad!Q92</f>
        <v>0</v>
      </c>
      <c r="J103" s="26">
        <f>tussenblad!R92</f>
        <v>0</v>
      </c>
      <c r="K103" s="4">
        <f>IF(tussenblad!$F92="HC","",tussenblad!F92)</f>
        <v>0</v>
      </c>
      <c r="L103" s="4">
        <f>IF(tussenblad!$F92="HC",1,0)</f>
        <v>0</v>
      </c>
      <c r="M103" s="4" t="str">
        <f>IF(tussenblad!V92="Uit",2,"")</f>
        <v/>
      </c>
      <c r="N103" s="4">
        <f>tussenblad!W92</f>
        <v>0</v>
      </c>
      <c r="O103" s="4">
        <f>tussenblad!BV92</f>
        <v>0</v>
      </c>
      <c r="P103" s="4">
        <f>tussenblad!BW92</f>
        <v>0</v>
      </c>
      <c r="Q103" s="4">
        <f>tussenblad!BX92</f>
        <v>0</v>
      </c>
      <c r="R103" s="4">
        <f>tussenblad!BY92</f>
        <v>0</v>
      </c>
      <c r="S103" s="4">
        <f>tussenblad!BZ92</f>
        <v>0</v>
      </c>
      <c r="T103" s="4">
        <f>tussenblad!CA92</f>
        <v>0</v>
      </c>
      <c r="U103" s="4">
        <f>tussenblad!CB92</f>
        <v>0</v>
      </c>
      <c r="V103" s="4">
        <f>tussenblad!CC92</f>
        <v>0</v>
      </c>
      <c r="W103" s="4" t="s">
        <v>94</v>
      </c>
      <c r="X103" s="4" t="s">
        <v>94</v>
      </c>
      <c r="Y103" s="4" t="s">
        <v>94</v>
      </c>
      <c r="Z103" s="4" t="s">
        <v>95</v>
      </c>
      <c r="AA103" s="4" t="s">
        <v>95</v>
      </c>
      <c r="AB103" s="4" t="s">
        <v>95</v>
      </c>
      <c r="AC103" s="4" t="s">
        <v>91</v>
      </c>
      <c r="AD103" s="4" t="s">
        <v>91</v>
      </c>
      <c r="AE103" s="4">
        <v>0</v>
      </c>
      <c r="AF103" s="4">
        <v>0</v>
      </c>
      <c r="AG103" s="4">
        <f>tussenblad!J92</f>
        <v>0</v>
      </c>
      <c r="AH103" s="4">
        <f>tussenblad!I92</f>
        <v>0</v>
      </c>
    </row>
    <row r="104" spans="1:34" x14ac:dyDescent="0.2">
      <c r="A104" s="4" t="s">
        <v>93</v>
      </c>
      <c r="B104" s="4" t="str">
        <f>IF(C104=0,"&lt;BLANK&gt;",Basisgegevens!$F$3)</f>
        <v>&lt;BLANK&gt;</v>
      </c>
      <c r="C104" s="4">
        <f>tussenblad!E93</f>
        <v>0</v>
      </c>
      <c r="D104" s="4">
        <f>tussenblad!H93</f>
        <v>0</v>
      </c>
      <c r="E104" s="25">
        <f>tussenblad!N93</f>
        <v>0</v>
      </c>
      <c r="F104" s="4">
        <f>tussenblad!O93</f>
        <v>0</v>
      </c>
      <c r="G104" s="4">
        <f>tussenblad!P93</f>
        <v>0</v>
      </c>
      <c r="H104" s="25">
        <f>tussenblad!BT93</f>
        <v>0</v>
      </c>
      <c r="I104" s="4">
        <f>tussenblad!Q93</f>
        <v>0</v>
      </c>
      <c r="J104" s="26">
        <f>tussenblad!R93</f>
        <v>0</v>
      </c>
      <c r="K104" s="4">
        <f>IF(tussenblad!$F93="HC","",tussenblad!F93)</f>
        <v>0</v>
      </c>
      <c r="L104" s="4">
        <f>IF(tussenblad!$F93="HC",1,0)</f>
        <v>0</v>
      </c>
      <c r="M104" s="4" t="str">
        <f>IF(tussenblad!V93="Uit",2,"")</f>
        <v/>
      </c>
      <c r="N104" s="4">
        <f>tussenblad!W93</f>
        <v>0</v>
      </c>
      <c r="O104" s="4">
        <f>tussenblad!BV93</f>
        <v>0</v>
      </c>
      <c r="P104" s="4">
        <f>tussenblad!BW93</f>
        <v>0</v>
      </c>
      <c r="Q104" s="4">
        <f>tussenblad!BX93</f>
        <v>0</v>
      </c>
      <c r="R104" s="4">
        <f>tussenblad!BY93</f>
        <v>0</v>
      </c>
      <c r="S104" s="4">
        <f>tussenblad!BZ93</f>
        <v>0</v>
      </c>
      <c r="T104" s="4">
        <f>tussenblad!CA93</f>
        <v>0</v>
      </c>
      <c r="U104" s="4">
        <f>tussenblad!CB93</f>
        <v>0</v>
      </c>
      <c r="V104" s="4">
        <f>tussenblad!CC93</f>
        <v>0</v>
      </c>
      <c r="W104" s="4" t="s">
        <v>94</v>
      </c>
      <c r="X104" s="4" t="s">
        <v>94</v>
      </c>
      <c r="Y104" s="4" t="s">
        <v>94</v>
      </c>
      <c r="Z104" s="4" t="s">
        <v>95</v>
      </c>
      <c r="AA104" s="4" t="s">
        <v>95</v>
      </c>
      <c r="AB104" s="4" t="s">
        <v>95</v>
      </c>
      <c r="AC104" s="4" t="s">
        <v>91</v>
      </c>
      <c r="AD104" s="4" t="s">
        <v>91</v>
      </c>
      <c r="AE104" s="4">
        <v>0</v>
      </c>
      <c r="AF104" s="4">
        <v>0</v>
      </c>
      <c r="AG104" s="4">
        <f>tussenblad!J93</f>
        <v>0</v>
      </c>
      <c r="AH104" s="4">
        <f>tussenblad!I93</f>
        <v>0</v>
      </c>
    </row>
    <row r="105" spans="1:34" x14ac:dyDescent="0.2">
      <c r="A105" s="4" t="s">
        <v>93</v>
      </c>
      <c r="B105" s="4" t="str">
        <f>IF(C105=0,"&lt;BLANK&gt;",Basisgegevens!$F$3)</f>
        <v>&lt;BLANK&gt;</v>
      </c>
      <c r="C105" s="4">
        <f>tussenblad!E94</f>
        <v>0</v>
      </c>
      <c r="D105" s="4">
        <f>tussenblad!H94</f>
        <v>0</v>
      </c>
      <c r="E105" s="25">
        <f>tussenblad!N94</f>
        <v>0</v>
      </c>
      <c r="F105" s="4">
        <f>tussenblad!O94</f>
        <v>0</v>
      </c>
      <c r="G105" s="4">
        <f>tussenblad!P94</f>
        <v>0</v>
      </c>
      <c r="H105" s="25">
        <f>tussenblad!BT94</f>
        <v>0</v>
      </c>
      <c r="I105" s="4">
        <f>tussenblad!Q94</f>
        <v>0</v>
      </c>
      <c r="J105" s="26">
        <f>tussenblad!R94</f>
        <v>0</v>
      </c>
      <c r="K105" s="4">
        <f>IF(tussenblad!$F94="HC","",tussenblad!F94)</f>
        <v>0</v>
      </c>
      <c r="L105" s="4">
        <f>IF(tussenblad!$F94="HC",1,0)</f>
        <v>0</v>
      </c>
      <c r="M105" s="4" t="str">
        <f>IF(tussenblad!V94="Uit",2,"")</f>
        <v/>
      </c>
      <c r="N105" s="4">
        <f>tussenblad!W94</f>
        <v>0</v>
      </c>
      <c r="O105" s="4">
        <f>tussenblad!BV94</f>
        <v>0</v>
      </c>
      <c r="P105" s="4">
        <f>tussenblad!BW94</f>
        <v>0</v>
      </c>
      <c r="Q105" s="4">
        <f>tussenblad!BX94</f>
        <v>0</v>
      </c>
      <c r="R105" s="4">
        <f>tussenblad!BY94</f>
        <v>0</v>
      </c>
      <c r="S105" s="4">
        <f>tussenblad!BZ94</f>
        <v>0</v>
      </c>
      <c r="T105" s="4">
        <f>tussenblad!CA94</f>
        <v>0</v>
      </c>
      <c r="U105" s="4">
        <f>tussenblad!CB94</f>
        <v>0</v>
      </c>
      <c r="V105" s="4">
        <f>tussenblad!CC94</f>
        <v>0</v>
      </c>
      <c r="W105" s="4" t="s">
        <v>94</v>
      </c>
      <c r="X105" s="4" t="s">
        <v>94</v>
      </c>
      <c r="Y105" s="4" t="s">
        <v>94</v>
      </c>
      <c r="Z105" s="4" t="s">
        <v>95</v>
      </c>
      <c r="AA105" s="4" t="s">
        <v>95</v>
      </c>
      <c r="AB105" s="4" t="s">
        <v>95</v>
      </c>
      <c r="AC105" s="4" t="s">
        <v>91</v>
      </c>
      <c r="AD105" s="4" t="s">
        <v>91</v>
      </c>
      <c r="AE105" s="4">
        <v>0</v>
      </c>
      <c r="AF105" s="4">
        <v>0</v>
      </c>
      <c r="AG105" s="4">
        <f>tussenblad!J94</f>
        <v>0</v>
      </c>
      <c r="AH105" s="4">
        <f>tussenblad!I94</f>
        <v>0</v>
      </c>
    </row>
    <row r="106" spans="1:34" x14ac:dyDescent="0.2">
      <c r="A106" s="4" t="s">
        <v>93</v>
      </c>
      <c r="B106" s="4" t="str">
        <f>IF(C106=0,"&lt;BLANK&gt;",Basisgegevens!$F$3)</f>
        <v>&lt;BLANK&gt;</v>
      </c>
      <c r="C106" s="4">
        <f>tussenblad!E95</f>
        <v>0</v>
      </c>
      <c r="D106" s="4">
        <f>tussenblad!H95</f>
        <v>0</v>
      </c>
      <c r="E106" s="25">
        <f>tussenblad!N95</f>
        <v>0</v>
      </c>
      <c r="F106" s="4">
        <f>tussenblad!O95</f>
        <v>0</v>
      </c>
      <c r="G106" s="4">
        <f>tussenblad!P95</f>
        <v>0</v>
      </c>
      <c r="H106" s="25">
        <f>tussenblad!BT95</f>
        <v>0</v>
      </c>
      <c r="I106" s="4">
        <f>tussenblad!Q95</f>
        <v>0</v>
      </c>
      <c r="J106" s="26">
        <f>tussenblad!R95</f>
        <v>0</v>
      </c>
      <c r="K106" s="4">
        <f>IF(tussenblad!$F95="HC","",tussenblad!F95)</f>
        <v>0</v>
      </c>
      <c r="L106" s="4">
        <f>IF(tussenblad!$F95="HC",1,0)</f>
        <v>0</v>
      </c>
      <c r="M106" s="4" t="str">
        <f>IF(tussenblad!V95="Uit",2,"")</f>
        <v/>
      </c>
      <c r="N106" s="4">
        <f>tussenblad!W95</f>
        <v>0</v>
      </c>
      <c r="O106" s="4">
        <f>tussenblad!BV95</f>
        <v>0</v>
      </c>
      <c r="P106" s="4">
        <f>tussenblad!BW95</f>
        <v>0</v>
      </c>
      <c r="Q106" s="4">
        <f>tussenblad!BX95</f>
        <v>0</v>
      </c>
      <c r="R106" s="4">
        <f>tussenblad!BY95</f>
        <v>0</v>
      </c>
      <c r="S106" s="4">
        <f>tussenblad!BZ95</f>
        <v>0</v>
      </c>
      <c r="T106" s="4">
        <f>tussenblad!CA95</f>
        <v>0</v>
      </c>
      <c r="U106" s="4">
        <f>tussenblad!CB95</f>
        <v>0</v>
      </c>
      <c r="V106" s="4">
        <f>tussenblad!CC95</f>
        <v>0</v>
      </c>
      <c r="W106" s="4" t="s">
        <v>94</v>
      </c>
      <c r="X106" s="4" t="s">
        <v>94</v>
      </c>
      <c r="Y106" s="4" t="s">
        <v>94</v>
      </c>
      <c r="Z106" s="4" t="s">
        <v>95</v>
      </c>
      <c r="AA106" s="4" t="s">
        <v>95</v>
      </c>
      <c r="AB106" s="4" t="s">
        <v>95</v>
      </c>
      <c r="AC106" s="4" t="s">
        <v>91</v>
      </c>
      <c r="AD106" s="4" t="s">
        <v>91</v>
      </c>
      <c r="AE106" s="4">
        <v>0</v>
      </c>
      <c r="AF106" s="4">
        <v>0</v>
      </c>
      <c r="AG106" s="4">
        <f>tussenblad!J95</f>
        <v>0</v>
      </c>
      <c r="AH106" s="4">
        <f>tussenblad!I95</f>
        <v>0</v>
      </c>
    </row>
    <row r="107" spans="1:34" x14ac:dyDescent="0.2">
      <c r="A107" s="4" t="s">
        <v>93</v>
      </c>
      <c r="B107" s="4" t="str">
        <f>IF(C107=0,"&lt;BLANK&gt;",Basisgegevens!$F$3)</f>
        <v>&lt;BLANK&gt;</v>
      </c>
      <c r="C107" s="4">
        <f>tussenblad!E96</f>
        <v>0</v>
      </c>
      <c r="D107" s="4">
        <f>tussenblad!H96</f>
        <v>0</v>
      </c>
      <c r="E107" s="25">
        <f>tussenblad!N96</f>
        <v>0</v>
      </c>
      <c r="F107" s="4">
        <f>tussenblad!O96</f>
        <v>0</v>
      </c>
      <c r="G107" s="4">
        <f>tussenblad!P96</f>
        <v>0</v>
      </c>
      <c r="H107" s="25">
        <f>tussenblad!BT96</f>
        <v>0</v>
      </c>
      <c r="I107" s="4">
        <f>tussenblad!Q96</f>
        <v>0</v>
      </c>
      <c r="J107" s="26">
        <f>tussenblad!R96</f>
        <v>0</v>
      </c>
      <c r="K107" s="4">
        <f>IF(tussenblad!$F96="HC","",tussenblad!F96)</f>
        <v>0</v>
      </c>
      <c r="L107" s="4">
        <f>IF(tussenblad!$F96="HC",1,0)</f>
        <v>0</v>
      </c>
      <c r="M107" s="4" t="str">
        <f>IF(tussenblad!V96="Uit",2,"")</f>
        <v/>
      </c>
      <c r="N107" s="4">
        <f>tussenblad!W96</f>
        <v>0</v>
      </c>
      <c r="O107" s="4">
        <f>tussenblad!BV96</f>
        <v>0</v>
      </c>
      <c r="P107" s="4">
        <f>tussenblad!BW96</f>
        <v>0</v>
      </c>
      <c r="Q107" s="4">
        <f>tussenblad!BX96</f>
        <v>0</v>
      </c>
      <c r="R107" s="4">
        <f>tussenblad!BY96</f>
        <v>0</v>
      </c>
      <c r="S107" s="4">
        <f>tussenblad!BZ96</f>
        <v>0</v>
      </c>
      <c r="T107" s="4">
        <f>tussenblad!CA96</f>
        <v>0</v>
      </c>
      <c r="U107" s="4">
        <f>tussenblad!CB96</f>
        <v>0</v>
      </c>
      <c r="V107" s="4">
        <f>tussenblad!CC96</f>
        <v>0</v>
      </c>
      <c r="W107" s="4" t="s">
        <v>94</v>
      </c>
      <c r="X107" s="4" t="s">
        <v>94</v>
      </c>
      <c r="Y107" s="4" t="s">
        <v>94</v>
      </c>
      <c r="Z107" s="4" t="s">
        <v>95</v>
      </c>
      <c r="AA107" s="4" t="s">
        <v>95</v>
      </c>
      <c r="AB107" s="4" t="s">
        <v>95</v>
      </c>
      <c r="AC107" s="4" t="s">
        <v>91</v>
      </c>
      <c r="AD107" s="4" t="s">
        <v>91</v>
      </c>
      <c r="AE107" s="4">
        <v>0</v>
      </c>
      <c r="AF107" s="4">
        <v>0</v>
      </c>
      <c r="AG107" s="4">
        <f>tussenblad!J96</f>
        <v>0</v>
      </c>
      <c r="AH107" s="4">
        <f>tussenblad!I96</f>
        <v>0</v>
      </c>
    </row>
    <row r="108" spans="1:34" x14ac:dyDescent="0.2">
      <c r="A108" s="4" t="s">
        <v>93</v>
      </c>
      <c r="B108" s="4" t="str">
        <f>IF(C108=0,"&lt;BLANK&gt;",Basisgegevens!$F$3)</f>
        <v>&lt;BLANK&gt;</v>
      </c>
      <c r="C108" s="4">
        <f>tussenblad!E97</f>
        <v>0</v>
      </c>
      <c r="D108" s="4">
        <f>tussenblad!H97</f>
        <v>0</v>
      </c>
      <c r="E108" s="25">
        <f>tussenblad!N97</f>
        <v>0</v>
      </c>
      <c r="F108" s="4">
        <f>tussenblad!O97</f>
        <v>0</v>
      </c>
      <c r="G108" s="4">
        <f>tussenblad!P97</f>
        <v>0</v>
      </c>
      <c r="H108" s="25">
        <f>tussenblad!BT97</f>
        <v>0</v>
      </c>
      <c r="I108" s="4">
        <f>tussenblad!Q97</f>
        <v>0</v>
      </c>
      <c r="J108" s="26">
        <f>tussenblad!R97</f>
        <v>0</v>
      </c>
      <c r="K108" s="4">
        <f>IF(tussenblad!$F97="HC","",tussenblad!F97)</f>
        <v>0</v>
      </c>
      <c r="L108" s="4">
        <f>IF(tussenblad!$F97="HC",1,0)</f>
        <v>0</v>
      </c>
      <c r="M108" s="4" t="str">
        <f>IF(tussenblad!V97="Uit",2,"")</f>
        <v/>
      </c>
      <c r="N108" s="4">
        <f>tussenblad!W97</f>
        <v>0</v>
      </c>
      <c r="O108" s="4">
        <f>tussenblad!BV97</f>
        <v>0</v>
      </c>
      <c r="P108" s="4">
        <f>tussenblad!BW97</f>
        <v>0</v>
      </c>
      <c r="Q108" s="4">
        <f>tussenblad!BX97</f>
        <v>0</v>
      </c>
      <c r="R108" s="4">
        <f>tussenblad!BY97</f>
        <v>0</v>
      </c>
      <c r="S108" s="4">
        <f>tussenblad!BZ97</f>
        <v>0</v>
      </c>
      <c r="T108" s="4">
        <f>tussenblad!CA97</f>
        <v>0</v>
      </c>
      <c r="U108" s="4">
        <f>tussenblad!CB97</f>
        <v>0</v>
      </c>
      <c r="V108" s="4">
        <f>tussenblad!CC97</f>
        <v>0</v>
      </c>
      <c r="W108" s="4" t="s">
        <v>94</v>
      </c>
      <c r="X108" s="4" t="s">
        <v>94</v>
      </c>
      <c r="Y108" s="4" t="s">
        <v>94</v>
      </c>
      <c r="Z108" s="4" t="s">
        <v>95</v>
      </c>
      <c r="AA108" s="4" t="s">
        <v>95</v>
      </c>
      <c r="AB108" s="4" t="s">
        <v>95</v>
      </c>
      <c r="AC108" s="4" t="s">
        <v>91</v>
      </c>
      <c r="AD108" s="4" t="s">
        <v>91</v>
      </c>
      <c r="AE108" s="4">
        <v>0</v>
      </c>
      <c r="AF108" s="4">
        <v>0</v>
      </c>
      <c r="AG108" s="4">
        <f>tussenblad!J97</f>
        <v>0</v>
      </c>
      <c r="AH108" s="4">
        <f>tussenblad!I97</f>
        <v>0</v>
      </c>
    </row>
    <row r="109" spans="1:34" x14ac:dyDescent="0.2">
      <c r="A109" s="4" t="s">
        <v>93</v>
      </c>
      <c r="B109" s="4" t="str">
        <f>IF(C109=0,"&lt;BLANK&gt;",Basisgegevens!$F$3)</f>
        <v>&lt;BLANK&gt;</v>
      </c>
      <c r="C109" s="4">
        <f>tussenblad!E98</f>
        <v>0</v>
      </c>
      <c r="D109" s="4">
        <f>tussenblad!H98</f>
        <v>0</v>
      </c>
      <c r="E109" s="25">
        <f>tussenblad!N98</f>
        <v>0</v>
      </c>
      <c r="F109" s="4">
        <f>tussenblad!O98</f>
        <v>0</v>
      </c>
      <c r="G109" s="4">
        <f>tussenblad!P98</f>
        <v>0</v>
      </c>
      <c r="H109" s="25">
        <f>tussenblad!BT98</f>
        <v>0</v>
      </c>
      <c r="I109" s="4">
        <f>tussenblad!Q98</f>
        <v>0</v>
      </c>
      <c r="J109" s="26">
        <f>tussenblad!R98</f>
        <v>0</v>
      </c>
      <c r="K109" s="4">
        <f>IF(tussenblad!$F98="HC","",tussenblad!F98)</f>
        <v>0</v>
      </c>
      <c r="L109" s="4">
        <f>IF(tussenblad!$F98="HC",1,0)</f>
        <v>0</v>
      </c>
      <c r="M109" s="4" t="str">
        <f>IF(tussenblad!V98="Uit",2,"")</f>
        <v/>
      </c>
      <c r="N109" s="4">
        <f>tussenblad!W98</f>
        <v>0</v>
      </c>
      <c r="O109" s="4">
        <f>tussenblad!BV98</f>
        <v>0</v>
      </c>
      <c r="P109" s="4">
        <f>tussenblad!BW98</f>
        <v>0</v>
      </c>
      <c r="Q109" s="4">
        <f>tussenblad!BX98</f>
        <v>0</v>
      </c>
      <c r="R109" s="4">
        <f>tussenblad!BY98</f>
        <v>0</v>
      </c>
      <c r="S109" s="4">
        <f>tussenblad!BZ98</f>
        <v>0</v>
      </c>
      <c r="T109" s="4">
        <f>tussenblad!CA98</f>
        <v>0</v>
      </c>
      <c r="U109" s="4">
        <f>tussenblad!CB98</f>
        <v>0</v>
      </c>
      <c r="V109" s="4">
        <f>tussenblad!CC98</f>
        <v>0</v>
      </c>
      <c r="W109" s="4" t="s">
        <v>94</v>
      </c>
      <c r="X109" s="4" t="s">
        <v>94</v>
      </c>
      <c r="Y109" s="4" t="s">
        <v>94</v>
      </c>
      <c r="Z109" s="4" t="s">
        <v>95</v>
      </c>
      <c r="AA109" s="4" t="s">
        <v>95</v>
      </c>
      <c r="AB109" s="4" t="s">
        <v>95</v>
      </c>
      <c r="AC109" s="4" t="s">
        <v>91</v>
      </c>
      <c r="AD109" s="4" t="s">
        <v>91</v>
      </c>
      <c r="AE109" s="4">
        <v>0</v>
      </c>
      <c r="AF109" s="4">
        <v>0</v>
      </c>
      <c r="AG109" s="4">
        <f>tussenblad!J98</f>
        <v>0</v>
      </c>
      <c r="AH109" s="4">
        <f>tussenblad!I98</f>
        <v>0</v>
      </c>
    </row>
    <row r="110" spans="1:34" x14ac:dyDescent="0.2">
      <c r="A110" s="4" t="s">
        <v>93</v>
      </c>
      <c r="B110" s="4" t="str">
        <f>IF(C110=0,"&lt;BLANK&gt;",Basisgegevens!$F$3)</f>
        <v>&lt;BLANK&gt;</v>
      </c>
      <c r="C110" s="4">
        <f>tussenblad!E99</f>
        <v>0</v>
      </c>
      <c r="D110" s="4">
        <f>tussenblad!H99</f>
        <v>0</v>
      </c>
      <c r="E110" s="25">
        <f>tussenblad!N99</f>
        <v>0</v>
      </c>
      <c r="F110" s="4">
        <f>tussenblad!O99</f>
        <v>0</v>
      </c>
      <c r="G110" s="4">
        <f>tussenblad!P99</f>
        <v>0</v>
      </c>
      <c r="H110" s="25">
        <f>tussenblad!BT99</f>
        <v>0</v>
      </c>
      <c r="I110" s="4">
        <f>tussenblad!Q99</f>
        <v>0</v>
      </c>
      <c r="J110" s="26">
        <f>tussenblad!R99</f>
        <v>0</v>
      </c>
      <c r="K110" s="4">
        <f>IF(tussenblad!$F99="HC","",tussenblad!F99)</f>
        <v>0</v>
      </c>
      <c r="L110" s="4">
        <f>IF(tussenblad!$F99="HC",1,0)</f>
        <v>0</v>
      </c>
      <c r="M110" s="4" t="str">
        <f>IF(tussenblad!V99="Uit",2,"")</f>
        <v/>
      </c>
      <c r="N110" s="4">
        <f>tussenblad!W99</f>
        <v>0</v>
      </c>
      <c r="O110" s="4">
        <f>tussenblad!BV99</f>
        <v>0</v>
      </c>
      <c r="P110" s="4">
        <f>tussenblad!BW99</f>
        <v>0</v>
      </c>
      <c r="Q110" s="4">
        <f>tussenblad!BX99</f>
        <v>0</v>
      </c>
      <c r="R110" s="4">
        <f>tussenblad!BY99</f>
        <v>0</v>
      </c>
      <c r="S110" s="4">
        <f>tussenblad!BZ99</f>
        <v>0</v>
      </c>
      <c r="T110" s="4">
        <f>tussenblad!CA99</f>
        <v>0</v>
      </c>
      <c r="U110" s="4">
        <f>tussenblad!CB99</f>
        <v>0</v>
      </c>
      <c r="V110" s="4">
        <f>tussenblad!CC99</f>
        <v>0</v>
      </c>
      <c r="W110" s="4" t="s">
        <v>94</v>
      </c>
      <c r="X110" s="4" t="s">
        <v>94</v>
      </c>
      <c r="Y110" s="4" t="s">
        <v>94</v>
      </c>
      <c r="Z110" s="4" t="s">
        <v>95</v>
      </c>
      <c r="AA110" s="4" t="s">
        <v>95</v>
      </c>
      <c r="AB110" s="4" t="s">
        <v>95</v>
      </c>
      <c r="AC110" s="4" t="s">
        <v>91</v>
      </c>
      <c r="AD110" s="4" t="s">
        <v>91</v>
      </c>
      <c r="AE110" s="4">
        <v>0</v>
      </c>
      <c r="AF110" s="4">
        <v>0</v>
      </c>
      <c r="AG110" s="4">
        <f>tussenblad!J99</f>
        <v>0</v>
      </c>
      <c r="AH110" s="4">
        <f>tussenblad!I99</f>
        <v>0</v>
      </c>
    </row>
    <row r="111" spans="1:34" x14ac:dyDescent="0.2">
      <c r="A111" s="4" t="s">
        <v>93</v>
      </c>
      <c r="B111" s="4" t="str">
        <f>IF(C111=0,"&lt;BLANK&gt;",Basisgegevens!$F$3)</f>
        <v>&lt;BLANK&gt;</v>
      </c>
      <c r="C111" s="4">
        <f>tussenblad!E100</f>
        <v>0</v>
      </c>
      <c r="D111" s="4">
        <f>tussenblad!H100</f>
        <v>0</v>
      </c>
      <c r="E111" s="25">
        <f>tussenblad!N100</f>
        <v>0</v>
      </c>
      <c r="F111" s="4">
        <f>tussenblad!O100</f>
        <v>0</v>
      </c>
      <c r="G111" s="4">
        <f>tussenblad!P100</f>
        <v>0</v>
      </c>
      <c r="H111" s="25">
        <f>tussenblad!BT100</f>
        <v>0</v>
      </c>
      <c r="I111" s="4">
        <f>tussenblad!Q100</f>
        <v>0</v>
      </c>
      <c r="J111" s="26">
        <f>tussenblad!R100</f>
        <v>0</v>
      </c>
      <c r="K111" s="4">
        <f>IF(tussenblad!$F100="HC","",tussenblad!F100)</f>
        <v>0</v>
      </c>
      <c r="L111" s="4">
        <f>IF(tussenblad!$F100="HC",1,0)</f>
        <v>0</v>
      </c>
      <c r="M111" s="4" t="str">
        <f>IF(tussenblad!V100="Uit",2,"")</f>
        <v/>
      </c>
      <c r="N111" s="4">
        <f>tussenblad!W100</f>
        <v>0</v>
      </c>
      <c r="O111" s="4">
        <f>tussenblad!BV100</f>
        <v>0</v>
      </c>
      <c r="P111" s="4">
        <f>tussenblad!BW100</f>
        <v>0</v>
      </c>
      <c r="Q111" s="4">
        <f>tussenblad!BX100</f>
        <v>0</v>
      </c>
      <c r="R111" s="4">
        <f>tussenblad!BY100</f>
        <v>0</v>
      </c>
      <c r="S111" s="4">
        <f>tussenblad!BZ100</f>
        <v>0</v>
      </c>
      <c r="T111" s="4">
        <f>tussenblad!CA100</f>
        <v>0</v>
      </c>
      <c r="U111" s="4">
        <f>tussenblad!CB100</f>
        <v>0</v>
      </c>
      <c r="V111" s="4">
        <f>tussenblad!CC100</f>
        <v>0</v>
      </c>
      <c r="W111" s="4" t="s">
        <v>94</v>
      </c>
      <c r="X111" s="4" t="s">
        <v>94</v>
      </c>
      <c r="Y111" s="4" t="s">
        <v>94</v>
      </c>
      <c r="Z111" s="4" t="s">
        <v>95</v>
      </c>
      <c r="AA111" s="4" t="s">
        <v>95</v>
      </c>
      <c r="AB111" s="4" t="s">
        <v>95</v>
      </c>
      <c r="AC111" s="4" t="s">
        <v>91</v>
      </c>
      <c r="AD111" s="4" t="s">
        <v>91</v>
      </c>
      <c r="AE111" s="4">
        <v>0</v>
      </c>
      <c r="AF111" s="4">
        <v>0</v>
      </c>
      <c r="AG111" s="4">
        <f>tussenblad!J100</f>
        <v>0</v>
      </c>
      <c r="AH111" s="4">
        <f>tussenblad!I100</f>
        <v>0</v>
      </c>
    </row>
    <row r="112" spans="1:34" x14ac:dyDescent="0.2">
      <c r="A112" s="4" t="s">
        <v>93</v>
      </c>
      <c r="B112" s="4" t="str">
        <f>IF(C112=0,"&lt;BLANK&gt;",Basisgegevens!$F$3)</f>
        <v>&lt;BLANK&gt;</v>
      </c>
      <c r="C112" s="4">
        <f>tussenblad!E101</f>
        <v>0</v>
      </c>
      <c r="D112" s="4">
        <f>tussenblad!H101</f>
        <v>0</v>
      </c>
      <c r="E112" s="25">
        <f>tussenblad!N101</f>
        <v>0</v>
      </c>
      <c r="F112" s="4">
        <f>tussenblad!O101</f>
        <v>0</v>
      </c>
      <c r="G112" s="4">
        <f>tussenblad!P101</f>
        <v>0</v>
      </c>
      <c r="H112" s="25">
        <f>tussenblad!BT101</f>
        <v>0</v>
      </c>
      <c r="I112" s="4">
        <f>tussenblad!Q101</f>
        <v>0</v>
      </c>
      <c r="J112" s="26">
        <f>tussenblad!R101</f>
        <v>0</v>
      </c>
      <c r="K112" s="4">
        <f>IF(tussenblad!$F101="HC","",tussenblad!F101)</f>
        <v>0</v>
      </c>
      <c r="L112" s="4">
        <f>IF(tussenblad!$F101="HC",1,0)</f>
        <v>0</v>
      </c>
      <c r="M112" s="4" t="str">
        <f>IF(tussenblad!V101="Uit",2,"")</f>
        <v/>
      </c>
      <c r="N112" s="4">
        <f>tussenblad!W101</f>
        <v>0</v>
      </c>
      <c r="O112" s="4">
        <f>tussenblad!BV101</f>
        <v>0</v>
      </c>
      <c r="P112" s="4">
        <f>tussenblad!BW101</f>
        <v>0</v>
      </c>
      <c r="Q112" s="4">
        <f>tussenblad!BX101</f>
        <v>0</v>
      </c>
      <c r="R112" s="4">
        <f>tussenblad!BY101</f>
        <v>0</v>
      </c>
      <c r="S112" s="4">
        <f>tussenblad!BZ101</f>
        <v>0</v>
      </c>
      <c r="T112" s="4">
        <f>tussenblad!CA101</f>
        <v>0</v>
      </c>
      <c r="U112" s="4">
        <f>tussenblad!CB101</f>
        <v>0</v>
      </c>
      <c r="V112" s="4">
        <f>tussenblad!CC101</f>
        <v>0</v>
      </c>
      <c r="W112" s="4" t="s">
        <v>94</v>
      </c>
      <c r="X112" s="4" t="s">
        <v>94</v>
      </c>
      <c r="Y112" s="4" t="s">
        <v>94</v>
      </c>
      <c r="Z112" s="4" t="s">
        <v>95</v>
      </c>
      <c r="AA112" s="4" t="s">
        <v>95</v>
      </c>
      <c r="AB112" s="4" t="s">
        <v>95</v>
      </c>
      <c r="AC112" s="4" t="s">
        <v>91</v>
      </c>
      <c r="AD112" s="4" t="s">
        <v>91</v>
      </c>
      <c r="AE112" s="4">
        <v>0</v>
      </c>
      <c r="AF112" s="4">
        <v>0</v>
      </c>
      <c r="AG112" s="4">
        <f>tussenblad!J101</f>
        <v>0</v>
      </c>
      <c r="AH112" s="4">
        <f>tussenblad!I101</f>
        <v>0</v>
      </c>
    </row>
    <row r="113" spans="1:34" x14ac:dyDescent="0.2">
      <c r="A113" s="4" t="s">
        <v>93</v>
      </c>
      <c r="B113" s="4" t="str">
        <f>IF(C113=0,"&lt;BLANK&gt;",Basisgegevens!$F$3)</f>
        <v>&lt;BLANK&gt;</v>
      </c>
      <c r="C113" s="4">
        <f>tussenblad!E102</f>
        <v>0</v>
      </c>
      <c r="D113" s="4">
        <f>tussenblad!H102</f>
        <v>0</v>
      </c>
      <c r="E113" s="25">
        <f>tussenblad!N102</f>
        <v>0</v>
      </c>
      <c r="F113" s="4">
        <f>tussenblad!O102</f>
        <v>0</v>
      </c>
      <c r="G113" s="4">
        <f>tussenblad!P102</f>
        <v>0</v>
      </c>
      <c r="H113" s="25">
        <f>tussenblad!BT102</f>
        <v>0</v>
      </c>
      <c r="I113" s="4">
        <f>tussenblad!Q102</f>
        <v>0</v>
      </c>
      <c r="J113" s="26">
        <f>tussenblad!R102</f>
        <v>0</v>
      </c>
      <c r="K113" s="4">
        <f>IF(tussenblad!$F102="HC","",tussenblad!F102)</f>
        <v>0</v>
      </c>
      <c r="L113" s="4">
        <f>IF(tussenblad!$F102="HC",1,0)</f>
        <v>0</v>
      </c>
      <c r="M113" s="4" t="str">
        <f>IF(tussenblad!V102="Uit",2,"")</f>
        <v/>
      </c>
      <c r="N113" s="4">
        <f>tussenblad!W102</f>
        <v>0</v>
      </c>
      <c r="O113" s="4">
        <f>tussenblad!BV102</f>
        <v>0</v>
      </c>
      <c r="P113" s="4">
        <f>tussenblad!BW102</f>
        <v>0</v>
      </c>
      <c r="Q113" s="4">
        <f>tussenblad!BX102</f>
        <v>0</v>
      </c>
      <c r="R113" s="4">
        <f>tussenblad!BY102</f>
        <v>0</v>
      </c>
      <c r="S113" s="4">
        <f>tussenblad!BZ102</f>
        <v>0</v>
      </c>
      <c r="T113" s="4">
        <f>tussenblad!CA102</f>
        <v>0</v>
      </c>
      <c r="U113" s="4">
        <f>tussenblad!CB102</f>
        <v>0</v>
      </c>
      <c r="V113" s="4">
        <f>tussenblad!CC102</f>
        <v>0</v>
      </c>
      <c r="W113" s="4" t="s">
        <v>94</v>
      </c>
      <c r="X113" s="4" t="s">
        <v>94</v>
      </c>
      <c r="Y113" s="4" t="s">
        <v>94</v>
      </c>
      <c r="Z113" s="4" t="s">
        <v>95</v>
      </c>
      <c r="AA113" s="4" t="s">
        <v>95</v>
      </c>
      <c r="AB113" s="4" t="s">
        <v>95</v>
      </c>
      <c r="AC113" s="4" t="s">
        <v>91</v>
      </c>
      <c r="AD113" s="4" t="s">
        <v>91</v>
      </c>
      <c r="AE113" s="4">
        <v>0</v>
      </c>
      <c r="AF113" s="4">
        <v>0</v>
      </c>
      <c r="AG113" s="4">
        <f>tussenblad!J102</f>
        <v>0</v>
      </c>
      <c r="AH113" s="4">
        <f>tussenblad!I102</f>
        <v>0</v>
      </c>
    </row>
    <row r="114" spans="1:34" x14ac:dyDescent="0.2">
      <c r="A114" s="4" t="s">
        <v>93</v>
      </c>
      <c r="B114" s="4" t="str">
        <f>IF(C114=0,"&lt;BLANK&gt;",Basisgegevens!$F$3)</f>
        <v>&lt;BLANK&gt;</v>
      </c>
      <c r="C114" s="4">
        <f>tussenblad!E103</f>
        <v>0</v>
      </c>
      <c r="D114" s="4">
        <f>tussenblad!H103</f>
        <v>0</v>
      </c>
      <c r="E114" s="25">
        <f>tussenblad!N103</f>
        <v>0</v>
      </c>
      <c r="F114" s="4">
        <f>tussenblad!O103</f>
        <v>0</v>
      </c>
      <c r="G114" s="4">
        <f>tussenblad!P103</f>
        <v>0</v>
      </c>
      <c r="H114" s="25">
        <f>tussenblad!BT103</f>
        <v>0</v>
      </c>
      <c r="I114" s="4">
        <f>tussenblad!Q103</f>
        <v>0</v>
      </c>
      <c r="J114" s="26">
        <f>tussenblad!R103</f>
        <v>0</v>
      </c>
      <c r="K114" s="4">
        <f>IF(tussenblad!$F103="HC","",tussenblad!F103)</f>
        <v>0</v>
      </c>
      <c r="L114" s="4">
        <f>IF(tussenblad!$F103="HC",1,0)</f>
        <v>0</v>
      </c>
      <c r="M114" s="4" t="str">
        <f>IF(tussenblad!V103="Uit",2,"")</f>
        <v/>
      </c>
      <c r="N114" s="4">
        <f>tussenblad!W103</f>
        <v>0</v>
      </c>
      <c r="O114" s="4">
        <f>tussenblad!BV103</f>
        <v>0</v>
      </c>
      <c r="P114" s="4">
        <f>tussenblad!BW103</f>
        <v>0</v>
      </c>
      <c r="Q114" s="4">
        <f>tussenblad!BX103</f>
        <v>0</v>
      </c>
      <c r="R114" s="4">
        <f>tussenblad!BY103</f>
        <v>0</v>
      </c>
      <c r="S114" s="4">
        <f>tussenblad!BZ103</f>
        <v>0</v>
      </c>
      <c r="T114" s="4">
        <f>tussenblad!CA103</f>
        <v>0</v>
      </c>
      <c r="U114" s="4">
        <f>tussenblad!CB103</f>
        <v>0</v>
      </c>
      <c r="V114" s="4">
        <f>tussenblad!CC103</f>
        <v>0</v>
      </c>
      <c r="W114" s="4" t="s">
        <v>94</v>
      </c>
      <c r="X114" s="4" t="s">
        <v>94</v>
      </c>
      <c r="Y114" s="4" t="s">
        <v>94</v>
      </c>
      <c r="Z114" s="4" t="s">
        <v>95</v>
      </c>
      <c r="AA114" s="4" t="s">
        <v>95</v>
      </c>
      <c r="AB114" s="4" t="s">
        <v>95</v>
      </c>
      <c r="AC114" s="4" t="s">
        <v>91</v>
      </c>
      <c r="AD114" s="4" t="s">
        <v>91</v>
      </c>
      <c r="AE114" s="4">
        <v>0</v>
      </c>
      <c r="AF114" s="4">
        <v>0</v>
      </c>
      <c r="AG114" s="4">
        <f>tussenblad!J103</f>
        <v>0</v>
      </c>
      <c r="AH114" s="4">
        <f>tussenblad!I103</f>
        <v>0</v>
      </c>
    </row>
    <row r="115" spans="1:34" x14ac:dyDescent="0.2">
      <c r="A115" s="4" t="s">
        <v>93</v>
      </c>
      <c r="B115" s="4" t="str">
        <f>IF(C115=0,"&lt;BLANK&gt;",Basisgegevens!$F$3)</f>
        <v>&lt;BLANK&gt;</v>
      </c>
      <c r="C115" s="4">
        <f>tussenblad!E104</f>
        <v>0</v>
      </c>
      <c r="D115" s="4">
        <f>tussenblad!H104</f>
        <v>0</v>
      </c>
      <c r="E115" s="25">
        <f>tussenblad!N104</f>
        <v>0</v>
      </c>
      <c r="F115" s="4">
        <f>tussenblad!O104</f>
        <v>0</v>
      </c>
      <c r="G115" s="4">
        <f>tussenblad!P104</f>
        <v>0</v>
      </c>
      <c r="H115" s="25">
        <f>tussenblad!BT104</f>
        <v>0</v>
      </c>
      <c r="I115" s="4">
        <f>tussenblad!Q104</f>
        <v>0</v>
      </c>
      <c r="J115" s="26">
        <f>tussenblad!R104</f>
        <v>0</v>
      </c>
      <c r="K115" s="4">
        <f>IF(tussenblad!$F104="HC","",tussenblad!F104)</f>
        <v>0</v>
      </c>
      <c r="L115" s="4">
        <f>IF(tussenblad!$F104="HC",1,0)</f>
        <v>0</v>
      </c>
      <c r="M115" s="4" t="str">
        <f>IF(tussenblad!V104="Uit",2,"")</f>
        <v/>
      </c>
      <c r="N115" s="4">
        <f>tussenblad!W104</f>
        <v>0</v>
      </c>
      <c r="O115" s="4">
        <f>tussenblad!BV104</f>
        <v>0</v>
      </c>
      <c r="P115" s="4">
        <f>tussenblad!BW104</f>
        <v>0</v>
      </c>
      <c r="Q115" s="4">
        <f>tussenblad!BX104</f>
        <v>0</v>
      </c>
      <c r="R115" s="4">
        <f>tussenblad!BY104</f>
        <v>0</v>
      </c>
      <c r="S115" s="4">
        <f>tussenblad!BZ104</f>
        <v>0</v>
      </c>
      <c r="T115" s="4">
        <f>tussenblad!CA104</f>
        <v>0</v>
      </c>
      <c r="U115" s="4">
        <f>tussenblad!CB104</f>
        <v>0</v>
      </c>
      <c r="V115" s="4">
        <f>tussenblad!CC104</f>
        <v>0</v>
      </c>
      <c r="W115" s="4" t="s">
        <v>94</v>
      </c>
      <c r="X115" s="4" t="s">
        <v>94</v>
      </c>
      <c r="Y115" s="4" t="s">
        <v>94</v>
      </c>
      <c r="Z115" s="4" t="s">
        <v>95</v>
      </c>
      <c r="AA115" s="4" t="s">
        <v>95</v>
      </c>
      <c r="AB115" s="4" t="s">
        <v>95</v>
      </c>
      <c r="AC115" s="4" t="s">
        <v>91</v>
      </c>
      <c r="AD115" s="4" t="s">
        <v>91</v>
      </c>
      <c r="AE115" s="4">
        <v>0</v>
      </c>
      <c r="AF115" s="4">
        <v>0</v>
      </c>
      <c r="AG115" s="4">
        <f>tussenblad!J104</f>
        <v>0</v>
      </c>
      <c r="AH115" s="4">
        <f>tussenblad!I104</f>
        <v>0</v>
      </c>
    </row>
    <row r="116" spans="1:34" x14ac:dyDescent="0.2">
      <c r="A116" s="4" t="s">
        <v>93</v>
      </c>
      <c r="B116" s="4" t="str">
        <f>IF(C116=0,"&lt;BLANK&gt;",Basisgegevens!$F$3)</f>
        <v>&lt;BLANK&gt;</v>
      </c>
      <c r="C116" s="4">
        <f>tussenblad!E105</f>
        <v>0</v>
      </c>
      <c r="D116" s="4">
        <f>tussenblad!H105</f>
        <v>0</v>
      </c>
      <c r="E116" s="25">
        <f>tussenblad!N105</f>
        <v>0</v>
      </c>
      <c r="F116" s="4">
        <f>tussenblad!O105</f>
        <v>0</v>
      </c>
      <c r="G116" s="4">
        <f>tussenblad!P105</f>
        <v>0</v>
      </c>
      <c r="H116" s="25">
        <f>tussenblad!BT105</f>
        <v>0</v>
      </c>
      <c r="I116" s="4">
        <f>tussenblad!Q105</f>
        <v>0</v>
      </c>
      <c r="J116" s="26">
        <f>tussenblad!R105</f>
        <v>0</v>
      </c>
      <c r="K116" s="4">
        <f>IF(tussenblad!$F105="HC","",tussenblad!F105)</f>
        <v>0</v>
      </c>
      <c r="L116" s="4">
        <f>IF(tussenblad!$F105="HC",1,0)</f>
        <v>0</v>
      </c>
      <c r="M116" s="4" t="str">
        <f>IF(tussenblad!V105="Uit",2,"")</f>
        <v/>
      </c>
      <c r="N116" s="4">
        <f>tussenblad!W105</f>
        <v>0</v>
      </c>
      <c r="O116" s="4">
        <f>tussenblad!BV105</f>
        <v>0</v>
      </c>
      <c r="P116" s="4">
        <f>tussenblad!BW105</f>
        <v>0</v>
      </c>
      <c r="Q116" s="4">
        <f>tussenblad!BX105</f>
        <v>0</v>
      </c>
      <c r="R116" s="4">
        <f>tussenblad!BY105</f>
        <v>0</v>
      </c>
      <c r="S116" s="4">
        <f>tussenblad!BZ105</f>
        <v>0</v>
      </c>
      <c r="T116" s="4">
        <f>tussenblad!CA105</f>
        <v>0</v>
      </c>
      <c r="U116" s="4">
        <f>tussenblad!CB105</f>
        <v>0</v>
      </c>
      <c r="V116" s="4">
        <f>tussenblad!CC105</f>
        <v>0</v>
      </c>
      <c r="W116" s="4" t="s">
        <v>94</v>
      </c>
      <c r="X116" s="4" t="s">
        <v>94</v>
      </c>
      <c r="Y116" s="4" t="s">
        <v>94</v>
      </c>
      <c r="Z116" s="4" t="s">
        <v>95</v>
      </c>
      <c r="AA116" s="4" t="s">
        <v>95</v>
      </c>
      <c r="AB116" s="4" t="s">
        <v>95</v>
      </c>
      <c r="AC116" s="4" t="s">
        <v>91</v>
      </c>
      <c r="AD116" s="4" t="s">
        <v>91</v>
      </c>
      <c r="AE116" s="4">
        <v>0</v>
      </c>
      <c r="AF116" s="4">
        <v>0</v>
      </c>
      <c r="AG116" s="4">
        <f>tussenblad!J105</f>
        <v>0</v>
      </c>
      <c r="AH116" s="4">
        <f>tussenblad!I105</f>
        <v>0</v>
      </c>
    </row>
    <row r="117" spans="1:34" x14ac:dyDescent="0.2">
      <c r="A117" s="4" t="s">
        <v>93</v>
      </c>
      <c r="B117" s="4" t="str">
        <f>IF(C117=0,"&lt;BLANK&gt;",Basisgegevens!$F$3)</f>
        <v>&lt;BLANK&gt;</v>
      </c>
      <c r="C117" s="4">
        <f>tussenblad!E106</f>
        <v>0</v>
      </c>
      <c r="D117" s="4">
        <f>tussenblad!H106</f>
        <v>0</v>
      </c>
      <c r="E117" s="25">
        <f>tussenblad!N106</f>
        <v>0</v>
      </c>
      <c r="F117" s="4">
        <f>tussenblad!O106</f>
        <v>0</v>
      </c>
      <c r="G117" s="4">
        <f>tussenblad!P106</f>
        <v>0</v>
      </c>
      <c r="H117" s="25">
        <f>tussenblad!BT106</f>
        <v>0</v>
      </c>
      <c r="I117" s="4">
        <f>tussenblad!Q106</f>
        <v>0</v>
      </c>
      <c r="J117" s="26">
        <f>tussenblad!R106</f>
        <v>0</v>
      </c>
      <c r="K117" s="4">
        <f>IF(tussenblad!$F106="HC","",tussenblad!F106)</f>
        <v>0</v>
      </c>
      <c r="L117" s="4">
        <f>IF(tussenblad!$F106="HC",1,0)</f>
        <v>0</v>
      </c>
      <c r="M117" s="4" t="str">
        <f>IF(tussenblad!V106="Uit",2,"")</f>
        <v/>
      </c>
      <c r="N117" s="4">
        <f>tussenblad!W106</f>
        <v>0</v>
      </c>
      <c r="O117" s="4">
        <f>tussenblad!BV106</f>
        <v>0</v>
      </c>
      <c r="P117" s="4">
        <f>tussenblad!BW106</f>
        <v>0</v>
      </c>
      <c r="Q117" s="4">
        <f>tussenblad!BX106</f>
        <v>0</v>
      </c>
      <c r="R117" s="4">
        <f>tussenblad!BY106</f>
        <v>0</v>
      </c>
      <c r="S117" s="4">
        <f>tussenblad!BZ106</f>
        <v>0</v>
      </c>
      <c r="T117" s="4">
        <f>tussenblad!CA106</f>
        <v>0</v>
      </c>
      <c r="U117" s="4">
        <f>tussenblad!CB106</f>
        <v>0</v>
      </c>
      <c r="V117" s="4">
        <f>tussenblad!CC106</f>
        <v>0</v>
      </c>
      <c r="W117" s="4" t="s">
        <v>94</v>
      </c>
      <c r="X117" s="4" t="s">
        <v>94</v>
      </c>
      <c r="Y117" s="4" t="s">
        <v>94</v>
      </c>
      <c r="Z117" s="4" t="s">
        <v>95</v>
      </c>
      <c r="AA117" s="4" t="s">
        <v>95</v>
      </c>
      <c r="AB117" s="4" t="s">
        <v>95</v>
      </c>
      <c r="AC117" s="4" t="s">
        <v>91</v>
      </c>
      <c r="AD117" s="4" t="s">
        <v>91</v>
      </c>
      <c r="AE117" s="4">
        <v>0</v>
      </c>
      <c r="AF117" s="4">
        <v>0</v>
      </c>
      <c r="AG117" s="4">
        <f>tussenblad!J106</f>
        <v>0</v>
      </c>
      <c r="AH117" s="4">
        <f>tussenblad!I106</f>
        <v>0</v>
      </c>
    </row>
    <row r="118" spans="1:34" x14ac:dyDescent="0.2">
      <c r="A118" s="4" t="s">
        <v>93</v>
      </c>
      <c r="B118" s="4" t="str">
        <f>IF(C118=0,"&lt;BLANK&gt;",Basisgegevens!$F$3)</f>
        <v>&lt;BLANK&gt;</v>
      </c>
      <c r="C118" s="4">
        <f>tussenblad!E107</f>
        <v>0</v>
      </c>
      <c r="D118" s="4">
        <f>tussenblad!H107</f>
        <v>0</v>
      </c>
      <c r="E118" s="25">
        <f>tussenblad!N107</f>
        <v>0</v>
      </c>
      <c r="F118" s="4">
        <f>tussenblad!O107</f>
        <v>0</v>
      </c>
      <c r="G118" s="4">
        <f>tussenblad!P107</f>
        <v>0</v>
      </c>
      <c r="H118" s="25">
        <f>tussenblad!BT107</f>
        <v>0</v>
      </c>
      <c r="I118" s="4">
        <f>tussenblad!Q107</f>
        <v>0</v>
      </c>
      <c r="J118" s="26">
        <f>tussenblad!R107</f>
        <v>0</v>
      </c>
      <c r="K118" s="4">
        <f>IF(tussenblad!$F107="HC","",tussenblad!F107)</f>
        <v>0</v>
      </c>
      <c r="L118" s="4">
        <f>IF(tussenblad!$F107="HC",1,0)</f>
        <v>0</v>
      </c>
      <c r="M118" s="4" t="str">
        <f>IF(tussenblad!V107="Uit",2,"")</f>
        <v/>
      </c>
      <c r="N118" s="4">
        <f>tussenblad!W107</f>
        <v>0</v>
      </c>
      <c r="O118" s="4">
        <f>tussenblad!BV107</f>
        <v>0</v>
      </c>
      <c r="P118" s="4">
        <f>tussenblad!BW107</f>
        <v>0</v>
      </c>
      <c r="Q118" s="4">
        <f>tussenblad!BX107</f>
        <v>0</v>
      </c>
      <c r="R118" s="4">
        <f>tussenblad!BY107</f>
        <v>0</v>
      </c>
      <c r="S118" s="4">
        <f>tussenblad!BZ107</f>
        <v>0</v>
      </c>
      <c r="T118" s="4">
        <f>tussenblad!CA107</f>
        <v>0</v>
      </c>
      <c r="U118" s="4">
        <f>tussenblad!CB107</f>
        <v>0</v>
      </c>
      <c r="V118" s="4">
        <f>tussenblad!CC107</f>
        <v>0</v>
      </c>
      <c r="W118" s="4" t="s">
        <v>94</v>
      </c>
      <c r="X118" s="4" t="s">
        <v>94</v>
      </c>
      <c r="Y118" s="4" t="s">
        <v>94</v>
      </c>
      <c r="Z118" s="4" t="s">
        <v>95</v>
      </c>
      <c r="AA118" s="4" t="s">
        <v>95</v>
      </c>
      <c r="AB118" s="4" t="s">
        <v>95</v>
      </c>
      <c r="AC118" s="4" t="s">
        <v>91</v>
      </c>
      <c r="AD118" s="4" t="s">
        <v>91</v>
      </c>
      <c r="AE118" s="4">
        <v>0</v>
      </c>
      <c r="AF118" s="4">
        <v>0</v>
      </c>
      <c r="AG118" s="4">
        <f>tussenblad!J107</f>
        <v>0</v>
      </c>
      <c r="AH118" s="4">
        <f>tussenblad!I107</f>
        <v>0</v>
      </c>
    </row>
    <row r="119" spans="1:34" x14ac:dyDescent="0.2">
      <c r="A119" s="4" t="s">
        <v>93</v>
      </c>
      <c r="B119" s="4" t="str">
        <f>IF(C119=0,"&lt;BLANK&gt;",Basisgegevens!$F$3)</f>
        <v>&lt;BLANK&gt;</v>
      </c>
      <c r="C119" s="4">
        <f>tussenblad!E108</f>
        <v>0</v>
      </c>
      <c r="D119" s="4">
        <f>tussenblad!H108</f>
        <v>0</v>
      </c>
      <c r="E119" s="25">
        <f>tussenblad!N108</f>
        <v>0</v>
      </c>
      <c r="F119" s="4">
        <f>tussenblad!O108</f>
        <v>0</v>
      </c>
      <c r="G119" s="4">
        <f>tussenblad!P108</f>
        <v>0</v>
      </c>
      <c r="H119" s="25">
        <f>tussenblad!BT108</f>
        <v>0</v>
      </c>
      <c r="I119" s="4">
        <f>tussenblad!Q108</f>
        <v>0</v>
      </c>
      <c r="J119" s="26">
        <f>tussenblad!R108</f>
        <v>0</v>
      </c>
      <c r="K119" s="4">
        <f>IF(tussenblad!$F108="HC","",tussenblad!F108)</f>
        <v>0</v>
      </c>
      <c r="L119" s="4">
        <f>IF(tussenblad!$F108="HC",1,0)</f>
        <v>0</v>
      </c>
      <c r="M119" s="4" t="str">
        <f>IF(tussenblad!V108="Uit",2,"")</f>
        <v/>
      </c>
      <c r="N119" s="4">
        <f>tussenblad!W108</f>
        <v>0</v>
      </c>
      <c r="O119" s="4">
        <f>tussenblad!BV108</f>
        <v>0</v>
      </c>
      <c r="P119" s="4">
        <f>tussenblad!BW108</f>
        <v>0</v>
      </c>
      <c r="Q119" s="4">
        <f>tussenblad!BX108</f>
        <v>0</v>
      </c>
      <c r="R119" s="4">
        <f>tussenblad!BY108</f>
        <v>0</v>
      </c>
      <c r="S119" s="4">
        <f>tussenblad!BZ108</f>
        <v>0</v>
      </c>
      <c r="T119" s="4">
        <f>tussenblad!CA108</f>
        <v>0</v>
      </c>
      <c r="U119" s="4">
        <f>tussenblad!CB108</f>
        <v>0</v>
      </c>
      <c r="V119" s="4">
        <f>tussenblad!CC108</f>
        <v>0</v>
      </c>
      <c r="W119" s="4" t="s">
        <v>94</v>
      </c>
      <c r="X119" s="4" t="s">
        <v>94</v>
      </c>
      <c r="Y119" s="4" t="s">
        <v>94</v>
      </c>
      <c r="Z119" s="4" t="s">
        <v>95</v>
      </c>
      <c r="AA119" s="4" t="s">
        <v>95</v>
      </c>
      <c r="AB119" s="4" t="s">
        <v>95</v>
      </c>
      <c r="AC119" s="4" t="s">
        <v>91</v>
      </c>
      <c r="AD119" s="4" t="s">
        <v>91</v>
      </c>
      <c r="AE119" s="4">
        <v>0</v>
      </c>
      <c r="AF119" s="4">
        <v>0</v>
      </c>
      <c r="AG119" s="4">
        <f>tussenblad!J108</f>
        <v>0</v>
      </c>
      <c r="AH119" s="4">
        <f>tussenblad!I108</f>
        <v>0</v>
      </c>
    </row>
    <row r="120" spans="1:34" x14ac:dyDescent="0.2">
      <c r="A120" s="4" t="s">
        <v>93</v>
      </c>
      <c r="B120" s="4" t="str">
        <f>IF(C120=0,"&lt;BLANK&gt;",Basisgegevens!$F$3)</f>
        <v>&lt;BLANK&gt;</v>
      </c>
      <c r="C120" s="4">
        <f>tussenblad!E109</f>
        <v>0</v>
      </c>
      <c r="D120" s="4">
        <f>tussenblad!H109</f>
        <v>0</v>
      </c>
      <c r="E120" s="25">
        <f>tussenblad!N109</f>
        <v>0</v>
      </c>
      <c r="F120" s="4">
        <f>tussenblad!O109</f>
        <v>0</v>
      </c>
      <c r="G120" s="4">
        <f>tussenblad!P109</f>
        <v>0</v>
      </c>
      <c r="H120" s="25">
        <f>tussenblad!BT109</f>
        <v>0</v>
      </c>
      <c r="I120" s="4">
        <f>tussenblad!Q109</f>
        <v>0</v>
      </c>
      <c r="J120" s="26">
        <f>tussenblad!R109</f>
        <v>0</v>
      </c>
      <c r="K120" s="4">
        <f>IF(tussenblad!$F109="HC","",tussenblad!F109)</f>
        <v>0</v>
      </c>
      <c r="L120" s="4">
        <f>IF(tussenblad!$F109="HC",1,0)</f>
        <v>0</v>
      </c>
      <c r="M120" s="4" t="str">
        <f>IF(tussenblad!V109="Uit",2,"")</f>
        <v/>
      </c>
      <c r="N120" s="4">
        <f>tussenblad!W109</f>
        <v>0</v>
      </c>
      <c r="O120" s="4">
        <f>tussenblad!BV109</f>
        <v>0</v>
      </c>
      <c r="P120" s="4">
        <f>tussenblad!BW109</f>
        <v>0</v>
      </c>
      <c r="Q120" s="4">
        <f>tussenblad!BX109</f>
        <v>0</v>
      </c>
      <c r="R120" s="4">
        <f>tussenblad!BY109</f>
        <v>0</v>
      </c>
      <c r="S120" s="4">
        <f>tussenblad!BZ109</f>
        <v>0</v>
      </c>
      <c r="T120" s="4">
        <f>tussenblad!CA109</f>
        <v>0</v>
      </c>
      <c r="U120" s="4">
        <f>tussenblad!CB109</f>
        <v>0</v>
      </c>
      <c r="V120" s="4">
        <f>tussenblad!CC109</f>
        <v>0</v>
      </c>
      <c r="W120" s="4" t="s">
        <v>94</v>
      </c>
      <c r="X120" s="4" t="s">
        <v>94</v>
      </c>
      <c r="Y120" s="4" t="s">
        <v>94</v>
      </c>
      <c r="Z120" s="4" t="s">
        <v>95</v>
      </c>
      <c r="AA120" s="4" t="s">
        <v>95</v>
      </c>
      <c r="AB120" s="4" t="s">
        <v>95</v>
      </c>
      <c r="AC120" s="4" t="s">
        <v>91</v>
      </c>
      <c r="AD120" s="4" t="s">
        <v>91</v>
      </c>
      <c r="AE120" s="4">
        <v>0</v>
      </c>
      <c r="AF120" s="4">
        <v>0</v>
      </c>
      <c r="AG120" s="4">
        <f>tussenblad!J109</f>
        <v>0</v>
      </c>
      <c r="AH120" s="4">
        <f>tussenblad!I109</f>
        <v>0</v>
      </c>
    </row>
    <row r="121" spans="1:34" x14ac:dyDescent="0.2">
      <c r="A121" s="4" t="s">
        <v>93</v>
      </c>
      <c r="B121" s="4" t="str">
        <f>IF(C121=0,"&lt;BLANK&gt;",Basisgegevens!$F$3)</f>
        <v>&lt;BLANK&gt;</v>
      </c>
      <c r="C121" s="4">
        <f>tussenblad!E110</f>
        <v>0</v>
      </c>
      <c r="D121" s="4">
        <f>tussenblad!H110</f>
        <v>0</v>
      </c>
      <c r="E121" s="25">
        <f>tussenblad!N110</f>
        <v>0</v>
      </c>
      <c r="F121" s="4">
        <f>tussenblad!O110</f>
        <v>0</v>
      </c>
      <c r="G121" s="4">
        <f>tussenblad!P110</f>
        <v>0</v>
      </c>
      <c r="H121" s="25">
        <f>tussenblad!BT110</f>
        <v>0</v>
      </c>
      <c r="I121" s="4">
        <f>tussenblad!Q110</f>
        <v>0</v>
      </c>
      <c r="J121" s="26">
        <f>tussenblad!R110</f>
        <v>0</v>
      </c>
      <c r="K121" s="4">
        <f>IF(tussenblad!$F110="HC","",tussenblad!F110)</f>
        <v>0</v>
      </c>
      <c r="L121" s="4">
        <f>IF(tussenblad!$F110="HC",1,0)</f>
        <v>0</v>
      </c>
      <c r="M121" s="4" t="str">
        <f>IF(tussenblad!V110="Uit",2,"")</f>
        <v/>
      </c>
      <c r="N121" s="4">
        <f>tussenblad!W110</f>
        <v>0</v>
      </c>
      <c r="O121" s="4">
        <f>tussenblad!BV110</f>
        <v>0</v>
      </c>
      <c r="P121" s="4">
        <f>tussenblad!BW110</f>
        <v>0</v>
      </c>
      <c r="Q121" s="4">
        <f>tussenblad!BX110</f>
        <v>0</v>
      </c>
      <c r="R121" s="4">
        <f>tussenblad!BY110</f>
        <v>0</v>
      </c>
      <c r="S121" s="4">
        <f>tussenblad!BZ110</f>
        <v>0</v>
      </c>
      <c r="T121" s="4">
        <f>tussenblad!CA110</f>
        <v>0</v>
      </c>
      <c r="U121" s="4">
        <f>tussenblad!CB110</f>
        <v>0</v>
      </c>
      <c r="V121" s="4">
        <f>tussenblad!CC110</f>
        <v>0</v>
      </c>
      <c r="W121" s="4" t="s">
        <v>94</v>
      </c>
      <c r="X121" s="4" t="s">
        <v>94</v>
      </c>
      <c r="Y121" s="4" t="s">
        <v>94</v>
      </c>
      <c r="Z121" s="4" t="s">
        <v>95</v>
      </c>
      <c r="AA121" s="4" t="s">
        <v>95</v>
      </c>
      <c r="AB121" s="4" t="s">
        <v>95</v>
      </c>
      <c r="AC121" s="4" t="s">
        <v>91</v>
      </c>
      <c r="AD121" s="4" t="s">
        <v>91</v>
      </c>
      <c r="AE121" s="4">
        <v>0</v>
      </c>
      <c r="AF121" s="4">
        <v>0</v>
      </c>
      <c r="AG121" s="4">
        <f>tussenblad!J110</f>
        <v>0</v>
      </c>
      <c r="AH121" s="4">
        <f>tussenblad!I110</f>
        <v>0</v>
      </c>
    </row>
    <row r="122" spans="1:34" x14ac:dyDescent="0.2">
      <c r="A122" s="4" t="s">
        <v>93</v>
      </c>
      <c r="B122" s="4" t="str">
        <f>IF(C122=0,"&lt;BLANK&gt;",Basisgegevens!$F$3)</f>
        <v>&lt;BLANK&gt;</v>
      </c>
      <c r="C122" s="4">
        <f>tussenblad!E111</f>
        <v>0</v>
      </c>
      <c r="D122" s="4">
        <f>tussenblad!H111</f>
        <v>0</v>
      </c>
      <c r="E122" s="25">
        <f>tussenblad!N111</f>
        <v>0</v>
      </c>
      <c r="F122" s="4">
        <f>tussenblad!O111</f>
        <v>0</v>
      </c>
      <c r="G122" s="4">
        <f>tussenblad!P111</f>
        <v>0</v>
      </c>
      <c r="H122" s="25">
        <f>tussenblad!BT111</f>
        <v>0</v>
      </c>
      <c r="I122" s="4">
        <f>tussenblad!Q111</f>
        <v>0</v>
      </c>
      <c r="J122" s="26">
        <f>tussenblad!R111</f>
        <v>0</v>
      </c>
      <c r="K122" s="4">
        <f>IF(tussenblad!$F111="HC","",tussenblad!F111)</f>
        <v>0</v>
      </c>
      <c r="L122" s="4">
        <f>IF(tussenblad!$F111="HC",1,0)</f>
        <v>0</v>
      </c>
      <c r="M122" s="4" t="str">
        <f>IF(tussenblad!V111="Uit",2,"")</f>
        <v/>
      </c>
      <c r="N122" s="4">
        <f>tussenblad!W111</f>
        <v>0</v>
      </c>
      <c r="O122" s="4">
        <f>tussenblad!BV111</f>
        <v>0</v>
      </c>
      <c r="P122" s="4">
        <f>tussenblad!BW111</f>
        <v>0</v>
      </c>
      <c r="Q122" s="4">
        <f>tussenblad!BX111</f>
        <v>0</v>
      </c>
      <c r="R122" s="4">
        <f>tussenblad!BY111</f>
        <v>0</v>
      </c>
      <c r="S122" s="4">
        <f>tussenblad!BZ111</f>
        <v>0</v>
      </c>
      <c r="T122" s="4">
        <f>tussenblad!CA111</f>
        <v>0</v>
      </c>
      <c r="U122" s="4">
        <f>tussenblad!CB111</f>
        <v>0</v>
      </c>
      <c r="V122" s="4">
        <f>tussenblad!CC111</f>
        <v>0</v>
      </c>
      <c r="W122" s="4" t="s">
        <v>94</v>
      </c>
      <c r="X122" s="4" t="s">
        <v>94</v>
      </c>
      <c r="Y122" s="4" t="s">
        <v>94</v>
      </c>
      <c r="Z122" s="4" t="s">
        <v>95</v>
      </c>
      <c r="AA122" s="4" t="s">
        <v>95</v>
      </c>
      <c r="AB122" s="4" t="s">
        <v>95</v>
      </c>
      <c r="AC122" s="4" t="s">
        <v>91</v>
      </c>
      <c r="AD122" s="4" t="s">
        <v>91</v>
      </c>
      <c r="AE122" s="4">
        <v>0</v>
      </c>
      <c r="AF122" s="4">
        <v>0</v>
      </c>
      <c r="AG122" s="4">
        <f>tussenblad!J111</f>
        <v>0</v>
      </c>
      <c r="AH122" s="4">
        <f>tussenblad!I111</f>
        <v>0</v>
      </c>
    </row>
    <row r="123" spans="1:34" x14ac:dyDescent="0.2">
      <c r="A123" s="4" t="s">
        <v>93</v>
      </c>
      <c r="B123" s="4" t="str">
        <f>IF(C123=0,"&lt;BLANK&gt;",Basisgegevens!$F$3)</f>
        <v>&lt;BLANK&gt;</v>
      </c>
      <c r="C123" s="4">
        <f>tussenblad!E112</f>
        <v>0</v>
      </c>
      <c r="D123" s="4">
        <f>tussenblad!H112</f>
        <v>0</v>
      </c>
      <c r="E123" s="25">
        <f>tussenblad!N112</f>
        <v>0</v>
      </c>
      <c r="F123" s="4">
        <f>tussenblad!O112</f>
        <v>0</v>
      </c>
      <c r="G123" s="4">
        <f>tussenblad!P112</f>
        <v>0</v>
      </c>
      <c r="H123" s="25">
        <f>tussenblad!BT112</f>
        <v>0</v>
      </c>
      <c r="I123" s="4">
        <f>tussenblad!Q112</f>
        <v>0</v>
      </c>
      <c r="J123" s="26">
        <f>tussenblad!R112</f>
        <v>0</v>
      </c>
      <c r="K123" s="4">
        <f>IF(tussenblad!$F112="HC","",tussenblad!F112)</f>
        <v>0</v>
      </c>
      <c r="L123" s="4">
        <f>IF(tussenblad!$F112="HC",1,0)</f>
        <v>0</v>
      </c>
      <c r="M123" s="4" t="str">
        <f>IF(tussenblad!V112="Uit",2,"")</f>
        <v/>
      </c>
      <c r="N123" s="4">
        <f>tussenblad!W112</f>
        <v>0</v>
      </c>
      <c r="O123" s="4">
        <f>tussenblad!BV112</f>
        <v>0</v>
      </c>
      <c r="P123" s="4">
        <f>tussenblad!BW112</f>
        <v>0</v>
      </c>
      <c r="Q123" s="4">
        <f>tussenblad!BX112</f>
        <v>0</v>
      </c>
      <c r="R123" s="4">
        <f>tussenblad!BY112</f>
        <v>0</v>
      </c>
      <c r="S123" s="4">
        <f>tussenblad!BZ112</f>
        <v>0</v>
      </c>
      <c r="T123" s="4">
        <f>tussenblad!CA112</f>
        <v>0</v>
      </c>
      <c r="U123" s="4">
        <f>tussenblad!CB112</f>
        <v>0</v>
      </c>
      <c r="V123" s="4">
        <f>tussenblad!CC112</f>
        <v>0</v>
      </c>
      <c r="W123" s="4" t="s">
        <v>94</v>
      </c>
      <c r="X123" s="4" t="s">
        <v>94</v>
      </c>
      <c r="Y123" s="4" t="s">
        <v>94</v>
      </c>
      <c r="Z123" s="4" t="s">
        <v>95</v>
      </c>
      <c r="AA123" s="4" t="s">
        <v>95</v>
      </c>
      <c r="AB123" s="4" t="s">
        <v>95</v>
      </c>
      <c r="AC123" s="4" t="s">
        <v>91</v>
      </c>
      <c r="AD123" s="4" t="s">
        <v>91</v>
      </c>
      <c r="AE123" s="4">
        <v>0</v>
      </c>
      <c r="AF123" s="4">
        <v>0</v>
      </c>
      <c r="AG123" s="4">
        <f>tussenblad!J112</f>
        <v>0</v>
      </c>
      <c r="AH123" s="4">
        <f>tussenblad!I112</f>
        <v>0</v>
      </c>
    </row>
    <row r="124" spans="1:34" x14ac:dyDescent="0.2">
      <c r="A124" s="4" t="s">
        <v>93</v>
      </c>
      <c r="B124" s="4" t="str">
        <f>IF(C124=0,"&lt;BLANK&gt;",Basisgegevens!$F$3)</f>
        <v>&lt;BLANK&gt;</v>
      </c>
      <c r="C124" s="4">
        <f>tussenblad!E113</f>
        <v>0</v>
      </c>
      <c r="D124" s="4">
        <f>tussenblad!H113</f>
        <v>0</v>
      </c>
      <c r="E124" s="25">
        <f>tussenblad!N113</f>
        <v>0</v>
      </c>
      <c r="F124" s="4">
        <f>tussenblad!O113</f>
        <v>0</v>
      </c>
      <c r="G124" s="4">
        <f>tussenblad!P113</f>
        <v>0</v>
      </c>
      <c r="H124" s="25">
        <f>tussenblad!BT113</f>
        <v>0</v>
      </c>
      <c r="I124" s="4">
        <f>tussenblad!Q113</f>
        <v>0</v>
      </c>
      <c r="J124" s="26">
        <f>tussenblad!R113</f>
        <v>0</v>
      </c>
      <c r="K124" s="4">
        <f>IF(tussenblad!$F113="HC","",tussenblad!F113)</f>
        <v>0</v>
      </c>
      <c r="L124" s="4">
        <f>IF(tussenblad!$F113="HC",1,0)</f>
        <v>0</v>
      </c>
      <c r="M124" s="4" t="str">
        <f>IF(tussenblad!V113="Uit",2,"")</f>
        <v/>
      </c>
      <c r="N124" s="4">
        <f>tussenblad!W113</f>
        <v>0</v>
      </c>
      <c r="O124" s="4">
        <f>tussenblad!BV113</f>
        <v>0</v>
      </c>
      <c r="P124" s="4">
        <f>tussenblad!BW113</f>
        <v>0</v>
      </c>
      <c r="Q124" s="4">
        <f>tussenblad!BX113</f>
        <v>0</v>
      </c>
      <c r="R124" s="4">
        <f>tussenblad!BY113</f>
        <v>0</v>
      </c>
      <c r="S124" s="4">
        <f>tussenblad!BZ113</f>
        <v>0</v>
      </c>
      <c r="T124" s="4">
        <f>tussenblad!CA113</f>
        <v>0</v>
      </c>
      <c r="U124" s="4">
        <f>tussenblad!CB113</f>
        <v>0</v>
      </c>
      <c r="V124" s="4">
        <f>tussenblad!CC113</f>
        <v>0</v>
      </c>
      <c r="W124" s="4" t="s">
        <v>94</v>
      </c>
      <c r="X124" s="4" t="s">
        <v>94</v>
      </c>
      <c r="Y124" s="4" t="s">
        <v>94</v>
      </c>
      <c r="Z124" s="4" t="s">
        <v>95</v>
      </c>
      <c r="AA124" s="4" t="s">
        <v>95</v>
      </c>
      <c r="AB124" s="4" t="s">
        <v>95</v>
      </c>
      <c r="AC124" s="4" t="s">
        <v>91</v>
      </c>
      <c r="AD124" s="4" t="s">
        <v>91</v>
      </c>
      <c r="AE124" s="4">
        <v>0</v>
      </c>
      <c r="AF124" s="4">
        <v>0</v>
      </c>
      <c r="AG124" s="4">
        <f>tussenblad!J113</f>
        <v>0</v>
      </c>
      <c r="AH124" s="4">
        <f>tussenblad!I113</f>
        <v>0</v>
      </c>
    </row>
    <row r="125" spans="1:34" x14ac:dyDescent="0.2">
      <c r="A125" s="4" t="s">
        <v>93</v>
      </c>
      <c r="B125" s="4" t="str">
        <f>IF(C125=0,"&lt;BLANK&gt;",Basisgegevens!$F$3)</f>
        <v>&lt;BLANK&gt;</v>
      </c>
      <c r="C125" s="4">
        <f>tussenblad!E114</f>
        <v>0</v>
      </c>
      <c r="D125" s="4">
        <f>tussenblad!H114</f>
        <v>0</v>
      </c>
      <c r="E125" s="25">
        <f>tussenblad!N114</f>
        <v>0</v>
      </c>
      <c r="F125" s="4">
        <f>tussenblad!O114</f>
        <v>0</v>
      </c>
      <c r="G125" s="4">
        <f>tussenblad!P114</f>
        <v>0</v>
      </c>
      <c r="H125" s="25">
        <f>tussenblad!BT114</f>
        <v>0</v>
      </c>
      <c r="I125" s="4">
        <f>tussenblad!Q114</f>
        <v>0</v>
      </c>
      <c r="J125" s="26">
        <f>tussenblad!R114</f>
        <v>0</v>
      </c>
      <c r="K125" s="4">
        <f>IF(tussenblad!$F114="HC","",tussenblad!F114)</f>
        <v>0</v>
      </c>
      <c r="L125" s="4">
        <f>IF(tussenblad!$F114="HC",1,0)</f>
        <v>0</v>
      </c>
      <c r="M125" s="4" t="str">
        <f>IF(tussenblad!V114="Uit",2,"")</f>
        <v/>
      </c>
      <c r="N125" s="4">
        <f>tussenblad!W114</f>
        <v>0</v>
      </c>
      <c r="O125" s="4">
        <f>tussenblad!BV114</f>
        <v>0</v>
      </c>
      <c r="P125" s="4">
        <f>tussenblad!BW114</f>
        <v>0</v>
      </c>
      <c r="Q125" s="4">
        <f>tussenblad!BX114</f>
        <v>0</v>
      </c>
      <c r="R125" s="4">
        <f>tussenblad!BY114</f>
        <v>0</v>
      </c>
      <c r="S125" s="4">
        <f>tussenblad!BZ114</f>
        <v>0</v>
      </c>
      <c r="T125" s="4">
        <f>tussenblad!CA114</f>
        <v>0</v>
      </c>
      <c r="U125" s="4">
        <f>tussenblad!CB114</f>
        <v>0</v>
      </c>
      <c r="V125" s="4">
        <f>tussenblad!CC114</f>
        <v>0</v>
      </c>
      <c r="W125" s="4" t="s">
        <v>94</v>
      </c>
      <c r="X125" s="4" t="s">
        <v>94</v>
      </c>
      <c r="Y125" s="4" t="s">
        <v>94</v>
      </c>
      <c r="Z125" s="4" t="s">
        <v>95</v>
      </c>
      <c r="AA125" s="4" t="s">
        <v>95</v>
      </c>
      <c r="AB125" s="4" t="s">
        <v>95</v>
      </c>
      <c r="AC125" s="4" t="s">
        <v>91</v>
      </c>
      <c r="AD125" s="4" t="s">
        <v>91</v>
      </c>
      <c r="AE125" s="4">
        <v>0</v>
      </c>
      <c r="AF125" s="4">
        <v>0</v>
      </c>
      <c r="AG125" s="4">
        <f>tussenblad!J114</f>
        <v>0</v>
      </c>
      <c r="AH125" s="4">
        <f>tussenblad!I114</f>
        <v>0</v>
      </c>
    </row>
    <row r="126" spans="1:34" x14ac:dyDescent="0.2">
      <c r="A126" s="4" t="s">
        <v>93</v>
      </c>
      <c r="B126" s="4" t="str">
        <f>IF(C126=0,"&lt;BLANK&gt;",Basisgegevens!$F$3)</f>
        <v>&lt;BLANK&gt;</v>
      </c>
      <c r="C126" s="4">
        <f>tussenblad!E115</f>
        <v>0</v>
      </c>
      <c r="D126" s="4">
        <f>tussenblad!H115</f>
        <v>0</v>
      </c>
      <c r="E126" s="25">
        <f>tussenblad!N115</f>
        <v>0</v>
      </c>
      <c r="F126" s="4">
        <f>tussenblad!O115</f>
        <v>0</v>
      </c>
      <c r="G126" s="4">
        <f>tussenblad!P115</f>
        <v>0</v>
      </c>
      <c r="H126" s="25">
        <f>tussenblad!BT115</f>
        <v>0</v>
      </c>
      <c r="I126" s="4">
        <f>tussenblad!Q115</f>
        <v>0</v>
      </c>
      <c r="J126" s="26">
        <f>tussenblad!R115</f>
        <v>0</v>
      </c>
      <c r="K126" s="4">
        <f>IF(tussenblad!$F115="HC","",tussenblad!F115)</f>
        <v>0</v>
      </c>
      <c r="L126" s="4">
        <f>IF(tussenblad!$F115="HC",1,0)</f>
        <v>0</v>
      </c>
      <c r="M126" s="4" t="str">
        <f>IF(tussenblad!V115="Uit",2,"")</f>
        <v/>
      </c>
      <c r="N126" s="4">
        <f>tussenblad!W115</f>
        <v>0</v>
      </c>
      <c r="O126" s="4">
        <f>tussenblad!BV115</f>
        <v>0</v>
      </c>
      <c r="P126" s="4">
        <f>tussenblad!BW115</f>
        <v>0</v>
      </c>
      <c r="Q126" s="4">
        <f>tussenblad!BX115</f>
        <v>0</v>
      </c>
      <c r="R126" s="4">
        <f>tussenblad!BY115</f>
        <v>0</v>
      </c>
      <c r="S126" s="4">
        <f>tussenblad!BZ115</f>
        <v>0</v>
      </c>
      <c r="T126" s="4">
        <f>tussenblad!CA115</f>
        <v>0</v>
      </c>
      <c r="U126" s="4">
        <f>tussenblad!CB115</f>
        <v>0</v>
      </c>
      <c r="V126" s="4">
        <f>tussenblad!CC115</f>
        <v>0</v>
      </c>
      <c r="W126" s="4" t="s">
        <v>94</v>
      </c>
      <c r="X126" s="4" t="s">
        <v>94</v>
      </c>
      <c r="Y126" s="4" t="s">
        <v>94</v>
      </c>
      <c r="Z126" s="4" t="s">
        <v>95</v>
      </c>
      <c r="AA126" s="4" t="s">
        <v>95</v>
      </c>
      <c r="AB126" s="4" t="s">
        <v>95</v>
      </c>
      <c r="AC126" s="4" t="s">
        <v>91</v>
      </c>
      <c r="AD126" s="4" t="s">
        <v>91</v>
      </c>
      <c r="AE126" s="4">
        <v>0</v>
      </c>
      <c r="AF126" s="4">
        <v>0</v>
      </c>
      <c r="AG126" s="4">
        <f>tussenblad!J115</f>
        <v>0</v>
      </c>
      <c r="AH126" s="4">
        <f>tussenblad!I115</f>
        <v>0</v>
      </c>
    </row>
    <row r="127" spans="1:34" x14ac:dyDescent="0.2">
      <c r="A127" s="4" t="s">
        <v>93</v>
      </c>
      <c r="B127" s="4" t="str">
        <f>IF(C127=0,"&lt;BLANK&gt;",Basisgegevens!$F$3)</f>
        <v>&lt;BLANK&gt;</v>
      </c>
      <c r="C127" s="4">
        <f>tussenblad!E116</f>
        <v>0</v>
      </c>
      <c r="D127" s="4">
        <f>tussenblad!H116</f>
        <v>0</v>
      </c>
      <c r="E127" s="25">
        <f>tussenblad!N116</f>
        <v>0</v>
      </c>
      <c r="F127" s="4">
        <f>tussenblad!O116</f>
        <v>0</v>
      </c>
      <c r="G127" s="4">
        <f>tussenblad!P116</f>
        <v>0</v>
      </c>
      <c r="H127" s="25">
        <f>tussenblad!BT116</f>
        <v>0</v>
      </c>
      <c r="I127" s="4">
        <f>tussenblad!Q116</f>
        <v>0</v>
      </c>
      <c r="J127" s="26">
        <f>tussenblad!R116</f>
        <v>0</v>
      </c>
      <c r="K127" s="4">
        <f>IF(tussenblad!$F116="HC","",tussenblad!F116)</f>
        <v>0</v>
      </c>
      <c r="L127" s="4">
        <f>IF(tussenblad!$F116="HC",1,0)</f>
        <v>0</v>
      </c>
      <c r="M127" s="4" t="str">
        <f>IF(tussenblad!V116="Uit",2,"")</f>
        <v/>
      </c>
      <c r="N127" s="4">
        <f>tussenblad!W116</f>
        <v>0</v>
      </c>
      <c r="O127" s="4">
        <f>tussenblad!BV116</f>
        <v>0</v>
      </c>
      <c r="P127" s="4">
        <f>tussenblad!BW116</f>
        <v>0</v>
      </c>
      <c r="Q127" s="4">
        <f>tussenblad!BX116</f>
        <v>0</v>
      </c>
      <c r="R127" s="4">
        <f>tussenblad!BY116</f>
        <v>0</v>
      </c>
      <c r="S127" s="4">
        <f>tussenblad!BZ116</f>
        <v>0</v>
      </c>
      <c r="T127" s="4">
        <f>tussenblad!CA116</f>
        <v>0</v>
      </c>
      <c r="U127" s="4">
        <f>tussenblad!CB116</f>
        <v>0</v>
      </c>
      <c r="V127" s="4">
        <f>tussenblad!CC116</f>
        <v>0</v>
      </c>
      <c r="W127" s="4" t="s">
        <v>94</v>
      </c>
      <c r="X127" s="4" t="s">
        <v>94</v>
      </c>
      <c r="Y127" s="4" t="s">
        <v>94</v>
      </c>
      <c r="Z127" s="4" t="s">
        <v>95</v>
      </c>
      <c r="AA127" s="4" t="s">
        <v>95</v>
      </c>
      <c r="AB127" s="4" t="s">
        <v>95</v>
      </c>
      <c r="AC127" s="4" t="s">
        <v>91</v>
      </c>
      <c r="AD127" s="4" t="s">
        <v>91</v>
      </c>
      <c r="AE127" s="4">
        <v>0</v>
      </c>
      <c r="AF127" s="4">
        <v>0</v>
      </c>
      <c r="AG127" s="4">
        <f>tussenblad!J116</f>
        <v>0</v>
      </c>
      <c r="AH127" s="4">
        <f>tussenblad!I116</f>
        <v>0</v>
      </c>
    </row>
    <row r="128" spans="1:34" x14ac:dyDescent="0.2">
      <c r="A128" s="4" t="s">
        <v>93</v>
      </c>
      <c r="B128" s="4" t="str">
        <f>IF(C128=0,"&lt;BLANK&gt;",Basisgegevens!$F$3)</f>
        <v>&lt;BLANK&gt;</v>
      </c>
      <c r="C128" s="4">
        <f>tussenblad!E117</f>
        <v>0</v>
      </c>
      <c r="D128" s="4">
        <f>tussenblad!H117</f>
        <v>0</v>
      </c>
      <c r="E128" s="25">
        <f>tussenblad!N117</f>
        <v>0</v>
      </c>
      <c r="F128" s="4">
        <f>tussenblad!O117</f>
        <v>0</v>
      </c>
      <c r="G128" s="4">
        <f>tussenblad!P117</f>
        <v>0</v>
      </c>
      <c r="H128" s="25">
        <f>tussenblad!BT117</f>
        <v>0</v>
      </c>
      <c r="I128" s="4">
        <f>tussenblad!Q117</f>
        <v>0</v>
      </c>
      <c r="J128" s="26">
        <f>tussenblad!R117</f>
        <v>0</v>
      </c>
      <c r="K128" s="4">
        <f>IF(tussenblad!$F117="HC","",tussenblad!F117)</f>
        <v>0</v>
      </c>
      <c r="L128" s="4">
        <f>IF(tussenblad!$F117="HC",1,0)</f>
        <v>0</v>
      </c>
      <c r="M128" s="4" t="str">
        <f>IF(tussenblad!V117="Uit",2,"")</f>
        <v/>
      </c>
      <c r="N128" s="4">
        <f>tussenblad!W117</f>
        <v>0</v>
      </c>
      <c r="O128" s="4">
        <f>tussenblad!BV117</f>
        <v>0</v>
      </c>
      <c r="P128" s="4">
        <f>tussenblad!BW117</f>
        <v>0</v>
      </c>
      <c r="Q128" s="4">
        <f>tussenblad!BX117</f>
        <v>0</v>
      </c>
      <c r="R128" s="4">
        <f>tussenblad!BY117</f>
        <v>0</v>
      </c>
      <c r="S128" s="4">
        <f>tussenblad!BZ117</f>
        <v>0</v>
      </c>
      <c r="T128" s="4">
        <f>tussenblad!CA117</f>
        <v>0</v>
      </c>
      <c r="U128" s="4">
        <f>tussenblad!CB117</f>
        <v>0</v>
      </c>
      <c r="V128" s="4">
        <f>tussenblad!CC117</f>
        <v>0</v>
      </c>
      <c r="W128" s="4" t="s">
        <v>94</v>
      </c>
      <c r="X128" s="4" t="s">
        <v>94</v>
      </c>
      <c r="Y128" s="4" t="s">
        <v>94</v>
      </c>
      <c r="Z128" s="4" t="s">
        <v>95</v>
      </c>
      <c r="AA128" s="4" t="s">
        <v>95</v>
      </c>
      <c r="AB128" s="4" t="s">
        <v>95</v>
      </c>
      <c r="AC128" s="4" t="s">
        <v>91</v>
      </c>
      <c r="AD128" s="4" t="s">
        <v>91</v>
      </c>
      <c r="AE128" s="4">
        <v>0</v>
      </c>
      <c r="AF128" s="4">
        <v>0</v>
      </c>
      <c r="AG128" s="4">
        <f>tussenblad!J117</f>
        <v>0</v>
      </c>
      <c r="AH128" s="4">
        <f>tussenblad!I117</f>
        <v>0</v>
      </c>
    </row>
    <row r="129" spans="1:34" x14ac:dyDescent="0.2">
      <c r="A129" s="4" t="s">
        <v>93</v>
      </c>
      <c r="B129" s="4" t="str">
        <f>IF(C129=0,"&lt;BLANK&gt;",Basisgegevens!$F$3)</f>
        <v>&lt;BLANK&gt;</v>
      </c>
      <c r="C129" s="4">
        <f>tussenblad!E118</f>
        <v>0</v>
      </c>
      <c r="D129" s="4">
        <f>tussenblad!H118</f>
        <v>0</v>
      </c>
      <c r="E129" s="25">
        <f>tussenblad!N118</f>
        <v>0</v>
      </c>
      <c r="F129" s="4">
        <f>tussenblad!O118</f>
        <v>0</v>
      </c>
      <c r="G129" s="4">
        <f>tussenblad!P118</f>
        <v>0</v>
      </c>
      <c r="H129" s="25">
        <f>tussenblad!BT118</f>
        <v>0</v>
      </c>
      <c r="I129" s="4">
        <f>tussenblad!Q118</f>
        <v>0</v>
      </c>
      <c r="J129" s="26">
        <f>tussenblad!R118</f>
        <v>0</v>
      </c>
      <c r="K129" s="4">
        <f>IF(tussenblad!$F118="HC","",tussenblad!F118)</f>
        <v>0</v>
      </c>
      <c r="L129" s="4">
        <f>IF(tussenblad!$F118="HC",1,0)</f>
        <v>0</v>
      </c>
      <c r="M129" s="4" t="str">
        <f>IF(tussenblad!V118="Uit",2,"")</f>
        <v/>
      </c>
      <c r="N129" s="4">
        <f>tussenblad!W118</f>
        <v>0</v>
      </c>
      <c r="O129" s="4">
        <f>tussenblad!BV118</f>
        <v>0</v>
      </c>
      <c r="P129" s="4">
        <f>tussenblad!BW118</f>
        <v>0</v>
      </c>
      <c r="Q129" s="4">
        <f>tussenblad!BX118</f>
        <v>0</v>
      </c>
      <c r="R129" s="4">
        <f>tussenblad!BY118</f>
        <v>0</v>
      </c>
      <c r="S129" s="4">
        <f>tussenblad!BZ118</f>
        <v>0</v>
      </c>
      <c r="T129" s="4">
        <f>tussenblad!CA118</f>
        <v>0</v>
      </c>
      <c r="U129" s="4">
        <f>tussenblad!CB118</f>
        <v>0</v>
      </c>
      <c r="V129" s="4">
        <f>tussenblad!CC118</f>
        <v>0</v>
      </c>
      <c r="W129" s="4" t="s">
        <v>94</v>
      </c>
      <c r="X129" s="4" t="s">
        <v>94</v>
      </c>
      <c r="Y129" s="4" t="s">
        <v>94</v>
      </c>
      <c r="Z129" s="4" t="s">
        <v>95</v>
      </c>
      <c r="AA129" s="4" t="s">
        <v>95</v>
      </c>
      <c r="AB129" s="4" t="s">
        <v>95</v>
      </c>
      <c r="AC129" s="4" t="s">
        <v>91</v>
      </c>
      <c r="AD129" s="4" t="s">
        <v>91</v>
      </c>
      <c r="AE129" s="4">
        <v>0</v>
      </c>
      <c r="AF129" s="4">
        <v>0</v>
      </c>
      <c r="AG129" s="4">
        <f>tussenblad!J118</f>
        <v>0</v>
      </c>
      <c r="AH129" s="4">
        <f>tussenblad!I118</f>
        <v>0</v>
      </c>
    </row>
    <row r="130" spans="1:34" x14ac:dyDescent="0.2">
      <c r="A130" s="4" t="s">
        <v>93</v>
      </c>
      <c r="B130" s="4" t="str">
        <f>IF(C130=0,"&lt;BLANK&gt;",Basisgegevens!$F$3)</f>
        <v>&lt;BLANK&gt;</v>
      </c>
      <c r="C130" s="4">
        <f>tussenblad!E119</f>
        <v>0</v>
      </c>
      <c r="D130" s="4">
        <f>tussenblad!H119</f>
        <v>0</v>
      </c>
      <c r="E130" s="25">
        <f>tussenblad!N119</f>
        <v>0</v>
      </c>
      <c r="F130" s="4">
        <f>tussenblad!O119</f>
        <v>0</v>
      </c>
      <c r="G130" s="4">
        <f>tussenblad!P119</f>
        <v>0</v>
      </c>
      <c r="H130" s="25">
        <f>tussenblad!BT119</f>
        <v>0</v>
      </c>
      <c r="I130" s="4">
        <f>tussenblad!Q119</f>
        <v>0</v>
      </c>
      <c r="J130" s="26">
        <f>tussenblad!R119</f>
        <v>0</v>
      </c>
      <c r="K130" s="4">
        <f>IF(tussenblad!$F119="HC","",tussenblad!F119)</f>
        <v>0</v>
      </c>
      <c r="L130" s="4">
        <f>IF(tussenblad!$F119="HC",1,0)</f>
        <v>0</v>
      </c>
      <c r="M130" s="4" t="str">
        <f>IF(tussenblad!V119="Uit",2,"")</f>
        <v/>
      </c>
      <c r="N130" s="4">
        <f>tussenblad!W119</f>
        <v>0</v>
      </c>
      <c r="O130" s="4">
        <f>tussenblad!BV119</f>
        <v>0</v>
      </c>
      <c r="P130" s="4">
        <f>tussenblad!BW119</f>
        <v>0</v>
      </c>
      <c r="Q130" s="4">
        <f>tussenblad!BX119</f>
        <v>0</v>
      </c>
      <c r="R130" s="4">
        <f>tussenblad!BY119</f>
        <v>0</v>
      </c>
      <c r="S130" s="4">
        <f>tussenblad!BZ119</f>
        <v>0</v>
      </c>
      <c r="T130" s="4">
        <f>tussenblad!CA119</f>
        <v>0</v>
      </c>
      <c r="U130" s="4">
        <f>tussenblad!CB119</f>
        <v>0</v>
      </c>
      <c r="V130" s="4">
        <f>tussenblad!CC119</f>
        <v>0</v>
      </c>
      <c r="W130" s="4" t="s">
        <v>94</v>
      </c>
      <c r="X130" s="4" t="s">
        <v>94</v>
      </c>
      <c r="Y130" s="4" t="s">
        <v>94</v>
      </c>
      <c r="Z130" s="4" t="s">
        <v>95</v>
      </c>
      <c r="AA130" s="4" t="s">
        <v>95</v>
      </c>
      <c r="AB130" s="4" t="s">
        <v>95</v>
      </c>
      <c r="AC130" s="4" t="s">
        <v>91</v>
      </c>
      <c r="AD130" s="4" t="s">
        <v>91</v>
      </c>
      <c r="AE130" s="4">
        <v>0</v>
      </c>
      <c r="AF130" s="4">
        <v>0</v>
      </c>
      <c r="AG130" s="4">
        <f>tussenblad!J119</f>
        <v>0</v>
      </c>
      <c r="AH130" s="4">
        <f>tussenblad!I119</f>
        <v>0</v>
      </c>
    </row>
    <row r="131" spans="1:34" x14ac:dyDescent="0.2">
      <c r="A131" s="4" t="s">
        <v>93</v>
      </c>
      <c r="B131" s="4" t="str">
        <f>IF(C131=0,"&lt;BLANK&gt;",Basisgegevens!$F$3)</f>
        <v>&lt;BLANK&gt;</v>
      </c>
      <c r="C131" s="4">
        <f>tussenblad!E120</f>
        <v>0</v>
      </c>
      <c r="D131" s="4">
        <f>tussenblad!H120</f>
        <v>0</v>
      </c>
      <c r="E131" s="25">
        <f>tussenblad!N120</f>
        <v>0</v>
      </c>
      <c r="F131" s="4">
        <f>tussenblad!O120</f>
        <v>0</v>
      </c>
      <c r="G131" s="4">
        <f>tussenblad!P120</f>
        <v>0</v>
      </c>
      <c r="H131" s="25">
        <f>tussenblad!BT120</f>
        <v>0</v>
      </c>
      <c r="I131" s="4">
        <f>tussenblad!Q120</f>
        <v>0</v>
      </c>
      <c r="J131" s="26">
        <f>tussenblad!R120</f>
        <v>0</v>
      </c>
      <c r="K131" s="4">
        <f>IF(tussenblad!$F120="HC","",tussenblad!F120)</f>
        <v>0</v>
      </c>
      <c r="L131" s="4">
        <f>IF(tussenblad!$F120="HC",1,0)</f>
        <v>0</v>
      </c>
      <c r="M131" s="4" t="str">
        <f>IF(tussenblad!V120="Uit",2,"")</f>
        <v/>
      </c>
      <c r="N131" s="4">
        <f>tussenblad!W120</f>
        <v>0</v>
      </c>
      <c r="O131" s="4">
        <f>tussenblad!BV120</f>
        <v>0</v>
      </c>
      <c r="P131" s="4">
        <f>tussenblad!BW120</f>
        <v>0</v>
      </c>
      <c r="Q131" s="4">
        <f>tussenblad!BX120</f>
        <v>0</v>
      </c>
      <c r="R131" s="4">
        <f>tussenblad!BY120</f>
        <v>0</v>
      </c>
      <c r="S131" s="4">
        <f>tussenblad!BZ120</f>
        <v>0</v>
      </c>
      <c r="T131" s="4">
        <f>tussenblad!CA120</f>
        <v>0</v>
      </c>
      <c r="U131" s="4">
        <f>tussenblad!CB120</f>
        <v>0</v>
      </c>
      <c r="V131" s="4">
        <f>tussenblad!CC120</f>
        <v>0</v>
      </c>
      <c r="W131" s="4" t="s">
        <v>94</v>
      </c>
      <c r="X131" s="4" t="s">
        <v>94</v>
      </c>
      <c r="Y131" s="4" t="s">
        <v>94</v>
      </c>
      <c r="Z131" s="4" t="s">
        <v>95</v>
      </c>
      <c r="AA131" s="4" t="s">
        <v>95</v>
      </c>
      <c r="AB131" s="4" t="s">
        <v>95</v>
      </c>
      <c r="AC131" s="4" t="s">
        <v>91</v>
      </c>
      <c r="AD131" s="4" t="s">
        <v>91</v>
      </c>
      <c r="AE131" s="4">
        <v>0</v>
      </c>
      <c r="AF131" s="4">
        <v>0</v>
      </c>
      <c r="AG131" s="4">
        <f>tussenblad!J120</f>
        <v>0</v>
      </c>
      <c r="AH131" s="4">
        <f>tussenblad!I120</f>
        <v>0</v>
      </c>
    </row>
    <row r="132" spans="1:34" x14ac:dyDescent="0.2">
      <c r="A132" s="4" t="s">
        <v>93</v>
      </c>
      <c r="B132" s="4" t="str">
        <f>IF(C132=0,"&lt;BLANK&gt;",Basisgegevens!$F$3)</f>
        <v>&lt;BLANK&gt;</v>
      </c>
      <c r="C132" s="4">
        <f>tussenblad!E121</f>
        <v>0</v>
      </c>
      <c r="D132" s="4">
        <f>tussenblad!H121</f>
        <v>0</v>
      </c>
      <c r="E132" s="25">
        <f>tussenblad!N121</f>
        <v>0</v>
      </c>
      <c r="F132" s="4">
        <f>tussenblad!O121</f>
        <v>0</v>
      </c>
      <c r="G132" s="4">
        <f>tussenblad!P121</f>
        <v>0</v>
      </c>
      <c r="H132" s="25">
        <f>tussenblad!BT121</f>
        <v>0</v>
      </c>
      <c r="I132" s="4">
        <f>tussenblad!Q121</f>
        <v>0</v>
      </c>
      <c r="J132" s="26">
        <f>tussenblad!R121</f>
        <v>0</v>
      </c>
      <c r="K132" s="4">
        <f>IF(tussenblad!$F121="HC","",tussenblad!F121)</f>
        <v>0</v>
      </c>
      <c r="L132" s="4">
        <f>IF(tussenblad!$F121="HC",1,0)</f>
        <v>0</v>
      </c>
      <c r="M132" s="4" t="str">
        <f>IF(tussenblad!V121="Uit",2,"")</f>
        <v/>
      </c>
      <c r="N132" s="4">
        <f>tussenblad!W121</f>
        <v>0</v>
      </c>
      <c r="O132" s="4">
        <f>tussenblad!BV121</f>
        <v>0</v>
      </c>
      <c r="P132" s="4">
        <f>tussenblad!BW121</f>
        <v>0</v>
      </c>
      <c r="Q132" s="4">
        <f>tussenblad!BX121</f>
        <v>0</v>
      </c>
      <c r="R132" s="4">
        <f>tussenblad!BY121</f>
        <v>0</v>
      </c>
      <c r="S132" s="4">
        <f>tussenblad!BZ121</f>
        <v>0</v>
      </c>
      <c r="T132" s="4">
        <f>tussenblad!CA121</f>
        <v>0</v>
      </c>
      <c r="U132" s="4">
        <f>tussenblad!CB121</f>
        <v>0</v>
      </c>
      <c r="V132" s="4">
        <f>tussenblad!CC121</f>
        <v>0</v>
      </c>
      <c r="W132" s="4" t="s">
        <v>94</v>
      </c>
      <c r="X132" s="4" t="s">
        <v>94</v>
      </c>
      <c r="Y132" s="4" t="s">
        <v>94</v>
      </c>
      <c r="Z132" s="4" t="s">
        <v>95</v>
      </c>
      <c r="AA132" s="4" t="s">
        <v>95</v>
      </c>
      <c r="AB132" s="4" t="s">
        <v>95</v>
      </c>
      <c r="AC132" s="4" t="s">
        <v>91</v>
      </c>
      <c r="AD132" s="4" t="s">
        <v>91</v>
      </c>
      <c r="AE132" s="4">
        <v>0</v>
      </c>
      <c r="AF132" s="4">
        <v>0</v>
      </c>
      <c r="AG132" s="4">
        <f>tussenblad!J121</f>
        <v>0</v>
      </c>
      <c r="AH132" s="4">
        <f>tussenblad!I121</f>
        <v>0</v>
      </c>
    </row>
    <row r="133" spans="1:34" x14ac:dyDescent="0.2">
      <c r="A133" s="4" t="s">
        <v>93</v>
      </c>
      <c r="B133" s="4" t="str">
        <f>IF(C133=0,"&lt;BLANK&gt;",Basisgegevens!$F$3)</f>
        <v>&lt;BLANK&gt;</v>
      </c>
      <c r="C133" s="4">
        <f>tussenblad!E122</f>
        <v>0</v>
      </c>
      <c r="D133" s="4">
        <f>tussenblad!H122</f>
        <v>0</v>
      </c>
      <c r="E133" s="25">
        <f>tussenblad!N122</f>
        <v>0</v>
      </c>
      <c r="F133" s="4">
        <f>tussenblad!O122</f>
        <v>0</v>
      </c>
      <c r="G133" s="4">
        <f>tussenblad!P122</f>
        <v>0</v>
      </c>
      <c r="H133" s="25">
        <f>tussenblad!BT122</f>
        <v>0</v>
      </c>
      <c r="I133" s="4">
        <f>tussenblad!Q122</f>
        <v>0</v>
      </c>
      <c r="J133" s="26">
        <f>tussenblad!R122</f>
        <v>0</v>
      </c>
      <c r="K133" s="4">
        <f>IF(tussenblad!$F122="HC","",tussenblad!F122)</f>
        <v>0</v>
      </c>
      <c r="L133" s="4">
        <f>IF(tussenblad!$F122="HC",1,0)</f>
        <v>0</v>
      </c>
      <c r="M133" s="4" t="str">
        <f>IF(tussenblad!V122="Uit",2,"")</f>
        <v/>
      </c>
      <c r="N133" s="4">
        <f>tussenblad!W122</f>
        <v>0</v>
      </c>
      <c r="O133" s="4">
        <f>tussenblad!BV122</f>
        <v>0</v>
      </c>
      <c r="P133" s="4">
        <f>tussenblad!BW122</f>
        <v>0</v>
      </c>
      <c r="Q133" s="4">
        <f>tussenblad!BX122</f>
        <v>0</v>
      </c>
      <c r="R133" s="4">
        <f>tussenblad!BY122</f>
        <v>0</v>
      </c>
      <c r="S133" s="4">
        <f>tussenblad!BZ122</f>
        <v>0</v>
      </c>
      <c r="T133" s="4">
        <f>tussenblad!CA122</f>
        <v>0</v>
      </c>
      <c r="U133" s="4">
        <f>tussenblad!CB122</f>
        <v>0</v>
      </c>
      <c r="V133" s="4">
        <f>tussenblad!CC122</f>
        <v>0</v>
      </c>
      <c r="W133" s="4" t="s">
        <v>94</v>
      </c>
      <c r="X133" s="4" t="s">
        <v>94</v>
      </c>
      <c r="Y133" s="4" t="s">
        <v>94</v>
      </c>
      <c r="Z133" s="4" t="s">
        <v>95</v>
      </c>
      <c r="AA133" s="4" t="s">
        <v>95</v>
      </c>
      <c r="AB133" s="4" t="s">
        <v>95</v>
      </c>
      <c r="AC133" s="4" t="s">
        <v>91</v>
      </c>
      <c r="AD133" s="4" t="s">
        <v>91</v>
      </c>
      <c r="AE133" s="4">
        <v>0</v>
      </c>
      <c r="AF133" s="4">
        <v>0</v>
      </c>
      <c r="AG133" s="4">
        <f>tussenblad!J122</f>
        <v>0</v>
      </c>
      <c r="AH133" s="4">
        <f>tussenblad!I122</f>
        <v>0</v>
      </c>
    </row>
    <row r="134" spans="1:34" x14ac:dyDescent="0.2">
      <c r="A134" s="4" t="s">
        <v>93</v>
      </c>
      <c r="B134" s="4" t="str">
        <f>IF(C134=0,"&lt;BLANK&gt;",Basisgegevens!$F$3)</f>
        <v>&lt;BLANK&gt;</v>
      </c>
      <c r="C134" s="4">
        <f>tussenblad!E123</f>
        <v>0</v>
      </c>
      <c r="D134" s="4">
        <f>tussenblad!H123</f>
        <v>0</v>
      </c>
      <c r="E134" s="25">
        <f>tussenblad!N123</f>
        <v>0</v>
      </c>
      <c r="F134" s="4">
        <f>tussenblad!O123</f>
        <v>0</v>
      </c>
      <c r="G134" s="4">
        <f>tussenblad!P123</f>
        <v>0</v>
      </c>
      <c r="H134" s="25">
        <f>tussenblad!BT123</f>
        <v>0</v>
      </c>
      <c r="I134" s="4">
        <f>tussenblad!Q123</f>
        <v>0</v>
      </c>
      <c r="J134" s="26">
        <f>tussenblad!R123</f>
        <v>0</v>
      </c>
      <c r="K134" s="4">
        <f>IF(tussenblad!$F123="HC","",tussenblad!F123)</f>
        <v>0</v>
      </c>
      <c r="L134" s="4">
        <f>IF(tussenblad!$F123="HC",1,0)</f>
        <v>0</v>
      </c>
      <c r="M134" s="4" t="str">
        <f>IF(tussenblad!V123="Uit",2,"")</f>
        <v/>
      </c>
      <c r="N134" s="4">
        <f>tussenblad!W123</f>
        <v>0</v>
      </c>
      <c r="O134" s="4">
        <f>tussenblad!BV123</f>
        <v>0</v>
      </c>
      <c r="P134" s="4">
        <f>tussenblad!BW123</f>
        <v>0</v>
      </c>
      <c r="Q134" s="4">
        <f>tussenblad!BX123</f>
        <v>0</v>
      </c>
      <c r="R134" s="4">
        <f>tussenblad!BY123</f>
        <v>0</v>
      </c>
      <c r="S134" s="4">
        <f>tussenblad!BZ123</f>
        <v>0</v>
      </c>
      <c r="T134" s="4">
        <f>tussenblad!CA123</f>
        <v>0</v>
      </c>
      <c r="U134" s="4">
        <f>tussenblad!CB123</f>
        <v>0</v>
      </c>
      <c r="V134" s="4">
        <f>tussenblad!CC123</f>
        <v>0</v>
      </c>
      <c r="W134" s="4" t="s">
        <v>94</v>
      </c>
      <c r="X134" s="4" t="s">
        <v>94</v>
      </c>
      <c r="Y134" s="4" t="s">
        <v>94</v>
      </c>
      <c r="Z134" s="4" t="s">
        <v>95</v>
      </c>
      <c r="AA134" s="4" t="s">
        <v>95</v>
      </c>
      <c r="AB134" s="4" t="s">
        <v>95</v>
      </c>
      <c r="AC134" s="4" t="s">
        <v>91</v>
      </c>
      <c r="AD134" s="4" t="s">
        <v>91</v>
      </c>
      <c r="AE134" s="4">
        <v>0</v>
      </c>
      <c r="AF134" s="4">
        <v>0</v>
      </c>
      <c r="AG134" s="4">
        <f>tussenblad!J123</f>
        <v>0</v>
      </c>
      <c r="AH134" s="4">
        <f>tussenblad!I123</f>
        <v>0</v>
      </c>
    </row>
    <row r="135" spans="1:34" x14ac:dyDescent="0.2">
      <c r="A135" s="4" t="s">
        <v>93</v>
      </c>
      <c r="B135" s="4" t="str">
        <f>IF(C135=0,"&lt;BLANK&gt;",Basisgegevens!$F$3)</f>
        <v>&lt;BLANK&gt;</v>
      </c>
      <c r="C135" s="4">
        <f>tussenblad!E124</f>
        <v>0</v>
      </c>
      <c r="D135" s="4">
        <f>tussenblad!H124</f>
        <v>0</v>
      </c>
      <c r="E135" s="25">
        <f>tussenblad!N124</f>
        <v>0</v>
      </c>
      <c r="F135" s="4">
        <f>tussenblad!O124</f>
        <v>0</v>
      </c>
      <c r="G135" s="4">
        <f>tussenblad!P124</f>
        <v>0</v>
      </c>
      <c r="H135" s="25">
        <f>tussenblad!BT124</f>
        <v>0</v>
      </c>
      <c r="I135" s="4">
        <f>tussenblad!Q124</f>
        <v>0</v>
      </c>
      <c r="J135" s="26">
        <f>tussenblad!R124</f>
        <v>0</v>
      </c>
      <c r="K135" s="4">
        <f>IF(tussenblad!$F124="HC","",tussenblad!F124)</f>
        <v>0</v>
      </c>
      <c r="L135" s="4">
        <f>IF(tussenblad!$F124="HC",1,0)</f>
        <v>0</v>
      </c>
      <c r="M135" s="4" t="str">
        <f>IF(tussenblad!V124="Uit",2,"")</f>
        <v/>
      </c>
      <c r="N135" s="4">
        <f>tussenblad!W124</f>
        <v>0</v>
      </c>
      <c r="O135" s="4">
        <f>tussenblad!BV124</f>
        <v>0</v>
      </c>
      <c r="P135" s="4">
        <f>tussenblad!BW124</f>
        <v>0</v>
      </c>
      <c r="Q135" s="4">
        <f>tussenblad!BX124</f>
        <v>0</v>
      </c>
      <c r="R135" s="4">
        <f>tussenblad!BY124</f>
        <v>0</v>
      </c>
      <c r="S135" s="4">
        <f>tussenblad!BZ124</f>
        <v>0</v>
      </c>
      <c r="T135" s="4">
        <f>tussenblad!CA124</f>
        <v>0</v>
      </c>
      <c r="U135" s="4">
        <f>tussenblad!CB124</f>
        <v>0</v>
      </c>
      <c r="V135" s="4">
        <f>tussenblad!CC124</f>
        <v>0</v>
      </c>
      <c r="W135" s="4" t="s">
        <v>94</v>
      </c>
      <c r="X135" s="4" t="s">
        <v>94</v>
      </c>
      <c r="Y135" s="4" t="s">
        <v>94</v>
      </c>
      <c r="Z135" s="4" t="s">
        <v>95</v>
      </c>
      <c r="AA135" s="4" t="s">
        <v>95</v>
      </c>
      <c r="AB135" s="4" t="s">
        <v>95</v>
      </c>
      <c r="AC135" s="4" t="s">
        <v>91</v>
      </c>
      <c r="AD135" s="4" t="s">
        <v>91</v>
      </c>
      <c r="AE135" s="4">
        <v>0</v>
      </c>
      <c r="AF135" s="4">
        <v>0</v>
      </c>
      <c r="AG135" s="4">
        <f>tussenblad!J124</f>
        <v>0</v>
      </c>
      <c r="AH135" s="4">
        <f>tussenblad!I124</f>
        <v>0</v>
      </c>
    </row>
    <row r="136" spans="1:34" x14ac:dyDescent="0.2">
      <c r="A136" s="4" t="s">
        <v>93</v>
      </c>
      <c r="B136" s="4" t="str">
        <f>IF(C136=0,"&lt;BLANK&gt;",Basisgegevens!$F$3)</f>
        <v>&lt;BLANK&gt;</v>
      </c>
      <c r="C136" s="4">
        <f>tussenblad!E125</f>
        <v>0</v>
      </c>
      <c r="D136" s="4">
        <f>tussenblad!H125</f>
        <v>0</v>
      </c>
      <c r="E136" s="25">
        <f>tussenblad!N125</f>
        <v>0</v>
      </c>
      <c r="F136" s="4">
        <f>tussenblad!O125</f>
        <v>0</v>
      </c>
      <c r="G136" s="4">
        <f>tussenblad!P125</f>
        <v>0</v>
      </c>
      <c r="H136" s="25">
        <f>tussenblad!BT125</f>
        <v>0</v>
      </c>
      <c r="I136" s="4">
        <f>tussenblad!Q125</f>
        <v>0</v>
      </c>
      <c r="J136" s="26">
        <f>tussenblad!R125</f>
        <v>0</v>
      </c>
      <c r="K136" s="4">
        <f>IF(tussenblad!$F125="HC","",tussenblad!F125)</f>
        <v>0</v>
      </c>
      <c r="L136" s="4">
        <f>IF(tussenblad!$F125="HC",1,0)</f>
        <v>0</v>
      </c>
      <c r="M136" s="4" t="str">
        <f>IF(tussenblad!V125="Uit",2,"")</f>
        <v/>
      </c>
      <c r="N136" s="4">
        <f>tussenblad!W125</f>
        <v>0</v>
      </c>
      <c r="O136" s="4">
        <f>tussenblad!BV125</f>
        <v>0</v>
      </c>
      <c r="P136" s="4">
        <f>tussenblad!BW125</f>
        <v>0</v>
      </c>
      <c r="Q136" s="4">
        <f>tussenblad!BX125</f>
        <v>0</v>
      </c>
      <c r="R136" s="4">
        <f>tussenblad!BY125</f>
        <v>0</v>
      </c>
      <c r="S136" s="4">
        <f>tussenblad!BZ125</f>
        <v>0</v>
      </c>
      <c r="T136" s="4">
        <f>tussenblad!CA125</f>
        <v>0</v>
      </c>
      <c r="U136" s="4">
        <f>tussenblad!CB125</f>
        <v>0</v>
      </c>
      <c r="V136" s="4">
        <f>tussenblad!CC125</f>
        <v>0</v>
      </c>
      <c r="W136" s="4" t="s">
        <v>94</v>
      </c>
      <c r="X136" s="4" t="s">
        <v>94</v>
      </c>
      <c r="Y136" s="4" t="s">
        <v>94</v>
      </c>
      <c r="Z136" s="4" t="s">
        <v>95</v>
      </c>
      <c r="AA136" s="4" t="s">
        <v>95</v>
      </c>
      <c r="AB136" s="4" t="s">
        <v>95</v>
      </c>
      <c r="AC136" s="4" t="s">
        <v>91</v>
      </c>
      <c r="AD136" s="4" t="s">
        <v>91</v>
      </c>
      <c r="AE136" s="4">
        <v>0</v>
      </c>
      <c r="AF136" s="4">
        <v>0</v>
      </c>
      <c r="AG136" s="4">
        <f>tussenblad!J125</f>
        <v>0</v>
      </c>
      <c r="AH136" s="4">
        <f>tussenblad!I125</f>
        <v>0</v>
      </c>
    </row>
    <row r="137" spans="1:34" x14ac:dyDescent="0.2">
      <c r="A137" s="4" t="s">
        <v>93</v>
      </c>
      <c r="B137" s="4" t="str">
        <f>IF(C137=0,"&lt;BLANK&gt;",Basisgegevens!$F$3)</f>
        <v>&lt;BLANK&gt;</v>
      </c>
      <c r="C137" s="4">
        <f>tussenblad!E126</f>
        <v>0</v>
      </c>
      <c r="D137" s="4">
        <f>tussenblad!H126</f>
        <v>0</v>
      </c>
      <c r="E137" s="25">
        <f>tussenblad!N126</f>
        <v>0</v>
      </c>
      <c r="F137" s="4">
        <f>tussenblad!O126</f>
        <v>0</v>
      </c>
      <c r="G137" s="4">
        <f>tussenblad!P126</f>
        <v>0</v>
      </c>
      <c r="H137" s="25">
        <f>tussenblad!BT126</f>
        <v>0</v>
      </c>
      <c r="I137" s="4">
        <f>tussenblad!Q126</f>
        <v>0</v>
      </c>
      <c r="J137" s="26">
        <f>tussenblad!R126</f>
        <v>0</v>
      </c>
      <c r="K137" s="4">
        <f>IF(tussenblad!$F126="HC","",tussenblad!F126)</f>
        <v>0</v>
      </c>
      <c r="L137" s="4">
        <f>IF(tussenblad!$F126="HC",1,0)</f>
        <v>0</v>
      </c>
      <c r="M137" s="4" t="str">
        <f>IF(tussenblad!V126="Uit",2,"")</f>
        <v/>
      </c>
      <c r="N137" s="4">
        <f>tussenblad!W126</f>
        <v>0</v>
      </c>
      <c r="O137" s="4">
        <f>tussenblad!BV126</f>
        <v>0</v>
      </c>
      <c r="P137" s="4">
        <f>tussenblad!BW126</f>
        <v>0</v>
      </c>
      <c r="Q137" s="4">
        <f>tussenblad!BX126</f>
        <v>0</v>
      </c>
      <c r="R137" s="4">
        <f>tussenblad!BY126</f>
        <v>0</v>
      </c>
      <c r="S137" s="4">
        <f>tussenblad!BZ126</f>
        <v>0</v>
      </c>
      <c r="T137" s="4">
        <f>tussenblad!CA126</f>
        <v>0</v>
      </c>
      <c r="U137" s="4">
        <f>tussenblad!CB126</f>
        <v>0</v>
      </c>
      <c r="V137" s="4">
        <f>tussenblad!CC126</f>
        <v>0</v>
      </c>
      <c r="W137" s="4" t="s">
        <v>94</v>
      </c>
      <c r="X137" s="4" t="s">
        <v>94</v>
      </c>
      <c r="Y137" s="4" t="s">
        <v>94</v>
      </c>
      <c r="Z137" s="4" t="s">
        <v>95</v>
      </c>
      <c r="AA137" s="4" t="s">
        <v>95</v>
      </c>
      <c r="AB137" s="4" t="s">
        <v>95</v>
      </c>
      <c r="AC137" s="4" t="s">
        <v>91</v>
      </c>
      <c r="AD137" s="4" t="s">
        <v>91</v>
      </c>
      <c r="AE137" s="4">
        <v>0</v>
      </c>
      <c r="AF137" s="4">
        <v>0</v>
      </c>
      <c r="AG137" s="4">
        <f>tussenblad!J126</f>
        <v>0</v>
      </c>
      <c r="AH137" s="4">
        <f>tussenblad!I126</f>
        <v>0</v>
      </c>
    </row>
    <row r="138" spans="1:34" x14ac:dyDescent="0.2">
      <c r="A138" s="4" t="s">
        <v>93</v>
      </c>
      <c r="B138" s="4" t="str">
        <f>IF(C138=0,"&lt;BLANK&gt;",Basisgegevens!$F$3)</f>
        <v>&lt;BLANK&gt;</v>
      </c>
      <c r="C138" s="4">
        <f>tussenblad!E127</f>
        <v>0</v>
      </c>
      <c r="D138" s="4">
        <f>tussenblad!H127</f>
        <v>0</v>
      </c>
      <c r="E138" s="25">
        <f>tussenblad!N127</f>
        <v>0</v>
      </c>
      <c r="F138" s="4">
        <f>tussenblad!O127</f>
        <v>0</v>
      </c>
      <c r="G138" s="4">
        <f>tussenblad!P127</f>
        <v>0</v>
      </c>
      <c r="H138" s="25">
        <f>tussenblad!BT127</f>
        <v>0</v>
      </c>
      <c r="I138" s="4">
        <f>tussenblad!Q127</f>
        <v>0</v>
      </c>
      <c r="J138" s="26">
        <f>tussenblad!R127</f>
        <v>0</v>
      </c>
      <c r="K138" s="4">
        <f>IF(tussenblad!$F127="HC","",tussenblad!F127)</f>
        <v>0</v>
      </c>
      <c r="L138" s="4">
        <f>IF(tussenblad!$F127="HC",1,0)</f>
        <v>0</v>
      </c>
      <c r="M138" s="4" t="str">
        <f>IF(tussenblad!V127="Uit",2,"")</f>
        <v/>
      </c>
      <c r="N138" s="4">
        <f>tussenblad!W127</f>
        <v>0</v>
      </c>
      <c r="O138" s="4">
        <f>tussenblad!BV127</f>
        <v>0</v>
      </c>
      <c r="P138" s="4">
        <f>tussenblad!BW127</f>
        <v>0</v>
      </c>
      <c r="Q138" s="4">
        <f>tussenblad!BX127</f>
        <v>0</v>
      </c>
      <c r="R138" s="4">
        <f>tussenblad!BY127</f>
        <v>0</v>
      </c>
      <c r="S138" s="4">
        <f>tussenblad!BZ127</f>
        <v>0</v>
      </c>
      <c r="T138" s="4">
        <f>tussenblad!CA127</f>
        <v>0</v>
      </c>
      <c r="U138" s="4">
        <f>tussenblad!CB127</f>
        <v>0</v>
      </c>
      <c r="V138" s="4">
        <f>tussenblad!CC127</f>
        <v>0</v>
      </c>
      <c r="W138" s="4" t="s">
        <v>94</v>
      </c>
      <c r="X138" s="4" t="s">
        <v>94</v>
      </c>
      <c r="Y138" s="4" t="s">
        <v>94</v>
      </c>
      <c r="Z138" s="4" t="s">
        <v>95</v>
      </c>
      <c r="AA138" s="4" t="s">
        <v>95</v>
      </c>
      <c r="AB138" s="4" t="s">
        <v>95</v>
      </c>
      <c r="AC138" s="4" t="s">
        <v>91</v>
      </c>
      <c r="AD138" s="4" t="s">
        <v>91</v>
      </c>
      <c r="AE138" s="4">
        <v>0</v>
      </c>
      <c r="AF138" s="4">
        <v>0</v>
      </c>
      <c r="AG138" s="4">
        <f>tussenblad!J127</f>
        <v>0</v>
      </c>
      <c r="AH138" s="4">
        <f>tussenblad!I127</f>
        <v>0</v>
      </c>
    </row>
    <row r="139" spans="1:34" x14ac:dyDescent="0.2">
      <c r="A139" s="4" t="s">
        <v>93</v>
      </c>
      <c r="B139" s="4" t="str">
        <f>IF(C139=0,"&lt;BLANK&gt;",Basisgegevens!$F$3)</f>
        <v>&lt;BLANK&gt;</v>
      </c>
      <c r="C139" s="4">
        <f>tussenblad!E128</f>
        <v>0</v>
      </c>
      <c r="D139" s="4">
        <f>tussenblad!H128</f>
        <v>0</v>
      </c>
      <c r="E139" s="25">
        <f>tussenblad!N128</f>
        <v>0</v>
      </c>
      <c r="F139" s="4">
        <f>tussenblad!O128</f>
        <v>0</v>
      </c>
      <c r="G139" s="4">
        <f>tussenblad!P128</f>
        <v>0</v>
      </c>
      <c r="H139" s="25">
        <f>tussenblad!BT128</f>
        <v>0</v>
      </c>
      <c r="I139" s="4">
        <f>tussenblad!Q128</f>
        <v>0</v>
      </c>
      <c r="J139" s="26">
        <f>tussenblad!R128</f>
        <v>0</v>
      </c>
      <c r="K139" s="4">
        <f>IF(tussenblad!$F128="HC","",tussenblad!F128)</f>
        <v>0</v>
      </c>
      <c r="L139" s="4">
        <f>IF(tussenblad!$F128="HC",1,0)</f>
        <v>0</v>
      </c>
      <c r="M139" s="4" t="str">
        <f>IF(tussenblad!V128="Uit",2,"")</f>
        <v/>
      </c>
      <c r="N139" s="4">
        <f>tussenblad!W128</f>
        <v>0</v>
      </c>
      <c r="O139" s="4">
        <f>tussenblad!BV128</f>
        <v>0</v>
      </c>
      <c r="P139" s="4">
        <f>tussenblad!BW128</f>
        <v>0</v>
      </c>
      <c r="Q139" s="4">
        <f>tussenblad!BX128</f>
        <v>0</v>
      </c>
      <c r="R139" s="4">
        <f>tussenblad!BY128</f>
        <v>0</v>
      </c>
      <c r="S139" s="4">
        <f>tussenblad!BZ128</f>
        <v>0</v>
      </c>
      <c r="T139" s="4">
        <f>tussenblad!CA128</f>
        <v>0</v>
      </c>
      <c r="U139" s="4">
        <f>tussenblad!CB128</f>
        <v>0</v>
      </c>
      <c r="V139" s="4">
        <f>tussenblad!CC128</f>
        <v>0</v>
      </c>
      <c r="W139" s="4" t="s">
        <v>94</v>
      </c>
      <c r="X139" s="4" t="s">
        <v>94</v>
      </c>
      <c r="Y139" s="4" t="s">
        <v>94</v>
      </c>
      <c r="Z139" s="4" t="s">
        <v>95</v>
      </c>
      <c r="AA139" s="4" t="s">
        <v>95</v>
      </c>
      <c r="AB139" s="4" t="s">
        <v>95</v>
      </c>
      <c r="AC139" s="4" t="s">
        <v>91</v>
      </c>
      <c r="AD139" s="4" t="s">
        <v>91</v>
      </c>
      <c r="AE139" s="4">
        <v>0</v>
      </c>
      <c r="AF139" s="4">
        <v>0</v>
      </c>
      <c r="AG139" s="4">
        <f>tussenblad!J128</f>
        <v>0</v>
      </c>
      <c r="AH139" s="4">
        <f>tussenblad!I128</f>
        <v>0</v>
      </c>
    </row>
    <row r="140" spans="1:34" x14ac:dyDescent="0.2">
      <c r="A140" s="4" t="s">
        <v>93</v>
      </c>
      <c r="B140" s="4" t="str">
        <f>IF(C140=0,"&lt;BLANK&gt;",Basisgegevens!$F$3)</f>
        <v>&lt;BLANK&gt;</v>
      </c>
      <c r="C140" s="4">
        <f>tussenblad!E129</f>
        <v>0</v>
      </c>
      <c r="D140" s="4">
        <f>tussenblad!H129</f>
        <v>0</v>
      </c>
      <c r="E140" s="25">
        <f>tussenblad!N129</f>
        <v>0</v>
      </c>
      <c r="F140" s="4">
        <f>tussenblad!O129</f>
        <v>0</v>
      </c>
      <c r="G140" s="4">
        <f>tussenblad!P129</f>
        <v>0</v>
      </c>
      <c r="H140" s="25">
        <f>tussenblad!BT129</f>
        <v>0</v>
      </c>
      <c r="I140" s="4">
        <f>tussenblad!Q129</f>
        <v>0</v>
      </c>
      <c r="J140" s="26">
        <f>tussenblad!R129</f>
        <v>0</v>
      </c>
      <c r="K140" s="4">
        <f>IF(tussenblad!$F129="HC","",tussenblad!F129)</f>
        <v>0</v>
      </c>
      <c r="L140" s="4">
        <f>IF(tussenblad!$F129="HC",1,0)</f>
        <v>0</v>
      </c>
      <c r="M140" s="4" t="str">
        <f>IF(tussenblad!V129="Uit",2,"")</f>
        <v/>
      </c>
      <c r="N140" s="4">
        <f>tussenblad!W129</f>
        <v>0</v>
      </c>
      <c r="O140" s="4">
        <f>tussenblad!BV129</f>
        <v>0</v>
      </c>
      <c r="P140" s="4">
        <f>tussenblad!BW129</f>
        <v>0</v>
      </c>
      <c r="Q140" s="4">
        <f>tussenblad!BX129</f>
        <v>0</v>
      </c>
      <c r="R140" s="4">
        <f>tussenblad!BY129</f>
        <v>0</v>
      </c>
      <c r="S140" s="4">
        <f>tussenblad!BZ129</f>
        <v>0</v>
      </c>
      <c r="T140" s="4">
        <f>tussenblad!CA129</f>
        <v>0</v>
      </c>
      <c r="U140" s="4">
        <f>tussenblad!CB129</f>
        <v>0</v>
      </c>
      <c r="V140" s="4">
        <f>tussenblad!CC129</f>
        <v>0</v>
      </c>
      <c r="W140" s="4" t="s">
        <v>94</v>
      </c>
      <c r="X140" s="4" t="s">
        <v>94</v>
      </c>
      <c r="Y140" s="4" t="s">
        <v>94</v>
      </c>
      <c r="Z140" s="4" t="s">
        <v>95</v>
      </c>
      <c r="AA140" s="4" t="s">
        <v>95</v>
      </c>
      <c r="AB140" s="4" t="s">
        <v>95</v>
      </c>
      <c r="AC140" s="4" t="s">
        <v>91</v>
      </c>
      <c r="AD140" s="4" t="s">
        <v>91</v>
      </c>
      <c r="AE140" s="4">
        <v>0</v>
      </c>
      <c r="AF140" s="4">
        <v>0</v>
      </c>
      <c r="AG140" s="4">
        <f>tussenblad!J129</f>
        <v>0</v>
      </c>
      <c r="AH140" s="4">
        <f>tussenblad!I129</f>
        <v>0</v>
      </c>
    </row>
    <row r="141" spans="1:34" x14ac:dyDescent="0.2">
      <c r="A141" s="4" t="s">
        <v>93</v>
      </c>
      <c r="B141" s="4" t="str">
        <f>IF(C141=0,"&lt;BLANK&gt;",Basisgegevens!$F$3)</f>
        <v>&lt;BLANK&gt;</v>
      </c>
      <c r="C141" s="4">
        <f>tussenblad!E130</f>
        <v>0</v>
      </c>
      <c r="D141" s="4">
        <f>tussenblad!H130</f>
        <v>0</v>
      </c>
      <c r="E141" s="25">
        <f>tussenblad!N130</f>
        <v>0</v>
      </c>
      <c r="F141" s="4">
        <f>tussenblad!O130</f>
        <v>0</v>
      </c>
      <c r="G141" s="4">
        <f>tussenblad!P130</f>
        <v>0</v>
      </c>
      <c r="H141" s="25">
        <f>tussenblad!BT130</f>
        <v>0</v>
      </c>
      <c r="I141" s="4">
        <f>tussenblad!Q130</f>
        <v>0</v>
      </c>
      <c r="J141" s="26">
        <f>tussenblad!R130</f>
        <v>0</v>
      </c>
      <c r="K141" s="4">
        <f>IF(tussenblad!$F130="HC","",tussenblad!F130)</f>
        <v>0</v>
      </c>
      <c r="L141" s="4">
        <f>IF(tussenblad!$F130="HC",1,0)</f>
        <v>0</v>
      </c>
      <c r="M141" s="4" t="str">
        <f>IF(tussenblad!V130="Uit",2,"")</f>
        <v/>
      </c>
      <c r="N141" s="4">
        <f>tussenblad!W130</f>
        <v>0</v>
      </c>
      <c r="O141" s="4">
        <f>tussenblad!BV130</f>
        <v>0</v>
      </c>
      <c r="P141" s="4">
        <f>tussenblad!BW130</f>
        <v>0</v>
      </c>
      <c r="Q141" s="4">
        <f>tussenblad!BX130</f>
        <v>0</v>
      </c>
      <c r="R141" s="4">
        <f>tussenblad!BY130</f>
        <v>0</v>
      </c>
      <c r="S141" s="4">
        <f>tussenblad!BZ130</f>
        <v>0</v>
      </c>
      <c r="T141" s="4">
        <f>tussenblad!CA130</f>
        <v>0</v>
      </c>
      <c r="U141" s="4">
        <f>tussenblad!CB130</f>
        <v>0</v>
      </c>
      <c r="V141" s="4">
        <f>tussenblad!CC130</f>
        <v>0</v>
      </c>
      <c r="W141" s="4" t="s">
        <v>94</v>
      </c>
      <c r="X141" s="4" t="s">
        <v>94</v>
      </c>
      <c r="Y141" s="4" t="s">
        <v>94</v>
      </c>
      <c r="Z141" s="4" t="s">
        <v>95</v>
      </c>
      <c r="AA141" s="4" t="s">
        <v>95</v>
      </c>
      <c r="AB141" s="4" t="s">
        <v>95</v>
      </c>
      <c r="AC141" s="4" t="s">
        <v>91</v>
      </c>
      <c r="AD141" s="4" t="s">
        <v>91</v>
      </c>
      <c r="AE141" s="4">
        <v>0</v>
      </c>
      <c r="AF141" s="4">
        <v>0</v>
      </c>
      <c r="AG141" s="4">
        <f>tussenblad!J130</f>
        <v>0</v>
      </c>
      <c r="AH141" s="4">
        <f>tussenblad!I130</f>
        <v>0</v>
      </c>
    </row>
    <row r="142" spans="1:34" x14ac:dyDescent="0.2">
      <c r="A142" s="4" t="s">
        <v>93</v>
      </c>
      <c r="B142" s="4" t="str">
        <f>IF(C142=0,"&lt;BLANK&gt;",Basisgegevens!$F$3)</f>
        <v>&lt;BLANK&gt;</v>
      </c>
      <c r="C142" s="4">
        <f>tussenblad!E131</f>
        <v>0</v>
      </c>
      <c r="D142" s="4">
        <f>tussenblad!H131</f>
        <v>0</v>
      </c>
      <c r="E142" s="25">
        <f>tussenblad!N131</f>
        <v>0</v>
      </c>
      <c r="F142" s="4">
        <f>tussenblad!O131</f>
        <v>0</v>
      </c>
      <c r="G142" s="4">
        <f>tussenblad!P131</f>
        <v>0</v>
      </c>
      <c r="H142" s="25">
        <f>tussenblad!BT131</f>
        <v>0</v>
      </c>
      <c r="I142" s="4">
        <f>tussenblad!Q131</f>
        <v>0</v>
      </c>
      <c r="J142" s="26">
        <f>tussenblad!R131</f>
        <v>0</v>
      </c>
      <c r="K142" s="4">
        <f>IF(tussenblad!$F131="HC","",tussenblad!F131)</f>
        <v>0</v>
      </c>
      <c r="L142" s="4">
        <f>IF(tussenblad!$F131="HC",1,0)</f>
        <v>0</v>
      </c>
      <c r="M142" s="4" t="str">
        <f>IF(tussenblad!V131="Uit",2,"")</f>
        <v/>
      </c>
      <c r="N142" s="4">
        <f>tussenblad!W131</f>
        <v>0</v>
      </c>
      <c r="O142" s="4">
        <f>tussenblad!BV131</f>
        <v>0</v>
      </c>
      <c r="P142" s="4">
        <f>tussenblad!BW131</f>
        <v>0</v>
      </c>
      <c r="Q142" s="4">
        <f>tussenblad!BX131</f>
        <v>0</v>
      </c>
      <c r="R142" s="4">
        <f>tussenblad!BY131</f>
        <v>0</v>
      </c>
      <c r="S142" s="4">
        <f>tussenblad!BZ131</f>
        <v>0</v>
      </c>
      <c r="T142" s="4">
        <f>tussenblad!CA131</f>
        <v>0</v>
      </c>
      <c r="U142" s="4">
        <f>tussenblad!CB131</f>
        <v>0</v>
      </c>
      <c r="V142" s="4">
        <f>tussenblad!CC131</f>
        <v>0</v>
      </c>
      <c r="W142" s="4" t="s">
        <v>94</v>
      </c>
      <c r="X142" s="4" t="s">
        <v>94</v>
      </c>
      <c r="Y142" s="4" t="s">
        <v>94</v>
      </c>
      <c r="Z142" s="4" t="s">
        <v>95</v>
      </c>
      <c r="AA142" s="4" t="s">
        <v>95</v>
      </c>
      <c r="AB142" s="4" t="s">
        <v>95</v>
      </c>
      <c r="AC142" s="4" t="s">
        <v>91</v>
      </c>
      <c r="AD142" s="4" t="s">
        <v>91</v>
      </c>
      <c r="AE142" s="4">
        <v>0</v>
      </c>
      <c r="AF142" s="4">
        <v>0</v>
      </c>
      <c r="AG142" s="4">
        <f>tussenblad!J131</f>
        <v>0</v>
      </c>
      <c r="AH142" s="4">
        <f>tussenblad!I131</f>
        <v>0</v>
      </c>
    </row>
    <row r="143" spans="1:34" x14ac:dyDescent="0.2">
      <c r="A143" s="4" t="s">
        <v>93</v>
      </c>
      <c r="B143" s="4" t="str">
        <f>IF(C143=0,"&lt;BLANK&gt;",Basisgegevens!$F$3)</f>
        <v>&lt;BLANK&gt;</v>
      </c>
      <c r="C143" s="4">
        <f>tussenblad!E132</f>
        <v>0</v>
      </c>
      <c r="D143" s="4">
        <f>tussenblad!H132</f>
        <v>0</v>
      </c>
      <c r="E143" s="25">
        <f>tussenblad!N132</f>
        <v>0</v>
      </c>
      <c r="F143" s="4">
        <f>tussenblad!O132</f>
        <v>0</v>
      </c>
      <c r="G143" s="4">
        <f>tussenblad!P132</f>
        <v>0</v>
      </c>
      <c r="H143" s="25">
        <f>tussenblad!BT132</f>
        <v>0</v>
      </c>
      <c r="I143" s="4">
        <f>tussenblad!Q132</f>
        <v>0</v>
      </c>
      <c r="J143" s="26">
        <f>tussenblad!R132</f>
        <v>0</v>
      </c>
      <c r="K143" s="4">
        <f>IF(tussenblad!$F132="HC","",tussenblad!F132)</f>
        <v>0</v>
      </c>
      <c r="L143" s="4">
        <f>IF(tussenblad!$F132="HC",1,0)</f>
        <v>0</v>
      </c>
      <c r="M143" s="4" t="str">
        <f>IF(tussenblad!V132="Uit",2,"")</f>
        <v/>
      </c>
      <c r="N143" s="4">
        <f>tussenblad!W132</f>
        <v>0</v>
      </c>
      <c r="O143" s="4">
        <f>tussenblad!BV132</f>
        <v>0</v>
      </c>
      <c r="P143" s="4">
        <f>tussenblad!BW132</f>
        <v>0</v>
      </c>
      <c r="Q143" s="4">
        <f>tussenblad!BX132</f>
        <v>0</v>
      </c>
      <c r="R143" s="4">
        <f>tussenblad!BY132</f>
        <v>0</v>
      </c>
      <c r="S143" s="4">
        <f>tussenblad!BZ132</f>
        <v>0</v>
      </c>
      <c r="T143" s="4">
        <f>tussenblad!CA132</f>
        <v>0</v>
      </c>
      <c r="U143" s="4">
        <f>tussenblad!CB132</f>
        <v>0</v>
      </c>
      <c r="V143" s="4">
        <f>tussenblad!CC132</f>
        <v>0</v>
      </c>
      <c r="W143" s="4" t="s">
        <v>94</v>
      </c>
      <c r="X143" s="4" t="s">
        <v>94</v>
      </c>
      <c r="Y143" s="4" t="s">
        <v>94</v>
      </c>
      <c r="Z143" s="4" t="s">
        <v>95</v>
      </c>
      <c r="AA143" s="4" t="s">
        <v>95</v>
      </c>
      <c r="AB143" s="4" t="s">
        <v>95</v>
      </c>
      <c r="AC143" s="4" t="s">
        <v>91</v>
      </c>
      <c r="AD143" s="4" t="s">
        <v>91</v>
      </c>
      <c r="AE143" s="4">
        <v>0</v>
      </c>
      <c r="AF143" s="4">
        <v>0</v>
      </c>
      <c r="AG143" s="4">
        <f>tussenblad!J132</f>
        <v>0</v>
      </c>
      <c r="AH143" s="4">
        <f>tussenblad!I132</f>
        <v>0</v>
      </c>
    </row>
    <row r="144" spans="1:34" x14ac:dyDescent="0.2">
      <c r="A144" s="4" t="s">
        <v>93</v>
      </c>
      <c r="B144" s="4" t="str">
        <f>IF(C144=0,"&lt;BLANK&gt;",Basisgegevens!$F$3)</f>
        <v>&lt;BLANK&gt;</v>
      </c>
      <c r="C144" s="4">
        <f>tussenblad!E133</f>
        <v>0</v>
      </c>
      <c r="D144" s="4">
        <f>tussenblad!H133</f>
        <v>0</v>
      </c>
      <c r="E144" s="25">
        <f>tussenblad!N133</f>
        <v>0</v>
      </c>
      <c r="F144" s="4">
        <f>tussenblad!O133</f>
        <v>0</v>
      </c>
      <c r="G144" s="4">
        <f>tussenblad!P133</f>
        <v>0</v>
      </c>
      <c r="H144" s="25">
        <f>tussenblad!BT133</f>
        <v>0</v>
      </c>
      <c r="I144" s="4">
        <f>tussenblad!Q133</f>
        <v>0</v>
      </c>
      <c r="J144" s="26">
        <f>tussenblad!R133</f>
        <v>0</v>
      </c>
      <c r="K144" s="4">
        <f>IF(tussenblad!$F133="HC","",tussenblad!F133)</f>
        <v>0</v>
      </c>
      <c r="L144" s="4">
        <f>IF(tussenblad!$F133="HC",1,0)</f>
        <v>0</v>
      </c>
      <c r="M144" s="4" t="str">
        <f>IF(tussenblad!V133="Uit",2,"")</f>
        <v/>
      </c>
      <c r="N144" s="4">
        <f>tussenblad!W133</f>
        <v>0</v>
      </c>
      <c r="O144" s="4">
        <f>tussenblad!BV133</f>
        <v>0</v>
      </c>
      <c r="P144" s="4">
        <f>tussenblad!BW133</f>
        <v>0</v>
      </c>
      <c r="Q144" s="4">
        <f>tussenblad!BX133</f>
        <v>0</v>
      </c>
      <c r="R144" s="4">
        <f>tussenblad!BY133</f>
        <v>0</v>
      </c>
      <c r="S144" s="4">
        <f>tussenblad!BZ133</f>
        <v>0</v>
      </c>
      <c r="T144" s="4">
        <f>tussenblad!CA133</f>
        <v>0</v>
      </c>
      <c r="U144" s="4">
        <f>tussenblad!CB133</f>
        <v>0</v>
      </c>
      <c r="V144" s="4">
        <f>tussenblad!CC133</f>
        <v>0</v>
      </c>
      <c r="W144" s="4" t="s">
        <v>94</v>
      </c>
      <c r="X144" s="4" t="s">
        <v>94</v>
      </c>
      <c r="Y144" s="4" t="s">
        <v>94</v>
      </c>
      <c r="Z144" s="4" t="s">
        <v>95</v>
      </c>
      <c r="AA144" s="4" t="s">
        <v>95</v>
      </c>
      <c r="AB144" s="4" t="s">
        <v>95</v>
      </c>
      <c r="AC144" s="4" t="s">
        <v>91</v>
      </c>
      <c r="AD144" s="4" t="s">
        <v>91</v>
      </c>
      <c r="AE144" s="4">
        <v>0</v>
      </c>
      <c r="AF144" s="4">
        <v>0</v>
      </c>
      <c r="AG144" s="4">
        <f>tussenblad!J133</f>
        <v>0</v>
      </c>
      <c r="AH144" s="4">
        <f>tussenblad!I133</f>
        <v>0</v>
      </c>
    </row>
    <row r="145" spans="1:34" x14ac:dyDescent="0.2">
      <c r="A145" s="4" t="s">
        <v>93</v>
      </c>
      <c r="B145" s="4" t="str">
        <f>IF(C145=0,"&lt;BLANK&gt;",Basisgegevens!$F$3)</f>
        <v>&lt;BLANK&gt;</v>
      </c>
      <c r="C145" s="4">
        <f>tussenblad!E134</f>
        <v>0</v>
      </c>
      <c r="D145" s="4">
        <f>tussenblad!H134</f>
        <v>0</v>
      </c>
      <c r="E145" s="25">
        <f>tussenblad!N134</f>
        <v>0</v>
      </c>
      <c r="F145" s="4">
        <f>tussenblad!O134</f>
        <v>0</v>
      </c>
      <c r="G145" s="4">
        <f>tussenblad!P134</f>
        <v>0</v>
      </c>
      <c r="H145" s="25">
        <f>tussenblad!BT134</f>
        <v>0</v>
      </c>
      <c r="I145" s="4">
        <f>tussenblad!Q134</f>
        <v>0</v>
      </c>
      <c r="J145" s="26">
        <f>tussenblad!R134</f>
        <v>0</v>
      </c>
      <c r="K145" s="4">
        <f>IF(tussenblad!$F134="HC","",tussenblad!F134)</f>
        <v>0</v>
      </c>
      <c r="L145" s="4">
        <f>IF(tussenblad!$F134="HC",1,0)</f>
        <v>0</v>
      </c>
      <c r="M145" s="4" t="str">
        <f>IF(tussenblad!V134="Uit",2,"")</f>
        <v/>
      </c>
      <c r="N145" s="4">
        <f>tussenblad!W134</f>
        <v>0</v>
      </c>
      <c r="O145" s="4">
        <f>tussenblad!BV134</f>
        <v>0</v>
      </c>
      <c r="P145" s="4">
        <f>tussenblad!BW134</f>
        <v>0</v>
      </c>
      <c r="Q145" s="4">
        <f>tussenblad!BX134</f>
        <v>0</v>
      </c>
      <c r="R145" s="4">
        <f>tussenblad!BY134</f>
        <v>0</v>
      </c>
      <c r="S145" s="4">
        <f>tussenblad!BZ134</f>
        <v>0</v>
      </c>
      <c r="T145" s="4">
        <f>tussenblad!CA134</f>
        <v>0</v>
      </c>
      <c r="U145" s="4">
        <f>tussenblad!CB134</f>
        <v>0</v>
      </c>
      <c r="V145" s="4">
        <f>tussenblad!CC134</f>
        <v>0</v>
      </c>
      <c r="W145" s="4" t="s">
        <v>94</v>
      </c>
      <c r="X145" s="4" t="s">
        <v>94</v>
      </c>
      <c r="Y145" s="4" t="s">
        <v>94</v>
      </c>
      <c r="Z145" s="4" t="s">
        <v>95</v>
      </c>
      <c r="AA145" s="4" t="s">
        <v>95</v>
      </c>
      <c r="AB145" s="4" t="s">
        <v>95</v>
      </c>
      <c r="AC145" s="4" t="s">
        <v>91</v>
      </c>
      <c r="AD145" s="4" t="s">
        <v>91</v>
      </c>
      <c r="AE145" s="4">
        <v>0</v>
      </c>
      <c r="AF145" s="4">
        <v>0</v>
      </c>
      <c r="AG145" s="4">
        <f>tussenblad!J134</f>
        <v>0</v>
      </c>
      <c r="AH145" s="4">
        <f>tussenblad!I134</f>
        <v>0</v>
      </c>
    </row>
    <row r="146" spans="1:34" x14ac:dyDescent="0.2">
      <c r="A146" s="4" t="s">
        <v>93</v>
      </c>
      <c r="B146" s="4" t="str">
        <f>IF(C146=0,"&lt;BLANK&gt;",Basisgegevens!$F$3)</f>
        <v>&lt;BLANK&gt;</v>
      </c>
      <c r="C146" s="4">
        <f>tussenblad!E135</f>
        <v>0</v>
      </c>
      <c r="D146" s="4">
        <f>tussenblad!H135</f>
        <v>0</v>
      </c>
      <c r="E146" s="25">
        <f>tussenblad!N135</f>
        <v>0</v>
      </c>
      <c r="F146" s="4">
        <f>tussenblad!O135</f>
        <v>0</v>
      </c>
      <c r="G146" s="4">
        <f>tussenblad!P135</f>
        <v>0</v>
      </c>
      <c r="H146" s="25">
        <f>tussenblad!BT135</f>
        <v>0</v>
      </c>
      <c r="I146" s="4">
        <f>tussenblad!Q135</f>
        <v>0</v>
      </c>
      <c r="J146" s="26">
        <f>tussenblad!R135</f>
        <v>0</v>
      </c>
      <c r="K146" s="4">
        <f>IF(tussenblad!$F135="HC","",tussenblad!F135)</f>
        <v>0</v>
      </c>
      <c r="L146" s="4">
        <f>IF(tussenblad!$F135="HC",1,0)</f>
        <v>0</v>
      </c>
      <c r="M146" s="4" t="str">
        <f>IF(tussenblad!V135="Uit",2,"")</f>
        <v/>
      </c>
      <c r="N146" s="4">
        <f>tussenblad!W135</f>
        <v>0</v>
      </c>
      <c r="O146" s="4">
        <f>tussenblad!BV135</f>
        <v>0</v>
      </c>
      <c r="P146" s="4">
        <f>tussenblad!BW135</f>
        <v>0</v>
      </c>
      <c r="Q146" s="4">
        <f>tussenblad!BX135</f>
        <v>0</v>
      </c>
      <c r="R146" s="4">
        <f>tussenblad!BY135</f>
        <v>0</v>
      </c>
      <c r="S146" s="4">
        <f>tussenblad!BZ135</f>
        <v>0</v>
      </c>
      <c r="T146" s="4">
        <f>tussenblad!CA135</f>
        <v>0</v>
      </c>
      <c r="U146" s="4">
        <f>tussenblad!CB135</f>
        <v>0</v>
      </c>
      <c r="V146" s="4">
        <f>tussenblad!CC135</f>
        <v>0</v>
      </c>
      <c r="W146" s="4" t="s">
        <v>94</v>
      </c>
      <c r="X146" s="4" t="s">
        <v>94</v>
      </c>
      <c r="Y146" s="4" t="s">
        <v>94</v>
      </c>
      <c r="Z146" s="4" t="s">
        <v>95</v>
      </c>
      <c r="AA146" s="4" t="s">
        <v>95</v>
      </c>
      <c r="AB146" s="4" t="s">
        <v>95</v>
      </c>
      <c r="AC146" s="4" t="s">
        <v>91</v>
      </c>
      <c r="AD146" s="4" t="s">
        <v>91</v>
      </c>
      <c r="AE146" s="4">
        <v>0</v>
      </c>
      <c r="AF146" s="4">
        <v>0</v>
      </c>
      <c r="AG146" s="4">
        <f>tussenblad!J135</f>
        <v>0</v>
      </c>
      <c r="AH146" s="4">
        <f>tussenblad!I135</f>
        <v>0</v>
      </c>
    </row>
    <row r="147" spans="1:34" x14ac:dyDescent="0.2">
      <c r="A147" s="4" t="s">
        <v>93</v>
      </c>
      <c r="B147" s="4" t="str">
        <f>IF(C147=0,"&lt;BLANK&gt;",Basisgegevens!$F$3)</f>
        <v>&lt;BLANK&gt;</v>
      </c>
      <c r="C147" s="4">
        <f>tussenblad!E136</f>
        <v>0</v>
      </c>
      <c r="D147" s="4">
        <f>tussenblad!H136</f>
        <v>0</v>
      </c>
      <c r="E147" s="25">
        <f>tussenblad!N136</f>
        <v>0</v>
      </c>
      <c r="F147" s="4">
        <f>tussenblad!O136</f>
        <v>0</v>
      </c>
      <c r="G147" s="4">
        <f>tussenblad!P136</f>
        <v>0</v>
      </c>
      <c r="H147" s="25">
        <f>tussenblad!BT136</f>
        <v>0</v>
      </c>
      <c r="I147" s="4">
        <f>tussenblad!Q136</f>
        <v>0</v>
      </c>
      <c r="J147" s="26">
        <f>tussenblad!R136</f>
        <v>0</v>
      </c>
      <c r="K147" s="4">
        <f>IF(tussenblad!$F136="HC","",tussenblad!F136)</f>
        <v>0</v>
      </c>
      <c r="L147" s="4">
        <f>IF(tussenblad!$F136="HC",1,0)</f>
        <v>0</v>
      </c>
      <c r="M147" s="4" t="str">
        <f>IF(tussenblad!V136="Uit",2,"")</f>
        <v/>
      </c>
      <c r="N147" s="4">
        <f>tussenblad!W136</f>
        <v>0</v>
      </c>
      <c r="O147" s="4">
        <f>tussenblad!BV136</f>
        <v>0</v>
      </c>
      <c r="P147" s="4">
        <f>tussenblad!BW136</f>
        <v>0</v>
      </c>
      <c r="Q147" s="4">
        <f>tussenblad!BX136</f>
        <v>0</v>
      </c>
      <c r="R147" s="4">
        <f>tussenblad!BY136</f>
        <v>0</v>
      </c>
      <c r="S147" s="4">
        <f>tussenblad!BZ136</f>
        <v>0</v>
      </c>
      <c r="T147" s="4">
        <f>tussenblad!CA136</f>
        <v>0</v>
      </c>
      <c r="U147" s="4">
        <f>tussenblad!CB136</f>
        <v>0</v>
      </c>
      <c r="V147" s="4">
        <f>tussenblad!CC136</f>
        <v>0</v>
      </c>
      <c r="W147" s="4" t="s">
        <v>94</v>
      </c>
      <c r="X147" s="4" t="s">
        <v>94</v>
      </c>
      <c r="Y147" s="4" t="s">
        <v>94</v>
      </c>
      <c r="Z147" s="4" t="s">
        <v>95</v>
      </c>
      <c r="AA147" s="4" t="s">
        <v>95</v>
      </c>
      <c r="AB147" s="4" t="s">
        <v>95</v>
      </c>
      <c r="AC147" s="4" t="s">
        <v>91</v>
      </c>
      <c r="AD147" s="4" t="s">
        <v>91</v>
      </c>
      <c r="AE147" s="4">
        <v>0</v>
      </c>
      <c r="AF147" s="4">
        <v>0</v>
      </c>
      <c r="AG147" s="4">
        <f>tussenblad!J136</f>
        <v>0</v>
      </c>
      <c r="AH147" s="4">
        <f>tussenblad!I136</f>
        <v>0</v>
      </c>
    </row>
    <row r="148" spans="1:34" x14ac:dyDescent="0.2">
      <c r="A148" s="4" t="s">
        <v>93</v>
      </c>
      <c r="B148" s="4" t="str">
        <f>IF(C148=0,"&lt;BLANK&gt;",Basisgegevens!$F$3)</f>
        <v>&lt;BLANK&gt;</v>
      </c>
      <c r="C148" s="4">
        <f>tussenblad!E137</f>
        <v>0</v>
      </c>
      <c r="D148" s="4">
        <f>tussenblad!H137</f>
        <v>0</v>
      </c>
      <c r="E148" s="25">
        <f>tussenblad!N137</f>
        <v>0</v>
      </c>
      <c r="F148" s="4">
        <f>tussenblad!O137</f>
        <v>0</v>
      </c>
      <c r="G148" s="4">
        <f>tussenblad!P137</f>
        <v>0</v>
      </c>
      <c r="H148" s="25">
        <f>tussenblad!BT137</f>
        <v>0</v>
      </c>
      <c r="I148" s="4">
        <f>tussenblad!Q137</f>
        <v>0</v>
      </c>
      <c r="J148" s="26">
        <f>tussenblad!R137</f>
        <v>0</v>
      </c>
      <c r="K148" s="4">
        <f>IF(tussenblad!$F137="HC","",tussenblad!F137)</f>
        <v>0</v>
      </c>
      <c r="L148" s="4">
        <f>IF(tussenblad!$F137="HC",1,0)</f>
        <v>0</v>
      </c>
      <c r="M148" s="4" t="str">
        <f>IF(tussenblad!V137="Uit",2,"")</f>
        <v/>
      </c>
      <c r="N148" s="4">
        <f>tussenblad!W137</f>
        <v>0</v>
      </c>
      <c r="O148" s="4">
        <f>tussenblad!BV137</f>
        <v>0</v>
      </c>
      <c r="P148" s="4">
        <f>tussenblad!BW137</f>
        <v>0</v>
      </c>
      <c r="Q148" s="4">
        <f>tussenblad!BX137</f>
        <v>0</v>
      </c>
      <c r="R148" s="4">
        <f>tussenblad!BY137</f>
        <v>0</v>
      </c>
      <c r="S148" s="4">
        <f>tussenblad!BZ137</f>
        <v>0</v>
      </c>
      <c r="T148" s="4">
        <f>tussenblad!CA137</f>
        <v>0</v>
      </c>
      <c r="U148" s="4">
        <f>tussenblad!CB137</f>
        <v>0</v>
      </c>
      <c r="V148" s="4">
        <f>tussenblad!CC137</f>
        <v>0</v>
      </c>
      <c r="W148" s="4" t="s">
        <v>94</v>
      </c>
      <c r="X148" s="4" t="s">
        <v>94</v>
      </c>
      <c r="Y148" s="4" t="s">
        <v>94</v>
      </c>
      <c r="Z148" s="4" t="s">
        <v>95</v>
      </c>
      <c r="AA148" s="4" t="s">
        <v>95</v>
      </c>
      <c r="AB148" s="4" t="s">
        <v>95</v>
      </c>
      <c r="AC148" s="4" t="s">
        <v>91</v>
      </c>
      <c r="AD148" s="4" t="s">
        <v>91</v>
      </c>
      <c r="AE148" s="4">
        <v>0</v>
      </c>
      <c r="AF148" s="4">
        <v>0</v>
      </c>
      <c r="AG148" s="4">
        <f>tussenblad!J137</f>
        <v>0</v>
      </c>
      <c r="AH148" s="4">
        <f>tussenblad!I137</f>
        <v>0</v>
      </c>
    </row>
    <row r="149" spans="1:34" x14ac:dyDescent="0.2">
      <c r="A149" s="4" t="s">
        <v>93</v>
      </c>
      <c r="B149" s="4" t="str">
        <f>IF(C149=0,"&lt;BLANK&gt;",Basisgegevens!$F$3)</f>
        <v>&lt;BLANK&gt;</v>
      </c>
      <c r="C149" s="4">
        <f>tussenblad!E138</f>
        <v>0</v>
      </c>
      <c r="D149" s="4">
        <f>tussenblad!H138</f>
        <v>0</v>
      </c>
      <c r="E149" s="25">
        <f>tussenblad!N138</f>
        <v>0</v>
      </c>
      <c r="F149" s="4">
        <f>tussenblad!O138</f>
        <v>0</v>
      </c>
      <c r="G149" s="4">
        <f>tussenblad!P138</f>
        <v>0</v>
      </c>
      <c r="H149" s="25">
        <f>tussenblad!BT138</f>
        <v>0</v>
      </c>
      <c r="I149" s="4">
        <f>tussenblad!Q138</f>
        <v>0</v>
      </c>
      <c r="J149" s="26">
        <f>tussenblad!R138</f>
        <v>0</v>
      </c>
      <c r="K149" s="4">
        <f>IF(tussenblad!$F138="HC","",tussenblad!F138)</f>
        <v>0</v>
      </c>
      <c r="L149" s="4">
        <f>IF(tussenblad!$F138="HC",1,0)</f>
        <v>0</v>
      </c>
      <c r="M149" s="4" t="str">
        <f>IF(tussenblad!V138="Uit",2,"")</f>
        <v/>
      </c>
      <c r="N149" s="4">
        <f>tussenblad!W138</f>
        <v>0</v>
      </c>
      <c r="O149" s="4">
        <f>tussenblad!BV138</f>
        <v>0</v>
      </c>
      <c r="P149" s="4">
        <f>tussenblad!BW138</f>
        <v>0</v>
      </c>
      <c r="Q149" s="4">
        <f>tussenblad!BX138</f>
        <v>0</v>
      </c>
      <c r="R149" s="4">
        <f>tussenblad!BY138</f>
        <v>0</v>
      </c>
      <c r="S149" s="4">
        <f>tussenblad!BZ138</f>
        <v>0</v>
      </c>
      <c r="T149" s="4">
        <f>tussenblad!CA138</f>
        <v>0</v>
      </c>
      <c r="U149" s="4">
        <f>tussenblad!CB138</f>
        <v>0</v>
      </c>
      <c r="V149" s="4">
        <f>tussenblad!CC138</f>
        <v>0</v>
      </c>
      <c r="W149" s="4" t="s">
        <v>94</v>
      </c>
      <c r="X149" s="4" t="s">
        <v>94</v>
      </c>
      <c r="Y149" s="4" t="s">
        <v>94</v>
      </c>
      <c r="Z149" s="4" t="s">
        <v>95</v>
      </c>
      <c r="AA149" s="4" t="s">
        <v>95</v>
      </c>
      <c r="AB149" s="4" t="s">
        <v>95</v>
      </c>
      <c r="AC149" s="4" t="s">
        <v>91</v>
      </c>
      <c r="AD149" s="4" t="s">
        <v>91</v>
      </c>
      <c r="AE149" s="4">
        <v>0</v>
      </c>
      <c r="AF149" s="4">
        <v>0</v>
      </c>
      <c r="AG149" s="4">
        <f>tussenblad!J138</f>
        <v>0</v>
      </c>
      <c r="AH149" s="4">
        <f>tussenblad!I138</f>
        <v>0</v>
      </c>
    </row>
    <row r="150" spans="1:34" x14ac:dyDescent="0.2">
      <c r="A150" s="4" t="s">
        <v>93</v>
      </c>
      <c r="B150" s="4" t="str">
        <f>IF(C150=0,"&lt;BLANK&gt;",Basisgegevens!$F$3)</f>
        <v>&lt;BLANK&gt;</v>
      </c>
      <c r="C150" s="4">
        <f>tussenblad!E139</f>
        <v>0</v>
      </c>
      <c r="D150" s="4">
        <f>tussenblad!H139</f>
        <v>0</v>
      </c>
      <c r="E150" s="25">
        <f>tussenblad!N139</f>
        <v>0</v>
      </c>
      <c r="F150" s="4">
        <f>tussenblad!O139</f>
        <v>0</v>
      </c>
      <c r="G150" s="4">
        <f>tussenblad!P139</f>
        <v>0</v>
      </c>
      <c r="H150" s="25">
        <f>tussenblad!BT139</f>
        <v>0</v>
      </c>
      <c r="I150" s="4">
        <f>tussenblad!Q139</f>
        <v>0</v>
      </c>
      <c r="J150" s="26">
        <f>tussenblad!R139</f>
        <v>0</v>
      </c>
      <c r="K150" s="4">
        <f>IF(tussenblad!$F139="HC","",tussenblad!F139)</f>
        <v>0</v>
      </c>
      <c r="L150" s="4">
        <f>IF(tussenblad!$F139="HC",1,0)</f>
        <v>0</v>
      </c>
      <c r="M150" s="4" t="str">
        <f>IF(tussenblad!V139="Uit",2,"")</f>
        <v/>
      </c>
      <c r="N150" s="4">
        <f>tussenblad!W139</f>
        <v>0</v>
      </c>
      <c r="O150" s="4">
        <f>tussenblad!BV139</f>
        <v>0</v>
      </c>
      <c r="P150" s="4">
        <f>tussenblad!BW139</f>
        <v>0</v>
      </c>
      <c r="Q150" s="4">
        <f>tussenblad!BX139</f>
        <v>0</v>
      </c>
      <c r="R150" s="4">
        <f>tussenblad!BY139</f>
        <v>0</v>
      </c>
      <c r="S150" s="4">
        <f>tussenblad!BZ139</f>
        <v>0</v>
      </c>
      <c r="T150" s="4">
        <f>tussenblad!CA139</f>
        <v>0</v>
      </c>
      <c r="U150" s="4">
        <f>tussenblad!CB139</f>
        <v>0</v>
      </c>
      <c r="V150" s="4">
        <f>tussenblad!CC139</f>
        <v>0</v>
      </c>
      <c r="W150" s="4" t="s">
        <v>94</v>
      </c>
      <c r="X150" s="4" t="s">
        <v>94</v>
      </c>
      <c r="Y150" s="4" t="s">
        <v>94</v>
      </c>
      <c r="Z150" s="4" t="s">
        <v>95</v>
      </c>
      <c r="AA150" s="4" t="s">
        <v>95</v>
      </c>
      <c r="AB150" s="4" t="s">
        <v>95</v>
      </c>
      <c r="AC150" s="4" t="s">
        <v>91</v>
      </c>
      <c r="AD150" s="4" t="s">
        <v>91</v>
      </c>
      <c r="AE150" s="4">
        <v>0</v>
      </c>
      <c r="AF150" s="4">
        <v>0</v>
      </c>
      <c r="AG150" s="4">
        <f>tussenblad!J139</f>
        <v>0</v>
      </c>
      <c r="AH150" s="4">
        <f>tussenblad!I139</f>
        <v>0</v>
      </c>
    </row>
    <row r="151" spans="1:34" x14ac:dyDescent="0.2">
      <c r="A151" s="4" t="s">
        <v>93</v>
      </c>
      <c r="B151" s="4" t="str">
        <f>IF(C151=0,"&lt;BLANK&gt;",Basisgegevens!$F$3)</f>
        <v>&lt;BLANK&gt;</v>
      </c>
      <c r="C151" s="4">
        <f>tussenblad!E140</f>
        <v>0</v>
      </c>
      <c r="D151" s="4">
        <f>tussenblad!H140</f>
        <v>0</v>
      </c>
      <c r="E151" s="25">
        <f>tussenblad!N140</f>
        <v>0</v>
      </c>
      <c r="F151" s="4">
        <f>tussenblad!O140</f>
        <v>0</v>
      </c>
      <c r="G151" s="4">
        <f>tussenblad!P140</f>
        <v>0</v>
      </c>
      <c r="H151" s="25">
        <f>tussenblad!BT140</f>
        <v>0</v>
      </c>
      <c r="I151" s="4">
        <f>tussenblad!Q140</f>
        <v>0</v>
      </c>
      <c r="J151" s="26">
        <f>tussenblad!R140</f>
        <v>0</v>
      </c>
      <c r="K151" s="4">
        <f>IF(tussenblad!$F140="HC","",tussenblad!F140)</f>
        <v>0</v>
      </c>
      <c r="L151" s="4">
        <f>IF(tussenblad!$F140="HC",1,0)</f>
        <v>0</v>
      </c>
      <c r="M151" s="4" t="str">
        <f>IF(tussenblad!V140="Uit",2,"")</f>
        <v/>
      </c>
      <c r="N151" s="4">
        <f>tussenblad!W140</f>
        <v>0</v>
      </c>
      <c r="O151" s="4">
        <f>tussenblad!BV140</f>
        <v>0</v>
      </c>
      <c r="P151" s="4">
        <f>tussenblad!BW140</f>
        <v>0</v>
      </c>
      <c r="Q151" s="4">
        <f>tussenblad!BX140</f>
        <v>0</v>
      </c>
      <c r="R151" s="4">
        <f>tussenblad!BY140</f>
        <v>0</v>
      </c>
      <c r="S151" s="4">
        <f>tussenblad!BZ140</f>
        <v>0</v>
      </c>
      <c r="T151" s="4">
        <f>tussenblad!CA140</f>
        <v>0</v>
      </c>
      <c r="U151" s="4">
        <f>tussenblad!CB140</f>
        <v>0</v>
      </c>
      <c r="V151" s="4">
        <f>tussenblad!CC140</f>
        <v>0</v>
      </c>
      <c r="W151" s="4" t="s">
        <v>94</v>
      </c>
      <c r="X151" s="4" t="s">
        <v>94</v>
      </c>
      <c r="Y151" s="4" t="s">
        <v>94</v>
      </c>
      <c r="Z151" s="4" t="s">
        <v>95</v>
      </c>
      <c r="AA151" s="4" t="s">
        <v>95</v>
      </c>
      <c r="AB151" s="4" t="s">
        <v>95</v>
      </c>
      <c r="AC151" s="4" t="s">
        <v>91</v>
      </c>
      <c r="AD151" s="4" t="s">
        <v>91</v>
      </c>
      <c r="AE151" s="4">
        <v>0</v>
      </c>
      <c r="AF151" s="4">
        <v>0</v>
      </c>
      <c r="AG151" s="4">
        <f>tussenblad!J140</f>
        <v>0</v>
      </c>
      <c r="AH151" s="4">
        <f>tussenblad!I140</f>
        <v>0</v>
      </c>
    </row>
    <row r="152" spans="1:34" x14ac:dyDescent="0.2">
      <c r="A152" s="4" t="s">
        <v>93</v>
      </c>
      <c r="B152" s="4" t="str">
        <f>IF(C152=0,"&lt;BLANK&gt;",Basisgegevens!$F$3)</f>
        <v>&lt;BLANK&gt;</v>
      </c>
      <c r="C152" s="4">
        <f>tussenblad!E141</f>
        <v>0</v>
      </c>
      <c r="D152" s="4">
        <f>tussenblad!H141</f>
        <v>0</v>
      </c>
      <c r="E152" s="25">
        <f>tussenblad!N141</f>
        <v>0</v>
      </c>
      <c r="F152" s="4">
        <f>tussenblad!O141</f>
        <v>0</v>
      </c>
      <c r="G152" s="4">
        <f>tussenblad!P141</f>
        <v>0</v>
      </c>
      <c r="H152" s="25">
        <f>tussenblad!BT141</f>
        <v>0</v>
      </c>
      <c r="I152" s="4">
        <f>tussenblad!Q141</f>
        <v>0</v>
      </c>
      <c r="J152" s="26">
        <f>tussenblad!R141</f>
        <v>0</v>
      </c>
      <c r="K152" s="4">
        <f>IF(tussenblad!$F141="HC","",tussenblad!F141)</f>
        <v>0</v>
      </c>
      <c r="L152" s="4">
        <f>IF(tussenblad!$F141="HC",1,0)</f>
        <v>0</v>
      </c>
      <c r="M152" s="4" t="str">
        <f>IF(tussenblad!V141="Uit",2,"")</f>
        <v/>
      </c>
      <c r="N152" s="4">
        <f>tussenblad!W141</f>
        <v>0</v>
      </c>
      <c r="O152" s="4">
        <f>tussenblad!BV141</f>
        <v>0</v>
      </c>
      <c r="P152" s="4">
        <f>tussenblad!BW141</f>
        <v>0</v>
      </c>
      <c r="Q152" s="4">
        <f>tussenblad!BX141</f>
        <v>0</v>
      </c>
      <c r="R152" s="4">
        <f>tussenblad!BY141</f>
        <v>0</v>
      </c>
      <c r="S152" s="4">
        <f>tussenblad!BZ141</f>
        <v>0</v>
      </c>
      <c r="T152" s="4">
        <f>tussenblad!CA141</f>
        <v>0</v>
      </c>
      <c r="U152" s="4">
        <f>tussenblad!CB141</f>
        <v>0</v>
      </c>
      <c r="V152" s="4">
        <f>tussenblad!CC141</f>
        <v>0</v>
      </c>
      <c r="W152" s="4" t="s">
        <v>94</v>
      </c>
      <c r="X152" s="4" t="s">
        <v>94</v>
      </c>
      <c r="Y152" s="4" t="s">
        <v>94</v>
      </c>
      <c r="Z152" s="4" t="s">
        <v>95</v>
      </c>
      <c r="AA152" s="4" t="s">
        <v>95</v>
      </c>
      <c r="AB152" s="4" t="s">
        <v>95</v>
      </c>
      <c r="AC152" s="4" t="s">
        <v>91</v>
      </c>
      <c r="AD152" s="4" t="s">
        <v>91</v>
      </c>
      <c r="AE152" s="4">
        <v>0</v>
      </c>
      <c r="AF152" s="4">
        <v>0</v>
      </c>
      <c r="AG152" s="4">
        <f>tussenblad!J141</f>
        <v>0</v>
      </c>
      <c r="AH152" s="4">
        <f>tussenblad!I141</f>
        <v>0</v>
      </c>
    </row>
    <row r="153" spans="1:34" x14ac:dyDescent="0.2">
      <c r="A153" s="4" t="s">
        <v>93</v>
      </c>
      <c r="B153" s="4" t="str">
        <f>IF(C153=0,"&lt;BLANK&gt;",Basisgegevens!$F$3)</f>
        <v>&lt;BLANK&gt;</v>
      </c>
      <c r="C153" s="4">
        <f>tussenblad!E142</f>
        <v>0</v>
      </c>
      <c r="D153" s="4">
        <f>tussenblad!H142</f>
        <v>0</v>
      </c>
      <c r="E153" s="25">
        <f>tussenblad!N142</f>
        <v>0</v>
      </c>
      <c r="F153" s="4">
        <f>tussenblad!O142</f>
        <v>0</v>
      </c>
      <c r="G153" s="4">
        <f>tussenblad!P142</f>
        <v>0</v>
      </c>
      <c r="H153" s="25">
        <f>tussenblad!BT142</f>
        <v>0</v>
      </c>
      <c r="I153" s="4">
        <f>tussenblad!Q142</f>
        <v>0</v>
      </c>
      <c r="J153" s="26">
        <f>tussenblad!R142</f>
        <v>0</v>
      </c>
      <c r="K153" s="4">
        <f>IF(tussenblad!$F142="HC","",tussenblad!F142)</f>
        <v>0</v>
      </c>
      <c r="L153" s="4">
        <f>IF(tussenblad!$F142="HC",1,0)</f>
        <v>0</v>
      </c>
      <c r="M153" s="4" t="str">
        <f>IF(tussenblad!V142="Uit",2,"")</f>
        <v/>
      </c>
      <c r="N153" s="4">
        <f>tussenblad!W142</f>
        <v>0</v>
      </c>
      <c r="O153" s="4">
        <f>tussenblad!BV142</f>
        <v>0</v>
      </c>
      <c r="P153" s="4">
        <f>tussenblad!BW142</f>
        <v>0</v>
      </c>
      <c r="Q153" s="4">
        <f>tussenblad!BX142</f>
        <v>0</v>
      </c>
      <c r="R153" s="4">
        <f>tussenblad!BY142</f>
        <v>0</v>
      </c>
      <c r="S153" s="4">
        <f>tussenblad!BZ142</f>
        <v>0</v>
      </c>
      <c r="T153" s="4">
        <f>tussenblad!CA142</f>
        <v>0</v>
      </c>
      <c r="U153" s="4">
        <f>tussenblad!CB142</f>
        <v>0</v>
      </c>
      <c r="V153" s="4">
        <f>tussenblad!CC142</f>
        <v>0</v>
      </c>
      <c r="W153" s="4" t="s">
        <v>94</v>
      </c>
      <c r="X153" s="4" t="s">
        <v>94</v>
      </c>
      <c r="Y153" s="4" t="s">
        <v>94</v>
      </c>
      <c r="Z153" s="4" t="s">
        <v>95</v>
      </c>
      <c r="AA153" s="4" t="s">
        <v>95</v>
      </c>
      <c r="AB153" s="4" t="s">
        <v>95</v>
      </c>
      <c r="AC153" s="4" t="s">
        <v>91</v>
      </c>
      <c r="AD153" s="4" t="s">
        <v>91</v>
      </c>
      <c r="AE153" s="4">
        <v>0</v>
      </c>
      <c r="AF153" s="4">
        <v>0</v>
      </c>
      <c r="AG153" s="4">
        <f>tussenblad!J142</f>
        <v>0</v>
      </c>
      <c r="AH153" s="4">
        <f>tussenblad!I142</f>
        <v>0</v>
      </c>
    </row>
    <row r="154" spans="1:34" x14ac:dyDescent="0.2">
      <c r="A154" s="4" t="s">
        <v>93</v>
      </c>
      <c r="B154" s="4" t="str">
        <f>IF(C154=0,"&lt;BLANK&gt;",Basisgegevens!$F$3)</f>
        <v>&lt;BLANK&gt;</v>
      </c>
      <c r="C154" s="4">
        <f>tussenblad!E143</f>
        <v>0</v>
      </c>
      <c r="D154" s="4">
        <f>tussenblad!H143</f>
        <v>0</v>
      </c>
      <c r="E154" s="25">
        <f>tussenblad!N143</f>
        <v>0</v>
      </c>
      <c r="F154" s="4">
        <f>tussenblad!O143</f>
        <v>0</v>
      </c>
      <c r="G154" s="4">
        <f>tussenblad!P143</f>
        <v>0</v>
      </c>
      <c r="H154" s="25">
        <f>tussenblad!BT143</f>
        <v>0</v>
      </c>
      <c r="I154" s="4">
        <f>tussenblad!Q143</f>
        <v>0</v>
      </c>
      <c r="J154" s="26">
        <f>tussenblad!R143</f>
        <v>0</v>
      </c>
      <c r="K154" s="4">
        <f>IF(tussenblad!$F143="HC","",tussenblad!F143)</f>
        <v>0</v>
      </c>
      <c r="L154" s="4">
        <f>IF(tussenblad!$F143="HC",1,0)</f>
        <v>0</v>
      </c>
      <c r="M154" s="4" t="str">
        <f>IF(tussenblad!V143="Uit",2,"")</f>
        <v/>
      </c>
      <c r="N154" s="4">
        <f>tussenblad!W143</f>
        <v>0</v>
      </c>
      <c r="O154" s="4">
        <f>tussenblad!BV143</f>
        <v>0</v>
      </c>
      <c r="P154" s="4">
        <f>tussenblad!BW143</f>
        <v>0</v>
      </c>
      <c r="Q154" s="4">
        <f>tussenblad!BX143</f>
        <v>0</v>
      </c>
      <c r="R154" s="4">
        <f>tussenblad!BY143</f>
        <v>0</v>
      </c>
      <c r="S154" s="4">
        <f>tussenblad!BZ143</f>
        <v>0</v>
      </c>
      <c r="T154" s="4">
        <f>tussenblad!CA143</f>
        <v>0</v>
      </c>
      <c r="U154" s="4">
        <f>tussenblad!CB143</f>
        <v>0</v>
      </c>
      <c r="V154" s="4">
        <f>tussenblad!CC143</f>
        <v>0</v>
      </c>
      <c r="W154" s="4" t="s">
        <v>94</v>
      </c>
      <c r="X154" s="4" t="s">
        <v>94</v>
      </c>
      <c r="Y154" s="4" t="s">
        <v>94</v>
      </c>
      <c r="Z154" s="4" t="s">
        <v>95</v>
      </c>
      <c r="AA154" s="4" t="s">
        <v>95</v>
      </c>
      <c r="AB154" s="4" t="s">
        <v>95</v>
      </c>
      <c r="AC154" s="4" t="s">
        <v>91</v>
      </c>
      <c r="AD154" s="4" t="s">
        <v>91</v>
      </c>
      <c r="AE154" s="4">
        <v>0</v>
      </c>
      <c r="AF154" s="4">
        <v>0</v>
      </c>
      <c r="AG154" s="4">
        <f>tussenblad!J143</f>
        <v>0</v>
      </c>
      <c r="AH154" s="4">
        <f>tussenblad!I143</f>
        <v>0</v>
      </c>
    </row>
    <row r="155" spans="1:34" x14ac:dyDescent="0.2">
      <c r="A155" s="4" t="s">
        <v>93</v>
      </c>
      <c r="B155" s="4" t="str">
        <f>IF(C155=0,"&lt;BLANK&gt;",Basisgegevens!$F$3)</f>
        <v>&lt;BLANK&gt;</v>
      </c>
      <c r="C155" s="4">
        <f>tussenblad!E144</f>
        <v>0</v>
      </c>
      <c r="D155" s="4">
        <f>tussenblad!H144</f>
        <v>0</v>
      </c>
      <c r="E155" s="25">
        <f>tussenblad!N144</f>
        <v>0</v>
      </c>
      <c r="F155" s="4">
        <f>tussenblad!O144</f>
        <v>0</v>
      </c>
      <c r="G155" s="4">
        <f>tussenblad!P144</f>
        <v>0</v>
      </c>
      <c r="H155" s="25">
        <f>tussenblad!BT144</f>
        <v>0</v>
      </c>
      <c r="I155" s="4">
        <f>tussenblad!Q144</f>
        <v>0</v>
      </c>
      <c r="J155" s="26">
        <f>tussenblad!R144</f>
        <v>0</v>
      </c>
      <c r="K155" s="4">
        <f>IF(tussenblad!$F144="HC","",tussenblad!F144)</f>
        <v>0</v>
      </c>
      <c r="L155" s="4">
        <f>IF(tussenblad!$F144="HC",1,0)</f>
        <v>0</v>
      </c>
      <c r="M155" s="4" t="str">
        <f>IF(tussenblad!V144="Uit",2,"")</f>
        <v/>
      </c>
      <c r="N155" s="4">
        <f>tussenblad!W144</f>
        <v>0</v>
      </c>
      <c r="O155" s="4">
        <f>tussenblad!BV144</f>
        <v>0</v>
      </c>
      <c r="P155" s="4">
        <f>tussenblad!BW144</f>
        <v>0</v>
      </c>
      <c r="Q155" s="4">
        <f>tussenblad!BX144</f>
        <v>0</v>
      </c>
      <c r="R155" s="4">
        <f>tussenblad!BY144</f>
        <v>0</v>
      </c>
      <c r="S155" s="4">
        <f>tussenblad!BZ144</f>
        <v>0</v>
      </c>
      <c r="T155" s="4">
        <f>tussenblad!CA144</f>
        <v>0</v>
      </c>
      <c r="U155" s="4">
        <f>tussenblad!CB144</f>
        <v>0</v>
      </c>
      <c r="V155" s="4">
        <f>tussenblad!CC144</f>
        <v>0</v>
      </c>
      <c r="W155" s="4" t="s">
        <v>94</v>
      </c>
      <c r="X155" s="4" t="s">
        <v>94</v>
      </c>
      <c r="Y155" s="4" t="s">
        <v>94</v>
      </c>
      <c r="Z155" s="4" t="s">
        <v>95</v>
      </c>
      <c r="AA155" s="4" t="s">
        <v>95</v>
      </c>
      <c r="AB155" s="4" t="s">
        <v>95</v>
      </c>
      <c r="AC155" s="4" t="s">
        <v>91</v>
      </c>
      <c r="AD155" s="4" t="s">
        <v>91</v>
      </c>
      <c r="AE155" s="4">
        <v>0</v>
      </c>
      <c r="AF155" s="4">
        <v>0</v>
      </c>
      <c r="AG155" s="4">
        <f>tussenblad!J144</f>
        <v>0</v>
      </c>
      <c r="AH155" s="4">
        <f>tussenblad!I144</f>
        <v>0</v>
      </c>
    </row>
    <row r="156" spans="1:34" x14ac:dyDescent="0.2">
      <c r="A156" s="4" t="s">
        <v>93</v>
      </c>
      <c r="B156" s="4" t="str">
        <f>IF(C156=0,"&lt;BLANK&gt;",Basisgegevens!$F$3)</f>
        <v>&lt;BLANK&gt;</v>
      </c>
      <c r="C156" s="4">
        <f>tussenblad!E145</f>
        <v>0</v>
      </c>
      <c r="D156" s="4">
        <f>tussenblad!H145</f>
        <v>0</v>
      </c>
      <c r="E156" s="25">
        <f>tussenblad!N145</f>
        <v>0</v>
      </c>
      <c r="F156" s="4">
        <f>tussenblad!O145</f>
        <v>0</v>
      </c>
      <c r="G156" s="4">
        <f>tussenblad!P145</f>
        <v>0</v>
      </c>
      <c r="H156" s="25">
        <f>tussenblad!BT145</f>
        <v>0</v>
      </c>
      <c r="I156" s="4">
        <f>tussenblad!Q145</f>
        <v>0</v>
      </c>
      <c r="J156" s="26">
        <f>tussenblad!R145</f>
        <v>0</v>
      </c>
      <c r="K156" s="4">
        <f>IF(tussenblad!$F145="HC","",tussenblad!F145)</f>
        <v>0</v>
      </c>
      <c r="L156" s="4">
        <f>IF(tussenblad!$F145="HC",1,0)</f>
        <v>0</v>
      </c>
      <c r="M156" s="4" t="str">
        <f>IF(tussenblad!V145="Uit",2,"")</f>
        <v/>
      </c>
      <c r="N156" s="4">
        <f>tussenblad!W145</f>
        <v>0</v>
      </c>
      <c r="O156" s="4">
        <f>tussenblad!BV145</f>
        <v>0</v>
      </c>
      <c r="P156" s="4">
        <f>tussenblad!BW145</f>
        <v>0</v>
      </c>
      <c r="Q156" s="4">
        <f>tussenblad!BX145</f>
        <v>0</v>
      </c>
      <c r="R156" s="4">
        <f>tussenblad!BY145</f>
        <v>0</v>
      </c>
      <c r="S156" s="4">
        <f>tussenblad!BZ145</f>
        <v>0</v>
      </c>
      <c r="T156" s="4">
        <f>tussenblad!CA145</f>
        <v>0</v>
      </c>
      <c r="U156" s="4">
        <f>tussenblad!CB145</f>
        <v>0</v>
      </c>
      <c r="V156" s="4">
        <f>tussenblad!CC145</f>
        <v>0</v>
      </c>
      <c r="W156" s="4" t="s">
        <v>94</v>
      </c>
      <c r="X156" s="4" t="s">
        <v>94</v>
      </c>
      <c r="Y156" s="4" t="s">
        <v>94</v>
      </c>
      <c r="Z156" s="4" t="s">
        <v>95</v>
      </c>
      <c r="AA156" s="4" t="s">
        <v>95</v>
      </c>
      <c r="AB156" s="4" t="s">
        <v>95</v>
      </c>
      <c r="AC156" s="4" t="s">
        <v>91</v>
      </c>
      <c r="AD156" s="4" t="s">
        <v>91</v>
      </c>
      <c r="AE156" s="4">
        <v>0</v>
      </c>
      <c r="AF156" s="4">
        <v>0</v>
      </c>
      <c r="AG156" s="4">
        <f>tussenblad!J145</f>
        <v>0</v>
      </c>
      <c r="AH156" s="4">
        <f>tussenblad!I145</f>
        <v>0</v>
      </c>
    </row>
    <row r="157" spans="1:34" x14ac:dyDescent="0.2">
      <c r="A157" s="4" t="s">
        <v>93</v>
      </c>
      <c r="B157" s="4" t="str">
        <f>IF(C157=0,"&lt;BLANK&gt;",Basisgegevens!$F$3)</f>
        <v>&lt;BLANK&gt;</v>
      </c>
      <c r="C157" s="4">
        <f>tussenblad!E146</f>
        <v>0</v>
      </c>
      <c r="D157" s="4">
        <f>tussenblad!H146</f>
        <v>0</v>
      </c>
      <c r="E157" s="25">
        <f>tussenblad!N146</f>
        <v>0</v>
      </c>
      <c r="F157" s="4">
        <f>tussenblad!O146</f>
        <v>0</v>
      </c>
      <c r="G157" s="4">
        <f>tussenblad!P146</f>
        <v>0</v>
      </c>
      <c r="H157" s="25">
        <f>tussenblad!BT146</f>
        <v>0</v>
      </c>
      <c r="I157" s="4">
        <f>tussenblad!Q146</f>
        <v>0</v>
      </c>
      <c r="J157" s="26">
        <f>tussenblad!R146</f>
        <v>0</v>
      </c>
      <c r="K157" s="4">
        <f>IF(tussenblad!$F146="HC","",tussenblad!F146)</f>
        <v>0</v>
      </c>
      <c r="L157" s="4">
        <f>IF(tussenblad!$F146="HC",1,0)</f>
        <v>0</v>
      </c>
      <c r="M157" s="4" t="str">
        <f>IF(tussenblad!V146="Uit",2,"")</f>
        <v/>
      </c>
      <c r="N157" s="4">
        <f>tussenblad!W146</f>
        <v>0</v>
      </c>
      <c r="O157" s="4">
        <f>tussenblad!BV146</f>
        <v>0</v>
      </c>
      <c r="P157" s="4">
        <f>tussenblad!BW146</f>
        <v>0</v>
      </c>
      <c r="Q157" s="4">
        <f>tussenblad!BX146</f>
        <v>0</v>
      </c>
      <c r="R157" s="4">
        <f>tussenblad!BY146</f>
        <v>0</v>
      </c>
      <c r="S157" s="4">
        <f>tussenblad!BZ146</f>
        <v>0</v>
      </c>
      <c r="T157" s="4">
        <f>tussenblad!CA146</f>
        <v>0</v>
      </c>
      <c r="U157" s="4">
        <f>tussenblad!CB146</f>
        <v>0</v>
      </c>
      <c r="V157" s="4">
        <f>tussenblad!CC146</f>
        <v>0</v>
      </c>
      <c r="W157" s="4" t="s">
        <v>94</v>
      </c>
      <c r="X157" s="4" t="s">
        <v>94</v>
      </c>
      <c r="Y157" s="4" t="s">
        <v>94</v>
      </c>
      <c r="Z157" s="4" t="s">
        <v>95</v>
      </c>
      <c r="AA157" s="4" t="s">
        <v>95</v>
      </c>
      <c r="AB157" s="4" t="s">
        <v>95</v>
      </c>
      <c r="AC157" s="4" t="s">
        <v>91</v>
      </c>
      <c r="AD157" s="4" t="s">
        <v>91</v>
      </c>
      <c r="AE157" s="4">
        <v>0</v>
      </c>
      <c r="AF157" s="4">
        <v>0</v>
      </c>
      <c r="AG157" s="4">
        <f>tussenblad!J146</f>
        <v>0</v>
      </c>
      <c r="AH157" s="4">
        <f>tussenblad!I146</f>
        <v>0</v>
      </c>
    </row>
    <row r="158" spans="1:34" x14ac:dyDescent="0.2">
      <c r="A158" s="4" t="s">
        <v>93</v>
      </c>
      <c r="B158" s="4" t="str">
        <f>IF(C158=0,"&lt;BLANK&gt;",Basisgegevens!$F$3)</f>
        <v>&lt;BLANK&gt;</v>
      </c>
      <c r="C158" s="4">
        <f>tussenblad!E147</f>
        <v>0</v>
      </c>
      <c r="D158" s="4">
        <f>tussenblad!H147</f>
        <v>0</v>
      </c>
      <c r="E158" s="25">
        <f>tussenblad!N147</f>
        <v>0</v>
      </c>
      <c r="F158" s="4">
        <f>tussenblad!O147</f>
        <v>0</v>
      </c>
      <c r="G158" s="4">
        <f>tussenblad!P147</f>
        <v>0</v>
      </c>
      <c r="H158" s="25">
        <f>tussenblad!BT147</f>
        <v>0</v>
      </c>
      <c r="I158" s="4">
        <f>tussenblad!Q147</f>
        <v>0</v>
      </c>
      <c r="J158" s="26">
        <f>tussenblad!R147</f>
        <v>0</v>
      </c>
      <c r="K158" s="4">
        <f>IF(tussenblad!$F147="HC","",tussenblad!F147)</f>
        <v>0</v>
      </c>
      <c r="L158" s="4">
        <f>IF(tussenblad!$F147="HC",1,0)</f>
        <v>0</v>
      </c>
      <c r="M158" s="4" t="str">
        <f>IF(tussenblad!V147="Uit",2,"")</f>
        <v/>
      </c>
      <c r="N158" s="4">
        <f>tussenblad!W147</f>
        <v>0</v>
      </c>
      <c r="O158" s="4">
        <f>tussenblad!BV147</f>
        <v>0</v>
      </c>
      <c r="P158" s="4">
        <f>tussenblad!BW147</f>
        <v>0</v>
      </c>
      <c r="Q158" s="4">
        <f>tussenblad!BX147</f>
        <v>0</v>
      </c>
      <c r="R158" s="4">
        <f>tussenblad!BY147</f>
        <v>0</v>
      </c>
      <c r="S158" s="4">
        <f>tussenblad!BZ147</f>
        <v>0</v>
      </c>
      <c r="T158" s="4">
        <f>tussenblad!CA147</f>
        <v>0</v>
      </c>
      <c r="U158" s="4">
        <f>tussenblad!CB147</f>
        <v>0</v>
      </c>
      <c r="V158" s="4">
        <f>tussenblad!CC147</f>
        <v>0</v>
      </c>
      <c r="W158" s="4" t="s">
        <v>94</v>
      </c>
      <c r="X158" s="4" t="s">
        <v>94</v>
      </c>
      <c r="Y158" s="4" t="s">
        <v>94</v>
      </c>
      <c r="Z158" s="4" t="s">
        <v>95</v>
      </c>
      <c r="AA158" s="4" t="s">
        <v>95</v>
      </c>
      <c r="AB158" s="4" t="s">
        <v>95</v>
      </c>
      <c r="AC158" s="4" t="s">
        <v>91</v>
      </c>
      <c r="AD158" s="4" t="s">
        <v>91</v>
      </c>
      <c r="AE158" s="4">
        <v>0</v>
      </c>
      <c r="AF158" s="4">
        <v>0</v>
      </c>
      <c r="AG158" s="4">
        <f>tussenblad!J147</f>
        <v>0</v>
      </c>
      <c r="AH158" s="4">
        <f>tussenblad!I147</f>
        <v>0</v>
      </c>
    </row>
    <row r="159" spans="1:34" x14ac:dyDescent="0.2">
      <c r="A159" s="4" t="s">
        <v>93</v>
      </c>
      <c r="B159" s="4" t="str">
        <f>IF(C159=0,"&lt;BLANK&gt;",Basisgegevens!$F$3)</f>
        <v>&lt;BLANK&gt;</v>
      </c>
      <c r="C159" s="4">
        <f>tussenblad!E148</f>
        <v>0</v>
      </c>
      <c r="D159" s="4">
        <f>tussenblad!H148</f>
        <v>0</v>
      </c>
      <c r="E159" s="25">
        <f>tussenblad!N148</f>
        <v>0</v>
      </c>
      <c r="F159" s="4">
        <f>tussenblad!O148</f>
        <v>0</v>
      </c>
      <c r="G159" s="4">
        <f>tussenblad!P148</f>
        <v>0</v>
      </c>
      <c r="H159" s="25">
        <f>tussenblad!BT148</f>
        <v>0</v>
      </c>
      <c r="I159" s="4">
        <f>tussenblad!Q148</f>
        <v>0</v>
      </c>
      <c r="J159" s="26">
        <f>tussenblad!R148</f>
        <v>0</v>
      </c>
      <c r="K159" s="4">
        <f>IF(tussenblad!$F148="HC","",tussenblad!F148)</f>
        <v>0</v>
      </c>
      <c r="L159" s="4">
        <f>IF(tussenblad!$F148="HC",1,0)</f>
        <v>0</v>
      </c>
      <c r="M159" s="4" t="str">
        <f>IF(tussenblad!V148="Uit",2,"")</f>
        <v/>
      </c>
      <c r="N159" s="4">
        <f>tussenblad!W148</f>
        <v>0</v>
      </c>
      <c r="O159" s="4">
        <f>tussenblad!BV148</f>
        <v>0</v>
      </c>
      <c r="P159" s="4">
        <f>tussenblad!BW148</f>
        <v>0</v>
      </c>
      <c r="Q159" s="4">
        <f>tussenblad!BX148</f>
        <v>0</v>
      </c>
      <c r="R159" s="4">
        <f>tussenblad!BY148</f>
        <v>0</v>
      </c>
      <c r="S159" s="4">
        <f>tussenblad!BZ148</f>
        <v>0</v>
      </c>
      <c r="T159" s="4">
        <f>tussenblad!CA148</f>
        <v>0</v>
      </c>
      <c r="U159" s="4">
        <f>tussenblad!CB148</f>
        <v>0</v>
      </c>
      <c r="V159" s="4">
        <f>tussenblad!CC148</f>
        <v>0</v>
      </c>
      <c r="W159" s="4" t="s">
        <v>94</v>
      </c>
      <c r="X159" s="4" t="s">
        <v>94</v>
      </c>
      <c r="Y159" s="4" t="s">
        <v>94</v>
      </c>
      <c r="Z159" s="4" t="s">
        <v>95</v>
      </c>
      <c r="AA159" s="4" t="s">
        <v>95</v>
      </c>
      <c r="AB159" s="4" t="s">
        <v>95</v>
      </c>
      <c r="AC159" s="4" t="s">
        <v>91</v>
      </c>
      <c r="AD159" s="4" t="s">
        <v>91</v>
      </c>
      <c r="AE159" s="4">
        <v>0</v>
      </c>
      <c r="AF159" s="4">
        <v>0</v>
      </c>
      <c r="AG159" s="4">
        <f>tussenblad!J148</f>
        <v>0</v>
      </c>
      <c r="AH159" s="4">
        <f>tussenblad!I148</f>
        <v>0</v>
      </c>
    </row>
    <row r="160" spans="1:34" x14ac:dyDescent="0.2">
      <c r="A160" s="4" t="s">
        <v>93</v>
      </c>
      <c r="B160" s="4" t="str">
        <f>IF(C160=0,"&lt;BLANK&gt;",Basisgegevens!$F$3)</f>
        <v>&lt;BLANK&gt;</v>
      </c>
      <c r="C160" s="4">
        <f>tussenblad!E149</f>
        <v>0</v>
      </c>
      <c r="D160" s="4">
        <f>tussenblad!H149</f>
        <v>0</v>
      </c>
      <c r="E160" s="25">
        <f>tussenblad!N149</f>
        <v>0</v>
      </c>
      <c r="F160" s="4">
        <f>tussenblad!O149</f>
        <v>0</v>
      </c>
      <c r="G160" s="4">
        <f>tussenblad!P149</f>
        <v>0</v>
      </c>
      <c r="H160" s="25">
        <f>tussenblad!BT149</f>
        <v>0</v>
      </c>
      <c r="I160" s="4">
        <f>tussenblad!Q149</f>
        <v>0</v>
      </c>
      <c r="J160" s="26">
        <f>tussenblad!R149</f>
        <v>0</v>
      </c>
      <c r="K160" s="4">
        <f>IF(tussenblad!$F149="HC","",tussenblad!F149)</f>
        <v>0</v>
      </c>
      <c r="L160" s="4">
        <f>IF(tussenblad!$F149="HC",1,0)</f>
        <v>0</v>
      </c>
      <c r="M160" s="4" t="str">
        <f>IF(tussenblad!V149="Uit",2,"")</f>
        <v/>
      </c>
      <c r="N160" s="4">
        <f>tussenblad!W149</f>
        <v>0</v>
      </c>
      <c r="O160" s="4">
        <f>tussenblad!BV149</f>
        <v>0</v>
      </c>
      <c r="P160" s="4">
        <f>tussenblad!BW149</f>
        <v>0</v>
      </c>
      <c r="Q160" s="4">
        <f>tussenblad!BX149</f>
        <v>0</v>
      </c>
      <c r="R160" s="4">
        <f>tussenblad!BY149</f>
        <v>0</v>
      </c>
      <c r="S160" s="4">
        <f>tussenblad!BZ149</f>
        <v>0</v>
      </c>
      <c r="T160" s="4">
        <f>tussenblad!CA149</f>
        <v>0</v>
      </c>
      <c r="U160" s="4">
        <f>tussenblad!CB149</f>
        <v>0</v>
      </c>
      <c r="V160" s="4">
        <f>tussenblad!CC149</f>
        <v>0</v>
      </c>
      <c r="W160" s="4" t="s">
        <v>94</v>
      </c>
      <c r="X160" s="4" t="s">
        <v>94</v>
      </c>
      <c r="Y160" s="4" t="s">
        <v>94</v>
      </c>
      <c r="Z160" s="4" t="s">
        <v>95</v>
      </c>
      <c r="AA160" s="4" t="s">
        <v>95</v>
      </c>
      <c r="AB160" s="4" t="s">
        <v>95</v>
      </c>
      <c r="AC160" s="4" t="s">
        <v>91</v>
      </c>
      <c r="AD160" s="4" t="s">
        <v>91</v>
      </c>
      <c r="AE160" s="4">
        <v>0</v>
      </c>
      <c r="AF160" s="4">
        <v>0</v>
      </c>
      <c r="AG160" s="4">
        <f>tussenblad!J149</f>
        <v>0</v>
      </c>
      <c r="AH160" s="4">
        <f>tussenblad!I149</f>
        <v>0</v>
      </c>
    </row>
    <row r="161" spans="1:34" x14ac:dyDescent="0.2">
      <c r="A161" s="4" t="s">
        <v>93</v>
      </c>
      <c r="B161" s="4" t="str">
        <f>IF(C161=0,"&lt;BLANK&gt;",Basisgegevens!$F$3)</f>
        <v>&lt;BLANK&gt;</v>
      </c>
      <c r="C161" s="4">
        <f>tussenblad!E150</f>
        <v>0</v>
      </c>
      <c r="D161" s="4">
        <f>tussenblad!H150</f>
        <v>0</v>
      </c>
      <c r="E161" s="25">
        <f>tussenblad!N150</f>
        <v>0</v>
      </c>
      <c r="F161" s="4">
        <f>tussenblad!O150</f>
        <v>0</v>
      </c>
      <c r="G161" s="4">
        <f>tussenblad!P150</f>
        <v>0</v>
      </c>
      <c r="H161" s="25">
        <f>tussenblad!BT150</f>
        <v>0</v>
      </c>
      <c r="I161" s="4">
        <f>tussenblad!Q150</f>
        <v>0</v>
      </c>
      <c r="J161" s="26">
        <f>tussenblad!R150</f>
        <v>0</v>
      </c>
      <c r="K161" s="4">
        <f>IF(tussenblad!$F150="HC","",tussenblad!F150)</f>
        <v>0</v>
      </c>
      <c r="L161" s="4">
        <f>IF(tussenblad!$F150="HC",1,0)</f>
        <v>0</v>
      </c>
      <c r="M161" s="4" t="str">
        <f>IF(tussenblad!V150="Uit",2,"")</f>
        <v/>
      </c>
      <c r="N161" s="4">
        <f>tussenblad!W150</f>
        <v>0</v>
      </c>
      <c r="O161" s="4">
        <f>tussenblad!BV150</f>
        <v>0</v>
      </c>
      <c r="P161" s="4">
        <f>tussenblad!BW150</f>
        <v>0</v>
      </c>
      <c r="Q161" s="4">
        <f>tussenblad!BX150</f>
        <v>0</v>
      </c>
      <c r="R161" s="4">
        <f>tussenblad!BY150</f>
        <v>0</v>
      </c>
      <c r="S161" s="4">
        <f>tussenblad!BZ150</f>
        <v>0</v>
      </c>
      <c r="T161" s="4">
        <f>tussenblad!CA150</f>
        <v>0</v>
      </c>
      <c r="U161" s="4">
        <f>tussenblad!CB150</f>
        <v>0</v>
      </c>
      <c r="V161" s="4">
        <f>tussenblad!CC150</f>
        <v>0</v>
      </c>
      <c r="W161" s="4" t="s">
        <v>94</v>
      </c>
      <c r="X161" s="4" t="s">
        <v>94</v>
      </c>
      <c r="Y161" s="4" t="s">
        <v>94</v>
      </c>
      <c r="Z161" s="4" t="s">
        <v>95</v>
      </c>
      <c r="AA161" s="4" t="s">
        <v>95</v>
      </c>
      <c r="AB161" s="4" t="s">
        <v>95</v>
      </c>
      <c r="AC161" s="4" t="s">
        <v>91</v>
      </c>
      <c r="AD161" s="4" t="s">
        <v>91</v>
      </c>
      <c r="AE161" s="4">
        <v>0</v>
      </c>
      <c r="AF161" s="4">
        <v>0</v>
      </c>
      <c r="AG161" s="4">
        <f>tussenblad!J150</f>
        <v>0</v>
      </c>
      <c r="AH161" s="4">
        <f>tussenblad!I150</f>
        <v>0</v>
      </c>
    </row>
    <row r="162" spans="1:34" x14ac:dyDescent="0.2">
      <c r="A162" s="4" t="s">
        <v>93</v>
      </c>
      <c r="B162" s="4" t="str">
        <f>IF(C162=0,"&lt;BLANK&gt;",Basisgegevens!$F$3)</f>
        <v>&lt;BLANK&gt;</v>
      </c>
      <c r="C162" s="4">
        <f>tussenblad!E151</f>
        <v>0</v>
      </c>
      <c r="D162" s="4">
        <f>tussenblad!H151</f>
        <v>0</v>
      </c>
      <c r="E162" s="25">
        <f>tussenblad!N151</f>
        <v>0</v>
      </c>
      <c r="F162" s="4">
        <f>tussenblad!O151</f>
        <v>0</v>
      </c>
      <c r="G162" s="4">
        <f>tussenblad!P151</f>
        <v>0</v>
      </c>
      <c r="H162" s="25">
        <f>tussenblad!BT151</f>
        <v>0</v>
      </c>
      <c r="I162" s="4">
        <f>tussenblad!Q151</f>
        <v>0</v>
      </c>
      <c r="J162" s="26">
        <f>tussenblad!R151</f>
        <v>0</v>
      </c>
      <c r="K162" s="4">
        <f>IF(tussenblad!$F151="HC","",tussenblad!F151)</f>
        <v>0</v>
      </c>
      <c r="L162" s="4">
        <f>IF(tussenblad!$F151="HC",1,0)</f>
        <v>0</v>
      </c>
      <c r="M162" s="4" t="str">
        <f>IF(tussenblad!V151="Uit",2,"")</f>
        <v/>
      </c>
      <c r="N162" s="4">
        <f>tussenblad!W151</f>
        <v>0</v>
      </c>
      <c r="O162" s="4">
        <f>tussenblad!BV151</f>
        <v>0</v>
      </c>
      <c r="P162" s="4">
        <f>tussenblad!BW151</f>
        <v>0</v>
      </c>
      <c r="Q162" s="4">
        <f>tussenblad!BX151</f>
        <v>0</v>
      </c>
      <c r="R162" s="4">
        <f>tussenblad!BY151</f>
        <v>0</v>
      </c>
      <c r="S162" s="4">
        <f>tussenblad!BZ151</f>
        <v>0</v>
      </c>
      <c r="T162" s="4">
        <f>tussenblad!CA151</f>
        <v>0</v>
      </c>
      <c r="U162" s="4">
        <f>tussenblad!CB151</f>
        <v>0</v>
      </c>
      <c r="V162" s="4">
        <f>tussenblad!CC151</f>
        <v>0</v>
      </c>
      <c r="W162" s="4" t="s">
        <v>94</v>
      </c>
      <c r="X162" s="4" t="s">
        <v>94</v>
      </c>
      <c r="Y162" s="4" t="s">
        <v>94</v>
      </c>
      <c r="Z162" s="4" t="s">
        <v>95</v>
      </c>
      <c r="AA162" s="4" t="s">
        <v>95</v>
      </c>
      <c r="AB162" s="4" t="s">
        <v>95</v>
      </c>
      <c r="AC162" s="4" t="s">
        <v>91</v>
      </c>
      <c r="AD162" s="4" t="s">
        <v>91</v>
      </c>
      <c r="AE162" s="4">
        <v>0</v>
      </c>
      <c r="AF162" s="4">
        <v>0</v>
      </c>
      <c r="AG162" s="4">
        <f>tussenblad!J151</f>
        <v>0</v>
      </c>
      <c r="AH162" s="4">
        <f>tussenblad!I151</f>
        <v>0</v>
      </c>
    </row>
    <row r="163" spans="1:34" x14ac:dyDescent="0.2">
      <c r="A163" s="4" t="s">
        <v>93</v>
      </c>
      <c r="B163" s="4" t="str">
        <f>IF(C163=0,"&lt;BLANK&gt;",Basisgegevens!$F$3)</f>
        <v>&lt;BLANK&gt;</v>
      </c>
      <c r="C163" s="4">
        <f>tussenblad!E152</f>
        <v>0</v>
      </c>
      <c r="D163" s="4">
        <f>tussenblad!H152</f>
        <v>0</v>
      </c>
      <c r="E163" s="25">
        <f>tussenblad!N152</f>
        <v>0</v>
      </c>
      <c r="F163" s="4">
        <f>tussenblad!O152</f>
        <v>0</v>
      </c>
      <c r="G163" s="4">
        <f>tussenblad!P152</f>
        <v>0</v>
      </c>
      <c r="H163" s="25">
        <f>tussenblad!BT152</f>
        <v>0</v>
      </c>
      <c r="I163" s="4">
        <f>tussenblad!Q152</f>
        <v>0</v>
      </c>
      <c r="J163" s="26">
        <f>tussenblad!R152</f>
        <v>0</v>
      </c>
      <c r="K163" s="4">
        <f>IF(tussenblad!$F152="HC","",tussenblad!F152)</f>
        <v>0</v>
      </c>
      <c r="L163" s="4">
        <f>IF(tussenblad!$F152="HC",1,0)</f>
        <v>0</v>
      </c>
      <c r="M163" s="4" t="str">
        <f>IF(tussenblad!V152="Uit",2,"")</f>
        <v/>
      </c>
      <c r="N163" s="4">
        <f>tussenblad!W152</f>
        <v>0</v>
      </c>
      <c r="O163" s="4">
        <f>tussenblad!BV152</f>
        <v>0</v>
      </c>
      <c r="P163" s="4">
        <f>tussenblad!BW152</f>
        <v>0</v>
      </c>
      <c r="Q163" s="4">
        <f>tussenblad!BX152</f>
        <v>0</v>
      </c>
      <c r="R163" s="4">
        <f>tussenblad!BY152</f>
        <v>0</v>
      </c>
      <c r="S163" s="4">
        <f>tussenblad!BZ152</f>
        <v>0</v>
      </c>
      <c r="T163" s="4">
        <f>tussenblad!CA152</f>
        <v>0</v>
      </c>
      <c r="U163" s="4">
        <f>tussenblad!CB152</f>
        <v>0</v>
      </c>
      <c r="V163" s="4">
        <f>tussenblad!CC152</f>
        <v>0</v>
      </c>
      <c r="W163" s="4" t="s">
        <v>94</v>
      </c>
      <c r="X163" s="4" t="s">
        <v>94</v>
      </c>
      <c r="Y163" s="4" t="s">
        <v>94</v>
      </c>
      <c r="Z163" s="4" t="s">
        <v>95</v>
      </c>
      <c r="AA163" s="4" t="s">
        <v>95</v>
      </c>
      <c r="AB163" s="4" t="s">
        <v>95</v>
      </c>
      <c r="AC163" s="4" t="s">
        <v>91</v>
      </c>
      <c r="AD163" s="4" t="s">
        <v>91</v>
      </c>
      <c r="AE163" s="4">
        <v>0</v>
      </c>
      <c r="AF163" s="4">
        <v>0</v>
      </c>
      <c r="AG163" s="4">
        <f>tussenblad!J152</f>
        <v>0</v>
      </c>
      <c r="AH163" s="4">
        <f>tussenblad!I152</f>
        <v>0</v>
      </c>
    </row>
    <row r="164" spans="1:34" x14ac:dyDescent="0.2">
      <c r="A164" s="4" t="s">
        <v>93</v>
      </c>
      <c r="B164" s="4" t="str">
        <f>IF(C164=0,"&lt;BLANK&gt;",Basisgegevens!$F$3)</f>
        <v>&lt;BLANK&gt;</v>
      </c>
      <c r="C164" s="4">
        <f>tussenblad!E153</f>
        <v>0</v>
      </c>
      <c r="D164" s="4">
        <f>tussenblad!H153</f>
        <v>0</v>
      </c>
      <c r="E164" s="25">
        <f>tussenblad!N153</f>
        <v>0</v>
      </c>
      <c r="F164" s="4">
        <f>tussenblad!O153</f>
        <v>0</v>
      </c>
      <c r="G164" s="4">
        <f>tussenblad!P153</f>
        <v>0</v>
      </c>
      <c r="H164" s="25">
        <f>tussenblad!BT153</f>
        <v>0</v>
      </c>
      <c r="I164" s="4">
        <f>tussenblad!Q153</f>
        <v>0</v>
      </c>
      <c r="J164" s="26">
        <f>tussenblad!R153</f>
        <v>0</v>
      </c>
      <c r="K164" s="4">
        <f>IF(tussenblad!$F153="HC","",tussenblad!F153)</f>
        <v>0</v>
      </c>
      <c r="L164" s="4">
        <f>IF(tussenblad!$F153="HC",1,0)</f>
        <v>0</v>
      </c>
      <c r="M164" s="4" t="str">
        <f>IF(tussenblad!V153="Uit",2,"")</f>
        <v/>
      </c>
      <c r="N164" s="4">
        <f>tussenblad!W153</f>
        <v>0</v>
      </c>
      <c r="O164" s="4">
        <f>tussenblad!BV153</f>
        <v>0</v>
      </c>
      <c r="P164" s="4">
        <f>tussenblad!BW153</f>
        <v>0</v>
      </c>
      <c r="Q164" s="4">
        <f>tussenblad!BX153</f>
        <v>0</v>
      </c>
      <c r="R164" s="4">
        <f>tussenblad!BY153</f>
        <v>0</v>
      </c>
      <c r="S164" s="4">
        <f>tussenblad!BZ153</f>
        <v>0</v>
      </c>
      <c r="T164" s="4">
        <f>tussenblad!CA153</f>
        <v>0</v>
      </c>
      <c r="U164" s="4">
        <f>tussenblad!CB153</f>
        <v>0</v>
      </c>
      <c r="V164" s="4">
        <f>tussenblad!CC153</f>
        <v>0</v>
      </c>
      <c r="W164" s="4" t="s">
        <v>94</v>
      </c>
      <c r="X164" s="4" t="s">
        <v>94</v>
      </c>
      <c r="Y164" s="4" t="s">
        <v>94</v>
      </c>
      <c r="Z164" s="4" t="s">
        <v>95</v>
      </c>
      <c r="AA164" s="4" t="s">
        <v>95</v>
      </c>
      <c r="AB164" s="4" t="s">
        <v>95</v>
      </c>
      <c r="AC164" s="4" t="s">
        <v>91</v>
      </c>
      <c r="AD164" s="4" t="s">
        <v>91</v>
      </c>
      <c r="AE164" s="4">
        <v>0</v>
      </c>
      <c r="AF164" s="4">
        <v>0</v>
      </c>
      <c r="AG164" s="4">
        <f>tussenblad!J153</f>
        <v>0</v>
      </c>
      <c r="AH164" s="4">
        <f>tussenblad!I153</f>
        <v>0</v>
      </c>
    </row>
    <row r="165" spans="1:34" x14ac:dyDescent="0.2">
      <c r="A165" s="4" t="s">
        <v>93</v>
      </c>
      <c r="B165" s="4" t="str">
        <f>IF(C165=0,"&lt;BLANK&gt;",Basisgegevens!$F$3)</f>
        <v>&lt;BLANK&gt;</v>
      </c>
      <c r="C165" s="4">
        <f>tussenblad!E154</f>
        <v>0</v>
      </c>
      <c r="D165" s="4">
        <f>tussenblad!H154</f>
        <v>0</v>
      </c>
      <c r="E165" s="25">
        <f>tussenblad!N154</f>
        <v>0</v>
      </c>
      <c r="F165" s="4">
        <f>tussenblad!O154</f>
        <v>0</v>
      </c>
      <c r="G165" s="4">
        <f>tussenblad!P154</f>
        <v>0</v>
      </c>
      <c r="H165" s="25">
        <f>tussenblad!BT154</f>
        <v>0</v>
      </c>
      <c r="I165" s="4">
        <f>tussenblad!Q154</f>
        <v>0</v>
      </c>
      <c r="J165" s="26">
        <f>tussenblad!R154</f>
        <v>0</v>
      </c>
      <c r="K165" s="4">
        <f>IF(tussenblad!$F154="HC","",tussenblad!F154)</f>
        <v>0</v>
      </c>
      <c r="L165" s="4">
        <f>IF(tussenblad!$F154="HC",1,0)</f>
        <v>0</v>
      </c>
      <c r="M165" s="4" t="str">
        <f>IF(tussenblad!V154="Uit",2,"")</f>
        <v/>
      </c>
      <c r="N165" s="4">
        <f>tussenblad!W154</f>
        <v>0</v>
      </c>
      <c r="O165" s="4">
        <f>tussenblad!BV154</f>
        <v>0</v>
      </c>
      <c r="P165" s="4">
        <f>tussenblad!BW154</f>
        <v>0</v>
      </c>
      <c r="Q165" s="4">
        <f>tussenblad!BX154</f>
        <v>0</v>
      </c>
      <c r="R165" s="4">
        <f>tussenblad!BY154</f>
        <v>0</v>
      </c>
      <c r="S165" s="4">
        <f>tussenblad!BZ154</f>
        <v>0</v>
      </c>
      <c r="T165" s="4">
        <f>tussenblad!CA154</f>
        <v>0</v>
      </c>
      <c r="U165" s="4">
        <f>tussenblad!CB154</f>
        <v>0</v>
      </c>
      <c r="V165" s="4">
        <f>tussenblad!CC154</f>
        <v>0</v>
      </c>
      <c r="W165" s="4" t="s">
        <v>94</v>
      </c>
      <c r="X165" s="4" t="s">
        <v>94</v>
      </c>
      <c r="Y165" s="4" t="s">
        <v>94</v>
      </c>
      <c r="Z165" s="4" t="s">
        <v>95</v>
      </c>
      <c r="AA165" s="4" t="s">
        <v>95</v>
      </c>
      <c r="AB165" s="4" t="s">
        <v>95</v>
      </c>
      <c r="AC165" s="4" t="s">
        <v>91</v>
      </c>
      <c r="AD165" s="4" t="s">
        <v>91</v>
      </c>
      <c r="AE165" s="4">
        <v>0</v>
      </c>
      <c r="AF165" s="4">
        <v>0</v>
      </c>
      <c r="AG165" s="4">
        <f>tussenblad!J154</f>
        <v>0</v>
      </c>
      <c r="AH165" s="4">
        <f>tussenblad!I154</f>
        <v>0</v>
      </c>
    </row>
    <row r="166" spans="1:34" x14ac:dyDescent="0.2">
      <c r="A166" s="4" t="s">
        <v>93</v>
      </c>
      <c r="B166" s="4" t="str">
        <f>IF(C166=0,"&lt;BLANK&gt;",Basisgegevens!$F$3)</f>
        <v>&lt;BLANK&gt;</v>
      </c>
      <c r="C166" s="4">
        <f>tussenblad!E155</f>
        <v>0</v>
      </c>
      <c r="D166" s="4">
        <f>tussenblad!H155</f>
        <v>0</v>
      </c>
      <c r="E166" s="25">
        <f>tussenblad!N155</f>
        <v>0</v>
      </c>
      <c r="F166" s="4">
        <f>tussenblad!O155</f>
        <v>0</v>
      </c>
      <c r="G166" s="4">
        <f>tussenblad!P155</f>
        <v>0</v>
      </c>
      <c r="H166" s="25">
        <f>tussenblad!BT155</f>
        <v>0</v>
      </c>
      <c r="I166" s="4">
        <f>tussenblad!Q155</f>
        <v>0</v>
      </c>
      <c r="J166" s="26">
        <f>tussenblad!R155</f>
        <v>0</v>
      </c>
      <c r="K166" s="4">
        <f>IF(tussenblad!$F155="HC","",tussenblad!F155)</f>
        <v>0</v>
      </c>
      <c r="L166" s="4">
        <f>IF(tussenblad!$F155="HC",1,0)</f>
        <v>0</v>
      </c>
      <c r="M166" s="4" t="str">
        <f>IF(tussenblad!V155="Uit",2,"")</f>
        <v/>
      </c>
      <c r="N166" s="4">
        <f>tussenblad!W155</f>
        <v>0</v>
      </c>
      <c r="O166" s="4">
        <f>tussenblad!BV155</f>
        <v>0</v>
      </c>
      <c r="P166" s="4">
        <f>tussenblad!BW155</f>
        <v>0</v>
      </c>
      <c r="Q166" s="4">
        <f>tussenblad!BX155</f>
        <v>0</v>
      </c>
      <c r="R166" s="4">
        <f>tussenblad!BY155</f>
        <v>0</v>
      </c>
      <c r="S166" s="4">
        <f>tussenblad!BZ155</f>
        <v>0</v>
      </c>
      <c r="T166" s="4">
        <f>tussenblad!CA155</f>
        <v>0</v>
      </c>
      <c r="U166" s="4">
        <f>tussenblad!CB155</f>
        <v>0</v>
      </c>
      <c r="V166" s="4">
        <f>tussenblad!CC155</f>
        <v>0</v>
      </c>
      <c r="W166" s="4" t="s">
        <v>94</v>
      </c>
      <c r="X166" s="4" t="s">
        <v>94</v>
      </c>
      <c r="Y166" s="4" t="s">
        <v>94</v>
      </c>
      <c r="Z166" s="4" t="s">
        <v>95</v>
      </c>
      <c r="AA166" s="4" t="s">
        <v>95</v>
      </c>
      <c r="AB166" s="4" t="s">
        <v>95</v>
      </c>
      <c r="AC166" s="4" t="s">
        <v>91</v>
      </c>
      <c r="AD166" s="4" t="s">
        <v>91</v>
      </c>
      <c r="AE166" s="4">
        <v>0</v>
      </c>
      <c r="AF166" s="4">
        <v>0</v>
      </c>
      <c r="AG166" s="4">
        <f>tussenblad!J155</f>
        <v>0</v>
      </c>
      <c r="AH166" s="4">
        <f>tussenblad!I155</f>
        <v>0</v>
      </c>
    </row>
    <row r="167" spans="1:34" x14ac:dyDescent="0.2">
      <c r="A167" s="4" t="s">
        <v>93</v>
      </c>
      <c r="B167" s="4" t="str">
        <f>IF(C167=0,"&lt;BLANK&gt;",Basisgegevens!$F$3)</f>
        <v>&lt;BLANK&gt;</v>
      </c>
      <c r="C167" s="4">
        <f>tussenblad!E156</f>
        <v>0</v>
      </c>
      <c r="D167" s="4">
        <f>tussenblad!H156</f>
        <v>0</v>
      </c>
      <c r="E167" s="25">
        <f>tussenblad!N156</f>
        <v>0</v>
      </c>
      <c r="F167" s="4">
        <f>tussenblad!O156</f>
        <v>0</v>
      </c>
      <c r="G167" s="4">
        <f>tussenblad!P156</f>
        <v>0</v>
      </c>
      <c r="H167" s="25">
        <f>tussenblad!BT156</f>
        <v>0</v>
      </c>
      <c r="I167" s="4">
        <f>tussenblad!Q156</f>
        <v>0</v>
      </c>
      <c r="J167" s="26">
        <f>tussenblad!R156</f>
        <v>0</v>
      </c>
      <c r="K167" s="4">
        <f>IF(tussenblad!$F156="HC","",tussenblad!F156)</f>
        <v>0</v>
      </c>
      <c r="L167" s="4">
        <f>IF(tussenblad!$F156="HC",1,0)</f>
        <v>0</v>
      </c>
      <c r="M167" s="4" t="str">
        <f>IF(tussenblad!V156="Uit",2,"")</f>
        <v/>
      </c>
      <c r="N167" s="4">
        <f>tussenblad!W156</f>
        <v>0</v>
      </c>
      <c r="O167" s="4">
        <f>tussenblad!BV156</f>
        <v>0</v>
      </c>
      <c r="P167" s="4">
        <f>tussenblad!BW156</f>
        <v>0</v>
      </c>
      <c r="Q167" s="4">
        <f>tussenblad!BX156</f>
        <v>0</v>
      </c>
      <c r="R167" s="4">
        <f>tussenblad!BY156</f>
        <v>0</v>
      </c>
      <c r="S167" s="4">
        <f>tussenblad!BZ156</f>
        <v>0</v>
      </c>
      <c r="T167" s="4">
        <f>tussenblad!CA156</f>
        <v>0</v>
      </c>
      <c r="U167" s="4">
        <f>tussenblad!CB156</f>
        <v>0</v>
      </c>
      <c r="V167" s="4">
        <f>tussenblad!CC156</f>
        <v>0</v>
      </c>
      <c r="W167" s="4" t="s">
        <v>94</v>
      </c>
      <c r="X167" s="4" t="s">
        <v>94</v>
      </c>
      <c r="Y167" s="4" t="s">
        <v>94</v>
      </c>
      <c r="Z167" s="4" t="s">
        <v>95</v>
      </c>
      <c r="AA167" s="4" t="s">
        <v>95</v>
      </c>
      <c r="AB167" s="4" t="s">
        <v>95</v>
      </c>
      <c r="AC167" s="4" t="s">
        <v>91</v>
      </c>
      <c r="AD167" s="4" t="s">
        <v>91</v>
      </c>
      <c r="AE167" s="4">
        <v>0</v>
      </c>
      <c r="AF167" s="4">
        <v>0</v>
      </c>
      <c r="AG167" s="4">
        <f>tussenblad!J156</f>
        <v>0</v>
      </c>
      <c r="AH167" s="4">
        <f>tussenblad!I156</f>
        <v>0</v>
      </c>
    </row>
    <row r="168" spans="1:34" x14ac:dyDescent="0.2">
      <c r="A168" s="4" t="s">
        <v>93</v>
      </c>
      <c r="B168" s="4" t="str">
        <f>IF(C168=0,"&lt;BLANK&gt;",Basisgegevens!$F$3)</f>
        <v>&lt;BLANK&gt;</v>
      </c>
      <c r="C168" s="4">
        <f>tussenblad!E157</f>
        <v>0</v>
      </c>
      <c r="D168" s="4">
        <f>tussenblad!H157</f>
        <v>0</v>
      </c>
      <c r="E168" s="25">
        <f>tussenblad!N157</f>
        <v>0</v>
      </c>
      <c r="F168" s="4">
        <f>tussenblad!O157</f>
        <v>0</v>
      </c>
      <c r="G168" s="4">
        <f>tussenblad!P157</f>
        <v>0</v>
      </c>
      <c r="H168" s="25">
        <f>tussenblad!BT157</f>
        <v>0</v>
      </c>
      <c r="I168" s="4">
        <f>tussenblad!Q157</f>
        <v>0</v>
      </c>
      <c r="J168" s="26">
        <f>tussenblad!R157</f>
        <v>0</v>
      </c>
      <c r="K168" s="4">
        <f>IF(tussenblad!$F157="HC","",tussenblad!F157)</f>
        <v>0</v>
      </c>
      <c r="L168" s="4">
        <f>IF(tussenblad!$F157="HC",1,0)</f>
        <v>0</v>
      </c>
      <c r="M168" s="4" t="str">
        <f>IF(tussenblad!V157="Uit",2,"")</f>
        <v/>
      </c>
      <c r="N168" s="4">
        <f>tussenblad!W157</f>
        <v>0</v>
      </c>
      <c r="O168" s="4">
        <f>tussenblad!BV157</f>
        <v>0</v>
      </c>
      <c r="P168" s="4">
        <f>tussenblad!BW157</f>
        <v>0</v>
      </c>
      <c r="Q168" s="4">
        <f>tussenblad!BX157</f>
        <v>0</v>
      </c>
      <c r="R168" s="4">
        <f>tussenblad!BY157</f>
        <v>0</v>
      </c>
      <c r="S168" s="4">
        <f>tussenblad!BZ157</f>
        <v>0</v>
      </c>
      <c r="T168" s="4">
        <f>tussenblad!CA157</f>
        <v>0</v>
      </c>
      <c r="U168" s="4">
        <f>tussenblad!CB157</f>
        <v>0</v>
      </c>
      <c r="V168" s="4">
        <f>tussenblad!CC157</f>
        <v>0</v>
      </c>
      <c r="W168" s="4" t="s">
        <v>94</v>
      </c>
      <c r="X168" s="4" t="s">
        <v>94</v>
      </c>
      <c r="Y168" s="4" t="s">
        <v>94</v>
      </c>
      <c r="Z168" s="4" t="s">
        <v>95</v>
      </c>
      <c r="AA168" s="4" t="s">
        <v>95</v>
      </c>
      <c r="AB168" s="4" t="s">
        <v>95</v>
      </c>
      <c r="AC168" s="4" t="s">
        <v>91</v>
      </c>
      <c r="AD168" s="4" t="s">
        <v>91</v>
      </c>
      <c r="AE168" s="4">
        <v>0</v>
      </c>
      <c r="AF168" s="4">
        <v>0</v>
      </c>
      <c r="AG168" s="4">
        <f>tussenblad!J157</f>
        <v>0</v>
      </c>
      <c r="AH168" s="4">
        <f>tussenblad!I157</f>
        <v>0</v>
      </c>
    </row>
    <row r="169" spans="1:34" x14ac:dyDescent="0.2">
      <c r="A169" s="4" t="s">
        <v>93</v>
      </c>
      <c r="B169" s="4" t="str">
        <f>IF(C169=0,"&lt;BLANK&gt;",Basisgegevens!$F$3)</f>
        <v>&lt;BLANK&gt;</v>
      </c>
      <c r="C169" s="4">
        <f>tussenblad!E158</f>
        <v>0</v>
      </c>
      <c r="D169" s="4">
        <f>tussenblad!H158</f>
        <v>0</v>
      </c>
      <c r="E169" s="25">
        <f>tussenblad!N158</f>
        <v>0</v>
      </c>
      <c r="F169" s="4">
        <f>tussenblad!O158</f>
        <v>0</v>
      </c>
      <c r="G169" s="4">
        <f>tussenblad!P158</f>
        <v>0</v>
      </c>
      <c r="H169" s="25">
        <f>tussenblad!BT158</f>
        <v>0</v>
      </c>
      <c r="I169" s="4">
        <f>tussenblad!Q158</f>
        <v>0</v>
      </c>
      <c r="J169" s="26">
        <f>tussenblad!R158</f>
        <v>0</v>
      </c>
      <c r="K169" s="4">
        <f>IF(tussenblad!$F158="HC","",tussenblad!F158)</f>
        <v>0</v>
      </c>
      <c r="L169" s="4">
        <f>IF(tussenblad!$F158="HC",1,0)</f>
        <v>0</v>
      </c>
      <c r="M169" s="4" t="str">
        <f>IF(tussenblad!V158="Uit",2,"")</f>
        <v/>
      </c>
      <c r="N169" s="4">
        <f>tussenblad!W158</f>
        <v>0</v>
      </c>
      <c r="O169" s="4">
        <f>tussenblad!BV158</f>
        <v>0</v>
      </c>
      <c r="P169" s="4">
        <f>tussenblad!BW158</f>
        <v>0</v>
      </c>
      <c r="Q169" s="4">
        <f>tussenblad!BX158</f>
        <v>0</v>
      </c>
      <c r="R169" s="4">
        <f>tussenblad!BY158</f>
        <v>0</v>
      </c>
      <c r="S169" s="4">
        <f>tussenblad!BZ158</f>
        <v>0</v>
      </c>
      <c r="T169" s="4">
        <f>tussenblad!CA158</f>
        <v>0</v>
      </c>
      <c r="U169" s="4">
        <f>tussenblad!CB158</f>
        <v>0</v>
      </c>
      <c r="V169" s="4">
        <f>tussenblad!CC158</f>
        <v>0</v>
      </c>
      <c r="W169" s="4" t="s">
        <v>94</v>
      </c>
      <c r="X169" s="4" t="s">
        <v>94</v>
      </c>
      <c r="Y169" s="4" t="s">
        <v>94</v>
      </c>
      <c r="Z169" s="4" t="s">
        <v>95</v>
      </c>
      <c r="AA169" s="4" t="s">
        <v>95</v>
      </c>
      <c r="AB169" s="4" t="s">
        <v>95</v>
      </c>
      <c r="AC169" s="4" t="s">
        <v>91</v>
      </c>
      <c r="AD169" s="4" t="s">
        <v>91</v>
      </c>
      <c r="AE169" s="4">
        <v>0</v>
      </c>
      <c r="AF169" s="4">
        <v>0</v>
      </c>
      <c r="AG169" s="4">
        <f>tussenblad!J158</f>
        <v>0</v>
      </c>
      <c r="AH169" s="4">
        <f>tussenblad!I158</f>
        <v>0</v>
      </c>
    </row>
    <row r="170" spans="1:34" x14ac:dyDescent="0.2">
      <c r="A170" s="4" t="s">
        <v>93</v>
      </c>
      <c r="B170" s="4" t="str">
        <f>IF(C170=0,"&lt;BLANK&gt;",Basisgegevens!$F$3)</f>
        <v>&lt;BLANK&gt;</v>
      </c>
      <c r="C170" s="4">
        <f>tussenblad!E159</f>
        <v>0</v>
      </c>
      <c r="D170" s="4">
        <f>tussenblad!H159</f>
        <v>0</v>
      </c>
      <c r="E170" s="25">
        <f>tussenblad!N159</f>
        <v>0</v>
      </c>
      <c r="F170" s="4">
        <f>tussenblad!O159</f>
        <v>0</v>
      </c>
      <c r="G170" s="4">
        <f>tussenblad!P159</f>
        <v>0</v>
      </c>
      <c r="H170" s="25">
        <f>tussenblad!BT159</f>
        <v>0</v>
      </c>
      <c r="I170" s="4">
        <f>tussenblad!Q159</f>
        <v>0</v>
      </c>
      <c r="J170" s="26">
        <f>tussenblad!R159</f>
        <v>0</v>
      </c>
      <c r="K170" s="4">
        <f>IF(tussenblad!$F159="HC","",tussenblad!F159)</f>
        <v>0</v>
      </c>
      <c r="L170" s="4">
        <f>IF(tussenblad!$F159="HC",1,0)</f>
        <v>0</v>
      </c>
      <c r="M170" s="4" t="str">
        <f>IF(tussenblad!V159="Uit",2,"")</f>
        <v/>
      </c>
      <c r="N170" s="4">
        <f>tussenblad!W159</f>
        <v>0</v>
      </c>
      <c r="O170" s="4">
        <f>tussenblad!BV159</f>
        <v>0</v>
      </c>
      <c r="P170" s="4">
        <f>tussenblad!BW159</f>
        <v>0</v>
      </c>
      <c r="Q170" s="4">
        <f>tussenblad!BX159</f>
        <v>0</v>
      </c>
      <c r="R170" s="4">
        <f>tussenblad!BY159</f>
        <v>0</v>
      </c>
      <c r="S170" s="4">
        <f>tussenblad!BZ159</f>
        <v>0</v>
      </c>
      <c r="T170" s="4">
        <f>tussenblad!CA159</f>
        <v>0</v>
      </c>
      <c r="U170" s="4">
        <f>tussenblad!CB159</f>
        <v>0</v>
      </c>
      <c r="V170" s="4">
        <f>tussenblad!CC159</f>
        <v>0</v>
      </c>
      <c r="W170" s="4" t="s">
        <v>94</v>
      </c>
      <c r="X170" s="4" t="s">
        <v>94</v>
      </c>
      <c r="Y170" s="4" t="s">
        <v>94</v>
      </c>
      <c r="Z170" s="4" t="s">
        <v>95</v>
      </c>
      <c r="AA170" s="4" t="s">
        <v>95</v>
      </c>
      <c r="AB170" s="4" t="s">
        <v>95</v>
      </c>
      <c r="AC170" s="4" t="s">
        <v>91</v>
      </c>
      <c r="AD170" s="4" t="s">
        <v>91</v>
      </c>
      <c r="AE170" s="4">
        <v>0</v>
      </c>
      <c r="AF170" s="4">
        <v>0</v>
      </c>
      <c r="AG170" s="4">
        <f>tussenblad!J159</f>
        <v>0</v>
      </c>
      <c r="AH170" s="4">
        <f>tussenblad!I159</f>
        <v>0</v>
      </c>
    </row>
    <row r="171" spans="1:34" x14ac:dyDescent="0.2">
      <c r="A171" s="4" t="s">
        <v>93</v>
      </c>
      <c r="B171" s="4" t="str">
        <f>IF(C171=0,"&lt;BLANK&gt;",Basisgegevens!$F$3)</f>
        <v>&lt;BLANK&gt;</v>
      </c>
      <c r="C171" s="4">
        <f>tussenblad!E160</f>
        <v>0</v>
      </c>
      <c r="D171" s="4">
        <f>tussenblad!H160</f>
        <v>0</v>
      </c>
      <c r="E171" s="25">
        <f>tussenblad!N160</f>
        <v>0</v>
      </c>
      <c r="F171" s="4">
        <f>tussenblad!O160</f>
        <v>0</v>
      </c>
      <c r="G171" s="4">
        <f>tussenblad!P160</f>
        <v>0</v>
      </c>
      <c r="H171" s="25">
        <f>tussenblad!BT160</f>
        <v>0</v>
      </c>
      <c r="I171" s="4">
        <f>tussenblad!Q160</f>
        <v>0</v>
      </c>
      <c r="J171" s="26">
        <f>tussenblad!R160</f>
        <v>0</v>
      </c>
      <c r="K171" s="4">
        <f>IF(tussenblad!$F160="HC","",tussenblad!F160)</f>
        <v>0</v>
      </c>
      <c r="L171" s="4">
        <f>IF(tussenblad!$F160="HC",1,0)</f>
        <v>0</v>
      </c>
      <c r="M171" s="4" t="str">
        <f>IF(tussenblad!V160="Uit",2,"")</f>
        <v/>
      </c>
      <c r="N171" s="4">
        <f>tussenblad!W160</f>
        <v>0</v>
      </c>
      <c r="O171" s="4">
        <f>tussenblad!BV160</f>
        <v>0</v>
      </c>
      <c r="P171" s="4">
        <f>tussenblad!BW160</f>
        <v>0</v>
      </c>
      <c r="Q171" s="4">
        <f>tussenblad!BX160</f>
        <v>0</v>
      </c>
      <c r="R171" s="4">
        <f>tussenblad!BY160</f>
        <v>0</v>
      </c>
      <c r="S171" s="4">
        <f>tussenblad!BZ160</f>
        <v>0</v>
      </c>
      <c r="T171" s="4">
        <f>tussenblad!CA160</f>
        <v>0</v>
      </c>
      <c r="U171" s="4">
        <f>tussenblad!CB160</f>
        <v>0</v>
      </c>
      <c r="V171" s="4">
        <f>tussenblad!CC160</f>
        <v>0</v>
      </c>
      <c r="W171" s="4" t="s">
        <v>94</v>
      </c>
      <c r="X171" s="4" t="s">
        <v>94</v>
      </c>
      <c r="Y171" s="4" t="s">
        <v>94</v>
      </c>
      <c r="Z171" s="4" t="s">
        <v>95</v>
      </c>
      <c r="AA171" s="4" t="s">
        <v>95</v>
      </c>
      <c r="AB171" s="4" t="s">
        <v>95</v>
      </c>
      <c r="AC171" s="4" t="s">
        <v>91</v>
      </c>
      <c r="AD171" s="4" t="s">
        <v>91</v>
      </c>
      <c r="AE171" s="4">
        <v>0</v>
      </c>
      <c r="AF171" s="4">
        <v>0</v>
      </c>
      <c r="AG171" s="4">
        <f>tussenblad!J160</f>
        <v>0</v>
      </c>
      <c r="AH171" s="4">
        <f>tussenblad!I160</f>
        <v>0</v>
      </c>
    </row>
    <row r="172" spans="1:34" x14ac:dyDescent="0.2">
      <c r="A172" s="4" t="s">
        <v>93</v>
      </c>
      <c r="B172" s="4" t="str">
        <f>IF(C172=0,"&lt;BLANK&gt;",Basisgegevens!$F$3)</f>
        <v>&lt;BLANK&gt;</v>
      </c>
      <c r="C172" s="4">
        <f>tussenblad!E161</f>
        <v>0</v>
      </c>
      <c r="D172" s="4">
        <f>tussenblad!H161</f>
        <v>0</v>
      </c>
      <c r="E172" s="25">
        <f>tussenblad!N161</f>
        <v>0</v>
      </c>
      <c r="F172" s="4">
        <f>tussenblad!O161</f>
        <v>0</v>
      </c>
      <c r="G172" s="4">
        <f>tussenblad!P161</f>
        <v>0</v>
      </c>
      <c r="H172" s="25">
        <f>tussenblad!BT161</f>
        <v>0</v>
      </c>
      <c r="I172" s="4">
        <f>tussenblad!Q161</f>
        <v>0</v>
      </c>
      <c r="J172" s="26">
        <f>tussenblad!R161</f>
        <v>0</v>
      </c>
      <c r="K172" s="4">
        <f>IF(tussenblad!$F161="HC","",tussenblad!F161)</f>
        <v>0</v>
      </c>
      <c r="L172" s="4">
        <f>IF(tussenblad!$F161="HC",1,0)</f>
        <v>0</v>
      </c>
      <c r="M172" s="4" t="str">
        <f>IF(tussenblad!V161="Uit",2,"")</f>
        <v/>
      </c>
      <c r="N172" s="4">
        <f>tussenblad!W161</f>
        <v>0</v>
      </c>
      <c r="O172" s="4">
        <f>tussenblad!BV161</f>
        <v>0</v>
      </c>
      <c r="P172" s="4">
        <f>tussenblad!BW161</f>
        <v>0</v>
      </c>
      <c r="Q172" s="4">
        <f>tussenblad!BX161</f>
        <v>0</v>
      </c>
      <c r="R172" s="4">
        <f>tussenblad!BY161</f>
        <v>0</v>
      </c>
      <c r="S172" s="4">
        <f>tussenblad!BZ161</f>
        <v>0</v>
      </c>
      <c r="T172" s="4">
        <f>tussenblad!CA161</f>
        <v>0</v>
      </c>
      <c r="U172" s="4">
        <f>tussenblad!CB161</f>
        <v>0</v>
      </c>
      <c r="V172" s="4">
        <f>tussenblad!CC161</f>
        <v>0</v>
      </c>
      <c r="W172" s="4" t="s">
        <v>94</v>
      </c>
      <c r="X172" s="4" t="s">
        <v>94</v>
      </c>
      <c r="Y172" s="4" t="s">
        <v>94</v>
      </c>
      <c r="Z172" s="4" t="s">
        <v>95</v>
      </c>
      <c r="AA172" s="4" t="s">
        <v>95</v>
      </c>
      <c r="AB172" s="4" t="s">
        <v>95</v>
      </c>
      <c r="AC172" s="4" t="s">
        <v>91</v>
      </c>
      <c r="AD172" s="4" t="s">
        <v>91</v>
      </c>
      <c r="AE172" s="4">
        <v>0</v>
      </c>
      <c r="AF172" s="4">
        <v>0</v>
      </c>
      <c r="AG172" s="4">
        <f>tussenblad!J161</f>
        <v>0</v>
      </c>
      <c r="AH172" s="4">
        <f>tussenblad!I161</f>
        <v>0</v>
      </c>
    </row>
    <row r="173" spans="1:34" x14ac:dyDescent="0.2">
      <c r="A173" s="4" t="s">
        <v>93</v>
      </c>
      <c r="B173" s="4" t="str">
        <f>IF(C173=0,"&lt;BLANK&gt;",Basisgegevens!$F$3)</f>
        <v>&lt;BLANK&gt;</v>
      </c>
      <c r="C173" s="4">
        <f>tussenblad!E162</f>
        <v>0</v>
      </c>
      <c r="D173" s="4">
        <f>tussenblad!H162</f>
        <v>0</v>
      </c>
      <c r="E173" s="25">
        <f>tussenblad!N162</f>
        <v>0</v>
      </c>
      <c r="F173" s="4">
        <f>tussenblad!O162</f>
        <v>0</v>
      </c>
      <c r="G173" s="4">
        <f>tussenblad!P162</f>
        <v>0</v>
      </c>
      <c r="H173" s="25">
        <f>tussenblad!BT162</f>
        <v>0</v>
      </c>
      <c r="I173" s="4">
        <f>tussenblad!Q162</f>
        <v>0</v>
      </c>
      <c r="J173" s="26">
        <f>tussenblad!R162</f>
        <v>0</v>
      </c>
      <c r="K173" s="4">
        <f>IF(tussenblad!$F162="HC","",tussenblad!F162)</f>
        <v>0</v>
      </c>
      <c r="L173" s="4">
        <f>IF(tussenblad!$F162="HC",1,0)</f>
        <v>0</v>
      </c>
      <c r="M173" s="4" t="str">
        <f>IF(tussenblad!V162="Uit",2,"")</f>
        <v/>
      </c>
      <c r="N173" s="4">
        <f>tussenblad!W162</f>
        <v>0</v>
      </c>
      <c r="O173" s="4">
        <f>tussenblad!BV162</f>
        <v>0</v>
      </c>
      <c r="P173" s="4">
        <f>tussenblad!BW162</f>
        <v>0</v>
      </c>
      <c r="Q173" s="4">
        <f>tussenblad!BX162</f>
        <v>0</v>
      </c>
      <c r="R173" s="4">
        <f>tussenblad!BY162</f>
        <v>0</v>
      </c>
      <c r="S173" s="4">
        <f>tussenblad!BZ162</f>
        <v>0</v>
      </c>
      <c r="T173" s="4">
        <f>tussenblad!CA162</f>
        <v>0</v>
      </c>
      <c r="U173" s="4">
        <f>tussenblad!CB162</f>
        <v>0</v>
      </c>
      <c r="V173" s="4">
        <f>tussenblad!CC162</f>
        <v>0</v>
      </c>
      <c r="W173" s="4" t="s">
        <v>94</v>
      </c>
      <c r="X173" s="4" t="s">
        <v>94</v>
      </c>
      <c r="Y173" s="4" t="s">
        <v>94</v>
      </c>
      <c r="Z173" s="4" t="s">
        <v>95</v>
      </c>
      <c r="AA173" s="4" t="s">
        <v>95</v>
      </c>
      <c r="AB173" s="4" t="s">
        <v>95</v>
      </c>
      <c r="AC173" s="4" t="s">
        <v>91</v>
      </c>
      <c r="AD173" s="4" t="s">
        <v>91</v>
      </c>
      <c r="AE173" s="4">
        <v>0</v>
      </c>
      <c r="AF173" s="4">
        <v>0</v>
      </c>
      <c r="AG173" s="4">
        <f>tussenblad!J162</f>
        <v>0</v>
      </c>
      <c r="AH173" s="4">
        <f>tussenblad!I162</f>
        <v>0</v>
      </c>
    </row>
    <row r="174" spans="1:34" x14ac:dyDescent="0.2">
      <c r="A174" s="4" t="s">
        <v>93</v>
      </c>
      <c r="B174" s="4" t="str">
        <f>IF(C174=0,"&lt;BLANK&gt;",Basisgegevens!$F$3)</f>
        <v>&lt;BLANK&gt;</v>
      </c>
      <c r="C174" s="4">
        <f>tussenblad!E163</f>
        <v>0</v>
      </c>
      <c r="D174" s="4">
        <f>tussenblad!H163</f>
        <v>0</v>
      </c>
      <c r="E174" s="25">
        <f>tussenblad!N163</f>
        <v>0</v>
      </c>
      <c r="F174" s="4">
        <f>tussenblad!O163</f>
        <v>0</v>
      </c>
      <c r="G174" s="4">
        <f>tussenblad!P163</f>
        <v>0</v>
      </c>
      <c r="H174" s="25">
        <f>tussenblad!BT163</f>
        <v>0</v>
      </c>
      <c r="I174" s="4">
        <f>tussenblad!Q163</f>
        <v>0</v>
      </c>
      <c r="J174" s="26">
        <f>tussenblad!R163</f>
        <v>0</v>
      </c>
      <c r="K174" s="4">
        <f>IF(tussenblad!$F163="HC","",tussenblad!F163)</f>
        <v>0</v>
      </c>
      <c r="L174" s="4">
        <f>IF(tussenblad!$F163="HC",1,0)</f>
        <v>0</v>
      </c>
      <c r="M174" s="4" t="str">
        <f>IF(tussenblad!V163="Uit",2,"")</f>
        <v/>
      </c>
      <c r="N174" s="4">
        <f>tussenblad!W163</f>
        <v>0</v>
      </c>
      <c r="O174" s="4">
        <f>tussenblad!BV163</f>
        <v>0</v>
      </c>
      <c r="P174" s="4">
        <f>tussenblad!BW163</f>
        <v>0</v>
      </c>
      <c r="Q174" s="4">
        <f>tussenblad!BX163</f>
        <v>0</v>
      </c>
      <c r="R174" s="4">
        <f>tussenblad!BY163</f>
        <v>0</v>
      </c>
      <c r="S174" s="4">
        <f>tussenblad!BZ163</f>
        <v>0</v>
      </c>
      <c r="T174" s="4">
        <f>tussenblad!CA163</f>
        <v>0</v>
      </c>
      <c r="U174" s="4">
        <f>tussenblad!CB163</f>
        <v>0</v>
      </c>
      <c r="V174" s="4">
        <f>tussenblad!CC163</f>
        <v>0</v>
      </c>
      <c r="W174" s="4" t="s">
        <v>94</v>
      </c>
      <c r="X174" s="4" t="s">
        <v>94</v>
      </c>
      <c r="Y174" s="4" t="s">
        <v>94</v>
      </c>
      <c r="Z174" s="4" t="s">
        <v>95</v>
      </c>
      <c r="AA174" s="4" t="s">
        <v>95</v>
      </c>
      <c r="AB174" s="4" t="s">
        <v>95</v>
      </c>
      <c r="AC174" s="4" t="s">
        <v>91</v>
      </c>
      <c r="AD174" s="4" t="s">
        <v>91</v>
      </c>
      <c r="AE174" s="4">
        <v>0</v>
      </c>
      <c r="AF174" s="4">
        <v>0</v>
      </c>
      <c r="AG174" s="4">
        <f>tussenblad!J163</f>
        <v>0</v>
      </c>
      <c r="AH174" s="4">
        <f>tussenblad!I163</f>
        <v>0</v>
      </c>
    </row>
    <row r="175" spans="1:34" x14ac:dyDescent="0.2">
      <c r="A175" s="4" t="s">
        <v>93</v>
      </c>
      <c r="B175" s="4" t="str">
        <f>IF(C175=0,"&lt;BLANK&gt;",Basisgegevens!$F$3)</f>
        <v>&lt;BLANK&gt;</v>
      </c>
      <c r="C175" s="4">
        <f>tussenblad!E164</f>
        <v>0</v>
      </c>
      <c r="D175" s="4">
        <f>tussenblad!H164</f>
        <v>0</v>
      </c>
      <c r="E175" s="25">
        <f>tussenblad!N164</f>
        <v>0</v>
      </c>
      <c r="F175" s="4">
        <f>tussenblad!O164</f>
        <v>0</v>
      </c>
      <c r="G175" s="4">
        <f>tussenblad!P164</f>
        <v>0</v>
      </c>
      <c r="H175" s="25">
        <f>tussenblad!BT164</f>
        <v>0</v>
      </c>
      <c r="I175" s="4">
        <f>tussenblad!Q164</f>
        <v>0</v>
      </c>
      <c r="J175" s="26">
        <f>tussenblad!R164</f>
        <v>0</v>
      </c>
      <c r="K175" s="4">
        <f>IF(tussenblad!$F164="HC","",tussenblad!F164)</f>
        <v>0</v>
      </c>
      <c r="L175" s="4">
        <f>IF(tussenblad!$F164="HC",1,0)</f>
        <v>0</v>
      </c>
      <c r="M175" s="4" t="str">
        <f>IF(tussenblad!V164="Uit",2,"")</f>
        <v/>
      </c>
      <c r="N175" s="4">
        <f>tussenblad!W164</f>
        <v>0</v>
      </c>
      <c r="O175" s="4">
        <f>tussenblad!BV164</f>
        <v>0</v>
      </c>
      <c r="P175" s="4">
        <f>tussenblad!BW164</f>
        <v>0</v>
      </c>
      <c r="Q175" s="4">
        <f>tussenblad!BX164</f>
        <v>0</v>
      </c>
      <c r="R175" s="4">
        <f>tussenblad!BY164</f>
        <v>0</v>
      </c>
      <c r="S175" s="4">
        <f>tussenblad!BZ164</f>
        <v>0</v>
      </c>
      <c r="T175" s="4">
        <f>tussenblad!CA164</f>
        <v>0</v>
      </c>
      <c r="U175" s="4">
        <f>tussenblad!CB164</f>
        <v>0</v>
      </c>
      <c r="V175" s="4">
        <f>tussenblad!CC164</f>
        <v>0</v>
      </c>
      <c r="W175" s="4" t="s">
        <v>94</v>
      </c>
      <c r="X175" s="4" t="s">
        <v>94</v>
      </c>
      <c r="Y175" s="4" t="s">
        <v>94</v>
      </c>
      <c r="Z175" s="4" t="s">
        <v>95</v>
      </c>
      <c r="AA175" s="4" t="s">
        <v>95</v>
      </c>
      <c r="AB175" s="4" t="s">
        <v>95</v>
      </c>
      <c r="AC175" s="4" t="s">
        <v>91</v>
      </c>
      <c r="AD175" s="4" t="s">
        <v>91</v>
      </c>
      <c r="AE175" s="4">
        <v>0</v>
      </c>
      <c r="AF175" s="4">
        <v>0</v>
      </c>
      <c r="AG175" s="4">
        <f>tussenblad!J164</f>
        <v>0</v>
      </c>
      <c r="AH175" s="4">
        <f>tussenblad!I164</f>
        <v>0</v>
      </c>
    </row>
    <row r="176" spans="1:34" x14ac:dyDescent="0.2">
      <c r="A176" s="4" t="s">
        <v>93</v>
      </c>
      <c r="B176" s="4" t="str">
        <f>IF(C176=0,"&lt;BLANK&gt;",Basisgegevens!$F$3)</f>
        <v>&lt;BLANK&gt;</v>
      </c>
      <c r="C176" s="4">
        <f>tussenblad!E165</f>
        <v>0</v>
      </c>
      <c r="D176" s="4">
        <f>tussenblad!H165</f>
        <v>0</v>
      </c>
      <c r="E176" s="25">
        <f>tussenblad!N165</f>
        <v>0</v>
      </c>
      <c r="F176" s="4">
        <f>tussenblad!O165</f>
        <v>0</v>
      </c>
      <c r="G176" s="4">
        <f>tussenblad!P165</f>
        <v>0</v>
      </c>
      <c r="H176" s="25">
        <f>tussenblad!BT165</f>
        <v>0</v>
      </c>
      <c r="I176" s="4">
        <f>tussenblad!Q165</f>
        <v>0</v>
      </c>
      <c r="J176" s="26">
        <f>tussenblad!R165</f>
        <v>0</v>
      </c>
      <c r="K176" s="4">
        <f>IF(tussenblad!$F165="HC","",tussenblad!F165)</f>
        <v>0</v>
      </c>
      <c r="L176" s="4">
        <f>IF(tussenblad!$F165="HC",1,0)</f>
        <v>0</v>
      </c>
      <c r="M176" s="4" t="str">
        <f>IF(tussenblad!V165="Uit",2,"")</f>
        <v/>
      </c>
      <c r="N176" s="4">
        <f>tussenblad!W165</f>
        <v>0</v>
      </c>
      <c r="O176" s="4">
        <f>tussenblad!BV165</f>
        <v>0</v>
      </c>
      <c r="P176" s="4">
        <f>tussenblad!BW165</f>
        <v>0</v>
      </c>
      <c r="Q176" s="4">
        <f>tussenblad!BX165</f>
        <v>0</v>
      </c>
      <c r="R176" s="4">
        <f>tussenblad!BY165</f>
        <v>0</v>
      </c>
      <c r="S176" s="4">
        <f>tussenblad!BZ165</f>
        <v>0</v>
      </c>
      <c r="T176" s="4">
        <f>tussenblad!CA165</f>
        <v>0</v>
      </c>
      <c r="U176" s="4">
        <f>tussenblad!CB165</f>
        <v>0</v>
      </c>
      <c r="V176" s="4">
        <f>tussenblad!CC165</f>
        <v>0</v>
      </c>
      <c r="W176" s="4" t="s">
        <v>94</v>
      </c>
      <c r="X176" s="4" t="s">
        <v>94</v>
      </c>
      <c r="Y176" s="4" t="s">
        <v>94</v>
      </c>
      <c r="Z176" s="4" t="s">
        <v>95</v>
      </c>
      <c r="AA176" s="4" t="s">
        <v>95</v>
      </c>
      <c r="AB176" s="4" t="s">
        <v>95</v>
      </c>
      <c r="AC176" s="4" t="s">
        <v>91</v>
      </c>
      <c r="AD176" s="4" t="s">
        <v>91</v>
      </c>
      <c r="AE176" s="4">
        <v>0</v>
      </c>
      <c r="AF176" s="4">
        <v>0</v>
      </c>
      <c r="AG176" s="4">
        <f>tussenblad!J165</f>
        <v>0</v>
      </c>
      <c r="AH176" s="4">
        <f>tussenblad!I165</f>
        <v>0</v>
      </c>
    </row>
    <row r="177" spans="1:34" x14ac:dyDescent="0.2">
      <c r="A177" s="4" t="s">
        <v>93</v>
      </c>
      <c r="B177" s="4" t="str">
        <f>IF(C177=0,"&lt;BLANK&gt;",Basisgegevens!$F$3)</f>
        <v>&lt;BLANK&gt;</v>
      </c>
      <c r="C177" s="4">
        <f>tussenblad!E166</f>
        <v>0</v>
      </c>
      <c r="D177" s="4">
        <f>tussenblad!H166</f>
        <v>0</v>
      </c>
      <c r="E177" s="25">
        <f>tussenblad!N166</f>
        <v>0</v>
      </c>
      <c r="F177" s="4">
        <f>tussenblad!O166</f>
        <v>0</v>
      </c>
      <c r="G177" s="4">
        <f>tussenblad!P166</f>
        <v>0</v>
      </c>
      <c r="H177" s="25">
        <f>tussenblad!BT166</f>
        <v>0</v>
      </c>
      <c r="I177" s="4">
        <f>tussenblad!Q166</f>
        <v>0</v>
      </c>
      <c r="J177" s="26">
        <f>tussenblad!R166</f>
        <v>0</v>
      </c>
      <c r="K177" s="4">
        <f>IF(tussenblad!$F166="HC","",tussenblad!F166)</f>
        <v>0</v>
      </c>
      <c r="L177" s="4">
        <f>IF(tussenblad!$F166="HC",1,0)</f>
        <v>0</v>
      </c>
      <c r="M177" s="4" t="str">
        <f>IF(tussenblad!V166="Uit",2,"")</f>
        <v/>
      </c>
      <c r="N177" s="4">
        <f>tussenblad!W166</f>
        <v>0</v>
      </c>
      <c r="O177" s="4">
        <f>tussenblad!BV166</f>
        <v>0</v>
      </c>
      <c r="P177" s="4">
        <f>tussenblad!BW166</f>
        <v>0</v>
      </c>
      <c r="Q177" s="4">
        <f>tussenblad!BX166</f>
        <v>0</v>
      </c>
      <c r="R177" s="4">
        <f>tussenblad!BY166</f>
        <v>0</v>
      </c>
      <c r="S177" s="4">
        <f>tussenblad!BZ166</f>
        <v>0</v>
      </c>
      <c r="T177" s="4">
        <f>tussenblad!CA166</f>
        <v>0</v>
      </c>
      <c r="U177" s="4">
        <f>tussenblad!CB166</f>
        <v>0</v>
      </c>
      <c r="V177" s="4">
        <f>tussenblad!CC166</f>
        <v>0</v>
      </c>
      <c r="W177" s="4" t="s">
        <v>94</v>
      </c>
      <c r="X177" s="4" t="s">
        <v>94</v>
      </c>
      <c r="Y177" s="4" t="s">
        <v>94</v>
      </c>
      <c r="Z177" s="4" t="s">
        <v>95</v>
      </c>
      <c r="AA177" s="4" t="s">
        <v>95</v>
      </c>
      <c r="AB177" s="4" t="s">
        <v>95</v>
      </c>
      <c r="AC177" s="4" t="s">
        <v>91</v>
      </c>
      <c r="AD177" s="4" t="s">
        <v>91</v>
      </c>
      <c r="AE177" s="4">
        <v>0</v>
      </c>
      <c r="AF177" s="4">
        <v>0</v>
      </c>
      <c r="AG177" s="4">
        <f>tussenblad!J166</f>
        <v>0</v>
      </c>
      <c r="AH177" s="4">
        <f>tussenblad!I166</f>
        <v>0</v>
      </c>
    </row>
    <row r="178" spans="1:34" x14ac:dyDescent="0.2">
      <c r="A178" s="4" t="s">
        <v>93</v>
      </c>
      <c r="B178" s="4" t="str">
        <f>IF(C178=0,"&lt;BLANK&gt;",Basisgegevens!$F$3)</f>
        <v>&lt;BLANK&gt;</v>
      </c>
      <c r="C178" s="4">
        <f>tussenblad!E167</f>
        <v>0</v>
      </c>
      <c r="D178" s="4">
        <f>tussenblad!H167</f>
        <v>0</v>
      </c>
      <c r="E178" s="25">
        <f>tussenblad!N167</f>
        <v>0</v>
      </c>
      <c r="F178" s="4">
        <f>tussenblad!O167</f>
        <v>0</v>
      </c>
      <c r="G178" s="4">
        <f>tussenblad!P167</f>
        <v>0</v>
      </c>
      <c r="H178" s="25">
        <f>tussenblad!BT167</f>
        <v>0</v>
      </c>
      <c r="I178" s="4">
        <f>tussenblad!Q167</f>
        <v>0</v>
      </c>
      <c r="J178" s="26">
        <f>tussenblad!R167</f>
        <v>0</v>
      </c>
      <c r="K178" s="4">
        <f>IF(tussenblad!$F167="HC","",tussenblad!F167)</f>
        <v>0</v>
      </c>
      <c r="L178" s="4">
        <f>IF(tussenblad!$F167="HC",1,0)</f>
        <v>0</v>
      </c>
      <c r="M178" s="4" t="str">
        <f>IF(tussenblad!V167="Uit",2,"")</f>
        <v/>
      </c>
      <c r="N178" s="4">
        <f>tussenblad!W167</f>
        <v>0</v>
      </c>
      <c r="O178" s="4">
        <f>tussenblad!BV167</f>
        <v>0</v>
      </c>
      <c r="P178" s="4">
        <f>tussenblad!BW167</f>
        <v>0</v>
      </c>
      <c r="Q178" s="4">
        <f>tussenblad!BX167</f>
        <v>0</v>
      </c>
      <c r="R178" s="4">
        <f>tussenblad!BY167</f>
        <v>0</v>
      </c>
      <c r="S178" s="4">
        <f>tussenblad!BZ167</f>
        <v>0</v>
      </c>
      <c r="T178" s="4">
        <f>tussenblad!CA167</f>
        <v>0</v>
      </c>
      <c r="U178" s="4">
        <f>tussenblad!CB167</f>
        <v>0</v>
      </c>
      <c r="V178" s="4">
        <f>tussenblad!CC167</f>
        <v>0</v>
      </c>
      <c r="W178" s="4" t="s">
        <v>94</v>
      </c>
      <c r="X178" s="4" t="s">
        <v>94</v>
      </c>
      <c r="Y178" s="4" t="s">
        <v>94</v>
      </c>
      <c r="Z178" s="4" t="s">
        <v>95</v>
      </c>
      <c r="AA178" s="4" t="s">
        <v>95</v>
      </c>
      <c r="AB178" s="4" t="s">
        <v>95</v>
      </c>
      <c r="AC178" s="4" t="s">
        <v>91</v>
      </c>
      <c r="AD178" s="4" t="s">
        <v>91</v>
      </c>
      <c r="AE178" s="4">
        <v>0</v>
      </c>
      <c r="AF178" s="4">
        <v>0</v>
      </c>
      <c r="AG178" s="4">
        <f>tussenblad!J167</f>
        <v>0</v>
      </c>
      <c r="AH178" s="4">
        <f>tussenblad!I167</f>
        <v>0</v>
      </c>
    </row>
    <row r="179" spans="1:34" x14ac:dyDescent="0.2">
      <c r="A179" s="4" t="s">
        <v>93</v>
      </c>
      <c r="B179" s="4" t="str">
        <f>IF(C179=0,"&lt;BLANK&gt;",Basisgegevens!$F$3)</f>
        <v>&lt;BLANK&gt;</v>
      </c>
      <c r="C179" s="4">
        <f>tussenblad!E168</f>
        <v>0</v>
      </c>
      <c r="D179" s="4">
        <f>tussenblad!H168</f>
        <v>0</v>
      </c>
      <c r="E179" s="25">
        <f>tussenblad!N168</f>
        <v>0</v>
      </c>
      <c r="F179" s="4">
        <f>tussenblad!O168</f>
        <v>0</v>
      </c>
      <c r="G179" s="4">
        <f>tussenblad!P168</f>
        <v>0</v>
      </c>
      <c r="H179" s="25">
        <f>tussenblad!BT168</f>
        <v>0</v>
      </c>
      <c r="I179" s="4">
        <f>tussenblad!Q168</f>
        <v>0</v>
      </c>
      <c r="J179" s="26">
        <f>tussenblad!R168</f>
        <v>0</v>
      </c>
      <c r="K179" s="4">
        <f>IF(tussenblad!$F168="HC","",tussenblad!F168)</f>
        <v>0</v>
      </c>
      <c r="L179" s="4">
        <f>IF(tussenblad!$F168="HC",1,0)</f>
        <v>0</v>
      </c>
      <c r="M179" s="4" t="str">
        <f>IF(tussenblad!V168="Uit",2,"")</f>
        <v/>
      </c>
      <c r="N179" s="4">
        <f>tussenblad!W168</f>
        <v>0</v>
      </c>
      <c r="O179" s="4">
        <f>tussenblad!BV168</f>
        <v>0</v>
      </c>
      <c r="P179" s="4">
        <f>tussenblad!BW168</f>
        <v>0</v>
      </c>
      <c r="Q179" s="4">
        <f>tussenblad!BX168</f>
        <v>0</v>
      </c>
      <c r="R179" s="4">
        <f>tussenblad!BY168</f>
        <v>0</v>
      </c>
      <c r="S179" s="4">
        <f>tussenblad!BZ168</f>
        <v>0</v>
      </c>
      <c r="T179" s="4">
        <f>tussenblad!CA168</f>
        <v>0</v>
      </c>
      <c r="U179" s="4">
        <f>tussenblad!CB168</f>
        <v>0</v>
      </c>
      <c r="V179" s="4">
        <f>tussenblad!CC168</f>
        <v>0</v>
      </c>
      <c r="W179" s="4" t="s">
        <v>94</v>
      </c>
      <c r="X179" s="4" t="s">
        <v>94</v>
      </c>
      <c r="Y179" s="4" t="s">
        <v>94</v>
      </c>
      <c r="Z179" s="4" t="s">
        <v>95</v>
      </c>
      <c r="AA179" s="4" t="s">
        <v>95</v>
      </c>
      <c r="AB179" s="4" t="s">
        <v>95</v>
      </c>
      <c r="AC179" s="4" t="s">
        <v>91</v>
      </c>
      <c r="AD179" s="4" t="s">
        <v>91</v>
      </c>
      <c r="AE179" s="4">
        <v>0</v>
      </c>
      <c r="AF179" s="4">
        <v>0</v>
      </c>
      <c r="AG179" s="4">
        <f>tussenblad!J168</f>
        <v>0</v>
      </c>
      <c r="AH179" s="4">
        <f>tussenblad!I168</f>
        <v>0</v>
      </c>
    </row>
    <row r="180" spans="1:34" x14ac:dyDescent="0.2">
      <c r="A180" s="4" t="s">
        <v>93</v>
      </c>
      <c r="B180" s="4" t="str">
        <f>IF(C180=0,"&lt;BLANK&gt;",Basisgegevens!$F$3)</f>
        <v>&lt;BLANK&gt;</v>
      </c>
      <c r="C180" s="4">
        <f>tussenblad!E169</f>
        <v>0</v>
      </c>
      <c r="D180" s="4">
        <f>tussenblad!H169</f>
        <v>0</v>
      </c>
      <c r="E180" s="25">
        <f>tussenblad!N169</f>
        <v>0</v>
      </c>
      <c r="F180" s="4">
        <f>tussenblad!O169</f>
        <v>0</v>
      </c>
      <c r="G180" s="4">
        <f>tussenblad!P169</f>
        <v>0</v>
      </c>
      <c r="H180" s="25">
        <f>tussenblad!BT169</f>
        <v>0</v>
      </c>
      <c r="I180" s="4">
        <f>tussenblad!Q169</f>
        <v>0</v>
      </c>
      <c r="J180" s="26">
        <f>tussenblad!R169</f>
        <v>0</v>
      </c>
      <c r="K180" s="4">
        <f>IF(tussenblad!$F169="HC","",tussenblad!F169)</f>
        <v>0</v>
      </c>
      <c r="L180" s="4">
        <f>IF(tussenblad!$F169="HC",1,0)</f>
        <v>0</v>
      </c>
      <c r="M180" s="4" t="str">
        <f>IF(tussenblad!V169="Uit",2,"")</f>
        <v/>
      </c>
      <c r="N180" s="4">
        <f>tussenblad!W169</f>
        <v>0</v>
      </c>
      <c r="O180" s="4">
        <f>tussenblad!BV169</f>
        <v>0</v>
      </c>
      <c r="P180" s="4">
        <f>tussenblad!BW169</f>
        <v>0</v>
      </c>
      <c r="Q180" s="4">
        <f>tussenblad!BX169</f>
        <v>0</v>
      </c>
      <c r="R180" s="4">
        <f>tussenblad!BY169</f>
        <v>0</v>
      </c>
      <c r="S180" s="4">
        <f>tussenblad!BZ169</f>
        <v>0</v>
      </c>
      <c r="T180" s="4">
        <f>tussenblad!CA169</f>
        <v>0</v>
      </c>
      <c r="U180" s="4">
        <f>tussenblad!CB169</f>
        <v>0</v>
      </c>
      <c r="V180" s="4">
        <f>tussenblad!CC169</f>
        <v>0</v>
      </c>
      <c r="W180" s="4" t="s">
        <v>94</v>
      </c>
      <c r="X180" s="4" t="s">
        <v>94</v>
      </c>
      <c r="Y180" s="4" t="s">
        <v>94</v>
      </c>
      <c r="Z180" s="4" t="s">
        <v>95</v>
      </c>
      <c r="AA180" s="4" t="s">
        <v>95</v>
      </c>
      <c r="AB180" s="4" t="s">
        <v>95</v>
      </c>
      <c r="AC180" s="4" t="s">
        <v>91</v>
      </c>
      <c r="AD180" s="4" t="s">
        <v>91</v>
      </c>
      <c r="AE180" s="4">
        <v>0</v>
      </c>
      <c r="AF180" s="4">
        <v>0</v>
      </c>
      <c r="AG180" s="4">
        <f>tussenblad!J169</f>
        <v>0</v>
      </c>
      <c r="AH180" s="4">
        <f>tussenblad!I169</f>
        <v>0</v>
      </c>
    </row>
    <row r="181" spans="1:34" x14ac:dyDescent="0.2">
      <c r="A181" s="4" t="s">
        <v>93</v>
      </c>
      <c r="B181" s="4" t="str">
        <f>IF(C181=0,"&lt;BLANK&gt;",Basisgegevens!$F$3)</f>
        <v>&lt;BLANK&gt;</v>
      </c>
      <c r="C181" s="4">
        <f>tussenblad!E170</f>
        <v>0</v>
      </c>
      <c r="D181" s="4">
        <f>tussenblad!H170</f>
        <v>0</v>
      </c>
      <c r="E181" s="25">
        <f>tussenblad!N170</f>
        <v>0</v>
      </c>
      <c r="F181" s="4">
        <f>tussenblad!O170</f>
        <v>0</v>
      </c>
      <c r="G181" s="4">
        <f>tussenblad!P170</f>
        <v>0</v>
      </c>
      <c r="H181" s="25">
        <f>tussenblad!BT170</f>
        <v>0</v>
      </c>
      <c r="I181" s="4">
        <f>tussenblad!Q170</f>
        <v>0</v>
      </c>
      <c r="J181" s="26">
        <f>tussenblad!R170</f>
        <v>0</v>
      </c>
      <c r="K181" s="4">
        <f>IF(tussenblad!$F170="HC","",tussenblad!F170)</f>
        <v>0</v>
      </c>
      <c r="L181" s="4">
        <f>IF(tussenblad!$F170="HC",1,0)</f>
        <v>0</v>
      </c>
      <c r="M181" s="4" t="str">
        <f>IF(tussenblad!V170="Uit",2,"")</f>
        <v/>
      </c>
      <c r="N181" s="4">
        <f>tussenblad!W170</f>
        <v>0</v>
      </c>
      <c r="O181" s="4">
        <f>tussenblad!BV170</f>
        <v>0</v>
      </c>
      <c r="P181" s="4">
        <f>tussenblad!BW170</f>
        <v>0</v>
      </c>
      <c r="Q181" s="4">
        <f>tussenblad!BX170</f>
        <v>0</v>
      </c>
      <c r="R181" s="4">
        <f>tussenblad!BY170</f>
        <v>0</v>
      </c>
      <c r="S181" s="4">
        <f>tussenblad!BZ170</f>
        <v>0</v>
      </c>
      <c r="T181" s="4">
        <f>tussenblad!CA170</f>
        <v>0</v>
      </c>
      <c r="U181" s="4">
        <f>tussenblad!CB170</f>
        <v>0</v>
      </c>
      <c r="V181" s="4">
        <f>tussenblad!CC170</f>
        <v>0</v>
      </c>
      <c r="W181" s="4" t="s">
        <v>94</v>
      </c>
      <c r="X181" s="4" t="s">
        <v>94</v>
      </c>
      <c r="Y181" s="4" t="s">
        <v>94</v>
      </c>
      <c r="Z181" s="4" t="s">
        <v>95</v>
      </c>
      <c r="AA181" s="4" t="s">
        <v>95</v>
      </c>
      <c r="AB181" s="4" t="s">
        <v>95</v>
      </c>
      <c r="AC181" s="4" t="s">
        <v>91</v>
      </c>
      <c r="AD181" s="4" t="s">
        <v>91</v>
      </c>
      <c r="AE181" s="4">
        <v>0</v>
      </c>
      <c r="AF181" s="4">
        <v>0</v>
      </c>
      <c r="AG181" s="4">
        <f>tussenblad!J170</f>
        <v>0</v>
      </c>
      <c r="AH181" s="4">
        <f>tussenblad!I170</f>
        <v>0</v>
      </c>
    </row>
    <row r="182" spans="1:34" x14ac:dyDescent="0.2">
      <c r="A182" s="4" t="s">
        <v>93</v>
      </c>
      <c r="B182" s="4" t="str">
        <f>IF(C182=0,"&lt;BLANK&gt;",Basisgegevens!$F$3)</f>
        <v>&lt;BLANK&gt;</v>
      </c>
      <c r="C182" s="4">
        <f>tussenblad!E171</f>
        <v>0</v>
      </c>
      <c r="D182" s="4">
        <f>tussenblad!H171</f>
        <v>0</v>
      </c>
      <c r="E182" s="25">
        <f>tussenblad!N171</f>
        <v>0</v>
      </c>
      <c r="F182" s="4">
        <f>tussenblad!O171</f>
        <v>0</v>
      </c>
      <c r="G182" s="4">
        <f>tussenblad!P171</f>
        <v>0</v>
      </c>
      <c r="H182" s="25">
        <f>tussenblad!BT171</f>
        <v>0</v>
      </c>
      <c r="I182" s="4">
        <f>tussenblad!Q171</f>
        <v>0</v>
      </c>
      <c r="J182" s="26">
        <f>tussenblad!R171</f>
        <v>0</v>
      </c>
      <c r="K182" s="4">
        <f>IF(tussenblad!$F171="HC","",tussenblad!F171)</f>
        <v>0</v>
      </c>
      <c r="L182" s="4">
        <f>IF(tussenblad!$F171="HC",1,0)</f>
        <v>0</v>
      </c>
      <c r="M182" s="4" t="str">
        <f>IF(tussenblad!V171="Uit",2,"")</f>
        <v/>
      </c>
      <c r="N182" s="4">
        <f>tussenblad!W171</f>
        <v>0</v>
      </c>
      <c r="O182" s="4">
        <f>tussenblad!BV171</f>
        <v>0</v>
      </c>
      <c r="P182" s="4">
        <f>tussenblad!BW171</f>
        <v>0</v>
      </c>
      <c r="Q182" s="4">
        <f>tussenblad!BX171</f>
        <v>0</v>
      </c>
      <c r="R182" s="4">
        <f>tussenblad!BY171</f>
        <v>0</v>
      </c>
      <c r="S182" s="4">
        <f>tussenblad!BZ171</f>
        <v>0</v>
      </c>
      <c r="T182" s="4">
        <f>tussenblad!CA171</f>
        <v>0</v>
      </c>
      <c r="U182" s="4">
        <f>tussenblad!CB171</f>
        <v>0</v>
      </c>
      <c r="V182" s="4">
        <f>tussenblad!CC171</f>
        <v>0</v>
      </c>
      <c r="W182" s="4" t="s">
        <v>94</v>
      </c>
      <c r="X182" s="4" t="s">
        <v>94</v>
      </c>
      <c r="Y182" s="4" t="s">
        <v>94</v>
      </c>
      <c r="Z182" s="4" t="s">
        <v>95</v>
      </c>
      <c r="AA182" s="4" t="s">
        <v>95</v>
      </c>
      <c r="AB182" s="4" t="s">
        <v>95</v>
      </c>
      <c r="AC182" s="4" t="s">
        <v>91</v>
      </c>
      <c r="AD182" s="4" t="s">
        <v>91</v>
      </c>
      <c r="AE182" s="4">
        <v>0</v>
      </c>
      <c r="AF182" s="4">
        <v>0</v>
      </c>
      <c r="AG182" s="4">
        <f>tussenblad!J171</f>
        <v>0</v>
      </c>
      <c r="AH182" s="4">
        <f>tussenblad!I171</f>
        <v>0</v>
      </c>
    </row>
    <row r="183" spans="1:34" x14ac:dyDescent="0.2">
      <c r="A183" s="4" t="s">
        <v>93</v>
      </c>
      <c r="B183" s="4" t="str">
        <f>IF(C183=0,"&lt;BLANK&gt;",Basisgegevens!$F$3)</f>
        <v>&lt;BLANK&gt;</v>
      </c>
      <c r="C183" s="4">
        <f>tussenblad!E172</f>
        <v>0</v>
      </c>
      <c r="D183" s="4">
        <f>tussenblad!H172</f>
        <v>0</v>
      </c>
      <c r="E183" s="25">
        <f>tussenblad!N172</f>
        <v>0</v>
      </c>
      <c r="F183" s="4">
        <f>tussenblad!O172</f>
        <v>0</v>
      </c>
      <c r="G183" s="4">
        <f>tussenblad!P172</f>
        <v>0</v>
      </c>
      <c r="H183" s="25">
        <f>tussenblad!BT172</f>
        <v>0</v>
      </c>
      <c r="I183" s="4">
        <f>tussenblad!Q172</f>
        <v>0</v>
      </c>
      <c r="J183" s="26">
        <f>tussenblad!R172</f>
        <v>0</v>
      </c>
      <c r="K183" s="4">
        <f>IF(tussenblad!$F172="HC","",tussenblad!F172)</f>
        <v>0</v>
      </c>
      <c r="L183" s="4">
        <f>IF(tussenblad!$F172="HC",1,0)</f>
        <v>0</v>
      </c>
      <c r="M183" s="4" t="str">
        <f>IF(tussenblad!V172="Uit",2,"")</f>
        <v/>
      </c>
      <c r="N183" s="4">
        <f>tussenblad!W172</f>
        <v>0</v>
      </c>
      <c r="O183" s="4">
        <f>tussenblad!BV172</f>
        <v>0</v>
      </c>
      <c r="P183" s="4">
        <f>tussenblad!BW172</f>
        <v>0</v>
      </c>
      <c r="Q183" s="4">
        <f>tussenblad!BX172</f>
        <v>0</v>
      </c>
      <c r="R183" s="4">
        <f>tussenblad!BY172</f>
        <v>0</v>
      </c>
      <c r="S183" s="4">
        <f>tussenblad!BZ172</f>
        <v>0</v>
      </c>
      <c r="T183" s="4">
        <f>tussenblad!CA172</f>
        <v>0</v>
      </c>
      <c r="U183" s="4">
        <f>tussenblad!CB172</f>
        <v>0</v>
      </c>
      <c r="V183" s="4">
        <f>tussenblad!CC172</f>
        <v>0</v>
      </c>
      <c r="W183" s="4" t="s">
        <v>94</v>
      </c>
      <c r="X183" s="4" t="s">
        <v>94</v>
      </c>
      <c r="Y183" s="4" t="s">
        <v>94</v>
      </c>
      <c r="Z183" s="4" t="s">
        <v>95</v>
      </c>
      <c r="AA183" s="4" t="s">
        <v>95</v>
      </c>
      <c r="AB183" s="4" t="s">
        <v>95</v>
      </c>
      <c r="AC183" s="4" t="s">
        <v>91</v>
      </c>
      <c r="AD183" s="4" t="s">
        <v>91</v>
      </c>
      <c r="AE183" s="4">
        <v>0</v>
      </c>
      <c r="AF183" s="4">
        <v>0</v>
      </c>
      <c r="AG183" s="4">
        <f>tussenblad!J172</f>
        <v>0</v>
      </c>
      <c r="AH183" s="4">
        <f>tussenblad!I172</f>
        <v>0</v>
      </c>
    </row>
    <row r="184" spans="1:34" x14ac:dyDescent="0.2">
      <c r="A184" s="4" t="s">
        <v>93</v>
      </c>
      <c r="B184" s="4" t="str">
        <f>IF(C184=0,"&lt;BLANK&gt;",Basisgegevens!$F$3)</f>
        <v>&lt;BLANK&gt;</v>
      </c>
      <c r="C184" s="4">
        <f>tussenblad!E173</f>
        <v>0</v>
      </c>
      <c r="D184" s="4">
        <f>tussenblad!H173</f>
        <v>0</v>
      </c>
      <c r="E184" s="25">
        <f>tussenblad!N173</f>
        <v>0</v>
      </c>
      <c r="F184" s="4">
        <f>tussenblad!O173</f>
        <v>0</v>
      </c>
      <c r="G184" s="4">
        <f>tussenblad!P173</f>
        <v>0</v>
      </c>
      <c r="H184" s="25">
        <f>tussenblad!BT173</f>
        <v>0</v>
      </c>
      <c r="I184" s="4">
        <f>tussenblad!Q173</f>
        <v>0</v>
      </c>
      <c r="J184" s="26">
        <f>tussenblad!R173</f>
        <v>0</v>
      </c>
      <c r="K184" s="4">
        <f>IF(tussenblad!$F173="HC","",tussenblad!F173)</f>
        <v>0</v>
      </c>
      <c r="L184" s="4">
        <f>IF(tussenblad!$F173="HC",1,0)</f>
        <v>0</v>
      </c>
      <c r="M184" s="4" t="str">
        <f>IF(tussenblad!V173="Uit",2,"")</f>
        <v/>
      </c>
      <c r="N184" s="4">
        <f>tussenblad!W173</f>
        <v>0</v>
      </c>
      <c r="O184" s="4">
        <f>tussenblad!BV173</f>
        <v>0</v>
      </c>
      <c r="P184" s="4">
        <f>tussenblad!BW173</f>
        <v>0</v>
      </c>
      <c r="Q184" s="4">
        <f>tussenblad!BX173</f>
        <v>0</v>
      </c>
      <c r="R184" s="4">
        <f>tussenblad!BY173</f>
        <v>0</v>
      </c>
      <c r="S184" s="4">
        <f>tussenblad!BZ173</f>
        <v>0</v>
      </c>
      <c r="T184" s="4">
        <f>tussenblad!CA173</f>
        <v>0</v>
      </c>
      <c r="U184" s="4">
        <f>tussenblad!CB173</f>
        <v>0</v>
      </c>
      <c r="V184" s="4">
        <f>tussenblad!CC173</f>
        <v>0</v>
      </c>
      <c r="W184" s="4" t="s">
        <v>94</v>
      </c>
      <c r="X184" s="4" t="s">
        <v>94</v>
      </c>
      <c r="Y184" s="4" t="s">
        <v>94</v>
      </c>
      <c r="Z184" s="4" t="s">
        <v>95</v>
      </c>
      <c r="AA184" s="4" t="s">
        <v>95</v>
      </c>
      <c r="AB184" s="4" t="s">
        <v>95</v>
      </c>
      <c r="AC184" s="4" t="s">
        <v>91</v>
      </c>
      <c r="AD184" s="4" t="s">
        <v>91</v>
      </c>
      <c r="AE184" s="4">
        <v>0</v>
      </c>
      <c r="AF184" s="4">
        <v>0</v>
      </c>
      <c r="AG184" s="4">
        <f>tussenblad!J173</f>
        <v>0</v>
      </c>
      <c r="AH184" s="4">
        <f>tussenblad!I173</f>
        <v>0</v>
      </c>
    </row>
    <row r="185" spans="1:34" x14ac:dyDescent="0.2">
      <c r="A185" s="4" t="s">
        <v>93</v>
      </c>
      <c r="B185" s="4" t="str">
        <f>IF(C185=0,"&lt;BLANK&gt;",Basisgegevens!$F$3)</f>
        <v>&lt;BLANK&gt;</v>
      </c>
      <c r="C185" s="4">
        <f>tussenblad!E174</f>
        <v>0</v>
      </c>
      <c r="D185" s="4">
        <f>tussenblad!H174</f>
        <v>0</v>
      </c>
      <c r="E185" s="25">
        <f>tussenblad!N174</f>
        <v>0</v>
      </c>
      <c r="F185" s="4">
        <f>tussenblad!O174</f>
        <v>0</v>
      </c>
      <c r="G185" s="4">
        <f>tussenblad!P174</f>
        <v>0</v>
      </c>
      <c r="H185" s="25">
        <f>tussenblad!BT174</f>
        <v>0</v>
      </c>
      <c r="I185" s="4">
        <f>tussenblad!Q174</f>
        <v>0</v>
      </c>
      <c r="J185" s="26">
        <f>tussenblad!R174</f>
        <v>0</v>
      </c>
      <c r="K185" s="4">
        <f>IF(tussenblad!$F174="HC","",tussenblad!F174)</f>
        <v>0</v>
      </c>
      <c r="L185" s="4">
        <f>IF(tussenblad!$F174="HC",1,0)</f>
        <v>0</v>
      </c>
      <c r="M185" s="4" t="str">
        <f>IF(tussenblad!V174="Uit",2,"")</f>
        <v/>
      </c>
      <c r="N185" s="4">
        <f>tussenblad!W174</f>
        <v>0</v>
      </c>
      <c r="O185" s="4">
        <f>tussenblad!BV174</f>
        <v>0</v>
      </c>
      <c r="P185" s="4">
        <f>tussenblad!BW174</f>
        <v>0</v>
      </c>
      <c r="Q185" s="4">
        <f>tussenblad!BX174</f>
        <v>0</v>
      </c>
      <c r="R185" s="4">
        <f>tussenblad!BY174</f>
        <v>0</v>
      </c>
      <c r="S185" s="4">
        <f>tussenblad!BZ174</f>
        <v>0</v>
      </c>
      <c r="T185" s="4">
        <f>tussenblad!CA174</f>
        <v>0</v>
      </c>
      <c r="U185" s="4">
        <f>tussenblad!CB174</f>
        <v>0</v>
      </c>
      <c r="V185" s="4">
        <f>tussenblad!CC174</f>
        <v>0</v>
      </c>
      <c r="W185" s="4" t="s">
        <v>94</v>
      </c>
      <c r="X185" s="4" t="s">
        <v>94</v>
      </c>
      <c r="Y185" s="4" t="s">
        <v>94</v>
      </c>
      <c r="Z185" s="4" t="s">
        <v>95</v>
      </c>
      <c r="AA185" s="4" t="s">
        <v>95</v>
      </c>
      <c r="AB185" s="4" t="s">
        <v>95</v>
      </c>
      <c r="AC185" s="4" t="s">
        <v>91</v>
      </c>
      <c r="AD185" s="4" t="s">
        <v>91</v>
      </c>
      <c r="AE185" s="4">
        <v>0</v>
      </c>
      <c r="AF185" s="4">
        <v>0</v>
      </c>
      <c r="AG185" s="4">
        <f>tussenblad!J174</f>
        <v>0</v>
      </c>
      <c r="AH185" s="4">
        <f>tussenblad!I174</f>
        <v>0</v>
      </c>
    </row>
    <row r="186" spans="1:34" x14ac:dyDescent="0.2">
      <c r="A186" s="4" t="s">
        <v>93</v>
      </c>
      <c r="B186" s="4" t="str">
        <f>IF(C186=0,"&lt;BLANK&gt;",Basisgegevens!$F$3)</f>
        <v>&lt;BLANK&gt;</v>
      </c>
      <c r="C186" s="4">
        <f>tussenblad!E175</f>
        <v>0</v>
      </c>
      <c r="D186" s="4">
        <f>tussenblad!H175</f>
        <v>0</v>
      </c>
      <c r="E186" s="25">
        <f>tussenblad!N175</f>
        <v>0</v>
      </c>
      <c r="F186" s="4">
        <f>tussenblad!O175</f>
        <v>0</v>
      </c>
      <c r="G186" s="4">
        <f>tussenblad!P175</f>
        <v>0</v>
      </c>
      <c r="H186" s="25">
        <f>tussenblad!BT175</f>
        <v>0</v>
      </c>
      <c r="I186" s="4">
        <f>tussenblad!Q175</f>
        <v>0</v>
      </c>
      <c r="J186" s="26">
        <f>tussenblad!R175</f>
        <v>0</v>
      </c>
      <c r="K186" s="4">
        <f>IF(tussenblad!$F175="HC","",tussenblad!F175)</f>
        <v>0</v>
      </c>
      <c r="L186" s="4">
        <f>IF(tussenblad!$F175="HC",1,0)</f>
        <v>0</v>
      </c>
      <c r="M186" s="4" t="str">
        <f>IF(tussenblad!V175="Uit",2,"")</f>
        <v/>
      </c>
      <c r="N186" s="4">
        <f>tussenblad!W175</f>
        <v>0</v>
      </c>
      <c r="O186" s="4">
        <f>tussenblad!BV175</f>
        <v>0</v>
      </c>
      <c r="P186" s="4">
        <f>tussenblad!BW175</f>
        <v>0</v>
      </c>
      <c r="Q186" s="4">
        <f>tussenblad!BX175</f>
        <v>0</v>
      </c>
      <c r="R186" s="4">
        <f>tussenblad!BY175</f>
        <v>0</v>
      </c>
      <c r="S186" s="4">
        <f>tussenblad!BZ175</f>
        <v>0</v>
      </c>
      <c r="T186" s="4">
        <f>tussenblad!CA175</f>
        <v>0</v>
      </c>
      <c r="U186" s="4">
        <f>tussenblad!CB175</f>
        <v>0</v>
      </c>
      <c r="V186" s="4">
        <f>tussenblad!CC175</f>
        <v>0</v>
      </c>
      <c r="W186" s="4" t="s">
        <v>94</v>
      </c>
      <c r="X186" s="4" t="s">
        <v>94</v>
      </c>
      <c r="Y186" s="4" t="s">
        <v>94</v>
      </c>
      <c r="Z186" s="4" t="s">
        <v>95</v>
      </c>
      <c r="AA186" s="4" t="s">
        <v>95</v>
      </c>
      <c r="AB186" s="4" t="s">
        <v>95</v>
      </c>
      <c r="AC186" s="4" t="s">
        <v>91</v>
      </c>
      <c r="AD186" s="4" t="s">
        <v>91</v>
      </c>
      <c r="AE186" s="4">
        <v>0</v>
      </c>
      <c r="AF186" s="4">
        <v>0</v>
      </c>
      <c r="AG186" s="4">
        <f>tussenblad!J175</f>
        <v>0</v>
      </c>
      <c r="AH186" s="4">
        <f>tussenblad!I175</f>
        <v>0</v>
      </c>
    </row>
    <row r="187" spans="1:34" x14ac:dyDescent="0.2">
      <c r="A187" s="4" t="s">
        <v>93</v>
      </c>
      <c r="B187" s="4" t="str">
        <f>IF(C187=0,"&lt;BLANK&gt;",Basisgegevens!$F$3)</f>
        <v>&lt;BLANK&gt;</v>
      </c>
      <c r="C187" s="4">
        <f>tussenblad!E176</f>
        <v>0</v>
      </c>
      <c r="D187" s="4">
        <f>tussenblad!H176</f>
        <v>0</v>
      </c>
      <c r="E187" s="25">
        <f>tussenblad!N176</f>
        <v>0</v>
      </c>
      <c r="F187" s="4">
        <f>tussenblad!O176</f>
        <v>0</v>
      </c>
      <c r="G187" s="4">
        <f>tussenblad!P176</f>
        <v>0</v>
      </c>
      <c r="H187" s="25">
        <f>tussenblad!BT176</f>
        <v>0</v>
      </c>
      <c r="I187" s="4">
        <f>tussenblad!Q176</f>
        <v>0</v>
      </c>
      <c r="J187" s="26">
        <f>tussenblad!R176</f>
        <v>0</v>
      </c>
      <c r="K187" s="4">
        <f>IF(tussenblad!$F176="HC","",tussenblad!F176)</f>
        <v>0</v>
      </c>
      <c r="L187" s="4">
        <f>IF(tussenblad!$F176="HC",1,0)</f>
        <v>0</v>
      </c>
      <c r="M187" s="4" t="str">
        <f>IF(tussenblad!V176="Uit",2,"")</f>
        <v/>
      </c>
      <c r="N187" s="4">
        <f>tussenblad!W176</f>
        <v>0</v>
      </c>
      <c r="O187" s="4">
        <f>tussenblad!BV176</f>
        <v>0</v>
      </c>
      <c r="P187" s="4">
        <f>tussenblad!BW176</f>
        <v>0</v>
      </c>
      <c r="Q187" s="4">
        <f>tussenblad!BX176</f>
        <v>0</v>
      </c>
      <c r="R187" s="4">
        <f>tussenblad!BY176</f>
        <v>0</v>
      </c>
      <c r="S187" s="4">
        <f>tussenblad!BZ176</f>
        <v>0</v>
      </c>
      <c r="T187" s="4">
        <f>tussenblad!CA176</f>
        <v>0</v>
      </c>
      <c r="U187" s="4">
        <f>tussenblad!CB176</f>
        <v>0</v>
      </c>
      <c r="V187" s="4">
        <f>tussenblad!CC176</f>
        <v>0</v>
      </c>
      <c r="W187" s="4" t="s">
        <v>94</v>
      </c>
      <c r="X187" s="4" t="s">
        <v>94</v>
      </c>
      <c r="Y187" s="4" t="s">
        <v>94</v>
      </c>
      <c r="Z187" s="4" t="s">
        <v>95</v>
      </c>
      <c r="AA187" s="4" t="s">
        <v>95</v>
      </c>
      <c r="AB187" s="4" t="s">
        <v>95</v>
      </c>
      <c r="AC187" s="4" t="s">
        <v>91</v>
      </c>
      <c r="AD187" s="4" t="s">
        <v>91</v>
      </c>
      <c r="AE187" s="4">
        <v>0</v>
      </c>
      <c r="AF187" s="4">
        <v>0</v>
      </c>
      <c r="AG187" s="4">
        <f>tussenblad!J176</f>
        <v>0</v>
      </c>
      <c r="AH187" s="4">
        <f>tussenblad!I176</f>
        <v>0</v>
      </c>
    </row>
    <row r="188" spans="1:34" x14ac:dyDescent="0.2">
      <c r="A188" s="4" t="s">
        <v>93</v>
      </c>
      <c r="B188" s="4" t="str">
        <f>IF(C188=0,"&lt;BLANK&gt;",Basisgegevens!$F$3)</f>
        <v>&lt;BLANK&gt;</v>
      </c>
      <c r="C188" s="4">
        <f>tussenblad!E177</f>
        <v>0</v>
      </c>
      <c r="D188" s="4">
        <f>tussenblad!H177</f>
        <v>0</v>
      </c>
      <c r="E188" s="25">
        <f>tussenblad!N177</f>
        <v>0</v>
      </c>
      <c r="F188" s="4">
        <f>tussenblad!O177</f>
        <v>0</v>
      </c>
      <c r="G188" s="4">
        <f>tussenblad!P177</f>
        <v>0</v>
      </c>
      <c r="H188" s="25">
        <f>tussenblad!BT177</f>
        <v>0</v>
      </c>
      <c r="I188" s="4">
        <f>tussenblad!Q177</f>
        <v>0</v>
      </c>
      <c r="J188" s="26">
        <f>tussenblad!R177</f>
        <v>0</v>
      </c>
      <c r="K188" s="4">
        <f>IF(tussenblad!$F177="HC","",tussenblad!F177)</f>
        <v>0</v>
      </c>
      <c r="L188" s="4">
        <f>IF(tussenblad!$F177="HC",1,0)</f>
        <v>0</v>
      </c>
      <c r="M188" s="4" t="str">
        <f>IF(tussenblad!V177="Uit",2,"")</f>
        <v/>
      </c>
      <c r="N188" s="4">
        <f>tussenblad!W177</f>
        <v>0</v>
      </c>
      <c r="O188" s="4">
        <f>tussenblad!BV177</f>
        <v>0</v>
      </c>
      <c r="P188" s="4">
        <f>tussenblad!BW177</f>
        <v>0</v>
      </c>
      <c r="Q188" s="4">
        <f>tussenblad!BX177</f>
        <v>0</v>
      </c>
      <c r="R188" s="4">
        <f>tussenblad!BY177</f>
        <v>0</v>
      </c>
      <c r="S188" s="4">
        <f>tussenblad!BZ177</f>
        <v>0</v>
      </c>
      <c r="T188" s="4">
        <f>tussenblad!CA177</f>
        <v>0</v>
      </c>
      <c r="U188" s="4">
        <f>tussenblad!CB177</f>
        <v>0</v>
      </c>
      <c r="V188" s="4">
        <f>tussenblad!CC177</f>
        <v>0</v>
      </c>
      <c r="W188" s="4" t="s">
        <v>94</v>
      </c>
      <c r="X188" s="4" t="s">
        <v>94</v>
      </c>
      <c r="Y188" s="4" t="s">
        <v>94</v>
      </c>
      <c r="Z188" s="4" t="s">
        <v>95</v>
      </c>
      <c r="AA188" s="4" t="s">
        <v>95</v>
      </c>
      <c r="AB188" s="4" t="s">
        <v>95</v>
      </c>
      <c r="AC188" s="4" t="s">
        <v>91</v>
      </c>
      <c r="AD188" s="4" t="s">
        <v>91</v>
      </c>
      <c r="AE188" s="4">
        <v>0</v>
      </c>
      <c r="AF188" s="4">
        <v>0</v>
      </c>
      <c r="AG188" s="4">
        <f>tussenblad!J177</f>
        <v>0</v>
      </c>
      <c r="AH188" s="4">
        <f>tussenblad!I177</f>
        <v>0</v>
      </c>
    </row>
    <row r="189" spans="1:34" x14ac:dyDescent="0.2">
      <c r="A189" s="4" t="s">
        <v>93</v>
      </c>
      <c r="B189" s="4" t="str">
        <f>IF(C189=0,"&lt;BLANK&gt;",Basisgegevens!$F$3)</f>
        <v>&lt;BLANK&gt;</v>
      </c>
      <c r="C189" s="4">
        <f>tussenblad!E178</f>
        <v>0</v>
      </c>
      <c r="D189" s="4">
        <f>tussenblad!H178</f>
        <v>0</v>
      </c>
      <c r="E189" s="25">
        <f>tussenblad!N178</f>
        <v>0</v>
      </c>
      <c r="F189" s="4">
        <f>tussenblad!O178</f>
        <v>0</v>
      </c>
      <c r="G189" s="4">
        <f>tussenblad!P178</f>
        <v>0</v>
      </c>
      <c r="H189" s="25">
        <f>tussenblad!BT178</f>
        <v>0</v>
      </c>
      <c r="I189" s="4">
        <f>tussenblad!Q178</f>
        <v>0</v>
      </c>
      <c r="J189" s="26">
        <f>tussenblad!R178</f>
        <v>0</v>
      </c>
      <c r="K189" s="4">
        <f>IF(tussenblad!$F178="HC","",tussenblad!F178)</f>
        <v>0</v>
      </c>
      <c r="L189" s="4">
        <f>IF(tussenblad!$F178="HC",1,0)</f>
        <v>0</v>
      </c>
      <c r="M189" s="4" t="str">
        <f>IF(tussenblad!V178="Uit",2,"")</f>
        <v/>
      </c>
      <c r="N189" s="4">
        <f>tussenblad!W178</f>
        <v>0</v>
      </c>
      <c r="O189" s="4">
        <f>tussenblad!BV178</f>
        <v>0</v>
      </c>
      <c r="P189" s="4">
        <f>tussenblad!BW178</f>
        <v>0</v>
      </c>
      <c r="Q189" s="4">
        <f>tussenblad!BX178</f>
        <v>0</v>
      </c>
      <c r="R189" s="4">
        <f>tussenblad!BY178</f>
        <v>0</v>
      </c>
      <c r="S189" s="4">
        <f>tussenblad!BZ178</f>
        <v>0</v>
      </c>
      <c r="T189" s="4">
        <f>tussenblad!CA178</f>
        <v>0</v>
      </c>
      <c r="U189" s="4">
        <f>tussenblad!CB178</f>
        <v>0</v>
      </c>
      <c r="V189" s="4">
        <f>tussenblad!CC178</f>
        <v>0</v>
      </c>
      <c r="W189" s="4" t="s">
        <v>94</v>
      </c>
      <c r="X189" s="4" t="s">
        <v>94</v>
      </c>
      <c r="Y189" s="4" t="s">
        <v>94</v>
      </c>
      <c r="Z189" s="4" t="s">
        <v>95</v>
      </c>
      <c r="AA189" s="4" t="s">
        <v>95</v>
      </c>
      <c r="AB189" s="4" t="s">
        <v>95</v>
      </c>
      <c r="AC189" s="4" t="s">
        <v>91</v>
      </c>
      <c r="AD189" s="4" t="s">
        <v>91</v>
      </c>
      <c r="AE189" s="4">
        <v>0</v>
      </c>
      <c r="AF189" s="4">
        <v>0</v>
      </c>
      <c r="AG189" s="4">
        <f>tussenblad!J178</f>
        <v>0</v>
      </c>
      <c r="AH189" s="4">
        <f>tussenblad!I178</f>
        <v>0</v>
      </c>
    </row>
    <row r="190" spans="1:34" x14ac:dyDescent="0.2">
      <c r="A190" s="4" t="s">
        <v>93</v>
      </c>
      <c r="B190" s="4" t="str">
        <f>IF(C190=0,"&lt;BLANK&gt;",Basisgegevens!$F$3)</f>
        <v>&lt;BLANK&gt;</v>
      </c>
      <c r="C190" s="4">
        <f>tussenblad!E179</f>
        <v>0</v>
      </c>
      <c r="D190" s="4">
        <f>tussenblad!H179</f>
        <v>0</v>
      </c>
      <c r="E190" s="25">
        <f>tussenblad!N179</f>
        <v>0</v>
      </c>
      <c r="F190" s="4">
        <f>tussenblad!O179</f>
        <v>0</v>
      </c>
      <c r="G190" s="4">
        <f>tussenblad!P179</f>
        <v>0</v>
      </c>
      <c r="H190" s="25">
        <f>tussenblad!BT179</f>
        <v>0</v>
      </c>
      <c r="I190" s="4">
        <f>tussenblad!Q179</f>
        <v>0</v>
      </c>
      <c r="J190" s="26">
        <f>tussenblad!R179</f>
        <v>0</v>
      </c>
      <c r="K190" s="4">
        <f>IF(tussenblad!$F179="HC","",tussenblad!F179)</f>
        <v>0</v>
      </c>
      <c r="L190" s="4">
        <f>IF(tussenblad!$F179="HC",1,0)</f>
        <v>0</v>
      </c>
      <c r="M190" s="4" t="str">
        <f>IF(tussenblad!V179="Uit",2,"")</f>
        <v/>
      </c>
      <c r="N190" s="4">
        <f>tussenblad!W179</f>
        <v>0</v>
      </c>
      <c r="O190" s="4">
        <f>tussenblad!BV179</f>
        <v>0</v>
      </c>
      <c r="P190" s="4">
        <f>tussenblad!BW179</f>
        <v>0</v>
      </c>
      <c r="Q190" s="4">
        <f>tussenblad!BX179</f>
        <v>0</v>
      </c>
      <c r="R190" s="4">
        <f>tussenblad!BY179</f>
        <v>0</v>
      </c>
      <c r="S190" s="4">
        <f>tussenblad!BZ179</f>
        <v>0</v>
      </c>
      <c r="T190" s="4">
        <f>tussenblad!CA179</f>
        <v>0</v>
      </c>
      <c r="U190" s="4">
        <f>tussenblad!CB179</f>
        <v>0</v>
      </c>
      <c r="V190" s="4">
        <f>tussenblad!CC179</f>
        <v>0</v>
      </c>
      <c r="W190" s="4" t="s">
        <v>94</v>
      </c>
      <c r="X190" s="4" t="s">
        <v>94</v>
      </c>
      <c r="Y190" s="4" t="s">
        <v>94</v>
      </c>
      <c r="Z190" s="4" t="s">
        <v>95</v>
      </c>
      <c r="AA190" s="4" t="s">
        <v>95</v>
      </c>
      <c r="AB190" s="4" t="s">
        <v>95</v>
      </c>
      <c r="AC190" s="4" t="s">
        <v>91</v>
      </c>
      <c r="AD190" s="4" t="s">
        <v>91</v>
      </c>
      <c r="AE190" s="4">
        <v>0</v>
      </c>
      <c r="AF190" s="4">
        <v>0</v>
      </c>
      <c r="AG190" s="4">
        <f>tussenblad!J179</f>
        <v>0</v>
      </c>
      <c r="AH190" s="4">
        <f>tussenblad!I179</f>
        <v>0</v>
      </c>
    </row>
    <row r="191" spans="1:34" x14ac:dyDescent="0.2">
      <c r="A191" s="4" t="s">
        <v>93</v>
      </c>
      <c r="B191" s="4" t="str">
        <f>IF(C191=0,"&lt;BLANK&gt;",Basisgegevens!$F$3)</f>
        <v>&lt;BLANK&gt;</v>
      </c>
      <c r="C191" s="4">
        <f>tussenblad!E180</f>
        <v>0</v>
      </c>
      <c r="D191" s="4">
        <f>tussenblad!H180</f>
        <v>0</v>
      </c>
      <c r="E191" s="25">
        <f>tussenblad!N180</f>
        <v>0</v>
      </c>
      <c r="F191" s="4">
        <f>tussenblad!O180</f>
        <v>0</v>
      </c>
      <c r="G191" s="4">
        <f>tussenblad!P180</f>
        <v>0</v>
      </c>
      <c r="H191" s="25">
        <f>tussenblad!BT180</f>
        <v>0</v>
      </c>
      <c r="I191" s="4">
        <f>tussenblad!Q180</f>
        <v>0</v>
      </c>
      <c r="J191" s="26">
        <f>tussenblad!R180</f>
        <v>0</v>
      </c>
      <c r="K191" s="4">
        <f>IF(tussenblad!$F180="HC","",tussenblad!F180)</f>
        <v>0</v>
      </c>
      <c r="L191" s="4">
        <f>IF(tussenblad!$F180="HC",1,0)</f>
        <v>0</v>
      </c>
      <c r="M191" s="4" t="str">
        <f>IF(tussenblad!V180="Uit",2,"")</f>
        <v/>
      </c>
      <c r="N191" s="4">
        <f>tussenblad!W180</f>
        <v>0</v>
      </c>
      <c r="O191" s="4">
        <f>tussenblad!BV180</f>
        <v>0</v>
      </c>
      <c r="P191" s="4">
        <f>tussenblad!BW180</f>
        <v>0</v>
      </c>
      <c r="Q191" s="4">
        <f>tussenblad!BX180</f>
        <v>0</v>
      </c>
      <c r="R191" s="4">
        <f>tussenblad!BY180</f>
        <v>0</v>
      </c>
      <c r="S191" s="4">
        <f>tussenblad!BZ180</f>
        <v>0</v>
      </c>
      <c r="T191" s="4">
        <f>tussenblad!CA180</f>
        <v>0</v>
      </c>
      <c r="U191" s="4">
        <f>tussenblad!CB180</f>
        <v>0</v>
      </c>
      <c r="V191" s="4">
        <f>tussenblad!CC180</f>
        <v>0</v>
      </c>
      <c r="W191" s="4" t="s">
        <v>94</v>
      </c>
      <c r="X191" s="4" t="s">
        <v>94</v>
      </c>
      <c r="Y191" s="4" t="s">
        <v>94</v>
      </c>
      <c r="Z191" s="4" t="s">
        <v>95</v>
      </c>
      <c r="AA191" s="4" t="s">
        <v>95</v>
      </c>
      <c r="AB191" s="4" t="s">
        <v>95</v>
      </c>
      <c r="AC191" s="4" t="s">
        <v>91</v>
      </c>
      <c r="AD191" s="4" t="s">
        <v>91</v>
      </c>
      <c r="AE191" s="4">
        <v>0</v>
      </c>
      <c r="AF191" s="4">
        <v>0</v>
      </c>
      <c r="AG191" s="4">
        <f>tussenblad!J180</f>
        <v>0</v>
      </c>
      <c r="AH191" s="4">
        <f>tussenblad!I180</f>
        <v>0</v>
      </c>
    </row>
    <row r="192" spans="1:34" x14ac:dyDescent="0.2">
      <c r="A192" s="4" t="s">
        <v>93</v>
      </c>
      <c r="B192" s="4" t="str">
        <f>IF(C192=0,"&lt;BLANK&gt;",Basisgegevens!$F$3)</f>
        <v>&lt;BLANK&gt;</v>
      </c>
      <c r="C192" s="4">
        <f>tussenblad!E181</f>
        <v>0</v>
      </c>
      <c r="D192" s="4">
        <f>tussenblad!H181</f>
        <v>0</v>
      </c>
      <c r="E192" s="25">
        <f>tussenblad!N181</f>
        <v>0</v>
      </c>
      <c r="F192" s="4">
        <f>tussenblad!O181</f>
        <v>0</v>
      </c>
      <c r="G192" s="4">
        <f>tussenblad!P181</f>
        <v>0</v>
      </c>
      <c r="H192" s="25">
        <f>tussenblad!BT181</f>
        <v>0</v>
      </c>
      <c r="I192" s="4">
        <f>tussenblad!Q181</f>
        <v>0</v>
      </c>
      <c r="J192" s="26">
        <f>tussenblad!R181</f>
        <v>0</v>
      </c>
      <c r="K192" s="4">
        <f>IF(tussenblad!$F181="HC","",tussenblad!F181)</f>
        <v>0</v>
      </c>
      <c r="L192" s="4">
        <f>IF(tussenblad!$F181="HC",1,0)</f>
        <v>0</v>
      </c>
      <c r="M192" s="4" t="str">
        <f>IF(tussenblad!V181="Uit",2,"")</f>
        <v/>
      </c>
      <c r="N192" s="4">
        <f>tussenblad!W181</f>
        <v>0</v>
      </c>
      <c r="O192" s="4">
        <f>tussenblad!BV181</f>
        <v>0</v>
      </c>
      <c r="P192" s="4">
        <f>tussenblad!BW181</f>
        <v>0</v>
      </c>
      <c r="Q192" s="4">
        <f>tussenblad!BX181</f>
        <v>0</v>
      </c>
      <c r="R192" s="4">
        <f>tussenblad!BY181</f>
        <v>0</v>
      </c>
      <c r="S192" s="4">
        <f>tussenblad!BZ181</f>
        <v>0</v>
      </c>
      <c r="T192" s="4">
        <f>tussenblad!CA181</f>
        <v>0</v>
      </c>
      <c r="U192" s="4">
        <f>tussenblad!CB181</f>
        <v>0</v>
      </c>
      <c r="V192" s="4">
        <f>tussenblad!CC181</f>
        <v>0</v>
      </c>
      <c r="W192" s="4" t="s">
        <v>94</v>
      </c>
      <c r="X192" s="4" t="s">
        <v>94</v>
      </c>
      <c r="Y192" s="4" t="s">
        <v>94</v>
      </c>
      <c r="Z192" s="4" t="s">
        <v>95</v>
      </c>
      <c r="AA192" s="4" t="s">
        <v>95</v>
      </c>
      <c r="AB192" s="4" t="s">
        <v>95</v>
      </c>
      <c r="AC192" s="4" t="s">
        <v>91</v>
      </c>
      <c r="AD192" s="4" t="s">
        <v>91</v>
      </c>
      <c r="AE192" s="4">
        <v>0</v>
      </c>
      <c r="AF192" s="4">
        <v>0</v>
      </c>
      <c r="AG192" s="4">
        <f>tussenblad!J181</f>
        <v>0</v>
      </c>
      <c r="AH192" s="4">
        <f>tussenblad!I181</f>
        <v>0</v>
      </c>
    </row>
    <row r="193" spans="1:34" x14ac:dyDescent="0.2">
      <c r="A193" s="4" t="s">
        <v>93</v>
      </c>
      <c r="B193" s="4" t="str">
        <f>IF(C193=0,"&lt;BLANK&gt;",Basisgegevens!$F$3)</f>
        <v>&lt;BLANK&gt;</v>
      </c>
      <c r="C193" s="4">
        <f>tussenblad!E182</f>
        <v>0</v>
      </c>
      <c r="D193" s="4">
        <f>tussenblad!H182</f>
        <v>0</v>
      </c>
      <c r="E193" s="25">
        <f>tussenblad!N182</f>
        <v>0</v>
      </c>
      <c r="F193" s="4">
        <f>tussenblad!O182</f>
        <v>0</v>
      </c>
      <c r="G193" s="4">
        <f>tussenblad!P182</f>
        <v>0</v>
      </c>
      <c r="H193" s="25">
        <f>tussenblad!BT182</f>
        <v>0</v>
      </c>
      <c r="I193" s="4">
        <f>tussenblad!Q182</f>
        <v>0</v>
      </c>
      <c r="J193" s="26">
        <f>tussenblad!R182</f>
        <v>0</v>
      </c>
      <c r="K193" s="4">
        <f>IF(tussenblad!$F182="HC","",tussenblad!F182)</f>
        <v>0</v>
      </c>
      <c r="L193" s="4">
        <f>IF(tussenblad!$F182="HC",1,0)</f>
        <v>0</v>
      </c>
      <c r="M193" s="4" t="str">
        <f>IF(tussenblad!V182="Uit",2,"")</f>
        <v/>
      </c>
      <c r="N193" s="4">
        <f>tussenblad!W182</f>
        <v>0</v>
      </c>
      <c r="O193" s="4">
        <f>tussenblad!BV182</f>
        <v>0</v>
      </c>
      <c r="P193" s="4">
        <f>tussenblad!BW182</f>
        <v>0</v>
      </c>
      <c r="Q193" s="4">
        <f>tussenblad!BX182</f>
        <v>0</v>
      </c>
      <c r="R193" s="4">
        <f>tussenblad!BY182</f>
        <v>0</v>
      </c>
      <c r="S193" s="4">
        <f>tussenblad!BZ182</f>
        <v>0</v>
      </c>
      <c r="T193" s="4">
        <f>tussenblad!CA182</f>
        <v>0</v>
      </c>
      <c r="U193" s="4">
        <f>tussenblad!CB182</f>
        <v>0</v>
      </c>
      <c r="V193" s="4">
        <f>tussenblad!CC182</f>
        <v>0</v>
      </c>
      <c r="W193" s="4" t="s">
        <v>94</v>
      </c>
      <c r="X193" s="4" t="s">
        <v>94</v>
      </c>
      <c r="Y193" s="4" t="s">
        <v>94</v>
      </c>
      <c r="Z193" s="4" t="s">
        <v>95</v>
      </c>
      <c r="AA193" s="4" t="s">
        <v>95</v>
      </c>
      <c r="AB193" s="4" t="s">
        <v>95</v>
      </c>
      <c r="AC193" s="4" t="s">
        <v>91</v>
      </c>
      <c r="AD193" s="4" t="s">
        <v>91</v>
      </c>
      <c r="AE193" s="4">
        <v>0</v>
      </c>
      <c r="AF193" s="4">
        <v>0</v>
      </c>
      <c r="AG193" s="4">
        <f>tussenblad!J182</f>
        <v>0</v>
      </c>
      <c r="AH193" s="4">
        <f>tussenblad!I182</f>
        <v>0</v>
      </c>
    </row>
    <row r="194" spans="1:34" x14ac:dyDescent="0.2">
      <c r="A194" s="4" t="s">
        <v>93</v>
      </c>
      <c r="B194" s="4" t="str">
        <f>IF(C194=0,"&lt;BLANK&gt;",Basisgegevens!$F$3)</f>
        <v>&lt;BLANK&gt;</v>
      </c>
      <c r="C194" s="4">
        <f>tussenblad!E183</f>
        <v>0</v>
      </c>
      <c r="D194" s="4">
        <f>tussenblad!H183</f>
        <v>0</v>
      </c>
      <c r="E194" s="25">
        <f>tussenblad!N183</f>
        <v>0</v>
      </c>
      <c r="F194" s="4">
        <f>tussenblad!O183</f>
        <v>0</v>
      </c>
      <c r="G194" s="4">
        <f>tussenblad!P183</f>
        <v>0</v>
      </c>
      <c r="H194" s="25">
        <f>tussenblad!BT183</f>
        <v>0</v>
      </c>
      <c r="I194" s="4">
        <f>tussenblad!Q183</f>
        <v>0</v>
      </c>
      <c r="J194" s="26">
        <f>tussenblad!R183</f>
        <v>0</v>
      </c>
      <c r="K194" s="4">
        <f>IF(tussenblad!$F183="HC","",tussenblad!F183)</f>
        <v>0</v>
      </c>
      <c r="L194" s="4">
        <f>IF(tussenblad!$F183="HC",1,0)</f>
        <v>0</v>
      </c>
      <c r="M194" s="4" t="str">
        <f>IF(tussenblad!V183="Uit",2,"")</f>
        <v/>
      </c>
      <c r="N194" s="4">
        <f>tussenblad!W183</f>
        <v>0</v>
      </c>
      <c r="O194" s="4">
        <f>tussenblad!BV183</f>
        <v>0</v>
      </c>
      <c r="P194" s="4">
        <f>tussenblad!BW183</f>
        <v>0</v>
      </c>
      <c r="Q194" s="4">
        <f>tussenblad!BX183</f>
        <v>0</v>
      </c>
      <c r="R194" s="4">
        <f>tussenblad!BY183</f>
        <v>0</v>
      </c>
      <c r="S194" s="4">
        <f>tussenblad!BZ183</f>
        <v>0</v>
      </c>
      <c r="T194" s="4">
        <f>tussenblad!CA183</f>
        <v>0</v>
      </c>
      <c r="U194" s="4">
        <f>tussenblad!CB183</f>
        <v>0</v>
      </c>
      <c r="V194" s="4">
        <f>tussenblad!CC183</f>
        <v>0</v>
      </c>
      <c r="W194" s="4" t="s">
        <v>94</v>
      </c>
      <c r="X194" s="4" t="s">
        <v>94</v>
      </c>
      <c r="Y194" s="4" t="s">
        <v>94</v>
      </c>
      <c r="Z194" s="4" t="s">
        <v>95</v>
      </c>
      <c r="AA194" s="4" t="s">
        <v>95</v>
      </c>
      <c r="AB194" s="4" t="s">
        <v>95</v>
      </c>
      <c r="AC194" s="4" t="s">
        <v>91</v>
      </c>
      <c r="AD194" s="4" t="s">
        <v>91</v>
      </c>
      <c r="AE194" s="4">
        <v>0</v>
      </c>
      <c r="AF194" s="4">
        <v>0</v>
      </c>
      <c r="AG194" s="4">
        <f>tussenblad!J183</f>
        <v>0</v>
      </c>
      <c r="AH194" s="4">
        <f>tussenblad!I183</f>
        <v>0</v>
      </c>
    </row>
    <row r="195" spans="1:34" x14ac:dyDescent="0.2">
      <c r="A195" s="4" t="s">
        <v>93</v>
      </c>
      <c r="B195" s="4" t="str">
        <f>IF(C195=0,"&lt;BLANK&gt;",Basisgegevens!$F$3)</f>
        <v>&lt;BLANK&gt;</v>
      </c>
      <c r="C195" s="4">
        <f>tussenblad!E184</f>
        <v>0</v>
      </c>
      <c r="D195" s="4">
        <f>tussenblad!H184</f>
        <v>0</v>
      </c>
      <c r="E195" s="25">
        <f>tussenblad!N184</f>
        <v>0</v>
      </c>
      <c r="F195" s="4">
        <f>tussenblad!O184</f>
        <v>0</v>
      </c>
      <c r="G195" s="4">
        <f>tussenblad!P184</f>
        <v>0</v>
      </c>
      <c r="H195" s="25">
        <f>tussenblad!BT184</f>
        <v>0</v>
      </c>
      <c r="I195" s="4">
        <f>tussenblad!Q184</f>
        <v>0</v>
      </c>
      <c r="J195" s="26">
        <f>tussenblad!R184</f>
        <v>0</v>
      </c>
      <c r="K195" s="4">
        <f>IF(tussenblad!$F184="HC","",tussenblad!F184)</f>
        <v>0</v>
      </c>
      <c r="L195" s="4">
        <f>IF(tussenblad!$F184="HC",1,0)</f>
        <v>0</v>
      </c>
      <c r="M195" s="4" t="str">
        <f>IF(tussenblad!V184="Uit",2,"")</f>
        <v/>
      </c>
      <c r="N195" s="4">
        <f>tussenblad!W184</f>
        <v>0</v>
      </c>
      <c r="O195" s="4">
        <f>tussenblad!BV184</f>
        <v>0</v>
      </c>
      <c r="P195" s="4">
        <f>tussenblad!BW184</f>
        <v>0</v>
      </c>
      <c r="Q195" s="4">
        <f>tussenblad!BX184</f>
        <v>0</v>
      </c>
      <c r="R195" s="4">
        <f>tussenblad!BY184</f>
        <v>0</v>
      </c>
      <c r="S195" s="4">
        <f>tussenblad!BZ184</f>
        <v>0</v>
      </c>
      <c r="T195" s="4">
        <f>tussenblad!CA184</f>
        <v>0</v>
      </c>
      <c r="U195" s="4">
        <f>tussenblad!CB184</f>
        <v>0</v>
      </c>
      <c r="V195" s="4">
        <f>tussenblad!CC184</f>
        <v>0</v>
      </c>
      <c r="W195" s="4" t="s">
        <v>94</v>
      </c>
      <c r="X195" s="4" t="s">
        <v>94</v>
      </c>
      <c r="Y195" s="4" t="s">
        <v>94</v>
      </c>
      <c r="Z195" s="4" t="s">
        <v>95</v>
      </c>
      <c r="AA195" s="4" t="s">
        <v>95</v>
      </c>
      <c r="AB195" s="4" t="s">
        <v>95</v>
      </c>
      <c r="AC195" s="4" t="s">
        <v>91</v>
      </c>
      <c r="AD195" s="4" t="s">
        <v>91</v>
      </c>
      <c r="AE195" s="4">
        <v>0</v>
      </c>
      <c r="AF195" s="4">
        <v>0</v>
      </c>
      <c r="AG195" s="4">
        <f>tussenblad!J184</f>
        <v>0</v>
      </c>
      <c r="AH195" s="4">
        <f>tussenblad!I184</f>
        <v>0</v>
      </c>
    </row>
    <row r="196" spans="1:34" x14ac:dyDescent="0.2">
      <c r="A196" s="4" t="s">
        <v>93</v>
      </c>
      <c r="B196" s="4" t="str">
        <f>IF(C196=0,"&lt;BLANK&gt;",Basisgegevens!$F$3)</f>
        <v>&lt;BLANK&gt;</v>
      </c>
      <c r="C196" s="4">
        <f>tussenblad!E185</f>
        <v>0</v>
      </c>
      <c r="D196" s="4">
        <f>tussenblad!H185</f>
        <v>0</v>
      </c>
      <c r="E196" s="25">
        <f>tussenblad!N185</f>
        <v>0</v>
      </c>
      <c r="F196" s="4">
        <f>tussenblad!O185</f>
        <v>0</v>
      </c>
      <c r="G196" s="4">
        <f>tussenblad!P185</f>
        <v>0</v>
      </c>
      <c r="H196" s="25">
        <f>tussenblad!BT185</f>
        <v>0</v>
      </c>
      <c r="I196" s="4">
        <f>tussenblad!Q185</f>
        <v>0</v>
      </c>
      <c r="J196" s="26">
        <f>tussenblad!R185</f>
        <v>0</v>
      </c>
      <c r="K196" s="4">
        <f>IF(tussenblad!$F185="HC","",tussenblad!F185)</f>
        <v>0</v>
      </c>
      <c r="L196" s="4">
        <f>IF(tussenblad!$F185="HC",1,0)</f>
        <v>0</v>
      </c>
      <c r="M196" s="4" t="str">
        <f>IF(tussenblad!V185="Uit",2,"")</f>
        <v/>
      </c>
      <c r="N196" s="4">
        <f>tussenblad!W185</f>
        <v>0</v>
      </c>
      <c r="O196" s="4">
        <f>tussenblad!BV185</f>
        <v>0</v>
      </c>
      <c r="P196" s="4">
        <f>tussenblad!BW185</f>
        <v>0</v>
      </c>
      <c r="Q196" s="4">
        <f>tussenblad!BX185</f>
        <v>0</v>
      </c>
      <c r="R196" s="4">
        <f>tussenblad!BY185</f>
        <v>0</v>
      </c>
      <c r="S196" s="4">
        <f>tussenblad!BZ185</f>
        <v>0</v>
      </c>
      <c r="T196" s="4">
        <f>tussenblad!CA185</f>
        <v>0</v>
      </c>
      <c r="U196" s="4">
        <f>tussenblad!CB185</f>
        <v>0</v>
      </c>
      <c r="V196" s="4">
        <f>tussenblad!CC185</f>
        <v>0</v>
      </c>
      <c r="W196" s="4" t="s">
        <v>94</v>
      </c>
      <c r="X196" s="4" t="s">
        <v>94</v>
      </c>
      <c r="Y196" s="4" t="s">
        <v>94</v>
      </c>
      <c r="Z196" s="4" t="s">
        <v>95</v>
      </c>
      <c r="AA196" s="4" t="s">
        <v>95</v>
      </c>
      <c r="AB196" s="4" t="s">
        <v>95</v>
      </c>
      <c r="AC196" s="4" t="s">
        <v>91</v>
      </c>
      <c r="AD196" s="4" t="s">
        <v>91</v>
      </c>
      <c r="AE196" s="4">
        <v>0</v>
      </c>
      <c r="AF196" s="4">
        <v>0</v>
      </c>
      <c r="AG196" s="4">
        <f>tussenblad!J185</f>
        <v>0</v>
      </c>
      <c r="AH196" s="4">
        <f>tussenblad!I185</f>
        <v>0</v>
      </c>
    </row>
    <row r="197" spans="1:34" x14ac:dyDescent="0.2">
      <c r="A197" s="4" t="s">
        <v>93</v>
      </c>
      <c r="B197" s="4" t="str">
        <f>IF(C197=0,"&lt;BLANK&gt;",Basisgegevens!$F$3)</f>
        <v>&lt;BLANK&gt;</v>
      </c>
      <c r="C197" s="4">
        <f>tussenblad!E186</f>
        <v>0</v>
      </c>
      <c r="D197" s="4">
        <f>tussenblad!H186</f>
        <v>0</v>
      </c>
      <c r="E197" s="25">
        <f>tussenblad!N186</f>
        <v>0</v>
      </c>
      <c r="F197" s="4">
        <f>tussenblad!O186</f>
        <v>0</v>
      </c>
      <c r="G197" s="4">
        <f>tussenblad!P186</f>
        <v>0</v>
      </c>
      <c r="H197" s="25">
        <f>tussenblad!BT186</f>
        <v>0</v>
      </c>
      <c r="I197" s="4">
        <f>tussenblad!Q186</f>
        <v>0</v>
      </c>
      <c r="J197" s="26">
        <f>tussenblad!R186</f>
        <v>0</v>
      </c>
      <c r="K197" s="4">
        <f>IF(tussenblad!$F186="HC","",tussenblad!F186)</f>
        <v>0</v>
      </c>
      <c r="L197" s="4">
        <f>IF(tussenblad!$F186="HC",1,0)</f>
        <v>0</v>
      </c>
      <c r="M197" s="4" t="str">
        <f>IF(tussenblad!V186="Uit",2,"")</f>
        <v/>
      </c>
      <c r="N197" s="4">
        <f>tussenblad!W186</f>
        <v>0</v>
      </c>
      <c r="O197" s="4">
        <f>tussenblad!BV186</f>
        <v>0</v>
      </c>
      <c r="P197" s="4">
        <f>tussenblad!BW186</f>
        <v>0</v>
      </c>
      <c r="Q197" s="4">
        <f>tussenblad!BX186</f>
        <v>0</v>
      </c>
      <c r="R197" s="4">
        <f>tussenblad!BY186</f>
        <v>0</v>
      </c>
      <c r="S197" s="4">
        <f>tussenblad!BZ186</f>
        <v>0</v>
      </c>
      <c r="T197" s="4">
        <f>tussenblad!CA186</f>
        <v>0</v>
      </c>
      <c r="U197" s="4">
        <f>tussenblad!CB186</f>
        <v>0</v>
      </c>
      <c r="V197" s="4">
        <f>tussenblad!CC186</f>
        <v>0</v>
      </c>
      <c r="W197" s="4" t="s">
        <v>94</v>
      </c>
      <c r="X197" s="4" t="s">
        <v>94</v>
      </c>
      <c r="Y197" s="4" t="s">
        <v>94</v>
      </c>
      <c r="Z197" s="4" t="s">
        <v>95</v>
      </c>
      <c r="AA197" s="4" t="s">
        <v>95</v>
      </c>
      <c r="AB197" s="4" t="s">
        <v>95</v>
      </c>
      <c r="AC197" s="4" t="s">
        <v>91</v>
      </c>
      <c r="AD197" s="4" t="s">
        <v>91</v>
      </c>
      <c r="AE197" s="4">
        <v>0</v>
      </c>
      <c r="AF197" s="4">
        <v>0</v>
      </c>
      <c r="AG197" s="4">
        <f>tussenblad!J186</f>
        <v>0</v>
      </c>
      <c r="AH197" s="4">
        <f>tussenblad!I186</f>
        <v>0</v>
      </c>
    </row>
    <row r="198" spans="1:34" x14ac:dyDescent="0.2">
      <c r="A198" s="4" t="s">
        <v>93</v>
      </c>
      <c r="B198" s="4" t="str">
        <f>IF(C198=0,"&lt;BLANK&gt;",Basisgegevens!$F$3)</f>
        <v>&lt;BLANK&gt;</v>
      </c>
      <c r="C198" s="4">
        <f>tussenblad!E187</f>
        <v>0</v>
      </c>
      <c r="D198" s="4">
        <f>tussenblad!H187</f>
        <v>0</v>
      </c>
      <c r="E198" s="25">
        <f>tussenblad!N187</f>
        <v>0</v>
      </c>
      <c r="F198" s="4">
        <f>tussenblad!O187</f>
        <v>0</v>
      </c>
      <c r="G198" s="4">
        <f>tussenblad!P187</f>
        <v>0</v>
      </c>
      <c r="H198" s="25">
        <f>tussenblad!BT187</f>
        <v>0</v>
      </c>
      <c r="I198" s="4">
        <f>tussenblad!Q187</f>
        <v>0</v>
      </c>
      <c r="J198" s="26">
        <f>tussenblad!R187</f>
        <v>0</v>
      </c>
      <c r="K198" s="4">
        <f>IF(tussenblad!$F187="HC","",tussenblad!F187)</f>
        <v>0</v>
      </c>
      <c r="L198" s="4">
        <f>IF(tussenblad!$F187="HC",1,0)</f>
        <v>0</v>
      </c>
      <c r="M198" s="4" t="str">
        <f>IF(tussenblad!V187="Uit",2,"")</f>
        <v/>
      </c>
      <c r="N198" s="4">
        <f>tussenblad!W187</f>
        <v>0</v>
      </c>
      <c r="O198" s="4">
        <f>tussenblad!BV187</f>
        <v>0</v>
      </c>
      <c r="P198" s="4">
        <f>tussenblad!BW187</f>
        <v>0</v>
      </c>
      <c r="Q198" s="4">
        <f>tussenblad!BX187</f>
        <v>0</v>
      </c>
      <c r="R198" s="4">
        <f>tussenblad!BY187</f>
        <v>0</v>
      </c>
      <c r="S198" s="4">
        <f>tussenblad!BZ187</f>
        <v>0</v>
      </c>
      <c r="T198" s="4">
        <f>tussenblad!CA187</f>
        <v>0</v>
      </c>
      <c r="U198" s="4">
        <f>tussenblad!CB187</f>
        <v>0</v>
      </c>
      <c r="V198" s="4">
        <f>tussenblad!CC187</f>
        <v>0</v>
      </c>
      <c r="W198" s="4" t="s">
        <v>94</v>
      </c>
      <c r="X198" s="4" t="s">
        <v>94</v>
      </c>
      <c r="Y198" s="4" t="s">
        <v>94</v>
      </c>
      <c r="Z198" s="4" t="s">
        <v>95</v>
      </c>
      <c r="AA198" s="4" t="s">
        <v>95</v>
      </c>
      <c r="AB198" s="4" t="s">
        <v>95</v>
      </c>
      <c r="AC198" s="4" t="s">
        <v>91</v>
      </c>
      <c r="AD198" s="4" t="s">
        <v>91</v>
      </c>
      <c r="AE198" s="4">
        <v>0</v>
      </c>
      <c r="AF198" s="4">
        <v>0</v>
      </c>
      <c r="AG198" s="4">
        <f>tussenblad!J187</f>
        <v>0</v>
      </c>
      <c r="AH198" s="4">
        <f>tussenblad!I187</f>
        <v>0</v>
      </c>
    </row>
    <row r="199" spans="1:34" x14ac:dyDescent="0.2">
      <c r="A199" s="4" t="s">
        <v>93</v>
      </c>
      <c r="B199" s="4" t="str">
        <f>IF(C199=0,"&lt;BLANK&gt;",Basisgegevens!$F$3)</f>
        <v>&lt;BLANK&gt;</v>
      </c>
      <c r="C199" s="4">
        <f>tussenblad!E188</f>
        <v>0</v>
      </c>
      <c r="D199" s="4">
        <f>tussenblad!H188</f>
        <v>0</v>
      </c>
      <c r="E199" s="25">
        <f>tussenblad!N188</f>
        <v>0</v>
      </c>
      <c r="F199" s="4">
        <f>tussenblad!O188</f>
        <v>0</v>
      </c>
      <c r="G199" s="4">
        <f>tussenblad!P188</f>
        <v>0</v>
      </c>
      <c r="H199" s="25">
        <f>tussenblad!BT188</f>
        <v>0</v>
      </c>
      <c r="I199" s="4">
        <f>tussenblad!Q188</f>
        <v>0</v>
      </c>
      <c r="J199" s="26">
        <f>tussenblad!R188</f>
        <v>0</v>
      </c>
      <c r="K199" s="4">
        <f>IF(tussenblad!$F188="HC","",tussenblad!F188)</f>
        <v>0</v>
      </c>
      <c r="L199" s="4">
        <f>IF(tussenblad!$F188="HC",1,0)</f>
        <v>0</v>
      </c>
      <c r="M199" s="4" t="str">
        <f>IF(tussenblad!V188="Uit",2,"")</f>
        <v/>
      </c>
      <c r="N199" s="4">
        <f>tussenblad!W188</f>
        <v>0</v>
      </c>
      <c r="O199" s="4">
        <f>tussenblad!BV188</f>
        <v>0</v>
      </c>
      <c r="P199" s="4">
        <f>tussenblad!BW188</f>
        <v>0</v>
      </c>
      <c r="Q199" s="4">
        <f>tussenblad!BX188</f>
        <v>0</v>
      </c>
      <c r="R199" s="4">
        <f>tussenblad!BY188</f>
        <v>0</v>
      </c>
      <c r="S199" s="4">
        <f>tussenblad!BZ188</f>
        <v>0</v>
      </c>
      <c r="T199" s="4">
        <f>tussenblad!CA188</f>
        <v>0</v>
      </c>
      <c r="U199" s="4">
        <f>tussenblad!CB188</f>
        <v>0</v>
      </c>
      <c r="V199" s="4">
        <f>tussenblad!CC188</f>
        <v>0</v>
      </c>
      <c r="W199" s="4" t="s">
        <v>94</v>
      </c>
      <c r="X199" s="4" t="s">
        <v>94</v>
      </c>
      <c r="Y199" s="4" t="s">
        <v>94</v>
      </c>
      <c r="Z199" s="4" t="s">
        <v>95</v>
      </c>
      <c r="AA199" s="4" t="s">
        <v>95</v>
      </c>
      <c r="AB199" s="4" t="s">
        <v>95</v>
      </c>
      <c r="AC199" s="4" t="s">
        <v>91</v>
      </c>
      <c r="AD199" s="4" t="s">
        <v>91</v>
      </c>
      <c r="AE199" s="4">
        <v>0</v>
      </c>
      <c r="AF199" s="4">
        <v>0</v>
      </c>
      <c r="AG199" s="4">
        <f>tussenblad!J188</f>
        <v>0</v>
      </c>
      <c r="AH199" s="4">
        <f>tussenblad!I188</f>
        <v>0</v>
      </c>
    </row>
    <row r="200" spans="1:34" x14ac:dyDescent="0.2">
      <c r="A200" s="4" t="s">
        <v>93</v>
      </c>
      <c r="B200" s="4" t="str">
        <f>IF(C200=0,"&lt;BLANK&gt;",Basisgegevens!$F$3)</f>
        <v>&lt;BLANK&gt;</v>
      </c>
      <c r="C200" s="4">
        <f>tussenblad!E189</f>
        <v>0</v>
      </c>
      <c r="D200" s="4">
        <f>tussenblad!H189</f>
        <v>0</v>
      </c>
      <c r="E200" s="25">
        <f>tussenblad!N189</f>
        <v>0</v>
      </c>
      <c r="F200" s="4">
        <f>tussenblad!O189</f>
        <v>0</v>
      </c>
      <c r="G200" s="4">
        <f>tussenblad!P189</f>
        <v>0</v>
      </c>
      <c r="H200" s="25">
        <f>tussenblad!BT189</f>
        <v>0</v>
      </c>
      <c r="I200" s="4">
        <f>tussenblad!Q189</f>
        <v>0</v>
      </c>
      <c r="J200" s="26">
        <f>tussenblad!R189</f>
        <v>0</v>
      </c>
      <c r="K200" s="4">
        <f>IF(tussenblad!$F189="HC","",tussenblad!F189)</f>
        <v>0</v>
      </c>
      <c r="L200" s="4">
        <f>IF(tussenblad!$F189="HC",1,0)</f>
        <v>0</v>
      </c>
      <c r="M200" s="4" t="str">
        <f>IF(tussenblad!V189="Uit",2,"")</f>
        <v/>
      </c>
      <c r="N200" s="4">
        <f>tussenblad!W189</f>
        <v>0</v>
      </c>
      <c r="O200" s="4">
        <f>tussenblad!BV189</f>
        <v>0</v>
      </c>
      <c r="P200" s="4">
        <f>tussenblad!BW189</f>
        <v>0</v>
      </c>
      <c r="Q200" s="4">
        <f>tussenblad!BX189</f>
        <v>0</v>
      </c>
      <c r="R200" s="4">
        <f>tussenblad!BY189</f>
        <v>0</v>
      </c>
      <c r="S200" s="4">
        <f>tussenblad!BZ189</f>
        <v>0</v>
      </c>
      <c r="T200" s="4">
        <f>tussenblad!CA189</f>
        <v>0</v>
      </c>
      <c r="U200" s="4">
        <f>tussenblad!CB189</f>
        <v>0</v>
      </c>
      <c r="V200" s="4">
        <f>tussenblad!CC189</f>
        <v>0</v>
      </c>
      <c r="W200" s="4" t="s">
        <v>94</v>
      </c>
      <c r="X200" s="4" t="s">
        <v>94</v>
      </c>
      <c r="Y200" s="4" t="s">
        <v>94</v>
      </c>
      <c r="Z200" s="4" t="s">
        <v>95</v>
      </c>
      <c r="AA200" s="4" t="s">
        <v>95</v>
      </c>
      <c r="AB200" s="4" t="s">
        <v>95</v>
      </c>
      <c r="AC200" s="4" t="s">
        <v>91</v>
      </c>
      <c r="AD200" s="4" t="s">
        <v>91</v>
      </c>
      <c r="AE200" s="4">
        <v>0</v>
      </c>
      <c r="AF200" s="4">
        <v>0</v>
      </c>
      <c r="AG200" s="4">
        <f>tussenblad!J189</f>
        <v>0</v>
      </c>
      <c r="AH200" s="4">
        <f>tussenblad!I189</f>
        <v>0</v>
      </c>
    </row>
    <row r="201" spans="1:34" x14ac:dyDescent="0.2">
      <c r="A201" s="4" t="s">
        <v>93</v>
      </c>
      <c r="B201" s="4" t="str">
        <f>IF(C201=0,"&lt;BLANK&gt;",Basisgegevens!$F$3)</f>
        <v>&lt;BLANK&gt;</v>
      </c>
      <c r="C201" s="4">
        <f>tussenblad!E190</f>
        <v>0</v>
      </c>
      <c r="D201" s="4">
        <f>tussenblad!H190</f>
        <v>0</v>
      </c>
      <c r="E201" s="25">
        <f>tussenblad!N190</f>
        <v>0</v>
      </c>
      <c r="F201" s="4">
        <f>tussenblad!O190</f>
        <v>0</v>
      </c>
      <c r="G201" s="4">
        <f>tussenblad!P190</f>
        <v>0</v>
      </c>
      <c r="H201" s="25">
        <f>tussenblad!BT190</f>
        <v>0</v>
      </c>
      <c r="I201" s="4">
        <f>tussenblad!Q190</f>
        <v>0</v>
      </c>
      <c r="J201" s="26">
        <f>tussenblad!R190</f>
        <v>0</v>
      </c>
      <c r="K201" s="4">
        <f>IF(tussenblad!$F190="HC","",tussenblad!F190)</f>
        <v>0</v>
      </c>
      <c r="L201" s="4">
        <f>IF(tussenblad!$F190="HC",1,0)</f>
        <v>0</v>
      </c>
      <c r="M201" s="4" t="str">
        <f>IF(tussenblad!V190="Uit",2,"")</f>
        <v/>
      </c>
      <c r="N201" s="4">
        <f>tussenblad!W190</f>
        <v>0</v>
      </c>
      <c r="O201" s="4">
        <f>tussenblad!BV190</f>
        <v>0</v>
      </c>
      <c r="P201" s="4">
        <f>tussenblad!BW190</f>
        <v>0</v>
      </c>
      <c r="Q201" s="4">
        <f>tussenblad!BX190</f>
        <v>0</v>
      </c>
      <c r="R201" s="4">
        <f>tussenblad!BY190</f>
        <v>0</v>
      </c>
      <c r="S201" s="4">
        <f>tussenblad!BZ190</f>
        <v>0</v>
      </c>
      <c r="T201" s="4">
        <f>tussenblad!CA190</f>
        <v>0</v>
      </c>
      <c r="U201" s="4">
        <f>tussenblad!CB190</f>
        <v>0</v>
      </c>
      <c r="V201" s="4">
        <f>tussenblad!CC190</f>
        <v>0</v>
      </c>
      <c r="W201" s="4" t="s">
        <v>94</v>
      </c>
      <c r="X201" s="4" t="s">
        <v>94</v>
      </c>
      <c r="Y201" s="4" t="s">
        <v>94</v>
      </c>
      <c r="Z201" s="4" t="s">
        <v>95</v>
      </c>
      <c r="AA201" s="4" t="s">
        <v>95</v>
      </c>
      <c r="AB201" s="4" t="s">
        <v>95</v>
      </c>
      <c r="AC201" s="4" t="s">
        <v>91</v>
      </c>
      <c r="AD201" s="4" t="s">
        <v>91</v>
      </c>
      <c r="AE201" s="4">
        <v>0</v>
      </c>
      <c r="AF201" s="4">
        <v>0</v>
      </c>
      <c r="AG201" s="4">
        <f>tussenblad!J190</f>
        <v>0</v>
      </c>
      <c r="AH201" s="4">
        <f>tussenblad!I190</f>
        <v>0</v>
      </c>
    </row>
    <row r="202" spans="1:34" x14ac:dyDescent="0.2">
      <c r="A202" s="4" t="s">
        <v>93</v>
      </c>
      <c r="B202" s="4" t="str">
        <f>IF(C202=0,"&lt;BLANK&gt;",Basisgegevens!$F$3)</f>
        <v>&lt;BLANK&gt;</v>
      </c>
      <c r="C202" s="4">
        <f>tussenblad!E191</f>
        <v>0</v>
      </c>
      <c r="D202" s="4">
        <f>tussenblad!H191</f>
        <v>0</v>
      </c>
      <c r="E202" s="25">
        <f>tussenblad!N191</f>
        <v>0</v>
      </c>
      <c r="F202" s="4">
        <f>tussenblad!O191</f>
        <v>0</v>
      </c>
      <c r="G202" s="4">
        <f>tussenblad!P191</f>
        <v>0</v>
      </c>
      <c r="H202" s="25">
        <f>tussenblad!BT191</f>
        <v>0</v>
      </c>
      <c r="I202" s="4">
        <f>tussenblad!Q191</f>
        <v>0</v>
      </c>
      <c r="J202" s="26">
        <f>tussenblad!R191</f>
        <v>0</v>
      </c>
      <c r="K202" s="4">
        <f>IF(tussenblad!$F191="HC","",tussenblad!F191)</f>
        <v>0</v>
      </c>
      <c r="L202" s="4">
        <f>IF(tussenblad!$F191="HC",1,0)</f>
        <v>0</v>
      </c>
      <c r="M202" s="4" t="str">
        <f>IF(tussenblad!V191="Uit",2,"")</f>
        <v/>
      </c>
      <c r="N202" s="4">
        <f>tussenblad!W191</f>
        <v>0</v>
      </c>
      <c r="O202" s="4">
        <f>tussenblad!BV191</f>
        <v>0</v>
      </c>
      <c r="P202" s="4">
        <f>tussenblad!BW191</f>
        <v>0</v>
      </c>
      <c r="Q202" s="4">
        <f>tussenblad!BX191</f>
        <v>0</v>
      </c>
      <c r="R202" s="4">
        <f>tussenblad!BY191</f>
        <v>0</v>
      </c>
      <c r="S202" s="4">
        <f>tussenblad!BZ191</f>
        <v>0</v>
      </c>
      <c r="T202" s="4">
        <f>tussenblad!CA191</f>
        <v>0</v>
      </c>
      <c r="U202" s="4">
        <f>tussenblad!CB191</f>
        <v>0</v>
      </c>
      <c r="V202" s="4">
        <f>tussenblad!CC191</f>
        <v>0</v>
      </c>
      <c r="W202" s="4" t="s">
        <v>94</v>
      </c>
      <c r="X202" s="4" t="s">
        <v>94</v>
      </c>
      <c r="Y202" s="4" t="s">
        <v>94</v>
      </c>
      <c r="Z202" s="4" t="s">
        <v>95</v>
      </c>
      <c r="AA202" s="4" t="s">
        <v>95</v>
      </c>
      <c r="AB202" s="4" t="s">
        <v>95</v>
      </c>
      <c r="AC202" s="4" t="s">
        <v>91</v>
      </c>
      <c r="AD202" s="4" t="s">
        <v>91</v>
      </c>
      <c r="AE202" s="4">
        <v>0</v>
      </c>
      <c r="AF202" s="4">
        <v>0</v>
      </c>
      <c r="AG202" s="4">
        <f>tussenblad!J191</f>
        <v>0</v>
      </c>
      <c r="AH202" s="4">
        <f>tussenblad!I191</f>
        <v>0</v>
      </c>
    </row>
    <row r="203" spans="1:34" x14ac:dyDescent="0.2">
      <c r="A203" s="4" t="s">
        <v>93</v>
      </c>
      <c r="B203" s="4" t="str">
        <f>IF(C203=0,"&lt;BLANK&gt;",Basisgegevens!$F$3)</f>
        <v>&lt;BLANK&gt;</v>
      </c>
      <c r="C203" s="4">
        <f>tussenblad!E192</f>
        <v>0</v>
      </c>
      <c r="D203" s="4">
        <f>tussenblad!H192</f>
        <v>0</v>
      </c>
      <c r="E203" s="25">
        <f>tussenblad!N192</f>
        <v>0</v>
      </c>
      <c r="F203" s="4">
        <f>tussenblad!O192</f>
        <v>0</v>
      </c>
      <c r="G203" s="4">
        <f>tussenblad!P192</f>
        <v>0</v>
      </c>
      <c r="H203" s="25">
        <f>tussenblad!BT192</f>
        <v>0</v>
      </c>
      <c r="I203" s="4">
        <f>tussenblad!Q192</f>
        <v>0</v>
      </c>
      <c r="J203" s="26">
        <f>tussenblad!R192</f>
        <v>0</v>
      </c>
      <c r="K203" s="4">
        <f>IF(tussenblad!$F192="HC","",tussenblad!F192)</f>
        <v>0</v>
      </c>
      <c r="L203" s="4">
        <f>IF(tussenblad!$F192="HC",1,0)</f>
        <v>0</v>
      </c>
      <c r="M203" s="4" t="str">
        <f>IF(tussenblad!V192="Uit",2,"")</f>
        <v/>
      </c>
      <c r="N203" s="4">
        <f>tussenblad!W192</f>
        <v>0</v>
      </c>
      <c r="O203" s="4">
        <f>tussenblad!BV192</f>
        <v>0</v>
      </c>
      <c r="P203" s="4">
        <f>tussenblad!BW192</f>
        <v>0</v>
      </c>
      <c r="Q203" s="4">
        <f>tussenblad!BX192</f>
        <v>0</v>
      </c>
      <c r="R203" s="4">
        <f>tussenblad!BY192</f>
        <v>0</v>
      </c>
      <c r="S203" s="4">
        <f>tussenblad!BZ192</f>
        <v>0</v>
      </c>
      <c r="T203" s="4">
        <f>tussenblad!CA192</f>
        <v>0</v>
      </c>
      <c r="U203" s="4">
        <f>tussenblad!CB192</f>
        <v>0</v>
      </c>
      <c r="V203" s="4">
        <f>tussenblad!CC192</f>
        <v>0</v>
      </c>
      <c r="W203" s="4" t="s">
        <v>94</v>
      </c>
      <c r="X203" s="4" t="s">
        <v>94</v>
      </c>
      <c r="Y203" s="4" t="s">
        <v>94</v>
      </c>
      <c r="Z203" s="4" t="s">
        <v>95</v>
      </c>
      <c r="AA203" s="4" t="s">
        <v>95</v>
      </c>
      <c r="AB203" s="4" t="s">
        <v>95</v>
      </c>
      <c r="AC203" s="4" t="s">
        <v>91</v>
      </c>
      <c r="AD203" s="4" t="s">
        <v>91</v>
      </c>
      <c r="AE203" s="4">
        <v>0</v>
      </c>
      <c r="AF203" s="4">
        <v>0</v>
      </c>
      <c r="AG203" s="4">
        <f>tussenblad!J192</f>
        <v>0</v>
      </c>
      <c r="AH203" s="4">
        <f>tussenblad!I192</f>
        <v>0</v>
      </c>
    </row>
    <row r="204" spans="1:34" x14ac:dyDescent="0.2">
      <c r="A204" s="4" t="s">
        <v>93</v>
      </c>
      <c r="B204" s="4" t="str">
        <f>IF(C204=0,"&lt;BLANK&gt;",Basisgegevens!$F$3)</f>
        <v>&lt;BLANK&gt;</v>
      </c>
      <c r="C204" s="4">
        <f>tussenblad!E193</f>
        <v>0</v>
      </c>
      <c r="D204" s="4">
        <f>tussenblad!H193</f>
        <v>0</v>
      </c>
      <c r="E204" s="25">
        <f>tussenblad!N193</f>
        <v>0</v>
      </c>
      <c r="F204" s="4">
        <f>tussenblad!O193</f>
        <v>0</v>
      </c>
      <c r="G204" s="4">
        <f>tussenblad!P193</f>
        <v>0</v>
      </c>
      <c r="H204" s="25">
        <f>tussenblad!BT193</f>
        <v>0</v>
      </c>
      <c r="I204" s="4">
        <f>tussenblad!Q193</f>
        <v>0</v>
      </c>
      <c r="J204" s="26">
        <f>tussenblad!R193</f>
        <v>0</v>
      </c>
      <c r="K204" s="4">
        <f>IF(tussenblad!$F193="HC","",tussenblad!F193)</f>
        <v>0</v>
      </c>
      <c r="L204" s="4">
        <f>IF(tussenblad!$F193="HC",1,0)</f>
        <v>0</v>
      </c>
      <c r="M204" s="4" t="str">
        <f>IF(tussenblad!V193="Uit",2,"")</f>
        <v/>
      </c>
      <c r="N204" s="4">
        <f>tussenblad!W193</f>
        <v>0</v>
      </c>
      <c r="O204" s="4">
        <f>tussenblad!BV193</f>
        <v>0</v>
      </c>
      <c r="P204" s="4">
        <f>tussenblad!BW193</f>
        <v>0</v>
      </c>
      <c r="Q204" s="4">
        <f>tussenblad!BX193</f>
        <v>0</v>
      </c>
      <c r="R204" s="4">
        <f>tussenblad!BY193</f>
        <v>0</v>
      </c>
      <c r="S204" s="4">
        <f>tussenblad!BZ193</f>
        <v>0</v>
      </c>
      <c r="T204" s="4">
        <f>tussenblad!CA193</f>
        <v>0</v>
      </c>
      <c r="U204" s="4">
        <f>tussenblad!CB193</f>
        <v>0</v>
      </c>
      <c r="V204" s="4">
        <f>tussenblad!CC193</f>
        <v>0</v>
      </c>
      <c r="W204" s="4" t="s">
        <v>94</v>
      </c>
      <c r="X204" s="4" t="s">
        <v>94</v>
      </c>
      <c r="Y204" s="4" t="s">
        <v>94</v>
      </c>
      <c r="Z204" s="4" t="s">
        <v>95</v>
      </c>
      <c r="AA204" s="4" t="s">
        <v>95</v>
      </c>
      <c r="AB204" s="4" t="s">
        <v>95</v>
      </c>
      <c r="AC204" s="4" t="s">
        <v>91</v>
      </c>
      <c r="AD204" s="4" t="s">
        <v>91</v>
      </c>
      <c r="AE204" s="4">
        <v>0</v>
      </c>
      <c r="AF204" s="4">
        <v>0</v>
      </c>
      <c r="AG204" s="4">
        <f>tussenblad!J193</f>
        <v>0</v>
      </c>
      <c r="AH204" s="4">
        <f>tussenblad!I193</f>
        <v>0</v>
      </c>
    </row>
    <row r="205" spans="1:34" x14ac:dyDescent="0.2">
      <c r="A205" s="4" t="s">
        <v>93</v>
      </c>
      <c r="B205" s="4" t="str">
        <f>IF(C205=0,"&lt;BLANK&gt;",Basisgegevens!$F$3)</f>
        <v>&lt;BLANK&gt;</v>
      </c>
      <c r="C205" s="4">
        <f>tussenblad!E194</f>
        <v>0</v>
      </c>
      <c r="D205" s="4">
        <f>tussenblad!H194</f>
        <v>0</v>
      </c>
      <c r="E205" s="25">
        <f>tussenblad!N194</f>
        <v>0</v>
      </c>
      <c r="F205" s="4">
        <f>tussenblad!O194</f>
        <v>0</v>
      </c>
      <c r="G205" s="4">
        <f>tussenblad!P194</f>
        <v>0</v>
      </c>
      <c r="H205" s="25">
        <f>tussenblad!BT194</f>
        <v>0</v>
      </c>
      <c r="I205" s="4">
        <f>tussenblad!Q194</f>
        <v>0</v>
      </c>
      <c r="J205" s="26">
        <f>tussenblad!R194</f>
        <v>0</v>
      </c>
      <c r="K205" s="4">
        <f>IF(tussenblad!$F194="HC","",tussenblad!F194)</f>
        <v>0</v>
      </c>
      <c r="L205" s="4">
        <f>IF(tussenblad!$F194="HC",1,0)</f>
        <v>0</v>
      </c>
      <c r="M205" s="4" t="str">
        <f>IF(tussenblad!V194="Uit",2,"")</f>
        <v/>
      </c>
      <c r="N205" s="4">
        <f>tussenblad!W194</f>
        <v>0</v>
      </c>
      <c r="O205" s="4">
        <f>tussenblad!BV194</f>
        <v>0</v>
      </c>
      <c r="P205" s="4">
        <f>tussenblad!BW194</f>
        <v>0</v>
      </c>
      <c r="Q205" s="4">
        <f>tussenblad!BX194</f>
        <v>0</v>
      </c>
      <c r="R205" s="4">
        <f>tussenblad!BY194</f>
        <v>0</v>
      </c>
      <c r="S205" s="4">
        <f>tussenblad!BZ194</f>
        <v>0</v>
      </c>
      <c r="T205" s="4">
        <f>tussenblad!CA194</f>
        <v>0</v>
      </c>
      <c r="U205" s="4">
        <f>tussenblad!CB194</f>
        <v>0</v>
      </c>
      <c r="V205" s="4">
        <f>tussenblad!CC194</f>
        <v>0</v>
      </c>
      <c r="W205" s="4" t="s">
        <v>94</v>
      </c>
      <c r="X205" s="4" t="s">
        <v>94</v>
      </c>
      <c r="Y205" s="4" t="s">
        <v>94</v>
      </c>
      <c r="Z205" s="4" t="s">
        <v>95</v>
      </c>
      <c r="AA205" s="4" t="s">
        <v>95</v>
      </c>
      <c r="AB205" s="4" t="s">
        <v>95</v>
      </c>
      <c r="AC205" s="4" t="s">
        <v>91</v>
      </c>
      <c r="AD205" s="4" t="s">
        <v>91</v>
      </c>
      <c r="AE205" s="4">
        <v>0</v>
      </c>
      <c r="AF205" s="4">
        <v>0</v>
      </c>
      <c r="AG205" s="4">
        <f>tussenblad!J194</f>
        <v>0</v>
      </c>
      <c r="AH205" s="4">
        <f>tussenblad!I194</f>
        <v>0</v>
      </c>
    </row>
    <row r="206" spans="1:34" x14ac:dyDescent="0.2">
      <c r="A206" s="4" t="s">
        <v>93</v>
      </c>
      <c r="B206" s="4" t="str">
        <f>IF(C206=0,"&lt;BLANK&gt;",Basisgegevens!$F$3)</f>
        <v>&lt;BLANK&gt;</v>
      </c>
      <c r="C206" s="4">
        <f>tussenblad!E195</f>
        <v>0</v>
      </c>
      <c r="D206" s="4">
        <f>tussenblad!H195</f>
        <v>0</v>
      </c>
      <c r="E206" s="25">
        <f>tussenblad!N195</f>
        <v>0</v>
      </c>
      <c r="F206" s="4">
        <f>tussenblad!O195</f>
        <v>0</v>
      </c>
      <c r="G206" s="4">
        <f>tussenblad!P195</f>
        <v>0</v>
      </c>
      <c r="H206" s="25">
        <f>tussenblad!BT195</f>
        <v>0</v>
      </c>
      <c r="I206" s="4">
        <f>tussenblad!Q195</f>
        <v>0</v>
      </c>
      <c r="J206" s="26">
        <f>tussenblad!R195</f>
        <v>0</v>
      </c>
      <c r="K206" s="4">
        <f>IF(tussenblad!$F195="HC","",tussenblad!F195)</f>
        <v>0</v>
      </c>
      <c r="L206" s="4">
        <f>IF(tussenblad!$F195="HC",1,0)</f>
        <v>0</v>
      </c>
      <c r="M206" s="4" t="str">
        <f>IF(tussenblad!V195="Uit",2,"")</f>
        <v/>
      </c>
      <c r="N206" s="4">
        <f>tussenblad!W195</f>
        <v>0</v>
      </c>
      <c r="O206" s="4">
        <f>tussenblad!BV195</f>
        <v>0</v>
      </c>
      <c r="P206" s="4">
        <f>tussenblad!BW195</f>
        <v>0</v>
      </c>
      <c r="Q206" s="4">
        <f>tussenblad!BX195</f>
        <v>0</v>
      </c>
      <c r="R206" s="4">
        <f>tussenblad!BY195</f>
        <v>0</v>
      </c>
      <c r="S206" s="4">
        <f>tussenblad!BZ195</f>
        <v>0</v>
      </c>
      <c r="T206" s="4">
        <f>tussenblad!CA195</f>
        <v>0</v>
      </c>
      <c r="U206" s="4">
        <f>tussenblad!CB195</f>
        <v>0</v>
      </c>
      <c r="V206" s="4">
        <f>tussenblad!CC195</f>
        <v>0</v>
      </c>
      <c r="W206" s="4" t="s">
        <v>94</v>
      </c>
      <c r="X206" s="4" t="s">
        <v>94</v>
      </c>
      <c r="Y206" s="4" t="s">
        <v>94</v>
      </c>
      <c r="Z206" s="4" t="s">
        <v>95</v>
      </c>
      <c r="AA206" s="4" t="s">
        <v>95</v>
      </c>
      <c r="AB206" s="4" t="s">
        <v>95</v>
      </c>
      <c r="AC206" s="4" t="s">
        <v>91</v>
      </c>
      <c r="AD206" s="4" t="s">
        <v>91</v>
      </c>
      <c r="AE206" s="4">
        <v>0</v>
      </c>
      <c r="AF206" s="4">
        <v>0</v>
      </c>
      <c r="AG206" s="4">
        <f>tussenblad!J195</f>
        <v>0</v>
      </c>
      <c r="AH206" s="4">
        <f>tussenblad!I195</f>
        <v>0</v>
      </c>
    </row>
    <row r="207" spans="1:34" x14ac:dyDescent="0.2">
      <c r="A207" s="4" t="s">
        <v>93</v>
      </c>
      <c r="B207" s="4" t="str">
        <f>IF(C207=0,"&lt;BLANK&gt;",Basisgegevens!$F$3)</f>
        <v>&lt;BLANK&gt;</v>
      </c>
      <c r="C207" s="4">
        <f>tussenblad!E196</f>
        <v>0</v>
      </c>
      <c r="D207" s="4">
        <f>tussenblad!H196</f>
        <v>0</v>
      </c>
      <c r="E207" s="25">
        <f>tussenblad!N196</f>
        <v>0</v>
      </c>
      <c r="F207" s="4">
        <f>tussenblad!O196</f>
        <v>0</v>
      </c>
      <c r="G207" s="4">
        <f>tussenblad!P196</f>
        <v>0</v>
      </c>
      <c r="H207" s="25">
        <f>tussenblad!BT196</f>
        <v>0</v>
      </c>
      <c r="I207" s="4">
        <f>tussenblad!Q196</f>
        <v>0</v>
      </c>
      <c r="J207" s="26">
        <f>tussenblad!R196</f>
        <v>0</v>
      </c>
      <c r="K207" s="4">
        <f>IF(tussenblad!$F196="HC","",tussenblad!F196)</f>
        <v>0</v>
      </c>
      <c r="L207" s="4">
        <f>IF(tussenblad!$F196="HC",1,0)</f>
        <v>0</v>
      </c>
      <c r="M207" s="4" t="str">
        <f>IF(tussenblad!V196="Uit",2,"")</f>
        <v/>
      </c>
      <c r="N207" s="4">
        <f>tussenblad!W196</f>
        <v>0</v>
      </c>
      <c r="O207" s="4">
        <f>tussenblad!BV196</f>
        <v>0</v>
      </c>
      <c r="P207" s="4">
        <f>tussenblad!BW196</f>
        <v>0</v>
      </c>
      <c r="Q207" s="4">
        <f>tussenblad!BX196</f>
        <v>0</v>
      </c>
      <c r="R207" s="4">
        <f>tussenblad!BY196</f>
        <v>0</v>
      </c>
      <c r="S207" s="4">
        <f>tussenblad!BZ196</f>
        <v>0</v>
      </c>
      <c r="T207" s="4">
        <f>tussenblad!CA196</f>
        <v>0</v>
      </c>
      <c r="U207" s="4">
        <f>tussenblad!CB196</f>
        <v>0</v>
      </c>
      <c r="V207" s="4">
        <f>tussenblad!CC196</f>
        <v>0</v>
      </c>
      <c r="W207" s="4" t="s">
        <v>94</v>
      </c>
      <c r="X207" s="4" t="s">
        <v>94</v>
      </c>
      <c r="Y207" s="4" t="s">
        <v>94</v>
      </c>
      <c r="Z207" s="4" t="s">
        <v>95</v>
      </c>
      <c r="AA207" s="4" t="s">
        <v>95</v>
      </c>
      <c r="AB207" s="4" t="s">
        <v>95</v>
      </c>
      <c r="AC207" s="4" t="s">
        <v>91</v>
      </c>
      <c r="AD207" s="4" t="s">
        <v>91</v>
      </c>
      <c r="AE207" s="4">
        <v>0</v>
      </c>
      <c r="AF207" s="4">
        <v>0</v>
      </c>
      <c r="AG207" s="4">
        <f>tussenblad!J196</f>
        <v>0</v>
      </c>
      <c r="AH207" s="4">
        <f>tussenblad!I196</f>
        <v>0</v>
      </c>
    </row>
    <row r="208" spans="1:34" x14ac:dyDescent="0.2">
      <c r="A208" s="4" t="s">
        <v>93</v>
      </c>
      <c r="B208" s="4" t="str">
        <f>IF(C208=0,"&lt;BLANK&gt;",Basisgegevens!$F$3)</f>
        <v>&lt;BLANK&gt;</v>
      </c>
      <c r="C208" s="4">
        <f>tussenblad!E197</f>
        <v>0</v>
      </c>
      <c r="D208" s="4">
        <f>tussenblad!H197</f>
        <v>0</v>
      </c>
      <c r="E208" s="25">
        <f>tussenblad!N197</f>
        <v>0</v>
      </c>
      <c r="F208" s="4">
        <f>tussenblad!O197</f>
        <v>0</v>
      </c>
      <c r="G208" s="4">
        <f>tussenblad!P197</f>
        <v>0</v>
      </c>
      <c r="H208" s="25">
        <f>tussenblad!BT197</f>
        <v>0</v>
      </c>
      <c r="I208" s="4">
        <f>tussenblad!Q197</f>
        <v>0</v>
      </c>
      <c r="J208" s="26">
        <f>tussenblad!R197</f>
        <v>0</v>
      </c>
      <c r="K208" s="4">
        <f>IF(tussenblad!$F197="HC","",tussenblad!F197)</f>
        <v>0</v>
      </c>
      <c r="L208" s="4">
        <f>IF(tussenblad!$F197="HC",1,0)</f>
        <v>0</v>
      </c>
      <c r="M208" s="4" t="str">
        <f>IF(tussenblad!V197="Uit",2,"")</f>
        <v/>
      </c>
      <c r="N208" s="4">
        <f>tussenblad!W197</f>
        <v>0</v>
      </c>
      <c r="O208" s="4">
        <f>tussenblad!BV197</f>
        <v>0</v>
      </c>
      <c r="P208" s="4">
        <f>tussenblad!BW197</f>
        <v>0</v>
      </c>
      <c r="Q208" s="4">
        <f>tussenblad!BX197</f>
        <v>0</v>
      </c>
      <c r="R208" s="4">
        <f>tussenblad!BY197</f>
        <v>0</v>
      </c>
      <c r="S208" s="4">
        <f>tussenblad!BZ197</f>
        <v>0</v>
      </c>
      <c r="T208" s="4">
        <f>tussenblad!CA197</f>
        <v>0</v>
      </c>
      <c r="U208" s="4">
        <f>tussenblad!CB197</f>
        <v>0</v>
      </c>
      <c r="V208" s="4">
        <f>tussenblad!CC197</f>
        <v>0</v>
      </c>
      <c r="W208" s="4" t="s">
        <v>94</v>
      </c>
      <c r="X208" s="4" t="s">
        <v>94</v>
      </c>
      <c r="Y208" s="4" t="s">
        <v>94</v>
      </c>
      <c r="Z208" s="4" t="s">
        <v>95</v>
      </c>
      <c r="AA208" s="4" t="s">
        <v>95</v>
      </c>
      <c r="AB208" s="4" t="s">
        <v>95</v>
      </c>
      <c r="AC208" s="4" t="s">
        <v>91</v>
      </c>
      <c r="AD208" s="4" t="s">
        <v>91</v>
      </c>
      <c r="AE208" s="4">
        <v>0</v>
      </c>
      <c r="AF208" s="4">
        <v>0</v>
      </c>
      <c r="AG208" s="4">
        <f>tussenblad!J197</f>
        <v>0</v>
      </c>
      <c r="AH208" s="4">
        <f>tussenblad!I197</f>
        <v>0</v>
      </c>
    </row>
    <row r="209" spans="1:34" x14ac:dyDescent="0.2">
      <c r="A209" s="4" t="s">
        <v>93</v>
      </c>
      <c r="B209" s="4" t="str">
        <f>IF(C209=0,"&lt;BLANK&gt;",Basisgegevens!$F$3)</f>
        <v>&lt;BLANK&gt;</v>
      </c>
      <c r="C209" s="4">
        <f>tussenblad!E198</f>
        <v>0</v>
      </c>
      <c r="D209" s="4">
        <f>tussenblad!H198</f>
        <v>0</v>
      </c>
      <c r="E209" s="25">
        <f>tussenblad!N198</f>
        <v>0</v>
      </c>
      <c r="F209" s="4">
        <f>tussenblad!O198</f>
        <v>0</v>
      </c>
      <c r="G209" s="4">
        <f>tussenblad!P198</f>
        <v>0</v>
      </c>
      <c r="H209" s="25">
        <f>tussenblad!BT198</f>
        <v>0</v>
      </c>
      <c r="I209" s="4">
        <f>tussenblad!Q198</f>
        <v>0</v>
      </c>
      <c r="J209" s="26">
        <f>tussenblad!R198</f>
        <v>0</v>
      </c>
      <c r="K209" s="4">
        <f>IF(tussenblad!$F198="HC","",tussenblad!F198)</f>
        <v>0</v>
      </c>
      <c r="L209" s="4">
        <f>IF(tussenblad!$F198="HC",1,0)</f>
        <v>0</v>
      </c>
      <c r="M209" s="4" t="str">
        <f>IF(tussenblad!V198="Uit",2,"")</f>
        <v/>
      </c>
      <c r="N209" s="4">
        <f>tussenblad!W198</f>
        <v>0</v>
      </c>
      <c r="O209" s="4">
        <f>tussenblad!BV198</f>
        <v>0</v>
      </c>
      <c r="P209" s="4">
        <f>tussenblad!BW198</f>
        <v>0</v>
      </c>
      <c r="Q209" s="4">
        <f>tussenblad!BX198</f>
        <v>0</v>
      </c>
      <c r="R209" s="4">
        <f>tussenblad!BY198</f>
        <v>0</v>
      </c>
      <c r="S209" s="4">
        <f>tussenblad!BZ198</f>
        <v>0</v>
      </c>
      <c r="T209" s="4">
        <f>tussenblad!CA198</f>
        <v>0</v>
      </c>
      <c r="U209" s="4">
        <f>tussenblad!CB198</f>
        <v>0</v>
      </c>
      <c r="V209" s="4">
        <f>tussenblad!CC198</f>
        <v>0</v>
      </c>
      <c r="W209" s="4" t="s">
        <v>94</v>
      </c>
      <c r="X209" s="4" t="s">
        <v>94</v>
      </c>
      <c r="Y209" s="4" t="s">
        <v>94</v>
      </c>
      <c r="Z209" s="4" t="s">
        <v>95</v>
      </c>
      <c r="AA209" s="4" t="s">
        <v>95</v>
      </c>
      <c r="AB209" s="4" t="s">
        <v>95</v>
      </c>
      <c r="AC209" s="4" t="s">
        <v>91</v>
      </c>
      <c r="AD209" s="4" t="s">
        <v>91</v>
      </c>
      <c r="AE209" s="4">
        <v>0</v>
      </c>
      <c r="AF209" s="4">
        <v>0</v>
      </c>
      <c r="AG209" s="4">
        <f>tussenblad!J198</f>
        <v>0</v>
      </c>
      <c r="AH209" s="4">
        <f>tussenblad!I198</f>
        <v>0</v>
      </c>
    </row>
    <row r="210" spans="1:34" x14ac:dyDescent="0.2">
      <c r="A210" s="4" t="s">
        <v>93</v>
      </c>
      <c r="B210" s="4" t="str">
        <f>IF(C210=0,"&lt;BLANK&gt;",Basisgegevens!$F$3)</f>
        <v>&lt;BLANK&gt;</v>
      </c>
      <c r="C210" s="4">
        <f>tussenblad!E199</f>
        <v>0</v>
      </c>
      <c r="D210" s="4">
        <f>tussenblad!H199</f>
        <v>0</v>
      </c>
      <c r="E210" s="25">
        <f>tussenblad!N199</f>
        <v>0</v>
      </c>
      <c r="F210" s="4">
        <f>tussenblad!O199</f>
        <v>0</v>
      </c>
      <c r="G210" s="4">
        <f>tussenblad!P199</f>
        <v>0</v>
      </c>
      <c r="H210" s="25">
        <f>tussenblad!BT199</f>
        <v>0</v>
      </c>
      <c r="I210" s="4">
        <f>tussenblad!Q199</f>
        <v>0</v>
      </c>
      <c r="J210" s="26">
        <f>tussenblad!R199</f>
        <v>0</v>
      </c>
      <c r="K210" s="4">
        <f>IF(tussenblad!$F199="HC","",tussenblad!F199)</f>
        <v>0</v>
      </c>
      <c r="L210" s="4">
        <f>IF(tussenblad!$F199="HC",1,0)</f>
        <v>0</v>
      </c>
      <c r="M210" s="4" t="str">
        <f>IF(tussenblad!V199="Uit",2,"")</f>
        <v/>
      </c>
      <c r="N210" s="4">
        <f>tussenblad!W199</f>
        <v>0</v>
      </c>
      <c r="O210" s="4">
        <f>tussenblad!BV199</f>
        <v>0</v>
      </c>
      <c r="P210" s="4">
        <f>tussenblad!BW199</f>
        <v>0</v>
      </c>
      <c r="Q210" s="4">
        <f>tussenblad!BX199</f>
        <v>0</v>
      </c>
      <c r="R210" s="4">
        <f>tussenblad!BY199</f>
        <v>0</v>
      </c>
      <c r="S210" s="4">
        <f>tussenblad!BZ199</f>
        <v>0</v>
      </c>
      <c r="T210" s="4">
        <f>tussenblad!CA199</f>
        <v>0</v>
      </c>
      <c r="U210" s="4">
        <f>tussenblad!CB199</f>
        <v>0</v>
      </c>
      <c r="V210" s="4">
        <f>tussenblad!CC199</f>
        <v>0</v>
      </c>
      <c r="W210" s="4" t="s">
        <v>94</v>
      </c>
      <c r="X210" s="4" t="s">
        <v>94</v>
      </c>
      <c r="Y210" s="4" t="s">
        <v>94</v>
      </c>
      <c r="Z210" s="4" t="s">
        <v>95</v>
      </c>
      <c r="AA210" s="4" t="s">
        <v>95</v>
      </c>
      <c r="AB210" s="4" t="s">
        <v>95</v>
      </c>
      <c r="AC210" s="4" t="s">
        <v>91</v>
      </c>
      <c r="AD210" s="4" t="s">
        <v>91</v>
      </c>
      <c r="AE210" s="4">
        <v>0</v>
      </c>
      <c r="AF210" s="4">
        <v>0</v>
      </c>
      <c r="AG210" s="4">
        <f>tussenblad!J199</f>
        <v>0</v>
      </c>
      <c r="AH210" s="4">
        <f>tussenblad!I199</f>
        <v>0</v>
      </c>
    </row>
    <row r="211" spans="1:34" x14ac:dyDescent="0.2">
      <c r="A211" s="4" t="s">
        <v>93</v>
      </c>
      <c r="B211" s="4" t="str">
        <f>IF(C211=0,"&lt;BLANK&gt;",Basisgegevens!$F$3)</f>
        <v>&lt;BLANK&gt;</v>
      </c>
      <c r="C211" s="4">
        <f>tussenblad!E200</f>
        <v>0</v>
      </c>
      <c r="D211" s="4">
        <f>tussenblad!H200</f>
        <v>0</v>
      </c>
      <c r="E211" s="25">
        <f>tussenblad!N200</f>
        <v>0</v>
      </c>
      <c r="F211" s="4">
        <f>tussenblad!O200</f>
        <v>0</v>
      </c>
      <c r="G211" s="4">
        <f>tussenblad!P200</f>
        <v>0</v>
      </c>
      <c r="H211" s="25">
        <f>tussenblad!BT200</f>
        <v>0</v>
      </c>
      <c r="I211" s="4">
        <f>tussenblad!Q200</f>
        <v>0</v>
      </c>
      <c r="J211" s="26">
        <f>tussenblad!R200</f>
        <v>0</v>
      </c>
      <c r="K211" s="4">
        <f>IF(tussenblad!$F200="HC","",tussenblad!F200)</f>
        <v>0</v>
      </c>
      <c r="L211" s="4">
        <f>IF(tussenblad!$F200="HC",1,0)</f>
        <v>0</v>
      </c>
      <c r="M211" s="4" t="str">
        <f>IF(tussenblad!V200="Uit",2,"")</f>
        <v/>
      </c>
      <c r="N211" s="4">
        <f>tussenblad!W200</f>
        <v>0</v>
      </c>
      <c r="O211" s="4">
        <f>tussenblad!BV200</f>
        <v>0</v>
      </c>
      <c r="P211" s="4">
        <f>tussenblad!BW200</f>
        <v>0</v>
      </c>
      <c r="Q211" s="4">
        <f>tussenblad!BX200</f>
        <v>0</v>
      </c>
      <c r="R211" s="4">
        <f>tussenblad!BY200</f>
        <v>0</v>
      </c>
      <c r="S211" s="4">
        <f>tussenblad!BZ200</f>
        <v>0</v>
      </c>
      <c r="T211" s="4">
        <f>tussenblad!CA200</f>
        <v>0</v>
      </c>
      <c r="U211" s="4">
        <f>tussenblad!CB200</f>
        <v>0</v>
      </c>
      <c r="V211" s="4">
        <f>tussenblad!CC200</f>
        <v>0</v>
      </c>
      <c r="W211" s="4" t="s">
        <v>94</v>
      </c>
      <c r="X211" s="4" t="s">
        <v>94</v>
      </c>
      <c r="Y211" s="4" t="s">
        <v>94</v>
      </c>
      <c r="Z211" s="4" t="s">
        <v>95</v>
      </c>
      <c r="AA211" s="4" t="s">
        <v>95</v>
      </c>
      <c r="AB211" s="4" t="s">
        <v>95</v>
      </c>
      <c r="AC211" s="4" t="s">
        <v>91</v>
      </c>
      <c r="AD211" s="4" t="s">
        <v>91</v>
      </c>
      <c r="AE211" s="4">
        <v>0</v>
      </c>
      <c r="AF211" s="4">
        <v>0</v>
      </c>
      <c r="AG211" s="4">
        <f>tussenblad!J200</f>
        <v>0</v>
      </c>
      <c r="AH211" s="4">
        <f>tussenblad!I200</f>
        <v>0</v>
      </c>
    </row>
    <row r="212" spans="1:34" x14ac:dyDescent="0.2">
      <c r="A212" s="4" t="s">
        <v>93</v>
      </c>
      <c r="B212" s="4" t="str">
        <f>IF(C212=0,"&lt;BLANK&gt;",Basisgegevens!$F$3)</f>
        <v>&lt;BLANK&gt;</v>
      </c>
      <c r="C212" s="4">
        <f>tussenblad!E201</f>
        <v>0</v>
      </c>
      <c r="D212" s="4">
        <f>tussenblad!H201</f>
        <v>0</v>
      </c>
      <c r="E212" s="25">
        <f>tussenblad!N201</f>
        <v>0</v>
      </c>
      <c r="F212" s="4">
        <f>tussenblad!O201</f>
        <v>0</v>
      </c>
      <c r="G212" s="4">
        <f>tussenblad!P201</f>
        <v>0</v>
      </c>
      <c r="H212" s="25">
        <f>tussenblad!BT201</f>
        <v>0</v>
      </c>
      <c r="I212" s="4">
        <f>tussenblad!Q201</f>
        <v>0</v>
      </c>
      <c r="J212" s="26">
        <f>tussenblad!R201</f>
        <v>0</v>
      </c>
      <c r="K212" s="4">
        <f>IF(tussenblad!$F201="HC","",tussenblad!F201)</f>
        <v>0</v>
      </c>
      <c r="L212" s="4">
        <f>IF(tussenblad!$F201="HC",1,0)</f>
        <v>0</v>
      </c>
      <c r="M212" s="4" t="str">
        <f>IF(tussenblad!V201="Uit",2,"")</f>
        <v/>
      </c>
      <c r="N212" s="4">
        <f>tussenblad!W201</f>
        <v>0</v>
      </c>
      <c r="O212" s="4">
        <f>tussenblad!BV201</f>
        <v>0</v>
      </c>
      <c r="P212" s="4">
        <f>tussenblad!BW201</f>
        <v>0</v>
      </c>
      <c r="Q212" s="4">
        <f>tussenblad!BX201</f>
        <v>0</v>
      </c>
      <c r="R212" s="4">
        <f>tussenblad!BY201</f>
        <v>0</v>
      </c>
      <c r="S212" s="4">
        <f>tussenblad!BZ201</f>
        <v>0</v>
      </c>
      <c r="T212" s="4">
        <f>tussenblad!CA201</f>
        <v>0</v>
      </c>
      <c r="U212" s="4">
        <f>tussenblad!CB201</f>
        <v>0</v>
      </c>
      <c r="V212" s="4">
        <f>tussenblad!CC201</f>
        <v>0</v>
      </c>
      <c r="W212" s="4" t="s">
        <v>94</v>
      </c>
      <c r="X212" s="4" t="s">
        <v>94</v>
      </c>
      <c r="Y212" s="4" t="s">
        <v>94</v>
      </c>
      <c r="Z212" s="4" t="s">
        <v>95</v>
      </c>
      <c r="AA212" s="4" t="s">
        <v>95</v>
      </c>
      <c r="AB212" s="4" t="s">
        <v>95</v>
      </c>
      <c r="AC212" s="4" t="s">
        <v>91</v>
      </c>
      <c r="AD212" s="4" t="s">
        <v>91</v>
      </c>
      <c r="AE212" s="4">
        <v>0</v>
      </c>
      <c r="AF212" s="4">
        <v>0</v>
      </c>
      <c r="AG212" s="4">
        <f>tussenblad!J201</f>
        <v>0</v>
      </c>
      <c r="AH212" s="4">
        <f>tussenblad!I201</f>
        <v>0</v>
      </c>
    </row>
    <row r="213" spans="1:34" x14ac:dyDescent="0.2">
      <c r="A213" s="4" t="s">
        <v>93</v>
      </c>
      <c r="B213" s="4" t="str">
        <f>IF(C213=0,"&lt;BLANK&gt;",Basisgegevens!$F$3)</f>
        <v>&lt;BLANK&gt;</v>
      </c>
      <c r="C213" s="4">
        <f>tussenblad!E202</f>
        <v>0</v>
      </c>
      <c r="D213" s="4">
        <f>tussenblad!H202</f>
        <v>0</v>
      </c>
      <c r="E213" s="25">
        <f>tussenblad!N202</f>
        <v>0</v>
      </c>
      <c r="F213" s="4">
        <f>tussenblad!O202</f>
        <v>0</v>
      </c>
      <c r="G213" s="4">
        <f>tussenblad!P202</f>
        <v>0</v>
      </c>
      <c r="H213" s="25">
        <f>tussenblad!BT202</f>
        <v>0</v>
      </c>
      <c r="I213" s="4">
        <f>tussenblad!Q202</f>
        <v>0</v>
      </c>
      <c r="J213" s="26">
        <f>tussenblad!R202</f>
        <v>0</v>
      </c>
      <c r="K213" s="4">
        <f>IF(tussenblad!$F202="HC","",tussenblad!F202)</f>
        <v>0</v>
      </c>
      <c r="L213" s="4">
        <f>IF(tussenblad!$F202="HC",1,0)</f>
        <v>0</v>
      </c>
      <c r="M213" s="4" t="str">
        <f>IF(tussenblad!V202="Uit",2,"")</f>
        <v/>
      </c>
      <c r="N213" s="4">
        <f>tussenblad!W202</f>
        <v>0</v>
      </c>
      <c r="O213" s="4">
        <f>tussenblad!BV202</f>
        <v>0</v>
      </c>
      <c r="P213" s="4">
        <f>tussenblad!BW202</f>
        <v>0</v>
      </c>
      <c r="Q213" s="4">
        <f>tussenblad!BX202</f>
        <v>0</v>
      </c>
      <c r="R213" s="4">
        <f>tussenblad!BY202</f>
        <v>0</v>
      </c>
      <c r="S213" s="4">
        <f>tussenblad!BZ202</f>
        <v>0</v>
      </c>
      <c r="T213" s="4">
        <f>tussenblad!CA202</f>
        <v>0</v>
      </c>
      <c r="U213" s="4">
        <f>tussenblad!CB202</f>
        <v>0</v>
      </c>
      <c r="V213" s="4">
        <f>tussenblad!CC202</f>
        <v>0</v>
      </c>
      <c r="W213" s="4" t="s">
        <v>94</v>
      </c>
      <c r="X213" s="4" t="s">
        <v>94</v>
      </c>
      <c r="Y213" s="4" t="s">
        <v>94</v>
      </c>
      <c r="Z213" s="4" t="s">
        <v>95</v>
      </c>
      <c r="AA213" s="4" t="s">
        <v>95</v>
      </c>
      <c r="AB213" s="4" t="s">
        <v>95</v>
      </c>
      <c r="AC213" s="4" t="s">
        <v>91</v>
      </c>
      <c r="AD213" s="4" t="s">
        <v>91</v>
      </c>
      <c r="AE213" s="4">
        <v>0</v>
      </c>
      <c r="AF213" s="4">
        <v>0</v>
      </c>
      <c r="AG213" s="4">
        <f>tussenblad!J202</f>
        <v>0</v>
      </c>
      <c r="AH213" s="4">
        <f>tussenblad!I202</f>
        <v>0</v>
      </c>
    </row>
    <row r="214" spans="1:34" x14ac:dyDescent="0.2">
      <c r="A214" s="4" t="s">
        <v>93</v>
      </c>
      <c r="B214" s="4" t="str">
        <f>IF(C214=0,"&lt;BLANK&gt;",Basisgegevens!$F$3)</f>
        <v>&lt;BLANK&gt;</v>
      </c>
      <c r="C214" s="4">
        <f>tussenblad!E203</f>
        <v>0</v>
      </c>
      <c r="D214" s="4">
        <f>tussenblad!H203</f>
        <v>0</v>
      </c>
      <c r="E214" s="25">
        <f>tussenblad!N203</f>
        <v>0</v>
      </c>
      <c r="F214" s="4">
        <f>tussenblad!O203</f>
        <v>0</v>
      </c>
      <c r="G214" s="4">
        <f>tussenblad!P203</f>
        <v>0</v>
      </c>
      <c r="H214" s="25">
        <f>tussenblad!BT203</f>
        <v>0</v>
      </c>
      <c r="I214" s="4">
        <f>tussenblad!Q203</f>
        <v>0</v>
      </c>
      <c r="J214" s="26">
        <f>tussenblad!R203</f>
        <v>0</v>
      </c>
      <c r="K214" s="4">
        <f>IF(tussenblad!$F203="HC","",tussenblad!F203)</f>
        <v>0</v>
      </c>
      <c r="L214" s="4">
        <f>IF(tussenblad!$F203="HC",1,0)</f>
        <v>0</v>
      </c>
      <c r="M214" s="4" t="str">
        <f>IF(tussenblad!V203="Uit",2,"")</f>
        <v/>
      </c>
      <c r="N214" s="4">
        <f>tussenblad!W203</f>
        <v>0</v>
      </c>
      <c r="O214" s="4">
        <f>tussenblad!BV203</f>
        <v>0</v>
      </c>
      <c r="P214" s="4">
        <f>tussenblad!BW203</f>
        <v>0</v>
      </c>
      <c r="Q214" s="4">
        <f>tussenblad!BX203</f>
        <v>0</v>
      </c>
      <c r="R214" s="4">
        <f>tussenblad!BY203</f>
        <v>0</v>
      </c>
      <c r="S214" s="4">
        <f>tussenblad!BZ203</f>
        <v>0</v>
      </c>
      <c r="T214" s="4">
        <f>tussenblad!CA203</f>
        <v>0</v>
      </c>
      <c r="U214" s="4">
        <f>tussenblad!CB203</f>
        <v>0</v>
      </c>
      <c r="V214" s="4">
        <f>tussenblad!CC203</f>
        <v>0</v>
      </c>
      <c r="W214" s="4" t="s">
        <v>94</v>
      </c>
      <c r="X214" s="4" t="s">
        <v>94</v>
      </c>
      <c r="Y214" s="4" t="s">
        <v>94</v>
      </c>
      <c r="Z214" s="4" t="s">
        <v>95</v>
      </c>
      <c r="AA214" s="4" t="s">
        <v>95</v>
      </c>
      <c r="AB214" s="4" t="s">
        <v>95</v>
      </c>
      <c r="AC214" s="4" t="s">
        <v>91</v>
      </c>
      <c r="AD214" s="4" t="s">
        <v>91</v>
      </c>
      <c r="AE214" s="4">
        <v>0</v>
      </c>
      <c r="AF214" s="4">
        <v>0</v>
      </c>
      <c r="AG214" s="4">
        <f>tussenblad!J203</f>
        <v>0</v>
      </c>
      <c r="AH214" s="4">
        <f>tussenblad!I203</f>
        <v>0</v>
      </c>
    </row>
    <row r="215" spans="1:34" x14ac:dyDescent="0.2">
      <c r="A215" s="4" t="s">
        <v>93</v>
      </c>
      <c r="B215" s="4" t="str">
        <f>IF(C215=0,"&lt;BLANK&gt;",Basisgegevens!$F$3)</f>
        <v>&lt;BLANK&gt;</v>
      </c>
      <c r="C215" s="4">
        <f>tussenblad!E204</f>
        <v>0</v>
      </c>
      <c r="D215" s="4">
        <f>tussenblad!H204</f>
        <v>0</v>
      </c>
      <c r="E215" s="25">
        <f>tussenblad!N204</f>
        <v>0</v>
      </c>
      <c r="F215" s="4">
        <f>tussenblad!O204</f>
        <v>0</v>
      </c>
      <c r="G215" s="4">
        <f>tussenblad!P204</f>
        <v>0</v>
      </c>
      <c r="H215" s="25">
        <f>tussenblad!BT204</f>
        <v>0</v>
      </c>
      <c r="I215" s="4">
        <f>tussenblad!Q204</f>
        <v>0</v>
      </c>
      <c r="J215" s="26">
        <f>tussenblad!R204</f>
        <v>0</v>
      </c>
      <c r="K215" s="4">
        <f>IF(tussenblad!$F204="HC","",tussenblad!F204)</f>
        <v>0</v>
      </c>
      <c r="L215" s="4">
        <f>IF(tussenblad!$F204="HC",1,0)</f>
        <v>0</v>
      </c>
      <c r="M215" s="4" t="str">
        <f>IF(tussenblad!V204="Uit",2,"")</f>
        <v/>
      </c>
      <c r="N215" s="4">
        <f>tussenblad!W204</f>
        <v>0</v>
      </c>
      <c r="O215" s="4">
        <f>tussenblad!BV204</f>
        <v>0</v>
      </c>
      <c r="P215" s="4">
        <f>tussenblad!BW204</f>
        <v>0</v>
      </c>
      <c r="Q215" s="4">
        <f>tussenblad!BX204</f>
        <v>0</v>
      </c>
      <c r="R215" s="4">
        <f>tussenblad!BY204</f>
        <v>0</v>
      </c>
      <c r="S215" s="4">
        <f>tussenblad!BZ204</f>
        <v>0</v>
      </c>
      <c r="T215" s="4">
        <f>tussenblad!CA204</f>
        <v>0</v>
      </c>
      <c r="U215" s="4">
        <f>tussenblad!CB204</f>
        <v>0</v>
      </c>
      <c r="V215" s="4">
        <f>tussenblad!CC204</f>
        <v>0</v>
      </c>
      <c r="W215" s="4" t="s">
        <v>94</v>
      </c>
      <c r="X215" s="4" t="s">
        <v>94</v>
      </c>
      <c r="Y215" s="4" t="s">
        <v>94</v>
      </c>
      <c r="Z215" s="4" t="s">
        <v>95</v>
      </c>
      <c r="AA215" s="4" t="s">
        <v>95</v>
      </c>
      <c r="AB215" s="4" t="s">
        <v>95</v>
      </c>
      <c r="AC215" s="4" t="s">
        <v>91</v>
      </c>
      <c r="AD215" s="4" t="s">
        <v>91</v>
      </c>
      <c r="AE215" s="4">
        <v>0</v>
      </c>
      <c r="AF215" s="4">
        <v>0</v>
      </c>
      <c r="AG215" s="4">
        <f>tussenblad!J204</f>
        <v>0</v>
      </c>
      <c r="AH215" s="4">
        <f>tussenblad!I204</f>
        <v>0</v>
      </c>
    </row>
    <row r="216" spans="1:34" x14ac:dyDescent="0.2">
      <c r="A216" s="4" t="s">
        <v>93</v>
      </c>
      <c r="B216" s="4" t="str">
        <f>IF(C216=0,"&lt;BLANK&gt;",Basisgegevens!$F$3)</f>
        <v>&lt;BLANK&gt;</v>
      </c>
      <c r="C216" s="4">
        <f>tussenblad!E205</f>
        <v>0</v>
      </c>
      <c r="D216" s="4">
        <f>tussenblad!H205</f>
        <v>0</v>
      </c>
      <c r="E216" s="25">
        <f>tussenblad!N205</f>
        <v>0</v>
      </c>
      <c r="F216" s="4">
        <f>tussenblad!O205</f>
        <v>0</v>
      </c>
      <c r="G216" s="4">
        <f>tussenblad!P205</f>
        <v>0</v>
      </c>
      <c r="H216" s="25">
        <f>tussenblad!BT205</f>
        <v>0</v>
      </c>
      <c r="I216" s="4">
        <f>tussenblad!Q205</f>
        <v>0</v>
      </c>
      <c r="J216" s="26">
        <f>tussenblad!R205</f>
        <v>0</v>
      </c>
      <c r="K216" s="4">
        <f>IF(tussenblad!$F205="HC","",tussenblad!F205)</f>
        <v>0</v>
      </c>
      <c r="L216" s="4">
        <f>IF(tussenblad!$F205="HC",1,0)</f>
        <v>0</v>
      </c>
      <c r="M216" s="4" t="str">
        <f>IF(tussenblad!V205="Uit",2,"")</f>
        <v/>
      </c>
      <c r="N216" s="4">
        <f>tussenblad!W205</f>
        <v>0</v>
      </c>
      <c r="O216" s="4">
        <f>tussenblad!BV205</f>
        <v>0</v>
      </c>
      <c r="P216" s="4">
        <f>tussenblad!BW205</f>
        <v>0</v>
      </c>
      <c r="Q216" s="4">
        <f>tussenblad!BX205</f>
        <v>0</v>
      </c>
      <c r="R216" s="4">
        <f>tussenblad!BY205</f>
        <v>0</v>
      </c>
      <c r="S216" s="4">
        <f>tussenblad!BZ205</f>
        <v>0</v>
      </c>
      <c r="T216" s="4">
        <f>tussenblad!CA205</f>
        <v>0</v>
      </c>
      <c r="U216" s="4">
        <f>tussenblad!CB205</f>
        <v>0</v>
      </c>
      <c r="V216" s="4">
        <f>tussenblad!CC205</f>
        <v>0</v>
      </c>
      <c r="W216" s="4" t="s">
        <v>94</v>
      </c>
      <c r="X216" s="4" t="s">
        <v>94</v>
      </c>
      <c r="Y216" s="4" t="s">
        <v>94</v>
      </c>
      <c r="Z216" s="4" t="s">
        <v>95</v>
      </c>
      <c r="AA216" s="4" t="s">
        <v>95</v>
      </c>
      <c r="AB216" s="4" t="s">
        <v>95</v>
      </c>
      <c r="AC216" s="4" t="s">
        <v>91</v>
      </c>
      <c r="AD216" s="4" t="s">
        <v>91</v>
      </c>
      <c r="AE216" s="4">
        <v>0</v>
      </c>
      <c r="AF216" s="4">
        <v>0</v>
      </c>
      <c r="AG216" s="4">
        <f>tussenblad!J205</f>
        <v>0</v>
      </c>
      <c r="AH216" s="4">
        <f>tussenblad!I205</f>
        <v>0</v>
      </c>
    </row>
    <row r="217" spans="1:34" x14ac:dyDescent="0.2">
      <c r="A217" s="4" t="s">
        <v>93</v>
      </c>
      <c r="B217" s="4" t="str">
        <f>IF(C217=0,"&lt;BLANK&gt;",Basisgegevens!$F$3)</f>
        <v>&lt;BLANK&gt;</v>
      </c>
      <c r="C217" s="4">
        <f>tussenblad!E206</f>
        <v>0</v>
      </c>
      <c r="D217" s="4">
        <f>tussenblad!H206</f>
        <v>0</v>
      </c>
      <c r="E217" s="25">
        <f>tussenblad!N206</f>
        <v>0</v>
      </c>
      <c r="F217" s="4">
        <f>tussenblad!O206</f>
        <v>0</v>
      </c>
      <c r="G217" s="4">
        <f>tussenblad!P206</f>
        <v>0</v>
      </c>
      <c r="H217" s="25">
        <f>tussenblad!BT206</f>
        <v>0</v>
      </c>
      <c r="I217" s="4">
        <f>tussenblad!Q206</f>
        <v>0</v>
      </c>
      <c r="J217" s="26">
        <f>tussenblad!R206</f>
        <v>0</v>
      </c>
      <c r="K217" s="4">
        <f>IF(tussenblad!$F206="HC","",tussenblad!F206)</f>
        <v>0</v>
      </c>
      <c r="L217" s="4">
        <f>IF(tussenblad!$F206="HC",1,0)</f>
        <v>0</v>
      </c>
      <c r="M217" s="4" t="str">
        <f>IF(tussenblad!V206="Uit",2,"")</f>
        <v/>
      </c>
      <c r="N217" s="4">
        <f>tussenblad!W206</f>
        <v>0</v>
      </c>
      <c r="O217" s="4">
        <f>tussenblad!BV206</f>
        <v>0</v>
      </c>
      <c r="P217" s="4">
        <f>tussenblad!BW206</f>
        <v>0</v>
      </c>
      <c r="Q217" s="4">
        <f>tussenblad!BX206</f>
        <v>0</v>
      </c>
      <c r="R217" s="4">
        <f>tussenblad!BY206</f>
        <v>0</v>
      </c>
      <c r="S217" s="4">
        <f>tussenblad!BZ206</f>
        <v>0</v>
      </c>
      <c r="T217" s="4">
        <f>tussenblad!CA206</f>
        <v>0</v>
      </c>
      <c r="U217" s="4">
        <f>tussenblad!CB206</f>
        <v>0</v>
      </c>
      <c r="V217" s="4">
        <f>tussenblad!CC206</f>
        <v>0</v>
      </c>
      <c r="W217" s="4" t="s">
        <v>94</v>
      </c>
      <c r="X217" s="4" t="s">
        <v>94</v>
      </c>
      <c r="Y217" s="4" t="s">
        <v>94</v>
      </c>
      <c r="Z217" s="4" t="s">
        <v>95</v>
      </c>
      <c r="AA217" s="4" t="s">
        <v>95</v>
      </c>
      <c r="AB217" s="4" t="s">
        <v>95</v>
      </c>
      <c r="AC217" s="4" t="s">
        <v>91</v>
      </c>
      <c r="AD217" s="4" t="s">
        <v>91</v>
      </c>
      <c r="AE217" s="4">
        <v>0</v>
      </c>
      <c r="AF217" s="4">
        <v>0</v>
      </c>
      <c r="AG217" s="4">
        <f>tussenblad!J206</f>
        <v>0</v>
      </c>
      <c r="AH217" s="4">
        <f>tussenblad!I206</f>
        <v>0</v>
      </c>
    </row>
    <row r="218" spans="1:34" x14ac:dyDescent="0.2">
      <c r="A218" s="4" t="s">
        <v>93</v>
      </c>
      <c r="B218" s="4" t="str">
        <f>IF(C218=0,"&lt;BLANK&gt;",Basisgegevens!$F$3)</f>
        <v>&lt;BLANK&gt;</v>
      </c>
      <c r="C218" s="4">
        <f>tussenblad!E207</f>
        <v>0</v>
      </c>
      <c r="D218" s="4">
        <f>tussenblad!H207</f>
        <v>0</v>
      </c>
      <c r="E218" s="25">
        <f>tussenblad!N207</f>
        <v>0</v>
      </c>
      <c r="F218" s="4">
        <f>tussenblad!O207</f>
        <v>0</v>
      </c>
      <c r="G218" s="4">
        <f>tussenblad!P207</f>
        <v>0</v>
      </c>
      <c r="H218" s="25">
        <f>tussenblad!BT207</f>
        <v>0</v>
      </c>
      <c r="I218" s="4">
        <f>tussenblad!Q207</f>
        <v>0</v>
      </c>
      <c r="J218" s="26">
        <f>tussenblad!R207</f>
        <v>0</v>
      </c>
      <c r="K218" s="4">
        <f>IF(tussenblad!$F207="HC","",tussenblad!F207)</f>
        <v>0</v>
      </c>
      <c r="L218" s="4">
        <f>IF(tussenblad!$F207="HC",1,0)</f>
        <v>0</v>
      </c>
      <c r="M218" s="4" t="str">
        <f>IF(tussenblad!V207="Uit",2,"")</f>
        <v/>
      </c>
      <c r="N218" s="4">
        <f>tussenblad!W207</f>
        <v>0</v>
      </c>
      <c r="O218" s="4">
        <f>tussenblad!BV207</f>
        <v>0</v>
      </c>
      <c r="P218" s="4">
        <f>tussenblad!BW207</f>
        <v>0</v>
      </c>
      <c r="Q218" s="4">
        <f>tussenblad!BX207</f>
        <v>0</v>
      </c>
      <c r="R218" s="4">
        <f>tussenblad!BY207</f>
        <v>0</v>
      </c>
      <c r="S218" s="4">
        <f>tussenblad!BZ207</f>
        <v>0</v>
      </c>
      <c r="T218" s="4">
        <f>tussenblad!CA207</f>
        <v>0</v>
      </c>
      <c r="U218" s="4">
        <f>tussenblad!CB207</f>
        <v>0</v>
      </c>
      <c r="V218" s="4">
        <f>tussenblad!CC207</f>
        <v>0</v>
      </c>
      <c r="W218" s="4" t="s">
        <v>94</v>
      </c>
      <c r="X218" s="4" t="s">
        <v>94</v>
      </c>
      <c r="Y218" s="4" t="s">
        <v>94</v>
      </c>
      <c r="Z218" s="4" t="s">
        <v>95</v>
      </c>
      <c r="AA218" s="4" t="s">
        <v>95</v>
      </c>
      <c r="AB218" s="4" t="s">
        <v>95</v>
      </c>
      <c r="AC218" s="4" t="s">
        <v>91</v>
      </c>
      <c r="AD218" s="4" t="s">
        <v>91</v>
      </c>
      <c r="AE218" s="4">
        <v>0</v>
      </c>
      <c r="AF218" s="4">
        <v>0</v>
      </c>
      <c r="AG218" s="4">
        <f>tussenblad!J207</f>
        <v>0</v>
      </c>
      <c r="AH218" s="4">
        <f>tussenblad!I207</f>
        <v>0</v>
      </c>
    </row>
    <row r="219" spans="1:34" x14ac:dyDescent="0.2">
      <c r="A219" s="4" t="s">
        <v>93</v>
      </c>
      <c r="B219" s="4" t="str">
        <f>IF(C219=0,"&lt;BLANK&gt;",Basisgegevens!$F$3)</f>
        <v>&lt;BLANK&gt;</v>
      </c>
      <c r="C219" s="4">
        <f>tussenblad!E208</f>
        <v>0</v>
      </c>
      <c r="D219" s="4">
        <f>tussenblad!H208</f>
        <v>0</v>
      </c>
      <c r="E219" s="25">
        <f>tussenblad!N208</f>
        <v>0</v>
      </c>
      <c r="F219" s="4">
        <f>tussenblad!O208</f>
        <v>0</v>
      </c>
      <c r="G219" s="4">
        <f>tussenblad!P208</f>
        <v>0</v>
      </c>
      <c r="H219" s="25">
        <f>tussenblad!BT208</f>
        <v>0</v>
      </c>
      <c r="I219" s="4">
        <f>tussenblad!Q208</f>
        <v>0</v>
      </c>
      <c r="J219" s="26">
        <f>tussenblad!R208</f>
        <v>0</v>
      </c>
      <c r="K219" s="4">
        <f>IF(tussenblad!$F208="HC","",tussenblad!F208)</f>
        <v>0</v>
      </c>
      <c r="L219" s="4">
        <f>IF(tussenblad!$F208="HC",1,0)</f>
        <v>0</v>
      </c>
      <c r="M219" s="4" t="str">
        <f>IF(tussenblad!V208="Uit",2,"")</f>
        <v/>
      </c>
      <c r="N219" s="4">
        <f>tussenblad!W208</f>
        <v>0</v>
      </c>
      <c r="O219" s="4">
        <f>tussenblad!BV208</f>
        <v>0</v>
      </c>
      <c r="P219" s="4">
        <f>tussenblad!BW208</f>
        <v>0</v>
      </c>
      <c r="Q219" s="4">
        <f>tussenblad!BX208</f>
        <v>0</v>
      </c>
      <c r="R219" s="4">
        <f>tussenblad!BY208</f>
        <v>0</v>
      </c>
      <c r="S219" s="4">
        <f>tussenblad!BZ208</f>
        <v>0</v>
      </c>
      <c r="T219" s="4">
        <f>tussenblad!CA208</f>
        <v>0</v>
      </c>
      <c r="U219" s="4">
        <f>tussenblad!CB208</f>
        <v>0</v>
      </c>
      <c r="V219" s="4">
        <f>tussenblad!CC208</f>
        <v>0</v>
      </c>
      <c r="W219" s="4" t="s">
        <v>94</v>
      </c>
      <c r="X219" s="4" t="s">
        <v>94</v>
      </c>
      <c r="Y219" s="4" t="s">
        <v>94</v>
      </c>
      <c r="Z219" s="4" t="s">
        <v>95</v>
      </c>
      <c r="AA219" s="4" t="s">
        <v>95</v>
      </c>
      <c r="AB219" s="4" t="s">
        <v>95</v>
      </c>
      <c r="AC219" s="4" t="s">
        <v>91</v>
      </c>
      <c r="AD219" s="4" t="s">
        <v>91</v>
      </c>
      <c r="AE219" s="4">
        <v>0</v>
      </c>
      <c r="AF219" s="4">
        <v>0</v>
      </c>
      <c r="AG219" s="4">
        <f>tussenblad!J208</f>
        <v>0</v>
      </c>
      <c r="AH219" s="4">
        <f>tussenblad!I208</f>
        <v>0</v>
      </c>
    </row>
    <row r="220" spans="1:34" x14ac:dyDescent="0.2">
      <c r="A220" s="4" t="s">
        <v>93</v>
      </c>
      <c r="B220" s="4" t="str">
        <f>IF(C220=0,"&lt;BLANK&gt;",Basisgegevens!$F$3)</f>
        <v>&lt;BLANK&gt;</v>
      </c>
      <c r="C220" s="4">
        <f>tussenblad!E209</f>
        <v>0</v>
      </c>
      <c r="D220" s="4">
        <f>tussenblad!H209</f>
        <v>0</v>
      </c>
      <c r="E220" s="25">
        <f>tussenblad!N209</f>
        <v>0</v>
      </c>
      <c r="F220" s="4">
        <f>tussenblad!O209</f>
        <v>0</v>
      </c>
      <c r="G220" s="4">
        <f>tussenblad!P209</f>
        <v>0</v>
      </c>
      <c r="H220" s="25">
        <f>tussenblad!BT209</f>
        <v>0</v>
      </c>
      <c r="I220" s="4">
        <f>tussenblad!Q209</f>
        <v>0</v>
      </c>
      <c r="J220" s="26">
        <f>tussenblad!R209</f>
        <v>0</v>
      </c>
      <c r="K220" s="4">
        <f>IF(tussenblad!$F209="HC","",tussenblad!F209)</f>
        <v>0</v>
      </c>
      <c r="L220" s="4">
        <f>IF(tussenblad!$F209="HC",1,0)</f>
        <v>0</v>
      </c>
      <c r="M220" s="4" t="str">
        <f>IF(tussenblad!V209="Uit",2,"")</f>
        <v/>
      </c>
      <c r="N220" s="4">
        <f>tussenblad!W209</f>
        <v>0</v>
      </c>
      <c r="O220" s="4">
        <f>tussenblad!BV209</f>
        <v>0</v>
      </c>
      <c r="P220" s="4">
        <f>tussenblad!BW209</f>
        <v>0</v>
      </c>
      <c r="Q220" s="4">
        <f>tussenblad!BX209</f>
        <v>0</v>
      </c>
      <c r="R220" s="4">
        <f>tussenblad!BY209</f>
        <v>0</v>
      </c>
      <c r="S220" s="4">
        <f>tussenblad!BZ209</f>
        <v>0</v>
      </c>
      <c r="T220" s="4">
        <f>tussenblad!CA209</f>
        <v>0</v>
      </c>
      <c r="U220" s="4">
        <f>tussenblad!CB209</f>
        <v>0</v>
      </c>
      <c r="V220" s="4">
        <f>tussenblad!CC209</f>
        <v>0</v>
      </c>
      <c r="W220" s="4" t="s">
        <v>94</v>
      </c>
      <c r="X220" s="4" t="s">
        <v>94</v>
      </c>
      <c r="Y220" s="4" t="s">
        <v>94</v>
      </c>
      <c r="Z220" s="4" t="s">
        <v>95</v>
      </c>
      <c r="AA220" s="4" t="s">
        <v>95</v>
      </c>
      <c r="AB220" s="4" t="s">
        <v>95</v>
      </c>
      <c r="AC220" s="4" t="s">
        <v>91</v>
      </c>
      <c r="AD220" s="4" t="s">
        <v>91</v>
      </c>
      <c r="AE220" s="4">
        <v>0</v>
      </c>
      <c r="AF220" s="4">
        <v>0</v>
      </c>
      <c r="AG220" s="4">
        <f>tussenblad!J209</f>
        <v>0</v>
      </c>
      <c r="AH220" s="4">
        <f>tussenblad!I209</f>
        <v>0</v>
      </c>
    </row>
    <row r="221" spans="1:34" x14ac:dyDescent="0.2">
      <c r="A221" s="4" t="s">
        <v>93</v>
      </c>
      <c r="B221" s="4" t="str">
        <f>IF(C221=0,"&lt;BLANK&gt;",Basisgegevens!$F$3)</f>
        <v>&lt;BLANK&gt;</v>
      </c>
      <c r="C221" s="4">
        <f>tussenblad!E210</f>
        <v>0</v>
      </c>
      <c r="D221" s="4">
        <f>tussenblad!H210</f>
        <v>0</v>
      </c>
      <c r="E221" s="25">
        <f>tussenblad!N210</f>
        <v>0</v>
      </c>
      <c r="F221" s="4">
        <f>tussenblad!O210</f>
        <v>0</v>
      </c>
      <c r="G221" s="4">
        <f>tussenblad!P210</f>
        <v>0</v>
      </c>
      <c r="H221" s="25">
        <f>tussenblad!BT210</f>
        <v>0</v>
      </c>
      <c r="I221" s="4">
        <f>tussenblad!Q210</f>
        <v>0</v>
      </c>
      <c r="J221" s="26">
        <f>tussenblad!R210</f>
        <v>0</v>
      </c>
      <c r="K221" s="4">
        <f>IF(tussenblad!$F210="HC","",tussenblad!F210)</f>
        <v>0</v>
      </c>
      <c r="L221" s="4">
        <f>IF(tussenblad!$F210="HC",1,0)</f>
        <v>0</v>
      </c>
      <c r="M221" s="4" t="str">
        <f>IF(tussenblad!V210="Uit",2,"")</f>
        <v/>
      </c>
      <c r="N221" s="4">
        <f>tussenblad!W210</f>
        <v>0</v>
      </c>
      <c r="O221" s="4">
        <f>tussenblad!BV210</f>
        <v>0</v>
      </c>
      <c r="P221" s="4">
        <f>tussenblad!BW210</f>
        <v>0</v>
      </c>
      <c r="Q221" s="4">
        <f>tussenblad!BX210</f>
        <v>0</v>
      </c>
      <c r="R221" s="4">
        <f>tussenblad!BY210</f>
        <v>0</v>
      </c>
      <c r="S221" s="4">
        <f>tussenblad!BZ210</f>
        <v>0</v>
      </c>
      <c r="T221" s="4">
        <f>tussenblad!CA210</f>
        <v>0</v>
      </c>
      <c r="U221" s="4">
        <f>tussenblad!CB210</f>
        <v>0</v>
      </c>
      <c r="V221" s="4">
        <f>tussenblad!CC210</f>
        <v>0</v>
      </c>
      <c r="W221" s="4" t="s">
        <v>94</v>
      </c>
      <c r="X221" s="4" t="s">
        <v>94</v>
      </c>
      <c r="Y221" s="4" t="s">
        <v>94</v>
      </c>
      <c r="Z221" s="4" t="s">
        <v>95</v>
      </c>
      <c r="AA221" s="4" t="s">
        <v>95</v>
      </c>
      <c r="AB221" s="4" t="s">
        <v>95</v>
      </c>
      <c r="AC221" s="4" t="s">
        <v>91</v>
      </c>
      <c r="AD221" s="4" t="s">
        <v>91</v>
      </c>
      <c r="AE221" s="4">
        <v>0</v>
      </c>
      <c r="AF221" s="4">
        <v>0</v>
      </c>
      <c r="AG221" s="4">
        <f>tussenblad!J210</f>
        <v>0</v>
      </c>
      <c r="AH221" s="4">
        <f>tussenblad!I210</f>
        <v>0</v>
      </c>
    </row>
    <row r="222" spans="1:34" x14ac:dyDescent="0.2">
      <c r="A222" s="4" t="s">
        <v>93</v>
      </c>
      <c r="B222" s="4" t="str">
        <f>IF(C222=0,"&lt;BLANK&gt;",Basisgegevens!$F$3)</f>
        <v>&lt;BLANK&gt;</v>
      </c>
      <c r="C222" s="4">
        <f>tussenblad!E211</f>
        <v>0</v>
      </c>
      <c r="D222" s="4">
        <f>tussenblad!H211</f>
        <v>0</v>
      </c>
      <c r="E222" s="25">
        <f>tussenblad!N211</f>
        <v>0</v>
      </c>
      <c r="F222" s="4">
        <f>tussenblad!O211</f>
        <v>0</v>
      </c>
      <c r="G222" s="4">
        <f>tussenblad!P211</f>
        <v>0</v>
      </c>
      <c r="H222" s="25">
        <f>tussenblad!BT211</f>
        <v>0</v>
      </c>
      <c r="I222" s="4">
        <f>tussenblad!Q211</f>
        <v>0</v>
      </c>
      <c r="J222" s="26">
        <f>tussenblad!R211</f>
        <v>0</v>
      </c>
      <c r="K222" s="4">
        <f>IF(tussenblad!$F211="HC","",tussenblad!F211)</f>
        <v>0</v>
      </c>
      <c r="L222" s="4">
        <f>IF(tussenblad!$F211="HC",1,0)</f>
        <v>0</v>
      </c>
      <c r="M222" s="4" t="str">
        <f>IF(tussenblad!V211="Uit",2,"")</f>
        <v/>
      </c>
      <c r="N222" s="4">
        <f>tussenblad!W211</f>
        <v>0</v>
      </c>
      <c r="O222" s="4">
        <f>tussenblad!BV211</f>
        <v>0</v>
      </c>
      <c r="P222" s="4">
        <f>tussenblad!BW211</f>
        <v>0</v>
      </c>
      <c r="Q222" s="4">
        <f>tussenblad!BX211</f>
        <v>0</v>
      </c>
      <c r="R222" s="4">
        <f>tussenblad!BY211</f>
        <v>0</v>
      </c>
      <c r="S222" s="4">
        <f>tussenblad!BZ211</f>
        <v>0</v>
      </c>
      <c r="T222" s="4">
        <f>tussenblad!CA211</f>
        <v>0</v>
      </c>
      <c r="U222" s="4">
        <f>tussenblad!CB211</f>
        <v>0</v>
      </c>
      <c r="V222" s="4">
        <f>tussenblad!CC211</f>
        <v>0</v>
      </c>
      <c r="W222" s="4" t="s">
        <v>94</v>
      </c>
      <c r="X222" s="4" t="s">
        <v>94</v>
      </c>
      <c r="Y222" s="4" t="s">
        <v>94</v>
      </c>
      <c r="Z222" s="4" t="s">
        <v>95</v>
      </c>
      <c r="AA222" s="4" t="s">
        <v>95</v>
      </c>
      <c r="AB222" s="4" t="s">
        <v>95</v>
      </c>
      <c r="AC222" s="4" t="s">
        <v>91</v>
      </c>
      <c r="AD222" s="4" t="s">
        <v>91</v>
      </c>
      <c r="AE222" s="4">
        <v>0</v>
      </c>
      <c r="AF222" s="4">
        <v>0</v>
      </c>
      <c r="AG222" s="4">
        <f>tussenblad!J211</f>
        <v>0</v>
      </c>
      <c r="AH222" s="4">
        <f>tussenblad!I211</f>
        <v>0</v>
      </c>
    </row>
    <row r="223" spans="1:34" x14ac:dyDescent="0.2">
      <c r="A223" s="4" t="s">
        <v>93</v>
      </c>
      <c r="B223" s="4" t="str">
        <f>IF(C223=0,"&lt;BLANK&gt;",Basisgegevens!$F$3)</f>
        <v>&lt;BLANK&gt;</v>
      </c>
      <c r="C223" s="4">
        <f>tussenblad!E212</f>
        <v>0</v>
      </c>
      <c r="D223" s="4">
        <f>tussenblad!H212</f>
        <v>0</v>
      </c>
      <c r="E223" s="25">
        <f>tussenblad!N212</f>
        <v>0</v>
      </c>
      <c r="F223" s="4">
        <f>tussenblad!O212</f>
        <v>0</v>
      </c>
      <c r="G223" s="4">
        <f>tussenblad!P212</f>
        <v>0</v>
      </c>
      <c r="H223" s="25">
        <f>tussenblad!BT212</f>
        <v>0</v>
      </c>
      <c r="I223" s="4">
        <f>tussenblad!Q212</f>
        <v>0</v>
      </c>
      <c r="J223" s="26">
        <f>tussenblad!R212</f>
        <v>0</v>
      </c>
      <c r="K223" s="4">
        <f>IF(tussenblad!$F212="HC","",tussenblad!F212)</f>
        <v>0</v>
      </c>
      <c r="L223" s="4">
        <f>IF(tussenblad!$F212="HC",1,0)</f>
        <v>0</v>
      </c>
      <c r="M223" s="4" t="str">
        <f>IF(tussenblad!V212="Uit",2,"")</f>
        <v/>
      </c>
      <c r="N223" s="4">
        <f>tussenblad!W212</f>
        <v>0</v>
      </c>
      <c r="O223" s="4">
        <f>tussenblad!BV212</f>
        <v>0</v>
      </c>
      <c r="P223" s="4">
        <f>tussenblad!BW212</f>
        <v>0</v>
      </c>
      <c r="Q223" s="4">
        <f>tussenblad!BX212</f>
        <v>0</v>
      </c>
      <c r="R223" s="4">
        <f>tussenblad!BY212</f>
        <v>0</v>
      </c>
      <c r="S223" s="4">
        <f>tussenblad!BZ212</f>
        <v>0</v>
      </c>
      <c r="T223" s="4">
        <f>tussenblad!CA212</f>
        <v>0</v>
      </c>
      <c r="U223" s="4">
        <f>tussenblad!CB212</f>
        <v>0</v>
      </c>
      <c r="V223" s="4">
        <f>tussenblad!CC212</f>
        <v>0</v>
      </c>
      <c r="W223" s="4" t="s">
        <v>94</v>
      </c>
      <c r="X223" s="4" t="s">
        <v>94</v>
      </c>
      <c r="Y223" s="4" t="s">
        <v>94</v>
      </c>
      <c r="Z223" s="4" t="s">
        <v>95</v>
      </c>
      <c r="AA223" s="4" t="s">
        <v>95</v>
      </c>
      <c r="AB223" s="4" t="s">
        <v>95</v>
      </c>
      <c r="AC223" s="4" t="s">
        <v>91</v>
      </c>
      <c r="AD223" s="4" t="s">
        <v>91</v>
      </c>
      <c r="AE223" s="4">
        <v>0</v>
      </c>
      <c r="AF223" s="4">
        <v>0</v>
      </c>
      <c r="AG223" s="4">
        <f>tussenblad!J212</f>
        <v>0</v>
      </c>
      <c r="AH223" s="4">
        <f>tussenblad!I212</f>
        <v>0</v>
      </c>
    </row>
    <row r="224" spans="1:34" x14ac:dyDescent="0.2">
      <c r="A224" s="4" t="s">
        <v>93</v>
      </c>
      <c r="B224" s="4" t="str">
        <f>IF(C224=0,"&lt;BLANK&gt;",Basisgegevens!$F$3)</f>
        <v>&lt;BLANK&gt;</v>
      </c>
      <c r="C224" s="4">
        <f>tussenblad!E213</f>
        <v>0</v>
      </c>
      <c r="D224" s="4">
        <f>tussenblad!H213</f>
        <v>0</v>
      </c>
      <c r="E224" s="25">
        <f>tussenblad!N213</f>
        <v>0</v>
      </c>
      <c r="F224" s="4">
        <f>tussenblad!O213</f>
        <v>0</v>
      </c>
      <c r="G224" s="4">
        <f>tussenblad!P213</f>
        <v>0</v>
      </c>
      <c r="H224" s="25">
        <f>tussenblad!BT213</f>
        <v>0</v>
      </c>
      <c r="I224" s="4">
        <f>tussenblad!Q213</f>
        <v>0</v>
      </c>
      <c r="J224" s="26">
        <f>tussenblad!R213</f>
        <v>0</v>
      </c>
      <c r="K224" s="4">
        <f>IF(tussenblad!$F213="HC","",tussenblad!F213)</f>
        <v>0</v>
      </c>
      <c r="L224" s="4">
        <f>IF(tussenblad!$F213="HC",1,0)</f>
        <v>0</v>
      </c>
      <c r="M224" s="4" t="str">
        <f>IF(tussenblad!V213="Uit",2,"")</f>
        <v/>
      </c>
      <c r="N224" s="4">
        <f>tussenblad!W213</f>
        <v>0</v>
      </c>
      <c r="O224" s="4">
        <f>tussenblad!BV213</f>
        <v>0</v>
      </c>
      <c r="P224" s="4">
        <f>tussenblad!BW213</f>
        <v>0</v>
      </c>
      <c r="Q224" s="4">
        <f>tussenblad!BX213</f>
        <v>0</v>
      </c>
      <c r="R224" s="4">
        <f>tussenblad!BY213</f>
        <v>0</v>
      </c>
      <c r="S224" s="4">
        <f>tussenblad!BZ213</f>
        <v>0</v>
      </c>
      <c r="T224" s="4">
        <f>tussenblad!CA213</f>
        <v>0</v>
      </c>
      <c r="U224" s="4">
        <f>tussenblad!CB213</f>
        <v>0</v>
      </c>
      <c r="V224" s="4">
        <f>tussenblad!CC213</f>
        <v>0</v>
      </c>
      <c r="W224" s="4" t="s">
        <v>94</v>
      </c>
      <c r="X224" s="4" t="s">
        <v>94</v>
      </c>
      <c r="Y224" s="4" t="s">
        <v>94</v>
      </c>
      <c r="Z224" s="4" t="s">
        <v>95</v>
      </c>
      <c r="AA224" s="4" t="s">
        <v>95</v>
      </c>
      <c r="AB224" s="4" t="s">
        <v>95</v>
      </c>
      <c r="AC224" s="4" t="s">
        <v>91</v>
      </c>
      <c r="AD224" s="4" t="s">
        <v>91</v>
      </c>
      <c r="AE224" s="4">
        <v>0</v>
      </c>
      <c r="AF224" s="4">
        <v>0</v>
      </c>
      <c r="AG224" s="4">
        <f>tussenblad!J213</f>
        <v>0</v>
      </c>
      <c r="AH224" s="4">
        <f>tussenblad!I213</f>
        <v>0</v>
      </c>
    </row>
    <row r="225" spans="1:34" x14ac:dyDescent="0.2">
      <c r="A225" s="4" t="s">
        <v>93</v>
      </c>
      <c r="B225" s="4" t="str">
        <f>IF(C225=0,"&lt;BLANK&gt;",Basisgegevens!$F$3)</f>
        <v>&lt;BLANK&gt;</v>
      </c>
      <c r="C225" s="4">
        <f>tussenblad!E214</f>
        <v>0</v>
      </c>
      <c r="D225" s="4">
        <f>tussenblad!H214</f>
        <v>0</v>
      </c>
      <c r="E225" s="25">
        <f>tussenblad!N214</f>
        <v>0</v>
      </c>
      <c r="F225" s="4">
        <f>tussenblad!O214</f>
        <v>0</v>
      </c>
      <c r="G225" s="4">
        <f>tussenblad!P214</f>
        <v>0</v>
      </c>
      <c r="H225" s="25">
        <f>tussenblad!BT214</f>
        <v>0</v>
      </c>
      <c r="I225" s="4">
        <f>tussenblad!Q214</f>
        <v>0</v>
      </c>
      <c r="J225" s="26">
        <f>tussenblad!R214</f>
        <v>0</v>
      </c>
      <c r="K225" s="4">
        <f>IF(tussenblad!$F214="HC","",tussenblad!F214)</f>
        <v>0</v>
      </c>
      <c r="L225" s="4">
        <f>IF(tussenblad!$F214="HC",1,0)</f>
        <v>0</v>
      </c>
      <c r="M225" s="4" t="str">
        <f>IF(tussenblad!V214="Uit",2,"")</f>
        <v/>
      </c>
      <c r="N225" s="4">
        <f>tussenblad!W214</f>
        <v>0</v>
      </c>
      <c r="O225" s="4">
        <f>tussenblad!BV214</f>
        <v>0</v>
      </c>
      <c r="P225" s="4">
        <f>tussenblad!BW214</f>
        <v>0</v>
      </c>
      <c r="Q225" s="4">
        <f>tussenblad!BX214</f>
        <v>0</v>
      </c>
      <c r="R225" s="4">
        <f>tussenblad!BY214</f>
        <v>0</v>
      </c>
      <c r="S225" s="4">
        <f>tussenblad!BZ214</f>
        <v>0</v>
      </c>
      <c r="T225" s="4">
        <f>tussenblad!CA214</f>
        <v>0</v>
      </c>
      <c r="U225" s="4">
        <f>tussenblad!CB214</f>
        <v>0</v>
      </c>
      <c r="V225" s="4">
        <f>tussenblad!CC214</f>
        <v>0</v>
      </c>
      <c r="W225" s="4" t="s">
        <v>94</v>
      </c>
      <c r="X225" s="4" t="s">
        <v>94</v>
      </c>
      <c r="Y225" s="4" t="s">
        <v>94</v>
      </c>
      <c r="Z225" s="4" t="s">
        <v>95</v>
      </c>
      <c r="AA225" s="4" t="s">
        <v>95</v>
      </c>
      <c r="AB225" s="4" t="s">
        <v>95</v>
      </c>
      <c r="AC225" s="4" t="s">
        <v>91</v>
      </c>
      <c r="AD225" s="4" t="s">
        <v>91</v>
      </c>
      <c r="AE225" s="4">
        <v>0</v>
      </c>
      <c r="AF225" s="4">
        <v>0</v>
      </c>
      <c r="AG225" s="4">
        <f>tussenblad!J214</f>
        <v>0</v>
      </c>
      <c r="AH225" s="4">
        <f>tussenblad!I214</f>
        <v>0</v>
      </c>
    </row>
    <row r="226" spans="1:34" x14ac:dyDescent="0.2">
      <c r="A226" s="4" t="s">
        <v>93</v>
      </c>
      <c r="B226" s="4" t="str">
        <f>IF(C226=0,"&lt;BLANK&gt;",Basisgegevens!$F$3)</f>
        <v>&lt;BLANK&gt;</v>
      </c>
      <c r="C226" s="4">
        <f>tussenblad!E215</f>
        <v>0</v>
      </c>
      <c r="D226" s="4">
        <f>tussenblad!H215</f>
        <v>0</v>
      </c>
      <c r="E226" s="25">
        <f>tussenblad!N215</f>
        <v>0</v>
      </c>
      <c r="F226" s="4">
        <f>tussenblad!O215</f>
        <v>0</v>
      </c>
      <c r="G226" s="4">
        <f>tussenblad!P215</f>
        <v>0</v>
      </c>
      <c r="H226" s="25">
        <f>tussenblad!BT215</f>
        <v>0</v>
      </c>
      <c r="I226" s="4">
        <f>tussenblad!Q215</f>
        <v>0</v>
      </c>
      <c r="J226" s="26">
        <f>tussenblad!R215</f>
        <v>0</v>
      </c>
      <c r="K226" s="4">
        <f>IF(tussenblad!$F215="HC","",tussenblad!F215)</f>
        <v>0</v>
      </c>
      <c r="L226" s="4">
        <f>IF(tussenblad!$F215="HC",1,0)</f>
        <v>0</v>
      </c>
      <c r="M226" s="4" t="str">
        <f>IF(tussenblad!V215="Uit",2,"")</f>
        <v/>
      </c>
      <c r="N226" s="4">
        <f>tussenblad!W215</f>
        <v>0</v>
      </c>
      <c r="O226" s="4">
        <f>tussenblad!BV215</f>
        <v>0</v>
      </c>
      <c r="P226" s="4">
        <f>tussenblad!BW215</f>
        <v>0</v>
      </c>
      <c r="Q226" s="4">
        <f>tussenblad!BX215</f>
        <v>0</v>
      </c>
      <c r="R226" s="4">
        <f>tussenblad!BY215</f>
        <v>0</v>
      </c>
      <c r="S226" s="4">
        <f>tussenblad!BZ215</f>
        <v>0</v>
      </c>
      <c r="T226" s="4">
        <f>tussenblad!CA215</f>
        <v>0</v>
      </c>
      <c r="U226" s="4">
        <f>tussenblad!CB215</f>
        <v>0</v>
      </c>
      <c r="V226" s="4">
        <f>tussenblad!CC215</f>
        <v>0</v>
      </c>
      <c r="W226" s="4" t="s">
        <v>94</v>
      </c>
      <c r="X226" s="4" t="s">
        <v>94</v>
      </c>
      <c r="Y226" s="4" t="s">
        <v>94</v>
      </c>
      <c r="Z226" s="4" t="s">
        <v>95</v>
      </c>
      <c r="AA226" s="4" t="s">
        <v>95</v>
      </c>
      <c r="AB226" s="4" t="s">
        <v>95</v>
      </c>
      <c r="AC226" s="4" t="s">
        <v>91</v>
      </c>
      <c r="AD226" s="4" t="s">
        <v>91</v>
      </c>
      <c r="AE226" s="4">
        <v>0</v>
      </c>
      <c r="AF226" s="4">
        <v>0</v>
      </c>
      <c r="AG226" s="4">
        <f>tussenblad!J215</f>
        <v>0</v>
      </c>
      <c r="AH226" s="4">
        <f>tussenblad!I215</f>
        <v>0</v>
      </c>
    </row>
    <row r="227" spans="1:34" x14ac:dyDescent="0.2">
      <c r="A227" s="4" t="s">
        <v>93</v>
      </c>
      <c r="B227" s="4" t="str">
        <f>IF(C227=0,"&lt;BLANK&gt;",Basisgegevens!$F$3)</f>
        <v>&lt;BLANK&gt;</v>
      </c>
      <c r="C227" s="4">
        <f>tussenblad!E216</f>
        <v>0</v>
      </c>
      <c r="D227" s="4">
        <f>tussenblad!H216</f>
        <v>0</v>
      </c>
      <c r="E227" s="25">
        <f>tussenblad!N216</f>
        <v>0</v>
      </c>
      <c r="F227" s="4">
        <f>tussenblad!O216</f>
        <v>0</v>
      </c>
      <c r="G227" s="4">
        <f>tussenblad!P216</f>
        <v>0</v>
      </c>
      <c r="H227" s="25">
        <f>tussenblad!BT216</f>
        <v>0</v>
      </c>
      <c r="I227" s="4">
        <f>tussenblad!Q216</f>
        <v>0</v>
      </c>
      <c r="J227" s="26">
        <f>tussenblad!R216</f>
        <v>0</v>
      </c>
      <c r="K227" s="4">
        <f>IF(tussenblad!$F216="HC","",tussenblad!F216)</f>
        <v>0</v>
      </c>
      <c r="L227" s="4">
        <f>IF(tussenblad!$F216="HC",1,0)</f>
        <v>0</v>
      </c>
      <c r="M227" s="4" t="str">
        <f>IF(tussenblad!V216="Uit",2,"")</f>
        <v/>
      </c>
      <c r="N227" s="4">
        <f>tussenblad!W216</f>
        <v>0</v>
      </c>
      <c r="O227" s="4">
        <f>tussenblad!BV216</f>
        <v>0</v>
      </c>
      <c r="P227" s="4">
        <f>tussenblad!BW216</f>
        <v>0</v>
      </c>
      <c r="Q227" s="4">
        <f>tussenblad!BX216</f>
        <v>0</v>
      </c>
      <c r="R227" s="4">
        <f>tussenblad!BY216</f>
        <v>0</v>
      </c>
      <c r="S227" s="4">
        <f>tussenblad!BZ216</f>
        <v>0</v>
      </c>
      <c r="T227" s="4">
        <f>tussenblad!CA216</f>
        <v>0</v>
      </c>
      <c r="U227" s="4">
        <f>tussenblad!CB216</f>
        <v>0</v>
      </c>
      <c r="V227" s="4">
        <f>tussenblad!CC216</f>
        <v>0</v>
      </c>
      <c r="W227" s="4" t="s">
        <v>94</v>
      </c>
      <c r="X227" s="4" t="s">
        <v>94</v>
      </c>
      <c r="Y227" s="4" t="s">
        <v>94</v>
      </c>
      <c r="Z227" s="4" t="s">
        <v>95</v>
      </c>
      <c r="AA227" s="4" t="s">
        <v>95</v>
      </c>
      <c r="AB227" s="4" t="s">
        <v>95</v>
      </c>
      <c r="AC227" s="4" t="s">
        <v>91</v>
      </c>
      <c r="AD227" s="4" t="s">
        <v>91</v>
      </c>
      <c r="AE227" s="4">
        <v>0</v>
      </c>
      <c r="AF227" s="4">
        <v>0</v>
      </c>
      <c r="AG227" s="4">
        <f>tussenblad!J216</f>
        <v>0</v>
      </c>
      <c r="AH227" s="4">
        <f>tussenblad!I216</f>
        <v>0</v>
      </c>
    </row>
    <row r="228" spans="1:34" x14ac:dyDescent="0.2">
      <c r="A228" s="4" t="s">
        <v>93</v>
      </c>
      <c r="B228" s="4" t="str">
        <f>IF(C228=0,"&lt;BLANK&gt;",Basisgegevens!$F$3)</f>
        <v>&lt;BLANK&gt;</v>
      </c>
      <c r="C228" s="4">
        <f>tussenblad!E217</f>
        <v>0</v>
      </c>
      <c r="D228" s="4">
        <f>tussenblad!H217</f>
        <v>0</v>
      </c>
      <c r="E228" s="25">
        <f>tussenblad!N217</f>
        <v>0</v>
      </c>
      <c r="F228" s="4">
        <f>tussenblad!O217</f>
        <v>0</v>
      </c>
      <c r="G228" s="4">
        <f>tussenblad!P217</f>
        <v>0</v>
      </c>
      <c r="H228" s="25">
        <f>tussenblad!BT217</f>
        <v>0</v>
      </c>
      <c r="I228" s="4">
        <f>tussenblad!Q217</f>
        <v>0</v>
      </c>
      <c r="J228" s="26">
        <f>tussenblad!R217</f>
        <v>0</v>
      </c>
      <c r="K228" s="4">
        <f>IF(tussenblad!$F217="HC","",tussenblad!F217)</f>
        <v>0</v>
      </c>
      <c r="L228" s="4">
        <f>IF(tussenblad!$F217="HC",1,0)</f>
        <v>0</v>
      </c>
      <c r="M228" s="4" t="str">
        <f>IF(tussenblad!V217="Uit",2,"")</f>
        <v/>
      </c>
      <c r="N228" s="4">
        <f>tussenblad!W217</f>
        <v>0</v>
      </c>
      <c r="O228" s="4">
        <f>tussenblad!BV217</f>
        <v>0</v>
      </c>
      <c r="P228" s="4">
        <f>tussenblad!BW217</f>
        <v>0</v>
      </c>
      <c r="Q228" s="4">
        <f>tussenblad!BX217</f>
        <v>0</v>
      </c>
      <c r="R228" s="4">
        <f>tussenblad!BY217</f>
        <v>0</v>
      </c>
      <c r="S228" s="4">
        <f>tussenblad!BZ217</f>
        <v>0</v>
      </c>
      <c r="T228" s="4">
        <f>tussenblad!CA217</f>
        <v>0</v>
      </c>
      <c r="U228" s="4">
        <f>tussenblad!CB217</f>
        <v>0</v>
      </c>
      <c r="V228" s="4">
        <f>tussenblad!CC217</f>
        <v>0</v>
      </c>
      <c r="W228" s="4" t="s">
        <v>94</v>
      </c>
      <c r="X228" s="4" t="s">
        <v>94</v>
      </c>
      <c r="Y228" s="4" t="s">
        <v>94</v>
      </c>
      <c r="Z228" s="4" t="s">
        <v>95</v>
      </c>
      <c r="AA228" s="4" t="s">
        <v>95</v>
      </c>
      <c r="AB228" s="4" t="s">
        <v>95</v>
      </c>
      <c r="AC228" s="4" t="s">
        <v>91</v>
      </c>
      <c r="AD228" s="4" t="s">
        <v>91</v>
      </c>
      <c r="AE228" s="4">
        <v>0</v>
      </c>
      <c r="AF228" s="4">
        <v>0</v>
      </c>
      <c r="AG228" s="4">
        <f>tussenblad!J217</f>
        <v>0</v>
      </c>
      <c r="AH228" s="4">
        <f>tussenblad!I217</f>
        <v>0</v>
      </c>
    </row>
    <row r="229" spans="1:34" x14ac:dyDescent="0.2">
      <c r="A229" s="4" t="s">
        <v>93</v>
      </c>
      <c r="B229" s="4" t="str">
        <f>IF(C229=0,"&lt;BLANK&gt;",Basisgegevens!$F$3)</f>
        <v>&lt;BLANK&gt;</v>
      </c>
      <c r="C229" s="4">
        <f>tussenblad!E218</f>
        <v>0</v>
      </c>
      <c r="D229" s="4">
        <f>tussenblad!H218</f>
        <v>0</v>
      </c>
      <c r="E229" s="25">
        <f>tussenblad!N218</f>
        <v>0</v>
      </c>
      <c r="F229" s="4">
        <f>tussenblad!O218</f>
        <v>0</v>
      </c>
      <c r="G229" s="4">
        <f>tussenblad!P218</f>
        <v>0</v>
      </c>
      <c r="H229" s="25">
        <f>tussenblad!BT218</f>
        <v>0</v>
      </c>
      <c r="I229" s="4">
        <f>tussenblad!Q218</f>
        <v>0</v>
      </c>
      <c r="J229" s="26">
        <f>tussenblad!R218</f>
        <v>0</v>
      </c>
      <c r="K229" s="4">
        <f>IF(tussenblad!$F218="HC","",tussenblad!F218)</f>
        <v>0</v>
      </c>
      <c r="L229" s="4">
        <f>IF(tussenblad!$F218="HC",1,0)</f>
        <v>0</v>
      </c>
      <c r="M229" s="4" t="str">
        <f>IF(tussenblad!V218="Uit",2,"")</f>
        <v/>
      </c>
      <c r="N229" s="4">
        <f>tussenblad!W218</f>
        <v>0</v>
      </c>
      <c r="O229" s="4">
        <f>tussenblad!BV218</f>
        <v>0</v>
      </c>
      <c r="P229" s="4">
        <f>tussenblad!BW218</f>
        <v>0</v>
      </c>
      <c r="Q229" s="4">
        <f>tussenblad!BX218</f>
        <v>0</v>
      </c>
      <c r="R229" s="4">
        <f>tussenblad!BY218</f>
        <v>0</v>
      </c>
      <c r="S229" s="4">
        <f>tussenblad!BZ218</f>
        <v>0</v>
      </c>
      <c r="T229" s="4">
        <f>tussenblad!CA218</f>
        <v>0</v>
      </c>
      <c r="U229" s="4">
        <f>tussenblad!CB218</f>
        <v>0</v>
      </c>
      <c r="V229" s="4">
        <f>tussenblad!CC218</f>
        <v>0</v>
      </c>
      <c r="W229" s="4" t="s">
        <v>94</v>
      </c>
      <c r="X229" s="4" t="s">
        <v>94</v>
      </c>
      <c r="Y229" s="4" t="s">
        <v>94</v>
      </c>
      <c r="Z229" s="4" t="s">
        <v>95</v>
      </c>
      <c r="AA229" s="4" t="s">
        <v>95</v>
      </c>
      <c r="AB229" s="4" t="s">
        <v>95</v>
      </c>
      <c r="AC229" s="4" t="s">
        <v>91</v>
      </c>
      <c r="AD229" s="4" t="s">
        <v>91</v>
      </c>
      <c r="AE229" s="4">
        <v>0</v>
      </c>
      <c r="AF229" s="4">
        <v>0</v>
      </c>
      <c r="AG229" s="4">
        <f>tussenblad!J218</f>
        <v>0</v>
      </c>
      <c r="AH229" s="4">
        <f>tussenblad!I218</f>
        <v>0</v>
      </c>
    </row>
    <row r="230" spans="1:34" x14ac:dyDescent="0.2">
      <c r="A230" s="4" t="s">
        <v>93</v>
      </c>
      <c r="B230" s="4" t="str">
        <f>IF(C230=0,"&lt;BLANK&gt;",Basisgegevens!$F$3)</f>
        <v>&lt;BLANK&gt;</v>
      </c>
      <c r="C230" s="4">
        <f>tussenblad!E219</f>
        <v>0</v>
      </c>
      <c r="D230" s="4">
        <f>tussenblad!H219</f>
        <v>0</v>
      </c>
      <c r="E230" s="25">
        <f>tussenblad!N219</f>
        <v>0</v>
      </c>
      <c r="F230" s="4">
        <f>tussenblad!O219</f>
        <v>0</v>
      </c>
      <c r="G230" s="4">
        <f>tussenblad!P219</f>
        <v>0</v>
      </c>
      <c r="H230" s="25">
        <f>tussenblad!BT219</f>
        <v>0</v>
      </c>
      <c r="I230" s="4">
        <f>tussenblad!Q219</f>
        <v>0</v>
      </c>
      <c r="J230" s="26">
        <f>tussenblad!R219</f>
        <v>0</v>
      </c>
      <c r="K230" s="4">
        <f>IF(tussenblad!$F219="HC","",tussenblad!F219)</f>
        <v>0</v>
      </c>
      <c r="L230" s="4">
        <f>IF(tussenblad!$F219="HC",1,0)</f>
        <v>0</v>
      </c>
      <c r="M230" s="4" t="str">
        <f>IF(tussenblad!V219="Uit",2,"")</f>
        <v/>
      </c>
      <c r="N230" s="4">
        <f>tussenblad!W219</f>
        <v>0</v>
      </c>
      <c r="O230" s="4">
        <f>tussenblad!BV219</f>
        <v>0</v>
      </c>
      <c r="P230" s="4">
        <f>tussenblad!BW219</f>
        <v>0</v>
      </c>
      <c r="Q230" s="4">
        <f>tussenblad!BX219</f>
        <v>0</v>
      </c>
      <c r="R230" s="4">
        <f>tussenblad!BY219</f>
        <v>0</v>
      </c>
      <c r="S230" s="4">
        <f>tussenblad!BZ219</f>
        <v>0</v>
      </c>
      <c r="T230" s="4">
        <f>tussenblad!CA219</f>
        <v>0</v>
      </c>
      <c r="U230" s="4">
        <f>tussenblad!CB219</f>
        <v>0</v>
      </c>
      <c r="V230" s="4">
        <f>tussenblad!CC219</f>
        <v>0</v>
      </c>
      <c r="W230" s="4" t="s">
        <v>94</v>
      </c>
      <c r="X230" s="4" t="s">
        <v>94</v>
      </c>
      <c r="Y230" s="4" t="s">
        <v>94</v>
      </c>
      <c r="Z230" s="4" t="s">
        <v>95</v>
      </c>
      <c r="AA230" s="4" t="s">
        <v>95</v>
      </c>
      <c r="AB230" s="4" t="s">
        <v>95</v>
      </c>
      <c r="AC230" s="4" t="s">
        <v>91</v>
      </c>
      <c r="AD230" s="4" t="s">
        <v>91</v>
      </c>
      <c r="AE230" s="4">
        <v>0</v>
      </c>
      <c r="AF230" s="4">
        <v>0</v>
      </c>
      <c r="AG230" s="4">
        <f>tussenblad!J219</f>
        <v>0</v>
      </c>
      <c r="AH230" s="4">
        <f>tussenblad!I219</f>
        <v>0</v>
      </c>
    </row>
    <row r="231" spans="1:34" x14ac:dyDescent="0.2">
      <c r="A231" s="4" t="s">
        <v>93</v>
      </c>
      <c r="B231" s="4" t="str">
        <f>IF(C231=0,"&lt;BLANK&gt;",Basisgegevens!$F$3)</f>
        <v>&lt;BLANK&gt;</v>
      </c>
      <c r="C231" s="4">
        <f>tussenblad!E220</f>
        <v>0</v>
      </c>
      <c r="D231" s="4">
        <f>tussenblad!H220</f>
        <v>0</v>
      </c>
      <c r="E231" s="25">
        <f>tussenblad!N220</f>
        <v>0</v>
      </c>
      <c r="F231" s="4">
        <f>tussenblad!O220</f>
        <v>0</v>
      </c>
      <c r="G231" s="4">
        <f>tussenblad!P220</f>
        <v>0</v>
      </c>
      <c r="H231" s="25">
        <f>tussenblad!BT220</f>
        <v>0</v>
      </c>
      <c r="I231" s="4">
        <f>tussenblad!Q220</f>
        <v>0</v>
      </c>
      <c r="J231" s="26">
        <f>tussenblad!R220</f>
        <v>0</v>
      </c>
      <c r="K231" s="4">
        <f>IF(tussenblad!$F220="HC","",tussenblad!F220)</f>
        <v>0</v>
      </c>
      <c r="L231" s="4">
        <f>IF(tussenblad!$F220="HC",1,0)</f>
        <v>0</v>
      </c>
      <c r="M231" s="4" t="str">
        <f>IF(tussenblad!V220="Uit",2,"")</f>
        <v/>
      </c>
      <c r="N231" s="4">
        <f>tussenblad!W220</f>
        <v>0</v>
      </c>
      <c r="O231" s="4">
        <f>tussenblad!BV220</f>
        <v>0</v>
      </c>
      <c r="P231" s="4">
        <f>tussenblad!BW220</f>
        <v>0</v>
      </c>
      <c r="Q231" s="4">
        <f>tussenblad!BX220</f>
        <v>0</v>
      </c>
      <c r="R231" s="4">
        <f>tussenblad!BY220</f>
        <v>0</v>
      </c>
      <c r="S231" s="4">
        <f>tussenblad!BZ220</f>
        <v>0</v>
      </c>
      <c r="T231" s="4">
        <f>tussenblad!CA220</f>
        <v>0</v>
      </c>
      <c r="U231" s="4">
        <f>tussenblad!CB220</f>
        <v>0</v>
      </c>
      <c r="V231" s="4">
        <f>tussenblad!CC220</f>
        <v>0</v>
      </c>
      <c r="W231" s="4" t="s">
        <v>94</v>
      </c>
      <c r="X231" s="4" t="s">
        <v>94</v>
      </c>
      <c r="Y231" s="4" t="s">
        <v>94</v>
      </c>
      <c r="Z231" s="4" t="s">
        <v>95</v>
      </c>
      <c r="AA231" s="4" t="s">
        <v>95</v>
      </c>
      <c r="AB231" s="4" t="s">
        <v>95</v>
      </c>
      <c r="AC231" s="4" t="s">
        <v>91</v>
      </c>
      <c r="AD231" s="4" t="s">
        <v>91</v>
      </c>
      <c r="AE231" s="4">
        <v>0</v>
      </c>
      <c r="AF231" s="4">
        <v>0</v>
      </c>
      <c r="AG231" s="4">
        <f>tussenblad!J220</f>
        <v>0</v>
      </c>
      <c r="AH231" s="4">
        <f>tussenblad!I220</f>
        <v>0</v>
      </c>
    </row>
    <row r="232" spans="1:34" x14ac:dyDescent="0.2">
      <c r="A232" s="4" t="s">
        <v>93</v>
      </c>
      <c r="B232" s="4" t="str">
        <f>IF(C232=0,"&lt;BLANK&gt;",Basisgegevens!$F$3)</f>
        <v>&lt;BLANK&gt;</v>
      </c>
      <c r="C232" s="4">
        <f>tussenblad!E221</f>
        <v>0</v>
      </c>
      <c r="D232" s="4">
        <f>tussenblad!H221</f>
        <v>0</v>
      </c>
      <c r="E232" s="25">
        <f>tussenblad!N221</f>
        <v>0</v>
      </c>
      <c r="F232" s="4">
        <f>tussenblad!O221</f>
        <v>0</v>
      </c>
      <c r="G232" s="4">
        <f>tussenblad!P221</f>
        <v>0</v>
      </c>
      <c r="H232" s="25">
        <f>tussenblad!BT221</f>
        <v>0</v>
      </c>
      <c r="I232" s="4">
        <f>tussenblad!Q221</f>
        <v>0</v>
      </c>
      <c r="J232" s="26">
        <f>tussenblad!R221</f>
        <v>0</v>
      </c>
      <c r="K232" s="4">
        <f>IF(tussenblad!$F221="HC","",tussenblad!F221)</f>
        <v>0</v>
      </c>
      <c r="L232" s="4">
        <f>IF(tussenblad!$F221="HC",1,0)</f>
        <v>0</v>
      </c>
      <c r="M232" s="4" t="str">
        <f>IF(tussenblad!V221="Uit",2,"")</f>
        <v/>
      </c>
      <c r="N232" s="4">
        <f>tussenblad!W221</f>
        <v>0</v>
      </c>
      <c r="O232" s="4">
        <f>tussenblad!BV221</f>
        <v>0</v>
      </c>
      <c r="P232" s="4">
        <f>tussenblad!BW221</f>
        <v>0</v>
      </c>
      <c r="Q232" s="4">
        <f>tussenblad!BX221</f>
        <v>0</v>
      </c>
      <c r="R232" s="4">
        <f>tussenblad!BY221</f>
        <v>0</v>
      </c>
      <c r="S232" s="4">
        <f>tussenblad!BZ221</f>
        <v>0</v>
      </c>
      <c r="T232" s="4">
        <f>tussenblad!CA221</f>
        <v>0</v>
      </c>
      <c r="U232" s="4">
        <f>tussenblad!CB221</f>
        <v>0</v>
      </c>
      <c r="V232" s="4">
        <f>tussenblad!CC221</f>
        <v>0</v>
      </c>
      <c r="W232" s="4" t="s">
        <v>94</v>
      </c>
      <c r="X232" s="4" t="s">
        <v>94</v>
      </c>
      <c r="Y232" s="4" t="s">
        <v>94</v>
      </c>
      <c r="Z232" s="4" t="s">
        <v>95</v>
      </c>
      <c r="AA232" s="4" t="s">
        <v>95</v>
      </c>
      <c r="AB232" s="4" t="s">
        <v>95</v>
      </c>
      <c r="AC232" s="4" t="s">
        <v>91</v>
      </c>
      <c r="AD232" s="4" t="s">
        <v>91</v>
      </c>
      <c r="AE232" s="4">
        <v>0</v>
      </c>
      <c r="AF232" s="4">
        <v>0</v>
      </c>
      <c r="AG232" s="4">
        <f>tussenblad!J221</f>
        <v>0</v>
      </c>
      <c r="AH232" s="4">
        <f>tussenblad!I221</f>
        <v>0</v>
      </c>
    </row>
    <row r="233" spans="1:34" x14ac:dyDescent="0.2">
      <c r="A233" s="4" t="s">
        <v>93</v>
      </c>
      <c r="B233" s="4" t="str">
        <f>IF(C233=0,"&lt;BLANK&gt;",Basisgegevens!$F$3)</f>
        <v>&lt;BLANK&gt;</v>
      </c>
      <c r="C233" s="4">
        <f>tussenblad!E222</f>
        <v>0</v>
      </c>
      <c r="D233" s="4">
        <f>tussenblad!H222</f>
        <v>0</v>
      </c>
      <c r="E233" s="25">
        <f>tussenblad!N222</f>
        <v>0</v>
      </c>
      <c r="F233" s="4">
        <f>tussenblad!O222</f>
        <v>0</v>
      </c>
      <c r="G233" s="4">
        <f>tussenblad!P222</f>
        <v>0</v>
      </c>
      <c r="H233" s="25">
        <f>tussenblad!BT222</f>
        <v>0</v>
      </c>
      <c r="I233" s="4">
        <f>tussenblad!Q222</f>
        <v>0</v>
      </c>
      <c r="J233" s="26">
        <f>tussenblad!R222</f>
        <v>0</v>
      </c>
      <c r="K233" s="4">
        <f>IF(tussenblad!$F222="HC","",tussenblad!F222)</f>
        <v>0</v>
      </c>
      <c r="L233" s="4">
        <f>IF(tussenblad!$F222="HC",1,0)</f>
        <v>0</v>
      </c>
      <c r="M233" s="4" t="str">
        <f>IF(tussenblad!V222="Uit",2,"")</f>
        <v/>
      </c>
      <c r="N233" s="4">
        <f>tussenblad!W222</f>
        <v>0</v>
      </c>
      <c r="O233" s="4">
        <f>tussenblad!BV222</f>
        <v>0</v>
      </c>
      <c r="P233" s="4">
        <f>tussenblad!BW222</f>
        <v>0</v>
      </c>
      <c r="Q233" s="4">
        <f>tussenblad!BX222</f>
        <v>0</v>
      </c>
      <c r="R233" s="4">
        <f>tussenblad!BY222</f>
        <v>0</v>
      </c>
      <c r="S233" s="4">
        <f>tussenblad!BZ222</f>
        <v>0</v>
      </c>
      <c r="T233" s="4">
        <f>tussenblad!CA222</f>
        <v>0</v>
      </c>
      <c r="U233" s="4">
        <f>tussenblad!CB222</f>
        <v>0</v>
      </c>
      <c r="V233" s="4">
        <f>tussenblad!CC222</f>
        <v>0</v>
      </c>
      <c r="W233" s="4" t="s">
        <v>94</v>
      </c>
      <c r="X233" s="4" t="s">
        <v>94</v>
      </c>
      <c r="Y233" s="4" t="s">
        <v>94</v>
      </c>
      <c r="Z233" s="4" t="s">
        <v>95</v>
      </c>
      <c r="AA233" s="4" t="s">
        <v>95</v>
      </c>
      <c r="AB233" s="4" t="s">
        <v>95</v>
      </c>
      <c r="AC233" s="4" t="s">
        <v>91</v>
      </c>
      <c r="AD233" s="4" t="s">
        <v>91</v>
      </c>
      <c r="AE233" s="4">
        <v>0</v>
      </c>
      <c r="AF233" s="4">
        <v>0</v>
      </c>
      <c r="AG233" s="4">
        <f>tussenblad!J222</f>
        <v>0</v>
      </c>
      <c r="AH233" s="4">
        <f>tussenblad!I222</f>
        <v>0</v>
      </c>
    </row>
    <row r="234" spans="1:34" x14ac:dyDescent="0.2">
      <c r="A234" s="4" t="s">
        <v>93</v>
      </c>
      <c r="B234" s="4" t="str">
        <f>IF(C234=0,"&lt;BLANK&gt;",Basisgegevens!$F$3)</f>
        <v>&lt;BLANK&gt;</v>
      </c>
      <c r="C234" s="4">
        <f>tussenblad!E223</f>
        <v>0</v>
      </c>
      <c r="D234" s="4">
        <f>tussenblad!H223</f>
        <v>0</v>
      </c>
      <c r="E234" s="25">
        <f>tussenblad!N223</f>
        <v>0</v>
      </c>
      <c r="F234" s="4">
        <f>tussenblad!O223</f>
        <v>0</v>
      </c>
      <c r="G234" s="4">
        <f>tussenblad!P223</f>
        <v>0</v>
      </c>
      <c r="H234" s="25">
        <f>tussenblad!BT223</f>
        <v>0</v>
      </c>
      <c r="I234" s="4">
        <f>tussenblad!Q223</f>
        <v>0</v>
      </c>
      <c r="J234" s="26">
        <f>tussenblad!R223</f>
        <v>0</v>
      </c>
      <c r="K234" s="4">
        <f>IF(tussenblad!$F223="HC","",tussenblad!F223)</f>
        <v>0</v>
      </c>
      <c r="L234" s="4">
        <f>IF(tussenblad!$F223="HC",1,0)</f>
        <v>0</v>
      </c>
      <c r="M234" s="4" t="str">
        <f>IF(tussenblad!V223="Uit",2,"")</f>
        <v/>
      </c>
      <c r="N234" s="4">
        <f>tussenblad!W223</f>
        <v>0</v>
      </c>
      <c r="O234" s="4">
        <f>tussenblad!BV223</f>
        <v>0</v>
      </c>
      <c r="P234" s="4">
        <f>tussenblad!BW223</f>
        <v>0</v>
      </c>
      <c r="Q234" s="4">
        <f>tussenblad!BX223</f>
        <v>0</v>
      </c>
      <c r="R234" s="4">
        <f>tussenblad!BY223</f>
        <v>0</v>
      </c>
      <c r="S234" s="4">
        <f>tussenblad!BZ223</f>
        <v>0</v>
      </c>
      <c r="T234" s="4">
        <f>tussenblad!CA223</f>
        <v>0</v>
      </c>
      <c r="U234" s="4">
        <f>tussenblad!CB223</f>
        <v>0</v>
      </c>
      <c r="V234" s="4">
        <f>tussenblad!CC223</f>
        <v>0</v>
      </c>
      <c r="W234" s="4" t="s">
        <v>94</v>
      </c>
      <c r="X234" s="4" t="s">
        <v>94</v>
      </c>
      <c r="Y234" s="4" t="s">
        <v>94</v>
      </c>
      <c r="Z234" s="4" t="s">
        <v>95</v>
      </c>
      <c r="AA234" s="4" t="s">
        <v>95</v>
      </c>
      <c r="AB234" s="4" t="s">
        <v>95</v>
      </c>
      <c r="AC234" s="4" t="s">
        <v>91</v>
      </c>
      <c r="AD234" s="4" t="s">
        <v>91</v>
      </c>
      <c r="AE234" s="4">
        <v>0</v>
      </c>
      <c r="AF234" s="4">
        <v>0</v>
      </c>
      <c r="AG234" s="4">
        <f>tussenblad!J223</f>
        <v>0</v>
      </c>
      <c r="AH234" s="4">
        <f>tussenblad!I223</f>
        <v>0</v>
      </c>
    </row>
    <row r="235" spans="1:34" x14ac:dyDescent="0.2">
      <c r="A235" s="4" t="s">
        <v>93</v>
      </c>
      <c r="B235" s="4" t="str">
        <f>IF(C235=0,"&lt;BLANK&gt;",Basisgegevens!$F$3)</f>
        <v>&lt;BLANK&gt;</v>
      </c>
      <c r="C235" s="4">
        <f>tussenblad!E224</f>
        <v>0</v>
      </c>
      <c r="D235" s="4">
        <f>tussenblad!H224</f>
        <v>0</v>
      </c>
      <c r="E235" s="25">
        <f>tussenblad!N224</f>
        <v>0</v>
      </c>
      <c r="F235" s="4">
        <f>tussenblad!O224</f>
        <v>0</v>
      </c>
      <c r="G235" s="4">
        <f>tussenblad!P224</f>
        <v>0</v>
      </c>
      <c r="H235" s="25">
        <f>tussenblad!BT224</f>
        <v>0</v>
      </c>
      <c r="I235" s="4">
        <f>tussenblad!Q224</f>
        <v>0</v>
      </c>
      <c r="J235" s="26">
        <f>tussenblad!R224</f>
        <v>0</v>
      </c>
      <c r="K235" s="4">
        <f>IF(tussenblad!$F224="HC","",tussenblad!F224)</f>
        <v>0</v>
      </c>
      <c r="L235" s="4">
        <f>IF(tussenblad!$F224="HC",1,0)</f>
        <v>0</v>
      </c>
      <c r="M235" s="4" t="str">
        <f>IF(tussenblad!V224="Uit",2,"")</f>
        <v/>
      </c>
      <c r="N235" s="4">
        <f>tussenblad!W224</f>
        <v>0</v>
      </c>
      <c r="O235" s="4">
        <f>tussenblad!BV224</f>
        <v>0</v>
      </c>
      <c r="P235" s="4">
        <f>tussenblad!BW224</f>
        <v>0</v>
      </c>
      <c r="Q235" s="4">
        <f>tussenblad!BX224</f>
        <v>0</v>
      </c>
      <c r="R235" s="4">
        <f>tussenblad!BY224</f>
        <v>0</v>
      </c>
      <c r="S235" s="4">
        <f>tussenblad!BZ224</f>
        <v>0</v>
      </c>
      <c r="T235" s="4">
        <f>tussenblad!CA224</f>
        <v>0</v>
      </c>
      <c r="U235" s="4">
        <f>tussenblad!CB224</f>
        <v>0</v>
      </c>
      <c r="V235" s="4">
        <f>tussenblad!CC224</f>
        <v>0</v>
      </c>
      <c r="W235" s="4" t="s">
        <v>94</v>
      </c>
      <c r="X235" s="4" t="s">
        <v>94</v>
      </c>
      <c r="Y235" s="4" t="s">
        <v>94</v>
      </c>
      <c r="Z235" s="4" t="s">
        <v>95</v>
      </c>
      <c r="AA235" s="4" t="s">
        <v>95</v>
      </c>
      <c r="AB235" s="4" t="s">
        <v>95</v>
      </c>
      <c r="AC235" s="4" t="s">
        <v>91</v>
      </c>
      <c r="AD235" s="4" t="s">
        <v>91</v>
      </c>
      <c r="AE235" s="4">
        <v>0</v>
      </c>
      <c r="AF235" s="4">
        <v>0</v>
      </c>
      <c r="AG235" s="4">
        <f>tussenblad!J224</f>
        <v>0</v>
      </c>
      <c r="AH235" s="4">
        <f>tussenblad!I224</f>
        <v>0</v>
      </c>
    </row>
    <row r="236" spans="1:34" x14ac:dyDescent="0.2">
      <c r="A236" s="4" t="s">
        <v>93</v>
      </c>
      <c r="B236" s="4" t="str">
        <f>IF(C236=0,"&lt;BLANK&gt;",Basisgegevens!$F$3)</f>
        <v>&lt;BLANK&gt;</v>
      </c>
      <c r="C236" s="4">
        <f>tussenblad!E225</f>
        <v>0</v>
      </c>
      <c r="D236" s="4">
        <f>tussenblad!H225</f>
        <v>0</v>
      </c>
      <c r="E236" s="25">
        <f>tussenblad!N225</f>
        <v>0</v>
      </c>
      <c r="F236" s="4">
        <f>tussenblad!O225</f>
        <v>0</v>
      </c>
      <c r="G236" s="4">
        <f>tussenblad!P225</f>
        <v>0</v>
      </c>
      <c r="H236" s="25">
        <f>tussenblad!BT225</f>
        <v>0</v>
      </c>
      <c r="I236" s="4">
        <f>tussenblad!Q225</f>
        <v>0</v>
      </c>
      <c r="J236" s="26">
        <f>tussenblad!R225</f>
        <v>0</v>
      </c>
      <c r="K236" s="4">
        <f>IF(tussenblad!$F225="HC","",tussenblad!F225)</f>
        <v>0</v>
      </c>
      <c r="L236" s="4">
        <f>IF(tussenblad!$F225="HC",1,0)</f>
        <v>0</v>
      </c>
      <c r="M236" s="4" t="str">
        <f>IF(tussenblad!V225="Uit",2,"")</f>
        <v/>
      </c>
      <c r="N236" s="4">
        <f>tussenblad!W225</f>
        <v>0</v>
      </c>
      <c r="O236" s="4">
        <f>tussenblad!BV225</f>
        <v>0</v>
      </c>
      <c r="P236" s="4">
        <f>tussenblad!BW225</f>
        <v>0</v>
      </c>
      <c r="Q236" s="4">
        <f>tussenblad!BX225</f>
        <v>0</v>
      </c>
      <c r="R236" s="4">
        <f>tussenblad!BY225</f>
        <v>0</v>
      </c>
      <c r="S236" s="4">
        <f>tussenblad!BZ225</f>
        <v>0</v>
      </c>
      <c r="T236" s="4">
        <f>tussenblad!CA225</f>
        <v>0</v>
      </c>
      <c r="U236" s="4">
        <f>tussenblad!CB225</f>
        <v>0</v>
      </c>
      <c r="V236" s="4">
        <f>tussenblad!CC225</f>
        <v>0</v>
      </c>
      <c r="W236" s="4" t="s">
        <v>94</v>
      </c>
      <c r="X236" s="4" t="s">
        <v>94</v>
      </c>
      <c r="Y236" s="4" t="s">
        <v>94</v>
      </c>
      <c r="Z236" s="4" t="s">
        <v>95</v>
      </c>
      <c r="AA236" s="4" t="s">
        <v>95</v>
      </c>
      <c r="AB236" s="4" t="s">
        <v>95</v>
      </c>
      <c r="AC236" s="4" t="s">
        <v>91</v>
      </c>
      <c r="AD236" s="4" t="s">
        <v>91</v>
      </c>
      <c r="AE236" s="4">
        <v>0</v>
      </c>
      <c r="AF236" s="4">
        <v>0</v>
      </c>
      <c r="AG236" s="4">
        <f>tussenblad!J225</f>
        <v>0</v>
      </c>
      <c r="AH236" s="4">
        <f>tussenblad!I225</f>
        <v>0</v>
      </c>
    </row>
    <row r="237" spans="1:34" x14ac:dyDescent="0.2">
      <c r="A237" s="4" t="s">
        <v>93</v>
      </c>
      <c r="B237" s="4" t="str">
        <f>IF(C237=0,"&lt;BLANK&gt;",Basisgegevens!$F$3)</f>
        <v>&lt;BLANK&gt;</v>
      </c>
      <c r="C237" s="4">
        <f>tussenblad!E226</f>
        <v>0</v>
      </c>
      <c r="D237" s="4">
        <f>tussenblad!H226</f>
        <v>0</v>
      </c>
      <c r="E237" s="25">
        <f>tussenblad!N226</f>
        <v>0</v>
      </c>
      <c r="F237" s="4">
        <f>tussenblad!O226</f>
        <v>0</v>
      </c>
      <c r="G237" s="4">
        <f>tussenblad!P226</f>
        <v>0</v>
      </c>
      <c r="H237" s="25">
        <f>tussenblad!BT226</f>
        <v>0</v>
      </c>
      <c r="I237" s="4">
        <f>tussenblad!Q226</f>
        <v>0</v>
      </c>
      <c r="J237" s="26">
        <f>tussenblad!R226</f>
        <v>0</v>
      </c>
      <c r="K237" s="4">
        <f>IF(tussenblad!$F226="HC","",tussenblad!F226)</f>
        <v>0</v>
      </c>
      <c r="L237" s="4">
        <f>IF(tussenblad!$F226="HC",1,0)</f>
        <v>0</v>
      </c>
      <c r="M237" s="4" t="str">
        <f>IF(tussenblad!V226="Uit",2,"")</f>
        <v/>
      </c>
      <c r="N237" s="4">
        <f>tussenblad!W226</f>
        <v>0</v>
      </c>
      <c r="O237" s="4">
        <f>tussenblad!BV226</f>
        <v>0</v>
      </c>
      <c r="P237" s="4">
        <f>tussenblad!BW226</f>
        <v>0</v>
      </c>
      <c r="Q237" s="4">
        <f>tussenblad!BX226</f>
        <v>0</v>
      </c>
      <c r="R237" s="4">
        <f>tussenblad!BY226</f>
        <v>0</v>
      </c>
      <c r="S237" s="4">
        <f>tussenblad!BZ226</f>
        <v>0</v>
      </c>
      <c r="T237" s="4">
        <f>tussenblad!CA226</f>
        <v>0</v>
      </c>
      <c r="U237" s="4">
        <f>tussenblad!CB226</f>
        <v>0</v>
      </c>
      <c r="V237" s="4">
        <f>tussenblad!CC226</f>
        <v>0</v>
      </c>
      <c r="W237" s="4" t="s">
        <v>94</v>
      </c>
      <c r="X237" s="4" t="s">
        <v>94</v>
      </c>
      <c r="Y237" s="4" t="s">
        <v>94</v>
      </c>
      <c r="Z237" s="4" t="s">
        <v>95</v>
      </c>
      <c r="AA237" s="4" t="s">
        <v>95</v>
      </c>
      <c r="AB237" s="4" t="s">
        <v>95</v>
      </c>
      <c r="AC237" s="4" t="s">
        <v>91</v>
      </c>
      <c r="AD237" s="4" t="s">
        <v>91</v>
      </c>
      <c r="AE237" s="4">
        <v>0</v>
      </c>
      <c r="AF237" s="4">
        <v>0</v>
      </c>
      <c r="AG237" s="4">
        <f>tussenblad!J226</f>
        <v>0</v>
      </c>
      <c r="AH237" s="4">
        <f>tussenblad!I226</f>
        <v>0</v>
      </c>
    </row>
    <row r="238" spans="1:34" x14ac:dyDescent="0.2">
      <c r="A238" s="4" t="s">
        <v>93</v>
      </c>
      <c r="B238" s="4" t="str">
        <f>IF(C238=0,"&lt;BLANK&gt;",Basisgegevens!$F$3)</f>
        <v>&lt;BLANK&gt;</v>
      </c>
      <c r="C238" s="4">
        <f>tussenblad!E227</f>
        <v>0</v>
      </c>
      <c r="D238" s="4">
        <f>tussenblad!H227</f>
        <v>0</v>
      </c>
      <c r="E238" s="25">
        <f>tussenblad!N227</f>
        <v>0</v>
      </c>
      <c r="F238" s="4">
        <f>tussenblad!O227</f>
        <v>0</v>
      </c>
      <c r="G238" s="4">
        <f>tussenblad!P227</f>
        <v>0</v>
      </c>
      <c r="H238" s="25">
        <f>tussenblad!BT227</f>
        <v>0</v>
      </c>
      <c r="I238" s="4">
        <f>tussenblad!Q227</f>
        <v>0</v>
      </c>
      <c r="J238" s="26">
        <f>tussenblad!R227</f>
        <v>0</v>
      </c>
      <c r="K238" s="4">
        <f>IF(tussenblad!$F227="HC","",tussenblad!F227)</f>
        <v>0</v>
      </c>
      <c r="L238" s="4">
        <f>IF(tussenblad!$F227="HC",1,0)</f>
        <v>0</v>
      </c>
      <c r="M238" s="4" t="str">
        <f>IF(tussenblad!V227="Uit",2,"")</f>
        <v/>
      </c>
      <c r="N238" s="4">
        <f>tussenblad!W227</f>
        <v>0</v>
      </c>
      <c r="O238" s="4">
        <f>tussenblad!BV227</f>
        <v>0</v>
      </c>
      <c r="P238" s="4">
        <f>tussenblad!BW227</f>
        <v>0</v>
      </c>
      <c r="Q238" s="4">
        <f>tussenblad!BX227</f>
        <v>0</v>
      </c>
      <c r="R238" s="4">
        <f>tussenblad!BY227</f>
        <v>0</v>
      </c>
      <c r="S238" s="4">
        <f>tussenblad!BZ227</f>
        <v>0</v>
      </c>
      <c r="T238" s="4">
        <f>tussenblad!CA227</f>
        <v>0</v>
      </c>
      <c r="U238" s="4">
        <f>tussenblad!CB227</f>
        <v>0</v>
      </c>
      <c r="V238" s="4">
        <f>tussenblad!CC227</f>
        <v>0</v>
      </c>
      <c r="W238" s="4" t="s">
        <v>94</v>
      </c>
      <c r="X238" s="4" t="s">
        <v>94</v>
      </c>
      <c r="Y238" s="4" t="s">
        <v>94</v>
      </c>
      <c r="Z238" s="4" t="s">
        <v>95</v>
      </c>
      <c r="AA238" s="4" t="s">
        <v>95</v>
      </c>
      <c r="AB238" s="4" t="s">
        <v>95</v>
      </c>
      <c r="AC238" s="4" t="s">
        <v>91</v>
      </c>
      <c r="AD238" s="4" t="s">
        <v>91</v>
      </c>
      <c r="AE238" s="4">
        <v>0</v>
      </c>
      <c r="AF238" s="4">
        <v>0</v>
      </c>
      <c r="AG238" s="4">
        <f>tussenblad!J227</f>
        <v>0</v>
      </c>
      <c r="AH238" s="4">
        <f>tussenblad!I227</f>
        <v>0</v>
      </c>
    </row>
    <row r="239" spans="1:34" x14ac:dyDescent="0.2">
      <c r="A239" s="4" t="s">
        <v>93</v>
      </c>
      <c r="B239" s="4" t="str">
        <f>IF(C239=0,"&lt;BLANK&gt;",Basisgegevens!$F$3)</f>
        <v>&lt;BLANK&gt;</v>
      </c>
      <c r="C239" s="4">
        <f>tussenblad!E228</f>
        <v>0</v>
      </c>
      <c r="D239" s="4">
        <f>tussenblad!H228</f>
        <v>0</v>
      </c>
      <c r="E239" s="25">
        <f>tussenblad!N228</f>
        <v>0</v>
      </c>
      <c r="F239" s="4">
        <f>tussenblad!O228</f>
        <v>0</v>
      </c>
      <c r="G239" s="4">
        <f>tussenblad!P228</f>
        <v>0</v>
      </c>
      <c r="H239" s="25">
        <f>tussenblad!BT228</f>
        <v>0</v>
      </c>
      <c r="I239" s="4">
        <f>tussenblad!Q228</f>
        <v>0</v>
      </c>
      <c r="J239" s="26">
        <f>tussenblad!R228</f>
        <v>0</v>
      </c>
      <c r="K239" s="4">
        <f>IF(tussenblad!$F228="HC","",tussenblad!F228)</f>
        <v>0</v>
      </c>
      <c r="L239" s="4">
        <f>IF(tussenblad!$F228="HC",1,0)</f>
        <v>0</v>
      </c>
      <c r="M239" s="4" t="str">
        <f>IF(tussenblad!V228="Uit",2,"")</f>
        <v/>
      </c>
      <c r="N239" s="4">
        <f>tussenblad!W228</f>
        <v>0</v>
      </c>
      <c r="O239" s="4">
        <f>tussenblad!BV228</f>
        <v>0</v>
      </c>
      <c r="P239" s="4">
        <f>tussenblad!BW228</f>
        <v>0</v>
      </c>
      <c r="Q239" s="4">
        <f>tussenblad!BX228</f>
        <v>0</v>
      </c>
      <c r="R239" s="4">
        <f>tussenblad!BY228</f>
        <v>0</v>
      </c>
      <c r="S239" s="4">
        <f>tussenblad!BZ228</f>
        <v>0</v>
      </c>
      <c r="T239" s="4">
        <f>tussenblad!CA228</f>
        <v>0</v>
      </c>
      <c r="U239" s="4">
        <f>tussenblad!CB228</f>
        <v>0</v>
      </c>
      <c r="V239" s="4">
        <f>tussenblad!CC228</f>
        <v>0</v>
      </c>
      <c r="W239" s="4" t="s">
        <v>94</v>
      </c>
      <c r="X239" s="4" t="s">
        <v>94</v>
      </c>
      <c r="Y239" s="4" t="s">
        <v>94</v>
      </c>
      <c r="Z239" s="4" t="s">
        <v>95</v>
      </c>
      <c r="AA239" s="4" t="s">
        <v>95</v>
      </c>
      <c r="AB239" s="4" t="s">
        <v>95</v>
      </c>
      <c r="AC239" s="4" t="s">
        <v>91</v>
      </c>
      <c r="AD239" s="4" t="s">
        <v>91</v>
      </c>
      <c r="AE239" s="4">
        <v>0</v>
      </c>
      <c r="AF239" s="4">
        <v>0</v>
      </c>
      <c r="AG239" s="4">
        <f>tussenblad!J228</f>
        <v>0</v>
      </c>
      <c r="AH239" s="4">
        <f>tussenblad!I228</f>
        <v>0</v>
      </c>
    </row>
    <row r="240" spans="1:34" x14ac:dyDescent="0.2">
      <c r="A240" s="4" t="s">
        <v>93</v>
      </c>
      <c r="B240" s="4" t="str">
        <f>IF(C240=0,"&lt;BLANK&gt;",Basisgegevens!$F$3)</f>
        <v>&lt;BLANK&gt;</v>
      </c>
      <c r="C240" s="4">
        <f>tussenblad!E229</f>
        <v>0</v>
      </c>
      <c r="D240" s="4">
        <f>tussenblad!H229</f>
        <v>0</v>
      </c>
      <c r="E240" s="25">
        <f>tussenblad!N229</f>
        <v>0</v>
      </c>
      <c r="F240" s="4">
        <f>tussenblad!O229</f>
        <v>0</v>
      </c>
      <c r="G240" s="4">
        <f>tussenblad!P229</f>
        <v>0</v>
      </c>
      <c r="H240" s="25">
        <f>tussenblad!BT229</f>
        <v>0</v>
      </c>
      <c r="I240" s="4">
        <f>tussenblad!Q229</f>
        <v>0</v>
      </c>
      <c r="J240" s="26">
        <f>tussenblad!R229</f>
        <v>0</v>
      </c>
      <c r="K240" s="4">
        <f>IF(tussenblad!$F229="HC","",tussenblad!F229)</f>
        <v>0</v>
      </c>
      <c r="L240" s="4">
        <f>IF(tussenblad!$F229="HC",1,0)</f>
        <v>0</v>
      </c>
      <c r="M240" s="4" t="str">
        <f>IF(tussenblad!V229="Uit",2,"")</f>
        <v/>
      </c>
      <c r="N240" s="4">
        <f>tussenblad!W229</f>
        <v>0</v>
      </c>
      <c r="O240" s="4">
        <f>tussenblad!BV229</f>
        <v>0</v>
      </c>
      <c r="P240" s="4">
        <f>tussenblad!BW229</f>
        <v>0</v>
      </c>
      <c r="Q240" s="4">
        <f>tussenblad!BX229</f>
        <v>0</v>
      </c>
      <c r="R240" s="4">
        <f>tussenblad!BY229</f>
        <v>0</v>
      </c>
      <c r="S240" s="4">
        <f>tussenblad!BZ229</f>
        <v>0</v>
      </c>
      <c r="T240" s="4">
        <f>tussenblad!CA229</f>
        <v>0</v>
      </c>
      <c r="U240" s="4">
        <f>tussenblad!CB229</f>
        <v>0</v>
      </c>
      <c r="V240" s="4">
        <f>tussenblad!CC229</f>
        <v>0</v>
      </c>
      <c r="W240" s="4" t="s">
        <v>94</v>
      </c>
      <c r="X240" s="4" t="s">
        <v>94</v>
      </c>
      <c r="Y240" s="4" t="s">
        <v>94</v>
      </c>
      <c r="Z240" s="4" t="s">
        <v>95</v>
      </c>
      <c r="AA240" s="4" t="s">
        <v>95</v>
      </c>
      <c r="AB240" s="4" t="s">
        <v>95</v>
      </c>
      <c r="AC240" s="4" t="s">
        <v>91</v>
      </c>
      <c r="AD240" s="4" t="s">
        <v>91</v>
      </c>
      <c r="AE240" s="4">
        <v>0</v>
      </c>
      <c r="AF240" s="4">
        <v>0</v>
      </c>
      <c r="AG240" s="4">
        <f>tussenblad!J229</f>
        <v>0</v>
      </c>
      <c r="AH240" s="4">
        <f>tussenblad!I229</f>
        <v>0</v>
      </c>
    </row>
    <row r="241" spans="1:34" x14ac:dyDescent="0.2">
      <c r="A241" s="4" t="s">
        <v>93</v>
      </c>
      <c r="B241" s="4" t="str">
        <f>IF(C241=0,"&lt;BLANK&gt;",Basisgegevens!$F$3)</f>
        <v>&lt;BLANK&gt;</v>
      </c>
      <c r="C241" s="4">
        <f>tussenblad!E230</f>
        <v>0</v>
      </c>
      <c r="D241" s="4">
        <f>tussenblad!H230</f>
        <v>0</v>
      </c>
      <c r="E241" s="25">
        <f>tussenblad!N230</f>
        <v>0</v>
      </c>
      <c r="F241" s="4">
        <f>tussenblad!O230</f>
        <v>0</v>
      </c>
      <c r="G241" s="4">
        <f>tussenblad!P230</f>
        <v>0</v>
      </c>
      <c r="H241" s="25">
        <f>tussenblad!BT230</f>
        <v>0</v>
      </c>
      <c r="I241" s="4">
        <f>tussenblad!Q230</f>
        <v>0</v>
      </c>
      <c r="J241" s="26">
        <f>tussenblad!R230</f>
        <v>0</v>
      </c>
      <c r="K241" s="4">
        <f>IF(tussenblad!$F230="HC","",tussenblad!F230)</f>
        <v>0</v>
      </c>
      <c r="L241" s="4">
        <f>IF(tussenblad!$F230="HC",1,0)</f>
        <v>0</v>
      </c>
      <c r="M241" s="4" t="str">
        <f>IF(tussenblad!V230="Uit",2,"")</f>
        <v/>
      </c>
      <c r="N241" s="4">
        <f>tussenblad!W230</f>
        <v>0</v>
      </c>
      <c r="O241" s="4">
        <f>tussenblad!BV230</f>
        <v>0</v>
      </c>
      <c r="P241" s="4">
        <f>tussenblad!BW230</f>
        <v>0</v>
      </c>
      <c r="Q241" s="4">
        <f>tussenblad!BX230</f>
        <v>0</v>
      </c>
      <c r="R241" s="4">
        <f>tussenblad!BY230</f>
        <v>0</v>
      </c>
      <c r="S241" s="4">
        <f>tussenblad!BZ230</f>
        <v>0</v>
      </c>
      <c r="T241" s="4">
        <f>tussenblad!CA230</f>
        <v>0</v>
      </c>
      <c r="U241" s="4">
        <f>tussenblad!CB230</f>
        <v>0</v>
      </c>
      <c r="V241" s="4">
        <f>tussenblad!CC230</f>
        <v>0</v>
      </c>
      <c r="W241" s="4" t="s">
        <v>94</v>
      </c>
      <c r="X241" s="4" t="s">
        <v>94</v>
      </c>
      <c r="Y241" s="4" t="s">
        <v>94</v>
      </c>
      <c r="Z241" s="4" t="s">
        <v>95</v>
      </c>
      <c r="AA241" s="4" t="s">
        <v>95</v>
      </c>
      <c r="AB241" s="4" t="s">
        <v>95</v>
      </c>
      <c r="AC241" s="4" t="s">
        <v>91</v>
      </c>
      <c r="AD241" s="4" t="s">
        <v>91</v>
      </c>
      <c r="AE241" s="4">
        <v>0</v>
      </c>
      <c r="AF241" s="4">
        <v>0</v>
      </c>
      <c r="AG241" s="4">
        <f>tussenblad!J230</f>
        <v>0</v>
      </c>
      <c r="AH241" s="4">
        <f>tussenblad!I230</f>
        <v>0</v>
      </c>
    </row>
    <row r="242" spans="1:34" x14ac:dyDescent="0.2">
      <c r="A242" s="4" t="s">
        <v>93</v>
      </c>
      <c r="B242" s="4" t="str">
        <f>IF(C242=0,"&lt;BLANK&gt;",Basisgegevens!$F$3)</f>
        <v>&lt;BLANK&gt;</v>
      </c>
      <c r="C242" s="4">
        <f>tussenblad!E231</f>
        <v>0</v>
      </c>
      <c r="D242" s="4">
        <f>tussenblad!H231</f>
        <v>0</v>
      </c>
      <c r="E242" s="25">
        <f>tussenblad!N231</f>
        <v>0</v>
      </c>
      <c r="F242" s="4">
        <f>tussenblad!O231</f>
        <v>0</v>
      </c>
      <c r="G242" s="4">
        <f>tussenblad!P231</f>
        <v>0</v>
      </c>
      <c r="H242" s="25">
        <f>tussenblad!BT231</f>
        <v>0</v>
      </c>
      <c r="I242" s="4">
        <f>tussenblad!Q231</f>
        <v>0</v>
      </c>
      <c r="J242" s="26">
        <f>tussenblad!R231</f>
        <v>0</v>
      </c>
      <c r="K242" s="4">
        <f>IF(tussenblad!$F231="HC","",tussenblad!F231)</f>
        <v>0</v>
      </c>
      <c r="L242" s="4">
        <f>IF(tussenblad!$F231="HC",1,0)</f>
        <v>0</v>
      </c>
      <c r="M242" s="4" t="str">
        <f>IF(tussenblad!V231="Uit",2,"")</f>
        <v/>
      </c>
      <c r="N242" s="4">
        <f>tussenblad!W231</f>
        <v>0</v>
      </c>
      <c r="O242" s="4">
        <f>tussenblad!BV231</f>
        <v>0</v>
      </c>
      <c r="P242" s="4">
        <f>tussenblad!BW231</f>
        <v>0</v>
      </c>
      <c r="Q242" s="4">
        <f>tussenblad!BX231</f>
        <v>0</v>
      </c>
      <c r="R242" s="4">
        <f>tussenblad!BY231</f>
        <v>0</v>
      </c>
      <c r="S242" s="4">
        <f>tussenblad!BZ231</f>
        <v>0</v>
      </c>
      <c r="T242" s="4">
        <f>tussenblad!CA231</f>
        <v>0</v>
      </c>
      <c r="U242" s="4">
        <f>tussenblad!CB231</f>
        <v>0</v>
      </c>
      <c r="V242" s="4">
        <f>tussenblad!CC231</f>
        <v>0</v>
      </c>
      <c r="W242" s="4" t="s">
        <v>94</v>
      </c>
      <c r="X242" s="4" t="s">
        <v>94</v>
      </c>
      <c r="Y242" s="4" t="s">
        <v>94</v>
      </c>
      <c r="Z242" s="4" t="s">
        <v>95</v>
      </c>
      <c r="AA242" s="4" t="s">
        <v>95</v>
      </c>
      <c r="AB242" s="4" t="s">
        <v>95</v>
      </c>
      <c r="AC242" s="4" t="s">
        <v>91</v>
      </c>
      <c r="AD242" s="4" t="s">
        <v>91</v>
      </c>
      <c r="AE242" s="4">
        <v>0</v>
      </c>
      <c r="AF242" s="4">
        <v>0</v>
      </c>
      <c r="AG242" s="4">
        <f>tussenblad!J231</f>
        <v>0</v>
      </c>
      <c r="AH242" s="4">
        <f>tussenblad!I231</f>
        <v>0</v>
      </c>
    </row>
    <row r="243" spans="1:34" x14ac:dyDescent="0.2">
      <c r="A243" s="4" t="s">
        <v>93</v>
      </c>
      <c r="B243" s="4" t="str">
        <f>IF(C243=0,"&lt;BLANK&gt;",Basisgegevens!$F$3)</f>
        <v>&lt;BLANK&gt;</v>
      </c>
      <c r="C243" s="4">
        <f>tussenblad!E232</f>
        <v>0</v>
      </c>
      <c r="D243" s="4">
        <f>tussenblad!H232</f>
        <v>0</v>
      </c>
      <c r="E243" s="25">
        <f>tussenblad!N232</f>
        <v>0</v>
      </c>
      <c r="F243" s="4">
        <f>tussenblad!O232</f>
        <v>0</v>
      </c>
      <c r="G243" s="4">
        <f>tussenblad!P232</f>
        <v>0</v>
      </c>
      <c r="H243" s="25">
        <f>tussenblad!BT232</f>
        <v>0</v>
      </c>
      <c r="I243" s="4">
        <f>tussenblad!Q232</f>
        <v>0</v>
      </c>
      <c r="J243" s="26">
        <f>tussenblad!R232</f>
        <v>0</v>
      </c>
      <c r="K243" s="4">
        <f>IF(tussenblad!$F232="HC","",tussenblad!F232)</f>
        <v>0</v>
      </c>
      <c r="L243" s="4">
        <f>IF(tussenblad!$F232="HC",1,0)</f>
        <v>0</v>
      </c>
      <c r="M243" s="4" t="str">
        <f>IF(tussenblad!V232="Uit",2,"")</f>
        <v/>
      </c>
      <c r="N243" s="4">
        <f>tussenblad!W232</f>
        <v>0</v>
      </c>
      <c r="O243" s="4">
        <f>tussenblad!BV232</f>
        <v>0</v>
      </c>
      <c r="P243" s="4">
        <f>tussenblad!BW232</f>
        <v>0</v>
      </c>
      <c r="Q243" s="4">
        <f>tussenblad!BX232</f>
        <v>0</v>
      </c>
      <c r="R243" s="4">
        <f>tussenblad!BY232</f>
        <v>0</v>
      </c>
      <c r="S243" s="4">
        <f>tussenblad!BZ232</f>
        <v>0</v>
      </c>
      <c r="T243" s="4">
        <f>tussenblad!CA232</f>
        <v>0</v>
      </c>
      <c r="U243" s="4">
        <f>tussenblad!CB232</f>
        <v>0</v>
      </c>
      <c r="V243" s="4">
        <f>tussenblad!CC232</f>
        <v>0</v>
      </c>
      <c r="W243" s="4" t="s">
        <v>94</v>
      </c>
      <c r="X243" s="4" t="s">
        <v>94</v>
      </c>
      <c r="Y243" s="4" t="s">
        <v>94</v>
      </c>
      <c r="Z243" s="4" t="s">
        <v>95</v>
      </c>
      <c r="AA243" s="4" t="s">
        <v>95</v>
      </c>
      <c r="AB243" s="4" t="s">
        <v>95</v>
      </c>
      <c r="AC243" s="4" t="s">
        <v>91</v>
      </c>
      <c r="AD243" s="4" t="s">
        <v>91</v>
      </c>
      <c r="AE243" s="4">
        <v>0</v>
      </c>
      <c r="AF243" s="4">
        <v>0</v>
      </c>
      <c r="AG243" s="4">
        <f>tussenblad!J232</f>
        <v>0</v>
      </c>
      <c r="AH243" s="4">
        <f>tussenblad!I232</f>
        <v>0</v>
      </c>
    </row>
    <row r="244" spans="1:34" x14ac:dyDescent="0.2">
      <c r="A244" s="4" t="s">
        <v>93</v>
      </c>
      <c r="B244" s="4" t="str">
        <f>IF(C244=0,"&lt;BLANK&gt;",Basisgegevens!$F$3)</f>
        <v>&lt;BLANK&gt;</v>
      </c>
      <c r="C244" s="4">
        <f>tussenblad!E233</f>
        <v>0</v>
      </c>
      <c r="D244" s="4">
        <f>tussenblad!H233</f>
        <v>0</v>
      </c>
      <c r="E244" s="25">
        <f>tussenblad!N233</f>
        <v>0</v>
      </c>
      <c r="F244" s="4">
        <f>tussenblad!O233</f>
        <v>0</v>
      </c>
      <c r="G244" s="4">
        <f>tussenblad!P233</f>
        <v>0</v>
      </c>
      <c r="H244" s="25">
        <f>tussenblad!BT233</f>
        <v>0</v>
      </c>
      <c r="I244" s="4">
        <f>tussenblad!Q233</f>
        <v>0</v>
      </c>
      <c r="J244" s="26">
        <f>tussenblad!R233</f>
        <v>0</v>
      </c>
      <c r="K244" s="4">
        <f>IF(tussenblad!$F233="HC","",tussenblad!F233)</f>
        <v>0</v>
      </c>
      <c r="L244" s="4">
        <f>IF(tussenblad!$F233="HC",1,0)</f>
        <v>0</v>
      </c>
      <c r="M244" s="4" t="str">
        <f>IF(tussenblad!V233="Uit",2,"")</f>
        <v/>
      </c>
      <c r="N244" s="4">
        <f>tussenblad!W233</f>
        <v>0</v>
      </c>
      <c r="O244" s="4">
        <f>tussenblad!BV233</f>
        <v>0</v>
      </c>
      <c r="P244" s="4">
        <f>tussenblad!BW233</f>
        <v>0</v>
      </c>
      <c r="Q244" s="4">
        <f>tussenblad!BX233</f>
        <v>0</v>
      </c>
      <c r="R244" s="4">
        <f>tussenblad!BY233</f>
        <v>0</v>
      </c>
      <c r="S244" s="4">
        <f>tussenblad!BZ233</f>
        <v>0</v>
      </c>
      <c r="T244" s="4">
        <f>tussenblad!CA233</f>
        <v>0</v>
      </c>
      <c r="U244" s="4">
        <f>tussenblad!CB233</f>
        <v>0</v>
      </c>
      <c r="V244" s="4">
        <f>tussenblad!CC233</f>
        <v>0</v>
      </c>
      <c r="W244" s="4" t="s">
        <v>94</v>
      </c>
      <c r="X244" s="4" t="s">
        <v>94</v>
      </c>
      <c r="Y244" s="4" t="s">
        <v>94</v>
      </c>
      <c r="Z244" s="4" t="s">
        <v>95</v>
      </c>
      <c r="AA244" s="4" t="s">
        <v>95</v>
      </c>
      <c r="AB244" s="4" t="s">
        <v>95</v>
      </c>
      <c r="AC244" s="4" t="s">
        <v>91</v>
      </c>
      <c r="AD244" s="4" t="s">
        <v>91</v>
      </c>
      <c r="AE244" s="4">
        <v>0</v>
      </c>
      <c r="AF244" s="4">
        <v>0</v>
      </c>
      <c r="AG244" s="4">
        <f>tussenblad!J233</f>
        <v>0</v>
      </c>
      <c r="AH244" s="4">
        <f>tussenblad!I233</f>
        <v>0</v>
      </c>
    </row>
    <row r="245" spans="1:34" x14ac:dyDescent="0.2">
      <c r="A245" s="4" t="s">
        <v>93</v>
      </c>
      <c r="B245" s="4" t="str">
        <f>IF(C245=0,"&lt;BLANK&gt;",Basisgegevens!$F$3)</f>
        <v>&lt;BLANK&gt;</v>
      </c>
      <c r="C245" s="4">
        <f>tussenblad!E234</f>
        <v>0</v>
      </c>
      <c r="D245" s="4">
        <f>tussenblad!H234</f>
        <v>0</v>
      </c>
      <c r="E245" s="25">
        <f>tussenblad!N234</f>
        <v>0</v>
      </c>
      <c r="F245" s="4">
        <f>tussenblad!O234</f>
        <v>0</v>
      </c>
      <c r="G245" s="4">
        <f>tussenblad!P234</f>
        <v>0</v>
      </c>
      <c r="H245" s="25">
        <f>tussenblad!BT234</f>
        <v>0</v>
      </c>
      <c r="I245" s="4">
        <f>tussenblad!Q234</f>
        <v>0</v>
      </c>
      <c r="J245" s="26">
        <f>tussenblad!R234</f>
        <v>0</v>
      </c>
      <c r="K245" s="4">
        <f>IF(tussenblad!$F234="HC","",tussenblad!F234)</f>
        <v>0</v>
      </c>
      <c r="L245" s="4">
        <f>IF(tussenblad!$F234="HC",1,0)</f>
        <v>0</v>
      </c>
      <c r="M245" s="4" t="str">
        <f>IF(tussenblad!V234="Uit",2,"")</f>
        <v/>
      </c>
      <c r="N245" s="4">
        <f>tussenblad!W234</f>
        <v>0</v>
      </c>
      <c r="O245" s="4">
        <f>tussenblad!BV234</f>
        <v>0</v>
      </c>
      <c r="P245" s="4">
        <f>tussenblad!BW234</f>
        <v>0</v>
      </c>
      <c r="Q245" s="4">
        <f>tussenblad!BX234</f>
        <v>0</v>
      </c>
      <c r="R245" s="4">
        <f>tussenblad!BY234</f>
        <v>0</v>
      </c>
      <c r="S245" s="4">
        <f>tussenblad!BZ234</f>
        <v>0</v>
      </c>
      <c r="T245" s="4">
        <f>tussenblad!CA234</f>
        <v>0</v>
      </c>
      <c r="U245" s="4">
        <f>tussenblad!CB234</f>
        <v>0</v>
      </c>
      <c r="V245" s="4">
        <f>tussenblad!CC234</f>
        <v>0</v>
      </c>
      <c r="W245" s="4" t="s">
        <v>94</v>
      </c>
      <c r="X245" s="4" t="s">
        <v>94</v>
      </c>
      <c r="Y245" s="4" t="s">
        <v>94</v>
      </c>
      <c r="Z245" s="4" t="s">
        <v>95</v>
      </c>
      <c r="AA245" s="4" t="s">
        <v>95</v>
      </c>
      <c r="AB245" s="4" t="s">
        <v>95</v>
      </c>
      <c r="AC245" s="4" t="s">
        <v>91</v>
      </c>
      <c r="AD245" s="4" t="s">
        <v>91</v>
      </c>
      <c r="AE245" s="4">
        <v>0</v>
      </c>
      <c r="AF245" s="4">
        <v>0</v>
      </c>
      <c r="AG245" s="4">
        <f>tussenblad!J234</f>
        <v>0</v>
      </c>
      <c r="AH245" s="4">
        <f>tussenblad!I234</f>
        <v>0</v>
      </c>
    </row>
    <row r="246" spans="1:34" x14ac:dyDescent="0.2">
      <c r="A246" s="4" t="s">
        <v>93</v>
      </c>
      <c r="B246" s="4" t="str">
        <f>IF(C246=0,"&lt;BLANK&gt;",Basisgegevens!$F$3)</f>
        <v>&lt;BLANK&gt;</v>
      </c>
      <c r="C246" s="4">
        <f>tussenblad!E235</f>
        <v>0</v>
      </c>
      <c r="D246" s="4">
        <f>tussenblad!H235</f>
        <v>0</v>
      </c>
      <c r="E246" s="25">
        <f>tussenblad!N235</f>
        <v>0</v>
      </c>
      <c r="F246" s="4">
        <f>tussenblad!O235</f>
        <v>0</v>
      </c>
      <c r="G246" s="4">
        <f>tussenblad!P235</f>
        <v>0</v>
      </c>
      <c r="H246" s="25">
        <f>tussenblad!BT235</f>
        <v>0</v>
      </c>
      <c r="I246" s="4">
        <f>tussenblad!Q235</f>
        <v>0</v>
      </c>
      <c r="J246" s="26">
        <f>tussenblad!R235</f>
        <v>0</v>
      </c>
      <c r="K246" s="4">
        <f>IF(tussenblad!$F235="HC","",tussenblad!F235)</f>
        <v>0</v>
      </c>
      <c r="L246" s="4">
        <f>IF(tussenblad!$F235="HC",1,0)</f>
        <v>0</v>
      </c>
      <c r="M246" s="4" t="str">
        <f>IF(tussenblad!V235="Uit",2,"")</f>
        <v/>
      </c>
      <c r="N246" s="4">
        <f>tussenblad!W235</f>
        <v>0</v>
      </c>
      <c r="O246" s="4">
        <f>tussenblad!BV235</f>
        <v>0</v>
      </c>
      <c r="P246" s="4">
        <f>tussenblad!BW235</f>
        <v>0</v>
      </c>
      <c r="Q246" s="4">
        <f>tussenblad!BX235</f>
        <v>0</v>
      </c>
      <c r="R246" s="4">
        <f>tussenblad!BY235</f>
        <v>0</v>
      </c>
      <c r="S246" s="4">
        <f>tussenblad!BZ235</f>
        <v>0</v>
      </c>
      <c r="T246" s="4">
        <f>tussenblad!CA235</f>
        <v>0</v>
      </c>
      <c r="U246" s="4">
        <f>tussenblad!CB235</f>
        <v>0</v>
      </c>
      <c r="V246" s="4">
        <f>tussenblad!CC235</f>
        <v>0</v>
      </c>
      <c r="W246" s="4" t="s">
        <v>94</v>
      </c>
      <c r="X246" s="4" t="s">
        <v>94</v>
      </c>
      <c r="Y246" s="4" t="s">
        <v>94</v>
      </c>
      <c r="Z246" s="4" t="s">
        <v>95</v>
      </c>
      <c r="AA246" s="4" t="s">
        <v>95</v>
      </c>
      <c r="AB246" s="4" t="s">
        <v>95</v>
      </c>
      <c r="AC246" s="4" t="s">
        <v>91</v>
      </c>
      <c r="AD246" s="4" t="s">
        <v>91</v>
      </c>
      <c r="AE246" s="4">
        <v>0</v>
      </c>
      <c r="AF246" s="4">
        <v>0</v>
      </c>
      <c r="AG246" s="4">
        <f>tussenblad!J235</f>
        <v>0</v>
      </c>
      <c r="AH246" s="4">
        <f>tussenblad!I235</f>
        <v>0</v>
      </c>
    </row>
    <row r="247" spans="1:34" x14ac:dyDescent="0.2">
      <c r="A247" s="4" t="s">
        <v>93</v>
      </c>
      <c r="B247" s="4" t="str">
        <f>IF(C247=0,"&lt;BLANK&gt;",Basisgegevens!$F$3)</f>
        <v>&lt;BLANK&gt;</v>
      </c>
      <c r="C247" s="4">
        <f>tussenblad!E236</f>
        <v>0</v>
      </c>
      <c r="D247" s="4">
        <f>tussenblad!H236</f>
        <v>0</v>
      </c>
      <c r="E247" s="25">
        <f>tussenblad!N236</f>
        <v>0</v>
      </c>
      <c r="F247" s="4">
        <f>tussenblad!O236</f>
        <v>0</v>
      </c>
      <c r="G247" s="4">
        <f>tussenblad!P236</f>
        <v>0</v>
      </c>
      <c r="H247" s="25">
        <f>tussenblad!BT236</f>
        <v>0</v>
      </c>
      <c r="I247" s="4">
        <f>tussenblad!Q236</f>
        <v>0</v>
      </c>
      <c r="J247" s="26">
        <f>tussenblad!R236</f>
        <v>0</v>
      </c>
      <c r="K247" s="4">
        <f>IF(tussenblad!$F236="HC","",tussenblad!F236)</f>
        <v>0</v>
      </c>
      <c r="L247" s="4">
        <f>IF(tussenblad!$F236="HC",1,0)</f>
        <v>0</v>
      </c>
      <c r="M247" s="4" t="str">
        <f>IF(tussenblad!V236="Uit",2,"")</f>
        <v/>
      </c>
      <c r="N247" s="4">
        <f>tussenblad!W236</f>
        <v>0</v>
      </c>
      <c r="O247" s="4">
        <f>tussenblad!BV236</f>
        <v>0</v>
      </c>
      <c r="P247" s="4">
        <f>tussenblad!BW236</f>
        <v>0</v>
      </c>
      <c r="Q247" s="4">
        <f>tussenblad!BX236</f>
        <v>0</v>
      </c>
      <c r="R247" s="4">
        <f>tussenblad!BY236</f>
        <v>0</v>
      </c>
      <c r="S247" s="4">
        <f>tussenblad!BZ236</f>
        <v>0</v>
      </c>
      <c r="T247" s="4">
        <f>tussenblad!CA236</f>
        <v>0</v>
      </c>
      <c r="U247" s="4">
        <f>tussenblad!CB236</f>
        <v>0</v>
      </c>
      <c r="V247" s="4">
        <f>tussenblad!CC236</f>
        <v>0</v>
      </c>
      <c r="W247" s="4" t="s">
        <v>94</v>
      </c>
      <c r="X247" s="4" t="s">
        <v>94</v>
      </c>
      <c r="Y247" s="4" t="s">
        <v>94</v>
      </c>
      <c r="Z247" s="4" t="s">
        <v>95</v>
      </c>
      <c r="AA247" s="4" t="s">
        <v>95</v>
      </c>
      <c r="AB247" s="4" t="s">
        <v>95</v>
      </c>
      <c r="AC247" s="4" t="s">
        <v>91</v>
      </c>
      <c r="AD247" s="4" t="s">
        <v>91</v>
      </c>
      <c r="AE247" s="4">
        <v>0</v>
      </c>
      <c r="AF247" s="4">
        <v>0</v>
      </c>
      <c r="AG247" s="4">
        <f>tussenblad!J236</f>
        <v>0</v>
      </c>
      <c r="AH247" s="4">
        <f>tussenblad!I236</f>
        <v>0</v>
      </c>
    </row>
    <row r="248" spans="1:34" x14ac:dyDescent="0.2">
      <c r="A248" s="4" t="s">
        <v>93</v>
      </c>
      <c r="B248" s="4" t="str">
        <f>IF(C248=0,"&lt;BLANK&gt;",Basisgegevens!$F$3)</f>
        <v>&lt;BLANK&gt;</v>
      </c>
      <c r="C248" s="4">
        <f>tussenblad!E237</f>
        <v>0</v>
      </c>
      <c r="D248" s="4">
        <f>tussenblad!H237</f>
        <v>0</v>
      </c>
      <c r="E248" s="25">
        <f>tussenblad!N237</f>
        <v>0</v>
      </c>
      <c r="F248" s="4">
        <f>tussenblad!O237</f>
        <v>0</v>
      </c>
      <c r="G248" s="4">
        <f>tussenblad!P237</f>
        <v>0</v>
      </c>
      <c r="H248" s="25">
        <f>tussenblad!BT237</f>
        <v>0</v>
      </c>
      <c r="I248" s="4">
        <f>tussenblad!Q237</f>
        <v>0</v>
      </c>
      <c r="J248" s="26">
        <f>tussenblad!R237</f>
        <v>0</v>
      </c>
      <c r="K248" s="4">
        <f>IF(tussenblad!$F237="HC","",tussenblad!F237)</f>
        <v>0</v>
      </c>
      <c r="L248" s="4">
        <f>IF(tussenblad!$F237="HC",1,0)</f>
        <v>0</v>
      </c>
      <c r="M248" s="4" t="str">
        <f>IF(tussenblad!V237="Uit",2,"")</f>
        <v/>
      </c>
      <c r="N248" s="4">
        <f>tussenblad!W237</f>
        <v>0</v>
      </c>
      <c r="O248" s="4">
        <f>tussenblad!BV237</f>
        <v>0</v>
      </c>
      <c r="P248" s="4">
        <f>tussenblad!BW237</f>
        <v>0</v>
      </c>
      <c r="Q248" s="4">
        <f>tussenblad!BX237</f>
        <v>0</v>
      </c>
      <c r="R248" s="4">
        <f>tussenblad!BY237</f>
        <v>0</v>
      </c>
      <c r="S248" s="4">
        <f>tussenblad!BZ237</f>
        <v>0</v>
      </c>
      <c r="T248" s="4">
        <f>tussenblad!CA237</f>
        <v>0</v>
      </c>
      <c r="U248" s="4">
        <f>tussenblad!CB237</f>
        <v>0</v>
      </c>
      <c r="V248" s="4">
        <f>tussenblad!CC237</f>
        <v>0</v>
      </c>
      <c r="W248" s="4" t="s">
        <v>94</v>
      </c>
      <c r="X248" s="4" t="s">
        <v>94</v>
      </c>
      <c r="Y248" s="4" t="s">
        <v>94</v>
      </c>
      <c r="Z248" s="4" t="s">
        <v>95</v>
      </c>
      <c r="AA248" s="4" t="s">
        <v>95</v>
      </c>
      <c r="AB248" s="4" t="s">
        <v>95</v>
      </c>
      <c r="AC248" s="4" t="s">
        <v>91</v>
      </c>
      <c r="AD248" s="4" t="s">
        <v>91</v>
      </c>
      <c r="AE248" s="4">
        <v>0</v>
      </c>
      <c r="AF248" s="4">
        <v>0</v>
      </c>
      <c r="AG248" s="4">
        <f>tussenblad!J237</f>
        <v>0</v>
      </c>
      <c r="AH248" s="4">
        <f>tussenblad!I237</f>
        <v>0</v>
      </c>
    </row>
    <row r="249" spans="1:34" x14ac:dyDescent="0.2">
      <c r="A249" s="4" t="s">
        <v>93</v>
      </c>
      <c r="B249" s="4" t="str">
        <f>IF(C249=0,"&lt;BLANK&gt;",Basisgegevens!$F$3)</f>
        <v>&lt;BLANK&gt;</v>
      </c>
      <c r="C249" s="4">
        <f>tussenblad!E238</f>
        <v>0</v>
      </c>
      <c r="D249" s="4">
        <f>tussenblad!H238</f>
        <v>0</v>
      </c>
      <c r="E249" s="25">
        <f>tussenblad!N238</f>
        <v>0</v>
      </c>
      <c r="F249" s="4">
        <f>tussenblad!O238</f>
        <v>0</v>
      </c>
      <c r="G249" s="4">
        <f>tussenblad!P238</f>
        <v>0</v>
      </c>
      <c r="H249" s="25">
        <f>tussenblad!BT238</f>
        <v>0</v>
      </c>
      <c r="I249" s="4">
        <f>tussenblad!Q238</f>
        <v>0</v>
      </c>
      <c r="J249" s="26">
        <f>tussenblad!R238</f>
        <v>0</v>
      </c>
      <c r="K249" s="4">
        <f>IF(tussenblad!$F238="HC","",tussenblad!F238)</f>
        <v>0</v>
      </c>
      <c r="L249" s="4">
        <f>IF(tussenblad!$F238="HC",1,0)</f>
        <v>0</v>
      </c>
      <c r="M249" s="4" t="str">
        <f>IF(tussenblad!V238="Uit",2,"")</f>
        <v/>
      </c>
      <c r="N249" s="4">
        <f>tussenblad!W238</f>
        <v>0</v>
      </c>
      <c r="O249" s="4">
        <f>tussenblad!BV238</f>
        <v>0</v>
      </c>
      <c r="P249" s="4">
        <f>tussenblad!BW238</f>
        <v>0</v>
      </c>
      <c r="Q249" s="4">
        <f>tussenblad!BX238</f>
        <v>0</v>
      </c>
      <c r="R249" s="4">
        <f>tussenblad!BY238</f>
        <v>0</v>
      </c>
      <c r="S249" s="4">
        <f>tussenblad!BZ238</f>
        <v>0</v>
      </c>
      <c r="T249" s="4">
        <f>tussenblad!CA238</f>
        <v>0</v>
      </c>
      <c r="U249" s="4">
        <f>tussenblad!CB238</f>
        <v>0</v>
      </c>
      <c r="V249" s="4">
        <f>tussenblad!CC238</f>
        <v>0</v>
      </c>
      <c r="W249" s="4" t="s">
        <v>94</v>
      </c>
      <c r="X249" s="4" t="s">
        <v>94</v>
      </c>
      <c r="Y249" s="4" t="s">
        <v>94</v>
      </c>
      <c r="Z249" s="4" t="s">
        <v>95</v>
      </c>
      <c r="AA249" s="4" t="s">
        <v>95</v>
      </c>
      <c r="AB249" s="4" t="s">
        <v>95</v>
      </c>
      <c r="AC249" s="4" t="s">
        <v>91</v>
      </c>
      <c r="AD249" s="4" t="s">
        <v>91</v>
      </c>
      <c r="AE249" s="4">
        <v>0</v>
      </c>
      <c r="AF249" s="4">
        <v>0</v>
      </c>
      <c r="AG249" s="4">
        <f>tussenblad!J238</f>
        <v>0</v>
      </c>
      <c r="AH249" s="4">
        <f>tussenblad!I238</f>
        <v>0</v>
      </c>
    </row>
    <row r="250" spans="1:34" x14ac:dyDescent="0.2">
      <c r="A250" s="4" t="s">
        <v>93</v>
      </c>
      <c r="B250" s="4" t="str">
        <f>IF(C250=0,"&lt;BLANK&gt;",Basisgegevens!$F$3)</f>
        <v>&lt;BLANK&gt;</v>
      </c>
      <c r="C250" s="4">
        <f>tussenblad!E239</f>
        <v>0</v>
      </c>
      <c r="D250" s="4">
        <f>tussenblad!H239</f>
        <v>0</v>
      </c>
      <c r="E250" s="25">
        <f>tussenblad!N239</f>
        <v>0</v>
      </c>
      <c r="F250" s="4">
        <f>tussenblad!O239</f>
        <v>0</v>
      </c>
      <c r="G250" s="4">
        <f>tussenblad!P239</f>
        <v>0</v>
      </c>
      <c r="H250" s="25">
        <f>tussenblad!BT239</f>
        <v>0</v>
      </c>
      <c r="I250" s="4">
        <f>tussenblad!Q239</f>
        <v>0</v>
      </c>
      <c r="J250" s="26">
        <f>tussenblad!R239</f>
        <v>0</v>
      </c>
      <c r="K250" s="4">
        <f>IF(tussenblad!$F239="HC","",tussenblad!F239)</f>
        <v>0</v>
      </c>
      <c r="L250" s="4">
        <f>IF(tussenblad!$F239="HC",1,0)</f>
        <v>0</v>
      </c>
      <c r="M250" s="4" t="str">
        <f>IF(tussenblad!V239="Uit",2,"")</f>
        <v/>
      </c>
      <c r="N250" s="4">
        <f>tussenblad!W239</f>
        <v>0</v>
      </c>
      <c r="O250" s="4">
        <f>tussenblad!BV239</f>
        <v>0</v>
      </c>
      <c r="P250" s="4">
        <f>tussenblad!BW239</f>
        <v>0</v>
      </c>
      <c r="Q250" s="4">
        <f>tussenblad!BX239</f>
        <v>0</v>
      </c>
      <c r="R250" s="4">
        <f>tussenblad!BY239</f>
        <v>0</v>
      </c>
      <c r="S250" s="4">
        <f>tussenblad!BZ239</f>
        <v>0</v>
      </c>
      <c r="T250" s="4">
        <f>tussenblad!CA239</f>
        <v>0</v>
      </c>
      <c r="U250" s="4">
        <f>tussenblad!CB239</f>
        <v>0</v>
      </c>
      <c r="V250" s="4">
        <f>tussenblad!CC239</f>
        <v>0</v>
      </c>
      <c r="W250" s="4" t="s">
        <v>94</v>
      </c>
      <c r="X250" s="4" t="s">
        <v>94</v>
      </c>
      <c r="Y250" s="4" t="s">
        <v>94</v>
      </c>
      <c r="Z250" s="4" t="s">
        <v>95</v>
      </c>
      <c r="AA250" s="4" t="s">
        <v>95</v>
      </c>
      <c r="AB250" s="4" t="s">
        <v>95</v>
      </c>
      <c r="AC250" s="4" t="s">
        <v>91</v>
      </c>
      <c r="AD250" s="4" t="s">
        <v>91</v>
      </c>
      <c r="AE250" s="4">
        <v>0</v>
      </c>
      <c r="AF250" s="4">
        <v>0</v>
      </c>
      <c r="AG250" s="4">
        <f>tussenblad!J239</f>
        <v>0</v>
      </c>
      <c r="AH250" s="4">
        <f>tussenblad!I239</f>
        <v>0</v>
      </c>
    </row>
    <row r="251" spans="1:34" x14ac:dyDescent="0.2">
      <c r="A251" s="4" t="s">
        <v>93</v>
      </c>
      <c r="B251" s="4" t="str">
        <f>IF(C251=0,"&lt;BLANK&gt;",Basisgegevens!$F$3)</f>
        <v>&lt;BLANK&gt;</v>
      </c>
      <c r="C251" s="4">
        <f>tussenblad!E240</f>
        <v>0</v>
      </c>
      <c r="D251" s="4">
        <f>tussenblad!H240</f>
        <v>0</v>
      </c>
      <c r="E251" s="25">
        <f>tussenblad!N240</f>
        <v>0</v>
      </c>
      <c r="F251" s="4">
        <f>tussenblad!O240</f>
        <v>0</v>
      </c>
      <c r="G251" s="4">
        <f>tussenblad!P240</f>
        <v>0</v>
      </c>
      <c r="H251" s="25">
        <f>tussenblad!BT240</f>
        <v>0</v>
      </c>
      <c r="I251" s="4">
        <f>tussenblad!Q240</f>
        <v>0</v>
      </c>
      <c r="J251" s="26">
        <f>tussenblad!R240</f>
        <v>0</v>
      </c>
      <c r="K251" s="4">
        <f>IF(tussenblad!$F240="HC","",tussenblad!F240)</f>
        <v>0</v>
      </c>
      <c r="L251" s="4">
        <f>IF(tussenblad!$F240="HC",1,0)</f>
        <v>0</v>
      </c>
      <c r="M251" s="4" t="str">
        <f>IF(tussenblad!V240="Uit",2,"")</f>
        <v/>
      </c>
      <c r="N251" s="4">
        <f>tussenblad!W240</f>
        <v>0</v>
      </c>
      <c r="O251" s="4">
        <f>tussenblad!BV240</f>
        <v>0</v>
      </c>
      <c r="P251" s="4">
        <f>tussenblad!BW240</f>
        <v>0</v>
      </c>
      <c r="Q251" s="4">
        <f>tussenblad!BX240</f>
        <v>0</v>
      </c>
      <c r="R251" s="4">
        <f>tussenblad!BY240</f>
        <v>0</v>
      </c>
      <c r="S251" s="4">
        <f>tussenblad!BZ240</f>
        <v>0</v>
      </c>
      <c r="T251" s="4">
        <f>tussenblad!CA240</f>
        <v>0</v>
      </c>
      <c r="U251" s="4">
        <f>tussenblad!CB240</f>
        <v>0</v>
      </c>
      <c r="V251" s="4">
        <f>tussenblad!CC240</f>
        <v>0</v>
      </c>
      <c r="W251" s="4" t="s">
        <v>94</v>
      </c>
      <c r="X251" s="4" t="s">
        <v>94</v>
      </c>
      <c r="Y251" s="4" t="s">
        <v>94</v>
      </c>
      <c r="Z251" s="4" t="s">
        <v>95</v>
      </c>
      <c r="AA251" s="4" t="s">
        <v>95</v>
      </c>
      <c r="AB251" s="4" t="s">
        <v>95</v>
      </c>
      <c r="AC251" s="4" t="s">
        <v>91</v>
      </c>
      <c r="AD251" s="4" t="s">
        <v>91</v>
      </c>
      <c r="AE251" s="4">
        <v>0</v>
      </c>
      <c r="AF251" s="4">
        <v>0</v>
      </c>
      <c r="AG251" s="4">
        <f>tussenblad!J240</f>
        <v>0</v>
      </c>
      <c r="AH251" s="4">
        <f>tussenblad!I240</f>
        <v>0</v>
      </c>
    </row>
    <row r="252" spans="1:34" x14ac:dyDescent="0.2">
      <c r="A252" s="4" t="s">
        <v>93</v>
      </c>
      <c r="B252" s="4" t="str">
        <f>IF(C252=0,"&lt;BLANK&gt;",Basisgegevens!$F$3)</f>
        <v>&lt;BLANK&gt;</v>
      </c>
      <c r="C252" s="4">
        <f>tussenblad!E241</f>
        <v>0</v>
      </c>
      <c r="D252" s="4">
        <f>tussenblad!H241</f>
        <v>0</v>
      </c>
      <c r="E252" s="25">
        <f>tussenblad!N241</f>
        <v>0</v>
      </c>
      <c r="F252" s="4">
        <f>tussenblad!O241</f>
        <v>0</v>
      </c>
      <c r="G252" s="4">
        <f>tussenblad!P241</f>
        <v>0</v>
      </c>
      <c r="H252" s="25">
        <f>tussenblad!BT241</f>
        <v>0</v>
      </c>
      <c r="I252" s="4">
        <f>tussenblad!Q241</f>
        <v>0</v>
      </c>
      <c r="J252" s="26">
        <f>tussenblad!R241</f>
        <v>0</v>
      </c>
      <c r="K252" s="4">
        <f>IF(tussenblad!$F241="HC","",tussenblad!F241)</f>
        <v>0</v>
      </c>
      <c r="L252" s="4">
        <f>IF(tussenblad!$F241="HC",1,0)</f>
        <v>0</v>
      </c>
      <c r="M252" s="4" t="str">
        <f>IF(tussenblad!V241="Uit",2,"")</f>
        <v/>
      </c>
      <c r="N252" s="4">
        <f>tussenblad!W241</f>
        <v>0</v>
      </c>
      <c r="O252" s="4">
        <f>tussenblad!BV241</f>
        <v>0</v>
      </c>
      <c r="P252" s="4">
        <f>tussenblad!BW241</f>
        <v>0</v>
      </c>
      <c r="Q252" s="4">
        <f>tussenblad!BX241</f>
        <v>0</v>
      </c>
      <c r="R252" s="4">
        <f>tussenblad!BY241</f>
        <v>0</v>
      </c>
      <c r="S252" s="4">
        <f>tussenblad!BZ241</f>
        <v>0</v>
      </c>
      <c r="T252" s="4">
        <f>tussenblad!CA241</f>
        <v>0</v>
      </c>
      <c r="U252" s="4">
        <f>tussenblad!CB241</f>
        <v>0</v>
      </c>
      <c r="V252" s="4">
        <f>tussenblad!CC241</f>
        <v>0</v>
      </c>
      <c r="W252" s="4" t="s">
        <v>94</v>
      </c>
      <c r="X252" s="4" t="s">
        <v>94</v>
      </c>
      <c r="Y252" s="4" t="s">
        <v>94</v>
      </c>
      <c r="Z252" s="4" t="s">
        <v>95</v>
      </c>
      <c r="AA252" s="4" t="s">
        <v>95</v>
      </c>
      <c r="AB252" s="4" t="s">
        <v>95</v>
      </c>
      <c r="AC252" s="4" t="s">
        <v>91</v>
      </c>
      <c r="AD252" s="4" t="s">
        <v>91</v>
      </c>
      <c r="AE252" s="4">
        <v>0</v>
      </c>
      <c r="AF252" s="4">
        <v>0</v>
      </c>
      <c r="AG252" s="4">
        <f>tussenblad!J241</f>
        <v>0</v>
      </c>
      <c r="AH252" s="4">
        <f>tussenblad!I241</f>
        <v>0</v>
      </c>
    </row>
    <row r="253" spans="1:34" x14ac:dyDescent="0.2">
      <c r="A253" s="4" t="s">
        <v>93</v>
      </c>
      <c r="B253" s="4" t="str">
        <f>IF(C253=0,"&lt;BLANK&gt;",Basisgegevens!$F$3)</f>
        <v>&lt;BLANK&gt;</v>
      </c>
      <c r="C253" s="4">
        <f>tussenblad!E242</f>
        <v>0</v>
      </c>
      <c r="D253" s="4">
        <f>tussenblad!H242</f>
        <v>0</v>
      </c>
      <c r="E253" s="25">
        <f>tussenblad!N242</f>
        <v>0</v>
      </c>
      <c r="F253" s="4">
        <f>tussenblad!O242</f>
        <v>0</v>
      </c>
      <c r="G253" s="4">
        <f>tussenblad!P242</f>
        <v>0</v>
      </c>
      <c r="H253" s="25">
        <f>tussenblad!BT242</f>
        <v>0</v>
      </c>
      <c r="I253" s="4">
        <f>tussenblad!Q242</f>
        <v>0</v>
      </c>
      <c r="J253" s="26">
        <f>tussenblad!R242</f>
        <v>0</v>
      </c>
      <c r="K253" s="4">
        <f>IF(tussenblad!$F242="HC","",tussenblad!F242)</f>
        <v>0</v>
      </c>
      <c r="L253" s="4">
        <f>IF(tussenblad!$F242="HC",1,0)</f>
        <v>0</v>
      </c>
      <c r="M253" s="4" t="str">
        <f>IF(tussenblad!V242="Uit",2,"")</f>
        <v/>
      </c>
      <c r="N253" s="4">
        <f>tussenblad!W242</f>
        <v>0</v>
      </c>
      <c r="O253" s="4">
        <f>tussenblad!BV242</f>
        <v>0</v>
      </c>
      <c r="P253" s="4">
        <f>tussenblad!BW242</f>
        <v>0</v>
      </c>
      <c r="Q253" s="4">
        <f>tussenblad!BX242</f>
        <v>0</v>
      </c>
      <c r="R253" s="4">
        <f>tussenblad!BY242</f>
        <v>0</v>
      </c>
      <c r="S253" s="4">
        <f>tussenblad!BZ242</f>
        <v>0</v>
      </c>
      <c r="T253" s="4">
        <f>tussenblad!CA242</f>
        <v>0</v>
      </c>
      <c r="U253" s="4">
        <f>tussenblad!CB242</f>
        <v>0</v>
      </c>
      <c r="V253" s="4">
        <f>tussenblad!CC242</f>
        <v>0</v>
      </c>
      <c r="W253" s="4" t="s">
        <v>94</v>
      </c>
      <c r="X253" s="4" t="s">
        <v>94</v>
      </c>
      <c r="Y253" s="4" t="s">
        <v>94</v>
      </c>
      <c r="Z253" s="4" t="s">
        <v>95</v>
      </c>
      <c r="AA253" s="4" t="s">
        <v>95</v>
      </c>
      <c r="AB253" s="4" t="s">
        <v>95</v>
      </c>
      <c r="AC253" s="4" t="s">
        <v>91</v>
      </c>
      <c r="AD253" s="4" t="s">
        <v>91</v>
      </c>
      <c r="AE253" s="4">
        <v>0</v>
      </c>
      <c r="AF253" s="4">
        <v>0</v>
      </c>
      <c r="AG253" s="4">
        <f>tussenblad!J242</f>
        <v>0</v>
      </c>
      <c r="AH253" s="4">
        <f>tussenblad!I242</f>
        <v>0</v>
      </c>
    </row>
    <row r="254" spans="1:34" x14ac:dyDescent="0.2">
      <c r="A254" s="4" t="s">
        <v>93</v>
      </c>
      <c r="B254" s="4" t="str">
        <f>IF(C254=0,"&lt;BLANK&gt;",Basisgegevens!$F$3)</f>
        <v>&lt;BLANK&gt;</v>
      </c>
      <c r="C254" s="4">
        <f>tussenblad!E243</f>
        <v>0</v>
      </c>
      <c r="D254" s="4">
        <f>tussenblad!H243</f>
        <v>0</v>
      </c>
      <c r="E254" s="25">
        <f>tussenblad!N243</f>
        <v>0</v>
      </c>
      <c r="F254" s="4">
        <f>tussenblad!O243</f>
        <v>0</v>
      </c>
      <c r="G254" s="4">
        <f>tussenblad!P243</f>
        <v>0</v>
      </c>
      <c r="H254" s="25">
        <f>tussenblad!BT243</f>
        <v>0</v>
      </c>
      <c r="I254" s="4">
        <f>tussenblad!Q243</f>
        <v>0</v>
      </c>
      <c r="J254" s="26">
        <f>tussenblad!R243</f>
        <v>0</v>
      </c>
      <c r="K254" s="4">
        <f>IF(tussenblad!$F243="HC","",tussenblad!F243)</f>
        <v>0</v>
      </c>
      <c r="L254" s="4">
        <f>IF(tussenblad!$F243="HC",1,0)</f>
        <v>0</v>
      </c>
      <c r="M254" s="4" t="str">
        <f>IF(tussenblad!V243="Uit",2,"")</f>
        <v/>
      </c>
      <c r="N254" s="4">
        <f>tussenblad!W243</f>
        <v>0</v>
      </c>
      <c r="O254" s="4">
        <f>tussenblad!BV243</f>
        <v>0</v>
      </c>
      <c r="P254" s="4">
        <f>tussenblad!BW243</f>
        <v>0</v>
      </c>
      <c r="Q254" s="4">
        <f>tussenblad!BX243</f>
        <v>0</v>
      </c>
      <c r="R254" s="4">
        <f>tussenblad!BY243</f>
        <v>0</v>
      </c>
      <c r="S254" s="4">
        <f>tussenblad!BZ243</f>
        <v>0</v>
      </c>
      <c r="T254" s="4">
        <f>tussenblad!CA243</f>
        <v>0</v>
      </c>
      <c r="U254" s="4">
        <f>tussenblad!CB243</f>
        <v>0</v>
      </c>
      <c r="V254" s="4">
        <f>tussenblad!CC243</f>
        <v>0</v>
      </c>
      <c r="W254" s="4" t="s">
        <v>94</v>
      </c>
      <c r="X254" s="4" t="s">
        <v>94</v>
      </c>
      <c r="Y254" s="4" t="s">
        <v>94</v>
      </c>
      <c r="Z254" s="4" t="s">
        <v>95</v>
      </c>
      <c r="AA254" s="4" t="s">
        <v>95</v>
      </c>
      <c r="AB254" s="4" t="s">
        <v>95</v>
      </c>
      <c r="AC254" s="4" t="s">
        <v>91</v>
      </c>
      <c r="AD254" s="4" t="s">
        <v>91</v>
      </c>
      <c r="AE254" s="4">
        <v>0</v>
      </c>
      <c r="AF254" s="4">
        <v>0</v>
      </c>
      <c r="AG254" s="4">
        <f>tussenblad!J243</f>
        <v>0</v>
      </c>
      <c r="AH254" s="4">
        <f>tussenblad!I243</f>
        <v>0</v>
      </c>
    </row>
    <row r="255" spans="1:34" x14ac:dyDescent="0.2">
      <c r="A255" s="4" t="s">
        <v>93</v>
      </c>
      <c r="B255" s="4" t="str">
        <f>IF(C255=0,"&lt;BLANK&gt;",Basisgegevens!$F$3)</f>
        <v>&lt;BLANK&gt;</v>
      </c>
      <c r="C255" s="4">
        <f>tussenblad!E244</f>
        <v>0</v>
      </c>
      <c r="D255" s="4">
        <f>tussenblad!H244</f>
        <v>0</v>
      </c>
      <c r="E255" s="25">
        <f>tussenblad!N244</f>
        <v>0</v>
      </c>
      <c r="F255" s="4">
        <f>tussenblad!O244</f>
        <v>0</v>
      </c>
      <c r="G255" s="4">
        <f>tussenblad!P244</f>
        <v>0</v>
      </c>
      <c r="H255" s="25">
        <f>tussenblad!BT244</f>
        <v>0</v>
      </c>
      <c r="I255" s="4">
        <f>tussenblad!Q244</f>
        <v>0</v>
      </c>
      <c r="J255" s="26">
        <f>tussenblad!R244</f>
        <v>0</v>
      </c>
      <c r="K255" s="4">
        <f>IF(tussenblad!$F244="HC","",tussenblad!F244)</f>
        <v>0</v>
      </c>
      <c r="L255" s="4">
        <f>IF(tussenblad!$F244="HC",1,0)</f>
        <v>0</v>
      </c>
      <c r="M255" s="4" t="str">
        <f>IF(tussenblad!V244="Uit",2,"")</f>
        <v/>
      </c>
      <c r="N255" s="4">
        <f>tussenblad!W244</f>
        <v>0</v>
      </c>
      <c r="O255" s="4">
        <f>tussenblad!BV244</f>
        <v>0</v>
      </c>
      <c r="P255" s="4">
        <f>tussenblad!BW244</f>
        <v>0</v>
      </c>
      <c r="Q255" s="4">
        <f>tussenblad!BX244</f>
        <v>0</v>
      </c>
      <c r="R255" s="4">
        <f>tussenblad!BY244</f>
        <v>0</v>
      </c>
      <c r="S255" s="4">
        <f>tussenblad!BZ244</f>
        <v>0</v>
      </c>
      <c r="T255" s="4">
        <f>tussenblad!CA244</f>
        <v>0</v>
      </c>
      <c r="U255" s="4">
        <f>tussenblad!CB244</f>
        <v>0</v>
      </c>
      <c r="V255" s="4">
        <f>tussenblad!CC244</f>
        <v>0</v>
      </c>
      <c r="W255" s="4" t="s">
        <v>94</v>
      </c>
      <c r="X255" s="4" t="s">
        <v>94</v>
      </c>
      <c r="Y255" s="4" t="s">
        <v>94</v>
      </c>
      <c r="Z255" s="4" t="s">
        <v>95</v>
      </c>
      <c r="AA255" s="4" t="s">
        <v>95</v>
      </c>
      <c r="AB255" s="4" t="s">
        <v>95</v>
      </c>
      <c r="AC255" s="4" t="s">
        <v>91</v>
      </c>
      <c r="AD255" s="4" t="s">
        <v>91</v>
      </c>
      <c r="AE255" s="4">
        <v>0</v>
      </c>
      <c r="AF255" s="4">
        <v>0</v>
      </c>
      <c r="AG255" s="4">
        <f>tussenblad!J244</f>
        <v>0</v>
      </c>
      <c r="AH255" s="4">
        <f>tussenblad!I244</f>
        <v>0</v>
      </c>
    </row>
    <row r="256" spans="1:34" x14ac:dyDescent="0.2">
      <c r="A256" s="4" t="s">
        <v>93</v>
      </c>
      <c r="B256" s="4" t="str">
        <f>IF(C256=0,"&lt;BLANK&gt;",Basisgegevens!$F$3)</f>
        <v>&lt;BLANK&gt;</v>
      </c>
      <c r="C256" s="4">
        <f>tussenblad!E245</f>
        <v>0</v>
      </c>
      <c r="D256" s="4">
        <f>tussenblad!H245</f>
        <v>0</v>
      </c>
      <c r="E256" s="25">
        <f>tussenblad!N245</f>
        <v>0</v>
      </c>
      <c r="F256" s="4">
        <f>tussenblad!O245</f>
        <v>0</v>
      </c>
      <c r="G256" s="4">
        <f>tussenblad!P245</f>
        <v>0</v>
      </c>
      <c r="H256" s="25">
        <f>tussenblad!BT245</f>
        <v>0</v>
      </c>
      <c r="I256" s="4">
        <f>tussenblad!Q245</f>
        <v>0</v>
      </c>
      <c r="J256" s="26">
        <f>tussenblad!R245</f>
        <v>0</v>
      </c>
      <c r="K256" s="4">
        <f>IF(tussenblad!$F245="HC","",tussenblad!F245)</f>
        <v>0</v>
      </c>
      <c r="L256" s="4">
        <f>IF(tussenblad!$F245="HC",1,0)</f>
        <v>0</v>
      </c>
      <c r="M256" s="4" t="str">
        <f>IF(tussenblad!V245="Uit",2,"")</f>
        <v/>
      </c>
      <c r="N256" s="4">
        <f>tussenblad!W245</f>
        <v>0</v>
      </c>
      <c r="O256" s="4">
        <f>tussenblad!BV245</f>
        <v>0</v>
      </c>
      <c r="P256" s="4">
        <f>tussenblad!BW245</f>
        <v>0</v>
      </c>
      <c r="Q256" s="4">
        <f>tussenblad!BX245</f>
        <v>0</v>
      </c>
      <c r="R256" s="4">
        <f>tussenblad!BY245</f>
        <v>0</v>
      </c>
      <c r="S256" s="4">
        <f>tussenblad!BZ245</f>
        <v>0</v>
      </c>
      <c r="T256" s="4">
        <f>tussenblad!CA245</f>
        <v>0</v>
      </c>
      <c r="U256" s="4">
        <f>tussenblad!CB245</f>
        <v>0</v>
      </c>
      <c r="V256" s="4">
        <f>tussenblad!CC245</f>
        <v>0</v>
      </c>
      <c r="W256" s="4" t="s">
        <v>94</v>
      </c>
      <c r="X256" s="4" t="s">
        <v>94</v>
      </c>
      <c r="Y256" s="4" t="s">
        <v>94</v>
      </c>
      <c r="Z256" s="4" t="s">
        <v>95</v>
      </c>
      <c r="AA256" s="4" t="s">
        <v>95</v>
      </c>
      <c r="AB256" s="4" t="s">
        <v>95</v>
      </c>
      <c r="AC256" s="4" t="s">
        <v>91</v>
      </c>
      <c r="AD256" s="4" t="s">
        <v>91</v>
      </c>
      <c r="AE256" s="4">
        <v>0</v>
      </c>
      <c r="AF256" s="4">
        <v>0</v>
      </c>
      <c r="AG256" s="4">
        <f>tussenblad!J245</f>
        <v>0</v>
      </c>
      <c r="AH256" s="4">
        <f>tussenblad!I245</f>
        <v>0</v>
      </c>
    </row>
    <row r="257" spans="1:34" x14ac:dyDescent="0.2">
      <c r="A257" s="4" t="s">
        <v>93</v>
      </c>
      <c r="B257" s="4" t="str">
        <f>IF(C257=0,"&lt;BLANK&gt;",Basisgegevens!$F$3)</f>
        <v>&lt;BLANK&gt;</v>
      </c>
      <c r="C257" s="4">
        <f>tussenblad!E246</f>
        <v>0</v>
      </c>
      <c r="D257" s="4">
        <f>tussenblad!H246</f>
        <v>0</v>
      </c>
      <c r="E257" s="25">
        <f>tussenblad!N246</f>
        <v>0</v>
      </c>
      <c r="F257" s="4">
        <f>tussenblad!O246</f>
        <v>0</v>
      </c>
      <c r="G257" s="4">
        <f>tussenblad!P246</f>
        <v>0</v>
      </c>
      <c r="H257" s="25">
        <f>tussenblad!BT246</f>
        <v>0</v>
      </c>
      <c r="I257" s="4">
        <f>tussenblad!Q246</f>
        <v>0</v>
      </c>
      <c r="J257" s="26">
        <f>tussenblad!R246</f>
        <v>0</v>
      </c>
      <c r="K257" s="4">
        <f>IF(tussenblad!$F246="HC","",tussenblad!F246)</f>
        <v>0</v>
      </c>
      <c r="L257" s="4">
        <f>IF(tussenblad!$F246="HC",1,0)</f>
        <v>0</v>
      </c>
      <c r="M257" s="4" t="str">
        <f>IF(tussenblad!V246="Uit",2,"")</f>
        <v/>
      </c>
      <c r="N257" s="4">
        <f>tussenblad!W246</f>
        <v>0</v>
      </c>
      <c r="O257" s="4">
        <f>tussenblad!BV246</f>
        <v>0</v>
      </c>
      <c r="P257" s="4">
        <f>tussenblad!BW246</f>
        <v>0</v>
      </c>
      <c r="Q257" s="4">
        <f>tussenblad!BX246</f>
        <v>0</v>
      </c>
      <c r="R257" s="4">
        <f>tussenblad!BY246</f>
        <v>0</v>
      </c>
      <c r="S257" s="4">
        <f>tussenblad!BZ246</f>
        <v>0</v>
      </c>
      <c r="T257" s="4">
        <f>tussenblad!CA246</f>
        <v>0</v>
      </c>
      <c r="U257" s="4">
        <f>tussenblad!CB246</f>
        <v>0</v>
      </c>
      <c r="V257" s="4">
        <f>tussenblad!CC246</f>
        <v>0</v>
      </c>
      <c r="W257" s="4" t="s">
        <v>94</v>
      </c>
      <c r="X257" s="4" t="s">
        <v>94</v>
      </c>
      <c r="Y257" s="4" t="s">
        <v>94</v>
      </c>
      <c r="Z257" s="4" t="s">
        <v>95</v>
      </c>
      <c r="AA257" s="4" t="s">
        <v>95</v>
      </c>
      <c r="AB257" s="4" t="s">
        <v>95</v>
      </c>
      <c r="AC257" s="4" t="s">
        <v>91</v>
      </c>
      <c r="AD257" s="4" t="s">
        <v>91</v>
      </c>
      <c r="AE257" s="4">
        <v>0</v>
      </c>
      <c r="AF257" s="4">
        <v>0</v>
      </c>
      <c r="AG257" s="4">
        <f>tussenblad!J246</f>
        <v>0</v>
      </c>
      <c r="AH257" s="4">
        <f>tussenblad!I246</f>
        <v>0</v>
      </c>
    </row>
    <row r="258" spans="1:34" x14ac:dyDescent="0.2">
      <c r="A258" s="4" t="s">
        <v>93</v>
      </c>
      <c r="B258" s="4" t="str">
        <f>IF(C258=0,"&lt;BLANK&gt;",Basisgegevens!$F$3)</f>
        <v>&lt;BLANK&gt;</v>
      </c>
      <c r="C258" s="4">
        <f>tussenblad!E247</f>
        <v>0</v>
      </c>
      <c r="D258" s="4">
        <f>tussenblad!H247</f>
        <v>0</v>
      </c>
      <c r="E258" s="25">
        <f>tussenblad!N247</f>
        <v>0</v>
      </c>
      <c r="F258" s="4">
        <f>tussenblad!O247</f>
        <v>0</v>
      </c>
      <c r="G258" s="4">
        <f>tussenblad!P247</f>
        <v>0</v>
      </c>
      <c r="H258" s="25">
        <f>tussenblad!BT247</f>
        <v>0</v>
      </c>
      <c r="I258" s="4">
        <f>tussenblad!Q247</f>
        <v>0</v>
      </c>
      <c r="J258" s="26">
        <f>tussenblad!R247</f>
        <v>0</v>
      </c>
      <c r="K258" s="4">
        <f>IF(tussenblad!$F247="HC","",tussenblad!F247)</f>
        <v>0</v>
      </c>
      <c r="L258" s="4">
        <f>IF(tussenblad!$F247="HC",1,0)</f>
        <v>0</v>
      </c>
      <c r="M258" s="4" t="str">
        <f>IF(tussenblad!V247="Uit",2,"")</f>
        <v/>
      </c>
      <c r="N258" s="4">
        <f>tussenblad!W247</f>
        <v>0</v>
      </c>
      <c r="O258" s="4">
        <f>tussenblad!BV247</f>
        <v>0</v>
      </c>
      <c r="P258" s="4">
        <f>tussenblad!BW247</f>
        <v>0</v>
      </c>
      <c r="Q258" s="4">
        <f>tussenblad!BX247</f>
        <v>0</v>
      </c>
      <c r="R258" s="4">
        <f>tussenblad!BY247</f>
        <v>0</v>
      </c>
      <c r="S258" s="4">
        <f>tussenblad!BZ247</f>
        <v>0</v>
      </c>
      <c r="T258" s="4">
        <f>tussenblad!CA247</f>
        <v>0</v>
      </c>
      <c r="U258" s="4">
        <f>tussenblad!CB247</f>
        <v>0</v>
      </c>
      <c r="V258" s="4">
        <f>tussenblad!CC247</f>
        <v>0</v>
      </c>
      <c r="W258" s="4" t="s">
        <v>94</v>
      </c>
      <c r="X258" s="4" t="s">
        <v>94</v>
      </c>
      <c r="Y258" s="4" t="s">
        <v>94</v>
      </c>
      <c r="Z258" s="4" t="s">
        <v>95</v>
      </c>
      <c r="AA258" s="4" t="s">
        <v>95</v>
      </c>
      <c r="AB258" s="4" t="s">
        <v>95</v>
      </c>
      <c r="AC258" s="4" t="s">
        <v>91</v>
      </c>
      <c r="AD258" s="4" t="s">
        <v>91</v>
      </c>
      <c r="AE258" s="4">
        <v>0</v>
      </c>
      <c r="AF258" s="4">
        <v>0</v>
      </c>
      <c r="AG258" s="4">
        <f>tussenblad!J247</f>
        <v>0</v>
      </c>
      <c r="AH258" s="4">
        <f>tussenblad!I247</f>
        <v>0</v>
      </c>
    </row>
    <row r="259" spans="1:34" x14ac:dyDescent="0.2">
      <c r="A259" s="4" t="s">
        <v>93</v>
      </c>
      <c r="B259" s="4" t="str">
        <f>IF(C259=0,"&lt;BLANK&gt;",Basisgegevens!$F$3)</f>
        <v>&lt;BLANK&gt;</v>
      </c>
      <c r="C259" s="4">
        <f>tussenblad!E248</f>
        <v>0</v>
      </c>
      <c r="D259" s="4">
        <f>tussenblad!H248</f>
        <v>0</v>
      </c>
      <c r="E259" s="25">
        <f>tussenblad!N248</f>
        <v>0</v>
      </c>
      <c r="F259" s="4">
        <f>tussenblad!O248</f>
        <v>0</v>
      </c>
      <c r="G259" s="4">
        <f>tussenblad!P248</f>
        <v>0</v>
      </c>
      <c r="H259" s="25">
        <f>tussenblad!BT248</f>
        <v>0</v>
      </c>
      <c r="I259" s="4">
        <f>tussenblad!Q248</f>
        <v>0</v>
      </c>
      <c r="J259" s="26">
        <f>tussenblad!R248</f>
        <v>0</v>
      </c>
      <c r="K259" s="4">
        <f>IF(tussenblad!$F248="HC","",tussenblad!F248)</f>
        <v>0</v>
      </c>
      <c r="L259" s="4">
        <f>IF(tussenblad!$F248="HC",1,0)</f>
        <v>0</v>
      </c>
      <c r="M259" s="4" t="str">
        <f>IF(tussenblad!V248="Uit",2,"")</f>
        <v/>
      </c>
      <c r="N259" s="4">
        <f>tussenblad!W248</f>
        <v>0</v>
      </c>
      <c r="O259" s="4">
        <f>tussenblad!BV248</f>
        <v>0</v>
      </c>
      <c r="P259" s="4">
        <f>tussenblad!BW248</f>
        <v>0</v>
      </c>
      <c r="Q259" s="4">
        <f>tussenblad!BX248</f>
        <v>0</v>
      </c>
      <c r="R259" s="4">
        <f>tussenblad!BY248</f>
        <v>0</v>
      </c>
      <c r="S259" s="4">
        <f>tussenblad!BZ248</f>
        <v>0</v>
      </c>
      <c r="T259" s="4">
        <f>tussenblad!CA248</f>
        <v>0</v>
      </c>
      <c r="U259" s="4">
        <f>tussenblad!CB248</f>
        <v>0</v>
      </c>
      <c r="V259" s="4">
        <f>tussenblad!CC248</f>
        <v>0</v>
      </c>
      <c r="W259" s="4" t="s">
        <v>94</v>
      </c>
      <c r="X259" s="4" t="s">
        <v>94</v>
      </c>
      <c r="Y259" s="4" t="s">
        <v>94</v>
      </c>
      <c r="Z259" s="4" t="s">
        <v>95</v>
      </c>
      <c r="AA259" s="4" t="s">
        <v>95</v>
      </c>
      <c r="AB259" s="4" t="s">
        <v>95</v>
      </c>
      <c r="AC259" s="4" t="s">
        <v>91</v>
      </c>
      <c r="AD259" s="4" t="s">
        <v>91</v>
      </c>
      <c r="AE259" s="4">
        <v>0</v>
      </c>
      <c r="AF259" s="4">
        <v>0</v>
      </c>
      <c r="AG259" s="4">
        <f>tussenblad!J248</f>
        <v>0</v>
      </c>
      <c r="AH259" s="4">
        <f>tussenblad!I248</f>
        <v>0</v>
      </c>
    </row>
    <row r="260" spans="1:34" x14ac:dyDescent="0.2">
      <c r="A260" s="4" t="s">
        <v>93</v>
      </c>
      <c r="B260" s="4" t="str">
        <f>IF(C260=0,"&lt;BLANK&gt;",Basisgegevens!$F$3)</f>
        <v>&lt;BLANK&gt;</v>
      </c>
      <c r="C260" s="4">
        <f>tussenblad!E249</f>
        <v>0</v>
      </c>
      <c r="D260" s="4">
        <f>tussenblad!H249</f>
        <v>0</v>
      </c>
      <c r="E260" s="25">
        <f>tussenblad!N249</f>
        <v>0</v>
      </c>
      <c r="F260" s="4">
        <f>tussenblad!O249</f>
        <v>0</v>
      </c>
      <c r="G260" s="4">
        <f>tussenblad!P249</f>
        <v>0</v>
      </c>
      <c r="H260" s="25">
        <f>tussenblad!BT249</f>
        <v>0</v>
      </c>
      <c r="I260" s="4">
        <f>tussenblad!Q249</f>
        <v>0</v>
      </c>
      <c r="J260" s="26">
        <f>tussenblad!R249</f>
        <v>0</v>
      </c>
      <c r="K260" s="4">
        <f>IF(tussenblad!$F249="HC","",tussenblad!F249)</f>
        <v>0</v>
      </c>
      <c r="L260" s="4">
        <f>IF(tussenblad!$F249="HC",1,0)</f>
        <v>0</v>
      </c>
      <c r="M260" s="4" t="str">
        <f>IF(tussenblad!V249="Uit",2,"")</f>
        <v/>
      </c>
      <c r="N260" s="4">
        <f>tussenblad!W249</f>
        <v>0</v>
      </c>
      <c r="O260" s="4">
        <f>tussenblad!BV249</f>
        <v>0</v>
      </c>
      <c r="P260" s="4">
        <f>tussenblad!BW249</f>
        <v>0</v>
      </c>
      <c r="Q260" s="4">
        <f>tussenblad!BX249</f>
        <v>0</v>
      </c>
      <c r="R260" s="4">
        <f>tussenblad!BY249</f>
        <v>0</v>
      </c>
      <c r="S260" s="4">
        <f>tussenblad!BZ249</f>
        <v>0</v>
      </c>
      <c r="T260" s="4">
        <f>tussenblad!CA249</f>
        <v>0</v>
      </c>
      <c r="U260" s="4">
        <f>tussenblad!CB249</f>
        <v>0</v>
      </c>
      <c r="V260" s="4">
        <f>tussenblad!CC249</f>
        <v>0</v>
      </c>
      <c r="W260" s="4" t="s">
        <v>94</v>
      </c>
      <c r="X260" s="4" t="s">
        <v>94</v>
      </c>
      <c r="Y260" s="4" t="s">
        <v>94</v>
      </c>
      <c r="Z260" s="4" t="s">
        <v>95</v>
      </c>
      <c r="AA260" s="4" t="s">
        <v>95</v>
      </c>
      <c r="AB260" s="4" t="s">
        <v>95</v>
      </c>
      <c r="AC260" s="4" t="s">
        <v>91</v>
      </c>
      <c r="AD260" s="4" t="s">
        <v>91</v>
      </c>
      <c r="AE260" s="4">
        <v>0</v>
      </c>
      <c r="AF260" s="4">
        <v>0</v>
      </c>
      <c r="AG260" s="4">
        <f>tussenblad!J249</f>
        <v>0</v>
      </c>
      <c r="AH260" s="4">
        <f>tussenblad!I249</f>
        <v>0</v>
      </c>
    </row>
    <row r="261" spans="1:34" x14ac:dyDescent="0.2">
      <c r="A261" s="4" t="s">
        <v>93</v>
      </c>
      <c r="B261" s="4" t="str">
        <f>IF(C261=0,"&lt;BLANK&gt;",Basisgegevens!$F$3)</f>
        <v>&lt;BLANK&gt;</v>
      </c>
      <c r="C261" s="4">
        <f>tussenblad!E250</f>
        <v>0</v>
      </c>
      <c r="D261" s="4">
        <f>tussenblad!H250</f>
        <v>0</v>
      </c>
      <c r="E261" s="25">
        <f>tussenblad!N250</f>
        <v>0</v>
      </c>
      <c r="F261" s="4">
        <f>tussenblad!O250</f>
        <v>0</v>
      </c>
      <c r="G261" s="4">
        <f>tussenblad!P250</f>
        <v>0</v>
      </c>
      <c r="H261" s="25">
        <f>tussenblad!BT250</f>
        <v>0</v>
      </c>
      <c r="I261" s="4">
        <f>tussenblad!Q250</f>
        <v>0</v>
      </c>
      <c r="J261" s="26">
        <f>tussenblad!R250</f>
        <v>0</v>
      </c>
      <c r="K261" s="4">
        <f>IF(tussenblad!$F250="HC","",tussenblad!F250)</f>
        <v>0</v>
      </c>
      <c r="L261" s="4">
        <f>IF(tussenblad!$F250="HC",1,0)</f>
        <v>0</v>
      </c>
      <c r="M261" s="4" t="str">
        <f>IF(tussenblad!V250="Uit",2,"")</f>
        <v/>
      </c>
      <c r="N261" s="4">
        <f>tussenblad!W250</f>
        <v>0</v>
      </c>
      <c r="O261" s="4">
        <f>tussenblad!BV250</f>
        <v>0</v>
      </c>
      <c r="P261" s="4">
        <f>tussenblad!BW250</f>
        <v>0</v>
      </c>
      <c r="Q261" s="4">
        <f>tussenblad!BX250</f>
        <v>0</v>
      </c>
      <c r="R261" s="4">
        <f>tussenblad!BY250</f>
        <v>0</v>
      </c>
      <c r="S261" s="4">
        <f>tussenblad!BZ250</f>
        <v>0</v>
      </c>
      <c r="T261" s="4">
        <f>tussenblad!CA250</f>
        <v>0</v>
      </c>
      <c r="U261" s="4">
        <f>tussenblad!CB250</f>
        <v>0</v>
      </c>
      <c r="V261" s="4">
        <f>tussenblad!CC250</f>
        <v>0</v>
      </c>
      <c r="W261" s="4" t="s">
        <v>94</v>
      </c>
      <c r="X261" s="4" t="s">
        <v>94</v>
      </c>
      <c r="Y261" s="4" t="s">
        <v>94</v>
      </c>
      <c r="Z261" s="4" t="s">
        <v>95</v>
      </c>
      <c r="AA261" s="4" t="s">
        <v>95</v>
      </c>
      <c r="AB261" s="4" t="s">
        <v>95</v>
      </c>
      <c r="AC261" s="4" t="s">
        <v>91</v>
      </c>
      <c r="AD261" s="4" t="s">
        <v>91</v>
      </c>
      <c r="AE261" s="4">
        <v>0</v>
      </c>
      <c r="AF261" s="4">
        <v>0</v>
      </c>
      <c r="AG261" s="4">
        <f>tussenblad!J250</f>
        <v>0</v>
      </c>
      <c r="AH261" s="4">
        <f>tussenblad!I250</f>
        <v>0</v>
      </c>
    </row>
    <row r="262" spans="1:34" x14ac:dyDescent="0.2">
      <c r="A262" s="4" t="s">
        <v>93</v>
      </c>
      <c r="B262" s="4" t="str">
        <f>IF(C262=0,"&lt;BLANK&gt;",Basisgegevens!$F$3)</f>
        <v>&lt;BLANK&gt;</v>
      </c>
      <c r="C262" s="4">
        <f>tussenblad!E251</f>
        <v>0</v>
      </c>
      <c r="D262" s="4">
        <f>tussenblad!H251</f>
        <v>0</v>
      </c>
      <c r="E262" s="25">
        <f>tussenblad!N251</f>
        <v>0</v>
      </c>
      <c r="F262" s="4">
        <f>tussenblad!O251</f>
        <v>0</v>
      </c>
      <c r="G262" s="4">
        <f>tussenblad!P251</f>
        <v>0</v>
      </c>
      <c r="H262" s="25">
        <f>tussenblad!BT251</f>
        <v>0</v>
      </c>
      <c r="I262" s="4">
        <f>tussenblad!Q251</f>
        <v>0</v>
      </c>
      <c r="J262" s="26">
        <f>tussenblad!R251</f>
        <v>0</v>
      </c>
      <c r="K262" s="4">
        <f>IF(tussenblad!$F251="HC","",tussenblad!F251)</f>
        <v>0</v>
      </c>
      <c r="L262" s="4">
        <f>IF(tussenblad!$F251="HC",1,0)</f>
        <v>0</v>
      </c>
      <c r="M262" s="4" t="str">
        <f>IF(tussenblad!V251="Uit",2,"")</f>
        <v/>
      </c>
      <c r="N262" s="4">
        <f>tussenblad!W251</f>
        <v>0</v>
      </c>
      <c r="O262" s="4">
        <f>tussenblad!BV251</f>
        <v>0</v>
      </c>
      <c r="P262" s="4">
        <f>tussenblad!BW251</f>
        <v>0</v>
      </c>
      <c r="Q262" s="4">
        <f>tussenblad!BX251</f>
        <v>0</v>
      </c>
      <c r="R262" s="4">
        <f>tussenblad!BY251</f>
        <v>0</v>
      </c>
      <c r="S262" s="4">
        <f>tussenblad!BZ251</f>
        <v>0</v>
      </c>
      <c r="T262" s="4">
        <f>tussenblad!CA251</f>
        <v>0</v>
      </c>
      <c r="U262" s="4">
        <f>tussenblad!CB251</f>
        <v>0</v>
      </c>
      <c r="V262" s="4">
        <f>tussenblad!CC251</f>
        <v>0</v>
      </c>
      <c r="W262" s="4" t="s">
        <v>94</v>
      </c>
      <c r="X262" s="4" t="s">
        <v>94</v>
      </c>
      <c r="Y262" s="4" t="s">
        <v>94</v>
      </c>
      <c r="Z262" s="4" t="s">
        <v>95</v>
      </c>
      <c r="AA262" s="4" t="s">
        <v>95</v>
      </c>
      <c r="AB262" s="4" t="s">
        <v>95</v>
      </c>
      <c r="AC262" s="4" t="s">
        <v>91</v>
      </c>
      <c r="AD262" s="4" t="s">
        <v>91</v>
      </c>
      <c r="AE262" s="4">
        <v>0</v>
      </c>
      <c r="AF262" s="4">
        <v>0</v>
      </c>
      <c r="AG262" s="4">
        <f>tussenblad!J251</f>
        <v>0</v>
      </c>
      <c r="AH262" s="4">
        <f>tussenblad!I251</f>
        <v>0</v>
      </c>
    </row>
    <row r="263" spans="1:34" x14ac:dyDescent="0.2">
      <c r="A263" s="4" t="s">
        <v>93</v>
      </c>
      <c r="B263" s="4" t="str">
        <f>IF(C263=0,"&lt;BLANK&gt;",Basisgegevens!$F$3)</f>
        <v>&lt;BLANK&gt;</v>
      </c>
      <c r="C263" s="4">
        <f>tussenblad!E252</f>
        <v>0</v>
      </c>
      <c r="D263" s="4">
        <f>tussenblad!H252</f>
        <v>0</v>
      </c>
      <c r="E263" s="25">
        <f>tussenblad!N252</f>
        <v>0</v>
      </c>
      <c r="F263" s="4">
        <f>tussenblad!O252</f>
        <v>0</v>
      </c>
      <c r="G263" s="4">
        <f>tussenblad!P252</f>
        <v>0</v>
      </c>
      <c r="H263" s="25">
        <f>tussenblad!BT252</f>
        <v>0</v>
      </c>
      <c r="I263" s="4">
        <f>tussenblad!Q252</f>
        <v>0</v>
      </c>
      <c r="J263" s="26">
        <f>tussenblad!R252</f>
        <v>0</v>
      </c>
      <c r="K263" s="4">
        <f>IF(tussenblad!$F252="HC","",tussenblad!F252)</f>
        <v>0</v>
      </c>
      <c r="L263" s="4">
        <f>IF(tussenblad!$F252="HC",1,0)</f>
        <v>0</v>
      </c>
      <c r="M263" s="4" t="str">
        <f>IF(tussenblad!V252="Uit",2,"")</f>
        <v/>
      </c>
      <c r="N263" s="4">
        <f>tussenblad!W252</f>
        <v>0</v>
      </c>
      <c r="O263" s="4">
        <f>tussenblad!BV252</f>
        <v>0</v>
      </c>
      <c r="P263" s="4">
        <f>tussenblad!BW252</f>
        <v>0</v>
      </c>
      <c r="Q263" s="4">
        <f>tussenblad!BX252</f>
        <v>0</v>
      </c>
      <c r="R263" s="4">
        <f>tussenblad!BY252</f>
        <v>0</v>
      </c>
      <c r="S263" s="4">
        <f>tussenblad!BZ252</f>
        <v>0</v>
      </c>
      <c r="T263" s="4">
        <f>tussenblad!CA252</f>
        <v>0</v>
      </c>
      <c r="U263" s="4">
        <f>tussenblad!CB252</f>
        <v>0</v>
      </c>
      <c r="V263" s="4">
        <f>tussenblad!CC252</f>
        <v>0</v>
      </c>
      <c r="W263" s="4" t="s">
        <v>94</v>
      </c>
      <c r="X263" s="4" t="s">
        <v>94</v>
      </c>
      <c r="Y263" s="4" t="s">
        <v>94</v>
      </c>
      <c r="Z263" s="4" t="s">
        <v>95</v>
      </c>
      <c r="AA263" s="4" t="s">
        <v>95</v>
      </c>
      <c r="AB263" s="4" t="s">
        <v>95</v>
      </c>
      <c r="AC263" s="4" t="s">
        <v>91</v>
      </c>
      <c r="AD263" s="4" t="s">
        <v>91</v>
      </c>
      <c r="AE263" s="4">
        <v>0</v>
      </c>
      <c r="AF263" s="4">
        <v>0</v>
      </c>
      <c r="AG263" s="4">
        <f>tussenblad!J252</f>
        <v>0</v>
      </c>
      <c r="AH263" s="4">
        <f>tussenblad!I252</f>
        <v>0</v>
      </c>
    </row>
    <row r="264" spans="1:34" x14ac:dyDescent="0.2">
      <c r="A264" s="4" t="s">
        <v>93</v>
      </c>
      <c r="B264" s="4" t="str">
        <f>IF(C264=0,"&lt;BLANK&gt;",Basisgegevens!$F$3)</f>
        <v>&lt;BLANK&gt;</v>
      </c>
      <c r="C264" s="4">
        <f>tussenblad!E253</f>
        <v>0</v>
      </c>
      <c r="D264" s="4">
        <f>tussenblad!H253</f>
        <v>0</v>
      </c>
      <c r="E264" s="25">
        <f>tussenblad!N253</f>
        <v>0</v>
      </c>
      <c r="F264" s="4">
        <f>tussenblad!O253</f>
        <v>0</v>
      </c>
      <c r="G264" s="4">
        <f>tussenblad!P253</f>
        <v>0</v>
      </c>
      <c r="H264" s="25">
        <f>tussenblad!BT253</f>
        <v>0</v>
      </c>
      <c r="I264" s="4">
        <f>tussenblad!Q253</f>
        <v>0</v>
      </c>
      <c r="J264" s="26">
        <f>tussenblad!R253</f>
        <v>0</v>
      </c>
      <c r="K264" s="4">
        <f>IF(tussenblad!$F253="HC","",tussenblad!F253)</f>
        <v>0</v>
      </c>
      <c r="L264" s="4">
        <f>IF(tussenblad!$F253="HC",1,0)</f>
        <v>0</v>
      </c>
      <c r="M264" s="4" t="str">
        <f>IF(tussenblad!V253="Uit",2,"")</f>
        <v/>
      </c>
      <c r="N264" s="4">
        <f>tussenblad!W253</f>
        <v>0</v>
      </c>
      <c r="O264" s="4">
        <f>tussenblad!BV253</f>
        <v>0</v>
      </c>
      <c r="P264" s="4">
        <f>tussenblad!BW253</f>
        <v>0</v>
      </c>
      <c r="Q264" s="4">
        <f>tussenblad!BX253</f>
        <v>0</v>
      </c>
      <c r="R264" s="4">
        <f>tussenblad!BY253</f>
        <v>0</v>
      </c>
      <c r="S264" s="4">
        <f>tussenblad!BZ253</f>
        <v>0</v>
      </c>
      <c r="T264" s="4">
        <f>tussenblad!CA253</f>
        <v>0</v>
      </c>
      <c r="U264" s="4">
        <f>tussenblad!CB253</f>
        <v>0</v>
      </c>
      <c r="V264" s="4">
        <f>tussenblad!CC253</f>
        <v>0</v>
      </c>
      <c r="W264" s="4" t="s">
        <v>94</v>
      </c>
      <c r="X264" s="4" t="s">
        <v>94</v>
      </c>
      <c r="Y264" s="4" t="s">
        <v>94</v>
      </c>
      <c r="Z264" s="4" t="s">
        <v>95</v>
      </c>
      <c r="AA264" s="4" t="s">
        <v>95</v>
      </c>
      <c r="AB264" s="4" t="s">
        <v>95</v>
      </c>
      <c r="AC264" s="4" t="s">
        <v>91</v>
      </c>
      <c r="AD264" s="4" t="s">
        <v>91</v>
      </c>
      <c r="AE264" s="4">
        <v>0</v>
      </c>
      <c r="AF264" s="4">
        <v>0</v>
      </c>
      <c r="AG264" s="4">
        <f>tussenblad!J253</f>
        <v>0</v>
      </c>
      <c r="AH264" s="4">
        <f>tussenblad!I253</f>
        <v>0</v>
      </c>
    </row>
    <row r="265" spans="1:34" x14ac:dyDescent="0.2">
      <c r="A265" s="4" t="s">
        <v>93</v>
      </c>
      <c r="B265" s="4" t="str">
        <f>IF(C265=0,"&lt;BLANK&gt;",Basisgegevens!$F$3)</f>
        <v>&lt;BLANK&gt;</v>
      </c>
      <c r="C265" s="4">
        <f>tussenblad!E254</f>
        <v>0</v>
      </c>
      <c r="D265" s="4">
        <f>tussenblad!H254</f>
        <v>0</v>
      </c>
      <c r="E265" s="25">
        <f>tussenblad!N254</f>
        <v>0</v>
      </c>
      <c r="F265" s="4">
        <f>tussenblad!O254</f>
        <v>0</v>
      </c>
      <c r="G265" s="4">
        <f>tussenblad!P254</f>
        <v>0</v>
      </c>
      <c r="H265" s="25">
        <f>tussenblad!BT254</f>
        <v>0</v>
      </c>
      <c r="I265" s="4">
        <f>tussenblad!Q254</f>
        <v>0</v>
      </c>
      <c r="J265" s="26">
        <f>tussenblad!R254</f>
        <v>0</v>
      </c>
      <c r="K265" s="4">
        <f>IF(tussenblad!$F254="HC","",tussenblad!F254)</f>
        <v>0</v>
      </c>
      <c r="L265" s="4">
        <f>IF(tussenblad!$F254="HC",1,0)</f>
        <v>0</v>
      </c>
      <c r="M265" s="4" t="str">
        <f>IF(tussenblad!V254="Uit",2,"")</f>
        <v/>
      </c>
      <c r="N265" s="4">
        <f>tussenblad!W254</f>
        <v>0</v>
      </c>
      <c r="O265" s="4">
        <f>tussenblad!BV254</f>
        <v>0</v>
      </c>
      <c r="P265" s="4">
        <f>tussenblad!BW254</f>
        <v>0</v>
      </c>
      <c r="Q265" s="4">
        <f>tussenblad!BX254</f>
        <v>0</v>
      </c>
      <c r="R265" s="4">
        <f>tussenblad!BY254</f>
        <v>0</v>
      </c>
      <c r="S265" s="4">
        <f>tussenblad!BZ254</f>
        <v>0</v>
      </c>
      <c r="T265" s="4">
        <f>tussenblad!CA254</f>
        <v>0</v>
      </c>
      <c r="U265" s="4">
        <f>tussenblad!CB254</f>
        <v>0</v>
      </c>
      <c r="V265" s="4">
        <f>tussenblad!CC254</f>
        <v>0</v>
      </c>
      <c r="W265" s="4" t="s">
        <v>94</v>
      </c>
      <c r="X265" s="4" t="s">
        <v>94</v>
      </c>
      <c r="Y265" s="4" t="s">
        <v>94</v>
      </c>
      <c r="Z265" s="4" t="s">
        <v>95</v>
      </c>
      <c r="AA265" s="4" t="s">
        <v>95</v>
      </c>
      <c r="AB265" s="4" t="s">
        <v>95</v>
      </c>
      <c r="AC265" s="4" t="s">
        <v>91</v>
      </c>
      <c r="AD265" s="4" t="s">
        <v>91</v>
      </c>
      <c r="AE265" s="4">
        <v>0</v>
      </c>
      <c r="AF265" s="4">
        <v>0</v>
      </c>
      <c r="AG265" s="4">
        <f>tussenblad!J254</f>
        <v>0</v>
      </c>
      <c r="AH265" s="4">
        <f>tussenblad!I254</f>
        <v>0</v>
      </c>
    </row>
    <row r="266" spans="1:34" x14ac:dyDescent="0.2">
      <c r="A266" s="4" t="s">
        <v>93</v>
      </c>
      <c r="B266" s="4" t="str">
        <f>IF(C266=0,"&lt;BLANK&gt;",Basisgegevens!$F$3)</f>
        <v>&lt;BLANK&gt;</v>
      </c>
      <c r="C266" s="4">
        <f>tussenblad!E255</f>
        <v>0</v>
      </c>
      <c r="D266" s="4">
        <f>tussenblad!H255</f>
        <v>0</v>
      </c>
      <c r="E266" s="25">
        <f>tussenblad!N255</f>
        <v>0</v>
      </c>
      <c r="F266" s="4">
        <f>tussenblad!O255</f>
        <v>0</v>
      </c>
      <c r="G266" s="4">
        <f>tussenblad!P255</f>
        <v>0</v>
      </c>
      <c r="H266" s="25">
        <f>tussenblad!BT255</f>
        <v>0</v>
      </c>
      <c r="I266" s="4">
        <f>tussenblad!Q255</f>
        <v>0</v>
      </c>
      <c r="J266" s="26">
        <f>tussenblad!R255</f>
        <v>0</v>
      </c>
      <c r="K266" s="4">
        <f>IF(tussenblad!$F255="HC","",tussenblad!F255)</f>
        <v>0</v>
      </c>
      <c r="L266" s="4">
        <f>IF(tussenblad!$F255="HC",1,0)</f>
        <v>0</v>
      </c>
      <c r="M266" s="4" t="str">
        <f>IF(tussenblad!V255="Uit",2,"")</f>
        <v/>
      </c>
      <c r="N266" s="4">
        <f>tussenblad!W255</f>
        <v>0</v>
      </c>
      <c r="O266" s="4">
        <f>tussenblad!BV255</f>
        <v>0</v>
      </c>
      <c r="P266" s="4">
        <f>tussenblad!BW255</f>
        <v>0</v>
      </c>
      <c r="Q266" s="4">
        <f>tussenblad!BX255</f>
        <v>0</v>
      </c>
      <c r="R266" s="4">
        <f>tussenblad!BY255</f>
        <v>0</v>
      </c>
      <c r="S266" s="4">
        <f>tussenblad!BZ255</f>
        <v>0</v>
      </c>
      <c r="T266" s="4">
        <f>tussenblad!CA255</f>
        <v>0</v>
      </c>
      <c r="U266" s="4">
        <f>tussenblad!CB255</f>
        <v>0</v>
      </c>
      <c r="V266" s="4">
        <f>tussenblad!CC255</f>
        <v>0</v>
      </c>
      <c r="W266" s="4" t="s">
        <v>94</v>
      </c>
      <c r="X266" s="4" t="s">
        <v>94</v>
      </c>
      <c r="Y266" s="4" t="s">
        <v>94</v>
      </c>
      <c r="Z266" s="4" t="s">
        <v>95</v>
      </c>
      <c r="AA266" s="4" t="s">
        <v>95</v>
      </c>
      <c r="AB266" s="4" t="s">
        <v>95</v>
      </c>
      <c r="AC266" s="4" t="s">
        <v>91</v>
      </c>
      <c r="AD266" s="4" t="s">
        <v>91</v>
      </c>
      <c r="AE266" s="4">
        <v>0</v>
      </c>
      <c r="AF266" s="4">
        <v>0</v>
      </c>
      <c r="AG266" s="4">
        <f>tussenblad!J255</f>
        <v>0</v>
      </c>
      <c r="AH266" s="4">
        <f>tussenblad!I255</f>
        <v>0</v>
      </c>
    </row>
    <row r="267" spans="1:34" x14ac:dyDescent="0.2">
      <c r="A267" s="4" t="s">
        <v>93</v>
      </c>
      <c r="B267" s="4" t="str">
        <f>IF(C267=0,"&lt;BLANK&gt;",Basisgegevens!$F$3)</f>
        <v>&lt;BLANK&gt;</v>
      </c>
      <c r="C267" s="4">
        <f>tussenblad!E256</f>
        <v>0</v>
      </c>
      <c r="D267" s="4">
        <f>tussenblad!H256</f>
        <v>0</v>
      </c>
      <c r="E267" s="25">
        <f>tussenblad!N256</f>
        <v>0</v>
      </c>
      <c r="F267" s="4">
        <f>tussenblad!O256</f>
        <v>0</v>
      </c>
      <c r="G267" s="4">
        <f>tussenblad!P256</f>
        <v>0</v>
      </c>
      <c r="H267" s="25">
        <f>tussenblad!BT256</f>
        <v>0</v>
      </c>
      <c r="I267" s="4">
        <f>tussenblad!Q256</f>
        <v>0</v>
      </c>
      <c r="J267" s="26">
        <f>tussenblad!R256</f>
        <v>0</v>
      </c>
      <c r="K267" s="4">
        <f>IF(tussenblad!$F256="HC","",tussenblad!F256)</f>
        <v>0</v>
      </c>
      <c r="L267" s="4">
        <f>IF(tussenblad!$F256="HC",1,0)</f>
        <v>0</v>
      </c>
      <c r="M267" s="4" t="str">
        <f>IF(tussenblad!V256="Uit",2,"")</f>
        <v/>
      </c>
      <c r="N267" s="4">
        <f>tussenblad!W256</f>
        <v>0</v>
      </c>
      <c r="O267" s="4">
        <f>tussenblad!BV256</f>
        <v>0</v>
      </c>
      <c r="P267" s="4">
        <f>tussenblad!BW256</f>
        <v>0</v>
      </c>
      <c r="Q267" s="4">
        <f>tussenblad!BX256</f>
        <v>0</v>
      </c>
      <c r="R267" s="4">
        <f>tussenblad!BY256</f>
        <v>0</v>
      </c>
      <c r="S267" s="4">
        <f>tussenblad!BZ256</f>
        <v>0</v>
      </c>
      <c r="T267" s="4">
        <f>tussenblad!CA256</f>
        <v>0</v>
      </c>
      <c r="U267" s="4">
        <f>tussenblad!CB256</f>
        <v>0</v>
      </c>
      <c r="V267" s="4">
        <f>tussenblad!CC256</f>
        <v>0</v>
      </c>
      <c r="W267" s="4" t="s">
        <v>94</v>
      </c>
      <c r="X267" s="4" t="s">
        <v>94</v>
      </c>
      <c r="Y267" s="4" t="s">
        <v>94</v>
      </c>
      <c r="Z267" s="4" t="s">
        <v>95</v>
      </c>
      <c r="AA267" s="4" t="s">
        <v>95</v>
      </c>
      <c r="AB267" s="4" t="s">
        <v>95</v>
      </c>
      <c r="AC267" s="4" t="s">
        <v>91</v>
      </c>
      <c r="AD267" s="4" t="s">
        <v>91</v>
      </c>
      <c r="AE267" s="4">
        <v>0</v>
      </c>
      <c r="AF267" s="4">
        <v>0</v>
      </c>
      <c r="AG267" s="4">
        <f>tussenblad!J256</f>
        <v>0</v>
      </c>
      <c r="AH267" s="4">
        <f>tussenblad!I256</f>
        <v>0</v>
      </c>
    </row>
    <row r="268" spans="1:34" x14ac:dyDescent="0.2">
      <c r="A268" s="4" t="s">
        <v>93</v>
      </c>
      <c r="B268" s="4" t="str">
        <f>IF(C268=0,"&lt;BLANK&gt;",Basisgegevens!$F$3)</f>
        <v>&lt;BLANK&gt;</v>
      </c>
      <c r="C268" s="4">
        <f>tussenblad!E257</f>
        <v>0</v>
      </c>
      <c r="D268" s="4">
        <f>tussenblad!H257</f>
        <v>0</v>
      </c>
      <c r="E268" s="25">
        <f>tussenblad!N257</f>
        <v>0</v>
      </c>
      <c r="F268" s="4">
        <f>tussenblad!O257</f>
        <v>0</v>
      </c>
      <c r="G268" s="4">
        <f>tussenblad!P257</f>
        <v>0</v>
      </c>
      <c r="H268" s="25">
        <f>tussenblad!BT257</f>
        <v>0</v>
      </c>
      <c r="I268" s="4">
        <f>tussenblad!Q257</f>
        <v>0</v>
      </c>
      <c r="J268" s="26">
        <f>tussenblad!R257</f>
        <v>0</v>
      </c>
      <c r="K268" s="4">
        <f>IF(tussenblad!$F257="HC","",tussenblad!F257)</f>
        <v>0</v>
      </c>
      <c r="L268" s="4">
        <f>IF(tussenblad!$F257="HC",1,0)</f>
        <v>0</v>
      </c>
      <c r="M268" s="4" t="str">
        <f>IF(tussenblad!V257="Uit",2,"")</f>
        <v/>
      </c>
      <c r="N268" s="4">
        <f>tussenblad!W257</f>
        <v>0</v>
      </c>
      <c r="O268" s="4">
        <f>tussenblad!BV257</f>
        <v>0</v>
      </c>
      <c r="P268" s="4">
        <f>tussenblad!BW257</f>
        <v>0</v>
      </c>
      <c r="Q268" s="4">
        <f>tussenblad!BX257</f>
        <v>0</v>
      </c>
      <c r="R268" s="4">
        <f>tussenblad!BY257</f>
        <v>0</v>
      </c>
      <c r="S268" s="4">
        <f>tussenblad!BZ257</f>
        <v>0</v>
      </c>
      <c r="T268" s="4">
        <f>tussenblad!CA257</f>
        <v>0</v>
      </c>
      <c r="U268" s="4">
        <f>tussenblad!CB257</f>
        <v>0</v>
      </c>
      <c r="V268" s="4">
        <f>tussenblad!CC257</f>
        <v>0</v>
      </c>
      <c r="W268" s="4" t="s">
        <v>94</v>
      </c>
      <c r="X268" s="4" t="s">
        <v>94</v>
      </c>
      <c r="Y268" s="4" t="s">
        <v>94</v>
      </c>
      <c r="Z268" s="4" t="s">
        <v>95</v>
      </c>
      <c r="AA268" s="4" t="s">
        <v>95</v>
      </c>
      <c r="AB268" s="4" t="s">
        <v>95</v>
      </c>
      <c r="AC268" s="4" t="s">
        <v>91</v>
      </c>
      <c r="AD268" s="4" t="s">
        <v>91</v>
      </c>
      <c r="AE268" s="4">
        <v>0</v>
      </c>
      <c r="AF268" s="4">
        <v>0</v>
      </c>
      <c r="AG268" s="4">
        <f>tussenblad!J257</f>
        <v>0</v>
      </c>
      <c r="AH268" s="4">
        <f>tussenblad!I257</f>
        <v>0</v>
      </c>
    </row>
    <row r="269" spans="1:34" x14ac:dyDescent="0.2">
      <c r="A269" s="4" t="s">
        <v>93</v>
      </c>
      <c r="B269" s="4" t="str">
        <f>IF(C269=0,"&lt;BLANK&gt;",Basisgegevens!$F$3)</f>
        <v>&lt;BLANK&gt;</v>
      </c>
      <c r="C269" s="4">
        <f>tussenblad!E258</f>
        <v>0</v>
      </c>
      <c r="D269" s="4">
        <f>tussenblad!H258</f>
        <v>0</v>
      </c>
      <c r="E269" s="25">
        <f>tussenblad!N258</f>
        <v>0</v>
      </c>
      <c r="F269" s="4">
        <f>tussenblad!O258</f>
        <v>0</v>
      </c>
      <c r="G269" s="4">
        <f>tussenblad!P258</f>
        <v>0</v>
      </c>
      <c r="H269" s="25">
        <f>tussenblad!BT258</f>
        <v>0</v>
      </c>
      <c r="I269" s="4">
        <f>tussenblad!Q258</f>
        <v>0</v>
      </c>
      <c r="J269" s="26">
        <f>tussenblad!R258</f>
        <v>0</v>
      </c>
      <c r="K269" s="4">
        <f>IF(tussenblad!$F258="HC","",tussenblad!F258)</f>
        <v>0</v>
      </c>
      <c r="L269" s="4">
        <f>IF(tussenblad!$F258="HC",1,0)</f>
        <v>0</v>
      </c>
      <c r="M269" s="4" t="str">
        <f>IF(tussenblad!V258="Uit",2,"")</f>
        <v/>
      </c>
      <c r="N269" s="4">
        <f>tussenblad!W258</f>
        <v>0</v>
      </c>
      <c r="O269" s="4">
        <f>tussenblad!BV258</f>
        <v>0</v>
      </c>
      <c r="P269" s="4">
        <f>tussenblad!BW258</f>
        <v>0</v>
      </c>
      <c r="Q269" s="4">
        <f>tussenblad!BX258</f>
        <v>0</v>
      </c>
      <c r="R269" s="4">
        <f>tussenblad!BY258</f>
        <v>0</v>
      </c>
      <c r="S269" s="4">
        <f>tussenblad!BZ258</f>
        <v>0</v>
      </c>
      <c r="T269" s="4">
        <f>tussenblad!CA258</f>
        <v>0</v>
      </c>
      <c r="U269" s="4">
        <f>tussenblad!CB258</f>
        <v>0</v>
      </c>
      <c r="V269" s="4">
        <f>tussenblad!CC258</f>
        <v>0</v>
      </c>
      <c r="W269" s="4" t="s">
        <v>94</v>
      </c>
      <c r="X269" s="4" t="s">
        <v>94</v>
      </c>
      <c r="Y269" s="4" t="s">
        <v>94</v>
      </c>
      <c r="Z269" s="4" t="s">
        <v>95</v>
      </c>
      <c r="AA269" s="4" t="s">
        <v>95</v>
      </c>
      <c r="AB269" s="4" t="s">
        <v>95</v>
      </c>
      <c r="AC269" s="4" t="s">
        <v>91</v>
      </c>
      <c r="AD269" s="4" t="s">
        <v>91</v>
      </c>
      <c r="AE269" s="4">
        <v>0</v>
      </c>
      <c r="AF269" s="4">
        <v>0</v>
      </c>
      <c r="AG269" s="4">
        <f>tussenblad!J258</f>
        <v>0</v>
      </c>
      <c r="AH269" s="4">
        <f>tussenblad!I258</f>
        <v>0</v>
      </c>
    </row>
    <row r="270" spans="1:34" x14ac:dyDescent="0.2">
      <c r="A270" s="4" t="s">
        <v>93</v>
      </c>
      <c r="B270" s="4" t="str">
        <f>IF(C270=0,"&lt;BLANK&gt;",Basisgegevens!$F$3)</f>
        <v>&lt;BLANK&gt;</v>
      </c>
      <c r="C270" s="4">
        <f>tussenblad!E259</f>
        <v>0</v>
      </c>
      <c r="D270" s="4">
        <f>tussenblad!H259</f>
        <v>0</v>
      </c>
      <c r="E270" s="25">
        <f>tussenblad!N259</f>
        <v>0</v>
      </c>
      <c r="F270" s="4">
        <f>tussenblad!O259</f>
        <v>0</v>
      </c>
      <c r="G270" s="4">
        <f>tussenblad!P259</f>
        <v>0</v>
      </c>
      <c r="H270" s="25">
        <f>tussenblad!BT259</f>
        <v>0</v>
      </c>
      <c r="I270" s="4">
        <f>tussenblad!Q259</f>
        <v>0</v>
      </c>
      <c r="J270" s="26">
        <f>tussenblad!R259</f>
        <v>0</v>
      </c>
      <c r="K270" s="4">
        <f>IF(tussenblad!$F259="HC","",tussenblad!F259)</f>
        <v>0</v>
      </c>
      <c r="L270" s="4">
        <f>IF(tussenblad!$F259="HC",1,0)</f>
        <v>0</v>
      </c>
      <c r="M270" s="4" t="str">
        <f>IF(tussenblad!V259="Uit",2,"")</f>
        <v/>
      </c>
      <c r="N270" s="4">
        <f>tussenblad!W259</f>
        <v>0</v>
      </c>
      <c r="O270" s="4">
        <f>tussenblad!BV259</f>
        <v>0</v>
      </c>
      <c r="P270" s="4">
        <f>tussenblad!BW259</f>
        <v>0</v>
      </c>
      <c r="Q270" s="4">
        <f>tussenblad!BX259</f>
        <v>0</v>
      </c>
      <c r="R270" s="4">
        <f>tussenblad!BY259</f>
        <v>0</v>
      </c>
      <c r="S270" s="4">
        <f>tussenblad!BZ259</f>
        <v>0</v>
      </c>
      <c r="T270" s="4">
        <f>tussenblad!CA259</f>
        <v>0</v>
      </c>
      <c r="U270" s="4">
        <f>tussenblad!CB259</f>
        <v>0</v>
      </c>
      <c r="V270" s="4">
        <f>tussenblad!CC259</f>
        <v>0</v>
      </c>
      <c r="W270" s="4" t="s">
        <v>94</v>
      </c>
      <c r="X270" s="4" t="s">
        <v>94</v>
      </c>
      <c r="Y270" s="4" t="s">
        <v>94</v>
      </c>
      <c r="Z270" s="4" t="s">
        <v>95</v>
      </c>
      <c r="AA270" s="4" t="s">
        <v>95</v>
      </c>
      <c r="AB270" s="4" t="s">
        <v>95</v>
      </c>
      <c r="AC270" s="4" t="s">
        <v>91</v>
      </c>
      <c r="AD270" s="4" t="s">
        <v>91</v>
      </c>
      <c r="AE270" s="4">
        <v>0</v>
      </c>
      <c r="AF270" s="4">
        <v>0</v>
      </c>
      <c r="AG270" s="4">
        <f>tussenblad!J259</f>
        <v>0</v>
      </c>
      <c r="AH270" s="4">
        <f>tussenblad!I259</f>
        <v>0</v>
      </c>
    </row>
    <row r="271" spans="1:34" x14ac:dyDescent="0.2">
      <c r="A271" s="4" t="s">
        <v>93</v>
      </c>
      <c r="B271" s="4" t="str">
        <f>IF(C271=0,"&lt;BLANK&gt;",Basisgegevens!$F$3)</f>
        <v>&lt;BLANK&gt;</v>
      </c>
      <c r="C271" s="4">
        <f>tussenblad!E260</f>
        <v>0</v>
      </c>
      <c r="D271" s="4">
        <f>tussenblad!H260</f>
        <v>0</v>
      </c>
      <c r="E271" s="25">
        <f>tussenblad!N260</f>
        <v>0</v>
      </c>
      <c r="F271" s="4">
        <f>tussenblad!O260</f>
        <v>0</v>
      </c>
      <c r="G271" s="4">
        <f>tussenblad!P260</f>
        <v>0</v>
      </c>
      <c r="H271" s="25">
        <f>tussenblad!BT260</f>
        <v>0</v>
      </c>
      <c r="I271" s="4">
        <f>tussenblad!Q260</f>
        <v>0</v>
      </c>
      <c r="J271" s="26">
        <f>tussenblad!R260</f>
        <v>0</v>
      </c>
      <c r="K271" s="4">
        <f>IF(tussenblad!$F260="HC","",tussenblad!F260)</f>
        <v>0</v>
      </c>
      <c r="L271" s="4">
        <f>IF(tussenblad!$F260="HC",1,0)</f>
        <v>0</v>
      </c>
      <c r="M271" s="4" t="str">
        <f>IF(tussenblad!V260="Uit",2,"")</f>
        <v/>
      </c>
      <c r="N271" s="4">
        <f>tussenblad!W260</f>
        <v>0</v>
      </c>
      <c r="O271" s="4">
        <f>tussenblad!BV260</f>
        <v>0</v>
      </c>
      <c r="P271" s="4">
        <f>tussenblad!BW260</f>
        <v>0</v>
      </c>
      <c r="Q271" s="4">
        <f>tussenblad!BX260</f>
        <v>0</v>
      </c>
      <c r="R271" s="4">
        <f>tussenblad!BY260</f>
        <v>0</v>
      </c>
      <c r="S271" s="4">
        <f>tussenblad!BZ260</f>
        <v>0</v>
      </c>
      <c r="T271" s="4">
        <f>tussenblad!CA260</f>
        <v>0</v>
      </c>
      <c r="U271" s="4">
        <f>tussenblad!CB260</f>
        <v>0</v>
      </c>
      <c r="V271" s="4">
        <f>tussenblad!CC260</f>
        <v>0</v>
      </c>
      <c r="W271" s="4" t="s">
        <v>94</v>
      </c>
      <c r="X271" s="4" t="s">
        <v>94</v>
      </c>
      <c r="Y271" s="4" t="s">
        <v>94</v>
      </c>
      <c r="Z271" s="4" t="s">
        <v>95</v>
      </c>
      <c r="AA271" s="4" t="s">
        <v>95</v>
      </c>
      <c r="AB271" s="4" t="s">
        <v>95</v>
      </c>
      <c r="AC271" s="4" t="s">
        <v>91</v>
      </c>
      <c r="AD271" s="4" t="s">
        <v>91</v>
      </c>
      <c r="AE271" s="4">
        <v>0</v>
      </c>
      <c r="AF271" s="4">
        <v>0</v>
      </c>
      <c r="AG271" s="4">
        <f>tussenblad!J260</f>
        <v>0</v>
      </c>
      <c r="AH271" s="4">
        <f>tussenblad!I260</f>
        <v>0</v>
      </c>
    </row>
    <row r="272" spans="1:34" x14ac:dyDescent="0.2">
      <c r="A272" s="4" t="s">
        <v>93</v>
      </c>
      <c r="B272" s="4" t="str">
        <f>IF(C272=0,"&lt;BLANK&gt;",Basisgegevens!$F$3)</f>
        <v>&lt;BLANK&gt;</v>
      </c>
      <c r="C272" s="4">
        <f>tussenblad!E261</f>
        <v>0</v>
      </c>
      <c r="D272" s="4">
        <f>tussenblad!H261</f>
        <v>0</v>
      </c>
      <c r="E272" s="25">
        <f>tussenblad!N261</f>
        <v>0</v>
      </c>
      <c r="F272" s="4">
        <f>tussenblad!O261</f>
        <v>0</v>
      </c>
      <c r="G272" s="4">
        <f>tussenblad!P261</f>
        <v>0</v>
      </c>
      <c r="H272" s="25">
        <f>tussenblad!BT261</f>
        <v>0</v>
      </c>
      <c r="I272" s="4">
        <f>tussenblad!Q261</f>
        <v>0</v>
      </c>
      <c r="J272" s="26">
        <f>tussenblad!R261</f>
        <v>0</v>
      </c>
      <c r="K272" s="4">
        <f>IF(tussenblad!$F261="HC","",tussenblad!F261)</f>
        <v>0</v>
      </c>
      <c r="L272" s="4">
        <f>IF(tussenblad!$F261="HC",1,0)</f>
        <v>0</v>
      </c>
      <c r="M272" s="4" t="str">
        <f>IF(tussenblad!V261="Uit",2,"")</f>
        <v/>
      </c>
      <c r="N272" s="4">
        <f>tussenblad!W261</f>
        <v>0</v>
      </c>
      <c r="O272" s="4">
        <f>tussenblad!BV261</f>
        <v>0</v>
      </c>
      <c r="P272" s="4">
        <f>tussenblad!BW261</f>
        <v>0</v>
      </c>
      <c r="Q272" s="4">
        <f>tussenblad!BX261</f>
        <v>0</v>
      </c>
      <c r="R272" s="4">
        <f>tussenblad!BY261</f>
        <v>0</v>
      </c>
      <c r="S272" s="4">
        <f>tussenblad!BZ261</f>
        <v>0</v>
      </c>
      <c r="T272" s="4">
        <f>tussenblad!CA261</f>
        <v>0</v>
      </c>
      <c r="U272" s="4">
        <f>tussenblad!CB261</f>
        <v>0</v>
      </c>
      <c r="V272" s="4">
        <f>tussenblad!CC261</f>
        <v>0</v>
      </c>
      <c r="W272" s="4" t="s">
        <v>94</v>
      </c>
      <c r="X272" s="4" t="s">
        <v>94</v>
      </c>
      <c r="Y272" s="4" t="s">
        <v>94</v>
      </c>
      <c r="Z272" s="4" t="s">
        <v>95</v>
      </c>
      <c r="AA272" s="4" t="s">
        <v>95</v>
      </c>
      <c r="AB272" s="4" t="s">
        <v>95</v>
      </c>
      <c r="AC272" s="4" t="s">
        <v>91</v>
      </c>
      <c r="AD272" s="4" t="s">
        <v>91</v>
      </c>
      <c r="AE272" s="4">
        <v>0</v>
      </c>
      <c r="AF272" s="4">
        <v>0</v>
      </c>
      <c r="AG272" s="4">
        <f>tussenblad!J261</f>
        <v>0</v>
      </c>
      <c r="AH272" s="4">
        <f>tussenblad!I261</f>
        <v>0</v>
      </c>
    </row>
    <row r="273" spans="1:34" x14ac:dyDescent="0.2">
      <c r="A273" s="4" t="s">
        <v>93</v>
      </c>
      <c r="B273" s="4" t="str">
        <f>IF(C273=0,"&lt;BLANK&gt;",Basisgegevens!$F$3)</f>
        <v>&lt;BLANK&gt;</v>
      </c>
      <c r="C273" s="4">
        <f>tussenblad!E262</f>
        <v>0</v>
      </c>
      <c r="D273" s="4">
        <f>tussenblad!H262</f>
        <v>0</v>
      </c>
      <c r="E273" s="25">
        <f>tussenblad!N262</f>
        <v>0</v>
      </c>
      <c r="F273" s="4">
        <f>tussenblad!O262</f>
        <v>0</v>
      </c>
      <c r="G273" s="4">
        <f>tussenblad!P262</f>
        <v>0</v>
      </c>
      <c r="H273" s="25">
        <f>tussenblad!BT262</f>
        <v>0</v>
      </c>
      <c r="I273" s="4">
        <f>tussenblad!Q262</f>
        <v>0</v>
      </c>
      <c r="J273" s="26">
        <f>tussenblad!R262</f>
        <v>0</v>
      </c>
      <c r="K273" s="4">
        <f>IF(tussenblad!$F262="HC","",tussenblad!F262)</f>
        <v>0</v>
      </c>
      <c r="L273" s="4">
        <f>IF(tussenblad!$F262="HC",1,0)</f>
        <v>0</v>
      </c>
      <c r="M273" s="4" t="str">
        <f>IF(tussenblad!V262="Uit",2,"")</f>
        <v/>
      </c>
      <c r="N273" s="4">
        <f>tussenblad!W262</f>
        <v>0</v>
      </c>
      <c r="O273" s="4">
        <f>tussenblad!BV262</f>
        <v>0</v>
      </c>
      <c r="P273" s="4">
        <f>tussenblad!BW262</f>
        <v>0</v>
      </c>
      <c r="Q273" s="4">
        <f>tussenblad!BX262</f>
        <v>0</v>
      </c>
      <c r="R273" s="4">
        <f>tussenblad!BY262</f>
        <v>0</v>
      </c>
      <c r="S273" s="4">
        <f>tussenblad!BZ262</f>
        <v>0</v>
      </c>
      <c r="T273" s="4">
        <f>tussenblad!CA262</f>
        <v>0</v>
      </c>
      <c r="U273" s="4">
        <f>tussenblad!CB262</f>
        <v>0</v>
      </c>
      <c r="V273" s="4">
        <f>tussenblad!CC262</f>
        <v>0</v>
      </c>
      <c r="W273" s="4" t="s">
        <v>94</v>
      </c>
      <c r="X273" s="4" t="s">
        <v>94</v>
      </c>
      <c r="Y273" s="4" t="s">
        <v>94</v>
      </c>
      <c r="Z273" s="4" t="s">
        <v>95</v>
      </c>
      <c r="AA273" s="4" t="s">
        <v>95</v>
      </c>
      <c r="AB273" s="4" t="s">
        <v>95</v>
      </c>
      <c r="AC273" s="4" t="s">
        <v>91</v>
      </c>
      <c r="AD273" s="4" t="s">
        <v>91</v>
      </c>
      <c r="AE273" s="4">
        <v>0</v>
      </c>
      <c r="AF273" s="4">
        <v>0</v>
      </c>
      <c r="AG273" s="4">
        <f>tussenblad!J262</f>
        <v>0</v>
      </c>
      <c r="AH273" s="4">
        <f>tussenblad!I262</f>
        <v>0</v>
      </c>
    </row>
    <row r="274" spans="1:34" x14ac:dyDescent="0.2">
      <c r="A274" s="4" t="s">
        <v>93</v>
      </c>
      <c r="B274" s="4" t="str">
        <f>IF(C274=0,"&lt;BLANK&gt;",Basisgegevens!$F$3)</f>
        <v>&lt;BLANK&gt;</v>
      </c>
      <c r="C274" s="4">
        <f>tussenblad!E263</f>
        <v>0</v>
      </c>
      <c r="D274" s="4">
        <f>tussenblad!H263</f>
        <v>0</v>
      </c>
      <c r="E274" s="25">
        <f>tussenblad!N263</f>
        <v>0</v>
      </c>
      <c r="F274" s="4">
        <f>tussenblad!O263</f>
        <v>0</v>
      </c>
      <c r="G274" s="4">
        <f>tussenblad!P263</f>
        <v>0</v>
      </c>
      <c r="H274" s="25">
        <f>tussenblad!BT263</f>
        <v>0</v>
      </c>
      <c r="I274" s="4">
        <f>tussenblad!Q263</f>
        <v>0</v>
      </c>
      <c r="J274" s="26">
        <f>tussenblad!R263</f>
        <v>0</v>
      </c>
      <c r="K274" s="4">
        <f>IF(tussenblad!$F263="HC","",tussenblad!F263)</f>
        <v>0</v>
      </c>
      <c r="L274" s="4">
        <f>IF(tussenblad!$F263="HC",1,0)</f>
        <v>0</v>
      </c>
      <c r="M274" s="4" t="str">
        <f>IF(tussenblad!V263="Uit",2,"")</f>
        <v/>
      </c>
      <c r="N274" s="4">
        <f>tussenblad!W263</f>
        <v>0</v>
      </c>
      <c r="O274" s="4">
        <f>tussenblad!BV263</f>
        <v>0</v>
      </c>
      <c r="P274" s="4">
        <f>tussenblad!BW263</f>
        <v>0</v>
      </c>
      <c r="Q274" s="4">
        <f>tussenblad!BX263</f>
        <v>0</v>
      </c>
      <c r="R274" s="4">
        <f>tussenblad!BY263</f>
        <v>0</v>
      </c>
      <c r="S274" s="4">
        <f>tussenblad!BZ263</f>
        <v>0</v>
      </c>
      <c r="T274" s="4">
        <f>tussenblad!CA263</f>
        <v>0</v>
      </c>
      <c r="U274" s="4">
        <f>tussenblad!CB263</f>
        <v>0</v>
      </c>
      <c r="V274" s="4">
        <f>tussenblad!CC263</f>
        <v>0</v>
      </c>
      <c r="W274" s="4" t="s">
        <v>94</v>
      </c>
      <c r="X274" s="4" t="s">
        <v>94</v>
      </c>
      <c r="Y274" s="4" t="s">
        <v>94</v>
      </c>
      <c r="Z274" s="4" t="s">
        <v>95</v>
      </c>
      <c r="AA274" s="4" t="s">
        <v>95</v>
      </c>
      <c r="AB274" s="4" t="s">
        <v>95</v>
      </c>
      <c r="AC274" s="4" t="s">
        <v>91</v>
      </c>
      <c r="AD274" s="4" t="s">
        <v>91</v>
      </c>
      <c r="AE274" s="4">
        <v>0</v>
      </c>
      <c r="AF274" s="4">
        <v>0</v>
      </c>
      <c r="AG274" s="4">
        <f>tussenblad!J263</f>
        <v>0</v>
      </c>
      <c r="AH274" s="4">
        <f>tussenblad!I263</f>
        <v>0</v>
      </c>
    </row>
    <row r="275" spans="1:34" x14ac:dyDescent="0.2">
      <c r="A275" s="4" t="s">
        <v>93</v>
      </c>
      <c r="B275" s="4" t="str">
        <f>IF(C275=0,"&lt;BLANK&gt;",Basisgegevens!$F$3)</f>
        <v>&lt;BLANK&gt;</v>
      </c>
      <c r="C275" s="4">
        <f>tussenblad!E264</f>
        <v>0</v>
      </c>
      <c r="D275" s="4">
        <f>tussenblad!H264</f>
        <v>0</v>
      </c>
      <c r="E275" s="25">
        <f>tussenblad!N264</f>
        <v>0</v>
      </c>
      <c r="F275" s="4">
        <f>tussenblad!O264</f>
        <v>0</v>
      </c>
      <c r="G275" s="4">
        <f>tussenblad!P264</f>
        <v>0</v>
      </c>
      <c r="H275" s="25">
        <f>tussenblad!BT264</f>
        <v>0</v>
      </c>
      <c r="I275" s="4">
        <f>tussenblad!Q264</f>
        <v>0</v>
      </c>
      <c r="J275" s="26">
        <f>tussenblad!R264</f>
        <v>0</v>
      </c>
      <c r="K275" s="4">
        <f>IF(tussenblad!$F264="HC","",tussenblad!F264)</f>
        <v>0</v>
      </c>
      <c r="L275" s="4">
        <f>IF(tussenblad!$F264="HC",1,0)</f>
        <v>0</v>
      </c>
      <c r="M275" s="4" t="str">
        <f>IF(tussenblad!V264="Uit",2,"")</f>
        <v/>
      </c>
      <c r="N275" s="4">
        <f>tussenblad!W264</f>
        <v>0</v>
      </c>
      <c r="O275" s="4">
        <f>tussenblad!BV264</f>
        <v>0</v>
      </c>
      <c r="P275" s="4">
        <f>tussenblad!BW264</f>
        <v>0</v>
      </c>
      <c r="Q275" s="4">
        <f>tussenblad!BX264</f>
        <v>0</v>
      </c>
      <c r="R275" s="4">
        <f>tussenblad!BY264</f>
        <v>0</v>
      </c>
      <c r="S275" s="4">
        <f>tussenblad!BZ264</f>
        <v>0</v>
      </c>
      <c r="T275" s="4">
        <f>tussenblad!CA264</f>
        <v>0</v>
      </c>
      <c r="U275" s="4">
        <f>tussenblad!CB264</f>
        <v>0</v>
      </c>
      <c r="V275" s="4">
        <f>tussenblad!CC264</f>
        <v>0</v>
      </c>
      <c r="W275" s="4" t="s">
        <v>94</v>
      </c>
      <c r="X275" s="4" t="s">
        <v>94</v>
      </c>
      <c r="Y275" s="4" t="s">
        <v>94</v>
      </c>
      <c r="Z275" s="4" t="s">
        <v>95</v>
      </c>
      <c r="AA275" s="4" t="s">
        <v>95</v>
      </c>
      <c r="AB275" s="4" t="s">
        <v>95</v>
      </c>
      <c r="AC275" s="4" t="s">
        <v>91</v>
      </c>
      <c r="AD275" s="4" t="s">
        <v>91</v>
      </c>
      <c r="AE275" s="4">
        <v>0</v>
      </c>
      <c r="AF275" s="4">
        <v>0</v>
      </c>
      <c r="AG275" s="4">
        <f>tussenblad!J264</f>
        <v>0</v>
      </c>
      <c r="AH275" s="4">
        <f>tussenblad!I264</f>
        <v>0</v>
      </c>
    </row>
    <row r="276" spans="1:34" x14ac:dyDescent="0.2">
      <c r="A276" s="4" t="s">
        <v>93</v>
      </c>
      <c r="B276" s="4" t="str">
        <f>IF(C276=0,"&lt;BLANK&gt;",Basisgegevens!$F$3)</f>
        <v>&lt;BLANK&gt;</v>
      </c>
      <c r="C276" s="4">
        <f>tussenblad!E265</f>
        <v>0</v>
      </c>
      <c r="D276" s="4">
        <f>tussenblad!H265</f>
        <v>0</v>
      </c>
      <c r="E276" s="25">
        <f>tussenblad!N265</f>
        <v>0</v>
      </c>
      <c r="F276" s="4">
        <f>tussenblad!O265</f>
        <v>0</v>
      </c>
      <c r="G276" s="4">
        <f>tussenblad!P265</f>
        <v>0</v>
      </c>
      <c r="H276" s="25">
        <f>tussenblad!BT265</f>
        <v>0</v>
      </c>
      <c r="I276" s="4">
        <f>tussenblad!Q265</f>
        <v>0</v>
      </c>
      <c r="J276" s="26">
        <f>tussenblad!R265</f>
        <v>0</v>
      </c>
      <c r="K276" s="4">
        <f>IF(tussenblad!$F265="HC","",tussenblad!F265)</f>
        <v>0</v>
      </c>
      <c r="L276" s="4">
        <f>IF(tussenblad!$F265="HC",1,0)</f>
        <v>0</v>
      </c>
      <c r="M276" s="4" t="str">
        <f>IF(tussenblad!V265="Uit",2,"")</f>
        <v/>
      </c>
      <c r="N276" s="4">
        <f>tussenblad!W265</f>
        <v>0</v>
      </c>
      <c r="O276" s="4">
        <f>tussenblad!BV265</f>
        <v>0</v>
      </c>
      <c r="P276" s="4">
        <f>tussenblad!BW265</f>
        <v>0</v>
      </c>
      <c r="Q276" s="4">
        <f>tussenblad!BX265</f>
        <v>0</v>
      </c>
      <c r="R276" s="4">
        <f>tussenblad!BY265</f>
        <v>0</v>
      </c>
      <c r="S276" s="4">
        <f>tussenblad!BZ265</f>
        <v>0</v>
      </c>
      <c r="T276" s="4">
        <f>tussenblad!CA265</f>
        <v>0</v>
      </c>
      <c r="U276" s="4">
        <f>tussenblad!CB265</f>
        <v>0</v>
      </c>
      <c r="V276" s="4">
        <f>tussenblad!CC265</f>
        <v>0</v>
      </c>
      <c r="W276" s="4" t="s">
        <v>94</v>
      </c>
      <c r="X276" s="4" t="s">
        <v>94</v>
      </c>
      <c r="Y276" s="4" t="s">
        <v>94</v>
      </c>
      <c r="Z276" s="4" t="s">
        <v>95</v>
      </c>
      <c r="AA276" s="4" t="s">
        <v>95</v>
      </c>
      <c r="AB276" s="4" t="s">
        <v>95</v>
      </c>
      <c r="AC276" s="4" t="s">
        <v>91</v>
      </c>
      <c r="AD276" s="4" t="s">
        <v>91</v>
      </c>
      <c r="AE276" s="4">
        <v>0</v>
      </c>
      <c r="AF276" s="4">
        <v>0</v>
      </c>
      <c r="AG276" s="4">
        <f>tussenblad!J265</f>
        <v>0</v>
      </c>
      <c r="AH276" s="4">
        <f>tussenblad!I265</f>
        <v>0</v>
      </c>
    </row>
    <row r="277" spans="1:34" x14ac:dyDescent="0.2">
      <c r="A277" s="4" t="s">
        <v>93</v>
      </c>
      <c r="B277" s="4" t="str">
        <f>IF(C277=0,"&lt;BLANK&gt;",Basisgegevens!$F$3)</f>
        <v>&lt;BLANK&gt;</v>
      </c>
      <c r="C277" s="4">
        <f>tussenblad!E266</f>
        <v>0</v>
      </c>
      <c r="D277" s="4">
        <f>tussenblad!H266</f>
        <v>0</v>
      </c>
      <c r="E277" s="25">
        <f>tussenblad!N266</f>
        <v>0</v>
      </c>
      <c r="F277" s="4">
        <f>tussenblad!O266</f>
        <v>0</v>
      </c>
      <c r="G277" s="4">
        <f>tussenblad!P266</f>
        <v>0</v>
      </c>
      <c r="H277" s="25">
        <f>tussenblad!BT266</f>
        <v>0</v>
      </c>
      <c r="I277" s="4">
        <f>tussenblad!Q266</f>
        <v>0</v>
      </c>
      <c r="J277" s="26">
        <f>tussenblad!R266</f>
        <v>0</v>
      </c>
      <c r="K277" s="4">
        <f>IF(tussenblad!$F266="HC","",tussenblad!F266)</f>
        <v>0</v>
      </c>
      <c r="L277" s="4">
        <f>IF(tussenblad!$F266="HC",1,0)</f>
        <v>0</v>
      </c>
      <c r="M277" s="4" t="str">
        <f>IF(tussenblad!V266="Uit",2,"")</f>
        <v/>
      </c>
      <c r="N277" s="4">
        <f>tussenblad!W266</f>
        <v>0</v>
      </c>
      <c r="O277" s="4">
        <f>tussenblad!BV266</f>
        <v>0</v>
      </c>
      <c r="P277" s="4">
        <f>tussenblad!BW266</f>
        <v>0</v>
      </c>
      <c r="Q277" s="4">
        <f>tussenblad!BX266</f>
        <v>0</v>
      </c>
      <c r="R277" s="4">
        <f>tussenblad!BY266</f>
        <v>0</v>
      </c>
      <c r="S277" s="4">
        <f>tussenblad!BZ266</f>
        <v>0</v>
      </c>
      <c r="T277" s="4">
        <f>tussenblad!CA266</f>
        <v>0</v>
      </c>
      <c r="U277" s="4">
        <f>tussenblad!CB266</f>
        <v>0</v>
      </c>
      <c r="V277" s="4">
        <f>tussenblad!CC266</f>
        <v>0</v>
      </c>
      <c r="W277" s="4" t="s">
        <v>94</v>
      </c>
      <c r="X277" s="4" t="s">
        <v>94</v>
      </c>
      <c r="Y277" s="4" t="s">
        <v>94</v>
      </c>
      <c r="Z277" s="4" t="s">
        <v>95</v>
      </c>
      <c r="AA277" s="4" t="s">
        <v>95</v>
      </c>
      <c r="AB277" s="4" t="s">
        <v>95</v>
      </c>
      <c r="AC277" s="4" t="s">
        <v>91</v>
      </c>
      <c r="AD277" s="4" t="s">
        <v>91</v>
      </c>
      <c r="AE277" s="4">
        <v>0</v>
      </c>
      <c r="AF277" s="4">
        <v>0</v>
      </c>
      <c r="AG277" s="4">
        <f>tussenblad!J266</f>
        <v>0</v>
      </c>
      <c r="AH277" s="4">
        <f>tussenblad!I266</f>
        <v>0</v>
      </c>
    </row>
    <row r="278" spans="1:34" x14ac:dyDescent="0.2">
      <c r="A278" s="4" t="s">
        <v>93</v>
      </c>
      <c r="B278" s="4" t="str">
        <f>IF(C278=0,"&lt;BLANK&gt;",Basisgegevens!$F$3)</f>
        <v>&lt;BLANK&gt;</v>
      </c>
      <c r="C278" s="4">
        <f>tussenblad!E267</f>
        <v>0</v>
      </c>
      <c r="D278" s="4">
        <f>tussenblad!H267</f>
        <v>0</v>
      </c>
      <c r="E278" s="25">
        <f>tussenblad!N267</f>
        <v>0</v>
      </c>
      <c r="F278" s="4">
        <f>tussenblad!O267</f>
        <v>0</v>
      </c>
      <c r="G278" s="4">
        <f>tussenblad!P267</f>
        <v>0</v>
      </c>
      <c r="H278" s="25">
        <f>tussenblad!BT267</f>
        <v>0</v>
      </c>
      <c r="I278" s="4">
        <f>tussenblad!Q267</f>
        <v>0</v>
      </c>
      <c r="J278" s="26">
        <f>tussenblad!R267</f>
        <v>0</v>
      </c>
      <c r="K278" s="4">
        <f>IF(tussenblad!$F267="HC","",tussenblad!F267)</f>
        <v>0</v>
      </c>
      <c r="L278" s="4">
        <f>IF(tussenblad!$F267="HC",1,0)</f>
        <v>0</v>
      </c>
      <c r="M278" s="4" t="str">
        <f>IF(tussenblad!V267="Uit",2,"")</f>
        <v/>
      </c>
      <c r="N278" s="4">
        <f>tussenblad!W267</f>
        <v>0</v>
      </c>
      <c r="O278" s="4">
        <f>tussenblad!BV267</f>
        <v>0</v>
      </c>
      <c r="P278" s="4">
        <f>tussenblad!BW267</f>
        <v>0</v>
      </c>
      <c r="Q278" s="4">
        <f>tussenblad!BX267</f>
        <v>0</v>
      </c>
      <c r="R278" s="4">
        <f>tussenblad!BY267</f>
        <v>0</v>
      </c>
      <c r="S278" s="4">
        <f>tussenblad!BZ267</f>
        <v>0</v>
      </c>
      <c r="T278" s="4">
        <f>tussenblad!CA267</f>
        <v>0</v>
      </c>
      <c r="U278" s="4">
        <f>tussenblad!CB267</f>
        <v>0</v>
      </c>
      <c r="V278" s="4">
        <f>tussenblad!CC267</f>
        <v>0</v>
      </c>
      <c r="W278" s="4" t="s">
        <v>94</v>
      </c>
      <c r="X278" s="4" t="s">
        <v>94</v>
      </c>
      <c r="Y278" s="4" t="s">
        <v>94</v>
      </c>
      <c r="Z278" s="4" t="s">
        <v>95</v>
      </c>
      <c r="AA278" s="4" t="s">
        <v>95</v>
      </c>
      <c r="AB278" s="4" t="s">
        <v>95</v>
      </c>
      <c r="AC278" s="4" t="s">
        <v>91</v>
      </c>
      <c r="AD278" s="4" t="s">
        <v>91</v>
      </c>
      <c r="AE278" s="4">
        <v>0</v>
      </c>
      <c r="AF278" s="4">
        <v>0</v>
      </c>
      <c r="AG278" s="4">
        <f>tussenblad!J267</f>
        <v>0</v>
      </c>
      <c r="AH278" s="4">
        <f>tussenblad!I267</f>
        <v>0</v>
      </c>
    </row>
    <row r="279" spans="1:34" x14ac:dyDescent="0.2">
      <c r="A279" s="4" t="s">
        <v>93</v>
      </c>
      <c r="B279" s="4" t="str">
        <f>IF(C279=0,"&lt;BLANK&gt;",Basisgegevens!$F$3)</f>
        <v>&lt;BLANK&gt;</v>
      </c>
      <c r="C279" s="4">
        <f>tussenblad!E268</f>
        <v>0</v>
      </c>
      <c r="D279" s="4">
        <f>tussenblad!H268</f>
        <v>0</v>
      </c>
      <c r="E279" s="25">
        <f>tussenblad!N268</f>
        <v>0</v>
      </c>
      <c r="F279" s="4">
        <f>tussenblad!O268</f>
        <v>0</v>
      </c>
      <c r="G279" s="4">
        <f>tussenblad!P268</f>
        <v>0</v>
      </c>
      <c r="H279" s="25">
        <f>tussenblad!BT268</f>
        <v>0</v>
      </c>
      <c r="I279" s="4">
        <f>tussenblad!Q268</f>
        <v>0</v>
      </c>
      <c r="J279" s="26">
        <f>tussenblad!R268</f>
        <v>0</v>
      </c>
      <c r="K279" s="4">
        <f>IF(tussenblad!$F268="HC","",tussenblad!F268)</f>
        <v>0</v>
      </c>
      <c r="L279" s="4">
        <f>IF(tussenblad!$F268="HC",1,0)</f>
        <v>0</v>
      </c>
      <c r="M279" s="4" t="str">
        <f>IF(tussenblad!V268="Uit",2,"")</f>
        <v/>
      </c>
      <c r="N279" s="4">
        <f>tussenblad!W268</f>
        <v>0</v>
      </c>
      <c r="O279" s="4">
        <f>tussenblad!BV268</f>
        <v>0</v>
      </c>
      <c r="P279" s="4">
        <f>tussenblad!BW268</f>
        <v>0</v>
      </c>
      <c r="Q279" s="4">
        <f>tussenblad!BX268</f>
        <v>0</v>
      </c>
      <c r="R279" s="4">
        <f>tussenblad!BY268</f>
        <v>0</v>
      </c>
      <c r="S279" s="4">
        <f>tussenblad!BZ268</f>
        <v>0</v>
      </c>
      <c r="T279" s="4">
        <f>tussenblad!CA268</f>
        <v>0</v>
      </c>
      <c r="U279" s="4">
        <f>tussenblad!CB268</f>
        <v>0</v>
      </c>
      <c r="V279" s="4">
        <f>tussenblad!CC268</f>
        <v>0</v>
      </c>
      <c r="W279" s="4" t="s">
        <v>94</v>
      </c>
      <c r="X279" s="4" t="s">
        <v>94</v>
      </c>
      <c r="Y279" s="4" t="s">
        <v>94</v>
      </c>
      <c r="Z279" s="4" t="s">
        <v>95</v>
      </c>
      <c r="AA279" s="4" t="s">
        <v>95</v>
      </c>
      <c r="AB279" s="4" t="s">
        <v>95</v>
      </c>
      <c r="AC279" s="4" t="s">
        <v>91</v>
      </c>
      <c r="AD279" s="4" t="s">
        <v>91</v>
      </c>
      <c r="AE279" s="4">
        <v>0</v>
      </c>
      <c r="AF279" s="4">
        <v>0</v>
      </c>
      <c r="AG279" s="4">
        <f>tussenblad!J268</f>
        <v>0</v>
      </c>
      <c r="AH279" s="4">
        <f>tussenblad!I268</f>
        <v>0</v>
      </c>
    </row>
    <row r="280" spans="1:34" x14ac:dyDescent="0.2">
      <c r="A280" s="4" t="s">
        <v>93</v>
      </c>
      <c r="B280" s="4" t="str">
        <f>IF(C280=0,"&lt;BLANK&gt;",Basisgegevens!$F$3)</f>
        <v>&lt;BLANK&gt;</v>
      </c>
      <c r="C280" s="4">
        <f>tussenblad!E269</f>
        <v>0</v>
      </c>
      <c r="D280" s="4">
        <f>tussenblad!H269</f>
        <v>0</v>
      </c>
      <c r="E280" s="25">
        <f>tussenblad!N269</f>
        <v>0</v>
      </c>
      <c r="F280" s="4">
        <f>tussenblad!O269</f>
        <v>0</v>
      </c>
      <c r="G280" s="4">
        <f>tussenblad!P269</f>
        <v>0</v>
      </c>
      <c r="H280" s="25">
        <f>tussenblad!BT269</f>
        <v>0</v>
      </c>
      <c r="I280" s="4">
        <f>tussenblad!Q269</f>
        <v>0</v>
      </c>
      <c r="J280" s="26">
        <f>tussenblad!R269</f>
        <v>0</v>
      </c>
      <c r="K280" s="4">
        <f>IF(tussenblad!$F269="HC","",tussenblad!F269)</f>
        <v>0</v>
      </c>
      <c r="L280" s="4">
        <f>IF(tussenblad!$F269="HC",1,0)</f>
        <v>0</v>
      </c>
      <c r="M280" s="4" t="str">
        <f>IF(tussenblad!V269="Uit",2,"")</f>
        <v/>
      </c>
      <c r="N280" s="4">
        <f>tussenblad!W269</f>
        <v>0</v>
      </c>
      <c r="O280" s="4">
        <f>tussenblad!BV269</f>
        <v>0</v>
      </c>
      <c r="P280" s="4">
        <f>tussenblad!BW269</f>
        <v>0</v>
      </c>
      <c r="Q280" s="4">
        <f>tussenblad!BX269</f>
        <v>0</v>
      </c>
      <c r="R280" s="4">
        <f>tussenblad!BY269</f>
        <v>0</v>
      </c>
      <c r="S280" s="4">
        <f>tussenblad!BZ269</f>
        <v>0</v>
      </c>
      <c r="T280" s="4">
        <f>tussenblad!CA269</f>
        <v>0</v>
      </c>
      <c r="U280" s="4">
        <f>tussenblad!CB269</f>
        <v>0</v>
      </c>
      <c r="V280" s="4">
        <f>tussenblad!CC269</f>
        <v>0</v>
      </c>
      <c r="W280" s="4" t="s">
        <v>94</v>
      </c>
      <c r="X280" s="4" t="s">
        <v>94</v>
      </c>
      <c r="Y280" s="4" t="s">
        <v>94</v>
      </c>
      <c r="Z280" s="4" t="s">
        <v>95</v>
      </c>
      <c r="AA280" s="4" t="s">
        <v>95</v>
      </c>
      <c r="AB280" s="4" t="s">
        <v>95</v>
      </c>
      <c r="AC280" s="4" t="s">
        <v>91</v>
      </c>
      <c r="AD280" s="4" t="s">
        <v>91</v>
      </c>
      <c r="AE280" s="4">
        <v>0</v>
      </c>
      <c r="AF280" s="4">
        <v>0</v>
      </c>
      <c r="AG280" s="4">
        <f>tussenblad!J269</f>
        <v>0</v>
      </c>
      <c r="AH280" s="4">
        <f>tussenblad!I269</f>
        <v>0</v>
      </c>
    </row>
    <row r="281" spans="1:34" x14ac:dyDescent="0.2">
      <c r="A281" s="4" t="s">
        <v>93</v>
      </c>
      <c r="B281" s="4" t="str">
        <f>IF(C281=0,"&lt;BLANK&gt;",Basisgegevens!$F$3)</f>
        <v>&lt;BLANK&gt;</v>
      </c>
      <c r="C281" s="4">
        <f>tussenblad!E270</f>
        <v>0</v>
      </c>
      <c r="D281" s="4">
        <f>tussenblad!H270</f>
        <v>0</v>
      </c>
      <c r="E281" s="25">
        <f>tussenblad!N270</f>
        <v>0</v>
      </c>
      <c r="F281" s="4">
        <f>tussenblad!O270</f>
        <v>0</v>
      </c>
      <c r="G281" s="4">
        <f>tussenblad!P270</f>
        <v>0</v>
      </c>
      <c r="H281" s="25">
        <f>tussenblad!BT270</f>
        <v>0</v>
      </c>
      <c r="I281" s="4">
        <f>tussenblad!Q270</f>
        <v>0</v>
      </c>
      <c r="J281" s="26">
        <f>tussenblad!R270</f>
        <v>0</v>
      </c>
      <c r="K281" s="4">
        <f>IF(tussenblad!$F270="HC","",tussenblad!F270)</f>
        <v>0</v>
      </c>
      <c r="L281" s="4">
        <f>IF(tussenblad!$F270="HC",1,0)</f>
        <v>0</v>
      </c>
      <c r="M281" s="4" t="str">
        <f>IF(tussenblad!V270="Uit",2,"")</f>
        <v/>
      </c>
      <c r="N281" s="4">
        <f>tussenblad!W270</f>
        <v>0</v>
      </c>
      <c r="O281" s="4">
        <f>tussenblad!BV270</f>
        <v>0</v>
      </c>
      <c r="P281" s="4">
        <f>tussenblad!BW270</f>
        <v>0</v>
      </c>
      <c r="Q281" s="4">
        <f>tussenblad!BX270</f>
        <v>0</v>
      </c>
      <c r="R281" s="4">
        <f>tussenblad!BY270</f>
        <v>0</v>
      </c>
      <c r="S281" s="4">
        <f>tussenblad!BZ270</f>
        <v>0</v>
      </c>
      <c r="T281" s="4">
        <f>tussenblad!CA270</f>
        <v>0</v>
      </c>
      <c r="U281" s="4">
        <f>tussenblad!CB270</f>
        <v>0</v>
      </c>
      <c r="V281" s="4">
        <f>tussenblad!CC270</f>
        <v>0</v>
      </c>
      <c r="W281" s="4" t="s">
        <v>94</v>
      </c>
      <c r="X281" s="4" t="s">
        <v>94</v>
      </c>
      <c r="Y281" s="4" t="s">
        <v>94</v>
      </c>
      <c r="Z281" s="4" t="s">
        <v>95</v>
      </c>
      <c r="AA281" s="4" t="s">
        <v>95</v>
      </c>
      <c r="AB281" s="4" t="s">
        <v>95</v>
      </c>
      <c r="AC281" s="4" t="s">
        <v>91</v>
      </c>
      <c r="AD281" s="4" t="s">
        <v>91</v>
      </c>
      <c r="AE281" s="4">
        <v>0</v>
      </c>
      <c r="AF281" s="4">
        <v>0</v>
      </c>
      <c r="AG281" s="4">
        <f>tussenblad!J270</f>
        <v>0</v>
      </c>
      <c r="AH281" s="4">
        <f>tussenblad!I270</f>
        <v>0</v>
      </c>
    </row>
    <row r="282" spans="1:34" x14ac:dyDescent="0.2">
      <c r="A282" s="4" t="s">
        <v>93</v>
      </c>
      <c r="B282" s="4" t="str">
        <f>IF(C282=0,"&lt;BLANK&gt;",Basisgegevens!$F$3)</f>
        <v>&lt;BLANK&gt;</v>
      </c>
      <c r="C282" s="4">
        <f>tussenblad!E271</f>
        <v>0</v>
      </c>
      <c r="D282" s="4">
        <f>tussenblad!H271</f>
        <v>0</v>
      </c>
      <c r="E282" s="25">
        <f>tussenblad!N271</f>
        <v>0</v>
      </c>
      <c r="F282" s="4">
        <f>tussenblad!O271</f>
        <v>0</v>
      </c>
      <c r="G282" s="4">
        <f>tussenblad!P271</f>
        <v>0</v>
      </c>
      <c r="H282" s="25">
        <f>tussenblad!BT271</f>
        <v>0</v>
      </c>
      <c r="I282" s="4">
        <f>tussenblad!Q271</f>
        <v>0</v>
      </c>
      <c r="J282" s="26">
        <f>tussenblad!R271</f>
        <v>0</v>
      </c>
      <c r="K282" s="4">
        <f>IF(tussenblad!$F271="HC","",tussenblad!F271)</f>
        <v>0</v>
      </c>
      <c r="L282" s="4">
        <f>IF(tussenblad!$F271="HC",1,0)</f>
        <v>0</v>
      </c>
      <c r="M282" s="4" t="str">
        <f>IF(tussenblad!V271="Uit",2,"")</f>
        <v/>
      </c>
      <c r="N282" s="4">
        <f>tussenblad!W271</f>
        <v>0</v>
      </c>
      <c r="O282" s="4">
        <f>tussenblad!BV271</f>
        <v>0</v>
      </c>
      <c r="P282" s="4">
        <f>tussenblad!BW271</f>
        <v>0</v>
      </c>
      <c r="Q282" s="4">
        <f>tussenblad!BX271</f>
        <v>0</v>
      </c>
      <c r="R282" s="4">
        <f>tussenblad!BY271</f>
        <v>0</v>
      </c>
      <c r="S282" s="4">
        <f>tussenblad!BZ271</f>
        <v>0</v>
      </c>
      <c r="T282" s="4">
        <f>tussenblad!CA271</f>
        <v>0</v>
      </c>
      <c r="U282" s="4">
        <f>tussenblad!CB271</f>
        <v>0</v>
      </c>
      <c r="V282" s="4">
        <f>tussenblad!CC271</f>
        <v>0</v>
      </c>
      <c r="W282" s="4" t="s">
        <v>94</v>
      </c>
      <c r="X282" s="4" t="s">
        <v>94</v>
      </c>
      <c r="Y282" s="4" t="s">
        <v>94</v>
      </c>
      <c r="Z282" s="4" t="s">
        <v>95</v>
      </c>
      <c r="AA282" s="4" t="s">
        <v>95</v>
      </c>
      <c r="AB282" s="4" t="s">
        <v>95</v>
      </c>
      <c r="AC282" s="4" t="s">
        <v>91</v>
      </c>
      <c r="AD282" s="4" t="s">
        <v>91</v>
      </c>
      <c r="AE282" s="4">
        <v>0</v>
      </c>
      <c r="AF282" s="4">
        <v>0</v>
      </c>
      <c r="AG282" s="4">
        <f>tussenblad!J271</f>
        <v>0</v>
      </c>
      <c r="AH282" s="4">
        <f>tussenblad!I271</f>
        <v>0</v>
      </c>
    </row>
    <row r="283" spans="1:34" x14ac:dyDescent="0.2">
      <c r="A283" s="4" t="s">
        <v>93</v>
      </c>
      <c r="B283" s="4" t="str">
        <f>IF(C283=0,"&lt;BLANK&gt;",Basisgegevens!$F$3)</f>
        <v>&lt;BLANK&gt;</v>
      </c>
      <c r="C283" s="4">
        <f>tussenblad!E272</f>
        <v>0</v>
      </c>
      <c r="D283" s="4">
        <f>tussenblad!H272</f>
        <v>0</v>
      </c>
      <c r="E283" s="25">
        <f>tussenblad!N272</f>
        <v>0</v>
      </c>
      <c r="F283" s="4">
        <f>tussenblad!O272</f>
        <v>0</v>
      </c>
      <c r="G283" s="4">
        <f>tussenblad!P272</f>
        <v>0</v>
      </c>
      <c r="H283" s="25">
        <f>tussenblad!BT272</f>
        <v>0</v>
      </c>
      <c r="I283" s="4">
        <f>tussenblad!Q272</f>
        <v>0</v>
      </c>
      <c r="J283" s="26">
        <f>tussenblad!R272</f>
        <v>0</v>
      </c>
      <c r="K283" s="4">
        <f>IF(tussenblad!$F272="HC","",tussenblad!F272)</f>
        <v>0</v>
      </c>
      <c r="L283" s="4">
        <f>IF(tussenblad!$F272="HC",1,0)</f>
        <v>0</v>
      </c>
      <c r="M283" s="4" t="str">
        <f>IF(tussenblad!V272="Uit",2,"")</f>
        <v/>
      </c>
      <c r="N283" s="4">
        <f>tussenblad!W272</f>
        <v>0</v>
      </c>
      <c r="O283" s="4">
        <f>tussenblad!BV272</f>
        <v>0</v>
      </c>
      <c r="P283" s="4">
        <f>tussenblad!BW272</f>
        <v>0</v>
      </c>
      <c r="Q283" s="4">
        <f>tussenblad!BX272</f>
        <v>0</v>
      </c>
      <c r="R283" s="4">
        <f>tussenblad!BY272</f>
        <v>0</v>
      </c>
      <c r="S283" s="4">
        <f>tussenblad!BZ272</f>
        <v>0</v>
      </c>
      <c r="T283" s="4">
        <f>tussenblad!CA272</f>
        <v>0</v>
      </c>
      <c r="U283" s="4">
        <f>tussenblad!CB272</f>
        <v>0</v>
      </c>
      <c r="V283" s="4">
        <f>tussenblad!CC272</f>
        <v>0</v>
      </c>
      <c r="W283" s="4" t="s">
        <v>94</v>
      </c>
      <c r="X283" s="4" t="s">
        <v>94</v>
      </c>
      <c r="Y283" s="4" t="s">
        <v>94</v>
      </c>
      <c r="Z283" s="4" t="s">
        <v>95</v>
      </c>
      <c r="AA283" s="4" t="s">
        <v>95</v>
      </c>
      <c r="AB283" s="4" t="s">
        <v>95</v>
      </c>
      <c r="AC283" s="4" t="s">
        <v>91</v>
      </c>
      <c r="AD283" s="4" t="s">
        <v>91</v>
      </c>
      <c r="AE283" s="4">
        <v>0</v>
      </c>
      <c r="AF283" s="4">
        <v>0</v>
      </c>
      <c r="AG283" s="4">
        <f>tussenblad!J272</f>
        <v>0</v>
      </c>
      <c r="AH283" s="4">
        <f>tussenblad!I272</f>
        <v>0</v>
      </c>
    </row>
    <row r="284" spans="1:34" x14ac:dyDescent="0.2">
      <c r="A284" s="4" t="s">
        <v>93</v>
      </c>
      <c r="B284" s="4" t="str">
        <f>IF(C284=0,"&lt;BLANK&gt;",Basisgegevens!$F$3)</f>
        <v>&lt;BLANK&gt;</v>
      </c>
      <c r="C284" s="4">
        <f>tussenblad!E273</f>
        <v>0</v>
      </c>
      <c r="D284" s="4">
        <f>tussenblad!H273</f>
        <v>0</v>
      </c>
      <c r="E284" s="25">
        <f>tussenblad!N273</f>
        <v>0</v>
      </c>
      <c r="F284" s="4">
        <f>tussenblad!O273</f>
        <v>0</v>
      </c>
      <c r="G284" s="4">
        <f>tussenblad!P273</f>
        <v>0</v>
      </c>
      <c r="H284" s="25">
        <f>tussenblad!BT273</f>
        <v>0</v>
      </c>
      <c r="I284" s="4">
        <f>tussenblad!Q273</f>
        <v>0</v>
      </c>
      <c r="J284" s="26">
        <f>tussenblad!R273</f>
        <v>0</v>
      </c>
      <c r="K284" s="4">
        <f>IF(tussenblad!$F273="HC","",tussenblad!F273)</f>
        <v>0</v>
      </c>
      <c r="L284" s="4">
        <f>IF(tussenblad!$F273="HC",1,0)</f>
        <v>0</v>
      </c>
      <c r="M284" s="4" t="str">
        <f>IF(tussenblad!V273="Uit",2,"")</f>
        <v/>
      </c>
      <c r="N284" s="4">
        <f>tussenblad!W273</f>
        <v>0</v>
      </c>
      <c r="O284" s="4">
        <f>tussenblad!BV273</f>
        <v>0</v>
      </c>
      <c r="P284" s="4">
        <f>tussenblad!BW273</f>
        <v>0</v>
      </c>
      <c r="Q284" s="4">
        <f>tussenblad!BX273</f>
        <v>0</v>
      </c>
      <c r="R284" s="4">
        <f>tussenblad!BY273</f>
        <v>0</v>
      </c>
      <c r="S284" s="4">
        <f>tussenblad!BZ273</f>
        <v>0</v>
      </c>
      <c r="T284" s="4">
        <f>tussenblad!CA273</f>
        <v>0</v>
      </c>
      <c r="U284" s="4">
        <f>tussenblad!CB273</f>
        <v>0</v>
      </c>
      <c r="V284" s="4">
        <f>tussenblad!CC273</f>
        <v>0</v>
      </c>
      <c r="W284" s="4" t="s">
        <v>94</v>
      </c>
      <c r="X284" s="4" t="s">
        <v>94</v>
      </c>
      <c r="Y284" s="4" t="s">
        <v>94</v>
      </c>
      <c r="Z284" s="4" t="s">
        <v>95</v>
      </c>
      <c r="AA284" s="4" t="s">
        <v>95</v>
      </c>
      <c r="AB284" s="4" t="s">
        <v>95</v>
      </c>
      <c r="AC284" s="4" t="s">
        <v>91</v>
      </c>
      <c r="AD284" s="4" t="s">
        <v>91</v>
      </c>
      <c r="AE284" s="4">
        <v>0</v>
      </c>
      <c r="AF284" s="4">
        <v>0</v>
      </c>
      <c r="AG284" s="4">
        <f>tussenblad!J273</f>
        <v>0</v>
      </c>
      <c r="AH284" s="4">
        <f>tussenblad!I273</f>
        <v>0</v>
      </c>
    </row>
    <row r="285" spans="1:34" x14ac:dyDescent="0.2">
      <c r="A285" s="4" t="s">
        <v>93</v>
      </c>
      <c r="B285" s="4" t="str">
        <f>IF(C285=0,"&lt;BLANK&gt;",Basisgegevens!$F$3)</f>
        <v>&lt;BLANK&gt;</v>
      </c>
      <c r="C285" s="4">
        <f>tussenblad!E274</f>
        <v>0</v>
      </c>
      <c r="D285" s="4">
        <f>tussenblad!H274</f>
        <v>0</v>
      </c>
      <c r="E285" s="25">
        <f>tussenblad!N274</f>
        <v>0</v>
      </c>
      <c r="F285" s="4">
        <f>tussenblad!O274</f>
        <v>0</v>
      </c>
      <c r="G285" s="4">
        <f>tussenblad!P274</f>
        <v>0</v>
      </c>
      <c r="H285" s="25">
        <f>tussenblad!BT274</f>
        <v>0</v>
      </c>
      <c r="I285" s="4">
        <f>tussenblad!Q274</f>
        <v>0</v>
      </c>
      <c r="J285" s="26">
        <f>tussenblad!R274</f>
        <v>0</v>
      </c>
      <c r="K285" s="4">
        <f>IF(tussenblad!$F274="HC","",tussenblad!F274)</f>
        <v>0</v>
      </c>
      <c r="L285" s="4">
        <f>IF(tussenblad!$F274="HC",1,0)</f>
        <v>0</v>
      </c>
      <c r="M285" s="4" t="str">
        <f>IF(tussenblad!V274="Uit",2,"")</f>
        <v/>
      </c>
      <c r="N285" s="4">
        <f>tussenblad!W274</f>
        <v>0</v>
      </c>
      <c r="O285" s="4">
        <f>tussenblad!BV274</f>
        <v>0</v>
      </c>
      <c r="P285" s="4">
        <f>tussenblad!BW274</f>
        <v>0</v>
      </c>
      <c r="Q285" s="4">
        <f>tussenblad!BX274</f>
        <v>0</v>
      </c>
      <c r="R285" s="4">
        <f>tussenblad!BY274</f>
        <v>0</v>
      </c>
      <c r="S285" s="4">
        <f>tussenblad!BZ274</f>
        <v>0</v>
      </c>
      <c r="T285" s="4">
        <f>tussenblad!CA274</f>
        <v>0</v>
      </c>
      <c r="U285" s="4">
        <f>tussenblad!CB274</f>
        <v>0</v>
      </c>
      <c r="V285" s="4">
        <f>tussenblad!CC274</f>
        <v>0</v>
      </c>
      <c r="W285" s="4" t="s">
        <v>94</v>
      </c>
      <c r="X285" s="4" t="s">
        <v>94</v>
      </c>
      <c r="Y285" s="4" t="s">
        <v>94</v>
      </c>
      <c r="Z285" s="4" t="s">
        <v>95</v>
      </c>
      <c r="AA285" s="4" t="s">
        <v>95</v>
      </c>
      <c r="AB285" s="4" t="s">
        <v>95</v>
      </c>
      <c r="AC285" s="4" t="s">
        <v>91</v>
      </c>
      <c r="AD285" s="4" t="s">
        <v>91</v>
      </c>
      <c r="AE285" s="4">
        <v>0</v>
      </c>
      <c r="AF285" s="4">
        <v>0</v>
      </c>
      <c r="AG285" s="4">
        <f>tussenblad!J274</f>
        <v>0</v>
      </c>
      <c r="AH285" s="4">
        <f>tussenblad!I274</f>
        <v>0</v>
      </c>
    </row>
    <row r="286" spans="1:34" x14ac:dyDescent="0.2">
      <c r="A286" s="4" t="s">
        <v>93</v>
      </c>
      <c r="B286" s="4" t="str">
        <f>IF(C286=0,"&lt;BLANK&gt;",Basisgegevens!$F$3)</f>
        <v>&lt;BLANK&gt;</v>
      </c>
      <c r="C286" s="4">
        <f>tussenblad!E275</f>
        <v>0</v>
      </c>
      <c r="D286" s="4">
        <f>tussenblad!H275</f>
        <v>0</v>
      </c>
      <c r="E286" s="25">
        <f>tussenblad!N275</f>
        <v>0</v>
      </c>
      <c r="F286" s="4">
        <f>tussenblad!O275</f>
        <v>0</v>
      </c>
      <c r="G286" s="4">
        <f>tussenblad!P275</f>
        <v>0</v>
      </c>
      <c r="H286" s="25">
        <f>tussenblad!BT275</f>
        <v>0</v>
      </c>
      <c r="I286" s="4">
        <f>tussenblad!Q275</f>
        <v>0</v>
      </c>
      <c r="J286" s="26">
        <f>tussenblad!R275</f>
        <v>0</v>
      </c>
      <c r="K286" s="4">
        <f>IF(tussenblad!$F275="HC","",tussenblad!F275)</f>
        <v>0</v>
      </c>
      <c r="L286" s="4">
        <f>IF(tussenblad!$F275="HC",1,0)</f>
        <v>0</v>
      </c>
      <c r="M286" s="4" t="str">
        <f>IF(tussenblad!V275="Uit",2,"")</f>
        <v/>
      </c>
      <c r="N286" s="4">
        <f>tussenblad!W275</f>
        <v>0</v>
      </c>
      <c r="O286" s="4">
        <f>tussenblad!BV275</f>
        <v>0</v>
      </c>
      <c r="P286" s="4">
        <f>tussenblad!BW275</f>
        <v>0</v>
      </c>
      <c r="Q286" s="4">
        <f>tussenblad!BX275</f>
        <v>0</v>
      </c>
      <c r="R286" s="4">
        <f>tussenblad!BY275</f>
        <v>0</v>
      </c>
      <c r="S286" s="4">
        <f>tussenblad!BZ275</f>
        <v>0</v>
      </c>
      <c r="T286" s="4">
        <f>tussenblad!CA275</f>
        <v>0</v>
      </c>
      <c r="U286" s="4">
        <f>tussenblad!CB275</f>
        <v>0</v>
      </c>
      <c r="V286" s="4">
        <f>tussenblad!CC275</f>
        <v>0</v>
      </c>
      <c r="W286" s="4" t="s">
        <v>94</v>
      </c>
      <c r="X286" s="4" t="s">
        <v>94</v>
      </c>
      <c r="Y286" s="4" t="s">
        <v>94</v>
      </c>
      <c r="Z286" s="4" t="s">
        <v>95</v>
      </c>
      <c r="AA286" s="4" t="s">
        <v>95</v>
      </c>
      <c r="AB286" s="4" t="s">
        <v>95</v>
      </c>
      <c r="AC286" s="4" t="s">
        <v>91</v>
      </c>
      <c r="AD286" s="4" t="s">
        <v>91</v>
      </c>
      <c r="AE286" s="4">
        <v>0</v>
      </c>
      <c r="AF286" s="4">
        <v>0</v>
      </c>
      <c r="AG286" s="4">
        <f>tussenblad!J275</f>
        <v>0</v>
      </c>
      <c r="AH286" s="4">
        <f>tussenblad!I275</f>
        <v>0</v>
      </c>
    </row>
    <row r="287" spans="1:34" x14ac:dyDescent="0.2">
      <c r="A287" s="4" t="s">
        <v>93</v>
      </c>
      <c r="B287" s="4" t="str">
        <f>IF(C287=0,"&lt;BLANK&gt;",Basisgegevens!$F$3)</f>
        <v>&lt;BLANK&gt;</v>
      </c>
      <c r="C287" s="4">
        <f>tussenblad!E276</f>
        <v>0</v>
      </c>
      <c r="D287" s="4">
        <f>tussenblad!H276</f>
        <v>0</v>
      </c>
      <c r="E287" s="25">
        <f>tussenblad!N276</f>
        <v>0</v>
      </c>
      <c r="F287" s="4">
        <f>tussenblad!O276</f>
        <v>0</v>
      </c>
      <c r="G287" s="4">
        <f>tussenblad!P276</f>
        <v>0</v>
      </c>
      <c r="H287" s="25">
        <f>tussenblad!BT276</f>
        <v>0</v>
      </c>
      <c r="I287" s="4">
        <f>tussenblad!Q276</f>
        <v>0</v>
      </c>
      <c r="J287" s="26">
        <f>tussenblad!R276</f>
        <v>0</v>
      </c>
      <c r="K287" s="4">
        <f>IF(tussenblad!$F276="HC","",tussenblad!F276)</f>
        <v>0</v>
      </c>
      <c r="L287" s="4">
        <f>IF(tussenblad!$F276="HC",1,0)</f>
        <v>0</v>
      </c>
      <c r="M287" s="4" t="str">
        <f>IF(tussenblad!V276="Uit",2,"")</f>
        <v/>
      </c>
      <c r="N287" s="4">
        <f>tussenblad!W276</f>
        <v>0</v>
      </c>
      <c r="O287" s="4">
        <f>tussenblad!BV276</f>
        <v>0</v>
      </c>
      <c r="P287" s="4">
        <f>tussenblad!BW276</f>
        <v>0</v>
      </c>
      <c r="Q287" s="4">
        <f>tussenblad!BX276</f>
        <v>0</v>
      </c>
      <c r="R287" s="4">
        <f>tussenblad!BY276</f>
        <v>0</v>
      </c>
      <c r="S287" s="4">
        <f>tussenblad!BZ276</f>
        <v>0</v>
      </c>
      <c r="T287" s="4">
        <f>tussenblad!CA276</f>
        <v>0</v>
      </c>
      <c r="U287" s="4">
        <f>tussenblad!CB276</f>
        <v>0</v>
      </c>
      <c r="V287" s="4">
        <f>tussenblad!CC276</f>
        <v>0</v>
      </c>
      <c r="W287" s="4" t="s">
        <v>94</v>
      </c>
      <c r="X287" s="4" t="s">
        <v>94</v>
      </c>
      <c r="Y287" s="4" t="s">
        <v>94</v>
      </c>
      <c r="Z287" s="4" t="s">
        <v>95</v>
      </c>
      <c r="AA287" s="4" t="s">
        <v>95</v>
      </c>
      <c r="AB287" s="4" t="s">
        <v>95</v>
      </c>
      <c r="AC287" s="4" t="s">
        <v>91</v>
      </c>
      <c r="AD287" s="4" t="s">
        <v>91</v>
      </c>
      <c r="AE287" s="4">
        <v>0</v>
      </c>
      <c r="AF287" s="4">
        <v>0</v>
      </c>
      <c r="AG287" s="4">
        <f>tussenblad!J276</f>
        <v>0</v>
      </c>
      <c r="AH287" s="4">
        <f>tussenblad!I276</f>
        <v>0</v>
      </c>
    </row>
    <row r="288" spans="1:34" x14ac:dyDescent="0.2">
      <c r="A288" s="4" t="s">
        <v>93</v>
      </c>
      <c r="B288" s="4" t="str">
        <f>IF(C288=0,"&lt;BLANK&gt;",Basisgegevens!$F$3)</f>
        <v>&lt;BLANK&gt;</v>
      </c>
      <c r="C288" s="4">
        <f>tussenblad!E277</f>
        <v>0</v>
      </c>
      <c r="D288" s="4">
        <f>tussenblad!H277</f>
        <v>0</v>
      </c>
      <c r="E288" s="25">
        <f>tussenblad!N277</f>
        <v>0</v>
      </c>
      <c r="F288" s="4">
        <f>tussenblad!O277</f>
        <v>0</v>
      </c>
      <c r="G288" s="4">
        <f>tussenblad!P277</f>
        <v>0</v>
      </c>
      <c r="H288" s="25">
        <f>tussenblad!BT277</f>
        <v>0</v>
      </c>
      <c r="I288" s="4">
        <f>tussenblad!Q277</f>
        <v>0</v>
      </c>
      <c r="J288" s="26">
        <f>tussenblad!R277</f>
        <v>0</v>
      </c>
      <c r="K288" s="4">
        <f>IF(tussenblad!$F277="HC","",tussenblad!F277)</f>
        <v>0</v>
      </c>
      <c r="L288" s="4">
        <f>IF(tussenblad!$F277="HC",1,0)</f>
        <v>0</v>
      </c>
      <c r="M288" s="4" t="str">
        <f>IF(tussenblad!V277="Uit",2,"")</f>
        <v/>
      </c>
      <c r="N288" s="4">
        <f>tussenblad!W277</f>
        <v>0</v>
      </c>
      <c r="O288" s="4">
        <f>tussenblad!BV277</f>
        <v>0</v>
      </c>
      <c r="P288" s="4">
        <f>tussenblad!BW277</f>
        <v>0</v>
      </c>
      <c r="Q288" s="4">
        <f>tussenblad!BX277</f>
        <v>0</v>
      </c>
      <c r="R288" s="4">
        <f>tussenblad!BY277</f>
        <v>0</v>
      </c>
      <c r="S288" s="4">
        <f>tussenblad!BZ277</f>
        <v>0</v>
      </c>
      <c r="T288" s="4">
        <f>tussenblad!CA277</f>
        <v>0</v>
      </c>
      <c r="U288" s="4">
        <f>tussenblad!CB277</f>
        <v>0</v>
      </c>
      <c r="V288" s="4">
        <f>tussenblad!CC277</f>
        <v>0</v>
      </c>
      <c r="W288" s="4" t="s">
        <v>94</v>
      </c>
      <c r="X288" s="4" t="s">
        <v>94</v>
      </c>
      <c r="Y288" s="4" t="s">
        <v>94</v>
      </c>
      <c r="Z288" s="4" t="s">
        <v>95</v>
      </c>
      <c r="AA288" s="4" t="s">
        <v>95</v>
      </c>
      <c r="AB288" s="4" t="s">
        <v>95</v>
      </c>
      <c r="AC288" s="4" t="s">
        <v>91</v>
      </c>
      <c r="AD288" s="4" t="s">
        <v>91</v>
      </c>
      <c r="AE288" s="4">
        <v>0</v>
      </c>
      <c r="AF288" s="4">
        <v>0</v>
      </c>
      <c r="AG288" s="4">
        <f>tussenblad!J277</f>
        <v>0</v>
      </c>
      <c r="AH288" s="4">
        <f>tussenblad!I277</f>
        <v>0</v>
      </c>
    </row>
    <row r="289" spans="1:34" x14ac:dyDescent="0.2">
      <c r="A289" s="4" t="s">
        <v>93</v>
      </c>
      <c r="B289" s="4" t="str">
        <f>IF(C289=0,"&lt;BLANK&gt;",Basisgegevens!$F$3)</f>
        <v>&lt;BLANK&gt;</v>
      </c>
      <c r="C289" s="4">
        <f>tussenblad!E278</f>
        <v>0</v>
      </c>
      <c r="D289" s="4">
        <f>tussenblad!H278</f>
        <v>0</v>
      </c>
      <c r="E289" s="25">
        <f>tussenblad!N278</f>
        <v>0</v>
      </c>
      <c r="F289" s="4">
        <f>tussenblad!O278</f>
        <v>0</v>
      </c>
      <c r="G289" s="4">
        <f>tussenblad!P278</f>
        <v>0</v>
      </c>
      <c r="H289" s="25">
        <f>tussenblad!BT278</f>
        <v>0</v>
      </c>
      <c r="I289" s="4">
        <f>tussenblad!Q278</f>
        <v>0</v>
      </c>
      <c r="J289" s="26">
        <f>tussenblad!R278</f>
        <v>0</v>
      </c>
      <c r="K289" s="4">
        <f>IF(tussenblad!$F278="HC","",tussenblad!F278)</f>
        <v>0</v>
      </c>
      <c r="L289" s="4">
        <f>IF(tussenblad!$F278="HC",1,0)</f>
        <v>0</v>
      </c>
      <c r="M289" s="4" t="str">
        <f>IF(tussenblad!V278="Uit",2,"")</f>
        <v/>
      </c>
      <c r="N289" s="4">
        <f>tussenblad!W278</f>
        <v>0</v>
      </c>
      <c r="O289" s="4">
        <f>tussenblad!BV278</f>
        <v>0</v>
      </c>
      <c r="P289" s="4">
        <f>tussenblad!BW278</f>
        <v>0</v>
      </c>
      <c r="Q289" s="4">
        <f>tussenblad!BX278</f>
        <v>0</v>
      </c>
      <c r="R289" s="4">
        <f>tussenblad!BY278</f>
        <v>0</v>
      </c>
      <c r="S289" s="4">
        <f>tussenblad!BZ278</f>
        <v>0</v>
      </c>
      <c r="T289" s="4">
        <f>tussenblad!CA278</f>
        <v>0</v>
      </c>
      <c r="U289" s="4">
        <f>tussenblad!CB278</f>
        <v>0</v>
      </c>
      <c r="V289" s="4">
        <f>tussenblad!CC278</f>
        <v>0</v>
      </c>
      <c r="W289" s="4" t="s">
        <v>94</v>
      </c>
      <c r="X289" s="4" t="s">
        <v>94</v>
      </c>
      <c r="Y289" s="4" t="s">
        <v>94</v>
      </c>
      <c r="Z289" s="4" t="s">
        <v>95</v>
      </c>
      <c r="AA289" s="4" t="s">
        <v>95</v>
      </c>
      <c r="AB289" s="4" t="s">
        <v>95</v>
      </c>
      <c r="AC289" s="4" t="s">
        <v>91</v>
      </c>
      <c r="AD289" s="4" t="s">
        <v>91</v>
      </c>
      <c r="AE289" s="4">
        <v>0</v>
      </c>
      <c r="AF289" s="4">
        <v>0</v>
      </c>
      <c r="AG289" s="4">
        <f>tussenblad!J278</f>
        <v>0</v>
      </c>
      <c r="AH289" s="4">
        <f>tussenblad!I278</f>
        <v>0</v>
      </c>
    </row>
    <row r="290" spans="1:34" x14ac:dyDescent="0.2">
      <c r="A290" s="4" t="s">
        <v>93</v>
      </c>
      <c r="B290" s="4" t="str">
        <f>IF(C290=0,"&lt;BLANK&gt;",Basisgegevens!$F$3)</f>
        <v>&lt;BLANK&gt;</v>
      </c>
      <c r="C290" s="4">
        <f>tussenblad!E279</f>
        <v>0</v>
      </c>
      <c r="D290" s="4">
        <f>tussenblad!H279</f>
        <v>0</v>
      </c>
      <c r="E290" s="25">
        <f>tussenblad!N279</f>
        <v>0</v>
      </c>
      <c r="F290" s="4">
        <f>tussenblad!O279</f>
        <v>0</v>
      </c>
      <c r="G290" s="4">
        <f>tussenblad!P279</f>
        <v>0</v>
      </c>
      <c r="H290" s="25">
        <f>tussenblad!BT279</f>
        <v>0</v>
      </c>
      <c r="I290" s="4">
        <f>tussenblad!Q279</f>
        <v>0</v>
      </c>
      <c r="J290" s="26">
        <f>tussenblad!R279</f>
        <v>0</v>
      </c>
      <c r="K290" s="4">
        <f>IF(tussenblad!$F279="HC","",tussenblad!F279)</f>
        <v>0</v>
      </c>
      <c r="L290" s="4">
        <f>IF(tussenblad!$F279="HC",1,0)</f>
        <v>0</v>
      </c>
      <c r="M290" s="4" t="str">
        <f>IF(tussenblad!V279="Uit",2,"")</f>
        <v/>
      </c>
      <c r="N290" s="4">
        <f>tussenblad!W279</f>
        <v>0</v>
      </c>
      <c r="O290" s="4">
        <f>tussenblad!BV279</f>
        <v>0</v>
      </c>
      <c r="P290" s="4">
        <f>tussenblad!BW279</f>
        <v>0</v>
      </c>
      <c r="Q290" s="4">
        <f>tussenblad!BX279</f>
        <v>0</v>
      </c>
      <c r="R290" s="4">
        <f>tussenblad!BY279</f>
        <v>0</v>
      </c>
      <c r="S290" s="4">
        <f>tussenblad!BZ279</f>
        <v>0</v>
      </c>
      <c r="T290" s="4">
        <f>tussenblad!CA279</f>
        <v>0</v>
      </c>
      <c r="U290" s="4">
        <f>tussenblad!CB279</f>
        <v>0</v>
      </c>
      <c r="V290" s="4">
        <f>tussenblad!CC279</f>
        <v>0</v>
      </c>
      <c r="W290" s="4" t="s">
        <v>94</v>
      </c>
      <c r="X290" s="4" t="s">
        <v>94</v>
      </c>
      <c r="Y290" s="4" t="s">
        <v>94</v>
      </c>
      <c r="Z290" s="4" t="s">
        <v>95</v>
      </c>
      <c r="AA290" s="4" t="s">
        <v>95</v>
      </c>
      <c r="AB290" s="4" t="s">
        <v>95</v>
      </c>
      <c r="AC290" s="4" t="s">
        <v>91</v>
      </c>
      <c r="AD290" s="4" t="s">
        <v>91</v>
      </c>
      <c r="AE290" s="4">
        <v>0</v>
      </c>
      <c r="AF290" s="4">
        <v>0</v>
      </c>
      <c r="AG290" s="4">
        <f>tussenblad!J279</f>
        <v>0</v>
      </c>
      <c r="AH290" s="4">
        <f>tussenblad!I279</f>
        <v>0</v>
      </c>
    </row>
    <row r="291" spans="1:34" x14ac:dyDescent="0.2">
      <c r="A291" s="4" t="s">
        <v>93</v>
      </c>
      <c r="B291" s="4" t="str">
        <f>IF(C291=0,"&lt;BLANK&gt;",Basisgegevens!$F$3)</f>
        <v>&lt;BLANK&gt;</v>
      </c>
      <c r="C291" s="4">
        <f>tussenblad!E280</f>
        <v>0</v>
      </c>
      <c r="D291" s="4">
        <f>tussenblad!H280</f>
        <v>0</v>
      </c>
      <c r="E291" s="25">
        <f>tussenblad!N280</f>
        <v>0</v>
      </c>
      <c r="F291" s="4">
        <f>tussenblad!O280</f>
        <v>0</v>
      </c>
      <c r="G291" s="4">
        <f>tussenblad!P280</f>
        <v>0</v>
      </c>
      <c r="H291" s="25">
        <f>tussenblad!BT280</f>
        <v>0</v>
      </c>
      <c r="I291" s="4">
        <f>tussenblad!Q280</f>
        <v>0</v>
      </c>
      <c r="J291" s="26">
        <f>tussenblad!R280</f>
        <v>0</v>
      </c>
      <c r="K291" s="4">
        <f>IF(tussenblad!$F280="HC","",tussenblad!F280)</f>
        <v>0</v>
      </c>
      <c r="L291" s="4">
        <f>IF(tussenblad!$F280="HC",1,0)</f>
        <v>0</v>
      </c>
      <c r="M291" s="4" t="str">
        <f>IF(tussenblad!V280="Uit",2,"")</f>
        <v/>
      </c>
      <c r="N291" s="4">
        <f>tussenblad!W280</f>
        <v>0</v>
      </c>
      <c r="O291" s="4">
        <f>tussenblad!BV280</f>
        <v>0</v>
      </c>
      <c r="P291" s="4">
        <f>tussenblad!BW280</f>
        <v>0</v>
      </c>
      <c r="Q291" s="4">
        <f>tussenblad!BX280</f>
        <v>0</v>
      </c>
      <c r="R291" s="4">
        <f>tussenblad!BY280</f>
        <v>0</v>
      </c>
      <c r="S291" s="4">
        <f>tussenblad!BZ280</f>
        <v>0</v>
      </c>
      <c r="T291" s="4">
        <f>tussenblad!CA280</f>
        <v>0</v>
      </c>
      <c r="U291" s="4">
        <f>tussenblad!CB280</f>
        <v>0</v>
      </c>
      <c r="V291" s="4">
        <f>tussenblad!CC280</f>
        <v>0</v>
      </c>
      <c r="W291" s="4" t="s">
        <v>94</v>
      </c>
      <c r="X291" s="4" t="s">
        <v>94</v>
      </c>
      <c r="Y291" s="4" t="s">
        <v>94</v>
      </c>
      <c r="Z291" s="4" t="s">
        <v>95</v>
      </c>
      <c r="AA291" s="4" t="s">
        <v>95</v>
      </c>
      <c r="AB291" s="4" t="s">
        <v>95</v>
      </c>
      <c r="AC291" s="4" t="s">
        <v>91</v>
      </c>
      <c r="AD291" s="4" t="s">
        <v>91</v>
      </c>
      <c r="AE291" s="4">
        <v>0</v>
      </c>
      <c r="AF291" s="4">
        <v>0</v>
      </c>
      <c r="AG291" s="4">
        <f>tussenblad!J280</f>
        <v>0</v>
      </c>
      <c r="AH291" s="4">
        <f>tussenblad!I280</f>
        <v>0</v>
      </c>
    </row>
    <row r="292" spans="1:34" x14ac:dyDescent="0.2">
      <c r="A292" s="4" t="s">
        <v>93</v>
      </c>
      <c r="B292" s="4" t="str">
        <f>IF(C292=0,"&lt;BLANK&gt;",Basisgegevens!$F$3)</f>
        <v>&lt;BLANK&gt;</v>
      </c>
      <c r="C292" s="4">
        <f>tussenblad!E281</f>
        <v>0</v>
      </c>
      <c r="D292" s="4">
        <f>tussenblad!H281</f>
        <v>0</v>
      </c>
      <c r="E292" s="25">
        <f>tussenblad!N281</f>
        <v>0</v>
      </c>
      <c r="F292" s="4">
        <f>tussenblad!O281</f>
        <v>0</v>
      </c>
      <c r="G292" s="4">
        <f>tussenblad!P281</f>
        <v>0</v>
      </c>
      <c r="H292" s="25">
        <f>tussenblad!BT281</f>
        <v>0</v>
      </c>
      <c r="I292" s="4">
        <f>tussenblad!Q281</f>
        <v>0</v>
      </c>
      <c r="J292" s="26">
        <f>tussenblad!R281</f>
        <v>0</v>
      </c>
      <c r="K292" s="4">
        <f>IF(tussenblad!$F281="HC","",tussenblad!F281)</f>
        <v>0</v>
      </c>
      <c r="L292" s="4">
        <f>IF(tussenblad!$F281="HC",1,0)</f>
        <v>0</v>
      </c>
      <c r="M292" s="4" t="str">
        <f>IF(tussenblad!V281="Uit",2,"")</f>
        <v/>
      </c>
      <c r="N292" s="4">
        <f>tussenblad!W281</f>
        <v>0</v>
      </c>
      <c r="O292" s="4">
        <f>tussenblad!BV281</f>
        <v>0</v>
      </c>
      <c r="P292" s="4">
        <f>tussenblad!BW281</f>
        <v>0</v>
      </c>
      <c r="Q292" s="4">
        <f>tussenblad!BX281</f>
        <v>0</v>
      </c>
      <c r="R292" s="4">
        <f>tussenblad!BY281</f>
        <v>0</v>
      </c>
      <c r="S292" s="4">
        <f>tussenblad!BZ281</f>
        <v>0</v>
      </c>
      <c r="T292" s="4">
        <f>tussenblad!CA281</f>
        <v>0</v>
      </c>
      <c r="U292" s="4">
        <f>tussenblad!CB281</f>
        <v>0</v>
      </c>
      <c r="V292" s="4">
        <f>tussenblad!CC281</f>
        <v>0</v>
      </c>
      <c r="W292" s="4" t="s">
        <v>94</v>
      </c>
      <c r="X292" s="4" t="s">
        <v>94</v>
      </c>
      <c r="Y292" s="4" t="s">
        <v>94</v>
      </c>
      <c r="Z292" s="4" t="s">
        <v>95</v>
      </c>
      <c r="AA292" s="4" t="s">
        <v>95</v>
      </c>
      <c r="AB292" s="4" t="s">
        <v>95</v>
      </c>
      <c r="AC292" s="4" t="s">
        <v>91</v>
      </c>
      <c r="AD292" s="4" t="s">
        <v>91</v>
      </c>
      <c r="AE292" s="4">
        <v>0</v>
      </c>
      <c r="AF292" s="4">
        <v>0</v>
      </c>
      <c r="AG292" s="4">
        <f>tussenblad!J281</f>
        <v>0</v>
      </c>
      <c r="AH292" s="4">
        <f>tussenblad!I281</f>
        <v>0</v>
      </c>
    </row>
    <row r="293" spans="1:34" x14ac:dyDescent="0.2">
      <c r="A293" s="4" t="s">
        <v>93</v>
      </c>
      <c r="B293" s="4" t="str">
        <f>IF(C293=0,"&lt;BLANK&gt;",Basisgegevens!$F$3)</f>
        <v>&lt;BLANK&gt;</v>
      </c>
      <c r="C293" s="4">
        <f>tussenblad!E282</f>
        <v>0</v>
      </c>
      <c r="D293" s="4">
        <f>tussenblad!H282</f>
        <v>0</v>
      </c>
      <c r="E293" s="25">
        <f>tussenblad!N282</f>
        <v>0</v>
      </c>
      <c r="F293" s="4">
        <f>tussenblad!O282</f>
        <v>0</v>
      </c>
      <c r="G293" s="4">
        <f>tussenblad!P282</f>
        <v>0</v>
      </c>
      <c r="H293" s="25">
        <f>tussenblad!BT282</f>
        <v>0</v>
      </c>
      <c r="I293" s="4">
        <f>tussenblad!Q282</f>
        <v>0</v>
      </c>
      <c r="J293" s="26">
        <f>tussenblad!R282</f>
        <v>0</v>
      </c>
      <c r="K293" s="4">
        <f>IF(tussenblad!$F282="HC","",tussenblad!F282)</f>
        <v>0</v>
      </c>
      <c r="L293" s="4">
        <f>IF(tussenblad!$F282="HC",1,0)</f>
        <v>0</v>
      </c>
      <c r="M293" s="4" t="str">
        <f>IF(tussenblad!V282="Uit",2,"")</f>
        <v/>
      </c>
      <c r="N293" s="4">
        <f>tussenblad!W282</f>
        <v>0</v>
      </c>
      <c r="O293" s="4">
        <f>tussenblad!BV282</f>
        <v>0</v>
      </c>
      <c r="P293" s="4">
        <f>tussenblad!BW282</f>
        <v>0</v>
      </c>
      <c r="Q293" s="4">
        <f>tussenblad!BX282</f>
        <v>0</v>
      </c>
      <c r="R293" s="4">
        <f>tussenblad!BY282</f>
        <v>0</v>
      </c>
      <c r="S293" s="4">
        <f>tussenblad!BZ282</f>
        <v>0</v>
      </c>
      <c r="T293" s="4">
        <f>tussenblad!CA282</f>
        <v>0</v>
      </c>
      <c r="U293" s="4">
        <f>tussenblad!CB282</f>
        <v>0</v>
      </c>
      <c r="V293" s="4">
        <f>tussenblad!CC282</f>
        <v>0</v>
      </c>
      <c r="W293" s="4" t="s">
        <v>94</v>
      </c>
      <c r="X293" s="4" t="s">
        <v>94</v>
      </c>
      <c r="Y293" s="4" t="s">
        <v>94</v>
      </c>
      <c r="Z293" s="4" t="s">
        <v>95</v>
      </c>
      <c r="AA293" s="4" t="s">
        <v>95</v>
      </c>
      <c r="AB293" s="4" t="s">
        <v>95</v>
      </c>
      <c r="AC293" s="4" t="s">
        <v>91</v>
      </c>
      <c r="AD293" s="4" t="s">
        <v>91</v>
      </c>
      <c r="AE293" s="4">
        <v>0</v>
      </c>
      <c r="AF293" s="4">
        <v>0</v>
      </c>
      <c r="AG293" s="4">
        <f>tussenblad!J282</f>
        <v>0</v>
      </c>
      <c r="AH293" s="4">
        <f>tussenblad!I282</f>
        <v>0</v>
      </c>
    </row>
    <row r="294" spans="1:34" x14ac:dyDescent="0.2">
      <c r="A294" s="4" t="s">
        <v>93</v>
      </c>
      <c r="B294" s="4" t="str">
        <f>IF(C294=0,"&lt;BLANK&gt;",Basisgegevens!$F$3)</f>
        <v>&lt;BLANK&gt;</v>
      </c>
      <c r="C294" s="4">
        <f>tussenblad!E283</f>
        <v>0</v>
      </c>
      <c r="D294" s="4">
        <f>tussenblad!H283</f>
        <v>0</v>
      </c>
      <c r="E294" s="25">
        <f>tussenblad!N283</f>
        <v>0</v>
      </c>
      <c r="F294" s="4">
        <f>tussenblad!O283</f>
        <v>0</v>
      </c>
      <c r="G294" s="4">
        <f>tussenblad!P283</f>
        <v>0</v>
      </c>
      <c r="H294" s="25">
        <f>tussenblad!BT283</f>
        <v>0</v>
      </c>
      <c r="I294" s="4">
        <f>tussenblad!Q283</f>
        <v>0</v>
      </c>
      <c r="J294" s="26">
        <f>tussenblad!R283</f>
        <v>0</v>
      </c>
      <c r="K294" s="4">
        <f>IF(tussenblad!$F283="HC","",tussenblad!F283)</f>
        <v>0</v>
      </c>
      <c r="L294" s="4">
        <f>IF(tussenblad!$F283="HC",1,0)</f>
        <v>0</v>
      </c>
      <c r="M294" s="4" t="str">
        <f>IF(tussenblad!V283="Uit",2,"")</f>
        <v/>
      </c>
      <c r="N294" s="4">
        <f>tussenblad!W283</f>
        <v>0</v>
      </c>
      <c r="O294" s="4">
        <f>tussenblad!BV283</f>
        <v>0</v>
      </c>
      <c r="P294" s="4">
        <f>tussenblad!BW283</f>
        <v>0</v>
      </c>
      <c r="Q294" s="4">
        <f>tussenblad!BX283</f>
        <v>0</v>
      </c>
      <c r="R294" s="4">
        <f>tussenblad!BY283</f>
        <v>0</v>
      </c>
      <c r="S294" s="4">
        <f>tussenblad!BZ283</f>
        <v>0</v>
      </c>
      <c r="T294" s="4">
        <f>tussenblad!CA283</f>
        <v>0</v>
      </c>
      <c r="U294" s="4">
        <f>tussenblad!CB283</f>
        <v>0</v>
      </c>
      <c r="V294" s="4">
        <f>tussenblad!CC283</f>
        <v>0</v>
      </c>
      <c r="W294" s="4" t="s">
        <v>94</v>
      </c>
      <c r="X294" s="4" t="s">
        <v>94</v>
      </c>
      <c r="Y294" s="4" t="s">
        <v>94</v>
      </c>
      <c r="Z294" s="4" t="s">
        <v>95</v>
      </c>
      <c r="AA294" s="4" t="s">
        <v>95</v>
      </c>
      <c r="AB294" s="4" t="s">
        <v>95</v>
      </c>
      <c r="AC294" s="4" t="s">
        <v>91</v>
      </c>
      <c r="AD294" s="4" t="s">
        <v>91</v>
      </c>
      <c r="AE294" s="4">
        <v>0</v>
      </c>
      <c r="AF294" s="4">
        <v>0</v>
      </c>
      <c r="AG294" s="4">
        <f>tussenblad!J283</f>
        <v>0</v>
      </c>
      <c r="AH294" s="4">
        <f>tussenblad!I283</f>
        <v>0</v>
      </c>
    </row>
    <row r="295" spans="1:34" x14ac:dyDescent="0.2">
      <c r="A295" s="4" t="s">
        <v>93</v>
      </c>
      <c r="B295" s="4" t="str">
        <f>IF(C295=0,"&lt;BLANK&gt;",Basisgegevens!$F$3)</f>
        <v>&lt;BLANK&gt;</v>
      </c>
      <c r="C295" s="4">
        <f>tussenblad!E284</f>
        <v>0</v>
      </c>
      <c r="D295" s="4">
        <f>tussenblad!H284</f>
        <v>0</v>
      </c>
      <c r="E295" s="25">
        <f>tussenblad!N284</f>
        <v>0</v>
      </c>
      <c r="F295" s="4">
        <f>tussenblad!O284</f>
        <v>0</v>
      </c>
      <c r="G295" s="4">
        <f>tussenblad!P284</f>
        <v>0</v>
      </c>
      <c r="H295" s="25">
        <f>tussenblad!BT284</f>
        <v>0</v>
      </c>
      <c r="I295" s="4">
        <f>tussenblad!Q284</f>
        <v>0</v>
      </c>
      <c r="J295" s="26">
        <f>tussenblad!R284</f>
        <v>0</v>
      </c>
      <c r="K295" s="4">
        <f>IF(tussenblad!$F284="HC","",tussenblad!F284)</f>
        <v>0</v>
      </c>
      <c r="L295" s="4">
        <f>IF(tussenblad!$F284="HC",1,0)</f>
        <v>0</v>
      </c>
      <c r="M295" s="4" t="str">
        <f>IF(tussenblad!V284="Uit",2,"")</f>
        <v/>
      </c>
      <c r="N295" s="4">
        <f>tussenblad!W284</f>
        <v>0</v>
      </c>
      <c r="O295" s="4">
        <f>tussenblad!BV284</f>
        <v>0</v>
      </c>
      <c r="P295" s="4">
        <f>tussenblad!BW284</f>
        <v>0</v>
      </c>
      <c r="Q295" s="4">
        <f>tussenblad!BX284</f>
        <v>0</v>
      </c>
      <c r="R295" s="4">
        <f>tussenblad!BY284</f>
        <v>0</v>
      </c>
      <c r="S295" s="4">
        <f>tussenblad!BZ284</f>
        <v>0</v>
      </c>
      <c r="T295" s="4">
        <f>tussenblad!CA284</f>
        <v>0</v>
      </c>
      <c r="U295" s="4">
        <f>tussenblad!CB284</f>
        <v>0</v>
      </c>
      <c r="V295" s="4">
        <f>tussenblad!CC284</f>
        <v>0</v>
      </c>
      <c r="W295" s="4" t="s">
        <v>94</v>
      </c>
      <c r="X295" s="4" t="s">
        <v>94</v>
      </c>
      <c r="Y295" s="4" t="s">
        <v>94</v>
      </c>
      <c r="Z295" s="4" t="s">
        <v>95</v>
      </c>
      <c r="AA295" s="4" t="s">
        <v>95</v>
      </c>
      <c r="AB295" s="4" t="s">
        <v>95</v>
      </c>
      <c r="AC295" s="4" t="s">
        <v>91</v>
      </c>
      <c r="AD295" s="4" t="s">
        <v>91</v>
      </c>
      <c r="AE295" s="4">
        <v>0</v>
      </c>
      <c r="AF295" s="4">
        <v>0</v>
      </c>
      <c r="AG295" s="4">
        <f>tussenblad!J284</f>
        <v>0</v>
      </c>
      <c r="AH295" s="4">
        <f>tussenblad!I284</f>
        <v>0</v>
      </c>
    </row>
    <row r="296" spans="1:34" x14ac:dyDescent="0.2">
      <c r="A296" s="4" t="s">
        <v>93</v>
      </c>
      <c r="B296" s="4" t="str">
        <f>IF(C296=0,"&lt;BLANK&gt;",Basisgegevens!$F$3)</f>
        <v>&lt;BLANK&gt;</v>
      </c>
      <c r="C296" s="4">
        <f>tussenblad!E285</f>
        <v>0</v>
      </c>
      <c r="D296" s="4">
        <f>tussenblad!H285</f>
        <v>0</v>
      </c>
      <c r="E296" s="25">
        <f>tussenblad!N285</f>
        <v>0</v>
      </c>
      <c r="F296" s="4">
        <f>tussenblad!O285</f>
        <v>0</v>
      </c>
      <c r="G296" s="4">
        <f>tussenblad!P285</f>
        <v>0</v>
      </c>
      <c r="H296" s="25">
        <f>tussenblad!BT285</f>
        <v>0</v>
      </c>
      <c r="I296" s="4">
        <f>tussenblad!Q285</f>
        <v>0</v>
      </c>
      <c r="J296" s="26">
        <f>tussenblad!R285</f>
        <v>0</v>
      </c>
      <c r="K296" s="4">
        <f>IF(tussenblad!$F285="HC","",tussenblad!F285)</f>
        <v>0</v>
      </c>
      <c r="L296" s="4">
        <f>IF(tussenblad!$F285="HC",1,0)</f>
        <v>0</v>
      </c>
      <c r="M296" s="4" t="str">
        <f>IF(tussenblad!V285="Uit",2,"")</f>
        <v/>
      </c>
      <c r="N296" s="4">
        <f>tussenblad!W285</f>
        <v>0</v>
      </c>
      <c r="O296" s="4">
        <f>tussenblad!BV285</f>
        <v>0</v>
      </c>
      <c r="P296" s="4">
        <f>tussenblad!BW285</f>
        <v>0</v>
      </c>
      <c r="Q296" s="4">
        <f>tussenblad!BX285</f>
        <v>0</v>
      </c>
      <c r="R296" s="4">
        <f>tussenblad!BY285</f>
        <v>0</v>
      </c>
      <c r="S296" s="4">
        <f>tussenblad!BZ285</f>
        <v>0</v>
      </c>
      <c r="T296" s="4">
        <f>tussenblad!CA285</f>
        <v>0</v>
      </c>
      <c r="U296" s="4">
        <f>tussenblad!CB285</f>
        <v>0</v>
      </c>
      <c r="V296" s="4">
        <f>tussenblad!CC285</f>
        <v>0</v>
      </c>
      <c r="W296" s="4" t="s">
        <v>94</v>
      </c>
      <c r="X296" s="4" t="s">
        <v>94</v>
      </c>
      <c r="Y296" s="4" t="s">
        <v>94</v>
      </c>
      <c r="Z296" s="4" t="s">
        <v>95</v>
      </c>
      <c r="AA296" s="4" t="s">
        <v>95</v>
      </c>
      <c r="AB296" s="4" t="s">
        <v>95</v>
      </c>
      <c r="AC296" s="4" t="s">
        <v>91</v>
      </c>
      <c r="AD296" s="4" t="s">
        <v>91</v>
      </c>
      <c r="AE296" s="4">
        <v>0</v>
      </c>
      <c r="AF296" s="4">
        <v>0</v>
      </c>
      <c r="AG296" s="4">
        <f>tussenblad!J285</f>
        <v>0</v>
      </c>
      <c r="AH296" s="4">
        <f>tussenblad!I285</f>
        <v>0</v>
      </c>
    </row>
    <row r="297" spans="1:34" x14ac:dyDescent="0.2">
      <c r="A297" s="4" t="s">
        <v>93</v>
      </c>
      <c r="B297" s="4" t="str">
        <f>IF(C297=0,"&lt;BLANK&gt;",Basisgegevens!$F$3)</f>
        <v>&lt;BLANK&gt;</v>
      </c>
      <c r="C297" s="4">
        <f>tussenblad!E286</f>
        <v>0</v>
      </c>
      <c r="D297" s="4">
        <f>tussenblad!H286</f>
        <v>0</v>
      </c>
      <c r="E297" s="25">
        <f>tussenblad!N286</f>
        <v>0</v>
      </c>
      <c r="F297" s="4">
        <f>tussenblad!O286</f>
        <v>0</v>
      </c>
      <c r="G297" s="4">
        <f>tussenblad!P286</f>
        <v>0</v>
      </c>
      <c r="H297" s="25">
        <f>tussenblad!BT286</f>
        <v>0</v>
      </c>
      <c r="I297" s="4">
        <f>tussenblad!Q286</f>
        <v>0</v>
      </c>
      <c r="J297" s="26">
        <f>tussenblad!R286</f>
        <v>0</v>
      </c>
      <c r="K297" s="4">
        <f>IF(tussenblad!$F286="HC","",tussenblad!F286)</f>
        <v>0</v>
      </c>
      <c r="L297" s="4">
        <f>IF(tussenblad!$F286="HC",1,0)</f>
        <v>0</v>
      </c>
      <c r="M297" s="4" t="str">
        <f>IF(tussenblad!V286="Uit",2,"")</f>
        <v/>
      </c>
      <c r="N297" s="4">
        <f>tussenblad!W286</f>
        <v>0</v>
      </c>
      <c r="O297" s="4">
        <f>tussenblad!BV286</f>
        <v>0</v>
      </c>
      <c r="P297" s="4">
        <f>tussenblad!BW286</f>
        <v>0</v>
      </c>
      <c r="Q297" s="4">
        <f>tussenblad!BX286</f>
        <v>0</v>
      </c>
      <c r="R297" s="4">
        <f>tussenblad!BY286</f>
        <v>0</v>
      </c>
      <c r="S297" s="4">
        <f>tussenblad!BZ286</f>
        <v>0</v>
      </c>
      <c r="T297" s="4">
        <f>tussenblad!CA286</f>
        <v>0</v>
      </c>
      <c r="U297" s="4">
        <f>tussenblad!CB286</f>
        <v>0</v>
      </c>
      <c r="V297" s="4">
        <f>tussenblad!CC286</f>
        <v>0</v>
      </c>
      <c r="W297" s="4" t="s">
        <v>94</v>
      </c>
      <c r="X297" s="4" t="s">
        <v>94</v>
      </c>
      <c r="Y297" s="4" t="s">
        <v>94</v>
      </c>
      <c r="Z297" s="4" t="s">
        <v>95</v>
      </c>
      <c r="AA297" s="4" t="s">
        <v>95</v>
      </c>
      <c r="AB297" s="4" t="s">
        <v>95</v>
      </c>
      <c r="AC297" s="4" t="s">
        <v>91</v>
      </c>
      <c r="AD297" s="4" t="s">
        <v>91</v>
      </c>
      <c r="AE297" s="4">
        <v>0</v>
      </c>
      <c r="AF297" s="4">
        <v>0</v>
      </c>
      <c r="AG297" s="4">
        <f>tussenblad!J286</f>
        <v>0</v>
      </c>
      <c r="AH297" s="4">
        <f>tussenblad!I286</f>
        <v>0</v>
      </c>
    </row>
    <row r="298" spans="1:34" x14ac:dyDescent="0.2">
      <c r="A298" s="4" t="s">
        <v>93</v>
      </c>
      <c r="B298" s="4" t="str">
        <f>IF(C298=0,"&lt;BLANK&gt;",Basisgegevens!$F$3)</f>
        <v>&lt;BLANK&gt;</v>
      </c>
      <c r="C298" s="4">
        <f>tussenblad!E287</f>
        <v>0</v>
      </c>
      <c r="D298" s="4">
        <f>tussenblad!H287</f>
        <v>0</v>
      </c>
      <c r="E298" s="25">
        <f>tussenblad!N287</f>
        <v>0</v>
      </c>
      <c r="F298" s="4">
        <f>tussenblad!O287</f>
        <v>0</v>
      </c>
      <c r="G298" s="4">
        <f>tussenblad!P287</f>
        <v>0</v>
      </c>
      <c r="H298" s="25">
        <f>tussenblad!BT287</f>
        <v>0</v>
      </c>
      <c r="I298" s="4">
        <f>tussenblad!Q287</f>
        <v>0</v>
      </c>
      <c r="J298" s="26">
        <f>tussenblad!R287</f>
        <v>0</v>
      </c>
      <c r="K298" s="4">
        <f>IF(tussenblad!$F287="HC","",tussenblad!F287)</f>
        <v>0</v>
      </c>
      <c r="L298" s="4">
        <f>IF(tussenblad!$F287="HC",1,0)</f>
        <v>0</v>
      </c>
      <c r="M298" s="4" t="str">
        <f>IF(tussenblad!V287="Uit",2,"")</f>
        <v/>
      </c>
      <c r="N298" s="4">
        <f>tussenblad!W287</f>
        <v>0</v>
      </c>
      <c r="O298" s="4">
        <f>tussenblad!BV287</f>
        <v>0</v>
      </c>
      <c r="P298" s="4">
        <f>tussenblad!BW287</f>
        <v>0</v>
      </c>
      <c r="Q298" s="4">
        <f>tussenblad!BX287</f>
        <v>0</v>
      </c>
      <c r="R298" s="4">
        <f>tussenblad!BY287</f>
        <v>0</v>
      </c>
      <c r="S298" s="4">
        <f>tussenblad!BZ287</f>
        <v>0</v>
      </c>
      <c r="T298" s="4">
        <f>tussenblad!CA287</f>
        <v>0</v>
      </c>
      <c r="U298" s="4">
        <f>tussenblad!CB287</f>
        <v>0</v>
      </c>
      <c r="V298" s="4">
        <f>tussenblad!CC287</f>
        <v>0</v>
      </c>
      <c r="W298" s="4" t="s">
        <v>94</v>
      </c>
      <c r="X298" s="4" t="s">
        <v>94</v>
      </c>
      <c r="Y298" s="4" t="s">
        <v>94</v>
      </c>
      <c r="Z298" s="4" t="s">
        <v>95</v>
      </c>
      <c r="AA298" s="4" t="s">
        <v>95</v>
      </c>
      <c r="AB298" s="4" t="s">
        <v>95</v>
      </c>
      <c r="AC298" s="4" t="s">
        <v>91</v>
      </c>
      <c r="AD298" s="4" t="s">
        <v>91</v>
      </c>
      <c r="AE298" s="4">
        <v>0</v>
      </c>
      <c r="AF298" s="4">
        <v>0</v>
      </c>
      <c r="AG298" s="4">
        <f>tussenblad!J287</f>
        <v>0</v>
      </c>
      <c r="AH298" s="4">
        <f>tussenblad!I287</f>
        <v>0</v>
      </c>
    </row>
    <row r="299" spans="1:34" x14ac:dyDescent="0.2">
      <c r="A299" s="4" t="s">
        <v>93</v>
      </c>
      <c r="B299" s="4" t="str">
        <f>IF(C299=0,"&lt;BLANK&gt;",Basisgegevens!$F$3)</f>
        <v>&lt;BLANK&gt;</v>
      </c>
      <c r="C299" s="4">
        <f>tussenblad!E288</f>
        <v>0</v>
      </c>
      <c r="D299" s="4">
        <f>tussenblad!H288</f>
        <v>0</v>
      </c>
      <c r="E299" s="25">
        <f>tussenblad!N288</f>
        <v>0</v>
      </c>
      <c r="F299" s="4">
        <f>tussenblad!O288</f>
        <v>0</v>
      </c>
      <c r="G299" s="4">
        <f>tussenblad!P288</f>
        <v>0</v>
      </c>
      <c r="H299" s="25">
        <f>tussenblad!BT288</f>
        <v>0</v>
      </c>
      <c r="I299" s="4">
        <f>tussenblad!Q288</f>
        <v>0</v>
      </c>
      <c r="J299" s="26">
        <f>tussenblad!R288</f>
        <v>0</v>
      </c>
      <c r="K299" s="4">
        <f>IF(tussenblad!$F288="HC","",tussenblad!F288)</f>
        <v>0</v>
      </c>
      <c r="L299" s="4">
        <f>IF(tussenblad!$F288="HC",1,0)</f>
        <v>0</v>
      </c>
      <c r="M299" s="4" t="str">
        <f>IF(tussenblad!V288="Uit",2,"")</f>
        <v/>
      </c>
      <c r="N299" s="4">
        <f>tussenblad!W288</f>
        <v>0</v>
      </c>
      <c r="O299" s="4">
        <f>tussenblad!BV288</f>
        <v>0</v>
      </c>
      <c r="P299" s="4">
        <f>tussenblad!BW288</f>
        <v>0</v>
      </c>
      <c r="Q299" s="4">
        <f>tussenblad!BX288</f>
        <v>0</v>
      </c>
      <c r="R299" s="4">
        <f>tussenblad!BY288</f>
        <v>0</v>
      </c>
      <c r="S299" s="4">
        <f>tussenblad!BZ288</f>
        <v>0</v>
      </c>
      <c r="T299" s="4">
        <f>tussenblad!CA288</f>
        <v>0</v>
      </c>
      <c r="U299" s="4">
        <f>tussenblad!CB288</f>
        <v>0</v>
      </c>
      <c r="V299" s="4">
        <f>tussenblad!CC288</f>
        <v>0</v>
      </c>
      <c r="W299" s="4" t="s">
        <v>94</v>
      </c>
      <c r="X299" s="4" t="s">
        <v>94</v>
      </c>
      <c r="Y299" s="4" t="s">
        <v>94</v>
      </c>
      <c r="Z299" s="4" t="s">
        <v>95</v>
      </c>
      <c r="AA299" s="4" t="s">
        <v>95</v>
      </c>
      <c r="AB299" s="4" t="s">
        <v>95</v>
      </c>
      <c r="AC299" s="4" t="s">
        <v>91</v>
      </c>
      <c r="AD299" s="4" t="s">
        <v>91</v>
      </c>
      <c r="AE299" s="4">
        <v>0</v>
      </c>
      <c r="AF299" s="4">
        <v>0</v>
      </c>
      <c r="AG299" s="4">
        <f>tussenblad!J288</f>
        <v>0</v>
      </c>
      <c r="AH299" s="4">
        <f>tussenblad!I288</f>
        <v>0</v>
      </c>
    </row>
    <row r="300" spans="1:34" x14ac:dyDescent="0.2">
      <c r="A300" s="4" t="s">
        <v>93</v>
      </c>
      <c r="B300" s="4" t="str">
        <f>IF(C300=0,"&lt;BLANK&gt;",Basisgegevens!$F$3)</f>
        <v>&lt;BLANK&gt;</v>
      </c>
      <c r="C300" s="4">
        <f>tussenblad!E289</f>
        <v>0</v>
      </c>
      <c r="D300" s="4">
        <f>tussenblad!H289</f>
        <v>0</v>
      </c>
      <c r="E300" s="25">
        <f>tussenblad!N289</f>
        <v>0</v>
      </c>
      <c r="F300" s="4">
        <f>tussenblad!O289</f>
        <v>0</v>
      </c>
      <c r="G300" s="4">
        <f>tussenblad!P289</f>
        <v>0</v>
      </c>
      <c r="H300" s="25">
        <f>tussenblad!BT289</f>
        <v>0</v>
      </c>
      <c r="I300" s="4">
        <f>tussenblad!Q289</f>
        <v>0</v>
      </c>
      <c r="J300" s="26">
        <f>tussenblad!R289</f>
        <v>0</v>
      </c>
      <c r="K300" s="4">
        <f>IF(tussenblad!$F289="HC","",tussenblad!F289)</f>
        <v>0</v>
      </c>
      <c r="L300" s="4">
        <f>IF(tussenblad!$F289="HC",1,0)</f>
        <v>0</v>
      </c>
      <c r="M300" s="4" t="str">
        <f>IF(tussenblad!V289="Uit",2,"")</f>
        <v/>
      </c>
      <c r="N300" s="4">
        <f>tussenblad!W289</f>
        <v>0</v>
      </c>
      <c r="O300" s="4">
        <f>tussenblad!BV289</f>
        <v>0</v>
      </c>
      <c r="P300" s="4">
        <f>tussenblad!BW289</f>
        <v>0</v>
      </c>
      <c r="Q300" s="4">
        <f>tussenblad!BX289</f>
        <v>0</v>
      </c>
      <c r="R300" s="4">
        <f>tussenblad!BY289</f>
        <v>0</v>
      </c>
      <c r="S300" s="4">
        <f>tussenblad!BZ289</f>
        <v>0</v>
      </c>
      <c r="T300" s="4">
        <f>tussenblad!CA289</f>
        <v>0</v>
      </c>
      <c r="U300" s="4">
        <f>tussenblad!CB289</f>
        <v>0</v>
      </c>
      <c r="V300" s="4">
        <f>tussenblad!CC289</f>
        <v>0</v>
      </c>
      <c r="W300" s="4" t="s">
        <v>94</v>
      </c>
      <c r="X300" s="4" t="s">
        <v>94</v>
      </c>
      <c r="Y300" s="4" t="s">
        <v>94</v>
      </c>
      <c r="Z300" s="4" t="s">
        <v>95</v>
      </c>
      <c r="AA300" s="4" t="s">
        <v>95</v>
      </c>
      <c r="AB300" s="4" t="s">
        <v>95</v>
      </c>
      <c r="AC300" s="4" t="s">
        <v>91</v>
      </c>
      <c r="AD300" s="4" t="s">
        <v>91</v>
      </c>
      <c r="AE300" s="4">
        <v>0</v>
      </c>
      <c r="AF300" s="4">
        <v>0</v>
      </c>
      <c r="AG300" s="4">
        <f>tussenblad!J289</f>
        <v>0</v>
      </c>
      <c r="AH300" s="4">
        <f>tussenblad!I289</f>
        <v>0</v>
      </c>
    </row>
    <row r="301" spans="1:34" x14ac:dyDescent="0.2">
      <c r="A301" s="4" t="s">
        <v>93</v>
      </c>
      <c r="B301" s="4" t="str">
        <f>IF(C301=0,"&lt;BLANK&gt;",Basisgegevens!$F$3)</f>
        <v>&lt;BLANK&gt;</v>
      </c>
      <c r="C301" s="4">
        <f>tussenblad!E290</f>
        <v>0</v>
      </c>
      <c r="D301" s="4">
        <f>tussenblad!H290</f>
        <v>0</v>
      </c>
      <c r="E301" s="25">
        <f>tussenblad!N290</f>
        <v>0</v>
      </c>
      <c r="F301" s="4">
        <f>tussenblad!O290</f>
        <v>0</v>
      </c>
      <c r="G301" s="4">
        <f>tussenblad!P290</f>
        <v>0</v>
      </c>
      <c r="H301" s="25">
        <f>tussenblad!BT290</f>
        <v>0</v>
      </c>
      <c r="I301" s="4">
        <f>tussenblad!Q290</f>
        <v>0</v>
      </c>
      <c r="J301" s="26">
        <f>tussenblad!R290</f>
        <v>0</v>
      </c>
      <c r="K301" s="4">
        <f>IF(tussenblad!$F290="HC","",tussenblad!F290)</f>
        <v>0</v>
      </c>
      <c r="L301" s="4">
        <f>IF(tussenblad!$F290="HC",1,0)</f>
        <v>0</v>
      </c>
      <c r="M301" s="4" t="str">
        <f>IF(tussenblad!V290="Uit",2,"")</f>
        <v/>
      </c>
      <c r="N301" s="4">
        <f>tussenblad!W290</f>
        <v>0</v>
      </c>
      <c r="O301" s="4">
        <f>tussenblad!BV290</f>
        <v>0</v>
      </c>
      <c r="P301" s="4">
        <f>tussenblad!BW290</f>
        <v>0</v>
      </c>
      <c r="Q301" s="4">
        <f>tussenblad!BX290</f>
        <v>0</v>
      </c>
      <c r="R301" s="4">
        <f>tussenblad!BY290</f>
        <v>0</v>
      </c>
      <c r="S301" s="4">
        <f>tussenblad!BZ290</f>
        <v>0</v>
      </c>
      <c r="T301" s="4">
        <f>tussenblad!CA290</f>
        <v>0</v>
      </c>
      <c r="U301" s="4">
        <f>tussenblad!CB290</f>
        <v>0</v>
      </c>
      <c r="V301" s="4">
        <f>tussenblad!CC290</f>
        <v>0</v>
      </c>
      <c r="W301" s="4" t="s">
        <v>94</v>
      </c>
      <c r="X301" s="4" t="s">
        <v>94</v>
      </c>
      <c r="Y301" s="4" t="s">
        <v>94</v>
      </c>
      <c r="Z301" s="4" t="s">
        <v>95</v>
      </c>
      <c r="AA301" s="4" t="s">
        <v>95</v>
      </c>
      <c r="AB301" s="4" t="s">
        <v>95</v>
      </c>
      <c r="AC301" s="4" t="s">
        <v>91</v>
      </c>
      <c r="AD301" s="4" t="s">
        <v>91</v>
      </c>
      <c r="AE301" s="4">
        <v>0</v>
      </c>
      <c r="AF301" s="4">
        <v>0</v>
      </c>
      <c r="AG301" s="4">
        <f>tussenblad!J290</f>
        <v>0</v>
      </c>
      <c r="AH301" s="4">
        <f>tussenblad!I290</f>
        <v>0</v>
      </c>
    </row>
    <row r="302" spans="1:34" x14ac:dyDescent="0.2">
      <c r="A302" s="4" t="s">
        <v>93</v>
      </c>
      <c r="B302" s="4" t="str">
        <f>IF(C302=0,"&lt;BLANK&gt;",Basisgegevens!$F$3)</f>
        <v>&lt;BLANK&gt;</v>
      </c>
      <c r="C302" s="4">
        <f>tussenblad!E291</f>
        <v>0</v>
      </c>
      <c r="D302" s="4">
        <f>tussenblad!H291</f>
        <v>0</v>
      </c>
      <c r="E302" s="25">
        <f>tussenblad!N291</f>
        <v>0</v>
      </c>
      <c r="F302" s="4">
        <f>tussenblad!O291</f>
        <v>0</v>
      </c>
      <c r="G302" s="4">
        <f>tussenblad!P291</f>
        <v>0</v>
      </c>
      <c r="H302" s="25">
        <f>tussenblad!BT291</f>
        <v>0</v>
      </c>
      <c r="I302" s="4">
        <f>tussenblad!Q291</f>
        <v>0</v>
      </c>
      <c r="J302" s="26">
        <f>tussenblad!R291</f>
        <v>0</v>
      </c>
      <c r="K302" s="4">
        <f>IF(tussenblad!$F291="HC","",tussenblad!F291)</f>
        <v>0</v>
      </c>
      <c r="L302" s="4">
        <f>IF(tussenblad!$F291="HC",1,0)</f>
        <v>0</v>
      </c>
      <c r="M302" s="4" t="str">
        <f>IF(tussenblad!V291="Uit",2,"")</f>
        <v/>
      </c>
      <c r="N302" s="4">
        <f>tussenblad!W291</f>
        <v>0</v>
      </c>
      <c r="O302" s="4">
        <f>tussenblad!BV291</f>
        <v>0</v>
      </c>
      <c r="P302" s="4">
        <f>tussenblad!BW291</f>
        <v>0</v>
      </c>
      <c r="Q302" s="4">
        <f>tussenblad!BX291</f>
        <v>0</v>
      </c>
      <c r="R302" s="4">
        <f>tussenblad!BY291</f>
        <v>0</v>
      </c>
      <c r="S302" s="4">
        <f>tussenblad!BZ291</f>
        <v>0</v>
      </c>
      <c r="T302" s="4">
        <f>tussenblad!CA291</f>
        <v>0</v>
      </c>
      <c r="U302" s="4">
        <f>tussenblad!CB291</f>
        <v>0</v>
      </c>
      <c r="V302" s="4">
        <f>tussenblad!CC291</f>
        <v>0</v>
      </c>
      <c r="W302" s="4" t="s">
        <v>94</v>
      </c>
      <c r="X302" s="4" t="s">
        <v>94</v>
      </c>
      <c r="Y302" s="4" t="s">
        <v>94</v>
      </c>
      <c r="Z302" s="4" t="s">
        <v>95</v>
      </c>
      <c r="AA302" s="4" t="s">
        <v>95</v>
      </c>
      <c r="AB302" s="4" t="s">
        <v>95</v>
      </c>
      <c r="AC302" s="4" t="s">
        <v>91</v>
      </c>
      <c r="AD302" s="4" t="s">
        <v>91</v>
      </c>
      <c r="AE302" s="4">
        <v>0</v>
      </c>
      <c r="AF302" s="4">
        <v>0</v>
      </c>
      <c r="AG302" s="4">
        <f>tussenblad!J291</f>
        <v>0</v>
      </c>
      <c r="AH302" s="4">
        <f>tussenblad!I291</f>
        <v>0</v>
      </c>
    </row>
    <row r="303" spans="1:34" x14ac:dyDescent="0.2">
      <c r="A303" s="4" t="s">
        <v>93</v>
      </c>
      <c r="B303" s="4" t="str">
        <f>IF(C303=0,"&lt;BLANK&gt;",Basisgegevens!$F$3)</f>
        <v>&lt;BLANK&gt;</v>
      </c>
      <c r="C303" s="4">
        <f>tussenblad!E292</f>
        <v>0</v>
      </c>
      <c r="D303" s="4">
        <f>tussenblad!H292</f>
        <v>0</v>
      </c>
      <c r="E303" s="25">
        <f>tussenblad!N292</f>
        <v>0</v>
      </c>
      <c r="F303" s="4">
        <f>tussenblad!O292</f>
        <v>0</v>
      </c>
      <c r="G303" s="4">
        <f>tussenblad!P292</f>
        <v>0</v>
      </c>
      <c r="H303" s="25">
        <f>tussenblad!BT292</f>
        <v>0</v>
      </c>
      <c r="I303" s="4">
        <f>tussenblad!Q292</f>
        <v>0</v>
      </c>
      <c r="J303" s="26">
        <f>tussenblad!R292</f>
        <v>0</v>
      </c>
      <c r="K303" s="4">
        <f>IF(tussenblad!$F292="HC","",tussenblad!F292)</f>
        <v>0</v>
      </c>
      <c r="L303" s="4">
        <f>IF(tussenblad!$F292="HC",1,0)</f>
        <v>0</v>
      </c>
      <c r="M303" s="4" t="str">
        <f>IF(tussenblad!V292="Uit",2,"")</f>
        <v/>
      </c>
      <c r="N303" s="4">
        <f>tussenblad!W292</f>
        <v>0</v>
      </c>
      <c r="O303" s="4">
        <f>tussenblad!BV292</f>
        <v>0</v>
      </c>
      <c r="P303" s="4">
        <f>tussenblad!BW292</f>
        <v>0</v>
      </c>
      <c r="Q303" s="4">
        <f>tussenblad!BX292</f>
        <v>0</v>
      </c>
      <c r="R303" s="4">
        <f>tussenblad!BY292</f>
        <v>0</v>
      </c>
      <c r="S303" s="4">
        <f>tussenblad!BZ292</f>
        <v>0</v>
      </c>
      <c r="T303" s="4">
        <f>tussenblad!CA292</f>
        <v>0</v>
      </c>
      <c r="U303" s="4">
        <f>tussenblad!CB292</f>
        <v>0</v>
      </c>
      <c r="V303" s="4">
        <f>tussenblad!CC292</f>
        <v>0</v>
      </c>
      <c r="W303" s="4" t="s">
        <v>94</v>
      </c>
      <c r="X303" s="4" t="s">
        <v>94</v>
      </c>
      <c r="Y303" s="4" t="s">
        <v>94</v>
      </c>
      <c r="Z303" s="4" t="s">
        <v>95</v>
      </c>
      <c r="AA303" s="4" t="s">
        <v>95</v>
      </c>
      <c r="AB303" s="4" t="s">
        <v>95</v>
      </c>
      <c r="AC303" s="4" t="s">
        <v>91</v>
      </c>
      <c r="AD303" s="4" t="s">
        <v>91</v>
      </c>
      <c r="AE303" s="4">
        <v>0</v>
      </c>
      <c r="AF303" s="4">
        <v>0</v>
      </c>
      <c r="AG303" s="4">
        <f>tussenblad!J292</f>
        <v>0</v>
      </c>
      <c r="AH303" s="4">
        <f>tussenblad!I292</f>
        <v>0</v>
      </c>
    </row>
    <row r="304" spans="1:34" x14ac:dyDescent="0.2">
      <c r="A304" s="4" t="s">
        <v>93</v>
      </c>
      <c r="B304" s="4" t="str">
        <f>IF(C304=0,"&lt;BLANK&gt;",Basisgegevens!$F$3)</f>
        <v>&lt;BLANK&gt;</v>
      </c>
      <c r="C304" s="4">
        <f>tussenblad!E293</f>
        <v>0</v>
      </c>
      <c r="D304" s="4">
        <f>tussenblad!H293</f>
        <v>0</v>
      </c>
      <c r="E304" s="25">
        <f>tussenblad!N293</f>
        <v>0</v>
      </c>
      <c r="F304" s="4">
        <f>tussenblad!O293</f>
        <v>0</v>
      </c>
      <c r="G304" s="4">
        <f>tussenblad!P293</f>
        <v>0</v>
      </c>
      <c r="H304" s="25">
        <f>tussenblad!BT293</f>
        <v>0</v>
      </c>
      <c r="I304" s="4">
        <f>tussenblad!Q293</f>
        <v>0</v>
      </c>
      <c r="J304" s="26">
        <f>tussenblad!R293</f>
        <v>0</v>
      </c>
      <c r="K304" s="4">
        <f>IF(tussenblad!$F293="HC","",tussenblad!F293)</f>
        <v>0</v>
      </c>
      <c r="L304" s="4">
        <f>IF(tussenblad!$F293="HC",1,0)</f>
        <v>0</v>
      </c>
      <c r="M304" s="4" t="str">
        <f>IF(tussenblad!V293="Uit",2,"")</f>
        <v/>
      </c>
      <c r="N304" s="4">
        <f>tussenblad!W293</f>
        <v>0</v>
      </c>
      <c r="O304" s="4">
        <f>tussenblad!BV293</f>
        <v>0</v>
      </c>
      <c r="P304" s="4">
        <f>tussenblad!BW293</f>
        <v>0</v>
      </c>
      <c r="Q304" s="4">
        <f>tussenblad!BX293</f>
        <v>0</v>
      </c>
      <c r="R304" s="4">
        <f>tussenblad!BY293</f>
        <v>0</v>
      </c>
      <c r="S304" s="4">
        <f>tussenblad!BZ293</f>
        <v>0</v>
      </c>
      <c r="T304" s="4">
        <f>tussenblad!CA293</f>
        <v>0</v>
      </c>
      <c r="U304" s="4">
        <f>tussenblad!CB293</f>
        <v>0</v>
      </c>
      <c r="V304" s="4">
        <f>tussenblad!CC293</f>
        <v>0</v>
      </c>
      <c r="W304" s="4" t="s">
        <v>94</v>
      </c>
      <c r="X304" s="4" t="s">
        <v>94</v>
      </c>
      <c r="Y304" s="4" t="s">
        <v>94</v>
      </c>
      <c r="Z304" s="4" t="s">
        <v>95</v>
      </c>
      <c r="AA304" s="4" t="s">
        <v>95</v>
      </c>
      <c r="AB304" s="4" t="s">
        <v>95</v>
      </c>
      <c r="AC304" s="4" t="s">
        <v>91</v>
      </c>
      <c r="AD304" s="4" t="s">
        <v>91</v>
      </c>
      <c r="AE304" s="4">
        <v>0</v>
      </c>
      <c r="AF304" s="4">
        <v>0</v>
      </c>
      <c r="AG304" s="4">
        <f>tussenblad!J293</f>
        <v>0</v>
      </c>
      <c r="AH304" s="4">
        <f>tussenblad!I293</f>
        <v>0</v>
      </c>
    </row>
    <row r="305" spans="1:34" x14ac:dyDescent="0.2">
      <c r="A305" s="4" t="s">
        <v>93</v>
      </c>
      <c r="B305" s="4" t="str">
        <f>IF(C305=0,"&lt;BLANK&gt;",Basisgegevens!$F$3)</f>
        <v>&lt;BLANK&gt;</v>
      </c>
      <c r="C305" s="4">
        <f>tussenblad!E294</f>
        <v>0</v>
      </c>
      <c r="D305" s="4">
        <f>tussenblad!H294</f>
        <v>0</v>
      </c>
      <c r="E305" s="25">
        <f>tussenblad!N294</f>
        <v>0</v>
      </c>
      <c r="F305" s="4">
        <f>tussenblad!O294</f>
        <v>0</v>
      </c>
      <c r="G305" s="4">
        <f>tussenblad!P294</f>
        <v>0</v>
      </c>
      <c r="H305" s="25">
        <f>tussenblad!BT294</f>
        <v>0</v>
      </c>
      <c r="I305" s="4">
        <f>tussenblad!Q294</f>
        <v>0</v>
      </c>
      <c r="J305" s="26">
        <f>tussenblad!R294</f>
        <v>0</v>
      </c>
      <c r="K305" s="4">
        <f>IF(tussenblad!$F294="HC","",tussenblad!F294)</f>
        <v>0</v>
      </c>
      <c r="L305" s="4">
        <f>IF(tussenblad!$F294="HC",1,0)</f>
        <v>0</v>
      </c>
      <c r="M305" s="4" t="str">
        <f>IF(tussenblad!V294="Uit",2,"")</f>
        <v/>
      </c>
      <c r="N305" s="4">
        <f>tussenblad!W294</f>
        <v>0</v>
      </c>
      <c r="O305" s="4">
        <f>tussenblad!BV294</f>
        <v>0</v>
      </c>
      <c r="P305" s="4">
        <f>tussenblad!BW294</f>
        <v>0</v>
      </c>
      <c r="Q305" s="4">
        <f>tussenblad!BX294</f>
        <v>0</v>
      </c>
      <c r="R305" s="4">
        <f>tussenblad!BY294</f>
        <v>0</v>
      </c>
      <c r="S305" s="4">
        <f>tussenblad!BZ294</f>
        <v>0</v>
      </c>
      <c r="T305" s="4">
        <f>tussenblad!CA294</f>
        <v>0</v>
      </c>
      <c r="U305" s="4">
        <f>tussenblad!CB294</f>
        <v>0</v>
      </c>
      <c r="V305" s="4">
        <f>tussenblad!CC294</f>
        <v>0</v>
      </c>
      <c r="W305" s="4" t="s">
        <v>94</v>
      </c>
      <c r="X305" s="4" t="s">
        <v>94</v>
      </c>
      <c r="Y305" s="4" t="s">
        <v>94</v>
      </c>
      <c r="Z305" s="4" t="s">
        <v>95</v>
      </c>
      <c r="AA305" s="4" t="s">
        <v>95</v>
      </c>
      <c r="AB305" s="4" t="s">
        <v>95</v>
      </c>
      <c r="AC305" s="4" t="s">
        <v>91</v>
      </c>
      <c r="AD305" s="4" t="s">
        <v>91</v>
      </c>
      <c r="AE305" s="4">
        <v>0</v>
      </c>
      <c r="AF305" s="4">
        <v>0</v>
      </c>
      <c r="AG305" s="4">
        <f>tussenblad!J294</f>
        <v>0</v>
      </c>
      <c r="AH305" s="4">
        <f>tussenblad!I294</f>
        <v>0</v>
      </c>
    </row>
    <row r="306" spans="1:34" x14ac:dyDescent="0.2">
      <c r="A306" s="4" t="s">
        <v>93</v>
      </c>
      <c r="B306" s="4" t="str">
        <f>IF(C306=0,"&lt;BLANK&gt;",Basisgegevens!$F$3)</f>
        <v>&lt;BLANK&gt;</v>
      </c>
      <c r="C306" s="4">
        <f>tussenblad!E295</f>
        <v>0</v>
      </c>
      <c r="D306" s="4">
        <f>tussenblad!H295</f>
        <v>0</v>
      </c>
      <c r="E306" s="25">
        <f>tussenblad!N295</f>
        <v>0</v>
      </c>
      <c r="F306" s="4">
        <f>tussenblad!O295</f>
        <v>0</v>
      </c>
      <c r="G306" s="4">
        <f>tussenblad!P295</f>
        <v>0</v>
      </c>
      <c r="H306" s="25">
        <f>tussenblad!BT295</f>
        <v>0</v>
      </c>
      <c r="I306" s="4">
        <f>tussenblad!Q295</f>
        <v>0</v>
      </c>
      <c r="J306" s="26">
        <f>tussenblad!R295</f>
        <v>0</v>
      </c>
      <c r="K306" s="4">
        <f>IF(tussenblad!$F295="HC","",tussenblad!F295)</f>
        <v>0</v>
      </c>
      <c r="L306" s="4">
        <f>IF(tussenblad!$F295="HC",1,0)</f>
        <v>0</v>
      </c>
      <c r="M306" s="4" t="str">
        <f>IF(tussenblad!V295="Uit",2,"")</f>
        <v/>
      </c>
      <c r="N306" s="4">
        <f>tussenblad!W295</f>
        <v>0</v>
      </c>
      <c r="O306" s="4">
        <f>tussenblad!BV295</f>
        <v>0</v>
      </c>
      <c r="P306" s="4">
        <f>tussenblad!BW295</f>
        <v>0</v>
      </c>
      <c r="Q306" s="4">
        <f>tussenblad!BX295</f>
        <v>0</v>
      </c>
      <c r="R306" s="4">
        <f>tussenblad!BY295</f>
        <v>0</v>
      </c>
      <c r="S306" s="4">
        <f>tussenblad!BZ295</f>
        <v>0</v>
      </c>
      <c r="T306" s="4">
        <f>tussenblad!CA295</f>
        <v>0</v>
      </c>
      <c r="U306" s="4">
        <f>tussenblad!CB295</f>
        <v>0</v>
      </c>
      <c r="V306" s="4">
        <f>tussenblad!CC295</f>
        <v>0</v>
      </c>
      <c r="W306" s="4" t="s">
        <v>94</v>
      </c>
      <c r="X306" s="4" t="s">
        <v>94</v>
      </c>
      <c r="Y306" s="4" t="s">
        <v>94</v>
      </c>
      <c r="Z306" s="4" t="s">
        <v>95</v>
      </c>
      <c r="AA306" s="4" t="s">
        <v>95</v>
      </c>
      <c r="AB306" s="4" t="s">
        <v>95</v>
      </c>
      <c r="AC306" s="4" t="s">
        <v>91</v>
      </c>
      <c r="AD306" s="4" t="s">
        <v>91</v>
      </c>
      <c r="AE306" s="4">
        <v>0</v>
      </c>
      <c r="AF306" s="4">
        <v>0</v>
      </c>
      <c r="AG306" s="4">
        <f>tussenblad!J295</f>
        <v>0</v>
      </c>
      <c r="AH306" s="4">
        <f>tussenblad!I295</f>
        <v>0</v>
      </c>
    </row>
    <row r="307" spans="1:34" x14ac:dyDescent="0.2">
      <c r="A307" s="4" t="s">
        <v>93</v>
      </c>
      <c r="B307" s="4" t="str">
        <f>IF(C307=0,"&lt;BLANK&gt;",Basisgegevens!$F$3)</f>
        <v>&lt;BLANK&gt;</v>
      </c>
      <c r="C307" s="4">
        <f>tussenblad!E296</f>
        <v>0</v>
      </c>
      <c r="D307" s="4">
        <f>tussenblad!H296</f>
        <v>0</v>
      </c>
      <c r="E307" s="25">
        <f>tussenblad!N296</f>
        <v>0</v>
      </c>
      <c r="F307" s="4">
        <f>tussenblad!O296</f>
        <v>0</v>
      </c>
      <c r="G307" s="4">
        <f>tussenblad!P296</f>
        <v>0</v>
      </c>
      <c r="H307" s="25">
        <f>tussenblad!BT296</f>
        <v>0</v>
      </c>
      <c r="I307" s="4">
        <f>tussenblad!Q296</f>
        <v>0</v>
      </c>
      <c r="J307" s="26">
        <f>tussenblad!R296</f>
        <v>0</v>
      </c>
      <c r="K307" s="4">
        <f>IF(tussenblad!$F296="HC","",tussenblad!F296)</f>
        <v>0</v>
      </c>
      <c r="L307" s="4">
        <f>IF(tussenblad!$F296="HC",1,0)</f>
        <v>0</v>
      </c>
      <c r="M307" s="4" t="str">
        <f>IF(tussenblad!V296="Uit",2,"")</f>
        <v/>
      </c>
      <c r="N307" s="4">
        <f>tussenblad!W296</f>
        <v>0</v>
      </c>
      <c r="O307" s="4">
        <f>tussenblad!BV296</f>
        <v>0</v>
      </c>
      <c r="P307" s="4">
        <f>tussenblad!BW296</f>
        <v>0</v>
      </c>
      <c r="Q307" s="4">
        <f>tussenblad!BX296</f>
        <v>0</v>
      </c>
      <c r="R307" s="4">
        <f>tussenblad!BY296</f>
        <v>0</v>
      </c>
      <c r="S307" s="4">
        <f>tussenblad!BZ296</f>
        <v>0</v>
      </c>
      <c r="T307" s="4">
        <f>tussenblad!CA296</f>
        <v>0</v>
      </c>
      <c r="U307" s="4">
        <f>tussenblad!CB296</f>
        <v>0</v>
      </c>
      <c r="V307" s="4">
        <f>tussenblad!CC296</f>
        <v>0</v>
      </c>
      <c r="W307" s="4" t="s">
        <v>94</v>
      </c>
      <c r="X307" s="4" t="s">
        <v>94</v>
      </c>
      <c r="Y307" s="4" t="s">
        <v>94</v>
      </c>
      <c r="Z307" s="4" t="s">
        <v>95</v>
      </c>
      <c r="AA307" s="4" t="s">
        <v>95</v>
      </c>
      <c r="AB307" s="4" t="s">
        <v>95</v>
      </c>
      <c r="AC307" s="4" t="s">
        <v>91</v>
      </c>
      <c r="AD307" s="4" t="s">
        <v>91</v>
      </c>
      <c r="AE307" s="4">
        <v>0</v>
      </c>
      <c r="AF307" s="4">
        <v>0</v>
      </c>
      <c r="AG307" s="4">
        <f>tussenblad!J296</f>
        <v>0</v>
      </c>
      <c r="AH307" s="4">
        <f>tussenblad!I296</f>
        <v>0</v>
      </c>
    </row>
    <row r="308" spans="1:34" x14ac:dyDescent="0.2">
      <c r="A308" s="4" t="s">
        <v>93</v>
      </c>
      <c r="B308" s="4" t="str">
        <f>IF(C308=0,"&lt;BLANK&gt;",Basisgegevens!$F$3)</f>
        <v>&lt;BLANK&gt;</v>
      </c>
      <c r="C308" s="4">
        <f>tussenblad!E297</f>
        <v>0</v>
      </c>
      <c r="D308" s="4">
        <f>tussenblad!H297</f>
        <v>0</v>
      </c>
      <c r="E308" s="25">
        <f>tussenblad!N297</f>
        <v>0</v>
      </c>
      <c r="F308" s="4">
        <f>tussenblad!O297</f>
        <v>0</v>
      </c>
      <c r="G308" s="4">
        <f>tussenblad!P297</f>
        <v>0</v>
      </c>
      <c r="H308" s="25">
        <f>tussenblad!BT297</f>
        <v>0</v>
      </c>
      <c r="I308" s="4">
        <f>tussenblad!Q297</f>
        <v>0</v>
      </c>
      <c r="J308" s="26">
        <f>tussenblad!R297</f>
        <v>0</v>
      </c>
      <c r="K308" s="4">
        <f>IF(tussenblad!$F297="HC","",tussenblad!F297)</f>
        <v>0</v>
      </c>
      <c r="L308" s="4">
        <f>IF(tussenblad!$F297="HC",1,0)</f>
        <v>0</v>
      </c>
      <c r="M308" s="4" t="str">
        <f>IF(tussenblad!V297="Uit",2,"")</f>
        <v/>
      </c>
      <c r="N308" s="4">
        <f>tussenblad!W297</f>
        <v>0</v>
      </c>
      <c r="O308" s="4">
        <f>tussenblad!BV297</f>
        <v>0</v>
      </c>
      <c r="P308" s="4">
        <f>tussenblad!BW297</f>
        <v>0</v>
      </c>
      <c r="Q308" s="4">
        <f>tussenblad!BX297</f>
        <v>0</v>
      </c>
      <c r="R308" s="4">
        <f>tussenblad!BY297</f>
        <v>0</v>
      </c>
      <c r="S308" s="4">
        <f>tussenblad!BZ297</f>
        <v>0</v>
      </c>
      <c r="T308" s="4">
        <f>tussenblad!CA297</f>
        <v>0</v>
      </c>
      <c r="U308" s="4">
        <f>tussenblad!CB297</f>
        <v>0</v>
      </c>
      <c r="V308" s="4">
        <f>tussenblad!CC297</f>
        <v>0</v>
      </c>
      <c r="W308" s="4" t="s">
        <v>94</v>
      </c>
      <c r="X308" s="4" t="s">
        <v>94</v>
      </c>
      <c r="Y308" s="4" t="s">
        <v>94</v>
      </c>
      <c r="Z308" s="4" t="s">
        <v>95</v>
      </c>
      <c r="AA308" s="4" t="s">
        <v>95</v>
      </c>
      <c r="AB308" s="4" t="s">
        <v>95</v>
      </c>
      <c r="AC308" s="4" t="s">
        <v>91</v>
      </c>
      <c r="AD308" s="4" t="s">
        <v>91</v>
      </c>
      <c r="AE308" s="4">
        <v>0</v>
      </c>
      <c r="AF308" s="4">
        <v>0</v>
      </c>
      <c r="AG308" s="4">
        <f>tussenblad!J297</f>
        <v>0</v>
      </c>
      <c r="AH308" s="4">
        <f>tussenblad!I297</f>
        <v>0</v>
      </c>
    </row>
    <row r="309" spans="1:34" x14ac:dyDescent="0.2">
      <c r="A309" s="4" t="s">
        <v>93</v>
      </c>
      <c r="B309" s="4" t="str">
        <f>IF(C309=0,"&lt;BLANK&gt;",Basisgegevens!$F$3)</f>
        <v>&lt;BLANK&gt;</v>
      </c>
      <c r="C309" s="4">
        <f>tussenblad!E298</f>
        <v>0</v>
      </c>
      <c r="D309" s="4">
        <f>tussenblad!H298</f>
        <v>0</v>
      </c>
      <c r="E309" s="25">
        <f>tussenblad!N298</f>
        <v>0</v>
      </c>
      <c r="F309" s="4">
        <f>tussenblad!O298</f>
        <v>0</v>
      </c>
      <c r="G309" s="4">
        <f>tussenblad!P298</f>
        <v>0</v>
      </c>
      <c r="H309" s="25">
        <f>tussenblad!BT298</f>
        <v>0</v>
      </c>
      <c r="I309" s="4">
        <f>tussenblad!Q298</f>
        <v>0</v>
      </c>
      <c r="J309" s="26">
        <f>tussenblad!R298</f>
        <v>0</v>
      </c>
      <c r="K309" s="4">
        <f>IF(tussenblad!$F298="HC","",tussenblad!F298)</f>
        <v>0</v>
      </c>
      <c r="L309" s="4">
        <f>IF(tussenblad!$F298="HC",1,0)</f>
        <v>0</v>
      </c>
      <c r="M309" s="4" t="str">
        <f>IF(tussenblad!V298="Uit",2,"")</f>
        <v/>
      </c>
      <c r="N309" s="4">
        <f>tussenblad!W298</f>
        <v>0</v>
      </c>
      <c r="O309" s="4">
        <f>tussenblad!BV298</f>
        <v>0</v>
      </c>
      <c r="P309" s="4">
        <f>tussenblad!BW298</f>
        <v>0</v>
      </c>
      <c r="Q309" s="4">
        <f>tussenblad!BX298</f>
        <v>0</v>
      </c>
      <c r="R309" s="4">
        <f>tussenblad!BY298</f>
        <v>0</v>
      </c>
      <c r="S309" s="4">
        <f>tussenblad!BZ298</f>
        <v>0</v>
      </c>
      <c r="T309" s="4">
        <f>tussenblad!CA298</f>
        <v>0</v>
      </c>
      <c r="U309" s="4">
        <f>tussenblad!CB298</f>
        <v>0</v>
      </c>
      <c r="V309" s="4">
        <f>tussenblad!CC298</f>
        <v>0</v>
      </c>
      <c r="W309" s="4" t="s">
        <v>94</v>
      </c>
      <c r="X309" s="4" t="s">
        <v>94</v>
      </c>
      <c r="Y309" s="4" t="s">
        <v>94</v>
      </c>
      <c r="Z309" s="4" t="s">
        <v>95</v>
      </c>
      <c r="AA309" s="4" t="s">
        <v>95</v>
      </c>
      <c r="AB309" s="4" t="s">
        <v>95</v>
      </c>
      <c r="AC309" s="4" t="s">
        <v>91</v>
      </c>
      <c r="AD309" s="4" t="s">
        <v>91</v>
      </c>
      <c r="AE309" s="4">
        <v>0</v>
      </c>
      <c r="AF309" s="4">
        <v>0</v>
      </c>
      <c r="AG309" s="4">
        <f>tussenblad!J298</f>
        <v>0</v>
      </c>
      <c r="AH309" s="4">
        <f>tussenblad!I298</f>
        <v>0</v>
      </c>
    </row>
    <row r="310" spans="1:34" x14ac:dyDescent="0.2">
      <c r="A310" s="4" t="s">
        <v>93</v>
      </c>
      <c r="B310" s="4" t="str">
        <f>IF(C310=0,"&lt;BLANK&gt;",Basisgegevens!$F$3)</f>
        <v>&lt;BLANK&gt;</v>
      </c>
      <c r="C310" s="4">
        <f>tussenblad!E299</f>
        <v>0</v>
      </c>
      <c r="D310" s="4">
        <f>tussenblad!H299</f>
        <v>0</v>
      </c>
      <c r="E310" s="25">
        <f>tussenblad!N299</f>
        <v>0</v>
      </c>
      <c r="F310" s="4">
        <f>tussenblad!O299</f>
        <v>0</v>
      </c>
      <c r="G310" s="4">
        <f>tussenblad!P299</f>
        <v>0</v>
      </c>
      <c r="H310" s="25">
        <f>tussenblad!BT299</f>
        <v>0</v>
      </c>
      <c r="I310" s="4">
        <f>tussenblad!Q299</f>
        <v>0</v>
      </c>
      <c r="J310" s="26">
        <f>tussenblad!R299</f>
        <v>0</v>
      </c>
      <c r="K310" s="4">
        <f>IF(tussenblad!$F299="HC","",tussenblad!F299)</f>
        <v>0</v>
      </c>
      <c r="L310" s="4">
        <f>IF(tussenblad!$F299="HC",1,0)</f>
        <v>0</v>
      </c>
      <c r="M310" s="4" t="str">
        <f>IF(tussenblad!V299="Uit",2,"")</f>
        <v/>
      </c>
      <c r="N310" s="4">
        <f>tussenblad!W299</f>
        <v>0</v>
      </c>
      <c r="O310" s="4">
        <f>tussenblad!BV299</f>
        <v>0</v>
      </c>
      <c r="P310" s="4">
        <f>tussenblad!BW299</f>
        <v>0</v>
      </c>
      <c r="Q310" s="4">
        <f>tussenblad!BX299</f>
        <v>0</v>
      </c>
      <c r="R310" s="4">
        <f>tussenblad!BY299</f>
        <v>0</v>
      </c>
      <c r="S310" s="4">
        <f>tussenblad!BZ299</f>
        <v>0</v>
      </c>
      <c r="T310" s="4">
        <f>tussenblad!CA299</f>
        <v>0</v>
      </c>
      <c r="U310" s="4">
        <f>tussenblad!CB299</f>
        <v>0</v>
      </c>
      <c r="V310" s="4">
        <f>tussenblad!CC299</f>
        <v>0</v>
      </c>
      <c r="W310" s="4" t="s">
        <v>94</v>
      </c>
      <c r="X310" s="4" t="s">
        <v>94</v>
      </c>
      <c r="Y310" s="4" t="s">
        <v>94</v>
      </c>
      <c r="Z310" s="4" t="s">
        <v>95</v>
      </c>
      <c r="AA310" s="4" t="s">
        <v>95</v>
      </c>
      <c r="AB310" s="4" t="s">
        <v>95</v>
      </c>
      <c r="AC310" s="4" t="s">
        <v>91</v>
      </c>
      <c r="AD310" s="4" t="s">
        <v>91</v>
      </c>
      <c r="AE310" s="4">
        <v>0</v>
      </c>
      <c r="AF310" s="4">
        <v>0</v>
      </c>
      <c r="AG310" s="4">
        <f>tussenblad!J299</f>
        <v>0</v>
      </c>
      <c r="AH310" s="4">
        <f>tussenblad!I299</f>
        <v>0</v>
      </c>
    </row>
    <row r="311" spans="1:34" x14ac:dyDescent="0.2">
      <c r="A311" s="4" t="s">
        <v>93</v>
      </c>
      <c r="B311" s="4" t="str">
        <f>IF(C311=0,"&lt;BLANK&gt;",Basisgegevens!$F$3)</f>
        <v>&lt;BLANK&gt;</v>
      </c>
      <c r="C311" s="4">
        <f>tussenblad!E300</f>
        <v>0</v>
      </c>
      <c r="D311" s="4">
        <f>tussenblad!H300</f>
        <v>0</v>
      </c>
      <c r="E311" s="25">
        <f>tussenblad!N300</f>
        <v>0</v>
      </c>
      <c r="F311" s="4">
        <f>tussenblad!O300</f>
        <v>0</v>
      </c>
      <c r="G311" s="4">
        <f>tussenblad!P300</f>
        <v>0</v>
      </c>
      <c r="H311" s="25">
        <f>tussenblad!BT300</f>
        <v>0</v>
      </c>
      <c r="I311" s="4">
        <f>tussenblad!Q300</f>
        <v>0</v>
      </c>
      <c r="J311" s="26">
        <f>tussenblad!R300</f>
        <v>0</v>
      </c>
      <c r="K311" s="4">
        <f>IF(tussenblad!$F300="HC","",tussenblad!F300)</f>
        <v>0</v>
      </c>
      <c r="L311" s="4">
        <f>IF(tussenblad!$F300="HC",1,0)</f>
        <v>0</v>
      </c>
      <c r="M311" s="4" t="str">
        <f>IF(tussenblad!V300="Uit",2,"")</f>
        <v/>
      </c>
      <c r="N311" s="4">
        <f>tussenblad!W300</f>
        <v>0</v>
      </c>
      <c r="O311" s="4">
        <f>tussenblad!BV300</f>
        <v>0</v>
      </c>
      <c r="P311" s="4">
        <f>tussenblad!BW300</f>
        <v>0</v>
      </c>
      <c r="Q311" s="4">
        <f>tussenblad!BX300</f>
        <v>0</v>
      </c>
      <c r="R311" s="4">
        <f>tussenblad!BY300</f>
        <v>0</v>
      </c>
      <c r="S311" s="4">
        <f>tussenblad!BZ300</f>
        <v>0</v>
      </c>
      <c r="T311" s="4">
        <f>tussenblad!CA300</f>
        <v>0</v>
      </c>
      <c r="U311" s="4">
        <f>tussenblad!CB300</f>
        <v>0</v>
      </c>
      <c r="V311" s="4">
        <f>tussenblad!CC300</f>
        <v>0</v>
      </c>
      <c r="W311" s="4" t="s">
        <v>94</v>
      </c>
      <c r="X311" s="4" t="s">
        <v>94</v>
      </c>
      <c r="Y311" s="4" t="s">
        <v>94</v>
      </c>
      <c r="Z311" s="4" t="s">
        <v>95</v>
      </c>
      <c r="AA311" s="4" t="s">
        <v>95</v>
      </c>
      <c r="AB311" s="4" t="s">
        <v>95</v>
      </c>
      <c r="AC311" s="4" t="s">
        <v>91</v>
      </c>
      <c r="AD311" s="4" t="s">
        <v>91</v>
      </c>
      <c r="AE311" s="4">
        <v>0</v>
      </c>
      <c r="AF311" s="4">
        <v>0</v>
      </c>
      <c r="AG311" s="4">
        <f>tussenblad!J300</f>
        <v>0</v>
      </c>
      <c r="AH311" s="4">
        <f>tussenblad!I300</f>
        <v>0</v>
      </c>
    </row>
    <row r="312" spans="1:34" x14ac:dyDescent="0.2">
      <c r="A312" s="4" t="s">
        <v>93</v>
      </c>
      <c r="B312" s="4" t="str">
        <f>IF(C312=0,"&lt;BLANK&gt;",Basisgegevens!$F$3)</f>
        <v>&lt;BLANK&gt;</v>
      </c>
      <c r="C312" s="4">
        <f>tussenblad!E301</f>
        <v>0</v>
      </c>
      <c r="D312" s="4">
        <f>tussenblad!H301</f>
        <v>0</v>
      </c>
      <c r="E312" s="25">
        <f>tussenblad!N301</f>
        <v>0</v>
      </c>
      <c r="F312" s="4">
        <f>tussenblad!O301</f>
        <v>0</v>
      </c>
      <c r="G312" s="4">
        <f>tussenblad!P301</f>
        <v>0</v>
      </c>
      <c r="H312" s="25">
        <f>tussenblad!BT301</f>
        <v>0</v>
      </c>
      <c r="I312" s="4">
        <f>tussenblad!Q301</f>
        <v>0</v>
      </c>
      <c r="J312" s="26">
        <f>tussenblad!R301</f>
        <v>0</v>
      </c>
      <c r="K312" s="4">
        <f>IF(tussenblad!$F301="HC","",tussenblad!F301)</f>
        <v>0</v>
      </c>
      <c r="L312" s="4">
        <f>IF(tussenblad!$F301="HC",1,0)</f>
        <v>0</v>
      </c>
      <c r="M312" s="4" t="str">
        <f>IF(tussenblad!V301="Uit",2,"")</f>
        <v/>
      </c>
      <c r="N312" s="4">
        <f>tussenblad!W301</f>
        <v>0</v>
      </c>
      <c r="O312" s="4">
        <f>tussenblad!BV301</f>
        <v>0</v>
      </c>
      <c r="P312" s="4">
        <f>tussenblad!BW301</f>
        <v>0</v>
      </c>
      <c r="Q312" s="4">
        <f>tussenblad!BX301</f>
        <v>0</v>
      </c>
      <c r="R312" s="4">
        <f>tussenblad!BY301</f>
        <v>0</v>
      </c>
      <c r="S312" s="4">
        <f>tussenblad!BZ301</f>
        <v>0</v>
      </c>
      <c r="T312" s="4">
        <f>tussenblad!CA301</f>
        <v>0</v>
      </c>
      <c r="U312" s="4">
        <f>tussenblad!CB301</f>
        <v>0</v>
      </c>
      <c r="V312" s="4">
        <f>tussenblad!CC301</f>
        <v>0</v>
      </c>
      <c r="W312" s="4" t="s">
        <v>94</v>
      </c>
      <c r="X312" s="4" t="s">
        <v>94</v>
      </c>
      <c r="Y312" s="4" t="s">
        <v>94</v>
      </c>
      <c r="Z312" s="4" t="s">
        <v>95</v>
      </c>
      <c r="AA312" s="4" t="s">
        <v>95</v>
      </c>
      <c r="AB312" s="4" t="s">
        <v>95</v>
      </c>
      <c r="AC312" s="4" t="s">
        <v>91</v>
      </c>
      <c r="AD312" s="4" t="s">
        <v>91</v>
      </c>
      <c r="AE312" s="4">
        <v>0</v>
      </c>
      <c r="AF312" s="4">
        <v>0</v>
      </c>
      <c r="AG312" s="4">
        <f>tussenblad!J301</f>
        <v>0</v>
      </c>
      <c r="AH312" s="4">
        <f>tussenblad!I301</f>
        <v>0</v>
      </c>
    </row>
    <row r="313" spans="1:34" x14ac:dyDescent="0.2">
      <c r="A313" s="4" t="s">
        <v>93</v>
      </c>
      <c r="B313" s="4" t="str">
        <f>IF(C313=0,"&lt;BLANK&gt;",Basisgegevens!$F$3)</f>
        <v>&lt;BLANK&gt;</v>
      </c>
      <c r="C313" s="4">
        <f>tussenblad!E302</f>
        <v>0</v>
      </c>
      <c r="D313" s="4">
        <f>tussenblad!H302</f>
        <v>0</v>
      </c>
      <c r="E313" s="25">
        <f>tussenblad!N302</f>
        <v>0</v>
      </c>
      <c r="F313" s="4">
        <f>tussenblad!O302</f>
        <v>0</v>
      </c>
      <c r="G313" s="4">
        <f>tussenblad!P302</f>
        <v>0</v>
      </c>
      <c r="H313" s="25">
        <f>tussenblad!BT302</f>
        <v>0</v>
      </c>
      <c r="I313" s="4">
        <f>tussenblad!Q302</f>
        <v>0</v>
      </c>
      <c r="J313" s="26">
        <f>tussenblad!R302</f>
        <v>0</v>
      </c>
      <c r="K313" s="4">
        <f>IF(tussenblad!$F302="HC","",tussenblad!F302)</f>
        <v>0</v>
      </c>
      <c r="L313" s="4">
        <f>IF(tussenblad!$F302="HC",1,0)</f>
        <v>0</v>
      </c>
      <c r="M313" s="4" t="str">
        <f>IF(tussenblad!V302="Uit",2,"")</f>
        <v/>
      </c>
      <c r="N313" s="4">
        <f>tussenblad!W302</f>
        <v>0</v>
      </c>
      <c r="O313" s="4">
        <f>tussenblad!BV302</f>
        <v>0</v>
      </c>
      <c r="P313" s="4">
        <f>tussenblad!BW302</f>
        <v>0</v>
      </c>
      <c r="Q313" s="4">
        <f>tussenblad!BX302</f>
        <v>0</v>
      </c>
      <c r="R313" s="4">
        <f>tussenblad!BY302</f>
        <v>0</v>
      </c>
      <c r="S313" s="4">
        <f>tussenblad!BZ302</f>
        <v>0</v>
      </c>
      <c r="T313" s="4">
        <f>tussenblad!CA302</f>
        <v>0</v>
      </c>
      <c r="U313" s="4">
        <f>tussenblad!CB302</f>
        <v>0</v>
      </c>
      <c r="V313" s="4">
        <f>tussenblad!CC302</f>
        <v>0</v>
      </c>
      <c r="W313" s="4" t="s">
        <v>94</v>
      </c>
      <c r="X313" s="4" t="s">
        <v>94</v>
      </c>
      <c r="Y313" s="4" t="s">
        <v>94</v>
      </c>
      <c r="Z313" s="4" t="s">
        <v>95</v>
      </c>
      <c r="AA313" s="4" t="s">
        <v>95</v>
      </c>
      <c r="AB313" s="4" t="s">
        <v>95</v>
      </c>
      <c r="AC313" s="4" t="s">
        <v>91</v>
      </c>
      <c r="AD313" s="4" t="s">
        <v>91</v>
      </c>
      <c r="AE313" s="4">
        <v>0</v>
      </c>
      <c r="AF313" s="4">
        <v>0</v>
      </c>
      <c r="AG313" s="4">
        <f>tussenblad!J302</f>
        <v>0</v>
      </c>
      <c r="AH313" s="4">
        <f>tussenblad!I302</f>
        <v>0</v>
      </c>
    </row>
    <row r="314" spans="1:34" x14ac:dyDescent="0.2">
      <c r="A314" s="4" t="s">
        <v>93</v>
      </c>
      <c r="B314" s="4" t="str">
        <f>IF(C314=0,"&lt;BLANK&gt;",Basisgegevens!$F$3)</f>
        <v>&lt;BLANK&gt;</v>
      </c>
      <c r="C314" s="4">
        <f>tussenblad!E303</f>
        <v>0</v>
      </c>
      <c r="D314" s="4">
        <f>tussenblad!H303</f>
        <v>0</v>
      </c>
      <c r="E314" s="25">
        <f>tussenblad!N303</f>
        <v>0</v>
      </c>
      <c r="F314" s="4">
        <f>tussenblad!O303</f>
        <v>0</v>
      </c>
      <c r="G314" s="4">
        <f>tussenblad!P303</f>
        <v>0</v>
      </c>
      <c r="H314" s="25">
        <f>tussenblad!BT303</f>
        <v>0</v>
      </c>
      <c r="I314" s="4">
        <f>tussenblad!Q303</f>
        <v>0</v>
      </c>
      <c r="J314" s="26">
        <f>tussenblad!R303</f>
        <v>0</v>
      </c>
      <c r="K314" s="4">
        <f>IF(tussenblad!$F303="HC","",tussenblad!F303)</f>
        <v>0</v>
      </c>
      <c r="L314" s="4">
        <f>IF(tussenblad!$F303="HC",1,0)</f>
        <v>0</v>
      </c>
      <c r="M314" s="4" t="str">
        <f>IF(tussenblad!V303="Uit",2,"")</f>
        <v/>
      </c>
      <c r="N314" s="4">
        <f>tussenblad!W303</f>
        <v>0</v>
      </c>
      <c r="O314" s="4">
        <f>tussenblad!BV303</f>
        <v>0</v>
      </c>
      <c r="P314" s="4">
        <f>tussenblad!BW303</f>
        <v>0</v>
      </c>
      <c r="Q314" s="4">
        <f>tussenblad!BX303</f>
        <v>0</v>
      </c>
      <c r="R314" s="4">
        <f>tussenblad!BY303</f>
        <v>0</v>
      </c>
      <c r="S314" s="4">
        <f>tussenblad!BZ303</f>
        <v>0</v>
      </c>
      <c r="T314" s="4">
        <f>tussenblad!CA303</f>
        <v>0</v>
      </c>
      <c r="U314" s="4">
        <f>tussenblad!CB303</f>
        <v>0</v>
      </c>
      <c r="V314" s="4">
        <f>tussenblad!CC303</f>
        <v>0</v>
      </c>
      <c r="W314" s="4" t="s">
        <v>94</v>
      </c>
      <c r="X314" s="4" t="s">
        <v>94</v>
      </c>
      <c r="Y314" s="4" t="s">
        <v>94</v>
      </c>
      <c r="Z314" s="4" t="s">
        <v>95</v>
      </c>
      <c r="AA314" s="4" t="s">
        <v>95</v>
      </c>
      <c r="AB314" s="4" t="s">
        <v>95</v>
      </c>
      <c r="AC314" s="4" t="s">
        <v>91</v>
      </c>
      <c r="AD314" s="4" t="s">
        <v>91</v>
      </c>
      <c r="AE314" s="4">
        <v>0</v>
      </c>
      <c r="AF314" s="4">
        <v>0</v>
      </c>
      <c r="AG314" s="4">
        <f>tussenblad!J303</f>
        <v>0</v>
      </c>
      <c r="AH314" s="4">
        <f>tussenblad!I303</f>
        <v>0</v>
      </c>
    </row>
    <row r="315" spans="1:34" x14ac:dyDescent="0.2">
      <c r="A315" s="4" t="s">
        <v>93</v>
      </c>
      <c r="B315" s="4" t="str">
        <f>IF(C315=0,"&lt;BLANK&gt;",Basisgegevens!$F$3)</f>
        <v>&lt;BLANK&gt;</v>
      </c>
      <c r="C315" s="4">
        <f>tussenblad!E304</f>
        <v>0</v>
      </c>
      <c r="D315" s="4">
        <f>tussenblad!H304</f>
        <v>0</v>
      </c>
      <c r="E315" s="25">
        <f>tussenblad!N304</f>
        <v>0</v>
      </c>
      <c r="F315" s="4">
        <f>tussenblad!O304</f>
        <v>0</v>
      </c>
      <c r="G315" s="4">
        <f>tussenblad!P304</f>
        <v>0</v>
      </c>
      <c r="H315" s="25">
        <f>tussenblad!BT304</f>
        <v>0</v>
      </c>
      <c r="I315" s="4">
        <f>tussenblad!Q304</f>
        <v>0</v>
      </c>
      <c r="J315" s="26">
        <f>tussenblad!R304</f>
        <v>0</v>
      </c>
      <c r="K315" s="4">
        <f>IF(tussenblad!$F304="HC","",tussenblad!F304)</f>
        <v>0</v>
      </c>
      <c r="L315" s="4">
        <f>IF(tussenblad!$F304="HC",1,0)</f>
        <v>0</v>
      </c>
      <c r="M315" s="4" t="str">
        <f>IF(tussenblad!V304="Uit",2,"")</f>
        <v/>
      </c>
      <c r="N315" s="4">
        <f>tussenblad!W304</f>
        <v>0</v>
      </c>
      <c r="O315" s="4">
        <f>tussenblad!BV304</f>
        <v>0</v>
      </c>
      <c r="P315" s="4">
        <f>tussenblad!BW304</f>
        <v>0</v>
      </c>
      <c r="Q315" s="4">
        <f>tussenblad!BX304</f>
        <v>0</v>
      </c>
      <c r="R315" s="4">
        <f>tussenblad!BY304</f>
        <v>0</v>
      </c>
      <c r="S315" s="4">
        <f>tussenblad!BZ304</f>
        <v>0</v>
      </c>
      <c r="T315" s="4">
        <f>tussenblad!CA304</f>
        <v>0</v>
      </c>
      <c r="U315" s="4">
        <f>tussenblad!CB304</f>
        <v>0</v>
      </c>
      <c r="V315" s="4">
        <f>tussenblad!CC304</f>
        <v>0</v>
      </c>
      <c r="W315" s="4" t="s">
        <v>94</v>
      </c>
      <c r="X315" s="4" t="s">
        <v>94</v>
      </c>
      <c r="Y315" s="4" t="s">
        <v>94</v>
      </c>
      <c r="Z315" s="4" t="s">
        <v>95</v>
      </c>
      <c r="AA315" s="4" t="s">
        <v>95</v>
      </c>
      <c r="AB315" s="4" t="s">
        <v>95</v>
      </c>
      <c r="AC315" s="4" t="s">
        <v>91</v>
      </c>
      <c r="AD315" s="4" t="s">
        <v>91</v>
      </c>
      <c r="AE315" s="4">
        <v>0</v>
      </c>
      <c r="AF315" s="4">
        <v>0</v>
      </c>
      <c r="AG315" s="4">
        <f>tussenblad!J304</f>
        <v>0</v>
      </c>
      <c r="AH315" s="4">
        <f>tussenblad!I304</f>
        <v>0</v>
      </c>
    </row>
    <row r="316" spans="1:34" x14ac:dyDescent="0.2">
      <c r="A316" s="4" t="s">
        <v>93</v>
      </c>
      <c r="B316" s="4" t="str">
        <f>IF(C316=0,"&lt;BLANK&gt;",Basisgegevens!$F$3)</f>
        <v>&lt;BLANK&gt;</v>
      </c>
      <c r="C316" s="4">
        <f>tussenblad!E305</f>
        <v>0</v>
      </c>
      <c r="D316" s="4">
        <f>tussenblad!H305</f>
        <v>0</v>
      </c>
      <c r="E316" s="25">
        <f>tussenblad!N305</f>
        <v>0</v>
      </c>
      <c r="F316" s="4">
        <f>tussenblad!O305</f>
        <v>0</v>
      </c>
      <c r="G316" s="4">
        <f>tussenblad!P305</f>
        <v>0</v>
      </c>
      <c r="H316" s="25">
        <f>tussenblad!BT305</f>
        <v>0</v>
      </c>
      <c r="I316" s="4">
        <f>tussenblad!Q305</f>
        <v>0</v>
      </c>
      <c r="J316" s="26">
        <f>tussenblad!R305</f>
        <v>0</v>
      </c>
      <c r="K316" s="4">
        <f>IF(tussenblad!$F305="HC","",tussenblad!F305)</f>
        <v>0</v>
      </c>
      <c r="L316" s="4">
        <f>IF(tussenblad!$F305="HC",1,0)</f>
        <v>0</v>
      </c>
      <c r="M316" s="4" t="str">
        <f>IF(tussenblad!V305="Uit",2,"")</f>
        <v/>
      </c>
      <c r="N316" s="4">
        <f>tussenblad!W305</f>
        <v>0</v>
      </c>
      <c r="O316" s="4">
        <f>tussenblad!BV305</f>
        <v>0</v>
      </c>
      <c r="P316" s="4">
        <f>tussenblad!BW305</f>
        <v>0</v>
      </c>
      <c r="Q316" s="4">
        <f>tussenblad!BX305</f>
        <v>0</v>
      </c>
      <c r="R316" s="4">
        <f>tussenblad!BY305</f>
        <v>0</v>
      </c>
      <c r="S316" s="4">
        <f>tussenblad!BZ305</f>
        <v>0</v>
      </c>
      <c r="T316" s="4">
        <f>tussenblad!CA305</f>
        <v>0</v>
      </c>
      <c r="U316" s="4">
        <f>tussenblad!CB305</f>
        <v>0</v>
      </c>
      <c r="V316" s="4">
        <f>tussenblad!CC305</f>
        <v>0</v>
      </c>
      <c r="W316" s="4" t="s">
        <v>94</v>
      </c>
      <c r="X316" s="4" t="s">
        <v>94</v>
      </c>
      <c r="Y316" s="4" t="s">
        <v>94</v>
      </c>
      <c r="Z316" s="4" t="s">
        <v>95</v>
      </c>
      <c r="AA316" s="4" t="s">
        <v>95</v>
      </c>
      <c r="AB316" s="4" t="s">
        <v>95</v>
      </c>
      <c r="AC316" s="4" t="s">
        <v>91</v>
      </c>
      <c r="AD316" s="4" t="s">
        <v>91</v>
      </c>
      <c r="AE316" s="4">
        <v>0</v>
      </c>
      <c r="AF316" s="4">
        <v>0</v>
      </c>
      <c r="AG316" s="4">
        <f>tussenblad!J305</f>
        <v>0</v>
      </c>
      <c r="AH316" s="4">
        <f>tussenblad!I305</f>
        <v>0</v>
      </c>
    </row>
    <row r="317" spans="1:34" x14ac:dyDescent="0.2">
      <c r="A317" s="4" t="s">
        <v>93</v>
      </c>
      <c r="B317" s="4" t="str">
        <f>IF(C317=0,"&lt;BLANK&gt;",Basisgegevens!$F$3)</f>
        <v>&lt;BLANK&gt;</v>
      </c>
      <c r="C317" s="4">
        <f>tussenblad!E306</f>
        <v>0</v>
      </c>
      <c r="D317" s="4">
        <f>tussenblad!H306</f>
        <v>0</v>
      </c>
      <c r="E317" s="25">
        <f>tussenblad!N306</f>
        <v>0</v>
      </c>
      <c r="F317" s="4">
        <f>tussenblad!O306</f>
        <v>0</v>
      </c>
      <c r="G317" s="4">
        <f>tussenblad!P306</f>
        <v>0</v>
      </c>
      <c r="H317" s="25">
        <f>tussenblad!BT306</f>
        <v>0</v>
      </c>
      <c r="I317" s="4">
        <f>tussenblad!Q306</f>
        <v>0</v>
      </c>
      <c r="J317" s="26">
        <f>tussenblad!R306</f>
        <v>0</v>
      </c>
      <c r="K317" s="4">
        <f>IF(tussenblad!$F306="HC","",tussenblad!F306)</f>
        <v>0</v>
      </c>
      <c r="L317" s="4">
        <f>IF(tussenblad!$F306="HC",1,0)</f>
        <v>0</v>
      </c>
      <c r="M317" s="4" t="str">
        <f>IF(tussenblad!V306="Uit",2,"")</f>
        <v/>
      </c>
      <c r="N317" s="4">
        <f>tussenblad!W306</f>
        <v>0</v>
      </c>
      <c r="O317" s="4">
        <f>tussenblad!BV306</f>
        <v>0</v>
      </c>
      <c r="P317" s="4">
        <f>tussenblad!BW306</f>
        <v>0</v>
      </c>
      <c r="Q317" s="4">
        <f>tussenblad!BX306</f>
        <v>0</v>
      </c>
      <c r="R317" s="4">
        <f>tussenblad!BY306</f>
        <v>0</v>
      </c>
      <c r="S317" s="4">
        <f>tussenblad!BZ306</f>
        <v>0</v>
      </c>
      <c r="T317" s="4">
        <f>tussenblad!CA306</f>
        <v>0</v>
      </c>
      <c r="U317" s="4">
        <f>tussenblad!CB306</f>
        <v>0</v>
      </c>
      <c r="V317" s="4">
        <f>tussenblad!CC306</f>
        <v>0</v>
      </c>
      <c r="W317" s="4" t="s">
        <v>94</v>
      </c>
      <c r="X317" s="4" t="s">
        <v>94</v>
      </c>
      <c r="Y317" s="4" t="s">
        <v>94</v>
      </c>
      <c r="Z317" s="4" t="s">
        <v>95</v>
      </c>
      <c r="AA317" s="4" t="s">
        <v>95</v>
      </c>
      <c r="AB317" s="4" t="s">
        <v>95</v>
      </c>
      <c r="AC317" s="4" t="s">
        <v>91</v>
      </c>
      <c r="AD317" s="4" t="s">
        <v>91</v>
      </c>
      <c r="AE317" s="4">
        <v>0</v>
      </c>
      <c r="AF317" s="4">
        <v>0</v>
      </c>
      <c r="AG317" s="4">
        <f>tussenblad!J306</f>
        <v>0</v>
      </c>
      <c r="AH317" s="4">
        <f>tussenblad!I306</f>
        <v>0</v>
      </c>
    </row>
    <row r="318" spans="1:34" x14ac:dyDescent="0.2">
      <c r="A318" s="4" t="s">
        <v>93</v>
      </c>
      <c r="B318" s="4" t="str">
        <f>IF(C318=0,"&lt;BLANK&gt;",Basisgegevens!$F$3)</f>
        <v>&lt;BLANK&gt;</v>
      </c>
      <c r="C318" s="4">
        <f>tussenblad!E307</f>
        <v>0</v>
      </c>
      <c r="D318" s="4">
        <f>tussenblad!H307</f>
        <v>0</v>
      </c>
      <c r="E318" s="25">
        <f>tussenblad!N307</f>
        <v>0</v>
      </c>
      <c r="F318" s="4">
        <f>tussenblad!O307</f>
        <v>0</v>
      </c>
      <c r="G318" s="4">
        <f>tussenblad!P307</f>
        <v>0</v>
      </c>
      <c r="H318" s="25">
        <f>tussenblad!BT307</f>
        <v>0</v>
      </c>
      <c r="I318" s="4">
        <f>tussenblad!Q307</f>
        <v>0</v>
      </c>
      <c r="J318" s="26">
        <f>tussenblad!R307</f>
        <v>0</v>
      </c>
      <c r="K318" s="4">
        <f>IF(tussenblad!$F307="HC","",tussenblad!F307)</f>
        <v>0</v>
      </c>
      <c r="L318" s="4">
        <f>IF(tussenblad!$F307="HC",1,0)</f>
        <v>0</v>
      </c>
      <c r="M318" s="4" t="str">
        <f>IF(tussenblad!V307="Uit",2,"")</f>
        <v/>
      </c>
      <c r="N318" s="4">
        <f>tussenblad!W307</f>
        <v>0</v>
      </c>
      <c r="O318" s="4">
        <f>tussenblad!BV307</f>
        <v>0</v>
      </c>
      <c r="P318" s="4">
        <f>tussenblad!BW307</f>
        <v>0</v>
      </c>
      <c r="Q318" s="4">
        <f>tussenblad!BX307</f>
        <v>0</v>
      </c>
      <c r="R318" s="4">
        <f>tussenblad!BY307</f>
        <v>0</v>
      </c>
      <c r="S318" s="4">
        <f>tussenblad!BZ307</f>
        <v>0</v>
      </c>
      <c r="T318" s="4">
        <f>tussenblad!CA307</f>
        <v>0</v>
      </c>
      <c r="U318" s="4">
        <f>tussenblad!CB307</f>
        <v>0</v>
      </c>
      <c r="V318" s="4">
        <f>tussenblad!CC307</f>
        <v>0</v>
      </c>
      <c r="W318" s="4" t="s">
        <v>94</v>
      </c>
      <c r="X318" s="4" t="s">
        <v>94</v>
      </c>
      <c r="Y318" s="4" t="s">
        <v>94</v>
      </c>
      <c r="Z318" s="4" t="s">
        <v>95</v>
      </c>
      <c r="AA318" s="4" t="s">
        <v>95</v>
      </c>
      <c r="AB318" s="4" t="s">
        <v>95</v>
      </c>
      <c r="AC318" s="4" t="s">
        <v>91</v>
      </c>
      <c r="AD318" s="4" t="s">
        <v>91</v>
      </c>
      <c r="AE318" s="4">
        <v>0</v>
      </c>
      <c r="AF318" s="4">
        <v>0</v>
      </c>
      <c r="AG318" s="4">
        <f>tussenblad!J307</f>
        <v>0</v>
      </c>
      <c r="AH318" s="4">
        <f>tussenblad!I307</f>
        <v>0</v>
      </c>
    </row>
    <row r="319" spans="1:34" x14ac:dyDescent="0.2">
      <c r="A319" s="4" t="s">
        <v>93</v>
      </c>
      <c r="B319" s="4" t="str">
        <f>IF(C319=0,"&lt;BLANK&gt;",Basisgegevens!$F$3)</f>
        <v>&lt;BLANK&gt;</v>
      </c>
      <c r="C319" s="4">
        <f>tussenblad!E308</f>
        <v>0</v>
      </c>
      <c r="D319" s="4">
        <f>tussenblad!H308</f>
        <v>0</v>
      </c>
      <c r="E319" s="25">
        <f>tussenblad!N308</f>
        <v>0</v>
      </c>
      <c r="F319" s="4">
        <f>tussenblad!O308</f>
        <v>0</v>
      </c>
      <c r="G319" s="4">
        <f>tussenblad!P308</f>
        <v>0</v>
      </c>
      <c r="H319" s="25">
        <f>tussenblad!BT308</f>
        <v>0</v>
      </c>
      <c r="I319" s="4">
        <f>tussenblad!Q308</f>
        <v>0</v>
      </c>
      <c r="J319" s="26">
        <f>tussenblad!R308</f>
        <v>0</v>
      </c>
      <c r="K319" s="4">
        <f>IF(tussenblad!$F308="HC","",tussenblad!F308)</f>
        <v>0</v>
      </c>
      <c r="L319" s="4">
        <f>IF(tussenblad!$F308="HC",1,0)</f>
        <v>0</v>
      </c>
      <c r="M319" s="4" t="str">
        <f>IF(tussenblad!V308="Uit",2,"")</f>
        <v/>
      </c>
      <c r="N319" s="4">
        <f>tussenblad!W308</f>
        <v>0</v>
      </c>
      <c r="O319" s="4">
        <f>tussenblad!BV308</f>
        <v>0</v>
      </c>
      <c r="P319" s="4">
        <f>tussenblad!BW308</f>
        <v>0</v>
      </c>
      <c r="Q319" s="4">
        <f>tussenblad!BX308</f>
        <v>0</v>
      </c>
      <c r="R319" s="4">
        <f>tussenblad!BY308</f>
        <v>0</v>
      </c>
      <c r="S319" s="4">
        <f>tussenblad!BZ308</f>
        <v>0</v>
      </c>
      <c r="T319" s="4">
        <f>tussenblad!CA308</f>
        <v>0</v>
      </c>
      <c r="U319" s="4">
        <f>tussenblad!CB308</f>
        <v>0</v>
      </c>
      <c r="V319" s="4">
        <f>tussenblad!CC308</f>
        <v>0</v>
      </c>
      <c r="W319" s="4" t="s">
        <v>94</v>
      </c>
      <c r="X319" s="4" t="s">
        <v>94</v>
      </c>
      <c r="Y319" s="4" t="s">
        <v>94</v>
      </c>
      <c r="Z319" s="4" t="s">
        <v>95</v>
      </c>
      <c r="AA319" s="4" t="s">
        <v>95</v>
      </c>
      <c r="AB319" s="4" t="s">
        <v>95</v>
      </c>
      <c r="AC319" s="4" t="s">
        <v>91</v>
      </c>
      <c r="AD319" s="4" t="s">
        <v>91</v>
      </c>
      <c r="AE319" s="4">
        <v>0</v>
      </c>
      <c r="AF319" s="4">
        <v>0</v>
      </c>
      <c r="AG319" s="4">
        <f>tussenblad!J308</f>
        <v>0</v>
      </c>
      <c r="AH319" s="4">
        <f>tussenblad!I308</f>
        <v>0</v>
      </c>
    </row>
    <row r="320" spans="1:34" x14ac:dyDescent="0.2">
      <c r="A320" s="4" t="s">
        <v>93</v>
      </c>
      <c r="B320" s="4" t="str">
        <f>IF(C320=0,"&lt;BLANK&gt;",Basisgegevens!$F$3)</f>
        <v>&lt;BLANK&gt;</v>
      </c>
      <c r="C320" s="4">
        <f>tussenblad!E309</f>
        <v>0</v>
      </c>
      <c r="D320" s="4">
        <f>tussenblad!H309</f>
        <v>0</v>
      </c>
      <c r="E320" s="25">
        <f>tussenblad!N309</f>
        <v>0</v>
      </c>
      <c r="F320" s="4">
        <f>tussenblad!O309</f>
        <v>0</v>
      </c>
      <c r="G320" s="4">
        <f>tussenblad!P309</f>
        <v>0</v>
      </c>
      <c r="H320" s="25">
        <f>tussenblad!BT309</f>
        <v>0</v>
      </c>
      <c r="I320" s="4">
        <f>tussenblad!Q309</f>
        <v>0</v>
      </c>
      <c r="J320" s="26">
        <f>tussenblad!R309</f>
        <v>0</v>
      </c>
      <c r="K320" s="4">
        <f>IF(tussenblad!$F309="HC","",tussenblad!F309)</f>
        <v>0</v>
      </c>
      <c r="L320" s="4">
        <f>IF(tussenblad!$F309="HC",1,0)</f>
        <v>0</v>
      </c>
      <c r="M320" s="4" t="str">
        <f>IF(tussenblad!V309="Uit",2,"")</f>
        <v/>
      </c>
      <c r="N320" s="4">
        <f>tussenblad!W309</f>
        <v>0</v>
      </c>
      <c r="O320" s="4">
        <f>tussenblad!BV309</f>
        <v>0</v>
      </c>
      <c r="P320" s="4">
        <f>tussenblad!BW309</f>
        <v>0</v>
      </c>
      <c r="Q320" s="4">
        <f>tussenblad!BX309</f>
        <v>0</v>
      </c>
      <c r="R320" s="4">
        <f>tussenblad!BY309</f>
        <v>0</v>
      </c>
      <c r="S320" s="4">
        <f>tussenblad!BZ309</f>
        <v>0</v>
      </c>
      <c r="T320" s="4">
        <f>tussenblad!CA309</f>
        <v>0</v>
      </c>
      <c r="U320" s="4">
        <f>tussenblad!CB309</f>
        <v>0</v>
      </c>
      <c r="V320" s="4">
        <f>tussenblad!CC309</f>
        <v>0</v>
      </c>
      <c r="W320" s="4" t="s">
        <v>94</v>
      </c>
      <c r="X320" s="4" t="s">
        <v>94</v>
      </c>
      <c r="Y320" s="4" t="s">
        <v>94</v>
      </c>
      <c r="Z320" s="4" t="s">
        <v>95</v>
      </c>
      <c r="AA320" s="4" t="s">
        <v>95</v>
      </c>
      <c r="AB320" s="4" t="s">
        <v>95</v>
      </c>
      <c r="AC320" s="4" t="s">
        <v>91</v>
      </c>
      <c r="AD320" s="4" t="s">
        <v>91</v>
      </c>
      <c r="AE320" s="4">
        <v>0</v>
      </c>
      <c r="AF320" s="4">
        <v>0</v>
      </c>
      <c r="AG320" s="4">
        <f>tussenblad!J309</f>
        <v>0</v>
      </c>
      <c r="AH320" s="4">
        <f>tussenblad!I309</f>
        <v>0</v>
      </c>
    </row>
    <row r="321" spans="1:34" x14ac:dyDescent="0.2">
      <c r="A321" s="4" t="s">
        <v>93</v>
      </c>
      <c r="B321" s="4" t="str">
        <f>IF(C321=0,"&lt;BLANK&gt;",Basisgegevens!$F$3)</f>
        <v>&lt;BLANK&gt;</v>
      </c>
      <c r="C321" s="4">
        <f>tussenblad!E310</f>
        <v>0</v>
      </c>
      <c r="D321" s="4">
        <f>tussenblad!H310</f>
        <v>0</v>
      </c>
      <c r="E321" s="25">
        <f>tussenblad!N310</f>
        <v>0</v>
      </c>
      <c r="F321" s="4">
        <f>tussenblad!O310</f>
        <v>0</v>
      </c>
      <c r="G321" s="4">
        <f>tussenblad!P310</f>
        <v>0</v>
      </c>
      <c r="H321" s="25">
        <f>tussenblad!BT310</f>
        <v>0</v>
      </c>
      <c r="I321" s="4">
        <f>tussenblad!Q310</f>
        <v>0</v>
      </c>
      <c r="J321" s="26">
        <f>tussenblad!R310</f>
        <v>0</v>
      </c>
      <c r="K321" s="4">
        <f>IF(tussenblad!$F310="HC","",tussenblad!F310)</f>
        <v>0</v>
      </c>
      <c r="L321" s="4">
        <f>IF(tussenblad!$F310="HC",1,0)</f>
        <v>0</v>
      </c>
      <c r="M321" s="4" t="str">
        <f>IF(tussenblad!V310="Uit",2,"")</f>
        <v/>
      </c>
      <c r="N321" s="4">
        <f>tussenblad!W310</f>
        <v>0</v>
      </c>
      <c r="O321" s="4">
        <f>tussenblad!BV310</f>
        <v>0</v>
      </c>
      <c r="P321" s="4">
        <f>tussenblad!BW310</f>
        <v>0</v>
      </c>
      <c r="Q321" s="4">
        <f>tussenblad!BX310</f>
        <v>0</v>
      </c>
      <c r="R321" s="4">
        <f>tussenblad!BY310</f>
        <v>0</v>
      </c>
      <c r="S321" s="4">
        <f>tussenblad!BZ310</f>
        <v>0</v>
      </c>
      <c r="T321" s="4">
        <f>tussenblad!CA310</f>
        <v>0</v>
      </c>
      <c r="U321" s="4">
        <f>tussenblad!CB310</f>
        <v>0</v>
      </c>
      <c r="V321" s="4">
        <f>tussenblad!CC310</f>
        <v>0</v>
      </c>
      <c r="W321" s="4" t="s">
        <v>94</v>
      </c>
      <c r="X321" s="4" t="s">
        <v>94</v>
      </c>
      <c r="Y321" s="4" t="s">
        <v>94</v>
      </c>
      <c r="Z321" s="4" t="s">
        <v>95</v>
      </c>
      <c r="AA321" s="4" t="s">
        <v>95</v>
      </c>
      <c r="AB321" s="4" t="s">
        <v>95</v>
      </c>
      <c r="AC321" s="4" t="s">
        <v>91</v>
      </c>
      <c r="AD321" s="4" t="s">
        <v>91</v>
      </c>
      <c r="AE321" s="4">
        <v>0</v>
      </c>
      <c r="AF321" s="4">
        <v>0</v>
      </c>
      <c r="AG321" s="4">
        <f>tussenblad!J310</f>
        <v>0</v>
      </c>
      <c r="AH321" s="4">
        <f>tussenblad!I310</f>
        <v>0</v>
      </c>
    </row>
    <row r="322" spans="1:34" x14ac:dyDescent="0.2">
      <c r="A322" s="4" t="s">
        <v>93</v>
      </c>
      <c r="B322" s="4" t="str">
        <f>IF(C322=0,"&lt;BLANK&gt;",Basisgegevens!$F$3)</f>
        <v>&lt;BLANK&gt;</v>
      </c>
      <c r="C322" s="4">
        <f>tussenblad!E311</f>
        <v>0</v>
      </c>
      <c r="D322" s="4">
        <f>tussenblad!H311</f>
        <v>0</v>
      </c>
      <c r="E322" s="25">
        <f>tussenblad!N311</f>
        <v>0</v>
      </c>
      <c r="F322" s="4">
        <f>tussenblad!O311</f>
        <v>0</v>
      </c>
      <c r="G322" s="4">
        <f>tussenblad!P311</f>
        <v>0</v>
      </c>
      <c r="H322" s="25">
        <f>tussenblad!BT311</f>
        <v>0</v>
      </c>
      <c r="I322" s="4">
        <f>tussenblad!Q311</f>
        <v>0</v>
      </c>
      <c r="J322" s="26">
        <f>tussenblad!R311</f>
        <v>0</v>
      </c>
      <c r="K322" s="4">
        <f>IF(tussenblad!$F311="HC","",tussenblad!F311)</f>
        <v>0</v>
      </c>
      <c r="L322" s="4">
        <f>IF(tussenblad!$F311="HC",1,0)</f>
        <v>0</v>
      </c>
      <c r="M322" s="4" t="str">
        <f>IF(tussenblad!V311="Uit",2,"")</f>
        <v/>
      </c>
      <c r="N322" s="4">
        <f>tussenblad!W311</f>
        <v>0</v>
      </c>
      <c r="O322" s="4">
        <f>tussenblad!BV311</f>
        <v>0</v>
      </c>
      <c r="P322" s="4">
        <f>tussenblad!BW311</f>
        <v>0</v>
      </c>
      <c r="Q322" s="4">
        <f>tussenblad!BX311</f>
        <v>0</v>
      </c>
      <c r="R322" s="4">
        <f>tussenblad!BY311</f>
        <v>0</v>
      </c>
      <c r="S322" s="4">
        <f>tussenblad!BZ311</f>
        <v>0</v>
      </c>
      <c r="T322" s="4">
        <f>tussenblad!CA311</f>
        <v>0</v>
      </c>
      <c r="U322" s="4">
        <f>tussenblad!CB311</f>
        <v>0</v>
      </c>
      <c r="V322" s="4">
        <f>tussenblad!CC311</f>
        <v>0</v>
      </c>
      <c r="W322" s="4" t="s">
        <v>94</v>
      </c>
      <c r="X322" s="4" t="s">
        <v>94</v>
      </c>
      <c r="Y322" s="4" t="s">
        <v>94</v>
      </c>
      <c r="Z322" s="4" t="s">
        <v>95</v>
      </c>
      <c r="AA322" s="4" t="s">
        <v>95</v>
      </c>
      <c r="AB322" s="4" t="s">
        <v>95</v>
      </c>
      <c r="AC322" s="4" t="s">
        <v>91</v>
      </c>
      <c r="AD322" s="4" t="s">
        <v>91</v>
      </c>
      <c r="AE322" s="4">
        <v>0</v>
      </c>
      <c r="AF322" s="4">
        <v>0</v>
      </c>
      <c r="AG322" s="4">
        <f>tussenblad!J311</f>
        <v>0</v>
      </c>
      <c r="AH322" s="4">
        <f>tussenblad!I311</f>
        <v>0</v>
      </c>
    </row>
    <row r="323" spans="1:34" x14ac:dyDescent="0.2">
      <c r="A323" s="4" t="s">
        <v>93</v>
      </c>
      <c r="B323" s="4" t="str">
        <f>IF(C323=0,"&lt;BLANK&gt;",Basisgegevens!$F$3)</f>
        <v>&lt;BLANK&gt;</v>
      </c>
      <c r="C323" s="4">
        <f>tussenblad!E312</f>
        <v>0</v>
      </c>
      <c r="D323" s="4">
        <f>tussenblad!H312</f>
        <v>0</v>
      </c>
      <c r="E323" s="25">
        <f>tussenblad!N312</f>
        <v>0</v>
      </c>
      <c r="F323" s="4">
        <f>tussenblad!O312</f>
        <v>0</v>
      </c>
      <c r="G323" s="4">
        <f>tussenblad!P312</f>
        <v>0</v>
      </c>
      <c r="H323" s="25">
        <f>tussenblad!BT312</f>
        <v>0</v>
      </c>
      <c r="I323" s="4">
        <f>tussenblad!Q312</f>
        <v>0</v>
      </c>
      <c r="J323" s="26">
        <f>tussenblad!R312</f>
        <v>0</v>
      </c>
      <c r="K323" s="4">
        <f>IF(tussenblad!$F312="HC","",tussenblad!F312)</f>
        <v>0</v>
      </c>
      <c r="L323" s="4">
        <f>IF(tussenblad!$F312="HC",1,0)</f>
        <v>0</v>
      </c>
      <c r="M323" s="4" t="str">
        <f>IF(tussenblad!V312="Uit",2,"")</f>
        <v/>
      </c>
      <c r="N323" s="4">
        <f>tussenblad!W312</f>
        <v>0</v>
      </c>
      <c r="O323" s="4">
        <f>tussenblad!BV312</f>
        <v>0</v>
      </c>
      <c r="P323" s="4">
        <f>tussenblad!BW312</f>
        <v>0</v>
      </c>
      <c r="Q323" s="4">
        <f>tussenblad!BX312</f>
        <v>0</v>
      </c>
      <c r="R323" s="4">
        <f>tussenblad!BY312</f>
        <v>0</v>
      </c>
      <c r="S323" s="4">
        <f>tussenblad!BZ312</f>
        <v>0</v>
      </c>
      <c r="T323" s="4">
        <f>tussenblad!CA312</f>
        <v>0</v>
      </c>
      <c r="U323" s="4">
        <f>tussenblad!CB312</f>
        <v>0</v>
      </c>
      <c r="V323" s="4">
        <f>tussenblad!CC312</f>
        <v>0</v>
      </c>
      <c r="W323" s="4" t="s">
        <v>94</v>
      </c>
      <c r="X323" s="4" t="s">
        <v>94</v>
      </c>
      <c r="Y323" s="4" t="s">
        <v>94</v>
      </c>
      <c r="Z323" s="4" t="s">
        <v>95</v>
      </c>
      <c r="AA323" s="4" t="s">
        <v>95</v>
      </c>
      <c r="AB323" s="4" t="s">
        <v>95</v>
      </c>
      <c r="AC323" s="4" t="s">
        <v>91</v>
      </c>
      <c r="AD323" s="4" t="s">
        <v>91</v>
      </c>
      <c r="AE323" s="4">
        <v>0</v>
      </c>
      <c r="AF323" s="4">
        <v>0</v>
      </c>
      <c r="AG323" s="4">
        <f>tussenblad!J312</f>
        <v>0</v>
      </c>
      <c r="AH323" s="4">
        <f>tussenblad!I312</f>
        <v>0</v>
      </c>
    </row>
    <row r="324" spans="1:34" x14ac:dyDescent="0.2">
      <c r="A324" s="4" t="s">
        <v>93</v>
      </c>
      <c r="B324" s="4" t="str">
        <f>IF(C324=0,"&lt;BLANK&gt;",Basisgegevens!$F$3)</f>
        <v>&lt;BLANK&gt;</v>
      </c>
      <c r="C324" s="4">
        <f>tussenblad!E313</f>
        <v>0</v>
      </c>
      <c r="D324" s="4">
        <f>tussenblad!H313</f>
        <v>0</v>
      </c>
      <c r="E324" s="25">
        <f>tussenblad!N313</f>
        <v>0</v>
      </c>
      <c r="F324" s="4">
        <f>tussenblad!O313</f>
        <v>0</v>
      </c>
      <c r="G324" s="4">
        <f>tussenblad!P313</f>
        <v>0</v>
      </c>
      <c r="H324" s="25">
        <f>tussenblad!BT313</f>
        <v>0</v>
      </c>
      <c r="I324" s="4">
        <f>tussenblad!Q313</f>
        <v>0</v>
      </c>
      <c r="J324" s="26">
        <f>tussenblad!R313</f>
        <v>0</v>
      </c>
      <c r="K324" s="4">
        <f>IF(tussenblad!$F313="HC","",tussenblad!F313)</f>
        <v>0</v>
      </c>
      <c r="L324" s="4">
        <f>IF(tussenblad!$F313="HC",1,0)</f>
        <v>0</v>
      </c>
      <c r="M324" s="4" t="str">
        <f>IF(tussenblad!V313="Uit",2,"")</f>
        <v/>
      </c>
      <c r="N324" s="4">
        <f>tussenblad!W313</f>
        <v>0</v>
      </c>
      <c r="O324" s="4">
        <f>tussenblad!BV313</f>
        <v>0</v>
      </c>
      <c r="P324" s="4">
        <f>tussenblad!BW313</f>
        <v>0</v>
      </c>
      <c r="Q324" s="4">
        <f>tussenblad!BX313</f>
        <v>0</v>
      </c>
      <c r="R324" s="4">
        <f>tussenblad!BY313</f>
        <v>0</v>
      </c>
      <c r="S324" s="4">
        <f>tussenblad!BZ313</f>
        <v>0</v>
      </c>
      <c r="T324" s="4">
        <f>tussenblad!CA313</f>
        <v>0</v>
      </c>
      <c r="U324" s="4">
        <f>tussenblad!CB313</f>
        <v>0</v>
      </c>
      <c r="V324" s="4">
        <f>tussenblad!CC313</f>
        <v>0</v>
      </c>
      <c r="W324" s="4" t="s">
        <v>94</v>
      </c>
      <c r="X324" s="4" t="s">
        <v>94</v>
      </c>
      <c r="Y324" s="4" t="s">
        <v>94</v>
      </c>
      <c r="Z324" s="4" t="s">
        <v>95</v>
      </c>
      <c r="AA324" s="4" t="s">
        <v>95</v>
      </c>
      <c r="AB324" s="4" t="s">
        <v>95</v>
      </c>
      <c r="AC324" s="4" t="s">
        <v>91</v>
      </c>
      <c r="AD324" s="4" t="s">
        <v>91</v>
      </c>
      <c r="AE324" s="4">
        <v>0</v>
      </c>
      <c r="AF324" s="4">
        <v>0</v>
      </c>
      <c r="AG324" s="4">
        <f>tussenblad!J313</f>
        <v>0</v>
      </c>
      <c r="AH324" s="4">
        <f>tussenblad!I313</f>
        <v>0</v>
      </c>
    </row>
    <row r="325" spans="1:34" x14ac:dyDescent="0.2">
      <c r="A325" s="4" t="s">
        <v>93</v>
      </c>
      <c r="B325" s="4" t="str">
        <f>IF(C325=0,"&lt;BLANK&gt;",Basisgegevens!$F$3)</f>
        <v>&lt;BLANK&gt;</v>
      </c>
      <c r="C325" s="4">
        <f>tussenblad!E314</f>
        <v>0</v>
      </c>
      <c r="D325" s="4">
        <f>tussenblad!H314</f>
        <v>0</v>
      </c>
      <c r="E325" s="25">
        <f>tussenblad!N314</f>
        <v>0</v>
      </c>
      <c r="F325" s="4">
        <f>tussenblad!O314</f>
        <v>0</v>
      </c>
      <c r="G325" s="4">
        <f>tussenblad!P314</f>
        <v>0</v>
      </c>
      <c r="H325" s="25">
        <f>tussenblad!BT314</f>
        <v>0</v>
      </c>
      <c r="I325" s="4">
        <f>tussenblad!Q314</f>
        <v>0</v>
      </c>
      <c r="J325" s="26">
        <f>tussenblad!R314</f>
        <v>0</v>
      </c>
      <c r="K325" s="4">
        <f>IF(tussenblad!$F314="HC","",tussenblad!F314)</f>
        <v>0</v>
      </c>
      <c r="L325" s="4">
        <f>IF(tussenblad!$F314="HC",1,0)</f>
        <v>0</v>
      </c>
      <c r="M325" s="4" t="str">
        <f>IF(tussenblad!V314="Uit",2,"")</f>
        <v/>
      </c>
      <c r="N325" s="4">
        <f>tussenblad!W314</f>
        <v>0</v>
      </c>
      <c r="O325" s="4">
        <f>tussenblad!BV314</f>
        <v>0</v>
      </c>
      <c r="P325" s="4">
        <f>tussenblad!BW314</f>
        <v>0</v>
      </c>
      <c r="Q325" s="4">
        <f>tussenblad!BX314</f>
        <v>0</v>
      </c>
      <c r="R325" s="4">
        <f>tussenblad!BY314</f>
        <v>0</v>
      </c>
      <c r="S325" s="4">
        <f>tussenblad!BZ314</f>
        <v>0</v>
      </c>
      <c r="T325" s="4">
        <f>tussenblad!CA314</f>
        <v>0</v>
      </c>
      <c r="U325" s="4">
        <f>tussenblad!CB314</f>
        <v>0</v>
      </c>
      <c r="V325" s="4">
        <f>tussenblad!CC314</f>
        <v>0</v>
      </c>
      <c r="W325" s="4" t="s">
        <v>94</v>
      </c>
      <c r="X325" s="4" t="s">
        <v>94</v>
      </c>
      <c r="Y325" s="4" t="s">
        <v>94</v>
      </c>
      <c r="Z325" s="4" t="s">
        <v>95</v>
      </c>
      <c r="AA325" s="4" t="s">
        <v>95</v>
      </c>
      <c r="AB325" s="4" t="s">
        <v>95</v>
      </c>
      <c r="AC325" s="4" t="s">
        <v>91</v>
      </c>
      <c r="AD325" s="4" t="s">
        <v>91</v>
      </c>
      <c r="AE325" s="4">
        <v>0</v>
      </c>
      <c r="AF325" s="4">
        <v>0</v>
      </c>
      <c r="AG325" s="4">
        <f>tussenblad!J314</f>
        <v>0</v>
      </c>
      <c r="AH325" s="4">
        <f>tussenblad!I314</f>
        <v>0</v>
      </c>
    </row>
    <row r="326" spans="1:34" x14ac:dyDescent="0.2">
      <c r="A326" s="4" t="s">
        <v>93</v>
      </c>
      <c r="B326" s="4" t="str">
        <f>IF(C326=0,"&lt;BLANK&gt;",Basisgegevens!$F$3)</f>
        <v>&lt;BLANK&gt;</v>
      </c>
      <c r="C326" s="4">
        <f>tussenblad!E315</f>
        <v>0</v>
      </c>
      <c r="D326" s="4">
        <f>tussenblad!H315</f>
        <v>0</v>
      </c>
      <c r="E326" s="25">
        <f>tussenblad!N315</f>
        <v>0</v>
      </c>
      <c r="F326" s="4">
        <f>tussenblad!O315</f>
        <v>0</v>
      </c>
      <c r="G326" s="4">
        <f>tussenblad!P315</f>
        <v>0</v>
      </c>
      <c r="H326" s="25">
        <f>tussenblad!BT315</f>
        <v>0</v>
      </c>
      <c r="I326" s="4">
        <f>tussenblad!Q315</f>
        <v>0</v>
      </c>
      <c r="J326" s="26">
        <f>tussenblad!R315</f>
        <v>0</v>
      </c>
      <c r="K326" s="4">
        <f>IF(tussenblad!$F315="HC","",tussenblad!F315)</f>
        <v>0</v>
      </c>
      <c r="L326" s="4">
        <f>IF(tussenblad!$F315="HC",1,0)</f>
        <v>0</v>
      </c>
      <c r="M326" s="4" t="str">
        <f>IF(tussenblad!V315="Uit",2,"")</f>
        <v/>
      </c>
      <c r="N326" s="4">
        <f>tussenblad!W315</f>
        <v>0</v>
      </c>
      <c r="O326" s="4">
        <f>tussenblad!BV315</f>
        <v>0</v>
      </c>
      <c r="P326" s="4">
        <f>tussenblad!BW315</f>
        <v>0</v>
      </c>
      <c r="Q326" s="4">
        <f>tussenblad!BX315</f>
        <v>0</v>
      </c>
      <c r="R326" s="4">
        <f>tussenblad!BY315</f>
        <v>0</v>
      </c>
      <c r="S326" s="4">
        <f>tussenblad!BZ315</f>
        <v>0</v>
      </c>
      <c r="T326" s="4">
        <f>tussenblad!CA315</f>
        <v>0</v>
      </c>
      <c r="U326" s="4">
        <f>tussenblad!CB315</f>
        <v>0</v>
      </c>
      <c r="V326" s="4">
        <f>tussenblad!CC315</f>
        <v>0</v>
      </c>
      <c r="W326" s="4" t="s">
        <v>94</v>
      </c>
      <c r="X326" s="4" t="s">
        <v>94</v>
      </c>
      <c r="Y326" s="4" t="s">
        <v>94</v>
      </c>
      <c r="Z326" s="4" t="s">
        <v>95</v>
      </c>
      <c r="AA326" s="4" t="s">
        <v>95</v>
      </c>
      <c r="AB326" s="4" t="s">
        <v>95</v>
      </c>
      <c r="AC326" s="4" t="s">
        <v>91</v>
      </c>
      <c r="AD326" s="4" t="s">
        <v>91</v>
      </c>
      <c r="AE326" s="4">
        <v>0</v>
      </c>
      <c r="AF326" s="4">
        <v>0</v>
      </c>
      <c r="AG326" s="4">
        <f>tussenblad!J315</f>
        <v>0</v>
      </c>
      <c r="AH326" s="4">
        <f>tussenblad!I315</f>
        <v>0</v>
      </c>
    </row>
    <row r="327" spans="1:34" x14ac:dyDescent="0.2">
      <c r="A327" s="4" t="s">
        <v>93</v>
      </c>
      <c r="B327" s="4" t="str">
        <f>IF(C327=0,"&lt;BLANK&gt;",Basisgegevens!$F$3)</f>
        <v>&lt;BLANK&gt;</v>
      </c>
      <c r="C327" s="4">
        <f>tussenblad!E316</f>
        <v>0</v>
      </c>
      <c r="D327" s="4">
        <f>tussenblad!H316</f>
        <v>0</v>
      </c>
      <c r="E327" s="25">
        <f>tussenblad!N316</f>
        <v>0</v>
      </c>
      <c r="F327" s="4">
        <f>tussenblad!O316</f>
        <v>0</v>
      </c>
      <c r="G327" s="4">
        <f>tussenblad!P316</f>
        <v>0</v>
      </c>
      <c r="H327" s="25">
        <f>tussenblad!BT316</f>
        <v>0</v>
      </c>
      <c r="I327" s="4">
        <f>tussenblad!Q316</f>
        <v>0</v>
      </c>
      <c r="J327" s="26">
        <f>tussenblad!R316</f>
        <v>0</v>
      </c>
      <c r="K327" s="4">
        <f>IF(tussenblad!$F316="HC","",tussenblad!F316)</f>
        <v>0</v>
      </c>
      <c r="L327" s="4">
        <f>IF(tussenblad!$F316="HC",1,0)</f>
        <v>0</v>
      </c>
      <c r="M327" s="4" t="str">
        <f>IF(tussenblad!V316="Uit",2,"")</f>
        <v/>
      </c>
      <c r="N327" s="4">
        <f>tussenblad!W316</f>
        <v>0</v>
      </c>
      <c r="O327" s="4">
        <f>tussenblad!BV316</f>
        <v>0</v>
      </c>
      <c r="P327" s="4">
        <f>tussenblad!BW316</f>
        <v>0</v>
      </c>
      <c r="Q327" s="4">
        <f>tussenblad!BX316</f>
        <v>0</v>
      </c>
      <c r="R327" s="4">
        <f>tussenblad!BY316</f>
        <v>0</v>
      </c>
      <c r="S327" s="4">
        <f>tussenblad!BZ316</f>
        <v>0</v>
      </c>
      <c r="T327" s="4">
        <f>tussenblad!CA316</f>
        <v>0</v>
      </c>
      <c r="U327" s="4">
        <f>tussenblad!CB316</f>
        <v>0</v>
      </c>
      <c r="V327" s="4">
        <f>tussenblad!CC316</f>
        <v>0</v>
      </c>
      <c r="W327" s="4" t="s">
        <v>94</v>
      </c>
      <c r="X327" s="4" t="s">
        <v>94</v>
      </c>
      <c r="Y327" s="4" t="s">
        <v>94</v>
      </c>
      <c r="Z327" s="4" t="s">
        <v>95</v>
      </c>
      <c r="AA327" s="4" t="s">
        <v>95</v>
      </c>
      <c r="AB327" s="4" t="s">
        <v>95</v>
      </c>
      <c r="AC327" s="4" t="s">
        <v>91</v>
      </c>
      <c r="AD327" s="4" t="s">
        <v>91</v>
      </c>
      <c r="AE327" s="4">
        <v>0</v>
      </c>
      <c r="AF327" s="4">
        <v>0</v>
      </c>
      <c r="AG327" s="4">
        <f>tussenblad!J316</f>
        <v>0</v>
      </c>
      <c r="AH327" s="4">
        <f>tussenblad!I316</f>
        <v>0</v>
      </c>
    </row>
    <row r="328" spans="1:34" x14ac:dyDescent="0.2">
      <c r="A328" s="4" t="s">
        <v>93</v>
      </c>
      <c r="B328" s="4" t="str">
        <f>IF(C328=0,"&lt;BLANK&gt;",Basisgegevens!$F$3)</f>
        <v>&lt;BLANK&gt;</v>
      </c>
      <c r="C328" s="4">
        <f>tussenblad!E317</f>
        <v>0</v>
      </c>
      <c r="D328" s="4">
        <f>tussenblad!H317</f>
        <v>0</v>
      </c>
      <c r="E328" s="25">
        <f>tussenblad!N317</f>
        <v>0</v>
      </c>
      <c r="F328" s="4">
        <f>tussenblad!O317</f>
        <v>0</v>
      </c>
      <c r="G328" s="4">
        <f>tussenblad!P317</f>
        <v>0</v>
      </c>
      <c r="H328" s="25">
        <f>tussenblad!BT317</f>
        <v>0</v>
      </c>
      <c r="I328" s="4">
        <f>tussenblad!Q317</f>
        <v>0</v>
      </c>
      <c r="J328" s="26">
        <f>tussenblad!R317</f>
        <v>0</v>
      </c>
      <c r="K328" s="4">
        <f>IF(tussenblad!$F317="HC","",tussenblad!F317)</f>
        <v>0</v>
      </c>
      <c r="L328" s="4">
        <f>IF(tussenblad!$F317="HC",1,0)</f>
        <v>0</v>
      </c>
      <c r="M328" s="4" t="str">
        <f>IF(tussenblad!V317="Uit",2,"")</f>
        <v/>
      </c>
      <c r="N328" s="4">
        <f>tussenblad!W317</f>
        <v>0</v>
      </c>
      <c r="O328" s="4">
        <f>tussenblad!BV317</f>
        <v>0</v>
      </c>
      <c r="P328" s="4">
        <f>tussenblad!BW317</f>
        <v>0</v>
      </c>
      <c r="Q328" s="4">
        <f>tussenblad!BX317</f>
        <v>0</v>
      </c>
      <c r="R328" s="4">
        <f>tussenblad!BY317</f>
        <v>0</v>
      </c>
      <c r="S328" s="4">
        <f>tussenblad!BZ317</f>
        <v>0</v>
      </c>
      <c r="T328" s="4">
        <f>tussenblad!CA317</f>
        <v>0</v>
      </c>
      <c r="U328" s="4">
        <f>tussenblad!CB317</f>
        <v>0</v>
      </c>
      <c r="V328" s="4">
        <f>tussenblad!CC317</f>
        <v>0</v>
      </c>
      <c r="W328" s="4" t="s">
        <v>94</v>
      </c>
      <c r="X328" s="4" t="s">
        <v>94</v>
      </c>
      <c r="Y328" s="4" t="s">
        <v>94</v>
      </c>
      <c r="Z328" s="4" t="s">
        <v>95</v>
      </c>
      <c r="AA328" s="4" t="s">
        <v>95</v>
      </c>
      <c r="AB328" s="4" t="s">
        <v>95</v>
      </c>
      <c r="AC328" s="4" t="s">
        <v>91</v>
      </c>
      <c r="AD328" s="4" t="s">
        <v>91</v>
      </c>
      <c r="AE328" s="4">
        <v>0</v>
      </c>
      <c r="AF328" s="4">
        <v>0</v>
      </c>
      <c r="AG328" s="4">
        <f>tussenblad!J317</f>
        <v>0</v>
      </c>
      <c r="AH328" s="4">
        <f>tussenblad!I317</f>
        <v>0</v>
      </c>
    </row>
    <row r="329" spans="1:34" x14ac:dyDescent="0.2">
      <c r="A329" s="4" t="s">
        <v>93</v>
      </c>
      <c r="B329" s="4" t="str">
        <f>IF(C329=0,"&lt;BLANK&gt;",Basisgegevens!$F$3)</f>
        <v>&lt;BLANK&gt;</v>
      </c>
      <c r="C329" s="4">
        <f>tussenblad!E318</f>
        <v>0</v>
      </c>
      <c r="D329" s="4">
        <f>tussenblad!H318</f>
        <v>0</v>
      </c>
      <c r="E329" s="25">
        <f>tussenblad!N318</f>
        <v>0</v>
      </c>
      <c r="F329" s="4">
        <f>tussenblad!O318</f>
        <v>0</v>
      </c>
      <c r="G329" s="4">
        <f>tussenblad!P318</f>
        <v>0</v>
      </c>
      <c r="H329" s="25">
        <f>tussenblad!BT318</f>
        <v>0</v>
      </c>
      <c r="I329" s="4">
        <f>tussenblad!Q318</f>
        <v>0</v>
      </c>
      <c r="J329" s="26">
        <f>tussenblad!R318</f>
        <v>0</v>
      </c>
      <c r="K329" s="4">
        <f>IF(tussenblad!$F318="HC","",tussenblad!F318)</f>
        <v>0</v>
      </c>
      <c r="L329" s="4">
        <f>IF(tussenblad!$F318="HC",1,0)</f>
        <v>0</v>
      </c>
      <c r="M329" s="4" t="str">
        <f>IF(tussenblad!V318="Uit",2,"")</f>
        <v/>
      </c>
      <c r="N329" s="4">
        <f>tussenblad!W318</f>
        <v>0</v>
      </c>
      <c r="O329" s="4">
        <f>tussenblad!BV318</f>
        <v>0</v>
      </c>
      <c r="P329" s="4">
        <f>tussenblad!BW318</f>
        <v>0</v>
      </c>
      <c r="Q329" s="4">
        <f>tussenblad!BX318</f>
        <v>0</v>
      </c>
      <c r="R329" s="4">
        <f>tussenblad!BY318</f>
        <v>0</v>
      </c>
      <c r="S329" s="4">
        <f>tussenblad!BZ318</f>
        <v>0</v>
      </c>
      <c r="T329" s="4">
        <f>tussenblad!CA318</f>
        <v>0</v>
      </c>
      <c r="U329" s="4">
        <f>tussenblad!CB318</f>
        <v>0</v>
      </c>
      <c r="V329" s="4">
        <f>tussenblad!CC318</f>
        <v>0</v>
      </c>
      <c r="W329" s="4" t="s">
        <v>94</v>
      </c>
      <c r="X329" s="4" t="s">
        <v>94</v>
      </c>
      <c r="Y329" s="4" t="s">
        <v>94</v>
      </c>
      <c r="Z329" s="4" t="s">
        <v>95</v>
      </c>
      <c r="AA329" s="4" t="s">
        <v>95</v>
      </c>
      <c r="AB329" s="4" t="s">
        <v>95</v>
      </c>
      <c r="AC329" s="4" t="s">
        <v>91</v>
      </c>
      <c r="AD329" s="4" t="s">
        <v>91</v>
      </c>
      <c r="AE329" s="4">
        <v>0</v>
      </c>
      <c r="AF329" s="4">
        <v>0</v>
      </c>
      <c r="AG329" s="4">
        <f>tussenblad!J318</f>
        <v>0</v>
      </c>
      <c r="AH329" s="4">
        <f>tussenblad!I318</f>
        <v>0</v>
      </c>
    </row>
    <row r="330" spans="1:34" x14ac:dyDescent="0.2">
      <c r="A330" s="4" t="s">
        <v>93</v>
      </c>
      <c r="B330" s="4" t="str">
        <f>IF(C330=0,"&lt;BLANK&gt;",Basisgegevens!$F$3)</f>
        <v>&lt;BLANK&gt;</v>
      </c>
      <c r="C330" s="4">
        <f>tussenblad!E319</f>
        <v>0</v>
      </c>
      <c r="D330" s="4">
        <f>tussenblad!H319</f>
        <v>0</v>
      </c>
      <c r="E330" s="25">
        <f>tussenblad!N319</f>
        <v>0</v>
      </c>
      <c r="F330" s="4">
        <f>tussenblad!O319</f>
        <v>0</v>
      </c>
      <c r="G330" s="4">
        <f>tussenblad!P319</f>
        <v>0</v>
      </c>
      <c r="H330" s="25">
        <f>tussenblad!BT319</f>
        <v>0</v>
      </c>
      <c r="I330" s="4">
        <f>tussenblad!Q319</f>
        <v>0</v>
      </c>
      <c r="J330" s="26">
        <f>tussenblad!R319</f>
        <v>0</v>
      </c>
      <c r="K330" s="4">
        <f>IF(tussenblad!$F319="HC","",tussenblad!F319)</f>
        <v>0</v>
      </c>
      <c r="L330" s="4">
        <f>IF(tussenblad!$F319="HC",1,0)</f>
        <v>0</v>
      </c>
      <c r="M330" s="4" t="str">
        <f>IF(tussenblad!V319="Uit",2,"")</f>
        <v/>
      </c>
      <c r="N330" s="4">
        <f>tussenblad!W319</f>
        <v>0</v>
      </c>
      <c r="O330" s="4">
        <f>tussenblad!BV319</f>
        <v>0</v>
      </c>
      <c r="P330" s="4">
        <f>tussenblad!BW319</f>
        <v>0</v>
      </c>
      <c r="Q330" s="4">
        <f>tussenblad!BX319</f>
        <v>0</v>
      </c>
      <c r="R330" s="4">
        <f>tussenblad!BY319</f>
        <v>0</v>
      </c>
      <c r="S330" s="4">
        <f>tussenblad!BZ319</f>
        <v>0</v>
      </c>
      <c r="T330" s="4">
        <f>tussenblad!CA319</f>
        <v>0</v>
      </c>
      <c r="U330" s="4">
        <f>tussenblad!CB319</f>
        <v>0</v>
      </c>
      <c r="V330" s="4">
        <f>tussenblad!CC319</f>
        <v>0</v>
      </c>
      <c r="W330" s="4" t="s">
        <v>94</v>
      </c>
      <c r="X330" s="4" t="s">
        <v>94</v>
      </c>
      <c r="Y330" s="4" t="s">
        <v>94</v>
      </c>
      <c r="Z330" s="4" t="s">
        <v>95</v>
      </c>
      <c r="AA330" s="4" t="s">
        <v>95</v>
      </c>
      <c r="AB330" s="4" t="s">
        <v>95</v>
      </c>
      <c r="AC330" s="4" t="s">
        <v>91</v>
      </c>
      <c r="AD330" s="4" t="s">
        <v>91</v>
      </c>
      <c r="AE330" s="4">
        <v>0</v>
      </c>
      <c r="AF330" s="4">
        <v>0</v>
      </c>
      <c r="AG330" s="4">
        <f>tussenblad!J319</f>
        <v>0</v>
      </c>
      <c r="AH330" s="4">
        <f>tussenblad!I319</f>
        <v>0</v>
      </c>
    </row>
    <row r="331" spans="1:34" x14ac:dyDescent="0.2">
      <c r="A331" s="4" t="s">
        <v>93</v>
      </c>
      <c r="B331" s="4" t="str">
        <f>IF(C331=0,"&lt;BLANK&gt;",Basisgegevens!$F$3)</f>
        <v>&lt;BLANK&gt;</v>
      </c>
      <c r="C331" s="4">
        <f>tussenblad!E320</f>
        <v>0</v>
      </c>
      <c r="D331" s="4">
        <f>tussenblad!H320</f>
        <v>0</v>
      </c>
      <c r="E331" s="25">
        <f>tussenblad!N320</f>
        <v>0</v>
      </c>
      <c r="F331" s="4">
        <f>tussenblad!O320</f>
        <v>0</v>
      </c>
      <c r="G331" s="4">
        <f>tussenblad!P320</f>
        <v>0</v>
      </c>
      <c r="H331" s="25">
        <f>tussenblad!BT320</f>
        <v>0</v>
      </c>
      <c r="I331" s="4">
        <f>tussenblad!Q320</f>
        <v>0</v>
      </c>
      <c r="J331" s="26">
        <f>tussenblad!R320</f>
        <v>0</v>
      </c>
      <c r="K331" s="4">
        <f>IF(tussenblad!$F320="HC","",tussenblad!F320)</f>
        <v>0</v>
      </c>
      <c r="L331" s="4">
        <f>IF(tussenblad!$F320="HC",1,0)</f>
        <v>0</v>
      </c>
      <c r="M331" s="4" t="str">
        <f>IF(tussenblad!V320="Uit",2,"")</f>
        <v/>
      </c>
      <c r="N331" s="4">
        <f>tussenblad!W320</f>
        <v>0</v>
      </c>
      <c r="O331" s="4">
        <f>tussenblad!BV320</f>
        <v>0</v>
      </c>
      <c r="P331" s="4">
        <f>tussenblad!BW320</f>
        <v>0</v>
      </c>
      <c r="Q331" s="4">
        <f>tussenblad!BX320</f>
        <v>0</v>
      </c>
      <c r="R331" s="4">
        <f>tussenblad!BY320</f>
        <v>0</v>
      </c>
      <c r="S331" s="4">
        <f>tussenblad!BZ320</f>
        <v>0</v>
      </c>
      <c r="T331" s="4">
        <f>tussenblad!CA320</f>
        <v>0</v>
      </c>
      <c r="U331" s="4">
        <f>tussenblad!CB320</f>
        <v>0</v>
      </c>
      <c r="V331" s="4">
        <f>tussenblad!CC320</f>
        <v>0</v>
      </c>
      <c r="W331" s="4" t="s">
        <v>94</v>
      </c>
      <c r="X331" s="4" t="s">
        <v>94</v>
      </c>
      <c r="Y331" s="4" t="s">
        <v>94</v>
      </c>
      <c r="Z331" s="4" t="s">
        <v>95</v>
      </c>
      <c r="AA331" s="4" t="s">
        <v>95</v>
      </c>
      <c r="AB331" s="4" t="s">
        <v>95</v>
      </c>
      <c r="AC331" s="4" t="s">
        <v>91</v>
      </c>
      <c r="AD331" s="4" t="s">
        <v>91</v>
      </c>
      <c r="AE331" s="4">
        <v>0</v>
      </c>
      <c r="AF331" s="4">
        <v>0</v>
      </c>
      <c r="AG331" s="4">
        <f>tussenblad!J320</f>
        <v>0</v>
      </c>
      <c r="AH331" s="4">
        <f>tussenblad!I320</f>
        <v>0</v>
      </c>
    </row>
    <row r="332" spans="1:34" x14ac:dyDescent="0.2">
      <c r="A332" s="4" t="s">
        <v>93</v>
      </c>
      <c r="B332" s="4" t="str">
        <f>IF(C332=0,"&lt;BLANK&gt;",Basisgegevens!$F$3)</f>
        <v>&lt;BLANK&gt;</v>
      </c>
      <c r="C332" s="4">
        <f>tussenblad!E321</f>
        <v>0</v>
      </c>
      <c r="D332" s="4">
        <f>tussenblad!H321</f>
        <v>0</v>
      </c>
      <c r="E332" s="25">
        <f>tussenblad!N321</f>
        <v>0</v>
      </c>
      <c r="F332" s="4">
        <f>tussenblad!O321</f>
        <v>0</v>
      </c>
      <c r="G332" s="4">
        <f>tussenblad!P321</f>
        <v>0</v>
      </c>
      <c r="H332" s="25">
        <f>tussenblad!BT321</f>
        <v>0</v>
      </c>
      <c r="I332" s="4">
        <f>tussenblad!Q321</f>
        <v>0</v>
      </c>
      <c r="J332" s="26">
        <f>tussenblad!R321</f>
        <v>0</v>
      </c>
      <c r="K332" s="4">
        <f>IF(tussenblad!$F321="HC","",tussenblad!F321)</f>
        <v>0</v>
      </c>
      <c r="L332" s="4">
        <f>IF(tussenblad!$F321="HC",1,0)</f>
        <v>0</v>
      </c>
      <c r="M332" s="4" t="str">
        <f>IF(tussenblad!V321="Uit",2,"")</f>
        <v/>
      </c>
      <c r="N332" s="4">
        <f>tussenblad!W321</f>
        <v>0</v>
      </c>
      <c r="O332" s="4">
        <f>tussenblad!BV321</f>
        <v>0</v>
      </c>
      <c r="P332" s="4">
        <f>tussenblad!BW321</f>
        <v>0</v>
      </c>
      <c r="Q332" s="4">
        <f>tussenblad!BX321</f>
        <v>0</v>
      </c>
      <c r="R332" s="4">
        <f>tussenblad!BY321</f>
        <v>0</v>
      </c>
      <c r="S332" s="4">
        <f>tussenblad!BZ321</f>
        <v>0</v>
      </c>
      <c r="T332" s="4">
        <f>tussenblad!CA321</f>
        <v>0</v>
      </c>
      <c r="U332" s="4">
        <f>tussenblad!CB321</f>
        <v>0</v>
      </c>
      <c r="V332" s="4">
        <f>tussenblad!CC321</f>
        <v>0</v>
      </c>
      <c r="W332" s="4" t="s">
        <v>94</v>
      </c>
      <c r="X332" s="4" t="s">
        <v>94</v>
      </c>
      <c r="Y332" s="4" t="s">
        <v>94</v>
      </c>
      <c r="Z332" s="4" t="s">
        <v>95</v>
      </c>
      <c r="AA332" s="4" t="s">
        <v>95</v>
      </c>
      <c r="AB332" s="4" t="s">
        <v>95</v>
      </c>
      <c r="AC332" s="4" t="s">
        <v>91</v>
      </c>
      <c r="AD332" s="4" t="s">
        <v>91</v>
      </c>
      <c r="AE332" s="4">
        <v>0</v>
      </c>
      <c r="AF332" s="4">
        <v>0</v>
      </c>
      <c r="AG332" s="4">
        <f>tussenblad!J321</f>
        <v>0</v>
      </c>
      <c r="AH332" s="4">
        <f>tussenblad!I321</f>
        <v>0</v>
      </c>
    </row>
    <row r="333" spans="1:34" x14ac:dyDescent="0.2">
      <c r="A333" s="4" t="s">
        <v>93</v>
      </c>
      <c r="B333" s="4" t="str">
        <f>IF(C333=0,"&lt;BLANK&gt;",Basisgegevens!$F$3)</f>
        <v>&lt;BLANK&gt;</v>
      </c>
      <c r="C333" s="4">
        <f>tussenblad!E322</f>
        <v>0</v>
      </c>
      <c r="D333" s="4">
        <f>tussenblad!H322</f>
        <v>0</v>
      </c>
      <c r="E333" s="25">
        <f>tussenblad!N322</f>
        <v>0</v>
      </c>
      <c r="F333" s="4">
        <f>tussenblad!O322</f>
        <v>0</v>
      </c>
      <c r="G333" s="4">
        <f>tussenblad!P322</f>
        <v>0</v>
      </c>
      <c r="H333" s="25">
        <f>tussenblad!BT322</f>
        <v>0</v>
      </c>
      <c r="I333" s="4">
        <f>tussenblad!Q322</f>
        <v>0</v>
      </c>
      <c r="J333" s="26">
        <f>tussenblad!R322</f>
        <v>0</v>
      </c>
      <c r="K333" s="4">
        <f>IF(tussenblad!$F322="HC","",tussenblad!F322)</f>
        <v>0</v>
      </c>
      <c r="L333" s="4">
        <f>IF(tussenblad!$F322="HC",1,0)</f>
        <v>0</v>
      </c>
      <c r="M333" s="4" t="str">
        <f>IF(tussenblad!V322="Uit",2,"")</f>
        <v/>
      </c>
      <c r="N333" s="4">
        <f>tussenblad!W322</f>
        <v>0</v>
      </c>
      <c r="O333" s="4">
        <f>tussenblad!BV322</f>
        <v>0</v>
      </c>
      <c r="P333" s="4">
        <f>tussenblad!BW322</f>
        <v>0</v>
      </c>
      <c r="Q333" s="4">
        <f>tussenblad!BX322</f>
        <v>0</v>
      </c>
      <c r="R333" s="4">
        <f>tussenblad!BY322</f>
        <v>0</v>
      </c>
      <c r="S333" s="4">
        <f>tussenblad!BZ322</f>
        <v>0</v>
      </c>
      <c r="T333" s="4">
        <f>tussenblad!CA322</f>
        <v>0</v>
      </c>
      <c r="U333" s="4">
        <f>tussenblad!CB322</f>
        <v>0</v>
      </c>
      <c r="V333" s="4">
        <f>tussenblad!CC322</f>
        <v>0</v>
      </c>
      <c r="W333" s="4" t="s">
        <v>94</v>
      </c>
      <c r="X333" s="4" t="s">
        <v>94</v>
      </c>
      <c r="Y333" s="4" t="s">
        <v>94</v>
      </c>
      <c r="Z333" s="4" t="s">
        <v>95</v>
      </c>
      <c r="AA333" s="4" t="s">
        <v>95</v>
      </c>
      <c r="AB333" s="4" t="s">
        <v>95</v>
      </c>
      <c r="AC333" s="4" t="s">
        <v>91</v>
      </c>
      <c r="AD333" s="4" t="s">
        <v>91</v>
      </c>
      <c r="AE333" s="4">
        <v>0</v>
      </c>
      <c r="AF333" s="4">
        <v>0</v>
      </c>
      <c r="AG333" s="4">
        <f>tussenblad!J322</f>
        <v>0</v>
      </c>
      <c r="AH333" s="4">
        <f>tussenblad!I322</f>
        <v>0</v>
      </c>
    </row>
    <row r="334" spans="1:34" x14ac:dyDescent="0.2">
      <c r="A334" s="4" t="s">
        <v>93</v>
      </c>
      <c r="B334" s="4" t="str">
        <f>IF(C334=0,"&lt;BLANK&gt;",Basisgegevens!$F$3)</f>
        <v>&lt;BLANK&gt;</v>
      </c>
      <c r="C334" s="4">
        <f>tussenblad!E323</f>
        <v>0</v>
      </c>
      <c r="D334" s="4">
        <f>tussenblad!H323</f>
        <v>0</v>
      </c>
      <c r="E334" s="25">
        <f>tussenblad!N323</f>
        <v>0</v>
      </c>
      <c r="F334" s="4">
        <f>tussenblad!O323</f>
        <v>0</v>
      </c>
      <c r="G334" s="4">
        <f>tussenblad!P323</f>
        <v>0</v>
      </c>
      <c r="H334" s="25">
        <f>tussenblad!BT323</f>
        <v>0</v>
      </c>
      <c r="I334" s="4">
        <f>tussenblad!Q323</f>
        <v>0</v>
      </c>
      <c r="J334" s="26">
        <f>tussenblad!R323</f>
        <v>0</v>
      </c>
      <c r="K334" s="4">
        <f>IF(tussenblad!$F323="HC","",tussenblad!F323)</f>
        <v>0</v>
      </c>
      <c r="L334" s="4">
        <f>IF(tussenblad!$F323="HC",1,0)</f>
        <v>0</v>
      </c>
      <c r="M334" s="4" t="str">
        <f>IF(tussenblad!V323="Uit",2,"")</f>
        <v/>
      </c>
      <c r="N334" s="4">
        <f>tussenblad!W323</f>
        <v>0</v>
      </c>
      <c r="O334" s="4">
        <f>tussenblad!BV323</f>
        <v>0</v>
      </c>
      <c r="P334" s="4">
        <f>tussenblad!BW323</f>
        <v>0</v>
      </c>
      <c r="Q334" s="4">
        <f>tussenblad!BX323</f>
        <v>0</v>
      </c>
      <c r="R334" s="4">
        <f>tussenblad!BY323</f>
        <v>0</v>
      </c>
      <c r="S334" s="4">
        <f>tussenblad!BZ323</f>
        <v>0</v>
      </c>
      <c r="T334" s="4">
        <f>tussenblad!CA323</f>
        <v>0</v>
      </c>
      <c r="U334" s="4">
        <f>tussenblad!CB323</f>
        <v>0</v>
      </c>
      <c r="V334" s="4">
        <f>tussenblad!CC323</f>
        <v>0</v>
      </c>
      <c r="W334" s="4" t="s">
        <v>94</v>
      </c>
      <c r="X334" s="4" t="s">
        <v>94</v>
      </c>
      <c r="Y334" s="4" t="s">
        <v>94</v>
      </c>
      <c r="Z334" s="4" t="s">
        <v>95</v>
      </c>
      <c r="AA334" s="4" t="s">
        <v>95</v>
      </c>
      <c r="AB334" s="4" t="s">
        <v>95</v>
      </c>
      <c r="AC334" s="4" t="s">
        <v>91</v>
      </c>
      <c r="AD334" s="4" t="s">
        <v>91</v>
      </c>
      <c r="AE334" s="4">
        <v>0</v>
      </c>
      <c r="AF334" s="4">
        <v>0</v>
      </c>
      <c r="AG334" s="4">
        <f>tussenblad!J323</f>
        <v>0</v>
      </c>
      <c r="AH334" s="4">
        <f>tussenblad!I323</f>
        <v>0</v>
      </c>
    </row>
    <row r="335" spans="1:34" x14ac:dyDescent="0.2">
      <c r="A335" s="4" t="s">
        <v>93</v>
      </c>
      <c r="B335" s="4" t="str">
        <f>IF(C335=0,"&lt;BLANK&gt;",Basisgegevens!$F$3)</f>
        <v>&lt;BLANK&gt;</v>
      </c>
      <c r="C335" s="4">
        <f>tussenblad!E324</f>
        <v>0</v>
      </c>
      <c r="D335" s="4">
        <f>tussenblad!H324</f>
        <v>0</v>
      </c>
      <c r="E335" s="25">
        <f>tussenblad!N324</f>
        <v>0</v>
      </c>
      <c r="F335" s="4">
        <f>tussenblad!O324</f>
        <v>0</v>
      </c>
      <c r="G335" s="4">
        <f>tussenblad!P324</f>
        <v>0</v>
      </c>
      <c r="H335" s="25">
        <f>tussenblad!BT324</f>
        <v>0</v>
      </c>
      <c r="I335" s="4">
        <f>tussenblad!Q324</f>
        <v>0</v>
      </c>
      <c r="J335" s="26">
        <f>tussenblad!R324</f>
        <v>0</v>
      </c>
      <c r="K335" s="4">
        <f>IF(tussenblad!$F324="HC","",tussenblad!F324)</f>
        <v>0</v>
      </c>
      <c r="L335" s="4">
        <f>IF(tussenblad!$F324="HC",1,0)</f>
        <v>0</v>
      </c>
      <c r="M335" s="4" t="str">
        <f>IF(tussenblad!V324="Uit",2,"")</f>
        <v/>
      </c>
      <c r="N335" s="4">
        <f>tussenblad!W324</f>
        <v>0</v>
      </c>
      <c r="O335" s="4">
        <f>tussenblad!BV324</f>
        <v>0</v>
      </c>
      <c r="P335" s="4">
        <f>tussenblad!BW324</f>
        <v>0</v>
      </c>
      <c r="Q335" s="4">
        <f>tussenblad!BX324</f>
        <v>0</v>
      </c>
      <c r="R335" s="4">
        <f>tussenblad!BY324</f>
        <v>0</v>
      </c>
      <c r="S335" s="4">
        <f>tussenblad!BZ324</f>
        <v>0</v>
      </c>
      <c r="T335" s="4">
        <f>tussenblad!CA324</f>
        <v>0</v>
      </c>
      <c r="U335" s="4">
        <f>tussenblad!CB324</f>
        <v>0</v>
      </c>
      <c r="V335" s="4">
        <f>tussenblad!CC324</f>
        <v>0</v>
      </c>
      <c r="W335" s="4" t="s">
        <v>94</v>
      </c>
      <c r="X335" s="4" t="s">
        <v>94</v>
      </c>
      <c r="Y335" s="4" t="s">
        <v>94</v>
      </c>
      <c r="Z335" s="4" t="s">
        <v>95</v>
      </c>
      <c r="AA335" s="4" t="s">
        <v>95</v>
      </c>
      <c r="AB335" s="4" t="s">
        <v>95</v>
      </c>
      <c r="AC335" s="4" t="s">
        <v>91</v>
      </c>
      <c r="AD335" s="4" t="s">
        <v>91</v>
      </c>
      <c r="AE335" s="4">
        <v>0</v>
      </c>
      <c r="AF335" s="4">
        <v>0</v>
      </c>
      <c r="AG335" s="4">
        <f>tussenblad!J324</f>
        <v>0</v>
      </c>
      <c r="AH335" s="4">
        <f>tussenblad!I324</f>
        <v>0</v>
      </c>
    </row>
    <row r="336" spans="1:34" x14ac:dyDescent="0.2">
      <c r="A336" s="4" t="s">
        <v>93</v>
      </c>
      <c r="B336" s="4" t="str">
        <f>IF(C336=0,"&lt;BLANK&gt;",Basisgegevens!$F$3)</f>
        <v>&lt;BLANK&gt;</v>
      </c>
      <c r="C336" s="4">
        <f>tussenblad!E325</f>
        <v>0</v>
      </c>
      <c r="D336" s="4">
        <f>tussenblad!H325</f>
        <v>0</v>
      </c>
      <c r="E336" s="25">
        <f>tussenblad!N325</f>
        <v>0</v>
      </c>
      <c r="F336" s="4">
        <f>tussenblad!O325</f>
        <v>0</v>
      </c>
      <c r="G336" s="4">
        <f>tussenblad!P325</f>
        <v>0</v>
      </c>
      <c r="H336" s="25">
        <f>tussenblad!BT325</f>
        <v>0</v>
      </c>
      <c r="I336" s="4">
        <f>tussenblad!Q325</f>
        <v>0</v>
      </c>
      <c r="J336" s="26">
        <f>tussenblad!R325</f>
        <v>0</v>
      </c>
      <c r="K336" s="4">
        <f>IF(tussenblad!$F325="HC","",tussenblad!F325)</f>
        <v>0</v>
      </c>
      <c r="L336" s="4">
        <f>IF(tussenblad!$F325="HC",1,0)</f>
        <v>0</v>
      </c>
      <c r="M336" s="4" t="str">
        <f>IF(tussenblad!V325="Uit",2,"")</f>
        <v/>
      </c>
      <c r="N336" s="4">
        <f>tussenblad!W325</f>
        <v>0</v>
      </c>
      <c r="O336" s="4">
        <f>tussenblad!BV325</f>
        <v>0</v>
      </c>
      <c r="P336" s="4">
        <f>tussenblad!BW325</f>
        <v>0</v>
      </c>
      <c r="Q336" s="4">
        <f>tussenblad!BX325</f>
        <v>0</v>
      </c>
      <c r="R336" s="4">
        <f>tussenblad!BY325</f>
        <v>0</v>
      </c>
      <c r="S336" s="4">
        <f>tussenblad!BZ325</f>
        <v>0</v>
      </c>
      <c r="T336" s="4">
        <f>tussenblad!CA325</f>
        <v>0</v>
      </c>
      <c r="U336" s="4">
        <f>tussenblad!CB325</f>
        <v>0</v>
      </c>
      <c r="V336" s="4">
        <f>tussenblad!CC325</f>
        <v>0</v>
      </c>
      <c r="W336" s="4" t="s">
        <v>94</v>
      </c>
      <c r="X336" s="4" t="s">
        <v>94</v>
      </c>
      <c r="Y336" s="4" t="s">
        <v>94</v>
      </c>
      <c r="Z336" s="4" t="s">
        <v>95</v>
      </c>
      <c r="AA336" s="4" t="s">
        <v>95</v>
      </c>
      <c r="AB336" s="4" t="s">
        <v>95</v>
      </c>
      <c r="AC336" s="4" t="s">
        <v>91</v>
      </c>
      <c r="AD336" s="4" t="s">
        <v>91</v>
      </c>
      <c r="AE336" s="4">
        <v>0</v>
      </c>
      <c r="AF336" s="4">
        <v>0</v>
      </c>
      <c r="AG336" s="4">
        <f>tussenblad!J325</f>
        <v>0</v>
      </c>
      <c r="AH336" s="4">
        <f>tussenblad!I325</f>
        <v>0</v>
      </c>
    </row>
    <row r="337" spans="1:34" x14ac:dyDescent="0.2">
      <c r="A337" s="4" t="s">
        <v>93</v>
      </c>
      <c r="B337" s="4" t="str">
        <f>IF(C337=0,"&lt;BLANK&gt;",Basisgegevens!$F$3)</f>
        <v>&lt;BLANK&gt;</v>
      </c>
      <c r="C337" s="4">
        <f>tussenblad!E326</f>
        <v>0</v>
      </c>
      <c r="D337" s="4">
        <f>tussenblad!H326</f>
        <v>0</v>
      </c>
      <c r="E337" s="25">
        <f>tussenblad!N326</f>
        <v>0</v>
      </c>
      <c r="F337" s="4">
        <f>tussenblad!O326</f>
        <v>0</v>
      </c>
      <c r="G337" s="4">
        <f>tussenblad!P326</f>
        <v>0</v>
      </c>
      <c r="H337" s="25">
        <f>tussenblad!BT326</f>
        <v>0</v>
      </c>
      <c r="I337" s="4">
        <f>tussenblad!Q326</f>
        <v>0</v>
      </c>
      <c r="J337" s="26">
        <f>tussenblad!R326</f>
        <v>0</v>
      </c>
      <c r="K337" s="4">
        <f>IF(tussenblad!$F326="HC","",tussenblad!F326)</f>
        <v>0</v>
      </c>
      <c r="L337" s="4">
        <f>IF(tussenblad!$F326="HC",1,0)</f>
        <v>0</v>
      </c>
      <c r="M337" s="4" t="str">
        <f>IF(tussenblad!V326="Uit",2,"")</f>
        <v/>
      </c>
      <c r="N337" s="4">
        <f>tussenblad!W326</f>
        <v>0</v>
      </c>
      <c r="O337" s="4">
        <f>tussenblad!BV326</f>
        <v>0</v>
      </c>
      <c r="P337" s="4">
        <f>tussenblad!BW326</f>
        <v>0</v>
      </c>
      <c r="Q337" s="4">
        <f>tussenblad!BX326</f>
        <v>0</v>
      </c>
      <c r="R337" s="4">
        <f>tussenblad!BY326</f>
        <v>0</v>
      </c>
      <c r="S337" s="4">
        <f>tussenblad!BZ326</f>
        <v>0</v>
      </c>
      <c r="T337" s="4">
        <f>tussenblad!CA326</f>
        <v>0</v>
      </c>
      <c r="U337" s="4">
        <f>tussenblad!CB326</f>
        <v>0</v>
      </c>
      <c r="V337" s="4">
        <f>tussenblad!CC326</f>
        <v>0</v>
      </c>
      <c r="W337" s="4" t="s">
        <v>94</v>
      </c>
      <c r="X337" s="4" t="s">
        <v>94</v>
      </c>
      <c r="Y337" s="4" t="s">
        <v>94</v>
      </c>
      <c r="Z337" s="4" t="s">
        <v>95</v>
      </c>
      <c r="AA337" s="4" t="s">
        <v>95</v>
      </c>
      <c r="AB337" s="4" t="s">
        <v>95</v>
      </c>
      <c r="AC337" s="4" t="s">
        <v>91</v>
      </c>
      <c r="AD337" s="4" t="s">
        <v>91</v>
      </c>
      <c r="AE337" s="4">
        <v>0</v>
      </c>
      <c r="AF337" s="4">
        <v>0</v>
      </c>
      <c r="AG337" s="4">
        <f>tussenblad!J326</f>
        <v>0</v>
      </c>
      <c r="AH337" s="4">
        <f>tussenblad!I326</f>
        <v>0</v>
      </c>
    </row>
    <row r="338" spans="1:34" x14ac:dyDescent="0.2">
      <c r="A338" s="4" t="s">
        <v>93</v>
      </c>
      <c r="B338" s="4" t="str">
        <f>IF(C338=0,"&lt;BLANK&gt;",Basisgegevens!$F$3)</f>
        <v>&lt;BLANK&gt;</v>
      </c>
      <c r="C338" s="4">
        <f>tussenblad!E327</f>
        <v>0</v>
      </c>
      <c r="D338" s="4">
        <f>tussenblad!H327</f>
        <v>0</v>
      </c>
      <c r="E338" s="25">
        <f>tussenblad!N327</f>
        <v>0</v>
      </c>
      <c r="F338" s="4">
        <f>tussenblad!O327</f>
        <v>0</v>
      </c>
      <c r="G338" s="4">
        <f>tussenblad!P327</f>
        <v>0</v>
      </c>
      <c r="H338" s="25">
        <f>tussenblad!BT327</f>
        <v>0</v>
      </c>
      <c r="I338" s="4">
        <f>tussenblad!Q327</f>
        <v>0</v>
      </c>
      <c r="J338" s="26">
        <f>tussenblad!R327</f>
        <v>0</v>
      </c>
      <c r="K338" s="4">
        <f>IF(tussenblad!$F327="HC","",tussenblad!F327)</f>
        <v>0</v>
      </c>
      <c r="L338" s="4">
        <f>IF(tussenblad!$F327="HC",1,0)</f>
        <v>0</v>
      </c>
      <c r="M338" s="4" t="str">
        <f>IF(tussenblad!V327="Uit",2,"")</f>
        <v/>
      </c>
      <c r="N338" s="4">
        <f>tussenblad!W327</f>
        <v>0</v>
      </c>
      <c r="O338" s="4">
        <f>tussenblad!BV327</f>
        <v>0</v>
      </c>
      <c r="P338" s="4">
        <f>tussenblad!BW327</f>
        <v>0</v>
      </c>
      <c r="Q338" s="4">
        <f>tussenblad!BX327</f>
        <v>0</v>
      </c>
      <c r="R338" s="4">
        <f>tussenblad!BY327</f>
        <v>0</v>
      </c>
      <c r="S338" s="4">
        <f>tussenblad!BZ327</f>
        <v>0</v>
      </c>
      <c r="T338" s="4">
        <f>tussenblad!CA327</f>
        <v>0</v>
      </c>
      <c r="U338" s="4">
        <f>tussenblad!CB327</f>
        <v>0</v>
      </c>
      <c r="V338" s="4">
        <f>tussenblad!CC327</f>
        <v>0</v>
      </c>
      <c r="W338" s="4" t="s">
        <v>94</v>
      </c>
      <c r="X338" s="4" t="s">
        <v>94</v>
      </c>
      <c r="Y338" s="4" t="s">
        <v>94</v>
      </c>
      <c r="Z338" s="4" t="s">
        <v>95</v>
      </c>
      <c r="AA338" s="4" t="s">
        <v>95</v>
      </c>
      <c r="AB338" s="4" t="s">
        <v>95</v>
      </c>
      <c r="AC338" s="4" t="s">
        <v>91</v>
      </c>
      <c r="AD338" s="4" t="s">
        <v>91</v>
      </c>
      <c r="AE338" s="4">
        <v>0</v>
      </c>
      <c r="AF338" s="4">
        <v>0</v>
      </c>
      <c r="AG338" s="4">
        <f>tussenblad!J327</f>
        <v>0</v>
      </c>
      <c r="AH338" s="4">
        <f>tussenblad!I327</f>
        <v>0</v>
      </c>
    </row>
    <row r="339" spans="1:34" x14ac:dyDescent="0.2">
      <c r="A339" s="4" t="s">
        <v>93</v>
      </c>
      <c r="B339" s="4" t="str">
        <f>IF(C339=0,"&lt;BLANK&gt;",Basisgegevens!$F$3)</f>
        <v>&lt;BLANK&gt;</v>
      </c>
      <c r="C339" s="4">
        <f>tussenblad!E328</f>
        <v>0</v>
      </c>
      <c r="D339" s="4">
        <f>tussenblad!H328</f>
        <v>0</v>
      </c>
      <c r="E339" s="25">
        <f>tussenblad!N328</f>
        <v>0</v>
      </c>
      <c r="F339" s="4">
        <f>tussenblad!O328</f>
        <v>0</v>
      </c>
      <c r="G339" s="4">
        <f>tussenblad!P328</f>
        <v>0</v>
      </c>
      <c r="H339" s="25">
        <f>tussenblad!BT328</f>
        <v>0</v>
      </c>
      <c r="I339" s="4">
        <f>tussenblad!Q328</f>
        <v>0</v>
      </c>
      <c r="J339" s="26">
        <f>tussenblad!R328</f>
        <v>0</v>
      </c>
      <c r="K339" s="4">
        <f>IF(tussenblad!$F328="HC","",tussenblad!F328)</f>
        <v>0</v>
      </c>
      <c r="L339" s="4">
        <f>IF(tussenblad!$F328="HC",1,0)</f>
        <v>0</v>
      </c>
      <c r="M339" s="4" t="str">
        <f>IF(tussenblad!V328="Uit",2,"")</f>
        <v/>
      </c>
      <c r="N339" s="4">
        <f>tussenblad!W328</f>
        <v>0</v>
      </c>
      <c r="O339" s="4">
        <f>tussenblad!BV328</f>
        <v>0</v>
      </c>
      <c r="P339" s="4">
        <f>tussenblad!BW328</f>
        <v>0</v>
      </c>
      <c r="Q339" s="4">
        <f>tussenblad!BX328</f>
        <v>0</v>
      </c>
      <c r="R339" s="4">
        <f>tussenblad!BY328</f>
        <v>0</v>
      </c>
      <c r="S339" s="4">
        <f>tussenblad!BZ328</f>
        <v>0</v>
      </c>
      <c r="T339" s="4">
        <f>tussenblad!CA328</f>
        <v>0</v>
      </c>
      <c r="U339" s="4">
        <f>tussenblad!CB328</f>
        <v>0</v>
      </c>
      <c r="V339" s="4">
        <f>tussenblad!CC328</f>
        <v>0</v>
      </c>
      <c r="W339" s="4" t="s">
        <v>94</v>
      </c>
      <c r="X339" s="4" t="s">
        <v>94</v>
      </c>
      <c r="Y339" s="4" t="s">
        <v>94</v>
      </c>
      <c r="Z339" s="4" t="s">
        <v>95</v>
      </c>
      <c r="AA339" s="4" t="s">
        <v>95</v>
      </c>
      <c r="AB339" s="4" t="s">
        <v>95</v>
      </c>
      <c r="AC339" s="4" t="s">
        <v>91</v>
      </c>
      <c r="AD339" s="4" t="s">
        <v>91</v>
      </c>
      <c r="AE339" s="4">
        <v>0</v>
      </c>
      <c r="AF339" s="4">
        <v>0</v>
      </c>
      <c r="AG339" s="4">
        <f>tussenblad!J328</f>
        <v>0</v>
      </c>
      <c r="AH339" s="4">
        <f>tussenblad!I328</f>
        <v>0</v>
      </c>
    </row>
    <row r="340" spans="1:34" x14ac:dyDescent="0.2">
      <c r="A340" s="4" t="s">
        <v>93</v>
      </c>
      <c r="B340" s="4" t="str">
        <f>IF(C340=0,"&lt;BLANK&gt;",Basisgegevens!$F$3)</f>
        <v>&lt;BLANK&gt;</v>
      </c>
      <c r="C340" s="4">
        <f>tussenblad!E329</f>
        <v>0</v>
      </c>
      <c r="D340" s="4">
        <f>tussenblad!H329</f>
        <v>0</v>
      </c>
      <c r="E340" s="25">
        <f>tussenblad!N329</f>
        <v>0</v>
      </c>
      <c r="F340" s="4">
        <f>tussenblad!O329</f>
        <v>0</v>
      </c>
      <c r="G340" s="4">
        <f>tussenblad!P329</f>
        <v>0</v>
      </c>
      <c r="H340" s="25">
        <f>tussenblad!BT329</f>
        <v>0</v>
      </c>
      <c r="I340" s="4">
        <f>tussenblad!Q329</f>
        <v>0</v>
      </c>
      <c r="J340" s="26">
        <f>tussenblad!R329</f>
        <v>0</v>
      </c>
      <c r="K340" s="4">
        <f>IF(tussenblad!$F329="HC","",tussenblad!F329)</f>
        <v>0</v>
      </c>
      <c r="L340" s="4">
        <f>IF(tussenblad!$F329="HC",1,0)</f>
        <v>0</v>
      </c>
      <c r="M340" s="4" t="str">
        <f>IF(tussenblad!V329="Uit",2,"")</f>
        <v/>
      </c>
      <c r="N340" s="4">
        <f>tussenblad!W329</f>
        <v>0</v>
      </c>
      <c r="O340" s="4">
        <f>tussenblad!BV329</f>
        <v>0</v>
      </c>
      <c r="P340" s="4">
        <f>tussenblad!BW329</f>
        <v>0</v>
      </c>
      <c r="Q340" s="4">
        <f>tussenblad!BX329</f>
        <v>0</v>
      </c>
      <c r="R340" s="4">
        <f>tussenblad!BY329</f>
        <v>0</v>
      </c>
      <c r="S340" s="4">
        <f>tussenblad!BZ329</f>
        <v>0</v>
      </c>
      <c r="T340" s="4">
        <f>tussenblad!CA329</f>
        <v>0</v>
      </c>
      <c r="U340" s="4">
        <f>tussenblad!CB329</f>
        <v>0</v>
      </c>
      <c r="V340" s="4">
        <f>tussenblad!CC329</f>
        <v>0</v>
      </c>
      <c r="W340" s="4" t="s">
        <v>94</v>
      </c>
      <c r="X340" s="4" t="s">
        <v>94</v>
      </c>
      <c r="Y340" s="4" t="s">
        <v>94</v>
      </c>
      <c r="Z340" s="4" t="s">
        <v>95</v>
      </c>
      <c r="AA340" s="4" t="s">
        <v>95</v>
      </c>
      <c r="AB340" s="4" t="s">
        <v>95</v>
      </c>
      <c r="AC340" s="4" t="s">
        <v>91</v>
      </c>
      <c r="AD340" s="4" t="s">
        <v>91</v>
      </c>
      <c r="AE340" s="4">
        <v>0</v>
      </c>
      <c r="AF340" s="4">
        <v>0</v>
      </c>
      <c r="AG340" s="4">
        <f>tussenblad!J329</f>
        <v>0</v>
      </c>
      <c r="AH340" s="4">
        <f>tussenblad!I329</f>
        <v>0</v>
      </c>
    </row>
    <row r="341" spans="1:34" x14ac:dyDescent="0.2">
      <c r="A341" s="4" t="s">
        <v>93</v>
      </c>
      <c r="B341" s="4" t="str">
        <f>IF(C341=0,"&lt;BLANK&gt;",Basisgegevens!$F$3)</f>
        <v>&lt;BLANK&gt;</v>
      </c>
      <c r="C341" s="4">
        <f>tussenblad!E330</f>
        <v>0</v>
      </c>
      <c r="D341" s="4">
        <f>tussenblad!H330</f>
        <v>0</v>
      </c>
      <c r="E341" s="25">
        <f>tussenblad!N330</f>
        <v>0</v>
      </c>
      <c r="F341" s="4">
        <f>tussenblad!O330</f>
        <v>0</v>
      </c>
      <c r="G341" s="4">
        <f>tussenblad!P330</f>
        <v>0</v>
      </c>
      <c r="H341" s="25">
        <f>tussenblad!BT330</f>
        <v>0</v>
      </c>
      <c r="I341" s="4">
        <f>tussenblad!Q330</f>
        <v>0</v>
      </c>
      <c r="J341" s="26">
        <f>tussenblad!R330</f>
        <v>0</v>
      </c>
      <c r="K341" s="4">
        <f>IF(tussenblad!$F330="HC","",tussenblad!F330)</f>
        <v>0</v>
      </c>
      <c r="L341" s="4">
        <f>IF(tussenblad!$F330="HC",1,0)</f>
        <v>0</v>
      </c>
      <c r="M341" s="4" t="str">
        <f>IF(tussenblad!V330="Uit",2,"")</f>
        <v/>
      </c>
      <c r="N341" s="4">
        <f>tussenblad!W330</f>
        <v>0</v>
      </c>
      <c r="O341" s="4">
        <f>tussenblad!BV330</f>
        <v>0</v>
      </c>
      <c r="P341" s="4">
        <f>tussenblad!BW330</f>
        <v>0</v>
      </c>
      <c r="Q341" s="4">
        <f>tussenblad!BX330</f>
        <v>0</v>
      </c>
      <c r="R341" s="4">
        <f>tussenblad!BY330</f>
        <v>0</v>
      </c>
      <c r="S341" s="4">
        <f>tussenblad!BZ330</f>
        <v>0</v>
      </c>
      <c r="T341" s="4">
        <f>tussenblad!CA330</f>
        <v>0</v>
      </c>
      <c r="U341" s="4">
        <f>tussenblad!CB330</f>
        <v>0</v>
      </c>
      <c r="V341" s="4">
        <f>tussenblad!CC330</f>
        <v>0</v>
      </c>
      <c r="W341" s="4" t="s">
        <v>94</v>
      </c>
      <c r="X341" s="4" t="s">
        <v>94</v>
      </c>
      <c r="Y341" s="4" t="s">
        <v>94</v>
      </c>
      <c r="Z341" s="4" t="s">
        <v>95</v>
      </c>
      <c r="AA341" s="4" t="s">
        <v>95</v>
      </c>
      <c r="AB341" s="4" t="s">
        <v>95</v>
      </c>
      <c r="AC341" s="4" t="s">
        <v>91</v>
      </c>
      <c r="AD341" s="4" t="s">
        <v>91</v>
      </c>
      <c r="AE341" s="4">
        <v>0</v>
      </c>
      <c r="AF341" s="4">
        <v>0</v>
      </c>
      <c r="AG341" s="4">
        <f>tussenblad!J330</f>
        <v>0</v>
      </c>
      <c r="AH341" s="4">
        <f>tussenblad!I330</f>
        <v>0</v>
      </c>
    </row>
    <row r="342" spans="1:34" x14ac:dyDescent="0.2">
      <c r="A342" s="4" t="s">
        <v>93</v>
      </c>
      <c r="B342" s="4" t="str">
        <f>IF(C342=0,"&lt;BLANK&gt;",Basisgegevens!$F$3)</f>
        <v>&lt;BLANK&gt;</v>
      </c>
      <c r="C342" s="4">
        <f>tussenblad!E331</f>
        <v>0</v>
      </c>
      <c r="D342" s="4">
        <f>tussenblad!H331</f>
        <v>0</v>
      </c>
      <c r="E342" s="25">
        <f>tussenblad!N331</f>
        <v>0</v>
      </c>
      <c r="F342" s="4">
        <f>tussenblad!O331</f>
        <v>0</v>
      </c>
      <c r="G342" s="4">
        <f>tussenblad!P331</f>
        <v>0</v>
      </c>
      <c r="H342" s="25">
        <f>tussenblad!BT331</f>
        <v>0</v>
      </c>
      <c r="I342" s="4">
        <f>tussenblad!Q331</f>
        <v>0</v>
      </c>
      <c r="J342" s="26">
        <f>tussenblad!R331</f>
        <v>0</v>
      </c>
      <c r="K342" s="4">
        <f>IF(tussenblad!$F331="HC","",tussenblad!F331)</f>
        <v>0</v>
      </c>
      <c r="L342" s="4">
        <f>IF(tussenblad!$F331="HC",1,0)</f>
        <v>0</v>
      </c>
      <c r="M342" s="4" t="str">
        <f>IF(tussenblad!V331="Uit",2,"")</f>
        <v/>
      </c>
      <c r="N342" s="4">
        <f>tussenblad!W331</f>
        <v>0</v>
      </c>
      <c r="O342" s="4">
        <f>tussenblad!BV331</f>
        <v>0</v>
      </c>
      <c r="P342" s="4">
        <f>tussenblad!BW331</f>
        <v>0</v>
      </c>
      <c r="Q342" s="4">
        <f>tussenblad!BX331</f>
        <v>0</v>
      </c>
      <c r="R342" s="4">
        <f>tussenblad!BY331</f>
        <v>0</v>
      </c>
      <c r="S342" s="4">
        <f>tussenblad!BZ331</f>
        <v>0</v>
      </c>
      <c r="T342" s="4">
        <f>tussenblad!CA331</f>
        <v>0</v>
      </c>
      <c r="U342" s="4">
        <f>tussenblad!CB331</f>
        <v>0</v>
      </c>
      <c r="V342" s="4">
        <f>tussenblad!CC331</f>
        <v>0</v>
      </c>
      <c r="W342" s="4" t="s">
        <v>94</v>
      </c>
      <c r="X342" s="4" t="s">
        <v>94</v>
      </c>
      <c r="Y342" s="4" t="s">
        <v>94</v>
      </c>
      <c r="Z342" s="4" t="s">
        <v>95</v>
      </c>
      <c r="AA342" s="4" t="s">
        <v>95</v>
      </c>
      <c r="AB342" s="4" t="s">
        <v>95</v>
      </c>
      <c r="AC342" s="4" t="s">
        <v>91</v>
      </c>
      <c r="AD342" s="4" t="s">
        <v>91</v>
      </c>
      <c r="AE342" s="4">
        <v>0</v>
      </c>
      <c r="AF342" s="4">
        <v>0</v>
      </c>
      <c r="AG342" s="4">
        <f>tussenblad!J331</f>
        <v>0</v>
      </c>
      <c r="AH342" s="4">
        <f>tussenblad!I331</f>
        <v>0</v>
      </c>
    </row>
    <row r="343" spans="1:34" x14ac:dyDescent="0.2">
      <c r="A343" s="4" t="s">
        <v>93</v>
      </c>
      <c r="B343" s="4" t="str">
        <f>IF(C343=0,"&lt;BLANK&gt;",Basisgegevens!$F$3)</f>
        <v>&lt;BLANK&gt;</v>
      </c>
      <c r="C343" s="4">
        <f>tussenblad!E332</f>
        <v>0</v>
      </c>
      <c r="D343" s="4">
        <f>tussenblad!H332</f>
        <v>0</v>
      </c>
      <c r="E343" s="25">
        <f>tussenblad!N332</f>
        <v>0</v>
      </c>
      <c r="F343" s="4">
        <f>tussenblad!O332</f>
        <v>0</v>
      </c>
      <c r="G343" s="4">
        <f>tussenblad!P332</f>
        <v>0</v>
      </c>
      <c r="H343" s="25">
        <f>tussenblad!BT332</f>
        <v>0</v>
      </c>
      <c r="I343" s="4">
        <f>tussenblad!Q332</f>
        <v>0</v>
      </c>
      <c r="J343" s="26">
        <f>tussenblad!R332</f>
        <v>0</v>
      </c>
      <c r="K343" s="4">
        <f>IF(tussenblad!$F332="HC","",tussenblad!F332)</f>
        <v>0</v>
      </c>
      <c r="L343" s="4">
        <f>IF(tussenblad!$F332="HC",1,0)</f>
        <v>0</v>
      </c>
      <c r="M343" s="4" t="str">
        <f>IF(tussenblad!V332="Uit",2,"")</f>
        <v/>
      </c>
      <c r="N343" s="4">
        <f>tussenblad!W332</f>
        <v>0</v>
      </c>
      <c r="O343" s="4">
        <f>tussenblad!BV332</f>
        <v>0</v>
      </c>
      <c r="P343" s="4">
        <f>tussenblad!BW332</f>
        <v>0</v>
      </c>
      <c r="Q343" s="4">
        <f>tussenblad!BX332</f>
        <v>0</v>
      </c>
      <c r="R343" s="4">
        <f>tussenblad!BY332</f>
        <v>0</v>
      </c>
      <c r="S343" s="4">
        <f>tussenblad!BZ332</f>
        <v>0</v>
      </c>
      <c r="T343" s="4">
        <f>tussenblad!CA332</f>
        <v>0</v>
      </c>
      <c r="U343" s="4">
        <f>tussenblad!CB332</f>
        <v>0</v>
      </c>
      <c r="V343" s="4">
        <f>tussenblad!CC332</f>
        <v>0</v>
      </c>
      <c r="W343" s="4" t="s">
        <v>94</v>
      </c>
      <c r="X343" s="4" t="s">
        <v>94</v>
      </c>
      <c r="Y343" s="4" t="s">
        <v>94</v>
      </c>
      <c r="Z343" s="4" t="s">
        <v>95</v>
      </c>
      <c r="AA343" s="4" t="s">
        <v>95</v>
      </c>
      <c r="AB343" s="4" t="s">
        <v>95</v>
      </c>
      <c r="AC343" s="4" t="s">
        <v>91</v>
      </c>
      <c r="AD343" s="4" t="s">
        <v>91</v>
      </c>
      <c r="AE343" s="4">
        <v>0</v>
      </c>
      <c r="AF343" s="4">
        <v>0</v>
      </c>
      <c r="AG343" s="4">
        <f>tussenblad!J332</f>
        <v>0</v>
      </c>
      <c r="AH343" s="4">
        <f>tussenblad!I332</f>
        <v>0</v>
      </c>
    </row>
    <row r="344" spans="1:34" x14ac:dyDescent="0.2">
      <c r="A344" s="4" t="s">
        <v>93</v>
      </c>
      <c r="B344" s="4" t="str">
        <f>IF(C344=0,"&lt;BLANK&gt;",Basisgegevens!$F$3)</f>
        <v>&lt;BLANK&gt;</v>
      </c>
      <c r="C344" s="4">
        <f>tussenblad!E333</f>
        <v>0</v>
      </c>
      <c r="D344" s="4">
        <f>tussenblad!H333</f>
        <v>0</v>
      </c>
      <c r="E344" s="25">
        <f>tussenblad!N333</f>
        <v>0</v>
      </c>
      <c r="F344" s="4">
        <f>tussenblad!O333</f>
        <v>0</v>
      </c>
      <c r="G344" s="4">
        <f>tussenblad!P333</f>
        <v>0</v>
      </c>
      <c r="H344" s="25">
        <f>tussenblad!BT333</f>
        <v>0</v>
      </c>
      <c r="I344" s="4">
        <f>tussenblad!Q333</f>
        <v>0</v>
      </c>
      <c r="J344" s="26">
        <f>tussenblad!R333</f>
        <v>0</v>
      </c>
      <c r="K344" s="4">
        <f>IF(tussenblad!$F333="HC","",tussenblad!F333)</f>
        <v>0</v>
      </c>
      <c r="L344" s="4">
        <f>IF(tussenblad!$F333="HC",1,0)</f>
        <v>0</v>
      </c>
      <c r="M344" s="4" t="str">
        <f>IF(tussenblad!V333="Uit",2,"")</f>
        <v/>
      </c>
      <c r="N344" s="4">
        <f>tussenblad!W333</f>
        <v>0</v>
      </c>
      <c r="O344" s="4">
        <f>tussenblad!BV333</f>
        <v>0</v>
      </c>
      <c r="P344" s="4">
        <f>tussenblad!BW333</f>
        <v>0</v>
      </c>
      <c r="Q344" s="4">
        <f>tussenblad!BX333</f>
        <v>0</v>
      </c>
      <c r="R344" s="4">
        <f>tussenblad!BY333</f>
        <v>0</v>
      </c>
      <c r="S344" s="4">
        <f>tussenblad!BZ333</f>
        <v>0</v>
      </c>
      <c r="T344" s="4">
        <f>tussenblad!CA333</f>
        <v>0</v>
      </c>
      <c r="U344" s="4">
        <f>tussenblad!CB333</f>
        <v>0</v>
      </c>
      <c r="V344" s="4">
        <f>tussenblad!CC333</f>
        <v>0</v>
      </c>
      <c r="W344" s="4" t="s">
        <v>94</v>
      </c>
      <c r="X344" s="4" t="s">
        <v>94</v>
      </c>
      <c r="Y344" s="4" t="s">
        <v>94</v>
      </c>
      <c r="Z344" s="4" t="s">
        <v>95</v>
      </c>
      <c r="AA344" s="4" t="s">
        <v>95</v>
      </c>
      <c r="AB344" s="4" t="s">
        <v>95</v>
      </c>
      <c r="AC344" s="4" t="s">
        <v>91</v>
      </c>
      <c r="AD344" s="4" t="s">
        <v>91</v>
      </c>
      <c r="AE344" s="4">
        <v>0</v>
      </c>
      <c r="AF344" s="4">
        <v>0</v>
      </c>
      <c r="AG344" s="4">
        <f>tussenblad!J333</f>
        <v>0</v>
      </c>
      <c r="AH344" s="4">
        <f>tussenblad!I333</f>
        <v>0</v>
      </c>
    </row>
    <row r="345" spans="1:34" x14ac:dyDescent="0.2">
      <c r="A345" s="4" t="s">
        <v>93</v>
      </c>
      <c r="B345" s="4" t="str">
        <f>IF(C345=0,"&lt;BLANK&gt;",Basisgegevens!$F$3)</f>
        <v>&lt;BLANK&gt;</v>
      </c>
      <c r="C345" s="4">
        <f>tussenblad!E334</f>
        <v>0</v>
      </c>
      <c r="D345" s="4">
        <f>tussenblad!H334</f>
        <v>0</v>
      </c>
      <c r="E345" s="25">
        <f>tussenblad!N334</f>
        <v>0</v>
      </c>
      <c r="F345" s="4">
        <f>tussenblad!O334</f>
        <v>0</v>
      </c>
      <c r="G345" s="4">
        <f>tussenblad!P334</f>
        <v>0</v>
      </c>
      <c r="H345" s="25">
        <f>tussenblad!BT334</f>
        <v>0</v>
      </c>
      <c r="I345" s="4">
        <f>tussenblad!Q334</f>
        <v>0</v>
      </c>
      <c r="J345" s="26">
        <f>tussenblad!R334</f>
        <v>0</v>
      </c>
      <c r="K345" s="4">
        <f>IF(tussenblad!$F334="HC","",tussenblad!F334)</f>
        <v>0</v>
      </c>
      <c r="L345" s="4">
        <f>IF(tussenblad!$F334="HC",1,0)</f>
        <v>0</v>
      </c>
      <c r="M345" s="4" t="str">
        <f>IF(tussenblad!V334="Uit",2,"")</f>
        <v/>
      </c>
      <c r="N345" s="4">
        <f>tussenblad!W334</f>
        <v>0</v>
      </c>
      <c r="O345" s="4">
        <f>tussenblad!BV334</f>
        <v>0</v>
      </c>
      <c r="P345" s="4">
        <f>tussenblad!BW334</f>
        <v>0</v>
      </c>
      <c r="Q345" s="4">
        <f>tussenblad!BX334</f>
        <v>0</v>
      </c>
      <c r="R345" s="4">
        <f>tussenblad!BY334</f>
        <v>0</v>
      </c>
      <c r="S345" s="4">
        <f>tussenblad!BZ334</f>
        <v>0</v>
      </c>
      <c r="T345" s="4">
        <f>tussenblad!CA334</f>
        <v>0</v>
      </c>
      <c r="U345" s="4">
        <f>tussenblad!CB334</f>
        <v>0</v>
      </c>
      <c r="V345" s="4">
        <f>tussenblad!CC334</f>
        <v>0</v>
      </c>
      <c r="W345" s="4" t="s">
        <v>94</v>
      </c>
      <c r="X345" s="4" t="s">
        <v>94</v>
      </c>
      <c r="Y345" s="4" t="s">
        <v>94</v>
      </c>
      <c r="Z345" s="4" t="s">
        <v>95</v>
      </c>
      <c r="AA345" s="4" t="s">
        <v>95</v>
      </c>
      <c r="AB345" s="4" t="s">
        <v>95</v>
      </c>
      <c r="AC345" s="4" t="s">
        <v>91</v>
      </c>
      <c r="AD345" s="4" t="s">
        <v>91</v>
      </c>
      <c r="AE345" s="4">
        <v>0</v>
      </c>
      <c r="AF345" s="4">
        <v>0</v>
      </c>
      <c r="AG345" s="4">
        <f>tussenblad!J334</f>
        <v>0</v>
      </c>
      <c r="AH345" s="4">
        <f>tussenblad!I334</f>
        <v>0</v>
      </c>
    </row>
    <row r="346" spans="1:34" x14ac:dyDescent="0.2">
      <c r="A346" s="4" t="s">
        <v>93</v>
      </c>
      <c r="B346" s="4" t="str">
        <f>IF(C346=0,"&lt;BLANK&gt;",Basisgegevens!$F$3)</f>
        <v>&lt;BLANK&gt;</v>
      </c>
      <c r="C346" s="4">
        <f>tussenblad!E335</f>
        <v>0</v>
      </c>
      <c r="D346" s="4">
        <f>tussenblad!H335</f>
        <v>0</v>
      </c>
      <c r="E346" s="25">
        <f>tussenblad!N335</f>
        <v>0</v>
      </c>
      <c r="F346" s="4">
        <f>tussenblad!O335</f>
        <v>0</v>
      </c>
      <c r="G346" s="4">
        <f>tussenblad!P335</f>
        <v>0</v>
      </c>
      <c r="H346" s="25">
        <f>tussenblad!BT335</f>
        <v>0</v>
      </c>
      <c r="I346" s="4">
        <f>tussenblad!Q335</f>
        <v>0</v>
      </c>
      <c r="J346" s="26">
        <f>tussenblad!R335</f>
        <v>0</v>
      </c>
      <c r="K346" s="4">
        <f>IF(tussenblad!$F335="HC","",tussenblad!F335)</f>
        <v>0</v>
      </c>
      <c r="L346" s="4">
        <f>IF(tussenblad!$F335="HC",1,0)</f>
        <v>0</v>
      </c>
      <c r="M346" s="4" t="str">
        <f>IF(tussenblad!V335="Uit",2,"")</f>
        <v/>
      </c>
      <c r="N346" s="4">
        <f>tussenblad!W335</f>
        <v>0</v>
      </c>
      <c r="O346" s="4">
        <f>tussenblad!BV335</f>
        <v>0</v>
      </c>
      <c r="P346" s="4">
        <f>tussenblad!BW335</f>
        <v>0</v>
      </c>
      <c r="Q346" s="4">
        <f>tussenblad!BX335</f>
        <v>0</v>
      </c>
      <c r="R346" s="4">
        <f>tussenblad!BY335</f>
        <v>0</v>
      </c>
      <c r="S346" s="4">
        <f>tussenblad!BZ335</f>
        <v>0</v>
      </c>
      <c r="T346" s="4">
        <f>tussenblad!CA335</f>
        <v>0</v>
      </c>
      <c r="U346" s="4">
        <f>tussenblad!CB335</f>
        <v>0</v>
      </c>
      <c r="V346" s="4">
        <f>tussenblad!CC335</f>
        <v>0</v>
      </c>
      <c r="W346" s="4" t="s">
        <v>94</v>
      </c>
      <c r="X346" s="4" t="s">
        <v>94</v>
      </c>
      <c r="Y346" s="4" t="s">
        <v>94</v>
      </c>
      <c r="Z346" s="4" t="s">
        <v>95</v>
      </c>
      <c r="AA346" s="4" t="s">
        <v>95</v>
      </c>
      <c r="AB346" s="4" t="s">
        <v>95</v>
      </c>
      <c r="AC346" s="4" t="s">
        <v>91</v>
      </c>
      <c r="AD346" s="4" t="s">
        <v>91</v>
      </c>
      <c r="AE346" s="4">
        <v>0</v>
      </c>
      <c r="AF346" s="4">
        <v>0</v>
      </c>
      <c r="AG346" s="4">
        <f>tussenblad!J335</f>
        <v>0</v>
      </c>
      <c r="AH346" s="4">
        <f>tussenblad!I335</f>
        <v>0</v>
      </c>
    </row>
    <row r="347" spans="1:34" x14ac:dyDescent="0.2">
      <c r="A347" s="4" t="s">
        <v>93</v>
      </c>
      <c r="B347" s="4" t="str">
        <f>IF(C347=0,"&lt;BLANK&gt;",Basisgegevens!$F$3)</f>
        <v>&lt;BLANK&gt;</v>
      </c>
      <c r="C347" s="4">
        <f>tussenblad!E336</f>
        <v>0</v>
      </c>
      <c r="D347" s="4">
        <f>tussenblad!H336</f>
        <v>0</v>
      </c>
      <c r="E347" s="25">
        <f>tussenblad!N336</f>
        <v>0</v>
      </c>
      <c r="F347" s="4">
        <f>tussenblad!O336</f>
        <v>0</v>
      </c>
      <c r="G347" s="4">
        <f>tussenblad!P336</f>
        <v>0</v>
      </c>
      <c r="H347" s="25">
        <f>tussenblad!BT336</f>
        <v>0</v>
      </c>
      <c r="I347" s="4">
        <f>tussenblad!Q336</f>
        <v>0</v>
      </c>
      <c r="J347" s="26">
        <f>tussenblad!R336</f>
        <v>0</v>
      </c>
      <c r="K347" s="4">
        <f>IF(tussenblad!$F336="HC","",tussenblad!F336)</f>
        <v>0</v>
      </c>
      <c r="L347" s="4">
        <f>IF(tussenblad!$F336="HC",1,0)</f>
        <v>0</v>
      </c>
      <c r="M347" s="4" t="str">
        <f>IF(tussenblad!V336="Uit",2,"")</f>
        <v/>
      </c>
      <c r="N347" s="4">
        <f>tussenblad!W336</f>
        <v>0</v>
      </c>
      <c r="O347" s="4">
        <f>tussenblad!BV336</f>
        <v>0</v>
      </c>
      <c r="P347" s="4">
        <f>tussenblad!BW336</f>
        <v>0</v>
      </c>
      <c r="Q347" s="4">
        <f>tussenblad!BX336</f>
        <v>0</v>
      </c>
      <c r="R347" s="4">
        <f>tussenblad!BY336</f>
        <v>0</v>
      </c>
      <c r="S347" s="4">
        <f>tussenblad!BZ336</f>
        <v>0</v>
      </c>
      <c r="T347" s="4">
        <f>tussenblad!CA336</f>
        <v>0</v>
      </c>
      <c r="U347" s="4">
        <f>tussenblad!CB336</f>
        <v>0</v>
      </c>
      <c r="V347" s="4">
        <f>tussenblad!CC336</f>
        <v>0</v>
      </c>
      <c r="W347" s="4" t="s">
        <v>94</v>
      </c>
      <c r="X347" s="4" t="s">
        <v>94</v>
      </c>
      <c r="Y347" s="4" t="s">
        <v>94</v>
      </c>
      <c r="Z347" s="4" t="s">
        <v>95</v>
      </c>
      <c r="AA347" s="4" t="s">
        <v>95</v>
      </c>
      <c r="AB347" s="4" t="s">
        <v>95</v>
      </c>
      <c r="AC347" s="4" t="s">
        <v>91</v>
      </c>
      <c r="AD347" s="4" t="s">
        <v>91</v>
      </c>
      <c r="AE347" s="4">
        <v>0</v>
      </c>
      <c r="AF347" s="4">
        <v>0</v>
      </c>
      <c r="AG347" s="4">
        <f>tussenblad!J336</f>
        <v>0</v>
      </c>
      <c r="AH347" s="4">
        <f>tussenblad!I336</f>
        <v>0</v>
      </c>
    </row>
    <row r="348" spans="1:34" x14ac:dyDescent="0.2">
      <c r="A348" s="4" t="s">
        <v>93</v>
      </c>
      <c r="B348" s="4" t="str">
        <f>IF(C348=0,"&lt;BLANK&gt;",Basisgegevens!$F$3)</f>
        <v>&lt;BLANK&gt;</v>
      </c>
      <c r="C348" s="4">
        <f>tussenblad!E337</f>
        <v>0</v>
      </c>
      <c r="D348" s="4">
        <f>tussenblad!H337</f>
        <v>0</v>
      </c>
      <c r="E348" s="25">
        <f>tussenblad!N337</f>
        <v>0</v>
      </c>
      <c r="F348" s="4">
        <f>tussenblad!O337</f>
        <v>0</v>
      </c>
      <c r="G348" s="4">
        <f>tussenblad!P337</f>
        <v>0</v>
      </c>
      <c r="H348" s="25">
        <f>tussenblad!BT337</f>
        <v>0</v>
      </c>
      <c r="I348" s="4">
        <f>tussenblad!Q337</f>
        <v>0</v>
      </c>
      <c r="J348" s="26">
        <f>tussenblad!R337</f>
        <v>0</v>
      </c>
      <c r="K348" s="4">
        <f>IF(tussenblad!$F337="HC","",tussenblad!F337)</f>
        <v>0</v>
      </c>
      <c r="L348" s="4">
        <f>IF(tussenblad!$F337="HC",1,0)</f>
        <v>0</v>
      </c>
      <c r="M348" s="4" t="str">
        <f>IF(tussenblad!V337="Uit",2,"")</f>
        <v/>
      </c>
      <c r="N348" s="4">
        <f>tussenblad!W337</f>
        <v>0</v>
      </c>
      <c r="O348" s="4">
        <f>tussenblad!BV337</f>
        <v>0</v>
      </c>
      <c r="P348" s="4">
        <f>tussenblad!BW337</f>
        <v>0</v>
      </c>
      <c r="Q348" s="4">
        <f>tussenblad!BX337</f>
        <v>0</v>
      </c>
      <c r="R348" s="4">
        <f>tussenblad!BY337</f>
        <v>0</v>
      </c>
      <c r="S348" s="4">
        <f>tussenblad!BZ337</f>
        <v>0</v>
      </c>
      <c r="T348" s="4">
        <f>tussenblad!CA337</f>
        <v>0</v>
      </c>
      <c r="U348" s="4">
        <f>tussenblad!CB337</f>
        <v>0</v>
      </c>
      <c r="V348" s="4">
        <f>tussenblad!CC337</f>
        <v>0</v>
      </c>
      <c r="W348" s="4" t="s">
        <v>94</v>
      </c>
      <c r="X348" s="4" t="s">
        <v>94</v>
      </c>
      <c r="Y348" s="4" t="s">
        <v>94</v>
      </c>
      <c r="Z348" s="4" t="s">
        <v>95</v>
      </c>
      <c r="AA348" s="4" t="s">
        <v>95</v>
      </c>
      <c r="AB348" s="4" t="s">
        <v>95</v>
      </c>
      <c r="AC348" s="4" t="s">
        <v>91</v>
      </c>
      <c r="AD348" s="4" t="s">
        <v>91</v>
      </c>
      <c r="AE348" s="4">
        <v>0</v>
      </c>
      <c r="AF348" s="4">
        <v>0</v>
      </c>
      <c r="AG348" s="4">
        <f>tussenblad!J337</f>
        <v>0</v>
      </c>
      <c r="AH348" s="4">
        <f>tussenblad!I337</f>
        <v>0</v>
      </c>
    </row>
    <row r="349" spans="1:34" x14ac:dyDescent="0.2">
      <c r="A349" s="4" t="s">
        <v>93</v>
      </c>
      <c r="B349" s="4" t="str">
        <f>IF(C349=0,"&lt;BLANK&gt;",Basisgegevens!$F$3)</f>
        <v>&lt;BLANK&gt;</v>
      </c>
      <c r="C349" s="4">
        <f>tussenblad!E338</f>
        <v>0</v>
      </c>
      <c r="D349" s="4">
        <f>tussenblad!H338</f>
        <v>0</v>
      </c>
      <c r="E349" s="25">
        <f>tussenblad!N338</f>
        <v>0</v>
      </c>
      <c r="F349" s="4">
        <f>tussenblad!O338</f>
        <v>0</v>
      </c>
      <c r="G349" s="4">
        <f>tussenblad!P338</f>
        <v>0</v>
      </c>
      <c r="H349" s="25">
        <f>tussenblad!BT338</f>
        <v>0</v>
      </c>
      <c r="I349" s="4">
        <f>tussenblad!Q338</f>
        <v>0</v>
      </c>
      <c r="J349" s="26">
        <f>tussenblad!R338</f>
        <v>0</v>
      </c>
      <c r="K349" s="4">
        <f>IF(tussenblad!$F338="HC","",tussenblad!F338)</f>
        <v>0</v>
      </c>
      <c r="L349" s="4">
        <f>IF(tussenblad!$F338="HC",1,0)</f>
        <v>0</v>
      </c>
      <c r="M349" s="4" t="str">
        <f>IF(tussenblad!V338="Uit",2,"")</f>
        <v/>
      </c>
      <c r="N349" s="4">
        <f>tussenblad!W338</f>
        <v>0</v>
      </c>
      <c r="O349" s="4">
        <f>tussenblad!BV338</f>
        <v>0</v>
      </c>
      <c r="P349" s="4">
        <f>tussenblad!BW338</f>
        <v>0</v>
      </c>
      <c r="Q349" s="4">
        <f>tussenblad!BX338</f>
        <v>0</v>
      </c>
      <c r="R349" s="4">
        <f>tussenblad!BY338</f>
        <v>0</v>
      </c>
      <c r="S349" s="4">
        <f>tussenblad!BZ338</f>
        <v>0</v>
      </c>
      <c r="T349" s="4">
        <f>tussenblad!CA338</f>
        <v>0</v>
      </c>
      <c r="U349" s="4">
        <f>tussenblad!CB338</f>
        <v>0</v>
      </c>
      <c r="V349" s="4">
        <f>tussenblad!CC338</f>
        <v>0</v>
      </c>
      <c r="W349" s="4" t="s">
        <v>94</v>
      </c>
      <c r="X349" s="4" t="s">
        <v>94</v>
      </c>
      <c r="Y349" s="4" t="s">
        <v>94</v>
      </c>
      <c r="Z349" s="4" t="s">
        <v>95</v>
      </c>
      <c r="AA349" s="4" t="s">
        <v>95</v>
      </c>
      <c r="AB349" s="4" t="s">
        <v>95</v>
      </c>
      <c r="AC349" s="4" t="s">
        <v>91</v>
      </c>
      <c r="AD349" s="4" t="s">
        <v>91</v>
      </c>
      <c r="AE349" s="4">
        <v>0</v>
      </c>
      <c r="AF349" s="4">
        <v>0</v>
      </c>
      <c r="AG349" s="4">
        <f>tussenblad!J338</f>
        <v>0</v>
      </c>
      <c r="AH349" s="4">
        <f>tussenblad!I338</f>
        <v>0</v>
      </c>
    </row>
    <row r="350" spans="1:34" x14ac:dyDescent="0.2">
      <c r="A350" s="4" t="s">
        <v>93</v>
      </c>
      <c r="B350" s="4" t="str">
        <f>IF(C350=0,"&lt;BLANK&gt;",Basisgegevens!$F$3)</f>
        <v>&lt;BLANK&gt;</v>
      </c>
      <c r="C350" s="4">
        <f>tussenblad!E339</f>
        <v>0</v>
      </c>
      <c r="D350" s="4">
        <f>tussenblad!H339</f>
        <v>0</v>
      </c>
      <c r="E350" s="25">
        <f>tussenblad!N339</f>
        <v>0</v>
      </c>
      <c r="F350" s="4">
        <f>tussenblad!O339</f>
        <v>0</v>
      </c>
      <c r="G350" s="4">
        <f>tussenblad!P339</f>
        <v>0</v>
      </c>
      <c r="H350" s="25">
        <f>tussenblad!BT339</f>
        <v>0</v>
      </c>
      <c r="I350" s="4">
        <f>tussenblad!Q339</f>
        <v>0</v>
      </c>
      <c r="J350" s="26">
        <f>tussenblad!R339</f>
        <v>0</v>
      </c>
      <c r="K350" s="4">
        <f>IF(tussenblad!$F339="HC","",tussenblad!F339)</f>
        <v>0</v>
      </c>
      <c r="L350" s="4">
        <f>IF(tussenblad!$F339="HC",1,0)</f>
        <v>0</v>
      </c>
      <c r="M350" s="4" t="str">
        <f>IF(tussenblad!V339="Uit",2,"")</f>
        <v/>
      </c>
      <c r="N350" s="4">
        <f>tussenblad!W339</f>
        <v>0</v>
      </c>
      <c r="O350" s="4">
        <f>tussenblad!BV339</f>
        <v>0</v>
      </c>
      <c r="P350" s="4">
        <f>tussenblad!BW339</f>
        <v>0</v>
      </c>
      <c r="Q350" s="4">
        <f>tussenblad!BX339</f>
        <v>0</v>
      </c>
      <c r="R350" s="4">
        <f>tussenblad!BY339</f>
        <v>0</v>
      </c>
      <c r="S350" s="4">
        <f>tussenblad!BZ339</f>
        <v>0</v>
      </c>
      <c r="T350" s="4">
        <f>tussenblad!CA339</f>
        <v>0</v>
      </c>
      <c r="U350" s="4">
        <f>tussenblad!CB339</f>
        <v>0</v>
      </c>
      <c r="V350" s="4">
        <f>tussenblad!CC339</f>
        <v>0</v>
      </c>
      <c r="W350" s="4" t="s">
        <v>94</v>
      </c>
      <c r="X350" s="4" t="s">
        <v>94</v>
      </c>
      <c r="Y350" s="4" t="s">
        <v>94</v>
      </c>
      <c r="Z350" s="4" t="s">
        <v>95</v>
      </c>
      <c r="AA350" s="4" t="s">
        <v>95</v>
      </c>
      <c r="AB350" s="4" t="s">
        <v>95</v>
      </c>
      <c r="AC350" s="4" t="s">
        <v>91</v>
      </c>
      <c r="AD350" s="4" t="s">
        <v>91</v>
      </c>
      <c r="AE350" s="4">
        <v>0</v>
      </c>
      <c r="AF350" s="4">
        <v>0</v>
      </c>
      <c r="AG350" s="4">
        <f>tussenblad!J339</f>
        <v>0</v>
      </c>
      <c r="AH350" s="4">
        <f>tussenblad!I339</f>
        <v>0</v>
      </c>
    </row>
    <row r="351" spans="1:34" x14ac:dyDescent="0.2">
      <c r="A351" s="4" t="s">
        <v>93</v>
      </c>
      <c r="B351" s="4" t="str">
        <f>IF(C351=0,"&lt;BLANK&gt;",Basisgegevens!$F$3)</f>
        <v>&lt;BLANK&gt;</v>
      </c>
      <c r="C351" s="4">
        <f>tussenblad!E340</f>
        <v>0</v>
      </c>
      <c r="D351" s="4">
        <f>tussenblad!H340</f>
        <v>0</v>
      </c>
      <c r="E351" s="25">
        <f>tussenblad!N340</f>
        <v>0</v>
      </c>
      <c r="F351" s="4">
        <f>tussenblad!O340</f>
        <v>0</v>
      </c>
      <c r="G351" s="4">
        <f>tussenblad!P340</f>
        <v>0</v>
      </c>
      <c r="H351" s="25">
        <f>tussenblad!BT340</f>
        <v>0</v>
      </c>
      <c r="I351" s="4">
        <f>tussenblad!Q340</f>
        <v>0</v>
      </c>
      <c r="J351" s="26">
        <f>tussenblad!R340</f>
        <v>0</v>
      </c>
      <c r="K351" s="4">
        <f>IF(tussenblad!$F340="HC","",tussenblad!F340)</f>
        <v>0</v>
      </c>
      <c r="L351" s="4">
        <f>IF(tussenblad!$F340="HC",1,0)</f>
        <v>0</v>
      </c>
      <c r="M351" s="4" t="str">
        <f>IF(tussenblad!V340="Uit",2,"")</f>
        <v/>
      </c>
      <c r="N351" s="4">
        <f>tussenblad!W340</f>
        <v>0</v>
      </c>
      <c r="O351" s="4">
        <f>tussenblad!BV340</f>
        <v>0</v>
      </c>
      <c r="P351" s="4">
        <f>tussenblad!BW340</f>
        <v>0</v>
      </c>
      <c r="Q351" s="4">
        <f>tussenblad!BX340</f>
        <v>0</v>
      </c>
      <c r="R351" s="4">
        <f>tussenblad!BY340</f>
        <v>0</v>
      </c>
      <c r="S351" s="4">
        <f>tussenblad!BZ340</f>
        <v>0</v>
      </c>
      <c r="T351" s="4">
        <f>tussenblad!CA340</f>
        <v>0</v>
      </c>
      <c r="U351" s="4">
        <f>tussenblad!CB340</f>
        <v>0</v>
      </c>
      <c r="V351" s="4">
        <f>tussenblad!CC340</f>
        <v>0</v>
      </c>
      <c r="W351" s="4" t="s">
        <v>94</v>
      </c>
      <c r="X351" s="4" t="s">
        <v>94</v>
      </c>
      <c r="Y351" s="4" t="s">
        <v>94</v>
      </c>
      <c r="Z351" s="4" t="s">
        <v>95</v>
      </c>
      <c r="AA351" s="4" t="s">
        <v>95</v>
      </c>
      <c r="AB351" s="4" t="s">
        <v>95</v>
      </c>
      <c r="AC351" s="4" t="s">
        <v>91</v>
      </c>
      <c r="AD351" s="4" t="s">
        <v>91</v>
      </c>
      <c r="AE351" s="4">
        <v>0</v>
      </c>
      <c r="AF351" s="4">
        <v>0</v>
      </c>
      <c r="AG351" s="4">
        <f>tussenblad!J340</f>
        <v>0</v>
      </c>
      <c r="AH351" s="4">
        <f>tussenblad!I340</f>
        <v>0</v>
      </c>
    </row>
    <row r="352" spans="1:34" x14ac:dyDescent="0.2">
      <c r="A352" s="4" t="s">
        <v>93</v>
      </c>
      <c r="B352" s="4" t="str">
        <f>IF(C352=0,"&lt;BLANK&gt;",Basisgegevens!$F$3)</f>
        <v>&lt;BLANK&gt;</v>
      </c>
      <c r="C352" s="4">
        <f>tussenblad!E341</f>
        <v>0</v>
      </c>
      <c r="D352" s="4">
        <f>tussenblad!H341</f>
        <v>0</v>
      </c>
      <c r="E352" s="25">
        <f>tussenblad!N341</f>
        <v>0</v>
      </c>
      <c r="F352" s="4">
        <f>tussenblad!O341</f>
        <v>0</v>
      </c>
      <c r="G352" s="4">
        <f>tussenblad!P341</f>
        <v>0</v>
      </c>
      <c r="H352" s="25">
        <f>tussenblad!BT341</f>
        <v>0</v>
      </c>
      <c r="I352" s="4">
        <f>tussenblad!Q341</f>
        <v>0</v>
      </c>
      <c r="J352" s="26">
        <f>tussenblad!R341</f>
        <v>0</v>
      </c>
      <c r="K352" s="4">
        <f>IF(tussenblad!$F341="HC","",tussenblad!F341)</f>
        <v>0</v>
      </c>
      <c r="L352" s="4">
        <f>IF(tussenblad!$F341="HC",1,0)</f>
        <v>0</v>
      </c>
      <c r="M352" s="4" t="str">
        <f>IF(tussenblad!V341="Uit",2,"")</f>
        <v/>
      </c>
      <c r="N352" s="4">
        <f>tussenblad!W341</f>
        <v>0</v>
      </c>
      <c r="O352" s="4">
        <f>tussenblad!BV341</f>
        <v>0</v>
      </c>
      <c r="P352" s="4">
        <f>tussenblad!BW341</f>
        <v>0</v>
      </c>
      <c r="Q352" s="4">
        <f>tussenblad!BX341</f>
        <v>0</v>
      </c>
      <c r="R352" s="4">
        <f>tussenblad!BY341</f>
        <v>0</v>
      </c>
      <c r="S352" s="4">
        <f>tussenblad!BZ341</f>
        <v>0</v>
      </c>
      <c r="T352" s="4">
        <f>tussenblad!CA341</f>
        <v>0</v>
      </c>
      <c r="U352" s="4">
        <f>tussenblad!CB341</f>
        <v>0</v>
      </c>
      <c r="V352" s="4">
        <f>tussenblad!CC341</f>
        <v>0</v>
      </c>
      <c r="W352" s="4" t="s">
        <v>94</v>
      </c>
      <c r="X352" s="4" t="s">
        <v>94</v>
      </c>
      <c r="Y352" s="4" t="s">
        <v>94</v>
      </c>
      <c r="Z352" s="4" t="s">
        <v>95</v>
      </c>
      <c r="AA352" s="4" t="s">
        <v>95</v>
      </c>
      <c r="AB352" s="4" t="s">
        <v>95</v>
      </c>
      <c r="AC352" s="4" t="s">
        <v>91</v>
      </c>
      <c r="AD352" s="4" t="s">
        <v>91</v>
      </c>
      <c r="AE352" s="4">
        <v>0</v>
      </c>
      <c r="AF352" s="4">
        <v>0</v>
      </c>
      <c r="AG352" s="4">
        <f>tussenblad!J341</f>
        <v>0</v>
      </c>
      <c r="AH352" s="4">
        <f>tussenblad!I341</f>
        <v>0</v>
      </c>
    </row>
    <row r="353" spans="1:34" x14ac:dyDescent="0.2">
      <c r="A353" s="4" t="s">
        <v>93</v>
      </c>
      <c r="B353" s="4" t="str">
        <f>IF(C353=0,"&lt;BLANK&gt;",Basisgegevens!$F$3)</f>
        <v>&lt;BLANK&gt;</v>
      </c>
      <c r="C353" s="4">
        <f>tussenblad!E342</f>
        <v>0</v>
      </c>
      <c r="D353" s="4">
        <f>tussenblad!H342</f>
        <v>0</v>
      </c>
      <c r="E353" s="25">
        <f>tussenblad!N342</f>
        <v>0</v>
      </c>
      <c r="F353" s="4">
        <f>tussenblad!O342</f>
        <v>0</v>
      </c>
      <c r="G353" s="4">
        <f>tussenblad!P342</f>
        <v>0</v>
      </c>
      <c r="H353" s="25">
        <f>tussenblad!BT342</f>
        <v>0</v>
      </c>
      <c r="I353" s="4">
        <f>tussenblad!Q342</f>
        <v>0</v>
      </c>
      <c r="J353" s="26">
        <f>tussenblad!R342</f>
        <v>0</v>
      </c>
      <c r="K353" s="4">
        <f>IF(tussenblad!$F342="HC","",tussenblad!F342)</f>
        <v>0</v>
      </c>
      <c r="L353" s="4">
        <f>IF(tussenblad!$F342="HC",1,0)</f>
        <v>0</v>
      </c>
      <c r="M353" s="4" t="str">
        <f>IF(tussenblad!V342="Uit",2,"")</f>
        <v/>
      </c>
      <c r="N353" s="4">
        <f>tussenblad!W342</f>
        <v>0</v>
      </c>
      <c r="O353" s="4">
        <f>tussenblad!BV342</f>
        <v>0</v>
      </c>
      <c r="P353" s="4">
        <f>tussenblad!BW342</f>
        <v>0</v>
      </c>
      <c r="Q353" s="4">
        <f>tussenblad!BX342</f>
        <v>0</v>
      </c>
      <c r="R353" s="4">
        <f>tussenblad!BY342</f>
        <v>0</v>
      </c>
      <c r="S353" s="4">
        <f>tussenblad!BZ342</f>
        <v>0</v>
      </c>
      <c r="T353" s="4">
        <f>tussenblad!CA342</f>
        <v>0</v>
      </c>
      <c r="U353" s="4">
        <f>tussenblad!CB342</f>
        <v>0</v>
      </c>
      <c r="V353" s="4">
        <f>tussenblad!CC342</f>
        <v>0</v>
      </c>
      <c r="W353" s="4" t="s">
        <v>94</v>
      </c>
      <c r="X353" s="4" t="s">
        <v>94</v>
      </c>
      <c r="Y353" s="4" t="s">
        <v>94</v>
      </c>
      <c r="Z353" s="4" t="s">
        <v>95</v>
      </c>
      <c r="AA353" s="4" t="s">
        <v>95</v>
      </c>
      <c r="AB353" s="4" t="s">
        <v>95</v>
      </c>
      <c r="AC353" s="4" t="s">
        <v>91</v>
      </c>
      <c r="AD353" s="4" t="s">
        <v>91</v>
      </c>
      <c r="AE353" s="4">
        <v>0</v>
      </c>
      <c r="AF353" s="4">
        <v>0</v>
      </c>
      <c r="AG353" s="4">
        <f>tussenblad!J342</f>
        <v>0</v>
      </c>
      <c r="AH353" s="4">
        <f>tussenblad!I342</f>
        <v>0</v>
      </c>
    </row>
    <row r="354" spans="1:34" x14ac:dyDescent="0.2">
      <c r="A354" s="4" t="s">
        <v>93</v>
      </c>
      <c r="B354" s="4" t="str">
        <f>IF(C354=0,"&lt;BLANK&gt;",Basisgegevens!$F$3)</f>
        <v>&lt;BLANK&gt;</v>
      </c>
      <c r="C354" s="4">
        <f>tussenblad!E343</f>
        <v>0</v>
      </c>
      <c r="D354" s="4">
        <f>tussenblad!H343</f>
        <v>0</v>
      </c>
      <c r="E354" s="25">
        <f>tussenblad!N343</f>
        <v>0</v>
      </c>
      <c r="F354" s="4">
        <f>tussenblad!O343</f>
        <v>0</v>
      </c>
      <c r="G354" s="4">
        <f>tussenblad!P343</f>
        <v>0</v>
      </c>
      <c r="H354" s="25">
        <f>tussenblad!BT343</f>
        <v>0</v>
      </c>
      <c r="I354" s="4">
        <f>tussenblad!Q343</f>
        <v>0</v>
      </c>
      <c r="J354" s="26">
        <f>tussenblad!R343</f>
        <v>0</v>
      </c>
      <c r="K354" s="4">
        <f>IF(tussenblad!$F343="HC","",tussenblad!F343)</f>
        <v>0</v>
      </c>
      <c r="L354" s="4">
        <f>IF(tussenblad!$F343="HC",1,0)</f>
        <v>0</v>
      </c>
      <c r="M354" s="4" t="str">
        <f>IF(tussenblad!V343="Uit",2,"")</f>
        <v/>
      </c>
      <c r="N354" s="4">
        <f>tussenblad!W343</f>
        <v>0</v>
      </c>
      <c r="O354" s="4">
        <f>tussenblad!BV343</f>
        <v>0</v>
      </c>
      <c r="P354" s="4">
        <f>tussenblad!BW343</f>
        <v>0</v>
      </c>
      <c r="Q354" s="4">
        <f>tussenblad!BX343</f>
        <v>0</v>
      </c>
      <c r="R354" s="4">
        <f>tussenblad!BY343</f>
        <v>0</v>
      </c>
      <c r="S354" s="4">
        <f>tussenblad!BZ343</f>
        <v>0</v>
      </c>
      <c r="T354" s="4">
        <f>tussenblad!CA343</f>
        <v>0</v>
      </c>
      <c r="U354" s="4">
        <f>tussenblad!CB343</f>
        <v>0</v>
      </c>
      <c r="V354" s="4">
        <f>tussenblad!CC343</f>
        <v>0</v>
      </c>
      <c r="W354" s="4" t="s">
        <v>94</v>
      </c>
      <c r="X354" s="4" t="s">
        <v>94</v>
      </c>
      <c r="Y354" s="4" t="s">
        <v>94</v>
      </c>
      <c r="Z354" s="4" t="s">
        <v>95</v>
      </c>
      <c r="AA354" s="4" t="s">
        <v>95</v>
      </c>
      <c r="AB354" s="4" t="s">
        <v>95</v>
      </c>
      <c r="AC354" s="4" t="s">
        <v>91</v>
      </c>
      <c r="AD354" s="4" t="s">
        <v>91</v>
      </c>
      <c r="AE354" s="4">
        <v>0</v>
      </c>
      <c r="AF354" s="4">
        <v>0</v>
      </c>
      <c r="AG354" s="4">
        <f>tussenblad!J343</f>
        <v>0</v>
      </c>
      <c r="AH354" s="4">
        <f>tussenblad!I343</f>
        <v>0</v>
      </c>
    </row>
    <row r="355" spans="1:34" x14ac:dyDescent="0.2">
      <c r="A355" s="4" t="s">
        <v>93</v>
      </c>
      <c r="B355" s="4" t="str">
        <f>IF(C355=0,"&lt;BLANK&gt;",Basisgegevens!$F$3)</f>
        <v>&lt;BLANK&gt;</v>
      </c>
      <c r="C355" s="4">
        <f>tussenblad!E344</f>
        <v>0</v>
      </c>
      <c r="D355" s="4">
        <f>tussenblad!H344</f>
        <v>0</v>
      </c>
      <c r="E355" s="25">
        <f>tussenblad!N344</f>
        <v>0</v>
      </c>
      <c r="F355" s="4">
        <f>tussenblad!O344</f>
        <v>0</v>
      </c>
      <c r="G355" s="4">
        <f>tussenblad!P344</f>
        <v>0</v>
      </c>
      <c r="H355" s="25">
        <f>tussenblad!BT344</f>
        <v>0</v>
      </c>
      <c r="I355" s="4">
        <f>tussenblad!Q344</f>
        <v>0</v>
      </c>
      <c r="J355" s="26">
        <f>tussenblad!R344</f>
        <v>0</v>
      </c>
      <c r="K355" s="4">
        <f>IF(tussenblad!$F344="HC","",tussenblad!F344)</f>
        <v>0</v>
      </c>
      <c r="L355" s="4">
        <f>IF(tussenblad!$F344="HC",1,0)</f>
        <v>0</v>
      </c>
      <c r="M355" s="4" t="str">
        <f>IF(tussenblad!V344="Uit",2,"")</f>
        <v/>
      </c>
      <c r="N355" s="4">
        <f>tussenblad!W344</f>
        <v>0</v>
      </c>
      <c r="O355" s="4">
        <f>tussenblad!BV344</f>
        <v>0</v>
      </c>
      <c r="P355" s="4">
        <f>tussenblad!BW344</f>
        <v>0</v>
      </c>
      <c r="Q355" s="4">
        <f>tussenblad!BX344</f>
        <v>0</v>
      </c>
      <c r="R355" s="4">
        <f>tussenblad!BY344</f>
        <v>0</v>
      </c>
      <c r="S355" s="4">
        <f>tussenblad!BZ344</f>
        <v>0</v>
      </c>
      <c r="T355" s="4">
        <f>tussenblad!CA344</f>
        <v>0</v>
      </c>
      <c r="U355" s="4">
        <f>tussenblad!CB344</f>
        <v>0</v>
      </c>
      <c r="V355" s="4">
        <f>tussenblad!CC344</f>
        <v>0</v>
      </c>
      <c r="W355" s="4" t="s">
        <v>94</v>
      </c>
      <c r="X355" s="4" t="s">
        <v>94</v>
      </c>
      <c r="Y355" s="4" t="s">
        <v>94</v>
      </c>
      <c r="Z355" s="4" t="s">
        <v>95</v>
      </c>
      <c r="AA355" s="4" t="s">
        <v>95</v>
      </c>
      <c r="AB355" s="4" t="s">
        <v>95</v>
      </c>
      <c r="AC355" s="4" t="s">
        <v>91</v>
      </c>
      <c r="AD355" s="4" t="s">
        <v>91</v>
      </c>
      <c r="AE355" s="4">
        <v>0</v>
      </c>
      <c r="AF355" s="4">
        <v>0</v>
      </c>
      <c r="AG355" s="4">
        <f>tussenblad!J344</f>
        <v>0</v>
      </c>
      <c r="AH355" s="4">
        <f>tussenblad!I344</f>
        <v>0</v>
      </c>
    </row>
    <row r="356" spans="1:34" x14ac:dyDescent="0.2">
      <c r="A356" s="4" t="s">
        <v>93</v>
      </c>
      <c r="B356" s="4" t="str">
        <f>IF(C356=0,"&lt;BLANK&gt;",Basisgegevens!$F$3)</f>
        <v>&lt;BLANK&gt;</v>
      </c>
      <c r="C356" s="4">
        <f>tussenblad!E345</f>
        <v>0</v>
      </c>
      <c r="D356" s="4">
        <f>tussenblad!H345</f>
        <v>0</v>
      </c>
      <c r="E356" s="25">
        <f>tussenblad!N345</f>
        <v>0</v>
      </c>
      <c r="F356" s="4">
        <f>tussenblad!O345</f>
        <v>0</v>
      </c>
      <c r="G356" s="4">
        <f>tussenblad!P345</f>
        <v>0</v>
      </c>
      <c r="H356" s="25">
        <f>tussenblad!BT345</f>
        <v>0</v>
      </c>
      <c r="I356" s="4">
        <f>tussenblad!Q345</f>
        <v>0</v>
      </c>
      <c r="J356" s="26">
        <f>tussenblad!R345</f>
        <v>0</v>
      </c>
      <c r="K356" s="4">
        <f>IF(tussenblad!$F345="HC","",tussenblad!F345)</f>
        <v>0</v>
      </c>
      <c r="L356" s="4">
        <f>IF(tussenblad!$F345="HC",1,0)</f>
        <v>0</v>
      </c>
      <c r="M356" s="4" t="str">
        <f>IF(tussenblad!V345="Uit",2,"")</f>
        <v/>
      </c>
      <c r="N356" s="4">
        <f>tussenblad!W345</f>
        <v>0</v>
      </c>
      <c r="O356" s="4">
        <f>tussenblad!BV345</f>
        <v>0</v>
      </c>
      <c r="P356" s="4">
        <f>tussenblad!BW345</f>
        <v>0</v>
      </c>
      <c r="Q356" s="4">
        <f>tussenblad!BX345</f>
        <v>0</v>
      </c>
      <c r="R356" s="4">
        <f>tussenblad!BY345</f>
        <v>0</v>
      </c>
      <c r="S356" s="4">
        <f>tussenblad!BZ345</f>
        <v>0</v>
      </c>
      <c r="T356" s="4">
        <f>tussenblad!CA345</f>
        <v>0</v>
      </c>
      <c r="U356" s="4">
        <f>tussenblad!CB345</f>
        <v>0</v>
      </c>
      <c r="V356" s="4">
        <f>tussenblad!CC345</f>
        <v>0</v>
      </c>
      <c r="W356" s="4" t="s">
        <v>94</v>
      </c>
      <c r="X356" s="4" t="s">
        <v>94</v>
      </c>
      <c r="Y356" s="4" t="s">
        <v>94</v>
      </c>
      <c r="Z356" s="4" t="s">
        <v>95</v>
      </c>
      <c r="AA356" s="4" t="s">
        <v>95</v>
      </c>
      <c r="AB356" s="4" t="s">
        <v>95</v>
      </c>
      <c r="AC356" s="4" t="s">
        <v>91</v>
      </c>
      <c r="AD356" s="4" t="s">
        <v>91</v>
      </c>
      <c r="AE356" s="4">
        <v>0</v>
      </c>
      <c r="AF356" s="4">
        <v>0</v>
      </c>
      <c r="AG356" s="4">
        <f>tussenblad!J345</f>
        <v>0</v>
      </c>
      <c r="AH356" s="4">
        <f>tussenblad!I345</f>
        <v>0</v>
      </c>
    </row>
    <row r="357" spans="1:34" x14ac:dyDescent="0.2">
      <c r="A357" s="4" t="s">
        <v>93</v>
      </c>
      <c r="B357" s="4" t="str">
        <f>IF(C357=0,"&lt;BLANK&gt;",Basisgegevens!$F$3)</f>
        <v>&lt;BLANK&gt;</v>
      </c>
      <c r="C357" s="4">
        <f>tussenblad!E346</f>
        <v>0</v>
      </c>
      <c r="D357" s="4">
        <f>tussenblad!H346</f>
        <v>0</v>
      </c>
      <c r="E357" s="25">
        <f>tussenblad!N346</f>
        <v>0</v>
      </c>
      <c r="F357" s="4">
        <f>tussenblad!O346</f>
        <v>0</v>
      </c>
      <c r="G357" s="4">
        <f>tussenblad!P346</f>
        <v>0</v>
      </c>
      <c r="H357" s="25">
        <f>tussenblad!BT346</f>
        <v>0</v>
      </c>
      <c r="I357" s="4">
        <f>tussenblad!Q346</f>
        <v>0</v>
      </c>
      <c r="J357" s="26">
        <f>tussenblad!R346</f>
        <v>0</v>
      </c>
      <c r="K357" s="4">
        <f>IF(tussenblad!$F346="HC","",tussenblad!F346)</f>
        <v>0</v>
      </c>
      <c r="L357" s="4">
        <f>IF(tussenblad!$F346="HC",1,0)</f>
        <v>0</v>
      </c>
      <c r="M357" s="4" t="str">
        <f>IF(tussenblad!V346="Uit",2,"")</f>
        <v/>
      </c>
      <c r="N357" s="4">
        <f>tussenblad!W346</f>
        <v>0</v>
      </c>
      <c r="O357" s="4">
        <f>tussenblad!BV346</f>
        <v>0</v>
      </c>
      <c r="P357" s="4">
        <f>tussenblad!BW346</f>
        <v>0</v>
      </c>
      <c r="Q357" s="4">
        <f>tussenblad!BX346</f>
        <v>0</v>
      </c>
      <c r="R357" s="4">
        <f>tussenblad!BY346</f>
        <v>0</v>
      </c>
      <c r="S357" s="4">
        <f>tussenblad!BZ346</f>
        <v>0</v>
      </c>
      <c r="T357" s="4">
        <f>tussenblad!CA346</f>
        <v>0</v>
      </c>
      <c r="U357" s="4">
        <f>tussenblad!CB346</f>
        <v>0</v>
      </c>
      <c r="V357" s="4">
        <f>tussenblad!CC346</f>
        <v>0</v>
      </c>
      <c r="W357" s="4" t="s">
        <v>94</v>
      </c>
      <c r="X357" s="4" t="s">
        <v>94</v>
      </c>
      <c r="Y357" s="4" t="s">
        <v>94</v>
      </c>
      <c r="Z357" s="4" t="s">
        <v>95</v>
      </c>
      <c r="AA357" s="4" t="s">
        <v>95</v>
      </c>
      <c r="AB357" s="4" t="s">
        <v>95</v>
      </c>
      <c r="AC357" s="4" t="s">
        <v>91</v>
      </c>
      <c r="AD357" s="4" t="s">
        <v>91</v>
      </c>
      <c r="AE357" s="4">
        <v>0</v>
      </c>
      <c r="AF357" s="4">
        <v>0</v>
      </c>
      <c r="AG357" s="4">
        <f>tussenblad!J346</f>
        <v>0</v>
      </c>
      <c r="AH357" s="4">
        <f>tussenblad!I346</f>
        <v>0</v>
      </c>
    </row>
    <row r="358" spans="1:34" x14ac:dyDescent="0.2">
      <c r="A358" s="4" t="s">
        <v>93</v>
      </c>
      <c r="B358" s="4" t="str">
        <f>IF(C358=0,"&lt;BLANK&gt;",Basisgegevens!$F$3)</f>
        <v>&lt;BLANK&gt;</v>
      </c>
      <c r="C358" s="4">
        <f>tussenblad!E347</f>
        <v>0</v>
      </c>
      <c r="D358" s="4">
        <f>tussenblad!H347</f>
        <v>0</v>
      </c>
      <c r="E358" s="25">
        <f>tussenblad!N347</f>
        <v>0</v>
      </c>
      <c r="F358" s="4">
        <f>tussenblad!O347</f>
        <v>0</v>
      </c>
      <c r="G358" s="4">
        <f>tussenblad!P347</f>
        <v>0</v>
      </c>
      <c r="H358" s="25">
        <f>tussenblad!BT347</f>
        <v>0</v>
      </c>
      <c r="I358" s="4">
        <f>tussenblad!Q347</f>
        <v>0</v>
      </c>
      <c r="J358" s="26">
        <f>tussenblad!R347</f>
        <v>0</v>
      </c>
      <c r="K358" s="4">
        <f>IF(tussenblad!$F347="HC","",tussenblad!F347)</f>
        <v>0</v>
      </c>
      <c r="L358" s="4">
        <f>IF(tussenblad!$F347="HC",1,0)</f>
        <v>0</v>
      </c>
      <c r="M358" s="4" t="str">
        <f>IF(tussenblad!V347="Uit",2,"")</f>
        <v/>
      </c>
      <c r="N358" s="4">
        <f>tussenblad!W347</f>
        <v>0</v>
      </c>
      <c r="O358" s="4">
        <f>tussenblad!BV347</f>
        <v>0</v>
      </c>
      <c r="P358" s="4">
        <f>tussenblad!BW347</f>
        <v>0</v>
      </c>
      <c r="Q358" s="4">
        <f>tussenblad!BX347</f>
        <v>0</v>
      </c>
      <c r="R358" s="4">
        <f>tussenblad!BY347</f>
        <v>0</v>
      </c>
      <c r="S358" s="4">
        <f>tussenblad!BZ347</f>
        <v>0</v>
      </c>
      <c r="T358" s="4">
        <f>tussenblad!CA347</f>
        <v>0</v>
      </c>
      <c r="U358" s="4">
        <f>tussenblad!CB347</f>
        <v>0</v>
      </c>
      <c r="V358" s="4">
        <f>tussenblad!CC347</f>
        <v>0</v>
      </c>
      <c r="W358" s="4" t="s">
        <v>94</v>
      </c>
      <c r="X358" s="4" t="s">
        <v>94</v>
      </c>
      <c r="Y358" s="4" t="s">
        <v>94</v>
      </c>
      <c r="Z358" s="4" t="s">
        <v>95</v>
      </c>
      <c r="AA358" s="4" t="s">
        <v>95</v>
      </c>
      <c r="AB358" s="4" t="s">
        <v>95</v>
      </c>
      <c r="AC358" s="4" t="s">
        <v>91</v>
      </c>
      <c r="AD358" s="4" t="s">
        <v>91</v>
      </c>
      <c r="AE358" s="4">
        <v>0</v>
      </c>
      <c r="AF358" s="4">
        <v>0</v>
      </c>
      <c r="AG358" s="4">
        <f>tussenblad!J347</f>
        <v>0</v>
      </c>
      <c r="AH358" s="4">
        <f>tussenblad!I347</f>
        <v>0</v>
      </c>
    </row>
    <row r="359" spans="1:34" x14ac:dyDescent="0.2">
      <c r="A359" s="4" t="s">
        <v>93</v>
      </c>
      <c r="B359" s="4" t="str">
        <f>IF(C359=0,"&lt;BLANK&gt;",Basisgegevens!$F$3)</f>
        <v>&lt;BLANK&gt;</v>
      </c>
      <c r="C359" s="4">
        <f>tussenblad!E348</f>
        <v>0</v>
      </c>
      <c r="D359" s="4">
        <f>tussenblad!H348</f>
        <v>0</v>
      </c>
      <c r="E359" s="25">
        <f>tussenblad!N348</f>
        <v>0</v>
      </c>
      <c r="F359" s="4">
        <f>tussenblad!O348</f>
        <v>0</v>
      </c>
      <c r="G359" s="4">
        <f>tussenblad!P348</f>
        <v>0</v>
      </c>
      <c r="H359" s="25">
        <f>tussenblad!BT348</f>
        <v>0</v>
      </c>
      <c r="I359" s="4">
        <f>tussenblad!Q348</f>
        <v>0</v>
      </c>
      <c r="J359" s="26">
        <f>tussenblad!R348</f>
        <v>0</v>
      </c>
      <c r="K359" s="4">
        <f>IF(tussenblad!$F348="HC","",tussenblad!F348)</f>
        <v>0</v>
      </c>
      <c r="L359" s="4">
        <f>IF(tussenblad!$F348="HC",1,0)</f>
        <v>0</v>
      </c>
      <c r="M359" s="4" t="str">
        <f>IF(tussenblad!V348="Uit",2,"")</f>
        <v/>
      </c>
      <c r="N359" s="4">
        <f>tussenblad!W348</f>
        <v>0</v>
      </c>
      <c r="O359" s="4">
        <f>tussenblad!BV348</f>
        <v>0</v>
      </c>
      <c r="P359" s="4">
        <f>tussenblad!BW348</f>
        <v>0</v>
      </c>
      <c r="Q359" s="4">
        <f>tussenblad!BX348</f>
        <v>0</v>
      </c>
      <c r="R359" s="4">
        <f>tussenblad!BY348</f>
        <v>0</v>
      </c>
      <c r="S359" s="4">
        <f>tussenblad!BZ348</f>
        <v>0</v>
      </c>
      <c r="T359" s="4">
        <f>tussenblad!CA348</f>
        <v>0</v>
      </c>
      <c r="U359" s="4">
        <f>tussenblad!CB348</f>
        <v>0</v>
      </c>
      <c r="V359" s="4">
        <f>tussenblad!CC348</f>
        <v>0</v>
      </c>
      <c r="W359" s="4" t="s">
        <v>94</v>
      </c>
      <c r="X359" s="4" t="s">
        <v>94</v>
      </c>
      <c r="Y359" s="4" t="s">
        <v>94</v>
      </c>
      <c r="Z359" s="4" t="s">
        <v>95</v>
      </c>
      <c r="AA359" s="4" t="s">
        <v>95</v>
      </c>
      <c r="AB359" s="4" t="s">
        <v>95</v>
      </c>
      <c r="AC359" s="4" t="s">
        <v>91</v>
      </c>
      <c r="AD359" s="4" t="s">
        <v>91</v>
      </c>
      <c r="AE359" s="4">
        <v>0</v>
      </c>
      <c r="AF359" s="4">
        <v>0</v>
      </c>
      <c r="AG359" s="4">
        <f>tussenblad!J348</f>
        <v>0</v>
      </c>
      <c r="AH359" s="4">
        <f>tussenblad!I348</f>
        <v>0</v>
      </c>
    </row>
    <row r="360" spans="1:34" x14ac:dyDescent="0.2">
      <c r="A360" s="4" t="s">
        <v>93</v>
      </c>
      <c r="B360" s="4" t="str">
        <f>IF(C360=0,"&lt;BLANK&gt;",Basisgegevens!$F$3)</f>
        <v>&lt;BLANK&gt;</v>
      </c>
      <c r="C360" s="4">
        <f>tussenblad!E349</f>
        <v>0</v>
      </c>
      <c r="D360" s="4">
        <f>tussenblad!H349</f>
        <v>0</v>
      </c>
      <c r="E360" s="25">
        <f>tussenblad!N349</f>
        <v>0</v>
      </c>
      <c r="F360" s="4">
        <f>tussenblad!O349</f>
        <v>0</v>
      </c>
      <c r="G360" s="4">
        <f>tussenblad!P349</f>
        <v>0</v>
      </c>
      <c r="H360" s="25">
        <f>tussenblad!BT349</f>
        <v>0</v>
      </c>
      <c r="I360" s="4">
        <f>tussenblad!Q349</f>
        <v>0</v>
      </c>
      <c r="J360" s="26">
        <f>tussenblad!R349</f>
        <v>0</v>
      </c>
      <c r="K360" s="4">
        <f>IF(tussenblad!$F349="HC","",tussenblad!F349)</f>
        <v>0</v>
      </c>
      <c r="L360" s="4">
        <f>IF(tussenblad!$F349="HC",1,0)</f>
        <v>0</v>
      </c>
      <c r="M360" s="4" t="str">
        <f>IF(tussenblad!V349="Uit",2,"")</f>
        <v/>
      </c>
      <c r="N360" s="4">
        <f>tussenblad!W349</f>
        <v>0</v>
      </c>
      <c r="O360" s="4">
        <f>tussenblad!BV349</f>
        <v>0</v>
      </c>
      <c r="P360" s="4">
        <f>tussenblad!BW349</f>
        <v>0</v>
      </c>
      <c r="Q360" s="4">
        <f>tussenblad!BX349</f>
        <v>0</v>
      </c>
      <c r="R360" s="4">
        <f>tussenblad!BY349</f>
        <v>0</v>
      </c>
      <c r="S360" s="4">
        <f>tussenblad!BZ349</f>
        <v>0</v>
      </c>
      <c r="T360" s="4">
        <f>tussenblad!CA349</f>
        <v>0</v>
      </c>
      <c r="U360" s="4">
        <f>tussenblad!CB349</f>
        <v>0</v>
      </c>
      <c r="V360" s="4">
        <f>tussenblad!CC349</f>
        <v>0</v>
      </c>
      <c r="W360" s="4" t="s">
        <v>94</v>
      </c>
      <c r="X360" s="4" t="s">
        <v>94</v>
      </c>
      <c r="Y360" s="4" t="s">
        <v>94</v>
      </c>
      <c r="Z360" s="4" t="s">
        <v>95</v>
      </c>
      <c r="AA360" s="4" t="s">
        <v>95</v>
      </c>
      <c r="AB360" s="4" t="s">
        <v>95</v>
      </c>
      <c r="AC360" s="4" t="s">
        <v>91</v>
      </c>
      <c r="AD360" s="4" t="s">
        <v>91</v>
      </c>
      <c r="AE360" s="4">
        <v>0</v>
      </c>
      <c r="AF360" s="4">
        <v>0</v>
      </c>
      <c r="AG360" s="4">
        <f>tussenblad!J349</f>
        <v>0</v>
      </c>
      <c r="AH360" s="4">
        <f>tussenblad!I349</f>
        <v>0</v>
      </c>
    </row>
    <row r="361" spans="1:34" x14ac:dyDescent="0.2">
      <c r="A361" s="4" t="s">
        <v>93</v>
      </c>
      <c r="B361" s="4" t="str">
        <f>IF(C361=0,"&lt;BLANK&gt;",Basisgegevens!$F$3)</f>
        <v>&lt;BLANK&gt;</v>
      </c>
      <c r="C361" s="4">
        <f>tussenblad!E350</f>
        <v>0</v>
      </c>
      <c r="D361" s="4">
        <f>tussenblad!H350</f>
        <v>0</v>
      </c>
      <c r="E361" s="25">
        <f>tussenblad!N350</f>
        <v>0</v>
      </c>
      <c r="F361" s="4">
        <f>tussenblad!O350</f>
        <v>0</v>
      </c>
      <c r="G361" s="4">
        <f>tussenblad!P350</f>
        <v>0</v>
      </c>
      <c r="H361" s="25">
        <f>tussenblad!BT350</f>
        <v>0</v>
      </c>
      <c r="I361" s="4">
        <f>tussenblad!Q350</f>
        <v>0</v>
      </c>
      <c r="J361" s="26">
        <f>tussenblad!R350</f>
        <v>0</v>
      </c>
      <c r="K361" s="4">
        <f>IF(tussenblad!$F350="HC","",tussenblad!F350)</f>
        <v>0</v>
      </c>
      <c r="L361" s="4">
        <f>IF(tussenblad!$F350="HC",1,0)</f>
        <v>0</v>
      </c>
      <c r="M361" s="4" t="str">
        <f>IF(tussenblad!V350="Uit",2,"")</f>
        <v/>
      </c>
      <c r="N361" s="4">
        <f>tussenblad!W350</f>
        <v>0</v>
      </c>
      <c r="O361" s="4">
        <f>tussenblad!BV350</f>
        <v>0</v>
      </c>
      <c r="P361" s="4">
        <f>tussenblad!BW350</f>
        <v>0</v>
      </c>
      <c r="Q361" s="4">
        <f>tussenblad!BX350</f>
        <v>0</v>
      </c>
      <c r="R361" s="4">
        <f>tussenblad!BY350</f>
        <v>0</v>
      </c>
      <c r="S361" s="4">
        <f>tussenblad!BZ350</f>
        <v>0</v>
      </c>
      <c r="T361" s="4">
        <f>tussenblad!CA350</f>
        <v>0</v>
      </c>
      <c r="U361" s="4">
        <f>tussenblad!CB350</f>
        <v>0</v>
      </c>
      <c r="V361" s="4">
        <f>tussenblad!CC350</f>
        <v>0</v>
      </c>
      <c r="W361" s="4" t="s">
        <v>94</v>
      </c>
      <c r="X361" s="4" t="s">
        <v>94</v>
      </c>
      <c r="Y361" s="4" t="s">
        <v>94</v>
      </c>
      <c r="Z361" s="4" t="s">
        <v>95</v>
      </c>
      <c r="AA361" s="4" t="s">
        <v>95</v>
      </c>
      <c r="AB361" s="4" t="s">
        <v>95</v>
      </c>
      <c r="AC361" s="4" t="s">
        <v>91</v>
      </c>
      <c r="AD361" s="4" t="s">
        <v>91</v>
      </c>
      <c r="AE361" s="4">
        <v>0</v>
      </c>
      <c r="AF361" s="4">
        <v>0</v>
      </c>
      <c r="AG361" s="4">
        <f>tussenblad!J350</f>
        <v>0</v>
      </c>
      <c r="AH361" s="4">
        <f>tussenblad!I350</f>
        <v>0</v>
      </c>
    </row>
    <row r="362" spans="1:34" x14ac:dyDescent="0.2">
      <c r="A362" s="4" t="s">
        <v>93</v>
      </c>
      <c r="B362" s="4" t="str">
        <f>IF(C362=0,"&lt;BLANK&gt;",Basisgegevens!$F$3)</f>
        <v>&lt;BLANK&gt;</v>
      </c>
      <c r="C362" s="4">
        <f>tussenblad!E351</f>
        <v>0</v>
      </c>
      <c r="D362" s="4">
        <f>tussenblad!H351</f>
        <v>0</v>
      </c>
      <c r="E362" s="25">
        <f>tussenblad!N351</f>
        <v>0</v>
      </c>
      <c r="F362" s="4">
        <f>tussenblad!O351</f>
        <v>0</v>
      </c>
      <c r="G362" s="4">
        <f>tussenblad!P351</f>
        <v>0</v>
      </c>
      <c r="H362" s="25">
        <f>tussenblad!BT351</f>
        <v>0</v>
      </c>
      <c r="I362" s="4">
        <f>tussenblad!Q351</f>
        <v>0</v>
      </c>
      <c r="J362" s="26">
        <f>tussenblad!R351</f>
        <v>0</v>
      </c>
      <c r="K362" s="4">
        <f>IF(tussenblad!$F351="HC","",tussenblad!F351)</f>
        <v>0</v>
      </c>
      <c r="L362" s="4">
        <f>IF(tussenblad!$F351="HC",1,0)</f>
        <v>0</v>
      </c>
      <c r="M362" s="4" t="str">
        <f>IF(tussenblad!V351="Uit",2,"")</f>
        <v/>
      </c>
      <c r="N362" s="4">
        <f>tussenblad!W351</f>
        <v>0</v>
      </c>
      <c r="O362" s="4">
        <f>tussenblad!BV351</f>
        <v>0</v>
      </c>
      <c r="P362" s="4">
        <f>tussenblad!BW351</f>
        <v>0</v>
      </c>
      <c r="Q362" s="4">
        <f>tussenblad!BX351</f>
        <v>0</v>
      </c>
      <c r="R362" s="4">
        <f>tussenblad!BY351</f>
        <v>0</v>
      </c>
      <c r="S362" s="4">
        <f>tussenblad!BZ351</f>
        <v>0</v>
      </c>
      <c r="T362" s="4">
        <f>tussenblad!CA351</f>
        <v>0</v>
      </c>
      <c r="U362" s="4">
        <f>tussenblad!CB351</f>
        <v>0</v>
      </c>
      <c r="V362" s="4">
        <f>tussenblad!CC351</f>
        <v>0</v>
      </c>
      <c r="W362" s="4" t="s">
        <v>94</v>
      </c>
      <c r="X362" s="4" t="s">
        <v>94</v>
      </c>
      <c r="Y362" s="4" t="s">
        <v>94</v>
      </c>
      <c r="Z362" s="4" t="s">
        <v>95</v>
      </c>
      <c r="AA362" s="4" t="s">
        <v>95</v>
      </c>
      <c r="AB362" s="4" t="s">
        <v>95</v>
      </c>
      <c r="AC362" s="4" t="s">
        <v>91</v>
      </c>
      <c r="AD362" s="4" t="s">
        <v>91</v>
      </c>
      <c r="AE362" s="4">
        <v>0</v>
      </c>
      <c r="AF362" s="4">
        <v>0</v>
      </c>
      <c r="AG362" s="4">
        <f>tussenblad!J351</f>
        <v>0</v>
      </c>
      <c r="AH362" s="4">
        <f>tussenblad!I351</f>
        <v>0</v>
      </c>
    </row>
    <row r="363" spans="1:34" x14ac:dyDescent="0.2">
      <c r="A363" s="4" t="s">
        <v>93</v>
      </c>
      <c r="B363" s="4" t="str">
        <f>IF(C363=0,"&lt;BLANK&gt;",Basisgegevens!$F$3)</f>
        <v>&lt;BLANK&gt;</v>
      </c>
      <c r="C363" s="4">
        <f>tussenblad!E352</f>
        <v>0</v>
      </c>
      <c r="D363" s="4">
        <f>tussenblad!H352</f>
        <v>0</v>
      </c>
      <c r="E363" s="25">
        <f>tussenblad!N352</f>
        <v>0</v>
      </c>
      <c r="F363" s="4">
        <f>tussenblad!O352</f>
        <v>0</v>
      </c>
      <c r="G363" s="4">
        <f>tussenblad!P352</f>
        <v>0</v>
      </c>
      <c r="H363" s="25">
        <f>tussenblad!BT352</f>
        <v>0</v>
      </c>
      <c r="I363" s="4">
        <f>tussenblad!Q352</f>
        <v>0</v>
      </c>
      <c r="J363" s="26">
        <f>tussenblad!R352</f>
        <v>0</v>
      </c>
      <c r="K363" s="4">
        <f>IF(tussenblad!$F352="HC","",tussenblad!F352)</f>
        <v>0</v>
      </c>
      <c r="L363" s="4">
        <f>IF(tussenblad!$F352="HC",1,0)</f>
        <v>0</v>
      </c>
      <c r="M363" s="4" t="str">
        <f>IF(tussenblad!V352="Uit",2,"")</f>
        <v/>
      </c>
      <c r="N363" s="4">
        <f>tussenblad!W352</f>
        <v>0</v>
      </c>
      <c r="O363" s="4">
        <f>tussenblad!BV352</f>
        <v>0</v>
      </c>
      <c r="P363" s="4">
        <f>tussenblad!BW352</f>
        <v>0</v>
      </c>
      <c r="Q363" s="4">
        <f>tussenblad!BX352</f>
        <v>0</v>
      </c>
      <c r="R363" s="4">
        <f>tussenblad!BY352</f>
        <v>0</v>
      </c>
      <c r="S363" s="4">
        <f>tussenblad!BZ352</f>
        <v>0</v>
      </c>
      <c r="T363" s="4">
        <f>tussenblad!CA352</f>
        <v>0</v>
      </c>
      <c r="U363" s="4">
        <f>tussenblad!CB352</f>
        <v>0</v>
      </c>
      <c r="V363" s="4">
        <f>tussenblad!CC352</f>
        <v>0</v>
      </c>
      <c r="W363" s="4" t="s">
        <v>94</v>
      </c>
      <c r="X363" s="4" t="s">
        <v>94</v>
      </c>
      <c r="Y363" s="4" t="s">
        <v>94</v>
      </c>
      <c r="Z363" s="4" t="s">
        <v>95</v>
      </c>
      <c r="AA363" s="4" t="s">
        <v>95</v>
      </c>
      <c r="AB363" s="4" t="s">
        <v>95</v>
      </c>
      <c r="AC363" s="4" t="s">
        <v>91</v>
      </c>
      <c r="AD363" s="4" t="s">
        <v>91</v>
      </c>
      <c r="AE363" s="4">
        <v>0</v>
      </c>
      <c r="AF363" s="4">
        <v>0</v>
      </c>
      <c r="AG363" s="4">
        <f>tussenblad!J352</f>
        <v>0</v>
      </c>
      <c r="AH363" s="4">
        <f>tussenblad!I352</f>
        <v>0</v>
      </c>
    </row>
    <row r="364" spans="1:34" x14ac:dyDescent="0.2">
      <c r="A364" s="4" t="s">
        <v>93</v>
      </c>
      <c r="B364" s="4" t="str">
        <f>IF(C364=0,"&lt;BLANK&gt;",Basisgegevens!$F$3)</f>
        <v>&lt;BLANK&gt;</v>
      </c>
      <c r="C364" s="4">
        <f>tussenblad!E353</f>
        <v>0</v>
      </c>
      <c r="D364" s="4">
        <f>tussenblad!H353</f>
        <v>0</v>
      </c>
      <c r="E364" s="25">
        <f>tussenblad!N353</f>
        <v>0</v>
      </c>
      <c r="F364" s="4">
        <f>tussenblad!O353</f>
        <v>0</v>
      </c>
      <c r="G364" s="4">
        <f>tussenblad!P353</f>
        <v>0</v>
      </c>
      <c r="H364" s="25">
        <f>tussenblad!BT353</f>
        <v>0</v>
      </c>
      <c r="I364" s="4">
        <f>tussenblad!Q353</f>
        <v>0</v>
      </c>
      <c r="J364" s="26">
        <f>tussenblad!R353</f>
        <v>0</v>
      </c>
      <c r="K364" s="4">
        <f>IF(tussenblad!$F353="HC","",tussenblad!F353)</f>
        <v>0</v>
      </c>
      <c r="L364" s="4">
        <f>IF(tussenblad!$F353="HC",1,0)</f>
        <v>0</v>
      </c>
      <c r="M364" s="4" t="str">
        <f>IF(tussenblad!V353="Uit",2,"")</f>
        <v/>
      </c>
      <c r="N364" s="4">
        <f>tussenblad!W353</f>
        <v>0</v>
      </c>
      <c r="O364" s="4">
        <f>tussenblad!BV353</f>
        <v>0</v>
      </c>
      <c r="P364" s="4">
        <f>tussenblad!BW353</f>
        <v>0</v>
      </c>
      <c r="Q364" s="4">
        <f>tussenblad!BX353</f>
        <v>0</v>
      </c>
      <c r="R364" s="4">
        <f>tussenblad!BY353</f>
        <v>0</v>
      </c>
      <c r="S364" s="4">
        <f>tussenblad!BZ353</f>
        <v>0</v>
      </c>
      <c r="T364" s="4">
        <f>tussenblad!CA353</f>
        <v>0</v>
      </c>
      <c r="U364" s="4">
        <f>tussenblad!CB353</f>
        <v>0</v>
      </c>
      <c r="V364" s="4">
        <f>tussenblad!CC353</f>
        <v>0</v>
      </c>
      <c r="W364" s="4" t="s">
        <v>94</v>
      </c>
      <c r="X364" s="4" t="s">
        <v>94</v>
      </c>
      <c r="Y364" s="4" t="s">
        <v>94</v>
      </c>
      <c r="Z364" s="4" t="s">
        <v>95</v>
      </c>
      <c r="AA364" s="4" t="s">
        <v>95</v>
      </c>
      <c r="AB364" s="4" t="s">
        <v>95</v>
      </c>
      <c r="AC364" s="4" t="s">
        <v>91</v>
      </c>
      <c r="AD364" s="4" t="s">
        <v>91</v>
      </c>
      <c r="AE364" s="4">
        <v>0</v>
      </c>
      <c r="AF364" s="4">
        <v>0</v>
      </c>
      <c r="AG364" s="4">
        <f>tussenblad!J353</f>
        <v>0</v>
      </c>
      <c r="AH364" s="4">
        <f>tussenblad!I353</f>
        <v>0</v>
      </c>
    </row>
    <row r="365" spans="1:34" x14ac:dyDescent="0.2">
      <c r="A365" s="4" t="s">
        <v>93</v>
      </c>
      <c r="B365" s="4" t="str">
        <f>IF(C365=0,"&lt;BLANK&gt;",Basisgegevens!$F$3)</f>
        <v>&lt;BLANK&gt;</v>
      </c>
      <c r="C365" s="4">
        <f>tussenblad!E354</f>
        <v>0</v>
      </c>
      <c r="D365" s="4">
        <f>tussenblad!H354</f>
        <v>0</v>
      </c>
      <c r="E365" s="25">
        <f>tussenblad!N354</f>
        <v>0</v>
      </c>
      <c r="F365" s="4">
        <f>tussenblad!O354</f>
        <v>0</v>
      </c>
      <c r="G365" s="4">
        <f>tussenblad!P354</f>
        <v>0</v>
      </c>
      <c r="H365" s="25">
        <f>tussenblad!BT354</f>
        <v>0</v>
      </c>
      <c r="I365" s="4">
        <f>tussenblad!Q354</f>
        <v>0</v>
      </c>
      <c r="J365" s="26">
        <f>tussenblad!R354</f>
        <v>0</v>
      </c>
      <c r="K365" s="4">
        <f>IF(tussenblad!$F354="HC","",tussenblad!F354)</f>
        <v>0</v>
      </c>
      <c r="L365" s="4">
        <f>IF(tussenblad!$F354="HC",1,0)</f>
        <v>0</v>
      </c>
      <c r="M365" s="4" t="str">
        <f>IF(tussenblad!V354="Uit",2,"")</f>
        <v/>
      </c>
      <c r="N365" s="4">
        <f>tussenblad!W354</f>
        <v>0</v>
      </c>
      <c r="O365" s="4">
        <f>tussenblad!BV354</f>
        <v>0</v>
      </c>
      <c r="P365" s="4">
        <f>tussenblad!BW354</f>
        <v>0</v>
      </c>
      <c r="Q365" s="4">
        <f>tussenblad!BX354</f>
        <v>0</v>
      </c>
      <c r="R365" s="4">
        <f>tussenblad!BY354</f>
        <v>0</v>
      </c>
      <c r="S365" s="4">
        <f>tussenblad!BZ354</f>
        <v>0</v>
      </c>
      <c r="T365" s="4">
        <f>tussenblad!CA354</f>
        <v>0</v>
      </c>
      <c r="U365" s="4">
        <f>tussenblad!CB354</f>
        <v>0</v>
      </c>
      <c r="V365" s="4">
        <f>tussenblad!CC354</f>
        <v>0</v>
      </c>
      <c r="W365" s="4" t="s">
        <v>94</v>
      </c>
      <c r="X365" s="4" t="s">
        <v>94</v>
      </c>
      <c r="Y365" s="4" t="s">
        <v>94</v>
      </c>
      <c r="Z365" s="4" t="s">
        <v>95</v>
      </c>
      <c r="AA365" s="4" t="s">
        <v>95</v>
      </c>
      <c r="AB365" s="4" t="s">
        <v>95</v>
      </c>
      <c r="AC365" s="4" t="s">
        <v>91</v>
      </c>
      <c r="AD365" s="4" t="s">
        <v>91</v>
      </c>
      <c r="AE365" s="4">
        <v>0</v>
      </c>
      <c r="AF365" s="4">
        <v>0</v>
      </c>
      <c r="AG365" s="4">
        <f>tussenblad!J354</f>
        <v>0</v>
      </c>
      <c r="AH365" s="4">
        <f>tussenblad!I354</f>
        <v>0</v>
      </c>
    </row>
    <row r="366" spans="1:34" x14ac:dyDescent="0.2">
      <c r="A366" s="4" t="s">
        <v>93</v>
      </c>
      <c r="B366" s="4" t="str">
        <f>IF(C366=0,"&lt;BLANK&gt;",Basisgegevens!$F$3)</f>
        <v>&lt;BLANK&gt;</v>
      </c>
      <c r="C366" s="4">
        <f>tussenblad!E355</f>
        <v>0</v>
      </c>
      <c r="D366" s="4">
        <f>tussenblad!H355</f>
        <v>0</v>
      </c>
      <c r="E366" s="25">
        <f>tussenblad!N355</f>
        <v>0</v>
      </c>
      <c r="F366" s="4">
        <f>tussenblad!O355</f>
        <v>0</v>
      </c>
      <c r="G366" s="4">
        <f>tussenblad!P355</f>
        <v>0</v>
      </c>
      <c r="H366" s="25">
        <f>tussenblad!BT355</f>
        <v>0</v>
      </c>
      <c r="I366" s="4">
        <f>tussenblad!Q355</f>
        <v>0</v>
      </c>
      <c r="J366" s="26">
        <f>tussenblad!R355</f>
        <v>0</v>
      </c>
      <c r="K366" s="4">
        <f>IF(tussenblad!$F355="HC","",tussenblad!F355)</f>
        <v>0</v>
      </c>
      <c r="L366" s="4">
        <f>IF(tussenblad!$F355="HC",1,0)</f>
        <v>0</v>
      </c>
      <c r="M366" s="4" t="str">
        <f>IF(tussenblad!V355="Uit",2,"")</f>
        <v/>
      </c>
      <c r="N366" s="4">
        <f>tussenblad!W355</f>
        <v>0</v>
      </c>
      <c r="O366" s="4">
        <f>tussenblad!BV355</f>
        <v>0</v>
      </c>
      <c r="P366" s="4">
        <f>tussenblad!BW355</f>
        <v>0</v>
      </c>
      <c r="Q366" s="4">
        <f>tussenblad!BX355</f>
        <v>0</v>
      </c>
      <c r="R366" s="4">
        <f>tussenblad!BY355</f>
        <v>0</v>
      </c>
      <c r="S366" s="4">
        <f>tussenblad!BZ355</f>
        <v>0</v>
      </c>
      <c r="T366" s="4">
        <f>tussenblad!CA355</f>
        <v>0</v>
      </c>
      <c r="U366" s="4">
        <f>tussenblad!CB355</f>
        <v>0</v>
      </c>
      <c r="V366" s="4">
        <f>tussenblad!CC355</f>
        <v>0</v>
      </c>
      <c r="W366" s="4" t="s">
        <v>94</v>
      </c>
      <c r="X366" s="4" t="s">
        <v>94</v>
      </c>
      <c r="Y366" s="4" t="s">
        <v>94</v>
      </c>
      <c r="Z366" s="4" t="s">
        <v>95</v>
      </c>
      <c r="AA366" s="4" t="s">
        <v>95</v>
      </c>
      <c r="AB366" s="4" t="s">
        <v>95</v>
      </c>
      <c r="AC366" s="4" t="s">
        <v>91</v>
      </c>
      <c r="AD366" s="4" t="s">
        <v>91</v>
      </c>
      <c r="AE366" s="4">
        <v>0</v>
      </c>
      <c r="AF366" s="4">
        <v>0</v>
      </c>
      <c r="AG366" s="4">
        <f>tussenblad!J355</f>
        <v>0</v>
      </c>
      <c r="AH366" s="4">
        <f>tussenblad!I355</f>
        <v>0</v>
      </c>
    </row>
    <row r="367" spans="1:34" x14ac:dyDescent="0.2">
      <c r="A367" s="4" t="s">
        <v>93</v>
      </c>
      <c r="B367" s="4" t="str">
        <f>IF(C367=0,"&lt;BLANK&gt;",Basisgegevens!$F$3)</f>
        <v>&lt;BLANK&gt;</v>
      </c>
      <c r="C367" s="4">
        <f>tussenblad!E356</f>
        <v>0</v>
      </c>
      <c r="D367" s="4">
        <f>tussenblad!H356</f>
        <v>0</v>
      </c>
      <c r="E367" s="25">
        <f>tussenblad!N356</f>
        <v>0</v>
      </c>
      <c r="F367" s="4">
        <f>tussenblad!O356</f>
        <v>0</v>
      </c>
      <c r="G367" s="4">
        <f>tussenblad!P356</f>
        <v>0</v>
      </c>
      <c r="H367" s="25">
        <f>tussenblad!BT356</f>
        <v>0</v>
      </c>
      <c r="I367" s="4">
        <f>tussenblad!Q356</f>
        <v>0</v>
      </c>
      <c r="J367" s="26">
        <f>tussenblad!R356</f>
        <v>0</v>
      </c>
      <c r="K367" s="4">
        <f>IF(tussenblad!$F356="HC","",tussenblad!F356)</f>
        <v>0</v>
      </c>
      <c r="L367" s="4">
        <f>IF(tussenblad!$F356="HC",1,0)</f>
        <v>0</v>
      </c>
      <c r="M367" s="4" t="str">
        <f>IF(tussenblad!V356="Uit",2,"")</f>
        <v/>
      </c>
      <c r="N367" s="4">
        <f>tussenblad!W356</f>
        <v>0</v>
      </c>
      <c r="O367" s="4">
        <f>tussenblad!BV356</f>
        <v>0</v>
      </c>
      <c r="P367" s="4">
        <f>tussenblad!BW356</f>
        <v>0</v>
      </c>
      <c r="Q367" s="4">
        <f>tussenblad!BX356</f>
        <v>0</v>
      </c>
      <c r="R367" s="4">
        <f>tussenblad!BY356</f>
        <v>0</v>
      </c>
      <c r="S367" s="4">
        <f>tussenblad!BZ356</f>
        <v>0</v>
      </c>
      <c r="T367" s="4">
        <f>tussenblad!CA356</f>
        <v>0</v>
      </c>
      <c r="U367" s="4">
        <f>tussenblad!CB356</f>
        <v>0</v>
      </c>
      <c r="V367" s="4">
        <f>tussenblad!CC356</f>
        <v>0</v>
      </c>
      <c r="W367" s="4" t="s">
        <v>94</v>
      </c>
      <c r="X367" s="4" t="s">
        <v>94</v>
      </c>
      <c r="Y367" s="4" t="s">
        <v>94</v>
      </c>
      <c r="Z367" s="4" t="s">
        <v>95</v>
      </c>
      <c r="AA367" s="4" t="s">
        <v>95</v>
      </c>
      <c r="AB367" s="4" t="s">
        <v>95</v>
      </c>
      <c r="AC367" s="4" t="s">
        <v>91</v>
      </c>
      <c r="AD367" s="4" t="s">
        <v>91</v>
      </c>
      <c r="AE367" s="4">
        <v>0</v>
      </c>
      <c r="AF367" s="4">
        <v>0</v>
      </c>
      <c r="AG367" s="4">
        <f>tussenblad!J356</f>
        <v>0</v>
      </c>
      <c r="AH367" s="4">
        <f>tussenblad!I356</f>
        <v>0</v>
      </c>
    </row>
    <row r="368" spans="1:34" x14ac:dyDescent="0.2">
      <c r="A368" s="4" t="s">
        <v>93</v>
      </c>
      <c r="B368" s="4" t="str">
        <f>IF(C368=0,"&lt;BLANK&gt;",Basisgegevens!$F$3)</f>
        <v>&lt;BLANK&gt;</v>
      </c>
      <c r="C368" s="4">
        <f>tussenblad!E357</f>
        <v>0</v>
      </c>
      <c r="D368" s="4">
        <f>tussenblad!H357</f>
        <v>0</v>
      </c>
      <c r="E368" s="25">
        <f>tussenblad!N357</f>
        <v>0</v>
      </c>
      <c r="F368" s="4">
        <f>tussenblad!O357</f>
        <v>0</v>
      </c>
      <c r="G368" s="4">
        <f>tussenblad!P357</f>
        <v>0</v>
      </c>
      <c r="H368" s="25">
        <f>tussenblad!BT357</f>
        <v>0</v>
      </c>
      <c r="I368" s="4">
        <f>tussenblad!Q357</f>
        <v>0</v>
      </c>
      <c r="J368" s="26">
        <f>tussenblad!R357</f>
        <v>0</v>
      </c>
      <c r="K368" s="4">
        <f>IF(tussenblad!$F357="HC","",tussenblad!F357)</f>
        <v>0</v>
      </c>
      <c r="L368" s="4">
        <f>IF(tussenblad!$F357="HC",1,0)</f>
        <v>0</v>
      </c>
      <c r="M368" s="4" t="str">
        <f>IF(tussenblad!V357="Uit",2,"")</f>
        <v/>
      </c>
      <c r="N368" s="4">
        <f>tussenblad!W357</f>
        <v>0</v>
      </c>
      <c r="O368" s="4">
        <f>tussenblad!BV357</f>
        <v>0</v>
      </c>
      <c r="P368" s="4">
        <f>tussenblad!BW357</f>
        <v>0</v>
      </c>
      <c r="Q368" s="4">
        <f>tussenblad!BX357</f>
        <v>0</v>
      </c>
      <c r="R368" s="4">
        <f>tussenblad!BY357</f>
        <v>0</v>
      </c>
      <c r="S368" s="4">
        <f>tussenblad!BZ357</f>
        <v>0</v>
      </c>
      <c r="T368" s="4">
        <f>tussenblad!CA357</f>
        <v>0</v>
      </c>
      <c r="U368" s="4">
        <f>tussenblad!CB357</f>
        <v>0</v>
      </c>
      <c r="V368" s="4">
        <f>tussenblad!CC357</f>
        <v>0</v>
      </c>
      <c r="W368" s="4" t="s">
        <v>94</v>
      </c>
      <c r="X368" s="4" t="s">
        <v>94</v>
      </c>
      <c r="Y368" s="4" t="s">
        <v>94</v>
      </c>
      <c r="Z368" s="4" t="s">
        <v>95</v>
      </c>
      <c r="AA368" s="4" t="s">
        <v>95</v>
      </c>
      <c r="AB368" s="4" t="s">
        <v>95</v>
      </c>
      <c r="AC368" s="4" t="s">
        <v>91</v>
      </c>
      <c r="AD368" s="4" t="s">
        <v>91</v>
      </c>
      <c r="AE368" s="4">
        <v>0</v>
      </c>
      <c r="AF368" s="4">
        <v>0</v>
      </c>
      <c r="AG368" s="4">
        <f>tussenblad!J357</f>
        <v>0</v>
      </c>
      <c r="AH368" s="4">
        <f>tussenblad!I357</f>
        <v>0</v>
      </c>
    </row>
    <row r="369" spans="1:34" x14ac:dyDescent="0.2">
      <c r="A369" s="4" t="s">
        <v>93</v>
      </c>
      <c r="B369" s="4" t="str">
        <f>IF(C369=0,"&lt;BLANK&gt;",Basisgegevens!$F$3)</f>
        <v>&lt;BLANK&gt;</v>
      </c>
      <c r="C369" s="4">
        <f>tussenblad!E358</f>
        <v>0</v>
      </c>
      <c r="D369" s="4">
        <f>tussenblad!H358</f>
        <v>0</v>
      </c>
      <c r="E369" s="25">
        <f>tussenblad!N358</f>
        <v>0</v>
      </c>
      <c r="F369" s="4">
        <f>tussenblad!O358</f>
        <v>0</v>
      </c>
      <c r="G369" s="4">
        <f>tussenblad!P358</f>
        <v>0</v>
      </c>
      <c r="H369" s="25">
        <f>tussenblad!BT358</f>
        <v>0</v>
      </c>
      <c r="I369" s="4">
        <f>tussenblad!Q358</f>
        <v>0</v>
      </c>
      <c r="J369" s="26">
        <f>tussenblad!R358</f>
        <v>0</v>
      </c>
      <c r="K369" s="4">
        <f>IF(tussenblad!$F358="HC","",tussenblad!F358)</f>
        <v>0</v>
      </c>
      <c r="L369" s="4">
        <f>IF(tussenblad!$F358="HC",1,0)</f>
        <v>0</v>
      </c>
      <c r="M369" s="4" t="str">
        <f>IF(tussenblad!V358="Uit",2,"")</f>
        <v/>
      </c>
      <c r="N369" s="4">
        <f>tussenblad!W358</f>
        <v>0</v>
      </c>
      <c r="O369" s="4">
        <f>tussenblad!BV358</f>
        <v>0</v>
      </c>
      <c r="P369" s="4">
        <f>tussenblad!BW358</f>
        <v>0</v>
      </c>
      <c r="Q369" s="4">
        <f>tussenblad!BX358</f>
        <v>0</v>
      </c>
      <c r="R369" s="4">
        <f>tussenblad!BY358</f>
        <v>0</v>
      </c>
      <c r="S369" s="4">
        <f>tussenblad!BZ358</f>
        <v>0</v>
      </c>
      <c r="T369" s="4">
        <f>tussenblad!CA358</f>
        <v>0</v>
      </c>
      <c r="U369" s="4">
        <f>tussenblad!CB358</f>
        <v>0</v>
      </c>
      <c r="V369" s="4">
        <f>tussenblad!CC358</f>
        <v>0</v>
      </c>
      <c r="W369" s="4" t="s">
        <v>94</v>
      </c>
      <c r="X369" s="4" t="s">
        <v>94</v>
      </c>
      <c r="Y369" s="4" t="s">
        <v>94</v>
      </c>
      <c r="Z369" s="4" t="s">
        <v>95</v>
      </c>
      <c r="AA369" s="4" t="s">
        <v>95</v>
      </c>
      <c r="AB369" s="4" t="s">
        <v>95</v>
      </c>
      <c r="AC369" s="4" t="s">
        <v>91</v>
      </c>
      <c r="AD369" s="4" t="s">
        <v>91</v>
      </c>
      <c r="AE369" s="4">
        <v>0</v>
      </c>
      <c r="AF369" s="4">
        <v>0</v>
      </c>
      <c r="AG369" s="4">
        <f>tussenblad!J358</f>
        <v>0</v>
      </c>
      <c r="AH369" s="4">
        <f>tussenblad!I358</f>
        <v>0</v>
      </c>
    </row>
    <row r="370" spans="1:34" x14ac:dyDescent="0.2">
      <c r="A370" s="4" t="s">
        <v>93</v>
      </c>
      <c r="B370" s="4" t="str">
        <f>IF(C370=0,"&lt;BLANK&gt;",Basisgegevens!$F$3)</f>
        <v>&lt;BLANK&gt;</v>
      </c>
      <c r="C370" s="4">
        <f>tussenblad!E359</f>
        <v>0</v>
      </c>
      <c r="D370" s="4">
        <f>tussenblad!H359</f>
        <v>0</v>
      </c>
      <c r="E370" s="25">
        <f>tussenblad!N359</f>
        <v>0</v>
      </c>
      <c r="F370" s="4">
        <f>tussenblad!O359</f>
        <v>0</v>
      </c>
      <c r="G370" s="4">
        <f>tussenblad!P359</f>
        <v>0</v>
      </c>
      <c r="H370" s="25">
        <f>tussenblad!BT359</f>
        <v>0</v>
      </c>
      <c r="I370" s="4">
        <f>tussenblad!Q359</f>
        <v>0</v>
      </c>
      <c r="J370" s="26">
        <f>tussenblad!R359</f>
        <v>0</v>
      </c>
      <c r="K370" s="4">
        <f>IF(tussenblad!$F359="HC","",tussenblad!F359)</f>
        <v>0</v>
      </c>
      <c r="L370" s="4">
        <f>IF(tussenblad!$F359="HC",1,0)</f>
        <v>0</v>
      </c>
      <c r="M370" s="4" t="str">
        <f>IF(tussenblad!V359="Uit",2,"")</f>
        <v/>
      </c>
      <c r="N370" s="4">
        <f>tussenblad!W359</f>
        <v>0</v>
      </c>
      <c r="O370" s="4">
        <f>tussenblad!BV359</f>
        <v>0</v>
      </c>
      <c r="P370" s="4">
        <f>tussenblad!BW359</f>
        <v>0</v>
      </c>
      <c r="Q370" s="4">
        <f>tussenblad!BX359</f>
        <v>0</v>
      </c>
      <c r="R370" s="4">
        <f>tussenblad!BY359</f>
        <v>0</v>
      </c>
      <c r="S370" s="4">
        <f>tussenblad!BZ359</f>
        <v>0</v>
      </c>
      <c r="T370" s="4">
        <f>tussenblad!CA359</f>
        <v>0</v>
      </c>
      <c r="U370" s="4">
        <f>tussenblad!CB359</f>
        <v>0</v>
      </c>
      <c r="V370" s="4">
        <f>tussenblad!CC359</f>
        <v>0</v>
      </c>
      <c r="W370" s="4" t="s">
        <v>94</v>
      </c>
      <c r="X370" s="4" t="s">
        <v>94</v>
      </c>
      <c r="Y370" s="4" t="s">
        <v>94</v>
      </c>
      <c r="Z370" s="4" t="s">
        <v>95</v>
      </c>
      <c r="AA370" s="4" t="s">
        <v>95</v>
      </c>
      <c r="AB370" s="4" t="s">
        <v>95</v>
      </c>
      <c r="AC370" s="4" t="s">
        <v>91</v>
      </c>
      <c r="AD370" s="4" t="s">
        <v>91</v>
      </c>
      <c r="AE370" s="4">
        <v>0</v>
      </c>
      <c r="AF370" s="4">
        <v>0</v>
      </c>
      <c r="AG370" s="4">
        <f>tussenblad!J359</f>
        <v>0</v>
      </c>
      <c r="AH370" s="4">
        <f>tussenblad!I359</f>
        <v>0</v>
      </c>
    </row>
    <row r="371" spans="1:34" x14ac:dyDescent="0.2">
      <c r="A371" s="4" t="s">
        <v>93</v>
      </c>
      <c r="B371" s="4" t="str">
        <f>IF(C371=0,"&lt;BLANK&gt;",Basisgegevens!$F$3)</f>
        <v>&lt;BLANK&gt;</v>
      </c>
      <c r="C371" s="4">
        <f>tussenblad!E360</f>
        <v>0</v>
      </c>
      <c r="D371" s="4">
        <f>tussenblad!H360</f>
        <v>0</v>
      </c>
      <c r="E371" s="25">
        <f>tussenblad!N360</f>
        <v>0</v>
      </c>
      <c r="F371" s="4">
        <f>tussenblad!O360</f>
        <v>0</v>
      </c>
      <c r="G371" s="4">
        <f>tussenblad!P360</f>
        <v>0</v>
      </c>
      <c r="H371" s="25">
        <f>tussenblad!BT360</f>
        <v>0</v>
      </c>
      <c r="I371" s="4">
        <f>tussenblad!Q360</f>
        <v>0</v>
      </c>
      <c r="J371" s="26">
        <f>tussenblad!R360</f>
        <v>0</v>
      </c>
      <c r="K371" s="4">
        <f>IF(tussenblad!$F360="HC","",tussenblad!F360)</f>
        <v>0</v>
      </c>
      <c r="L371" s="4">
        <f>IF(tussenblad!$F360="HC",1,0)</f>
        <v>0</v>
      </c>
      <c r="M371" s="4" t="str">
        <f>IF(tussenblad!V360="Uit",2,"")</f>
        <v/>
      </c>
      <c r="N371" s="4">
        <f>tussenblad!W360</f>
        <v>0</v>
      </c>
      <c r="O371" s="4">
        <f>tussenblad!BV360</f>
        <v>0</v>
      </c>
      <c r="P371" s="4">
        <f>tussenblad!BW360</f>
        <v>0</v>
      </c>
      <c r="Q371" s="4">
        <f>tussenblad!BX360</f>
        <v>0</v>
      </c>
      <c r="R371" s="4">
        <f>tussenblad!BY360</f>
        <v>0</v>
      </c>
      <c r="S371" s="4">
        <f>tussenblad!BZ360</f>
        <v>0</v>
      </c>
      <c r="T371" s="4">
        <f>tussenblad!CA360</f>
        <v>0</v>
      </c>
      <c r="U371" s="4">
        <f>tussenblad!CB360</f>
        <v>0</v>
      </c>
      <c r="V371" s="4">
        <f>tussenblad!CC360</f>
        <v>0</v>
      </c>
      <c r="W371" s="4" t="s">
        <v>94</v>
      </c>
      <c r="X371" s="4" t="s">
        <v>94</v>
      </c>
      <c r="Y371" s="4" t="s">
        <v>94</v>
      </c>
      <c r="Z371" s="4" t="s">
        <v>95</v>
      </c>
      <c r="AA371" s="4" t="s">
        <v>95</v>
      </c>
      <c r="AB371" s="4" t="s">
        <v>95</v>
      </c>
      <c r="AC371" s="4" t="s">
        <v>91</v>
      </c>
      <c r="AD371" s="4" t="s">
        <v>91</v>
      </c>
      <c r="AE371" s="4">
        <v>0</v>
      </c>
      <c r="AF371" s="4">
        <v>0</v>
      </c>
      <c r="AG371" s="4">
        <f>tussenblad!J360</f>
        <v>0</v>
      </c>
      <c r="AH371" s="4">
        <f>tussenblad!I360</f>
        <v>0</v>
      </c>
    </row>
    <row r="372" spans="1:34" x14ac:dyDescent="0.2">
      <c r="A372" s="4" t="s">
        <v>93</v>
      </c>
      <c r="B372" s="4" t="str">
        <f>IF(C372=0,"&lt;BLANK&gt;",Basisgegevens!$F$3)</f>
        <v>&lt;BLANK&gt;</v>
      </c>
      <c r="C372" s="4">
        <f>tussenblad!E361</f>
        <v>0</v>
      </c>
      <c r="D372" s="4">
        <f>tussenblad!H361</f>
        <v>0</v>
      </c>
      <c r="E372" s="25">
        <f>tussenblad!N361</f>
        <v>0</v>
      </c>
      <c r="F372" s="4">
        <f>tussenblad!O361</f>
        <v>0</v>
      </c>
      <c r="G372" s="4">
        <f>tussenblad!P361</f>
        <v>0</v>
      </c>
      <c r="H372" s="25">
        <f>tussenblad!BT361</f>
        <v>0</v>
      </c>
      <c r="I372" s="4">
        <f>tussenblad!Q361</f>
        <v>0</v>
      </c>
      <c r="J372" s="26">
        <f>tussenblad!R361</f>
        <v>0</v>
      </c>
      <c r="K372" s="4">
        <f>IF(tussenblad!$F361="HC","",tussenblad!F361)</f>
        <v>0</v>
      </c>
      <c r="L372" s="4">
        <f>IF(tussenblad!$F361="HC",1,0)</f>
        <v>0</v>
      </c>
      <c r="M372" s="4" t="str">
        <f>IF(tussenblad!V361="Uit",2,"")</f>
        <v/>
      </c>
      <c r="N372" s="4">
        <f>tussenblad!W361</f>
        <v>0</v>
      </c>
      <c r="O372" s="4">
        <f>tussenblad!BV361</f>
        <v>0</v>
      </c>
      <c r="P372" s="4">
        <f>tussenblad!BW361</f>
        <v>0</v>
      </c>
      <c r="Q372" s="4">
        <f>tussenblad!BX361</f>
        <v>0</v>
      </c>
      <c r="R372" s="4">
        <f>tussenblad!BY361</f>
        <v>0</v>
      </c>
      <c r="S372" s="4">
        <f>tussenblad!BZ361</f>
        <v>0</v>
      </c>
      <c r="T372" s="4">
        <f>tussenblad!CA361</f>
        <v>0</v>
      </c>
      <c r="U372" s="4">
        <f>tussenblad!CB361</f>
        <v>0</v>
      </c>
      <c r="V372" s="4">
        <f>tussenblad!CC361</f>
        <v>0</v>
      </c>
      <c r="W372" s="4" t="s">
        <v>94</v>
      </c>
      <c r="X372" s="4" t="s">
        <v>94</v>
      </c>
      <c r="Y372" s="4" t="s">
        <v>94</v>
      </c>
      <c r="Z372" s="4" t="s">
        <v>95</v>
      </c>
      <c r="AA372" s="4" t="s">
        <v>95</v>
      </c>
      <c r="AB372" s="4" t="s">
        <v>95</v>
      </c>
      <c r="AC372" s="4" t="s">
        <v>91</v>
      </c>
      <c r="AD372" s="4" t="s">
        <v>91</v>
      </c>
      <c r="AE372" s="4">
        <v>0</v>
      </c>
      <c r="AF372" s="4">
        <v>0</v>
      </c>
      <c r="AG372" s="4">
        <f>tussenblad!J361</f>
        <v>0</v>
      </c>
      <c r="AH372" s="4">
        <f>tussenblad!I361</f>
        <v>0</v>
      </c>
    </row>
    <row r="373" spans="1:34" x14ac:dyDescent="0.2">
      <c r="A373" s="4" t="s">
        <v>93</v>
      </c>
      <c r="B373" s="4" t="str">
        <f>IF(C373=0,"&lt;BLANK&gt;",Basisgegevens!$F$3)</f>
        <v>&lt;BLANK&gt;</v>
      </c>
      <c r="C373" s="4">
        <f>tussenblad!E362</f>
        <v>0</v>
      </c>
      <c r="D373" s="4">
        <f>tussenblad!H362</f>
        <v>0</v>
      </c>
      <c r="E373" s="25">
        <f>tussenblad!N362</f>
        <v>0</v>
      </c>
      <c r="F373" s="4">
        <f>tussenblad!O362</f>
        <v>0</v>
      </c>
      <c r="G373" s="4">
        <f>tussenblad!P362</f>
        <v>0</v>
      </c>
      <c r="H373" s="25">
        <f>tussenblad!BT362</f>
        <v>0</v>
      </c>
      <c r="I373" s="4">
        <f>tussenblad!Q362</f>
        <v>0</v>
      </c>
      <c r="J373" s="26">
        <f>tussenblad!R362</f>
        <v>0</v>
      </c>
      <c r="K373" s="4">
        <f>IF(tussenblad!$F362="HC","",tussenblad!F362)</f>
        <v>0</v>
      </c>
      <c r="L373" s="4">
        <f>IF(tussenblad!$F362="HC",1,0)</f>
        <v>0</v>
      </c>
      <c r="M373" s="4" t="str">
        <f>IF(tussenblad!V362="Uit",2,"")</f>
        <v/>
      </c>
      <c r="N373" s="4">
        <f>tussenblad!W362</f>
        <v>0</v>
      </c>
      <c r="O373" s="4">
        <f>tussenblad!BV362</f>
        <v>0</v>
      </c>
      <c r="P373" s="4">
        <f>tussenblad!BW362</f>
        <v>0</v>
      </c>
      <c r="Q373" s="4">
        <f>tussenblad!BX362</f>
        <v>0</v>
      </c>
      <c r="R373" s="4">
        <f>tussenblad!BY362</f>
        <v>0</v>
      </c>
      <c r="S373" s="4">
        <f>tussenblad!BZ362</f>
        <v>0</v>
      </c>
      <c r="T373" s="4">
        <f>tussenblad!CA362</f>
        <v>0</v>
      </c>
      <c r="U373" s="4">
        <f>tussenblad!CB362</f>
        <v>0</v>
      </c>
      <c r="V373" s="4">
        <f>tussenblad!CC362</f>
        <v>0</v>
      </c>
      <c r="W373" s="4" t="s">
        <v>94</v>
      </c>
      <c r="X373" s="4" t="s">
        <v>94</v>
      </c>
      <c r="Y373" s="4" t="s">
        <v>94</v>
      </c>
      <c r="Z373" s="4" t="s">
        <v>95</v>
      </c>
      <c r="AA373" s="4" t="s">
        <v>95</v>
      </c>
      <c r="AB373" s="4" t="s">
        <v>95</v>
      </c>
      <c r="AC373" s="4" t="s">
        <v>91</v>
      </c>
      <c r="AD373" s="4" t="s">
        <v>91</v>
      </c>
      <c r="AE373" s="4">
        <v>0</v>
      </c>
      <c r="AF373" s="4">
        <v>0</v>
      </c>
      <c r="AG373" s="4">
        <f>tussenblad!J362</f>
        <v>0</v>
      </c>
      <c r="AH373" s="4">
        <f>tussenblad!I362</f>
        <v>0</v>
      </c>
    </row>
    <row r="374" spans="1:34" x14ac:dyDescent="0.2">
      <c r="A374" s="4" t="s">
        <v>93</v>
      </c>
      <c r="B374" s="4" t="str">
        <f>IF(C374=0,"&lt;BLANK&gt;",Basisgegevens!$F$3)</f>
        <v>&lt;BLANK&gt;</v>
      </c>
      <c r="C374" s="4">
        <f>tussenblad!E363</f>
        <v>0</v>
      </c>
      <c r="D374" s="4">
        <f>tussenblad!H363</f>
        <v>0</v>
      </c>
      <c r="E374" s="25">
        <f>tussenblad!N363</f>
        <v>0</v>
      </c>
      <c r="F374" s="4">
        <f>tussenblad!O363</f>
        <v>0</v>
      </c>
      <c r="G374" s="4">
        <f>tussenblad!P363</f>
        <v>0</v>
      </c>
      <c r="H374" s="25">
        <f>tussenblad!BT363</f>
        <v>0</v>
      </c>
      <c r="I374" s="4">
        <f>tussenblad!Q363</f>
        <v>0</v>
      </c>
      <c r="J374" s="26">
        <f>tussenblad!R363</f>
        <v>0</v>
      </c>
      <c r="K374" s="4">
        <f>IF(tussenblad!$F363="HC","",tussenblad!F363)</f>
        <v>0</v>
      </c>
      <c r="L374" s="4">
        <f>IF(tussenblad!$F363="HC",1,0)</f>
        <v>0</v>
      </c>
      <c r="M374" s="4" t="str">
        <f>IF(tussenblad!V363="Uit",2,"")</f>
        <v/>
      </c>
      <c r="N374" s="4">
        <f>tussenblad!W363</f>
        <v>0</v>
      </c>
      <c r="O374" s="4">
        <f>tussenblad!BV363</f>
        <v>0</v>
      </c>
      <c r="P374" s="4">
        <f>tussenblad!BW363</f>
        <v>0</v>
      </c>
      <c r="Q374" s="4">
        <f>tussenblad!BX363</f>
        <v>0</v>
      </c>
      <c r="R374" s="4">
        <f>tussenblad!BY363</f>
        <v>0</v>
      </c>
      <c r="S374" s="4">
        <f>tussenblad!BZ363</f>
        <v>0</v>
      </c>
      <c r="T374" s="4">
        <f>tussenblad!CA363</f>
        <v>0</v>
      </c>
      <c r="U374" s="4">
        <f>tussenblad!CB363</f>
        <v>0</v>
      </c>
      <c r="V374" s="4">
        <f>tussenblad!CC363</f>
        <v>0</v>
      </c>
      <c r="W374" s="4" t="s">
        <v>94</v>
      </c>
      <c r="X374" s="4" t="s">
        <v>94</v>
      </c>
      <c r="Y374" s="4" t="s">
        <v>94</v>
      </c>
      <c r="Z374" s="4" t="s">
        <v>95</v>
      </c>
      <c r="AA374" s="4" t="s">
        <v>95</v>
      </c>
      <c r="AB374" s="4" t="s">
        <v>95</v>
      </c>
      <c r="AC374" s="4" t="s">
        <v>91</v>
      </c>
      <c r="AD374" s="4" t="s">
        <v>91</v>
      </c>
      <c r="AE374" s="4">
        <v>0</v>
      </c>
      <c r="AF374" s="4">
        <v>0</v>
      </c>
      <c r="AG374" s="4">
        <f>tussenblad!J363</f>
        <v>0</v>
      </c>
      <c r="AH374" s="4">
        <f>tussenblad!I363</f>
        <v>0</v>
      </c>
    </row>
    <row r="375" spans="1:34" x14ac:dyDescent="0.2">
      <c r="A375" s="4" t="s">
        <v>93</v>
      </c>
      <c r="B375" s="4" t="str">
        <f>IF(C375=0,"&lt;BLANK&gt;",Basisgegevens!$F$3)</f>
        <v>&lt;BLANK&gt;</v>
      </c>
      <c r="C375" s="4">
        <f>tussenblad!E364</f>
        <v>0</v>
      </c>
      <c r="D375" s="4">
        <f>tussenblad!H364</f>
        <v>0</v>
      </c>
      <c r="E375" s="25">
        <f>tussenblad!N364</f>
        <v>0</v>
      </c>
      <c r="F375" s="4">
        <f>tussenblad!O364</f>
        <v>0</v>
      </c>
      <c r="G375" s="4">
        <f>tussenblad!P364</f>
        <v>0</v>
      </c>
      <c r="H375" s="25">
        <f>tussenblad!BT364</f>
        <v>0</v>
      </c>
      <c r="I375" s="4">
        <f>tussenblad!Q364</f>
        <v>0</v>
      </c>
      <c r="J375" s="26">
        <f>tussenblad!R364</f>
        <v>0</v>
      </c>
      <c r="K375" s="4">
        <f>IF(tussenblad!$F364="HC","",tussenblad!F364)</f>
        <v>0</v>
      </c>
      <c r="L375" s="4">
        <f>IF(tussenblad!$F364="HC",1,0)</f>
        <v>0</v>
      </c>
      <c r="M375" s="4" t="str">
        <f>IF(tussenblad!V364="Uit",2,"")</f>
        <v/>
      </c>
      <c r="N375" s="4">
        <f>tussenblad!W364</f>
        <v>0</v>
      </c>
      <c r="O375" s="4">
        <f>tussenblad!BV364</f>
        <v>0</v>
      </c>
      <c r="P375" s="4">
        <f>tussenblad!BW364</f>
        <v>0</v>
      </c>
      <c r="Q375" s="4">
        <f>tussenblad!BX364</f>
        <v>0</v>
      </c>
      <c r="R375" s="4">
        <f>tussenblad!BY364</f>
        <v>0</v>
      </c>
      <c r="S375" s="4">
        <f>tussenblad!BZ364</f>
        <v>0</v>
      </c>
      <c r="T375" s="4">
        <f>tussenblad!CA364</f>
        <v>0</v>
      </c>
      <c r="U375" s="4">
        <f>tussenblad!CB364</f>
        <v>0</v>
      </c>
      <c r="V375" s="4">
        <f>tussenblad!CC364</f>
        <v>0</v>
      </c>
      <c r="W375" s="4" t="s">
        <v>94</v>
      </c>
      <c r="X375" s="4" t="s">
        <v>94</v>
      </c>
      <c r="Y375" s="4" t="s">
        <v>94</v>
      </c>
      <c r="Z375" s="4" t="s">
        <v>95</v>
      </c>
      <c r="AA375" s="4" t="s">
        <v>95</v>
      </c>
      <c r="AB375" s="4" t="s">
        <v>95</v>
      </c>
      <c r="AC375" s="4" t="s">
        <v>91</v>
      </c>
      <c r="AD375" s="4" t="s">
        <v>91</v>
      </c>
      <c r="AE375" s="4">
        <v>0</v>
      </c>
      <c r="AF375" s="4">
        <v>0</v>
      </c>
      <c r="AG375" s="4">
        <f>tussenblad!J364</f>
        <v>0</v>
      </c>
      <c r="AH375" s="4">
        <f>tussenblad!I364</f>
        <v>0</v>
      </c>
    </row>
    <row r="376" spans="1:34" x14ac:dyDescent="0.2">
      <c r="A376" s="4" t="s">
        <v>93</v>
      </c>
      <c r="B376" s="4" t="str">
        <f>IF(C376=0,"&lt;BLANK&gt;",Basisgegevens!$F$3)</f>
        <v>&lt;BLANK&gt;</v>
      </c>
      <c r="C376" s="4">
        <f>tussenblad!E365</f>
        <v>0</v>
      </c>
      <c r="D376" s="4">
        <f>tussenblad!H365</f>
        <v>0</v>
      </c>
      <c r="E376" s="25">
        <f>tussenblad!N365</f>
        <v>0</v>
      </c>
      <c r="F376" s="4">
        <f>tussenblad!O365</f>
        <v>0</v>
      </c>
      <c r="G376" s="4">
        <f>tussenblad!P365</f>
        <v>0</v>
      </c>
      <c r="H376" s="25">
        <f>tussenblad!BT365</f>
        <v>0</v>
      </c>
      <c r="I376" s="4">
        <f>tussenblad!Q365</f>
        <v>0</v>
      </c>
      <c r="J376" s="26">
        <f>tussenblad!R365</f>
        <v>0</v>
      </c>
      <c r="K376" s="4">
        <f>IF(tussenblad!$F365="HC","",tussenblad!F365)</f>
        <v>0</v>
      </c>
      <c r="L376" s="4">
        <f>IF(tussenblad!$F365="HC",1,0)</f>
        <v>0</v>
      </c>
      <c r="M376" s="4" t="str">
        <f>IF(tussenblad!V365="Uit",2,"")</f>
        <v/>
      </c>
      <c r="N376" s="4">
        <f>tussenblad!W365</f>
        <v>0</v>
      </c>
      <c r="O376" s="4">
        <f>tussenblad!BV365</f>
        <v>0</v>
      </c>
      <c r="P376" s="4">
        <f>tussenblad!BW365</f>
        <v>0</v>
      </c>
      <c r="Q376" s="4">
        <f>tussenblad!BX365</f>
        <v>0</v>
      </c>
      <c r="R376" s="4">
        <f>tussenblad!BY365</f>
        <v>0</v>
      </c>
      <c r="S376" s="4">
        <f>tussenblad!BZ365</f>
        <v>0</v>
      </c>
      <c r="T376" s="4">
        <f>tussenblad!CA365</f>
        <v>0</v>
      </c>
      <c r="U376" s="4">
        <f>tussenblad!CB365</f>
        <v>0</v>
      </c>
      <c r="V376" s="4">
        <f>tussenblad!CC365</f>
        <v>0</v>
      </c>
      <c r="W376" s="4" t="s">
        <v>94</v>
      </c>
      <c r="X376" s="4" t="s">
        <v>94</v>
      </c>
      <c r="Y376" s="4" t="s">
        <v>94</v>
      </c>
      <c r="Z376" s="4" t="s">
        <v>95</v>
      </c>
      <c r="AA376" s="4" t="s">
        <v>95</v>
      </c>
      <c r="AB376" s="4" t="s">
        <v>95</v>
      </c>
      <c r="AC376" s="4" t="s">
        <v>91</v>
      </c>
      <c r="AD376" s="4" t="s">
        <v>91</v>
      </c>
      <c r="AE376" s="4">
        <v>0</v>
      </c>
      <c r="AF376" s="4">
        <v>0</v>
      </c>
      <c r="AG376" s="4">
        <f>tussenblad!J365</f>
        <v>0</v>
      </c>
      <c r="AH376" s="4">
        <f>tussenblad!I365</f>
        <v>0</v>
      </c>
    </row>
    <row r="377" spans="1:34" x14ac:dyDescent="0.2">
      <c r="A377" s="4" t="s">
        <v>93</v>
      </c>
      <c r="B377" s="4" t="str">
        <f>IF(C377=0,"&lt;BLANK&gt;",Basisgegevens!$F$3)</f>
        <v>&lt;BLANK&gt;</v>
      </c>
      <c r="C377" s="4">
        <f>tussenblad!E366</f>
        <v>0</v>
      </c>
      <c r="D377" s="4">
        <f>tussenblad!H366</f>
        <v>0</v>
      </c>
      <c r="E377" s="25">
        <f>tussenblad!N366</f>
        <v>0</v>
      </c>
      <c r="F377" s="4">
        <f>tussenblad!O366</f>
        <v>0</v>
      </c>
      <c r="G377" s="4">
        <f>tussenblad!P366</f>
        <v>0</v>
      </c>
      <c r="H377" s="25">
        <f>tussenblad!BT366</f>
        <v>0</v>
      </c>
      <c r="I377" s="4">
        <f>tussenblad!Q366</f>
        <v>0</v>
      </c>
      <c r="J377" s="26">
        <f>tussenblad!R366</f>
        <v>0</v>
      </c>
      <c r="K377" s="4">
        <f>IF(tussenblad!$F366="HC","",tussenblad!F366)</f>
        <v>0</v>
      </c>
      <c r="L377" s="4">
        <f>IF(tussenblad!$F366="HC",1,0)</f>
        <v>0</v>
      </c>
      <c r="M377" s="4" t="str">
        <f>IF(tussenblad!V366="Uit",2,"")</f>
        <v/>
      </c>
      <c r="N377" s="4">
        <f>tussenblad!W366</f>
        <v>0</v>
      </c>
      <c r="O377" s="4">
        <f>tussenblad!BV366</f>
        <v>0</v>
      </c>
      <c r="P377" s="4">
        <f>tussenblad!BW366</f>
        <v>0</v>
      </c>
      <c r="Q377" s="4">
        <f>tussenblad!BX366</f>
        <v>0</v>
      </c>
      <c r="R377" s="4">
        <f>tussenblad!BY366</f>
        <v>0</v>
      </c>
      <c r="S377" s="4">
        <f>tussenblad!BZ366</f>
        <v>0</v>
      </c>
      <c r="T377" s="4">
        <f>tussenblad!CA366</f>
        <v>0</v>
      </c>
      <c r="U377" s="4">
        <f>tussenblad!CB366</f>
        <v>0</v>
      </c>
      <c r="V377" s="4">
        <f>tussenblad!CC366</f>
        <v>0</v>
      </c>
      <c r="W377" s="4" t="s">
        <v>94</v>
      </c>
      <c r="X377" s="4" t="s">
        <v>94</v>
      </c>
      <c r="Y377" s="4" t="s">
        <v>94</v>
      </c>
      <c r="Z377" s="4" t="s">
        <v>95</v>
      </c>
      <c r="AA377" s="4" t="s">
        <v>95</v>
      </c>
      <c r="AB377" s="4" t="s">
        <v>95</v>
      </c>
      <c r="AC377" s="4" t="s">
        <v>91</v>
      </c>
      <c r="AD377" s="4" t="s">
        <v>91</v>
      </c>
      <c r="AE377" s="4">
        <v>0</v>
      </c>
      <c r="AF377" s="4">
        <v>0</v>
      </c>
      <c r="AG377" s="4">
        <f>tussenblad!J366</f>
        <v>0</v>
      </c>
      <c r="AH377" s="4">
        <f>tussenblad!I366</f>
        <v>0</v>
      </c>
    </row>
    <row r="378" spans="1:34" x14ac:dyDescent="0.2">
      <c r="A378" s="4" t="s">
        <v>93</v>
      </c>
      <c r="B378" s="4" t="str">
        <f>IF(C378=0,"&lt;BLANK&gt;",Basisgegevens!$F$3)</f>
        <v>&lt;BLANK&gt;</v>
      </c>
      <c r="C378" s="4">
        <f>tussenblad!E367</f>
        <v>0</v>
      </c>
      <c r="D378" s="4">
        <f>tussenblad!H367</f>
        <v>0</v>
      </c>
      <c r="E378" s="25">
        <f>tussenblad!N367</f>
        <v>0</v>
      </c>
      <c r="F378" s="4">
        <f>tussenblad!O367</f>
        <v>0</v>
      </c>
      <c r="G378" s="4">
        <f>tussenblad!P367</f>
        <v>0</v>
      </c>
      <c r="H378" s="25">
        <f>tussenblad!BT367</f>
        <v>0</v>
      </c>
      <c r="I378" s="4">
        <f>tussenblad!Q367</f>
        <v>0</v>
      </c>
      <c r="J378" s="26">
        <f>tussenblad!R367</f>
        <v>0</v>
      </c>
      <c r="K378" s="4">
        <f>IF(tussenblad!$F367="HC","",tussenblad!F367)</f>
        <v>0</v>
      </c>
      <c r="L378" s="4">
        <f>IF(tussenblad!$F367="HC",1,0)</f>
        <v>0</v>
      </c>
      <c r="M378" s="4" t="str">
        <f>IF(tussenblad!V367="Uit",2,"")</f>
        <v/>
      </c>
      <c r="N378" s="4">
        <f>tussenblad!W367</f>
        <v>0</v>
      </c>
      <c r="O378" s="4">
        <f>tussenblad!BV367</f>
        <v>0</v>
      </c>
      <c r="P378" s="4">
        <f>tussenblad!BW367</f>
        <v>0</v>
      </c>
      <c r="Q378" s="4">
        <f>tussenblad!BX367</f>
        <v>0</v>
      </c>
      <c r="R378" s="4">
        <f>tussenblad!BY367</f>
        <v>0</v>
      </c>
      <c r="S378" s="4">
        <f>tussenblad!BZ367</f>
        <v>0</v>
      </c>
      <c r="T378" s="4">
        <f>tussenblad!CA367</f>
        <v>0</v>
      </c>
      <c r="U378" s="4">
        <f>tussenblad!CB367</f>
        <v>0</v>
      </c>
      <c r="V378" s="4">
        <f>tussenblad!CC367</f>
        <v>0</v>
      </c>
      <c r="W378" s="4" t="s">
        <v>94</v>
      </c>
      <c r="X378" s="4" t="s">
        <v>94</v>
      </c>
      <c r="Y378" s="4" t="s">
        <v>94</v>
      </c>
      <c r="Z378" s="4" t="s">
        <v>95</v>
      </c>
      <c r="AA378" s="4" t="s">
        <v>95</v>
      </c>
      <c r="AB378" s="4" t="s">
        <v>95</v>
      </c>
      <c r="AC378" s="4" t="s">
        <v>91</v>
      </c>
      <c r="AD378" s="4" t="s">
        <v>91</v>
      </c>
      <c r="AE378" s="4">
        <v>0</v>
      </c>
      <c r="AF378" s="4">
        <v>0</v>
      </c>
      <c r="AG378" s="4">
        <f>tussenblad!J367</f>
        <v>0</v>
      </c>
      <c r="AH378" s="4">
        <f>tussenblad!I367</f>
        <v>0</v>
      </c>
    </row>
    <row r="379" spans="1:34" x14ac:dyDescent="0.2">
      <c r="A379" s="4" t="s">
        <v>93</v>
      </c>
      <c r="B379" s="4" t="str">
        <f>IF(C379=0,"&lt;BLANK&gt;",Basisgegevens!$F$3)</f>
        <v>&lt;BLANK&gt;</v>
      </c>
      <c r="C379" s="4">
        <f>tussenblad!E368</f>
        <v>0</v>
      </c>
      <c r="D379" s="4">
        <f>tussenblad!H368</f>
        <v>0</v>
      </c>
      <c r="E379" s="25">
        <f>tussenblad!N368</f>
        <v>0</v>
      </c>
      <c r="F379" s="4">
        <f>tussenblad!O368</f>
        <v>0</v>
      </c>
      <c r="G379" s="4">
        <f>tussenblad!P368</f>
        <v>0</v>
      </c>
      <c r="H379" s="25">
        <f>tussenblad!BT368</f>
        <v>0</v>
      </c>
      <c r="I379" s="4">
        <f>tussenblad!Q368</f>
        <v>0</v>
      </c>
      <c r="J379" s="26">
        <f>tussenblad!R368</f>
        <v>0</v>
      </c>
      <c r="K379" s="4">
        <f>IF(tussenblad!$F368="HC","",tussenblad!F368)</f>
        <v>0</v>
      </c>
      <c r="L379" s="4">
        <f>IF(tussenblad!$F368="HC",1,0)</f>
        <v>0</v>
      </c>
      <c r="M379" s="4" t="str">
        <f>IF(tussenblad!V368="Uit",2,"")</f>
        <v/>
      </c>
      <c r="N379" s="4">
        <f>tussenblad!W368</f>
        <v>0</v>
      </c>
      <c r="O379" s="4">
        <f>tussenblad!BV368</f>
        <v>0</v>
      </c>
      <c r="P379" s="4">
        <f>tussenblad!BW368</f>
        <v>0</v>
      </c>
      <c r="Q379" s="4">
        <f>tussenblad!BX368</f>
        <v>0</v>
      </c>
      <c r="R379" s="4">
        <f>tussenblad!BY368</f>
        <v>0</v>
      </c>
      <c r="S379" s="4">
        <f>tussenblad!BZ368</f>
        <v>0</v>
      </c>
      <c r="T379" s="4">
        <f>tussenblad!CA368</f>
        <v>0</v>
      </c>
      <c r="U379" s="4">
        <f>tussenblad!CB368</f>
        <v>0</v>
      </c>
      <c r="V379" s="4">
        <f>tussenblad!CC368</f>
        <v>0</v>
      </c>
      <c r="W379" s="4" t="s">
        <v>94</v>
      </c>
      <c r="X379" s="4" t="s">
        <v>94</v>
      </c>
      <c r="Y379" s="4" t="s">
        <v>94</v>
      </c>
      <c r="Z379" s="4" t="s">
        <v>95</v>
      </c>
      <c r="AA379" s="4" t="s">
        <v>95</v>
      </c>
      <c r="AB379" s="4" t="s">
        <v>95</v>
      </c>
      <c r="AC379" s="4" t="s">
        <v>91</v>
      </c>
      <c r="AD379" s="4" t="s">
        <v>91</v>
      </c>
      <c r="AE379" s="4">
        <v>0</v>
      </c>
      <c r="AF379" s="4">
        <v>0</v>
      </c>
      <c r="AG379" s="4">
        <f>tussenblad!J368</f>
        <v>0</v>
      </c>
      <c r="AH379" s="4">
        <f>tussenblad!I368</f>
        <v>0</v>
      </c>
    </row>
    <row r="380" spans="1:34" x14ac:dyDescent="0.2">
      <c r="A380" s="4" t="s">
        <v>93</v>
      </c>
      <c r="B380" s="4" t="str">
        <f>IF(C380=0,"&lt;BLANK&gt;",Basisgegevens!$F$3)</f>
        <v>&lt;BLANK&gt;</v>
      </c>
      <c r="C380" s="4">
        <f>tussenblad!E369</f>
        <v>0</v>
      </c>
      <c r="D380" s="4">
        <f>tussenblad!H369</f>
        <v>0</v>
      </c>
      <c r="E380" s="25">
        <f>tussenblad!N369</f>
        <v>0</v>
      </c>
      <c r="F380" s="4">
        <f>tussenblad!O369</f>
        <v>0</v>
      </c>
      <c r="G380" s="4">
        <f>tussenblad!P369</f>
        <v>0</v>
      </c>
      <c r="H380" s="25">
        <f>tussenblad!BT369</f>
        <v>0</v>
      </c>
      <c r="I380" s="4">
        <f>tussenblad!Q369</f>
        <v>0</v>
      </c>
      <c r="J380" s="26">
        <f>tussenblad!R369</f>
        <v>0</v>
      </c>
      <c r="K380" s="4">
        <f>IF(tussenblad!$F369="HC","",tussenblad!F369)</f>
        <v>0</v>
      </c>
      <c r="L380" s="4">
        <f>IF(tussenblad!$F369="HC",1,0)</f>
        <v>0</v>
      </c>
      <c r="M380" s="4" t="str">
        <f>IF(tussenblad!V369="Uit",2,"")</f>
        <v/>
      </c>
      <c r="N380" s="4">
        <f>tussenblad!W369</f>
        <v>0</v>
      </c>
      <c r="O380" s="4">
        <f>tussenblad!BV369</f>
        <v>0</v>
      </c>
      <c r="P380" s="4">
        <f>tussenblad!BW369</f>
        <v>0</v>
      </c>
      <c r="Q380" s="4">
        <f>tussenblad!BX369</f>
        <v>0</v>
      </c>
      <c r="R380" s="4">
        <f>tussenblad!BY369</f>
        <v>0</v>
      </c>
      <c r="S380" s="4">
        <f>tussenblad!BZ369</f>
        <v>0</v>
      </c>
      <c r="T380" s="4">
        <f>tussenblad!CA369</f>
        <v>0</v>
      </c>
      <c r="U380" s="4">
        <f>tussenblad!CB369</f>
        <v>0</v>
      </c>
      <c r="V380" s="4">
        <f>tussenblad!CC369</f>
        <v>0</v>
      </c>
      <c r="W380" s="4" t="s">
        <v>94</v>
      </c>
      <c r="X380" s="4" t="s">
        <v>94</v>
      </c>
      <c r="Y380" s="4" t="s">
        <v>94</v>
      </c>
      <c r="Z380" s="4" t="s">
        <v>95</v>
      </c>
      <c r="AA380" s="4" t="s">
        <v>95</v>
      </c>
      <c r="AB380" s="4" t="s">
        <v>95</v>
      </c>
      <c r="AC380" s="4" t="s">
        <v>91</v>
      </c>
      <c r="AD380" s="4" t="s">
        <v>91</v>
      </c>
      <c r="AE380" s="4">
        <v>0</v>
      </c>
      <c r="AF380" s="4">
        <v>0</v>
      </c>
      <c r="AG380" s="4">
        <f>tussenblad!J369</f>
        <v>0</v>
      </c>
      <c r="AH380" s="4">
        <f>tussenblad!I369</f>
        <v>0</v>
      </c>
    </row>
    <row r="381" spans="1:34" x14ac:dyDescent="0.2">
      <c r="A381" s="4" t="s">
        <v>93</v>
      </c>
      <c r="B381" s="4" t="str">
        <f>IF(C381=0,"&lt;BLANK&gt;",Basisgegevens!$F$3)</f>
        <v>&lt;BLANK&gt;</v>
      </c>
      <c r="C381" s="4">
        <f>tussenblad!E370</f>
        <v>0</v>
      </c>
      <c r="D381" s="4">
        <f>tussenblad!H370</f>
        <v>0</v>
      </c>
      <c r="E381" s="25">
        <f>tussenblad!N370</f>
        <v>0</v>
      </c>
      <c r="F381" s="4">
        <f>tussenblad!O370</f>
        <v>0</v>
      </c>
      <c r="G381" s="4">
        <f>tussenblad!P370</f>
        <v>0</v>
      </c>
      <c r="H381" s="25">
        <f>tussenblad!BT370</f>
        <v>0</v>
      </c>
      <c r="I381" s="4">
        <f>tussenblad!Q370</f>
        <v>0</v>
      </c>
      <c r="J381" s="26">
        <f>tussenblad!R370</f>
        <v>0</v>
      </c>
      <c r="K381" s="4">
        <f>IF(tussenblad!$F370="HC","",tussenblad!F370)</f>
        <v>0</v>
      </c>
      <c r="L381" s="4">
        <f>IF(tussenblad!$F370="HC",1,0)</f>
        <v>0</v>
      </c>
      <c r="M381" s="4" t="str">
        <f>IF(tussenblad!V370="Uit",2,"")</f>
        <v/>
      </c>
      <c r="N381" s="4">
        <f>tussenblad!W370</f>
        <v>0</v>
      </c>
      <c r="O381" s="4">
        <f>tussenblad!BV370</f>
        <v>0</v>
      </c>
      <c r="P381" s="4">
        <f>tussenblad!BW370</f>
        <v>0</v>
      </c>
      <c r="Q381" s="4">
        <f>tussenblad!BX370</f>
        <v>0</v>
      </c>
      <c r="R381" s="4">
        <f>tussenblad!BY370</f>
        <v>0</v>
      </c>
      <c r="S381" s="4">
        <f>tussenblad!BZ370</f>
        <v>0</v>
      </c>
      <c r="T381" s="4">
        <f>tussenblad!CA370</f>
        <v>0</v>
      </c>
      <c r="U381" s="4">
        <f>tussenblad!CB370</f>
        <v>0</v>
      </c>
      <c r="V381" s="4">
        <f>tussenblad!CC370</f>
        <v>0</v>
      </c>
      <c r="W381" s="4" t="s">
        <v>94</v>
      </c>
      <c r="X381" s="4" t="s">
        <v>94</v>
      </c>
      <c r="Y381" s="4" t="s">
        <v>94</v>
      </c>
      <c r="Z381" s="4" t="s">
        <v>95</v>
      </c>
      <c r="AA381" s="4" t="s">
        <v>95</v>
      </c>
      <c r="AB381" s="4" t="s">
        <v>95</v>
      </c>
      <c r="AC381" s="4" t="s">
        <v>91</v>
      </c>
      <c r="AD381" s="4" t="s">
        <v>91</v>
      </c>
      <c r="AE381" s="4">
        <v>0</v>
      </c>
      <c r="AF381" s="4">
        <v>0</v>
      </c>
      <c r="AG381" s="4">
        <f>tussenblad!J370</f>
        <v>0</v>
      </c>
      <c r="AH381" s="4">
        <f>tussenblad!I370</f>
        <v>0</v>
      </c>
    </row>
    <row r="382" spans="1:34" x14ac:dyDescent="0.2">
      <c r="A382" s="4" t="s">
        <v>93</v>
      </c>
      <c r="B382" s="4" t="str">
        <f>IF(C382=0,"&lt;BLANK&gt;",Basisgegevens!$F$3)</f>
        <v>&lt;BLANK&gt;</v>
      </c>
      <c r="C382" s="4">
        <f>tussenblad!E371</f>
        <v>0</v>
      </c>
      <c r="D382" s="4">
        <f>tussenblad!H371</f>
        <v>0</v>
      </c>
      <c r="E382" s="25">
        <f>tussenblad!N371</f>
        <v>0</v>
      </c>
      <c r="F382" s="4">
        <f>tussenblad!O371</f>
        <v>0</v>
      </c>
      <c r="G382" s="4">
        <f>tussenblad!P371</f>
        <v>0</v>
      </c>
      <c r="H382" s="25">
        <f>tussenblad!BT371</f>
        <v>0</v>
      </c>
      <c r="I382" s="4">
        <f>tussenblad!Q371</f>
        <v>0</v>
      </c>
      <c r="J382" s="26">
        <f>tussenblad!R371</f>
        <v>0</v>
      </c>
      <c r="K382" s="4">
        <f>IF(tussenblad!$F371="HC","",tussenblad!F371)</f>
        <v>0</v>
      </c>
      <c r="L382" s="4">
        <f>IF(tussenblad!$F371="HC",1,0)</f>
        <v>0</v>
      </c>
      <c r="M382" s="4" t="str">
        <f>IF(tussenblad!V371="Uit",2,"")</f>
        <v/>
      </c>
      <c r="N382" s="4">
        <f>tussenblad!W371</f>
        <v>0</v>
      </c>
      <c r="O382" s="4">
        <f>tussenblad!BV371</f>
        <v>0</v>
      </c>
      <c r="P382" s="4">
        <f>tussenblad!BW371</f>
        <v>0</v>
      </c>
      <c r="Q382" s="4">
        <f>tussenblad!BX371</f>
        <v>0</v>
      </c>
      <c r="R382" s="4">
        <f>tussenblad!BY371</f>
        <v>0</v>
      </c>
      <c r="S382" s="4">
        <f>tussenblad!BZ371</f>
        <v>0</v>
      </c>
      <c r="T382" s="4">
        <f>tussenblad!CA371</f>
        <v>0</v>
      </c>
      <c r="U382" s="4">
        <f>tussenblad!CB371</f>
        <v>0</v>
      </c>
      <c r="V382" s="4">
        <f>tussenblad!CC371</f>
        <v>0</v>
      </c>
      <c r="W382" s="4" t="s">
        <v>94</v>
      </c>
      <c r="X382" s="4" t="s">
        <v>94</v>
      </c>
      <c r="Y382" s="4" t="s">
        <v>94</v>
      </c>
      <c r="Z382" s="4" t="s">
        <v>95</v>
      </c>
      <c r="AA382" s="4" t="s">
        <v>95</v>
      </c>
      <c r="AB382" s="4" t="s">
        <v>95</v>
      </c>
      <c r="AC382" s="4" t="s">
        <v>91</v>
      </c>
      <c r="AD382" s="4" t="s">
        <v>91</v>
      </c>
      <c r="AE382" s="4">
        <v>0</v>
      </c>
      <c r="AF382" s="4">
        <v>0</v>
      </c>
      <c r="AG382" s="4">
        <f>tussenblad!J371</f>
        <v>0</v>
      </c>
      <c r="AH382" s="4">
        <f>tussenblad!I371</f>
        <v>0</v>
      </c>
    </row>
    <row r="383" spans="1:34" x14ac:dyDescent="0.2">
      <c r="A383" s="4" t="s">
        <v>93</v>
      </c>
      <c r="B383" s="4" t="str">
        <f>IF(C383=0,"&lt;BLANK&gt;",Basisgegevens!$F$3)</f>
        <v>&lt;BLANK&gt;</v>
      </c>
      <c r="C383" s="4">
        <f>tussenblad!E372</f>
        <v>0</v>
      </c>
      <c r="D383" s="4">
        <f>tussenblad!H372</f>
        <v>0</v>
      </c>
      <c r="E383" s="25">
        <f>tussenblad!N372</f>
        <v>0</v>
      </c>
      <c r="F383" s="4">
        <f>tussenblad!O372</f>
        <v>0</v>
      </c>
      <c r="G383" s="4">
        <f>tussenblad!P372</f>
        <v>0</v>
      </c>
      <c r="H383" s="25">
        <f>tussenblad!BT372</f>
        <v>0</v>
      </c>
      <c r="I383" s="4">
        <f>tussenblad!Q372</f>
        <v>0</v>
      </c>
      <c r="J383" s="26">
        <f>tussenblad!R372</f>
        <v>0</v>
      </c>
      <c r="K383" s="4">
        <f>IF(tussenblad!$F372="HC","",tussenblad!F372)</f>
        <v>0</v>
      </c>
      <c r="L383" s="4">
        <f>IF(tussenblad!$F372="HC",1,0)</f>
        <v>0</v>
      </c>
      <c r="M383" s="4" t="str">
        <f>IF(tussenblad!V372="Uit",2,"")</f>
        <v/>
      </c>
      <c r="N383" s="4">
        <f>tussenblad!W372</f>
        <v>0</v>
      </c>
      <c r="O383" s="4">
        <f>tussenblad!BV372</f>
        <v>0</v>
      </c>
      <c r="P383" s="4">
        <f>tussenblad!BW372</f>
        <v>0</v>
      </c>
      <c r="Q383" s="4">
        <f>tussenblad!BX372</f>
        <v>0</v>
      </c>
      <c r="R383" s="4">
        <f>tussenblad!BY372</f>
        <v>0</v>
      </c>
      <c r="S383" s="4">
        <f>tussenblad!BZ372</f>
        <v>0</v>
      </c>
      <c r="T383" s="4">
        <f>tussenblad!CA372</f>
        <v>0</v>
      </c>
      <c r="U383" s="4">
        <f>tussenblad!CB372</f>
        <v>0</v>
      </c>
      <c r="V383" s="4">
        <f>tussenblad!CC372</f>
        <v>0</v>
      </c>
      <c r="W383" s="4" t="s">
        <v>94</v>
      </c>
      <c r="X383" s="4" t="s">
        <v>94</v>
      </c>
      <c r="Y383" s="4" t="s">
        <v>94</v>
      </c>
      <c r="Z383" s="4" t="s">
        <v>95</v>
      </c>
      <c r="AA383" s="4" t="s">
        <v>95</v>
      </c>
      <c r="AB383" s="4" t="s">
        <v>95</v>
      </c>
      <c r="AC383" s="4" t="s">
        <v>91</v>
      </c>
      <c r="AD383" s="4" t="s">
        <v>91</v>
      </c>
      <c r="AE383" s="4">
        <v>0</v>
      </c>
      <c r="AF383" s="4">
        <v>0</v>
      </c>
      <c r="AG383" s="4">
        <f>tussenblad!J372</f>
        <v>0</v>
      </c>
      <c r="AH383" s="4">
        <f>tussenblad!I372</f>
        <v>0</v>
      </c>
    </row>
    <row r="384" spans="1:34" x14ac:dyDescent="0.2">
      <c r="A384" s="4" t="s">
        <v>93</v>
      </c>
      <c r="B384" s="4" t="str">
        <f>IF(C384=0,"&lt;BLANK&gt;",Basisgegevens!$F$3)</f>
        <v>&lt;BLANK&gt;</v>
      </c>
      <c r="C384" s="4">
        <f>tussenblad!E373</f>
        <v>0</v>
      </c>
      <c r="D384" s="4">
        <f>tussenblad!H373</f>
        <v>0</v>
      </c>
      <c r="E384" s="25">
        <f>tussenblad!N373</f>
        <v>0</v>
      </c>
      <c r="F384" s="4">
        <f>tussenblad!O373</f>
        <v>0</v>
      </c>
      <c r="G384" s="4">
        <f>tussenblad!P373</f>
        <v>0</v>
      </c>
      <c r="H384" s="25">
        <f>tussenblad!BT373</f>
        <v>0</v>
      </c>
      <c r="I384" s="4">
        <f>tussenblad!Q373</f>
        <v>0</v>
      </c>
      <c r="J384" s="26">
        <f>tussenblad!R373</f>
        <v>0</v>
      </c>
      <c r="K384" s="4">
        <f>IF(tussenblad!$F373="HC","",tussenblad!F373)</f>
        <v>0</v>
      </c>
      <c r="L384" s="4">
        <f>IF(tussenblad!$F373="HC",1,0)</f>
        <v>0</v>
      </c>
      <c r="M384" s="4" t="str">
        <f>IF(tussenblad!V373="Uit",2,"")</f>
        <v/>
      </c>
      <c r="N384" s="4">
        <f>tussenblad!W373</f>
        <v>0</v>
      </c>
      <c r="O384" s="4">
        <f>tussenblad!BV373</f>
        <v>0</v>
      </c>
      <c r="P384" s="4">
        <f>tussenblad!BW373</f>
        <v>0</v>
      </c>
      <c r="Q384" s="4">
        <f>tussenblad!BX373</f>
        <v>0</v>
      </c>
      <c r="R384" s="4">
        <f>tussenblad!BY373</f>
        <v>0</v>
      </c>
      <c r="S384" s="4">
        <f>tussenblad!BZ373</f>
        <v>0</v>
      </c>
      <c r="T384" s="4">
        <f>tussenblad!CA373</f>
        <v>0</v>
      </c>
      <c r="U384" s="4">
        <f>tussenblad!CB373</f>
        <v>0</v>
      </c>
      <c r="V384" s="4">
        <f>tussenblad!CC373</f>
        <v>0</v>
      </c>
      <c r="W384" s="4" t="s">
        <v>94</v>
      </c>
      <c r="X384" s="4" t="s">
        <v>94</v>
      </c>
      <c r="Y384" s="4" t="s">
        <v>94</v>
      </c>
      <c r="Z384" s="4" t="s">
        <v>95</v>
      </c>
      <c r="AA384" s="4" t="s">
        <v>95</v>
      </c>
      <c r="AB384" s="4" t="s">
        <v>95</v>
      </c>
      <c r="AC384" s="4" t="s">
        <v>91</v>
      </c>
      <c r="AD384" s="4" t="s">
        <v>91</v>
      </c>
      <c r="AE384" s="4">
        <v>0</v>
      </c>
      <c r="AF384" s="4">
        <v>0</v>
      </c>
      <c r="AG384" s="4">
        <f>tussenblad!J373</f>
        <v>0</v>
      </c>
      <c r="AH384" s="4">
        <f>tussenblad!I373</f>
        <v>0</v>
      </c>
    </row>
    <row r="385" spans="1:34" x14ac:dyDescent="0.2">
      <c r="A385" s="4" t="s">
        <v>93</v>
      </c>
      <c r="B385" s="4" t="str">
        <f>IF(C385=0,"&lt;BLANK&gt;",Basisgegevens!$F$3)</f>
        <v>&lt;BLANK&gt;</v>
      </c>
      <c r="C385" s="4">
        <f>tussenblad!E374</f>
        <v>0</v>
      </c>
      <c r="D385" s="4">
        <f>tussenblad!H374</f>
        <v>0</v>
      </c>
      <c r="E385" s="25">
        <f>tussenblad!N374</f>
        <v>0</v>
      </c>
      <c r="F385" s="4">
        <f>tussenblad!O374</f>
        <v>0</v>
      </c>
      <c r="G385" s="4">
        <f>tussenblad!P374</f>
        <v>0</v>
      </c>
      <c r="H385" s="25">
        <f>tussenblad!BT374</f>
        <v>0</v>
      </c>
      <c r="I385" s="4">
        <f>tussenblad!Q374</f>
        <v>0</v>
      </c>
      <c r="J385" s="26">
        <f>tussenblad!R374</f>
        <v>0</v>
      </c>
      <c r="K385" s="4">
        <f>IF(tussenblad!$F374="HC","",tussenblad!F374)</f>
        <v>0</v>
      </c>
      <c r="L385" s="4">
        <f>IF(tussenblad!$F374="HC",1,0)</f>
        <v>0</v>
      </c>
      <c r="M385" s="4" t="str">
        <f>IF(tussenblad!V374="Uit",2,"")</f>
        <v/>
      </c>
      <c r="N385" s="4">
        <f>tussenblad!W374</f>
        <v>0</v>
      </c>
      <c r="O385" s="4">
        <f>tussenblad!BV374</f>
        <v>0</v>
      </c>
      <c r="P385" s="4">
        <f>tussenblad!BW374</f>
        <v>0</v>
      </c>
      <c r="Q385" s="4">
        <f>tussenblad!BX374</f>
        <v>0</v>
      </c>
      <c r="R385" s="4">
        <f>tussenblad!BY374</f>
        <v>0</v>
      </c>
      <c r="S385" s="4">
        <f>tussenblad!BZ374</f>
        <v>0</v>
      </c>
      <c r="T385" s="4">
        <f>tussenblad!CA374</f>
        <v>0</v>
      </c>
      <c r="U385" s="4">
        <f>tussenblad!CB374</f>
        <v>0</v>
      </c>
      <c r="V385" s="4">
        <f>tussenblad!CC374</f>
        <v>0</v>
      </c>
      <c r="W385" s="4" t="s">
        <v>94</v>
      </c>
      <c r="X385" s="4" t="s">
        <v>94</v>
      </c>
      <c r="Y385" s="4" t="s">
        <v>94</v>
      </c>
      <c r="Z385" s="4" t="s">
        <v>95</v>
      </c>
      <c r="AA385" s="4" t="s">
        <v>95</v>
      </c>
      <c r="AB385" s="4" t="s">
        <v>95</v>
      </c>
      <c r="AC385" s="4" t="s">
        <v>91</v>
      </c>
      <c r="AD385" s="4" t="s">
        <v>91</v>
      </c>
      <c r="AE385" s="4">
        <v>0</v>
      </c>
      <c r="AF385" s="4">
        <v>0</v>
      </c>
      <c r="AG385" s="4">
        <f>tussenblad!J374</f>
        <v>0</v>
      </c>
      <c r="AH385" s="4">
        <f>tussenblad!I374</f>
        <v>0</v>
      </c>
    </row>
    <row r="386" spans="1:34" x14ac:dyDescent="0.2">
      <c r="A386" s="4" t="s">
        <v>93</v>
      </c>
      <c r="B386" s="4" t="str">
        <f>IF(C386=0,"&lt;BLANK&gt;",Basisgegevens!$F$3)</f>
        <v>&lt;BLANK&gt;</v>
      </c>
      <c r="C386" s="4">
        <f>tussenblad!E375</f>
        <v>0</v>
      </c>
      <c r="D386" s="4">
        <f>tussenblad!H375</f>
        <v>0</v>
      </c>
      <c r="E386" s="25">
        <f>tussenblad!N375</f>
        <v>0</v>
      </c>
      <c r="F386" s="4">
        <f>tussenblad!O375</f>
        <v>0</v>
      </c>
      <c r="G386" s="4">
        <f>tussenblad!P375</f>
        <v>0</v>
      </c>
      <c r="H386" s="25">
        <f>tussenblad!BT375</f>
        <v>0</v>
      </c>
      <c r="I386" s="4">
        <f>tussenblad!Q375</f>
        <v>0</v>
      </c>
      <c r="J386" s="26">
        <f>tussenblad!R375</f>
        <v>0</v>
      </c>
      <c r="K386" s="4">
        <f>IF(tussenblad!$F375="HC","",tussenblad!F375)</f>
        <v>0</v>
      </c>
      <c r="L386" s="4">
        <f>IF(tussenblad!$F375="HC",1,0)</f>
        <v>0</v>
      </c>
      <c r="M386" s="4" t="str">
        <f>IF(tussenblad!V375="Uit",2,"")</f>
        <v/>
      </c>
      <c r="N386" s="4">
        <f>tussenblad!W375</f>
        <v>0</v>
      </c>
      <c r="O386" s="4">
        <f>tussenblad!BV375</f>
        <v>0</v>
      </c>
      <c r="P386" s="4">
        <f>tussenblad!BW375</f>
        <v>0</v>
      </c>
      <c r="Q386" s="4">
        <f>tussenblad!BX375</f>
        <v>0</v>
      </c>
      <c r="R386" s="4">
        <f>tussenblad!BY375</f>
        <v>0</v>
      </c>
      <c r="S386" s="4">
        <f>tussenblad!BZ375</f>
        <v>0</v>
      </c>
      <c r="T386" s="4">
        <f>tussenblad!CA375</f>
        <v>0</v>
      </c>
      <c r="U386" s="4">
        <f>tussenblad!CB375</f>
        <v>0</v>
      </c>
      <c r="V386" s="4">
        <f>tussenblad!CC375</f>
        <v>0</v>
      </c>
      <c r="W386" s="4" t="s">
        <v>94</v>
      </c>
      <c r="X386" s="4" t="s">
        <v>94</v>
      </c>
      <c r="Y386" s="4" t="s">
        <v>94</v>
      </c>
      <c r="Z386" s="4" t="s">
        <v>95</v>
      </c>
      <c r="AA386" s="4" t="s">
        <v>95</v>
      </c>
      <c r="AB386" s="4" t="s">
        <v>95</v>
      </c>
      <c r="AC386" s="4" t="s">
        <v>91</v>
      </c>
      <c r="AD386" s="4" t="s">
        <v>91</v>
      </c>
      <c r="AE386" s="4">
        <v>0</v>
      </c>
      <c r="AF386" s="4">
        <v>0</v>
      </c>
      <c r="AG386" s="4">
        <f>tussenblad!J375</f>
        <v>0</v>
      </c>
      <c r="AH386" s="4">
        <f>tussenblad!I375</f>
        <v>0</v>
      </c>
    </row>
    <row r="387" spans="1:34" x14ac:dyDescent="0.2">
      <c r="A387" s="4" t="s">
        <v>93</v>
      </c>
      <c r="B387" s="4" t="str">
        <f>IF(C387=0,"&lt;BLANK&gt;",Basisgegevens!$F$3)</f>
        <v>&lt;BLANK&gt;</v>
      </c>
      <c r="C387" s="4">
        <f>tussenblad!E376</f>
        <v>0</v>
      </c>
      <c r="D387" s="4">
        <f>tussenblad!H376</f>
        <v>0</v>
      </c>
      <c r="E387" s="25">
        <f>tussenblad!N376</f>
        <v>0</v>
      </c>
      <c r="F387" s="4">
        <f>tussenblad!O376</f>
        <v>0</v>
      </c>
      <c r="G387" s="4">
        <f>tussenblad!P376</f>
        <v>0</v>
      </c>
      <c r="H387" s="25">
        <f>tussenblad!BT376</f>
        <v>0</v>
      </c>
      <c r="I387" s="4">
        <f>tussenblad!Q376</f>
        <v>0</v>
      </c>
      <c r="J387" s="26">
        <f>tussenblad!R376</f>
        <v>0</v>
      </c>
      <c r="K387" s="4">
        <f>IF(tussenblad!$F376="HC","",tussenblad!F376)</f>
        <v>0</v>
      </c>
      <c r="L387" s="4">
        <f>IF(tussenblad!$F376="HC",1,0)</f>
        <v>0</v>
      </c>
      <c r="M387" s="4" t="str">
        <f>IF(tussenblad!V376="Uit",2,"")</f>
        <v/>
      </c>
      <c r="N387" s="4">
        <f>tussenblad!W376</f>
        <v>0</v>
      </c>
      <c r="O387" s="4">
        <f>tussenblad!BV376</f>
        <v>0</v>
      </c>
      <c r="P387" s="4">
        <f>tussenblad!BW376</f>
        <v>0</v>
      </c>
      <c r="Q387" s="4">
        <f>tussenblad!BX376</f>
        <v>0</v>
      </c>
      <c r="R387" s="4">
        <f>tussenblad!BY376</f>
        <v>0</v>
      </c>
      <c r="S387" s="4">
        <f>tussenblad!BZ376</f>
        <v>0</v>
      </c>
      <c r="T387" s="4">
        <f>tussenblad!CA376</f>
        <v>0</v>
      </c>
      <c r="U387" s="4">
        <f>tussenblad!CB376</f>
        <v>0</v>
      </c>
      <c r="V387" s="4">
        <f>tussenblad!CC376</f>
        <v>0</v>
      </c>
      <c r="W387" s="4" t="s">
        <v>94</v>
      </c>
      <c r="X387" s="4" t="s">
        <v>94</v>
      </c>
      <c r="Y387" s="4" t="s">
        <v>94</v>
      </c>
      <c r="Z387" s="4" t="s">
        <v>95</v>
      </c>
      <c r="AA387" s="4" t="s">
        <v>95</v>
      </c>
      <c r="AB387" s="4" t="s">
        <v>95</v>
      </c>
      <c r="AC387" s="4" t="s">
        <v>91</v>
      </c>
      <c r="AD387" s="4" t="s">
        <v>91</v>
      </c>
      <c r="AE387" s="4">
        <v>0</v>
      </c>
      <c r="AF387" s="4">
        <v>0</v>
      </c>
      <c r="AG387" s="4">
        <f>tussenblad!J376</f>
        <v>0</v>
      </c>
      <c r="AH387" s="4">
        <f>tussenblad!I376</f>
        <v>0</v>
      </c>
    </row>
    <row r="388" spans="1:34" x14ac:dyDescent="0.2">
      <c r="A388" s="4" t="s">
        <v>93</v>
      </c>
      <c r="B388" s="4" t="str">
        <f>IF(C388=0,"&lt;BLANK&gt;",Basisgegevens!$F$3)</f>
        <v>&lt;BLANK&gt;</v>
      </c>
      <c r="C388" s="4">
        <f>tussenblad!E377</f>
        <v>0</v>
      </c>
      <c r="D388" s="4">
        <f>tussenblad!H377</f>
        <v>0</v>
      </c>
      <c r="E388" s="25">
        <f>tussenblad!N377</f>
        <v>0</v>
      </c>
      <c r="F388" s="4">
        <f>tussenblad!O377</f>
        <v>0</v>
      </c>
      <c r="G388" s="4">
        <f>tussenblad!P377</f>
        <v>0</v>
      </c>
      <c r="H388" s="25">
        <f>tussenblad!BT377</f>
        <v>0</v>
      </c>
      <c r="I388" s="4">
        <f>tussenblad!Q377</f>
        <v>0</v>
      </c>
      <c r="J388" s="26">
        <f>tussenblad!R377</f>
        <v>0</v>
      </c>
      <c r="K388" s="4">
        <f>IF(tussenblad!$F377="HC","",tussenblad!F377)</f>
        <v>0</v>
      </c>
      <c r="L388" s="4">
        <f>IF(tussenblad!$F377="HC",1,0)</f>
        <v>0</v>
      </c>
      <c r="M388" s="4" t="str">
        <f>IF(tussenblad!V377="Uit",2,"")</f>
        <v/>
      </c>
      <c r="N388" s="4">
        <f>tussenblad!W377</f>
        <v>0</v>
      </c>
      <c r="O388" s="4">
        <f>tussenblad!BV377</f>
        <v>0</v>
      </c>
      <c r="P388" s="4">
        <f>tussenblad!BW377</f>
        <v>0</v>
      </c>
      <c r="Q388" s="4">
        <f>tussenblad!BX377</f>
        <v>0</v>
      </c>
      <c r="R388" s="4">
        <f>tussenblad!BY377</f>
        <v>0</v>
      </c>
      <c r="S388" s="4">
        <f>tussenblad!BZ377</f>
        <v>0</v>
      </c>
      <c r="T388" s="4">
        <f>tussenblad!CA377</f>
        <v>0</v>
      </c>
      <c r="U388" s="4">
        <f>tussenblad!CB377</f>
        <v>0</v>
      </c>
      <c r="V388" s="4">
        <f>tussenblad!CC377</f>
        <v>0</v>
      </c>
      <c r="W388" s="4" t="s">
        <v>94</v>
      </c>
      <c r="X388" s="4" t="s">
        <v>94</v>
      </c>
      <c r="Y388" s="4" t="s">
        <v>94</v>
      </c>
      <c r="Z388" s="4" t="s">
        <v>95</v>
      </c>
      <c r="AA388" s="4" t="s">
        <v>95</v>
      </c>
      <c r="AB388" s="4" t="s">
        <v>95</v>
      </c>
      <c r="AC388" s="4" t="s">
        <v>91</v>
      </c>
      <c r="AD388" s="4" t="s">
        <v>91</v>
      </c>
      <c r="AE388" s="4">
        <v>0</v>
      </c>
      <c r="AF388" s="4">
        <v>0</v>
      </c>
      <c r="AG388" s="4">
        <f>tussenblad!J377</f>
        <v>0</v>
      </c>
      <c r="AH388" s="4">
        <f>tussenblad!I377</f>
        <v>0</v>
      </c>
    </row>
    <row r="389" spans="1:34" x14ac:dyDescent="0.2">
      <c r="A389" s="4" t="s">
        <v>93</v>
      </c>
      <c r="B389" s="4" t="str">
        <f>IF(C389=0,"&lt;BLANK&gt;",Basisgegevens!$F$3)</f>
        <v>&lt;BLANK&gt;</v>
      </c>
      <c r="C389" s="4">
        <f>tussenblad!E378</f>
        <v>0</v>
      </c>
      <c r="D389" s="4">
        <f>tussenblad!H378</f>
        <v>0</v>
      </c>
      <c r="E389" s="25">
        <f>tussenblad!N378</f>
        <v>0</v>
      </c>
      <c r="F389" s="4">
        <f>tussenblad!O378</f>
        <v>0</v>
      </c>
      <c r="G389" s="4">
        <f>tussenblad!P378</f>
        <v>0</v>
      </c>
      <c r="H389" s="25">
        <f>tussenblad!BT378</f>
        <v>0</v>
      </c>
      <c r="I389" s="4">
        <f>tussenblad!Q378</f>
        <v>0</v>
      </c>
      <c r="J389" s="26">
        <f>tussenblad!R378</f>
        <v>0</v>
      </c>
      <c r="K389" s="4">
        <f>IF(tussenblad!$F378="HC","",tussenblad!F378)</f>
        <v>0</v>
      </c>
      <c r="L389" s="4">
        <f>IF(tussenblad!$F378="HC",1,0)</f>
        <v>0</v>
      </c>
      <c r="M389" s="4" t="str">
        <f>IF(tussenblad!V378="Uit",2,"")</f>
        <v/>
      </c>
      <c r="N389" s="4">
        <f>tussenblad!W378</f>
        <v>0</v>
      </c>
      <c r="O389" s="4">
        <f>tussenblad!BV378</f>
        <v>0</v>
      </c>
      <c r="P389" s="4">
        <f>tussenblad!BW378</f>
        <v>0</v>
      </c>
      <c r="Q389" s="4">
        <f>tussenblad!BX378</f>
        <v>0</v>
      </c>
      <c r="R389" s="4">
        <f>tussenblad!BY378</f>
        <v>0</v>
      </c>
      <c r="S389" s="4">
        <f>tussenblad!BZ378</f>
        <v>0</v>
      </c>
      <c r="T389" s="4">
        <f>tussenblad!CA378</f>
        <v>0</v>
      </c>
      <c r="U389" s="4">
        <f>tussenblad!CB378</f>
        <v>0</v>
      </c>
      <c r="V389" s="4">
        <f>tussenblad!CC378</f>
        <v>0</v>
      </c>
      <c r="W389" s="4" t="s">
        <v>94</v>
      </c>
      <c r="X389" s="4" t="s">
        <v>94</v>
      </c>
      <c r="Y389" s="4" t="s">
        <v>94</v>
      </c>
      <c r="Z389" s="4" t="s">
        <v>95</v>
      </c>
      <c r="AA389" s="4" t="s">
        <v>95</v>
      </c>
      <c r="AB389" s="4" t="s">
        <v>95</v>
      </c>
      <c r="AC389" s="4" t="s">
        <v>91</v>
      </c>
      <c r="AD389" s="4" t="s">
        <v>91</v>
      </c>
      <c r="AE389" s="4">
        <v>0</v>
      </c>
      <c r="AF389" s="4">
        <v>0</v>
      </c>
      <c r="AG389" s="4">
        <f>tussenblad!J378</f>
        <v>0</v>
      </c>
      <c r="AH389" s="4">
        <f>tussenblad!I378</f>
        <v>0</v>
      </c>
    </row>
    <row r="390" spans="1:34" x14ac:dyDescent="0.2">
      <c r="A390" s="4" t="s">
        <v>93</v>
      </c>
      <c r="B390" s="4" t="str">
        <f>IF(C390=0,"&lt;BLANK&gt;",Basisgegevens!$F$3)</f>
        <v>&lt;BLANK&gt;</v>
      </c>
      <c r="C390" s="4">
        <f>tussenblad!E379</f>
        <v>0</v>
      </c>
      <c r="D390" s="4">
        <f>tussenblad!H379</f>
        <v>0</v>
      </c>
      <c r="E390" s="25">
        <f>tussenblad!N379</f>
        <v>0</v>
      </c>
      <c r="F390" s="4">
        <f>tussenblad!O379</f>
        <v>0</v>
      </c>
      <c r="G390" s="4">
        <f>tussenblad!P379</f>
        <v>0</v>
      </c>
      <c r="H390" s="25">
        <f>tussenblad!BT379</f>
        <v>0</v>
      </c>
      <c r="I390" s="4">
        <f>tussenblad!Q379</f>
        <v>0</v>
      </c>
      <c r="J390" s="26">
        <f>tussenblad!R379</f>
        <v>0</v>
      </c>
      <c r="K390" s="4">
        <f>IF(tussenblad!$F379="HC","",tussenblad!F379)</f>
        <v>0</v>
      </c>
      <c r="L390" s="4">
        <f>IF(tussenblad!$F379="HC",1,0)</f>
        <v>0</v>
      </c>
      <c r="M390" s="4" t="str">
        <f>IF(tussenblad!V379="Uit",2,"")</f>
        <v/>
      </c>
      <c r="N390" s="4">
        <f>tussenblad!W379</f>
        <v>0</v>
      </c>
      <c r="O390" s="4">
        <f>tussenblad!BV379</f>
        <v>0</v>
      </c>
      <c r="P390" s="4">
        <f>tussenblad!BW379</f>
        <v>0</v>
      </c>
      <c r="Q390" s="4">
        <f>tussenblad!BX379</f>
        <v>0</v>
      </c>
      <c r="R390" s="4">
        <f>tussenblad!BY379</f>
        <v>0</v>
      </c>
      <c r="S390" s="4">
        <f>tussenblad!BZ379</f>
        <v>0</v>
      </c>
      <c r="T390" s="4">
        <f>tussenblad!CA379</f>
        <v>0</v>
      </c>
      <c r="U390" s="4">
        <f>tussenblad!CB379</f>
        <v>0</v>
      </c>
      <c r="V390" s="4">
        <f>tussenblad!CC379</f>
        <v>0</v>
      </c>
      <c r="W390" s="4" t="s">
        <v>94</v>
      </c>
      <c r="X390" s="4" t="s">
        <v>94</v>
      </c>
      <c r="Y390" s="4" t="s">
        <v>94</v>
      </c>
      <c r="Z390" s="4" t="s">
        <v>95</v>
      </c>
      <c r="AA390" s="4" t="s">
        <v>95</v>
      </c>
      <c r="AB390" s="4" t="s">
        <v>95</v>
      </c>
      <c r="AC390" s="4" t="s">
        <v>91</v>
      </c>
      <c r="AD390" s="4" t="s">
        <v>91</v>
      </c>
      <c r="AE390" s="4">
        <v>0</v>
      </c>
      <c r="AF390" s="4">
        <v>0</v>
      </c>
      <c r="AG390" s="4">
        <f>tussenblad!J379</f>
        <v>0</v>
      </c>
      <c r="AH390" s="4">
        <f>tussenblad!I379</f>
        <v>0</v>
      </c>
    </row>
    <row r="391" spans="1:34" x14ac:dyDescent="0.2">
      <c r="A391" s="4" t="s">
        <v>93</v>
      </c>
      <c r="B391" s="4" t="str">
        <f>IF(C391=0,"&lt;BLANK&gt;",Basisgegevens!$F$3)</f>
        <v>&lt;BLANK&gt;</v>
      </c>
      <c r="C391" s="4">
        <f>tussenblad!E380</f>
        <v>0</v>
      </c>
      <c r="D391" s="4">
        <f>tussenblad!H380</f>
        <v>0</v>
      </c>
      <c r="E391" s="25">
        <f>tussenblad!N380</f>
        <v>0</v>
      </c>
      <c r="F391" s="4">
        <f>tussenblad!O380</f>
        <v>0</v>
      </c>
      <c r="G391" s="4">
        <f>tussenblad!P380</f>
        <v>0</v>
      </c>
      <c r="H391" s="25">
        <f>tussenblad!BT380</f>
        <v>0</v>
      </c>
      <c r="I391" s="4">
        <f>tussenblad!Q380</f>
        <v>0</v>
      </c>
      <c r="J391" s="26">
        <f>tussenblad!R380</f>
        <v>0</v>
      </c>
      <c r="K391" s="4">
        <f>IF(tussenblad!$F380="HC","",tussenblad!F380)</f>
        <v>0</v>
      </c>
      <c r="L391" s="4">
        <f>IF(tussenblad!$F380="HC",1,0)</f>
        <v>0</v>
      </c>
      <c r="M391" s="4" t="str">
        <f>IF(tussenblad!V380="Uit",2,"")</f>
        <v/>
      </c>
      <c r="N391" s="4">
        <f>tussenblad!W380</f>
        <v>0</v>
      </c>
      <c r="O391" s="4">
        <f>tussenblad!BV380</f>
        <v>0</v>
      </c>
      <c r="P391" s="4">
        <f>tussenblad!BW380</f>
        <v>0</v>
      </c>
      <c r="Q391" s="4">
        <f>tussenblad!BX380</f>
        <v>0</v>
      </c>
      <c r="R391" s="4">
        <f>tussenblad!BY380</f>
        <v>0</v>
      </c>
      <c r="S391" s="4">
        <f>tussenblad!BZ380</f>
        <v>0</v>
      </c>
      <c r="T391" s="4">
        <f>tussenblad!CA380</f>
        <v>0</v>
      </c>
      <c r="U391" s="4">
        <f>tussenblad!CB380</f>
        <v>0</v>
      </c>
      <c r="V391" s="4">
        <f>tussenblad!CC380</f>
        <v>0</v>
      </c>
      <c r="W391" s="4" t="s">
        <v>94</v>
      </c>
      <c r="X391" s="4" t="s">
        <v>94</v>
      </c>
      <c r="Y391" s="4" t="s">
        <v>94</v>
      </c>
      <c r="Z391" s="4" t="s">
        <v>95</v>
      </c>
      <c r="AA391" s="4" t="s">
        <v>95</v>
      </c>
      <c r="AB391" s="4" t="s">
        <v>95</v>
      </c>
      <c r="AC391" s="4" t="s">
        <v>91</v>
      </c>
      <c r="AD391" s="4" t="s">
        <v>91</v>
      </c>
      <c r="AE391" s="4">
        <v>0</v>
      </c>
      <c r="AF391" s="4">
        <v>0</v>
      </c>
      <c r="AG391" s="4">
        <f>tussenblad!J380</f>
        <v>0</v>
      </c>
      <c r="AH391" s="4">
        <f>tussenblad!I380</f>
        <v>0</v>
      </c>
    </row>
    <row r="392" spans="1:34" x14ac:dyDescent="0.2">
      <c r="A392" s="4" t="s">
        <v>93</v>
      </c>
      <c r="B392" s="4" t="str">
        <f>IF(C392=0,"&lt;BLANK&gt;",Basisgegevens!$F$3)</f>
        <v>&lt;BLANK&gt;</v>
      </c>
      <c r="C392" s="4">
        <f>tussenblad!E381</f>
        <v>0</v>
      </c>
      <c r="D392" s="4">
        <f>tussenblad!H381</f>
        <v>0</v>
      </c>
      <c r="E392" s="25">
        <f>tussenblad!N381</f>
        <v>0</v>
      </c>
      <c r="F392" s="4">
        <f>tussenblad!O381</f>
        <v>0</v>
      </c>
      <c r="G392" s="4">
        <f>tussenblad!P381</f>
        <v>0</v>
      </c>
      <c r="H392" s="25">
        <f>tussenblad!BT381</f>
        <v>0</v>
      </c>
      <c r="I392" s="4">
        <f>tussenblad!Q381</f>
        <v>0</v>
      </c>
      <c r="J392" s="26">
        <f>tussenblad!R381</f>
        <v>0</v>
      </c>
      <c r="K392" s="4">
        <f>IF(tussenblad!$F381="HC","",tussenblad!F381)</f>
        <v>0</v>
      </c>
      <c r="L392" s="4">
        <f>IF(tussenblad!$F381="HC",1,0)</f>
        <v>0</v>
      </c>
      <c r="M392" s="4" t="str">
        <f>IF(tussenblad!V381="Uit",2,"")</f>
        <v/>
      </c>
      <c r="N392" s="4">
        <f>tussenblad!W381</f>
        <v>0</v>
      </c>
      <c r="O392" s="4">
        <f>tussenblad!BV381</f>
        <v>0</v>
      </c>
      <c r="P392" s="4">
        <f>tussenblad!BW381</f>
        <v>0</v>
      </c>
      <c r="Q392" s="4">
        <f>tussenblad!BX381</f>
        <v>0</v>
      </c>
      <c r="R392" s="4">
        <f>tussenblad!BY381</f>
        <v>0</v>
      </c>
      <c r="S392" s="4">
        <f>tussenblad!BZ381</f>
        <v>0</v>
      </c>
      <c r="T392" s="4">
        <f>tussenblad!CA381</f>
        <v>0</v>
      </c>
      <c r="U392" s="4">
        <f>tussenblad!CB381</f>
        <v>0</v>
      </c>
      <c r="V392" s="4">
        <f>tussenblad!CC381</f>
        <v>0</v>
      </c>
      <c r="W392" s="4" t="s">
        <v>94</v>
      </c>
      <c r="X392" s="4" t="s">
        <v>94</v>
      </c>
      <c r="Y392" s="4" t="s">
        <v>94</v>
      </c>
      <c r="Z392" s="4" t="s">
        <v>95</v>
      </c>
      <c r="AA392" s="4" t="s">
        <v>95</v>
      </c>
      <c r="AB392" s="4" t="s">
        <v>95</v>
      </c>
      <c r="AC392" s="4" t="s">
        <v>91</v>
      </c>
      <c r="AD392" s="4" t="s">
        <v>91</v>
      </c>
      <c r="AE392" s="4">
        <v>0</v>
      </c>
      <c r="AF392" s="4">
        <v>0</v>
      </c>
      <c r="AG392" s="4">
        <f>tussenblad!J381</f>
        <v>0</v>
      </c>
      <c r="AH392" s="4">
        <f>tussenblad!I381</f>
        <v>0</v>
      </c>
    </row>
    <row r="393" spans="1:34" x14ac:dyDescent="0.2">
      <c r="A393" s="4" t="s">
        <v>93</v>
      </c>
      <c r="B393" s="4" t="str">
        <f>IF(C393=0,"&lt;BLANK&gt;",Basisgegevens!$F$3)</f>
        <v>&lt;BLANK&gt;</v>
      </c>
      <c r="C393" s="4">
        <f>tussenblad!E382</f>
        <v>0</v>
      </c>
      <c r="D393" s="4">
        <f>tussenblad!H382</f>
        <v>0</v>
      </c>
      <c r="E393" s="25">
        <f>tussenblad!N382</f>
        <v>0</v>
      </c>
      <c r="F393" s="4">
        <f>tussenblad!O382</f>
        <v>0</v>
      </c>
      <c r="G393" s="4">
        <f>tussenblad!P382</f>
        <v>0</v>
      </c>
      <c r="H393" s="25">
        <f>tussenblad!BT382</f>
        <v>0</v>
      </c>
      <c r="I393" s="4">
        <f>tussenblad!Q382</f>
        <v>0</v>
      </c>
      <c r="J393" s="26">
        <f>tussenblad!R382</f>
        <v>0</v>
      </c>
      <c r="K393" s="4">
        <f>IF(tussenblad!$F382="HC","",tussenblad!F382)</f>
        <v>0</v>
      </c>
      <c r="L393" s="4">
        <f>IF(tussenblad!$F382="HC",1,0)</f>
        <v>0</v>
      </c>
      <c r="M393" s="4" t="str">
        <f>IF(tussenblad!V382="Uit",2,"")</f>
        <v/>
      </c>
      <c r="N393" s="4">
        <f>tussenblad!W382</f>
        <v>0</v>
      </c>
      <c r="O393" s="4">
        <f>tussenblad!BV382</f>
        <v>0</v>
      </c>
      <c r="P393" s="4">
        <f>tussenblad!BW382</f>
        <v>0</v>
      </c>
      <c r="Q393" s="4">
        <f>tussenblad!BX382</f>
        <v>0</v>
      </c>
      <c r="R393" s="4">
        <f>tussenblad!BY382</f>
        <v>0</v>
      </c>
      <c r="S393" s="4">
        <f>tussenblad!BZ382</f>
        <v>0</v>
      </c>
      <c r="T393" s="4">
        <f>tussenblad!CA382</f>
        <v>0</v>
      </c>
      <c r="U393" s="4">
        <f>tussenblad!CB382</f>
        <v>0</v>
      </c>
      <c r="V393" s="4">
        <f>tussenblad!CC382</f>
        <v>0</v>
      </c>
      <c r="W393" s="4" t="s">
        <v>94</v>
      </c>
      <c r="X393" s="4" t="s">
        <v>94</v>
      </c>
      <c r="Y393" s="4" t="s">
        <v>94</v>
      </c>
      <c r="Z393" s="4" t="s">
        <v>95</v>
      </c>
      <c r="AA393" s="4" t="s">
        <v>95</v>
      </c>
      <c r="AB393" s="4" t="s">
        <v>95</v>
      </c>
      <c r="AC393" s="4" t="s">
        <v>91</v>
      </c>
      <c r="AD393" s="4" t="s">
        <v>91</v>
      </c>
      <c r="AE393" s="4">
        <v>0</v>
      </c>
      <c r="AF393" s="4">
        <v>0</v>
      </c>
      <c r="AG393" s="4">
        <f>tussenblad!J382</f>
        <v>0</v>
      </c>
      <c r="AH393" s="4">
        <f>tussenblad!I382</f>
        <v>0</v>
      </c>
    </row>
    <row r="394" spans="1:34" x14ac:dyDescent="0.2">
      <c r="A394" s="4" t="s">
        <v>93</v>
      </c>
      <c r="B394" s="4" t="str">
        <f>IF(C394=0,"&lt;BLANK&gt;",Basisgegevens!$F$3)</f>
        <v>&lt;BLANK&gt;</v>
      </c>
      <c r="C394" s="4">
        <f>tussenblad!E383</f>
        <v>0</v>
      </c>
      <c r="D394" s="4">
        <f>tussenblad!H383</f>
        <v>0</v>
      </c>
      <c r="E394" s="25">
        <f>tussenblad!N383</f>
        <v>0</v>
      </c>
      <c r="F394" s="4">
        <f>tussenblad!O383</f>
        <v>0</v>
      </c>
      <c r="G394" s="4">
        <f>tussenblad!P383</f>
        <v>0</v>
      </c>
      <c r="H394" s="25">
        <f>tussenblad!BT383</f>
        <v>0</v>
      </c>
      <c r="I394" s="4">
        <f>tussenblad!Q383</f>
        <v>0</v>
      </c>
      <c r="J394" s="26">
        <f>tussenblad!R383</f>
        <v>0</v>
      </c>
      <c r="K394" s="4">
        <f>IF(tussenblad!$F383="HC","",tussenblad!F383)</f>
        <v>0</v>
      </c>
      <c r="L394" s="4">
        <f>IF(tussenblad!$F383="HC",1,0)</f>
        <v>0</v>
      </c>
      <c r="M394" s="4" t="str">
        <f>IF(tussenblad!V383="Uit",2,"")</f>
        <v/>
      </c>
      <c r="N394" s="4">
        <f>tussenblad!W383</f>
        <v>0</v>
      </c>
      <c r="O394" s="4">
        <f>tussenblad!BV383</f>
        <v>0</v>
      </c>
      <c r="P394" s="4">
        <f>tussenblad!BW383</f>
        <v>0</v>
      </c>
      <c r="Q394" s="4">
        <f>tussenblad!BX383</f>
        <v>0</v>
      </c>
      <c r="R394" s="4">
        <f>tussenblad!BY383</f>
        <v>0</v>
      </c>
      <c r="S394" s="4">
        <f>tussenblad!BZ383</f>
        <v>0</v>
      </c>
      <c r="T394" s="4">
        <f>tussenblad!CA383</f>
        <v>0</v>
      </c>
      <c r="U394" s="4">
        <f>tussenblad!CB383</f>
        <v>0</v>
      </c>
      <c r="V394" s="4">
        <f>tussenblad!CC383</f>
        <v>0</v>
      </c>
      <c r="W394" s="4" t="s">
        <v>94</v>
      </c>
      <c r="X394" s="4" t="s">
        <v>94</v>
      </c>
      <c r="Y394" s="4" t="s">
        <v>94</v>
      </c>
      <c r="Z394" s="4" t="s">
        <v>95</v>
      </c>
      <c r="AA394" s="4" t="s">
        <v>95</v>
      </c>
      <c r="AB394" s="4" t="s">
        <v>95</v>
      </c>
      <c r="AC394" s="4" t="s">
        <v>91</v>
      </c>
      <c r="AD394" s="4" t="s">
        <v>91</v>
      </c>
      <c r="AE394" s="4">
        <v>0</v>
      </c>
      <c r="AF394" s="4">
        <v>0</v>
      </c>
      <c r="AG394" s="4">
        <f>tussenblad!J383</f>
        <v>0</v>
      </c>
      <c r="AH394" s="4">
        <f>tussenblad!I383</f>
        <v>0</v>
      </c>
    </row>
    <row r="395" spans="1:34" x14ac:dyDescent="0.2">
      <c r="A395" s="4" t="s">
        <v>93</v>
      </c>
      <c r="B395" s="4" t="str">
        <f>IF(C395=0,"&lt;BLANK&gt;",Basisgegevens!$F$3)</f>
        <v>&lt;BLANK&gt;</v>
      </c>
      <c r="C395" s="4">
        <f>tussenblad!E384</f>
        <v>0</v>
      </c>
      <c r="D395" s="4">
        <f>tussenblad!H384</f>
        <v>0</v>
      </c>
      <c r="E395" s="25">
        <f>tussenblad!N384</f>
        <v>0</v>
      </c>
      <c r="F395" s="4">
        <f>tussenblad!O384</f>
        <v>0</v>
      </c>
      <c r="G395" s="4">
        <f>tussenblad!P384</f>
        <v>0</v>
      </c>
      <c r="H395" s="25">
        <f>tussenblad!BT384</f>
        <v>0</v>
      </c>
      <c r="I395" s="4">
        <f>tussenblad!Q384</f>
        <v>0</v>
      </c>
      <c r="J395" s="26">
        <f>tussenblad!R384</f>
        <v>0</v>
      </c>
      <c r="K395" s="4">
        <f>IF(tussenblad!$F384="HC","",tussenblad!F384)</f>
        <v>0</v>
      </c>
      <c r="L395" s="4">
        <f>IF(tussenblad!$F384="HC",1,0)</f>
        <v>0</v>
      </c>
      <c r="M395" s="4" t="str">
        <f>IF(tussenblad!V384="Uit",2,"")</f>
        <v/>
      </c>
      <c r="N395" s="4">
        <f>tussenblad!W384</f>
        <v>0</v>
      </c>
      <c r="O395" s="4">
        <f>tussenblad!BV384</f>
        <v>0</v>
      </c>
      <c r="P395" s="4">
        <f>tussenblad!BW384</f>
        <v>0</v>
      </c>
      <c r="Q395" s="4">
        <f>tussenblad!BX384</f>
        <v>0</v>
      </c>
      <c r="R395" s="4">
        <f>tussenblad!BY384</f>
        <v>0</v>
      </c>
      <c r="S395" s="4">
        <f>tussenblad!BZ384</f>
        <v>0</v>
      </c>
      <c r="T395" s="4">
        <f>tussenblad!CA384</f>
        <v>0</v>
      </c>
      <c r="U395" s="4">
        <f>tussenblad!CB384</f>
        <v>0</v>
      </c>
      <c r="V395" s="4">
        <f>tussenblad!CC384</f>
        <v>0</v>
      </c>
      <c r="W395" s="4" t="s">
        <v>94</v>
      </c>
      <c r="X395" s="4" t="s">
        <v>94</v>
      </c>
      <c r="Y395" s="4" t="s">
        <v>94</v>
      </c>
      <c r="Z395" s="4" t="s">
        <v>95</v>
      </c>
      <c r="AA395" s="4" t="s">
        <v>95</v>
      </c>
      <c r="AB395" s="4" t="s">
        <v>95</v>
      </c>
      <c r="AC395" s="4" t="s">
        <v>91</v>
      </c>
      <c r="AD395" s="4" t="s">
        <v>91</v>
      </c>
      <c r="AE395" s="4">
        <v>0</v>
      </c>
      <c r="AF395" s="4">
        <v>0</v>
      </c>
      <c r="AG395" s="4">
        <f>tussenblad!J384</f>
        <v>0</v>
      </c>
      <c r="AH395" s="4">
        <f>tussenblad!I384</f>
        <v>0</v>
      </c>
    </row>
    <row r="396" spans="1:34" x14ac:dyDescent="0.2">
      <c r="A396" s="4" t="s">
        <v>93</v>
      </c>
      <c r="B396" s="4" t="str">
        <f>IF(C396=0,"&lt;BLANK&gt;",Basisgegevens!$F$3)</f>
        <v>&lt;BLANK&gt;</v>
      </c>
      <c r="C396" s="4">
        <f>tussenblad!E385</f>
        <v>0</v>
      </c>
      <c r="D396" s="4">
        <f>tussenblad!H385</f>
        <v>0</v>
      </c>
      <c r="E396" s="25">
        <f>tussenblad!N385</f>
        <v>0</v>
      </c>
      <c r="F396" s="4">
        <f>tussenblad!O385</f>
        <v>0</v>
      </c>
      <c r="G396" s="4">
        <f>tussenblad!P385</f>
        <v>0</v>
      </c>
      <c r="H396" s="25">
        <f>tussenblad!BT385</f>
        <v>0</v>
      </c>
      <c r="I396" s="4">
        <f>tussenblad!Q385</f>
        <v>0</v>
      </c>
      <c r="J396" s="26">
        <f>tussenblad!R385</f>
        <v>0</v>
      </c>
      <c r="K396" s="4">
        <f>IF(tussenblad!$F385="HC","",tussenblad!F385)</f>
        <v>0</v>
      </c>
      <c r="L396" s="4">
        <f>IF(tussenblad!$F385="HC",1,0)</f>
        <v>0</v>
      </c>
      <c r="M396" s="4" t="str">
        <f>IF(tussenblad!V385="Uit",2,"")</f>
        <v/>
      </c>
      <c r="N396" s="4">
        <f>tussenblad!W385</f>
        <v>0</v>
      </c>
      <c r="O396" s="4">
        <f>tussenblad!BV385</f>
        <v>0</v>
      </c>
      <c r="P396" s="4">
        <f>tussenblad!BW385</f>
        <v>0</v>
      </c>
      <c r="Q396" s="4">
        <f>tussenblad!BX385</f>
        <v>0</v>
      </c>
      <c r="R396" s="4">
        <f>tussenblad!BY385</f>
        <v>0</v>
      </c>
      <c r="S396" s="4">
        <f>tussenblad!BZ385</f>
        <v>0</v>
      </c>
      <c r="T396" s="4">
        <f>tussenblad!CA385</f>
        <v>0</v>
      </c>
      <c r="U396" s="4">
        <f>tussenblad!CB385</f>
        <v>0</v>
      </c>
      <c r="V396" s="4">
        <f>tussenblad!CC385</f>
        <v>0</v>
      </c>
      <c r="W396" s="4" t="s">
        <v>94</v>
      </c>
      <c r="X396" s="4" t="s">
        <v>94</v>
      </c>
      <c r="Y396" s="4" t="s">
        <v>94</v>
      </c>
      <c r="Z396" s="4" t="s">
        <v>95</v>
      </c>
      <c r="AA396" s="4" t="s">
        <v>95</v>
      </c>
      <c r="AB396" s="4" t="s">
        <v>95</v>
      </c>
      <c r="AC396" s="4" t="s">
        <v>91</v>
      </c>
      <c r="AD396" s="4" t="s">
        <v>91</v>
      </c>
      <c r="AE396" s="4">
        <v>0</v>
      </c>
      <c r="AF396" s="4">
        <v>0</v>
      </c>
      <c r="AG396" s="4">
        <f>tussenblad!J385</f>
        <v>0</v>
      </c>
      <c r="AH396" s="4">
        <f>tussenblad!I385</f>
        <v>0</v>
      </c>
    </row>
    <row r="397" spans="1:34" x14ac:dyDescent="0.2">
      <c r="A397" s="4" t="s">
        <v>93</v>
      </c>
      <c r="B397" s="4" t="str">
        <f>IF(C397=0,"&lt;BLANK&gt;",Basisgegevens!$F$3)</f>
        <v>&lt;BLANK&gt;</v>
      </c>
      <c r="C397" s="4">
        <f>tussenblad!E386</f>
        <v>0</v>
      </c>
      <c r="D397" s="4">
        <f>tussenblad!H386</f>
        <v>0</v>
      </c>
      <c r="E397" s="25">
        <f>tussenblad!N386</f>
        <v>0</v>
      </c>
      <c r="F397" s="4">
        <f>tussenblad!O386</f>
        <v>0</v>
      </c>
      <c r="G397" s="4">
        <f>tussenblad!P386</f>
        <v>0</v>
      </c>
      <c r="H397" s="25">
        <f>tussenblad!BT386</f>
        <v>0</v>
      </c>
      <c r="I397" s="4">
        <f>tussenblad!Q386</f>
        <v>0</v>
      </c>
      <c r="J397" s="26">
        <f>tussenblad!R386</f>
        <v>0</v>
      </c>
      <c r="K397" s="4">
        <f>IF(tussenblad!$F386="HC","",tussenblad!F386)</f>
        <v>0</v>
      </c>
      <c r="L397" s="4">
        <f>IF(tussenblad!$F386="HC",1,0)</f>
        <v>0</v>
      </c>
      <c r="M397" s="4" t="str">
        <f>IF(tussenblad!V386="Uit",2,"")</f>
        <v/>
      </c>
      <c r="N397" s="4">
        <f>tussenblad!W386</f>
        <v>0</v>
      </c>
      <c r="O397" s="4">
        <f>tussenblad!BV386</f>
        <v>0</v>
      </c>
      <c r="P397" s="4">
        <f>tussenblad!BW386</f>
        <v>0</v>
      </c>
      <c r="Q397" s="4">
        <f>tussenblad!BX386</f>
        <v>0</v>
      </c>
      <c r="R397" s="4">
        <f>tussenblad!BY386</f>
        <v>0</v>
      </c>
      <c r="S397" s="4">
        <f>tussenblad!BZ386</f>
        <v>0</v>
      </c>
      <c r="T397" s="4">
        <f>tussenblad!CA386</f>
        <v>0</v>
      </c>
      <c r="U397" s="4">
        <f>tussenblad!CB386</f>
        <v>0</v>
      </c>
      <c r="V397" s="4">
        <f>tussenblad!CC386</f>
        <v>0</v>
      </c>
      <c r="W397" s="4" t="s">
        <v>94</v>
      </c>
      <c r="X397" s="4" t="s">
        <v>94</v>
      </c>
      <c r="Y397" s="4" t="s">
        <v>94</v>
      </c>
      <c r="Z397" s="4" t="s">
        <v>95</v>
      </c>
      <c r="AA397" s="4" t="s">
        <v>95</v>
      </c>
      <c r="AB397" s="4" t="s">
        <v>95</v>
      </c>
      <c r="AC397" s="4" t="s">
        <v>91</v>
      </c>
      <c r="AD397" s="4" t="s">
        <v>91</v>
      </c>
      <c r="AE397" s="4">
        <v>0</v>
      </c>
      <c r="AF397" s="4">
        <v>0</v>
      </c>
      <c r="AG397" s="4">
        <f>tussenblad!J386</f>
        <v>0</v>
      </c>
      <c r="AH397" s="4">
        <f>tussenblad!I386</f>
        <v>0</v>
      </c>
    </row>
    <row r="398" spans="1:34" x14ac:dyDescent="0.2">
      <c r="A398" s="4" t="s">
        <v>93</v>
      </c>
      <c r="B398" s="4" t="str">
        <f>IF(C398=0,"&lt;BLANK&gt;",Basisgegevens!$F$3)</f>
        <v>&lt;BLANK&gt;</v>
      </c>
      <c r="C398" s="4">
        <f>tussenblad!E387</f>
        <v>0</v>
      </c>
      <c r="D398" s="4">
        <f>tussenblad!H387</f>
        <v>0</v>
      </c>
      <c r="E398" s="25">
        <f>tussenblad!N387</f>
        <v>0</v>
      </c>
      <c r="F398" s="4">
        <f>tussenblad!O387</f>
        <v>0</v>
      </c>
      <c r="G398" s="4">
        <f>tussenblad!P387</f>
        <v>0</v>
      </c>
      <c r="H398" s="25">
        <f>tussenblad!BT387</f>
        <v>0</v>
      </c>
      <c r="I398" s="4">
        <f>tussenblad!Q387</f>
        <v>0</v>
      </c>
      <c r="J398" s="26">
        <f>tussenblad!R387</f>
        <v>0</v>
      </c>
      <c r="K398" s="4">
        <f>IF(tussenblad!$F387="HC","",tussenblad!F387)</f>
        <v>0</v>
      </c>
      <c r="L398" s="4">
        <f>IF(tussenblad!$F387="HC",1,0)</f>
        <v>0</v>
      </c>
      <c r="M398" s="4" t="str">
        <f>IF(tussenblad!V387="Uit",2,"")</f>
        <v/>
      </c>
      <c r="N398" s="4">
        <f>tussenblad!W387</f>
        <v>0</v>
      </c>
      <c r="O398" s="4">
        <f>tussenblad!BV387</f>
        <v>0</v>
      </c>
      <c r="P398" s="4">
        <f>tussenblad!BW387</f>
        <v>0</v>
      </c>
      <c r="Q398" s="4">
        <f>tussenblad!BX387</f>
        <v>0</v>
      </c>
      <c r="R398" s="4">
        <f>tussenblad!BY387</f>
        <v>0</v>
      </c>
      <c r="S398" s="4">
        <f>tussenblad!BZ387</f>
        <v>0</v>
      </c>
      <c r="T398" s="4">
        <f>tussenblad!CA387</f>
        <v>0</v>
      </c>
      <c r="U398" s="4">
        <f>tussenblad!CB387</f>
        <v>0</v>
      </c>
      <c r="V398" s="4">
        <f>tussenblad!CC387</f>
        <v>0</v>
      </c>
      <c r="W398" s="4" t="s">
        <v>94</v>
      </c>
      <c r="X398" s="4" t="s">
        <v>94</v>
      </c>
      <c r="Y398" s="4" t="s">
        <v>94</v>
      </c>
      <c r="Z398" s="4" t="s">
        <v>95</v>
      </c>
      <c r="AA398" s="4" t="s">
        <v>95</v>
      </c>
      <c r="AB398" s="4" t="s">
        <v>95</v>
      </c>
      <c r="AC398" s="4" t="s">
        <v>91</v>
      </c>
      <c r="AD398" s="4" t="s">
        <v>91</v>
      </c>
      <c r="AE398" s="4">
        <v>0</v>
      </c>
      <c r="AF398" s="4">
        <v>0</v>
      </c>
      <c r="AG398" s="4">
        <f>tussenblad!J387</f>
        <v>0</v>
      </c>
      <c r="AH398" s="4">
        <f>tussenblad!I387</f>
        <v>0</v>
      </c>
    </row>
    <row r="399" spans="1:34" x14ac:dyDescent="0.2">
      <c r="A399" s="4" t="s">
        <v>93</v>
      </c>
      <c r="B399" s="4" t="str">
        <f>IF(C399=0,"&lt;BLANK&gt;",Basisgegevens!$F$3)</f>
        <v>&lt;BLANK&gt;</v>
      </c>
      <c r="C399" s="4">
        <f>tussenblad!E388</f>
        <v>0</v>
      </c>
      <c r="D399" s="4">
        <f>tussenblad!H388</f>
        <v>0</v>
      </c>
      <c r="E399" s="25">
        <f>tussenblad!N388</f>
        <v>0</v>
      </c>
      <c r="F399" s="4">
        <f>tussenblad!O388</f>
        <v>0</v>
      </c>
      <c r="G399" s="4">
        <f>tussenblad!P388</f>
        <v>0</v>
      </c>
      <c r="H399" s="25">
        <f>tussenblad!BT388</f>
        <v>0</v>
      </c>
      <c r="I399" s="4">
        <f>tussenblad!Q388</f>
        <v>0</v>
      </c>
      <c r="J399" s="26">
        <f>tussenblad!R388</f>
        <v>0</v>
      </c>
      <c r="K399" s="4">
        <f>IF(tussenblad!$F388="HC","",tussenblad!F388)</f>
        <v>0</v>
      </c>
      <c r="L399" s="4">
        <f>IF(tussenblad!$F388="HC",1,0)</f>
        <v>0</v>
      </c>
      <c r="M399" s="4" t="str">
        <f>IF(tussenblad!V388="Uit",2,"")</f>
        <v/>
      </c>
      <c r="N399" s="4">
        <f>tussenblad!W388</f>
        <v>0</v>
      </c>
      <c r="O399" s="4">
        <f>tussenblad!BV388</f>
        <v>0</v>
      </c>
      <c r="P399" s="4">
        <f>tussenblad!BW388</f>
        <v>0</v>
      </c>
      <c r="Q399" s="4">
        <f>tussenblad!BX388</f>
        <v>0</v>
      </c>
      <c r="R399" s="4">
        <f>tussenblad!BY388</f>
        <v>0</v>
      </c>
      <c r="S399" s="4">
        <f>tussenblad!BZ388</f>
        <v>0</v>
      </c>
      <c r="T399" s="4">
        <f>tussenblad!CA388</f>
        <v>0</v>
      </c>
      <c r="U399" s="4">
        <f>tussenblad!CB388</f>
        <v>0</v>
      </c>
      <c r="V399" s="4">
        <f>tussenblad!CC388</f>
        <v>0</v>
      </c>
      <c r="W399" s="4" t="s">
        <v>94</v>
      </c>
      <c r="X399" s="4" t="s">
        <v>94</v>
      </c>
      <c r="Y399" s="4" t="s">
        <v>94</v>
      </c>
      <c r="Z399" s="4" t="s">
        <v>95</v>
      </c>
      <c r="AA399" s="4" t="s">
        <v>95</v>
      </c>
      <c r="AB399" s="4" t="s">
        <v>95</v>
      </c>
      <c r="AC399" s="4" t="s">
        <v>91</v>
      </c>
      <c r="AD399" s="4" t="s">
        <v>91</v>
      </c>
      <c r="AE399" s="4">
        <v>0</v>
      </c>
      <c r="AF399" s="4">
        <v>0</v>
      </c>
      <c r="AG399" s="4">
        <f>tussenblad!J388</f>
        <v>0</v>
      </c>
      <c r="AH399" s="4">
        <f>tussenblad!I388</f>
        <v>0</v>
      </c>
    </row>
    <row r="400" spans="1:34" x14ac:dyDescent="0.2">
      <c r="A400" s="4" t="s">
        <v>93</v>
      </c>
      <c r="B400" s="4" t="str">
        <f>IF(C400=0,"&lt;BLANK&gt;",Basisgegevens!$F$3)</f>
        <v>&lt;BLANK&gt;</v>
      </c>
      <c r="C400" s="4">
        <f>tussenblad!E389</f>
        <v>0</v>
      </c>
      <c r="D400" s="4">
        <f>tussenblad!H389</f>
        <v>0</v>
      </c>
      <c r="E400" s="25">
        <f>tussenblad!N389</f>
        <v>0</v>
      </c>
      <c r="F400" s="4">
        <f>tussenblad!O389</f>
        <v>0</v>
      </c>
      <c r="G400" s="4">
        <f>tussenblad!P389</f>
        <v>0</v>
      </c>
      <c r="H400" s="25">
        <f>tussenblad!BT389</f>
        <v>0</v>
      </c>
      <c r="I400" s="4">
        <f>tussenblad!Q389</f>
        <v>0</v>
      </c>
      <c r="J400" s="26">
        <f>tussenblad!R389</f>
        <v>0</v>
      </c>
      <c r="K400" s="4">
        <f>IF(tussenblad!$F389="HC","",tussenblad!F389)</f>
        <v>0</v>
      </c>
      <c r="L400" s="4">
        <f>IF(tussenblad!$F389="HC",1,0)</f>
        <v>0</v>
      </c>
      <c r="M400" s="4" t="str">
        <f>IF(tussenblad!V389="Uit",2,"")</f>
        <v/>
      </c>
      <c r="N400" s="4">
        <f>tussenblad!W389</f>
        <v>0</v>
      </c>
      <c r="O400" s="4">
        <f>tussenblad!BV389</f>
        <v>0</v>
      </c>
      <c r="P400" s="4">
        <f>tussenblad!BW389</f>
        <v>0</v>
      </c>
      <c r="Q400" s="4">
        <f>tussenblad!BX389</f>
        <v>0</v>
      </c>
      <c r="R400" s="4">
        <f>tussenblad!BY389</f>
        <v>0</v>
      </c>
      <c r="S400" s="4">
        <f>tussenblad!BZ389</f>
        <v>0</v>
      </c>
      <c r="T400" s="4">
        <f>tussenblad!CA389</f>
        <v>0</v>
      </c>
      <c r="U400" s="4">
        <f>tussenblad!CB389</f>
        <v>0</v>
      </c>
      <c r="V400" s="4">
        <f>tussenblad!CC389</f>
        <v>0</v>
      </c>
      <c r="W400" s="4" t="s">
        <v>94</v>
      </c>
      <c r="X400" s="4" t="s">
        <v>94</v>
      </c>
      <c r="Y400" s="4" t="s">
        <v>94</v>
      </c>
      <c r="Z400" s="4" t="s">
        <v>95</v>
      </c>
      <c r="AA400" s="4" t="s">
        <v>95</v>
      </c>
      <c r="AB400" s="4" t="s">
        <v>95</v>
      </c>
      <c r="AC400" s="4" t="s">
        <v>91</v>
      </c>
      <c r="AD400" s="4" t="s">
        <v>91</v>
      </c>
      <c r="AE400" s="4">
        <v>0</v>
      </c>
      <c r="AF400" s="4">
        <v>0</v>
      </c>
      <c r="AG400" s="4">
        <f>tussenblad!J389</f>
        <v>0</v>
      </c>
      <c r="AH400" s="4">
        <f>tussenblad!I389</f>
        <v>0</v>
      </c>
    </row>
    <row r="401" spans="1:34" x14ac:dyDescent="0.2">
      <c r="A401" s="4" t="s">
        <v>93</v>
      </c>
      <c r="B401" s="4" t="str">
        <f>IF(C401=0,"&lt;BLANK&gt;",Basisgegevens!$F$3)</f>
        <v>&lt;BLANK&gt;</v>
      </c>
      <c r="C401" s="4">
        <f>tussenblad!E390</f>
        <v>0</v>
      </c>
      <c r="D401" s="4">
        <f>tussenblad!H390</f>
        <v>0</v>
      </c>
      <c r="E401" s="25">
        <f>tussenblad!N390</f>
        <v>0</v>
      </c>
      <c r="F401" s="4">
        <f>tussenblad!O390</f>
        <v>0</v>
      </c>
      <c r="G401" s="4">
        <f>tussenblad!P390</f>
        <v>0</v>
      </c>
      <c r="H401" s="25">
        <f>tussenblad!BT390</f>
        <v>0</v>
      </c>
      <c r="I401" s="4">
        <f>tussenblad!Q390</f>
        <v>0</v>
      </c>
      <c r="J401" s="26">
        <f>tussenblad!R390</f>
        <v>0</v>
      </c>
      <c r="K401" s="4">
        <f>IF(tussenblad!$F390="HC","",tussenblad!F390)</f>
        <v>0</v>
      </c>
      <c r="L401" s="4">
        <f>IF(tussenblad!$F390="HC",1,0)</f>
        <v>0</v>
      </c>
      <c r="M401" s="4" t="str">
        <f>IF(tussenblad!V390="Uit",2,"")</f>
        <v/>
      </c>
      <c r="N401" s="4">
        <f>tussenblad!W390</f>
        <v>0</v>
      </c>
      <c r="O401" s="4">
        <f>tussenblad!BV390</f>
        <v>0</v>
      </c>
      <c r="P401" s="4">
        <f>tussenblad!BW390</f>
        <v>0</v>
      </c>
      <c r="Q401" s="4">
        <f>tussenblad!BX390</f>
        <v>0</v>
      </c>
      <c r="R401" s="4">
        <f>tussenblad!BY390</f>
        <v>0</v>
      </c>
      <c r="S401" s="4">
        <f>tussenblad!BZ390</f>
        <v>0</v>
      </c>
      <c r="T401" s="4">
        <f>tussenblad!CA390</f>
        <v>0</v>
      </c>
      <c r="U401" s="4">
        <f>tussenblad!CB390</f>
        <v>0</v>
      </c>
      <c r="V401" s="4">
        <f>tussenblad!CC390</f>
        <v>0</v>
      </c>
      <c r="W401" s="4" t="s">
        <v>94</v>
      </c>
      <c r="X401" s="4" t="s">
        <v>94</v>
      </c>
      <c r="Y401" s="4" t="s">
        <v>94</v>
      </c>
      <c r="Z401" s="4" t="s">
        <v>95</v>
      </c>
      <c r="AA401" s="4" t="s">
        <v>95</v>
      </c>
      <c r="AB401" s="4" t="s">
        <v>95</v>
      </c>
      <c r="AC401" s="4" t="s">
        <v>91</v>
      </c>
      <c r="AD401" s="4" t="s">
        <v>91</v>
      </c>
      <c r="AE401" s="4">
        <v>0</v>
      </c>
      <c r="AF401" s="4">
        <v>0</v>
      </c>
      <c r="AG401" s="4">
        <f>tussenblad!J390</f>
        <v>0</v>
      </c>
      <c r="AH401" s="4">
        <f>tussenblad!I390</f>
        <v>0</v>
      </c>
    </row>
    <row r="402" spans="1:34" x14ac:dyDescent="0.2">
      <c r="A402" s="4" t="s">
        <v>93</v>
      </c>
      <c r="B402" s="4" t="str">
        <f>IF(C402=0,"&lt;BLANK&gt;",Basisgegevens!$F$3)</f>
        <v>&lt;BLANK&gt;</v>
      </c>
      <c r="C402" s="4">
        <f>tussenblad!E391</f>
        <v>0</v>
      </c>
      <c r="D402" s="4">
        <f>tussenblad!H391</f>
        <v>0</v>
      </c>
      <c r="E402" s="25">
        <f>tussenblad!N391</f>
        <v>0</v>
      </c>
      <c r="F402" s="4">
        <f>tussenblad!O391</f>
        <v>0</v>
      </c>
      <c r="G402" s="4">
        <f>tussenblad!P391</f>
        <v>0</v>
      </c>
      <c r="H402" s="25">
        <f>tussenblad!BT391</f>
        <v>0</v>
      </c>
      <c r="I402" s="4">
        <f>tussenblad!Q391</f>
        <v>0</v>
      </c>
      <c r="J402" s="26">
        <f>tussenblad!R391</f>
        <v>0</v>
      </c>
      <c r="K402" s="4">
        <f>IF(tussenblad!$F391="HC","",tussenblad!F391)</f>
        <v>0</v>
      </c>
      <c r="L402" s="4">
        <f>IF(tussenblad!$F391="HC",1,0)</f>
        <v>0</v>
      </c>
      <c r="M402" s="4" t="str">
        <f>IF(tussenblad!V391="Uit",2,"")</f>
        <v/>
      </c>
      <c r="N402" s="4">
        <f>tussenblad!W391</f>
        <v>0</v>
      </c>
      <c r="O402" s="4">
        <f>tussenblad!BV391</f>
        <v>0</v>
      </c>
      <c r="P402" s="4">
        <f>tussenblad!BW391</f>
        <v>0</v>
      </c>
      <c r="Q402" s="4">
        <f>tussenblad!BX391</f>
        <v>0</v>
      </c>
      <c r="R402" s="4">
        <f>tussenblad!BY391</f>
        <v>0</v>
      </c>
      <c r="S402" s="4">
        <f>tussenblad!BZ391</f>
        <v>0</v>
      </c>
      <c r="T402" s="4">
        <f>tussenblad!CA391</f>
        <v>0</v>
      </c>
      <c r="U402" s="4">
        <f>tussenblad!CB391</f>
        <v>0</v>
      </c>
      <c r="V402" s="4">
        <f>tussenblad!CC391</f>
        <v>0</v>
      </c>
      <c r="W402" s="4" t="s">
        <v>94</v>
      </c>
      <c r="X402" s="4" t="s">
        <v>94</v>
      </c>
      <c r="Y402" s="4" t="s">
        <v>94</v>
      </c>
      <c r="Z402" s="4" t="s">
        <v>95</v>
      </c>
      <c r="AA402" s="4" t="s">
        <v>95</v>
      </c>
      <c r="AB402" s="4" t="s">
        <v>95</v>
      </c>
      <c r="AC402" s="4" t="s">
        <v>91</v>
      </c>
      <c r="AD402" s="4" t="s">
        <v>91</v>
      </c>
      <c r="AE402" s="4">
        <v>0</v>
      </c>
      <c r="AF402" s="4">
        <v>0</v>
      </c>
      <c r="AG402" s="4">
        <f>tussenblad!J391</f>
        <v>0</v>
      </c>
      <c r="AH402" s="4">
        <f>tussenblad!I391</f>
        <v>0</v>
      </c>
    </row>
    <row r="403" spans="1:34" x14ac:dyDescent="0.2">
      <c r="A403" s="4" t="s">
        <v>93</v>
      </c>
      <c r="B403" s="4" t="str">
        <f>IF(C403=0,"&lt;BLANK&gt;",Basisgegevens!$F$3)</f>
        <v>&lt;BLANK&gt;</v>
      </c>
      <c r="C403" s="4">
        <f>tussenblad!E392</f>
        <v>0</v>
      </c>
      <c r="D403" s="4">
        <f>tussenblad!H392</f>
        <v>0</v>
      </c>
      <c r="E403" s="25">
        <f>tussenblad!N392</f>
        <v>0</v>
      </c>
      <c r="F403" s="4">
        <f>tussenblad!O392</f>
        <v>0</v>
      </c>
      <c r="G403" s="4">
        <f>tussenblad!P392</f>
        <v>0</v>
      </c>
      <c r="H403" s="25">
        <f>tussenblad!BT392</f>
        <v>0</v>
      </c>
      <c r="I403" s="4">
        <f>tussenblad!Q392</f>
        <v>0</v>
      </c>
      <c r="J403" s="26">
        <f>tussenblad!R392</f>
        <v>0</v>
      </c>
      <c r="K403" s="4">
        <f>IF(tussenblad!$F392="HC","",tussenblad!F392)</f>
        <v>0</v>
      </c>
      <c r="L403" s="4">
        <f>IF(tussenblad!$F392="HC",1,0)</f>
        <v>0</v>
      </c>
      <c r="M403" s="4" t="str">
        <f>IF(tussenblad!V392="Uit",2,"")</f>
        <v/>
      </c>
      <c r="N403" s="4">
        <f>tussenblad!W392</f>
        <v>0</v>
      </c>
      <c r="O403" s="4">
        <f>tussenblad!BV392</f>
        <v>0</v>
      </c>
      <c r="P403" s="4">
        <f>tussenblad!BW392</f>
        <v>0</v>
      </c>
      <c r="Q403" s="4">
        <f>tussenblad!BX392</f>
        <v>0</v>
      </c>
      <c r="R403" s="4">
        <f>tussenblad!BY392</f>
        <v>0</v>
      </c>
      <c r="S403" s="4">
        <f>tussenblad!BZ392</f>
        <v>0</v>
      </c>
      <c r="T403" s="4">
        <f>tussenblad!CA392</f>
        <v>0</v>
      </c>
      <c r="U403" s="4">
        <f>tussenblad!CB392</f>
        <v>0</v>
      </c>
      <c r="V403" s="4">
        <f>tussenblad!CC392</f>
        <v>0</v>
      </c>
      <c r="W403" s="4" t="s">
        <v>94</v>
      </c>
      <c r="X403" s="4" t="s">
        <v>94</v>
      </c>
      <c r="Y403" s="4" t="s">
        <v>94</v>
      </c>
      <c r="Z403" s="4" t="s">
        <v>95</v>
      </c>
      <c r="AA403" s="4" t="s">
        <v>95</v>
      </c>
      <c r="AB403" s="4" t="s">
        <v>95</v>
      </c>
      <c r="AC403" s="4" t="s">
        <v>91</v>
      </c>
      <c r="AD403" s="4" t="s">
        <v>91</v>
      </c>
      <c r="AE403" s="4">
        <v>0</v>
      </c>
      <c r="AF403" s="4">
        <v>0</v>
      </c>
      <c r="AG403" s="4">
        <f>tussenblad!J392</f>
        <v>0</v>
      </c>
      <c r="AH403" s="4">
        <f>tussenblad!I392</f>
        <v>0</v>
      </c>
    </row>
    <row r="404" spans="1:34" x14ac:dyDescent="0.2">
      <c r="A404" s="4" t="s">
        <v>93</v>
      </c>
      <c r="B404" s="4" t="str">
        <f>IF(C404=0,"&lt;BLANK&gt;",Basisgegevens!$F$3)</f>
        <v>&lt;BLANK&gt;</v>
      </c>
      <c r="C404" s="4">
        <f>tussenblad!E393</f>
        <v>0</v>
      </c>
      <c r="D404" s="4">
        <f>tussenblad!H393</f>
        <v>0</v>
      </c>
      <c r="E404" s="25">
        <f>tussenblad!N393</f>
        <v>0</v>
      </c>
      <c r="F404" s="4">
        <f>tussenblad!O393</f>
        <v>0</v>
      </c>
      <c r="G404" s="4">
        <f>tussenblad!P393</f>
        <v>0</v>
      </c>
      <c r="H404" s="25">
        <f>tussenblad!BT393</f>
        <v>0</v>
      </c>
      <c r="I404" s="4">
        <f>tussenblad!Q393</f>
        <v>0</v>
      </c>
      <c r="J404" s="26">
        <f>tussenblad!R393</f>
        <v>0</v>
      </c>
      <c r="K404" s="4">
        <f>IF(tussenblad!$F393="HC","",tussenblad!F393)</f>
        <v>0</v>
      </c>
      <c r="L404" s="4">
        <f>IF(tussenblad!$F393="HC",1,0)</f>
        <v>0</v>
      </c>
      <c r="M404" s="4" t="str">
        <f>IF(tussenblad!V393="Uit",2,"")</f>
        <v/>
      </c>
      <c r="N404" s="4">
        <f>tussenblad!W393</f>
        <v>0</v>
      </c>
      <c r="O404" s="4">
        <f>tussenblad!BV393</f>
        <v>0</v>
      </c>
      <c r="P404" s="4">
        <f>tussenblad!BW393</f>
        <v>0</v>
      </c>
      <c r="Q404" s="4">
        <f>tussenblad!BX393</f>
        <v>0</v>
      </c>
      <c r="R404" s="4">
        <f>tussenblad!BY393</f>
        <v>0</v>
      </c>
      <c r="S404" s="4">
        <f>tussenblad!BZ393</f>
        <v>0</v>
      </c>
      <c r="T404" s="4">
        <f>tussenblad!CA393</f>
        <v>0</v>
      </c>
      <c r="U404" s="4">
        <f>tussenblad!CB393</f>
        <v>0</v>
      </c>
      <c r="V404" s="4">
        <f>tussenblad!CC393</f>
        <v>0</v>
      </c>
      <c r="W404" s="4" t="s">
        <v>94</v>
      </c>
      <c r="X404" s="4" t="s">
        <v>94</v>
      </c>
      <c r="Y404" s="4" t="s">
        <v>94</v>
      </c>
      <c r="Z404" s="4" t="s">
        <v>95</v>
      </c>
      <c r="AA404" s="4" t="s">
        <v>95</v>
      </c>
      <c r="AB404" s="4" t="s">
        <v>95</v>
      </c>
      <c r="AC404" s="4" t="s">
        <v>91</v>
      </c>
      <c r="AD404" s="4" t="s">
        <v>91</v>
      </c>
      <c r="AE404" s="4">
        <v>0</v>
      </c>
      <c r="AF404" s="4">
        <v>0</v>
      </c>
      <c r="AG404" s="4">
        <f>tussenblad!J393</f>
        <v>0</v>
      </c>
      <c r="AH404" s="4">
        <f>tussenblad!I393</f>
        <v>0</v>
      </c>
    </row>
    <row r="405" spans="1:34" x14ac:dyDescent="0.2">
      <c r="A405" s="4" t="s">
        <v>93</v>
      </c>
      <c r="B405" s="4" t="str">
        <f>IF(C405=0,"&lt;BLANK&gt;",Basisgegevens!$F$3)</f>
        <v>&lt;BLANK&gt;</v>
      </c>
      <c r="C405" s="4">
        <f>tussenblad!E394</f>
        <v>0</v>
      </c>
      <c r="D405" s="4">
        <f>tussenblad!H394</f>
        <v>0</v>
      </c>
      <c r="E405" s="25">
        <f>tussenblad!N394</f>
        <v>0</v>
      </c>
      <c r="F405" s="4">
        <f>tussenblad!O394</f>
        <v>0</v>
      </c>
      <c r="G405" s="4">
        <f>tussenblad!P394</f>
        <v>0</v>
      </c>
      <c r="H405" s="25">
        <f>tussenblad!BT394</f>
        <v>0</v>
      </c>
      <c r="I405" s="4">
        <f>tussenblad!Q394</f>
        <v>0</v>
      </c>
      <c r="J405" s="26">
        <f>tussenblad!R394</f>
        <v>0</v>
      </c>
      <c r="K405" s="4">
        <f>IF(tussenblad!$F394="HC","",tussenblad!F394)</f>
        <v>0</v>
      </c>
      <c r="L405" s="4">
        <f>IF(tussenblad!$F394="HC",1,0)</f>
        <v>0</v>
      </c>
      <c r="M405" s="4" t="str">
        <f>IF(tussenblad!V394="Uit",2,"")</f>
        <v/>
      </c>
      <c r="N405" s="4">
        <f>tussenblad!W394</f>
        <v>0</v>
      </c>
      <c r="O405" s="4">
        <f>tussenblad!BV394</f>
        <v>0</v>
      </c>
      <c r="P405" s="4">
        <f>tussenblad!BW394</f>
        <v>0</v>
      </c>
      <c r="Q405" s="4">
        <f>tussenblad!BX394</f>
        <v>0</v>
      </c>
      <c r="R405" s="4">
        <f>tussenblad!BY394</f>
        <v>0</v>
      </c>
      <c r="S405" s="4">
        <f>tussenblad!BZ394</f>
        <v>0</v>
      </c>
      <c r="T405" s="4">
        <f>tussenblad!CA394</f>
        <v>0</v>
      </c>
      <c r="U405" s="4">
        <f>tussenblad!CB394</f>
        <v>0</v>
      </c>
      <c r="V405" s="4">
        <f>tussenblad!CC394</f>
        <v>0</v>
      </c>
      <c r="W405" s="4" t="s">
        <v>94</v>
      </c>
      <c r="X405" s="4" t="s">
        <v>94</v>
      </c>
      <c r="Y405" s="4" t="s">
        <v>94</v>
      </c>
      <c r="Z405" s="4" t="s">
        <v>95</v>
      </c>
      <c r="AA405" s="4" t="s">
        <v>95</v>
      </c>
      <c r="AB405" s="4" t="s">
        <v>95</v>
      </c>
      <c r="AC405" s="4" t="s">
        <v>91</v>
      </c>
      <c r="AD405" s="4" t="s">
        <v>91</v>
      </c>
      <c r="AE405" s="4">
        <v>0</v>
      </c>
      <c r="AF405" s="4">
        <v>0</v>
      </c>
      <c r="AG405" s="4">
        <f>tussenblad!J394</f>
        <v>0</v>
      </c>
      <c r="AH405" s="4">
        <f>tussenblad!I394</f>
        <v>0</v>
      </c>
    </row>
    <row r="406" spans="1:34" x14ac:dyDescent="0.2">
      <c r="A406" s="4" t="s">
        <v>93</v>
      </c>
      <c r="B406" s="4" t="str">
        <f>IF(C406=0,"&lt;BLANK&gt;",Basisgegevens!$F$3)</f>
        <v>&lt;BLANK&gt;</v>
      </c>
      <c r="C406" s="4">
        <f>tussenblad!E395</f>
        <v>0</v>
      </c>
      <c r="D406" s="4">
        <f>tussenblad!H395</f>
        <v>0</v>
      </c>
      <c r="E406" s="25">
        <f>tussenblad!N395</f>
        <v>0</v>
      </c>
      <c r="F406" s="4">
        <f>tussenblad!O395</f>
        <v>0</v>
      </c>
      <c r="G406" s="4">
        <f>tussenblad!P395</f>
        <v>0</v>
      </c>
      <c r="H406" s="25">
        <f>tussenblad!BT395</f>
        <v>0</v>
      </c>
      <c r="I406" s="4">
        <f>tussenblad!Q395</f>
        <v>0</v>
      </c>
      <c r="J406" s="26">
        <f>tussenblad!R395</f>
        <v>0</v>
      </c>
      <c r="K406" s="4">
        <f>IF(tussenblad!$F395="HC","",tussenblad!F395)</f>
        <v>0</v>
      </c>
      <c r="L406" s="4">
        <f>IF(tussenblad!$F395="HC",1,0)</f>
        <v>0</v>
      </c>
      <c r="M406" s="4" t="str">
        <f>IF(tussenblad!V395="Uit",2,"")</f>
        <v/>
      </c>
      <c r="N406" s="4">
        <f>tussenblad!W395</f>
        <v>0</v>
      </c>
      <c r="O406" s="4">
        <f>tussenblad!BV395</f>
        <v>0</v>
      </c>
      <c r="P406" s="4">
        <f>tussenblad!BW395</f>
        <v>0</v>
      </c>
      <c r="Q406" s="4">
        <f>tussenblad!BX395</f>
        <v>0</v>
      </c>
      <c r="R406" s="4">
        <f>tussenblad!BY395</f>
        <v>0</v>
      </c>
      <c r="S406" s="4">
        <f>tussenblad!BZ395</f>
        <v>0</v>
      </c>
      <c r="T406" s="4">
        <f>tussenblad!CA395</f>
        <v>0</v>
      </c>
      <c r="U406" s="4">
        <f>tussenblad!CB395</f>
        <v>0</v>
      </c>
      <c r="V406" s="4">
        <f>tussenblad!CC395</f>
        <v>0</v>
      </c>
      <c r="W406" s="4" t="s">
        <v>94</v>
      </c>
      <c r="X406" s="4" t="s">
        <v>94</v>
      </c>
      <c r="Y406" s="4" t="s">
        <v>94</v>
      </c>
      <c r="Z406" s="4" t="s">
        <v>95</v>
      </c>
      <c r="AA406" s="4" t="s">
        <v>95</v>
      </c>
      <c r="AB406" s="4" t="s">
        <v>95</v>
      </c>
      <c r="AC406" s="4" t="s">
        <v>91</v>
      </c>
      <c r="AD406" s="4" t="s">
        <v>91</v>
      </c>
      <c r="AE406" s="4">
        <v>0</v>
      </c>
      <c r="AF406" s="4">
        <v>0</v>
      </c>
      <c r="AG406" s="4">
        <f>tussenblad!J395</f>
        <v>0</v>
      </c>
      <c r="AH406" s="4">
        <f>tussenblad!I395</f>
        <v>0</v>
      </c>
    </row>
    <row r="407" spans="1:34" x14ac:dyDescent="0.2">
      <c r="A407" s="4" t="s">
        <v>93</v>
      </c>
      <c r="B407" s="4" t="str">
        <f>IF(C407=0,"&lt;BLANK&gt;",Basisgegevens!$F$3)</f>
        <v>&lt;BLANK&gt;</v>
      </c>
      <c r="C407" s="4">
        <f>tussenblad!E396</f>
        <v>0</v>
      </c>
      <c r="D407" s="4">
        <f>tussenblad!H396</f>
        <v>0</v>
      </c>
      <c r="E407" s="25">
        <f>tussenblad!N396</f>
        <v>0</v>
      </c>
      <c r="F407" s="4">
        <f>tussenblad!O396</f>
        <v>0</v>
      </c>
      <c r="G407" s="4">
        <f>tussenblad!P396</f>
        <v>0</v>
      </c>
      <c r="H407" s="25">
        <f>tussenblad!BT396</f>
        <v>0</v>
      </c>
      <c r="I407" s="4">
        <f>tussenblad!Q396</f>
        <v>0</v>
      </c>
      <c r="J407" s="26">
        <f>tussenblad!R396</f>
        <v>0</v>
      </c>
      <c r="K407" s="4">
        <f>IF(tussenblad!$F396="HC","",tussenblad!F396)</f>
        <v>0</v>
      </c>
      <c r="L407" s="4">
        <f>IF(tussenblad!$F396="HC",1,0)</f>
        <v>0</v>
      </c>
      <c r="M407" s="4" t="str">
        <f>IF(tussenblad!V396="Uit",2,"")</f>
        <v/>
      </c>
      <c r="N407" s="4">
        <f>tussenblad!W396</f>
        <v>0</v>
      </c>
      <c r="O407" s="4">
        <f>tussenblad!BV396</f>
        <v>0</v>
      </c>
      <c r="P407" s="4">
        <f>tussenblad!BW396</f>
        <v>0</v>
      </c>
      <c r="Q407" s="4">
        <f>tussenblad!BX396</f>
        <v>0</v>
      </c>
      <c r="R407" s="4">
        <f>tussenblad!BY396</f>
        <v>0</v>
      </c>
      <c r="S407" s="4">
        <f>tussenblad!BZ396</f>
        <v>0</v>
      </c>
      <c r="T407" s="4">
        <f>tussenblad!CA396</f>
        <v>0</v>
      </c>
      <c r="U407" s="4">
        <f>tussenblad!CB396</f>
        <v>0</v>
      </c>
      <c r="V407" s="4">
        <f>tussenblad!CC396</f>
        <v>0</v>
      </c>
      <c r="W407" s="4" t="s">
        <v>94</v>
      </c>
      <c r="X407" s="4" t="s">
        <v>94</v>
      </c>
      <c r="Y407" s="4" t="s">
        <v>94</v>
      </c>
      <c r="Z407" s="4" t="s">
        <v>95</v>
      </c>
      <c r="AA407" s="4" t="s">
        <v>95</v>
      </c>
      <c r="AB407" s="4" t="s">
        <v>95</v>
      </c>
      <c r="AC407" s="4" t="s">
        <v>91</v>
      </c>
      <c r="AD407" s="4" t="s">
        <v>91</v>
      </c>
      <c r="AE407" s="4">
        <v>0</v>
      </c>
      <c r="AF407" s="4">
        <v>0</v>
      </c>
      <c r="AG407" s="4">
        <f>tussenblad!J396</f>
        <v>0</v>
      </c>
      <c r="AH407" s="4">
        <f>tussenblad!I396</f>
        <v>0</v>
      </c>
    </row>
    <row r="408" spans="1:34" x14ac:dyDescent="0.2">
      <c r="A408" s="4" t="s">
        <v>93</v>
      </c>
      <c r="B408" s="4" t="str">
        <f>IF(C408=0,"&lt;BLANK&gt;",Basisgegevens!$F$3)</f>
        <v>&lt;BLANK&gt;</v>
      </c>
      <c r="C408" s="4">
        <f>tussenblad!E397</f>
        <v>0</v>
      </c>
      <c r="D408" s="4">
        <f>tussenblad!H397</f>
        <v>0</v>
      </c>
      <c r="E408" s="25">
        <f>tussenblad!N397</f>
        <v>0</v>
      </c>
      <c r="F408" s="4">
        <f>tussenblad!O397</f>
        <v>0</v>
      </c>
      <c r="G408" s="4">
        <f>tussenblad!P397</f>
        <v>0</v>
      </c>
      <c r="H408" s="25">
        <f>tussenblad!BT397</f>
        <v>0</v>
      </c>
      <c r="I408" s="4">
        <f>tussenblad!Q397</f>
        <v>0</v>
      </c>
      <c r="J408" s="26">
        <f>tussenblad!R397</f>
        <v>0</v>
      </c>
      <c r="K408" s="4">
        <f>IF(tussenblad!$F397="HC","",tussenblad!F397)</f>
        <v>0</v>
      </c>
      <c r="L408" s="4">
        <f>IF(tussenblad!$F397="HC",1,0)</f>
        <v>0</v>
      </c>
      <c r="M408" s="4" t="str">
        <f>IF(tussenblad!V397="Uit",2,"")</f>
        <v/>
      </c>
      <c r="N408" s="4">
        <f>tussenblad!W397</f>
        <v>0</v>
      </c>
      <c r="O408" s="4">
        <f>tussenblad!BV397</f>
        <v>0</v>
      </c>
      <c r="P408" s="4">
        <f>tussenblad!BW397</f>
        <v>0</v>
      </c>
      <c r="Q408" s="4">
        <f>tussenblad!BX397</f>
        <v>0</v>
      </c>
      <c r="R408" s="4">
        <f>tussenblad!BY397</f>
        <v>0</v>
      </c>
      <c r="S408" s="4">
        <f>tussenblad!BZ397</f>
        <v>0</v>
      </c>
      <c r="T408" s="4">
        <f>tussenblad!CA397</f>
        <v>0</v>
      </c>
      <c r="U408" s="4">
        <f>tussenblad!CB397</f>
        <v>0</v>
      </c>
      <c r="V408" s="4">
        <f>tussenblad!CC397</f>
        <v>0</v>
      </c>
      <c r="W408" s="4" t="s">
        <v>94</v>
      </c>
      <c r="X408" s="4" t="s">
        <v>94</v>
      </c>
      <c r="Y408" s="4" t="s">
        <v>94</v>
      </c>
      <c r="Z408" s="4" t="s">
        <v>95</v>
      </c>
      <c r="AA408" s="4" t="s">
        <v>95</v>
      </c>
      <c r="AB408" s="4" t="s">
        <v>95</v>
      </c>
      <c r="AC408" s="4" t="s">
        <v>91</v>
      </c>
      <c r="AD408" s="4" t="s">
        <v>91</v>
      </c>
      <c r="AE408" s="4">
        <v>0</v>
      </c>
      <c r="AF408" s="4">
        <v>0</v>
      </c>
      <c r="AG408" s="4">
        <f>tussenblad!J397</f>
        <v>0</v>
      </c>
      <c r="AH408" s="4">
        <f>tussenblad!I397</f>
        <v>0</v>
      </c>
    </row>
    <row r="409" spans="1:34" x14ac:dyDescent="0.2">
      <c r="A409" s="4" t="s">
        <v>93</v>
      </c>
      <c r="B409" s="4" t="str">
        <f>IF(C409=0,"&lt;BLANK&gt;",Basisgegevens!$F$3)</f>
        <v>&lt;BLANK&gt;</v>
      </c>
      <c r="C409" s="4">
        <f>tussenblad!E398</f>
        <v>0</v>
      </c>
      <c r="D409" s="4">
        <f>tussenblad!H398</f>
        <v>0</v>
      </c>
      <c r="E409" s="25">
        <f>tussenblad!N398</f>
        <v>0</v>
      </c>
      <c r="F409" s="4">
        <f>tussenblad!O398</f>
        <v>0</v>
      </c>
      <c r="G409" s="4">
        <f>tussenblad!P398</f>
        <v>0</v>
      </c>
      <c r="H409" s="25">
        <f>tussenblad!BT398</f>
        <v>0</v>
      </c>
      <c r="I409" s="4">
        <f>tussenblad!Q398</f>
        <v>0</v>
      </c>
      <c r="J409" s="26">
        <f>tussenblad!R398</f>
        <v>0</v>
      </c>
      <c r="K409" s="4">
        <f>IF(tussenblad!$F398="HC","",tussenblad!F398)</f>
        <v>0</v>
      </c>
      <c r="L409" s="4">
        <f>IF(tussenblad!$F398="HC",1,0)</f>
        <v>0</v>
      </c>
      <c r="M409" s="4" t="str">
        <f>IF(tussenblad!V398="Uit",2,"")</f>
        <v/>
      </c>
      <c r="N409" s="4">
        <f>tussenblad!W398</f>
        <v>0</v>
      </c>
      <c r="O409" s="4">
        <f>tussenblad!BV398</f>
        <v>0</v>
      </c>
      <c r="P409" s="4">
        <f>tussenblad!BW398</f>
        <v>0</v>
      </c>
      <c r="Q409" s="4">
        <f>tussenblad!BX398</f>
        <v>0</v>
      </c>
      <c r="R409" s="4">
        <f>tussenblad!BY398</f>
        <v>0</v>
      </c>
      <c r="S409" s="4">
        <f>tussenblad!BZ398</f>
        <v>0</v>
      </c>
      <c r="T409" s="4">
        <f>tussenblad!CA398</f>
        <v>0</v>
      </c>
      <c r="U409" s="4">
        <f>tussenblad!CB398</f>
        <v>0</v>
      </c>
      <c r="V409" s="4">
        <f>tussenblad!CC398</f>
        <v>0</v>
      </c>
      <c r="W409" s="4" t="s">
        <v>94</v>
      </c>
      <c r="X409" s="4" t="s">
        <v>94</v>
      </c>
      <c r="Y409" s="4" t="s">
        <v>94</v>
      </c>
      <c r="Z409" s="4" t="s">
        <v>95</v>
      </c>
      <c r="AA409" s="4" t="s">
        <v>95</v>
      </c>
      <c r="AB409" s="4" t="s">
        <v>95</v>
      </c>
      <c r="AC409" s="4" t="s">
        <v>91</v>
      </c>
      <c r="AD409" s="4" t="s">
        <v>91</v>
      </c>
      <c r="AE409" s="4">
        <v>0</v>
      </c>
      <c r="AF409" s="4">
        <v>0</v>
      </c>
      <c r="AG409" s="4">
        <f>tussenblad!J398</f>
        <v>0</v>
      </c>
      <c r="AH409" s="4">
        <f>tussenblad!I398</f>
        <v>0</v>
      </c>
    </row>
    <row r="410" spans="1:34" x14ac:dyDescent="0.2">
      <c r="A410" s="4" t="s">
        <v>93</v>
      </c>
      <c r="B410" s="4" t="str">
        <f>IF(C410=0,"&lt;BLANK&gt;",Basisgegevens!$F$3)</f>
        <v>&lt;BLANK&gt;</v>
      </c>
      <c r="C410" s="4">
        <f>tussenblad!E399</f>
        <v>0</v>
      </c>
      <c r="D410" s="4">
        <f>tussenblad!H399</f>
        <v>0</v>
      </c>
      <c r="E410" s="25">
        <f>tussenblad!N399</f>
        <v>0</v>
      </c>
      <c r="F410" s="4">
        <f>tussenblad!O399</f>
        <v>0</v>
      </c>
      <c r="G410" s="4">
        <f>tussenblad!P399</f>
        <v>0</v>
      </c>
      <c r="H410" s="25">
        <f>tussenblad!BT399</f>
        <v>0</v>
      </c>
      <c r="I410" s="4">
        <f>tussenblad!Q399</f>
        <v>0</v>
      </c>
      <c r="J410" s="26">
        <f>tussenblad!R399</f>
        <v>0</v>
      </c>
      <c r="K410" s="4">
        <f>IF(tussenblad!$F399="HC","",tussenblad!F399)</f>
        <v>0</v>
      </c>
      <c r="L410" s="4">
        <f>IF(tussenblad!$F399="HC",1,0)</f>
        <v>0</v>
      </c>
      <c r="M410" s="4" t="str">
        <f>IF(tussenblad!V399="Uit",2,"")</f>
        <v/>
      </c>
      <c r="N410" s="4">
        <f>tussenblad!W399</f>
        <v>0</v>
      </c>
      <c r="O410" s="4">
        <f>tussenblad!BV399</f>
        <v>0</v>
      </c>
      <c r="P410" s="4">
        <f>tussenblad!BW399</f>
        <v>0</v>
      </c>
      <c r="Q410" s="4">
        <f>tussenblad!BX399</f>
        <v>0</v>
      </c>
      <c r="R410" s="4">
        <f>tussenblad!BY399</f>
        <v>0</v>
      </c>
      <c r="S410" s="4">
        <f>tussenblad!BZ399</f>
        <v>0</v>
      </c>
      <c r="T410" s="4">
        <f>tussenblad!CA399</f>
        <v>0</v>
      </c>
      <c r="U410" s="4">
        <f>tussenblad!CB399</f>
        <v>0</v>
      </c>
      <c r="V410" s="4">
        <f>tussenblad!CC399</f>
        <v>0</v>
      </c>
      <c r="W410" s="4" t="s">
        <v>94</v>
      </c>
      <c r="X410" s="4" t="s">
        <v>94</v>
      </c>
      <c r="Y410" s="4" t="s">
        <v>94</v>
      </c>
      <c r="Z410" s="4" t="s">
        <v>95</v>
      </c>
      <c r="AA410" s="4" t="s">
        <v>95</v>
      </c>
      <c r="AB410" s="4" t="s">
        <v>95</v>
      </c>
      <c r="AC410" s="4" t="s">
        <v>91</v>
      </c>
      <c r="AD410" s="4" t="s">
        <v>91</v>
      </c>
      <c r="AE410" s="4">
        <v>0</v>
      </c>
      <c r="AF410" s="4">
        <v>0</v>
      </c>
      <c r="AG410" s="4">
        <f>tussenblad!J399</f>
        <v>0</v>
      </c>
      <c r="AH410" s="4">
        <f>tussenblad!I399</f>
        <v>0</v>
      </c>
    </row>
    <row r="411" spans="1:34" x14ac:dyDescent="0.2">
      <c r="A411" s="4" t="s">
        <v>93</v>
      </c>
      <c r="B411" s="4" t="str">
        <f>IF(C411=0,"&lt;BLANK&gt;",Basisgegevens!$F$3)</f>
        <v>&lt;BLANK&gt;</v>
      </c>
      <c r="C411" s="4">
        <f>tussenblad!E400</f>
        <v>0</v>
      </c>
      <c r="D411" s="4">
        <f>tussenblad!H400</f>
        <v>0</v>
      </c>
      <c r="E411" s="25">
        <f>tussenblad!N400</f>
        <v>0</v>
      </c>
      <c r="F411" s="4">
        <f>tussenblad!O400</f>
        <v>0</v>
      </c>
      <c r="G411" s="4">
        <f>tussenblad!P400</f>
        <v>0</v>
      </c>
      <c r="H411" s="25">
        <f>tussenblad!BT400</f>
        <v>0</v>
      </c>
      <c r="I411" s="4">
        <f>tussenblad!Q400</f>
        <v>0</v>
      </c>
      <c r="J411" s="26">
        <f>tussenblad!R400</f>
        <v>0</v>
      </c>
      <c r="K411" s="4">
        <f>IF(tussenblad!$F400="HC","",tussenblad!F400)</f>
        <v>0</v>
      </c>
      <c r="L411" s="4">
        <f>IF(tussenblad!$F400="HC",1,0)</f>
        <v>0</v>
      </c>
      <c r="M411" s="4" t="str">
        <f>IF(tussenblad!V400="Uit",2,"")</f>
        <v/>
      </c>
      <c r="N411" s="4">
        <f>tussenblad!W400</f>
        <v>0</v>
      </c>
      <c r="O411" s="4">
        <f>tussenblad!BV400</f>
        <v>0</v>
      </c>
      <c r="P411" s="4">
        <f>tussenblad!BW400</f>
        <v>0</v>
      </c>
      <c r="Q411" s="4">
        <f>tussenblad!BX400</f>
        <v>0</v>
      </c>
      <c r="R411" s="4">
        <f>tussenblad!BY400</f>
        <v>0</v>
      </c>
      <c r="S411" s="4">
        <f>tussenblad!BZ400</f>
        <v>0</v>
      </c>
      <c r="T411" s="4">
        <f>tussenblad!CA400</f>
        <v>0</v>
      </c>
      <c r="U411" s="4">
        <f>tussenblad!CB400</f>
        <v>0</v>
      </c>
      <c r="V411" s="4">
        <f>tussenblad!CC400</f>
        <v>0</v>
      </c>
      <c r="W411" s="4" t="s">
        <v>94</v>
      </c>
      <c r="X411" s="4" t="s">
        <v>94</v>
      </c>
      <c r="Y411" s="4" t="s">
        <v>94</v>
      </c>
      <c r="Z411" s="4" t="s">
        <v>95</v>
      </c>
      <c r="AA411" s="4" t="s">
        <v>95</v>
      </c>
      <c r="AB411" s="4" t="s">
        <v>95</v>
      </c>
      <c r="AC411" s="4" t="s">
        <v>91</v>
      </c>
      <c r="AD411" s="4" t="s">
        <v>91</v>
      </c>
      <c r="AE411" s="4">
        <v>0</v>
      </c>
      <c r="AF411" s="4">
        <v>0</v>
      </c>
      <c r="AG411" s="4">
        <f>tussenblad!J400</f>
        <v>0</v>
      </c>
      <c r="AH411" s="4">
        <f>tussenblad!I400</f>
        <v>0</v>
      </c>
    </row>
    <row r="412" spans="1:34" x14ac:dyDescent="0.2">
      <c r="A412" s="4" t="s">
        <v>93</v>
      </c>
      <c r="B412" s="4" t="str">
        <f>IF(C412=0,"&lt;BLANK&gt;",Basisgegevens!$F$3)</f>
        <v>&lt;BLANK&gt;</v>
      </c>
      <c r="C412" s="4">
        <f>tussenblad!E401</f>
        <v>0</v>
      </c>
      <c r="D412" s="4">
        <f>tussenblad!H401</f>
        <v>0</v>
      </c>
      <c r="E412" s="25">
        <f>tussenblad!N401</f>
        <v>0</v>
      </c>
      <c r="F412" s="4">
        <f>tussenblad!O401</f>
        <v>0</v>
      </c>
      <c r="G412" s="4">
        <f>tussenblad!P401</f>
        <v>0</v>
      </c>
      <c r="H412" s="25">
        <f>tussenblad!BT401</f>
        <v>0</v>
      </c>
      <c r="I412" s="4">
        <f>tussenblad!Q401</f>
        <v>0</v>
      </c>
      <c r="J412" s="26">
        <f>tussenblad!R401</f>
        <v>0</v>
      </c>
      <c r="K412" s="4">
        <f>IF(tussenblad!$F401="HC","",tussenblad!F401)</f>
        <v>0</v>
      </c>
      <c r="L412" s="4">
        <f>IF(tussenblad!$F401="HC",1,0)</f>
        <v>0</v>
      </c>
      <c r="M412" s="4" t="str">
        <f>IF(tussenblad!V401="Uit",2,"")</f>
        <v/>
      </c>
      <c r="N412" s="4">
        <f>tussenblad!W401</f>
        <v>0</v>
      </c>
      <c r="O412" s="4">
        <f>tussenblad!BV401</f>
        <v>0</v>
      </c>
      <c r="P412" s="4">
        <f>tussenblad!BW401</f>
        <v>0</v>
      </c>
      <c r="Q412" s="4">
        <f>tussenblad!BX401</f>
        <v>0</v>
      </c>
      <c r="R412" s="4">
        <f>tussenblad!BY401</f>
        <v>0</v>
      </c>
      <c r="S412" s="4">
        <f>tussenblad!BZ401</f>
        <v>0</v>
      </c>
      <c r="T412" s="4">
        <f>tussenblad!CA401</f>
        <v>0</v>
      </c>
      <c r="U412" s="4">
        <f>tussenblad!CB401</f>
        <v>0</v>
      </c>
      <c r="V412" s="4">
        <f>tussenblad!CC401</f>
        <v>0</v>
      </c>
      <c r="W412" s="4" t="s">
        <v>94</v>
      </c>
      <c r="X412" s="4" t="s">
        <v>94</v>
      </c>
      <c r="Y412" s="4" t="s">
        <v>94</v>
      </c>
      <c r="Z412" s="4" t="s">
        <v>95</v>
      </c>
      <c r="AA412" s="4" t="s">
        <v>95</v>
      </c>
      <c r="AB412" s="4" t="s">
        <v>95</v>
      </c>
      <c r="AC412" s="4" t="s">
        <v>91</v>
      </c>
      <c r="AD412" s="4" t="s">
        <v>91</v>
      </c>
      <c r="AE412" s="4">
        <v>0</v>
      </c>
      <c r="AF412" s="4">
        <v>0</v>
      </c>
      <c r="AG412" s="4">
        <f>tussenblad!J401</f>
        <v>0</v>
      </c>
      <c r="AH412" s="4">
        <f>tussenblad!I401</f>
        <v>0</v>
      </c>
    </row>
    <row r="413" spans="1:34" x14ac:dyDescent="0.2">
      <c r="A413" s="4" t="s">
        <v>93</v>
      </c>
      <c r="B413" s="4" t="str">
        <f>IF(C413=0,"&lt;BLANK&gt;",Basisgegevens!$F$3)</f>
        <v>&lt;BLANK&gt;</v>
      </c>
      <c r="C413" s="4">
        <f>tussenblad!E402</f>
        <v>0</v>
      </c>
      <c r="D413" s="4">
        <f>tussenblad!H402</f>
        <v>0</v>
      </c>
      <c r="E413" s="25">
        <f>tussenblad!N402</f>
        <v>0</v>
      </c>
      <c r="F413" s="4">
        <f>tussenblad!O402</f>
        <v>0</v>
      </c>
      <c r="G413" s="4">
        <f>tussenblad!P402</f>
        <v>0</v>
      </c>
      <c r="H413" s="25">
        <f>tussenblad!BT402</f>
        <v>0</v>
      </c>
      <c r="I413" s="4">
        <f>tussenblad!Q402</f>
        <v>0</v>
      </c>
      <c r="J413" s="26">
        <f>tussenblad!R402</f>
        <v>0</v>
      </c>
      <c r="K413" s="4">
        <f>IF(tussenblad!$F402="HC","",tussenblad!F402)</f>
        <v>0</v>
      </c>
      <c r="L413" s="4">
        <f>IF(tussenblad!$F402="HC",1,0)</f>
        <v>0</v>
      </c>
      <c r="M413" s="4" t="str">
        <f>IF(tussenblad!V402="Uit",2,"")</f>
        <v/>
      </c>
      <c r="N413" s="4">
        <f>tussenblad!W402</f>
        <v>0</v>
      </c>
      <c r="O413" s="4">
        <f>tussenblad!BV402</f>
        <v>0</v>
      </c>
      <c r="P413" s="4">
        <f>tussenblad!BW402</f>
        <v>0</v>
      </c>
      <c r="Q413" s="4">
        <f>tussenblad!BX402</f>
        <v>0</v>
      </c>
      <c r="R413" s="4">
        <f>tussenblad!BY402</f>
        <v>0</v>
      </c>
      <c r="S413" s="4">
        <f>tussenblad!BZ402</f>
        <v>0</v>
      </c>
      <c r="T413" s="4">
        <f>tussenblad!CA402</f>
        <v>0</v>
      </c>
      <c r="U413" s="4">
        <f>tussenblad!CB402</f>
        <v>0</v>
      </c>
      <c r="V413" s="4">
        <f>tussenblad!CC402</f>
        <v>0</v>
      </c>
      <c r="W413" s="4" t="s">
        <v>94</v>
      </c>
      <c r="X413" s="4" t="s">
        <v>94</v>
      </c>
      <c r="Y413" s="4" t="s">
        <v>94</v>
      </c>
      <c r="Z413" s="4" t="s">
        <v>95</v>
      </c>
      <c r="AA413" s="4" t="s">
        <v>95</v>
      </c>
      <c r="AB413" s="4" t="s">
        <v>95</v>
      </c>
      <c r="AC413" s="4" t="s">
        <v>91</v>
      </c>
      <c r="AD413" s="4" t="s">
        <v>91</v>
      </c>
      <c r="AE413" s="4">
        <v>0</v>
      </c>
      <c r="AF413" s="4">
        <v>0</v>
      </c>
      <c r="AG413" s="4">
        <f>tussenblad!J402</f>
        <v>0</v>
      </c>
      <c r="AH413" s="4">
        <f>tussenblad!I402</f>
        <v>0</v>
      </c>
    </row>
    <row r="414" spans="1:34" x14ac:dyDescent="0.2">
      <c r="A414" s="4" t="s">
        <v>93</v>
      </c>
      <c r="B414" s="4" t="str">
        <f>IF(C414=0,"&lt;BLANK&gt;",Basisgegevens!$F$3)</f>
        <v>&lt;BLANK&gt;</v>
      </c>
      <c r="C414" s="4">
        <f>tussenblad!E403</f>
        <v>0</v>
      </c>
      <c r="D414" s="4">
        <f>tussenblad!H403</f>
        <v>0</v>
      </c>
      <c r="E414" s="25">
        <f>tussenblad!N403</f>
        <v>0</v>
      </c>
      <c r="F414" s="4">
        <f>tussenblad!O403</f>
        <v>0</v>
      </c>
      <c r="G414" s="4">
        <f>tussenblad!P403</f>
        <v>0</v>
      </c>
      <c r="H414" s="25">
        <f>tussenblad!BT403</f>
        <v>0</v>
      </c>
      <c r="I414" s="4">
        <f>tussenblad!Q403</f>
        <v>0</v>
      </c>
      <c r="J414" s="26">
        <f>tussenblad!R403</f>
        <v>0</v>
      </c>
      <c r="K414" s="4">
        <f>IF(tussenblad!$F403="HC","",tussenblad!F403)</f>
        <v>0</v>
      </c>
      <c r="L414" s="4">
        <f>IF(tussenblad!$F403="HC",1,0)</f>
        <v>0</v>
      </c>
      <c r="M414" s="4" t="str">
        <f>IF(tussenblad!V403="Uit",2,"")</f>
        <v/>
      </c>
      <c r="N414" s="4">
        <f>tussenblad!W403</f>
        <v>0</v>
      </c>
      <c r="O414" s="4">
        <f>tussenblad!BV403</f>
        <v>0</v>
      </c>
      <c r="P414" s="4">
        <f>tussenblad!BW403</f>
        <v>0</v>
      </c>
      <c r="Q414" s="4">
        <f>tussenblad!BX403</f>
        <v>0</v>
      </c>
      <c r="R414" s="4">
        <f>tussenblad!BY403</f>
        <v>0</v>
      </c>
      <c r="S414" s="4">
        <f>tussenblad!BZ403</f>
        <v>0</v>
      </c>
      <c r="T414" s="4">
        <f>tussenblad!CA403</f>
        <v>0</v>
      </c>
      <c r="U414" s="4">
        <f>tussenblad!CB403</f>
        <v>0</v>
      </c>
      <c r="V414" s="4">
        <f>tussenblad!CC403</f>
        <v>0</v>
      </c>
      <c r="W414" s="4" t="s">
        <v>94</v>
      </c>
      <c r="X414" s="4" t="s">
        <v>94</v>
      </c>
      <c r="Y414" s="4" t="s">
        <v>94</v>
      </c>
      <c r="Z414" s="4" t="s">
        <v>95</v>
      </c>
      <c r="AA414" s="4" t="s">
        <v>95</v>
      </c>
      <c r="AB414" s="4" t="s">
        <v>95</v>
      </c>
      <c r="AC414" s="4" t="s">
        <v>91</v>
      </c>
      <c r="AD414" s="4" t="s">
        <v>91</v>
      </c>
      <c r="AE414" s="4">
        <v>0</v>
      </c>
      <c r="AF414" s="4">
        <v>0</v>
      </c>
      <c r="AG414" s="4">
        <f>tussenblad!J403</f>
        <v>0</v>
      </c>
      <c r="AH414" s="4">
        <f>tussenblad!I403</f>
        <v>0</v>
      </c>
    </row>
    <row r="415" spans="1:34" x14ac:dyDescent="0.2">
      <c r="A415" s="4" t="s">
        <v>93</v>
      </c>
      <c r="B415" s="4" t="str">
        <f>IF(C415=0,"&lt;BLANK&gt;",Basisgegevens!$F$3)</f>
        <v>&lt;BLANK&gt;</v>
      </c>
      <c r="C415" s="4">
        <f>tussenblad!E404</f>
        <v>0</v>
      </c>
      <c r="D415" s="4">
        <f>tussenblad!H404</f>
        <v>0</v>
      </c>
      <c r="E415" s="25">
        <f>tussenblad!N404</f>
        <v>0</v>
      </c>
      <c r="F415" s="4">
        <f>tussenblad!O404</f>
        <v>0</v>
      </c>
      <c r="G415" s="4">
        <f>tussenblad!P404</f>
        <v>0</v>
      </c>
      <c r="H415" s="25">
        <f>tussenblad!BT404</f>
        <v>0</v>
      </c>
      <c r="I415" s="4">
        <f>tussenblad!Q404</f>
        <v>0</v>
      </c>
      <c r="J415" s="26">
        <f>tussenblad!R404</f>
        <v>0</v>
      </c>
      <c r="K415" s="4">
        <f>IF(tussenblad!$F404="HC","",tussenblad!F404)</f>
        <v>0</v>
      </c>
      <c r="L415" s="4">
        <f>IF(tussenblad!$F404="HC",1,0)</f>
        <v>0</v>
      </c>
      <c r="M415" s="4" t="str">
        <f>IF(tussenblad!V404="Uit",2,"")</f>
        <v/>
      </c>
      <c r="N415" s="4">
        <f>tussenblad!W404</f>
        <v>0</v>
      </c>
      <c r="O415" s="4">
        <f>tussenblad!BV404</f>
        <v>0</v>
      </c>
      <c r="P415" s="4">
        <f>tussenblad!BW404</f>
        <v>0</v>
      </c>
      <c r="Q415" s="4">
        <f>tussenblad!BX404</f>
        <v>0</v>
      </c>
      <c r="R415" s="4">
        <f>tussenblad!BY404</f>
        <v>0</v>
      </c>
      <c r="S415" s="4">
        <f>tussenblad!BZ404</f>
        <v>0</v>
      </c>
      <c r="T415" s="4">
        <f>tussenblad!CA404</f>
        <v>0</v>
      </c>
      <c r="U415" s="4">
        <f>tussenblad!CB404</f>
        <v>0</v>
      </c>
      <c r="V415" s="4">
        <f>tussenblad!CC404</f>
        <v>0</v>
      </c>
      <c r="W415" s="4" t="s">
        <v>94</v>
      </c>
      <c r="X415" s="4" t="s">
        <v>94</v>
      </c>
      <c r="Y415" s="4" t="s">
        <v>94</v>
      </c>
      <c r="Z415" s="4" t="s">
        <v>95</v>
      </c>
      <c r="AA415" s="4" t="s">
        <v>95</v>
      </c>
      <c r="AB415" s="4" t="s">
        <v>95</v>
      </c>
      <c r="AC415" s="4" t="s">
        <v>91</v>
      </c>
      <c r="AD415" s="4" t="s">
        <v>91</v>
      </c>
      <c r="AE415" s="4">
        <v>0</v>
      </c>
      <c r="AF415" s="4">
        <v>0</v>
      </c>
      <c r="AG415" s="4">
        <f>tussenblad!J404</f>
        <v>0</v>
      </c>
      <c r="AH415" s="4">
        <f>tussenblad!I404</f>
        <v>0</v>
      </c>
    </row>
    <row r="416" spans="1:34" x14ac:dyDescent="0.2">
      <c r="A416" s="4" t="s">
        <v>93</v>
      </c>
      <c r="B416" s="4" t="str">
        <f>IF(C416=0,"&lt;BLANK&gt;",Basisgegevens!$F$3)</f>
        <v>&lt;BLANK&gt;</v>
      </c>
      <c r="C416" s="4">
        <f>tussenblad!E405</f>
        <v>0</v>
      </c>
      <c r="D416" s="4">
        <f>tussenblad!H405</f>
        <v>0</v>
      </c>
      <c r="E416" s="25">
        <f>tussenblad!N405</f>
        <v>0</v>
      </c>
      <c r="F416" s="4">
        <f>tussenblad!O405</f>
        <v>0</v>
      </c>
      <c r="G416" s="4">
        <f>tussenblad!P405</f>
        <v>0</v>
      </c>
      <c r="H416" s="25">
        <f>tussenblad!BT405</f>
        <v>0</v>
      </c>
      <c r="I416" s="4">
        <f>tussenblad!Q405</f>
        <v>0</v>
      </c>
      <c r="J416" s="26">
        <f>tussenblad!R405</f>
        <v>0</v>
      </c>
      <c r="K416" s="4">
        <f>IF(tussenblad!$F405="HC","",tussenblad!F405)</f>
        <v>0</v>
      </c>
      <c r="L416" s="4">
        <f>IF(tussenblad!$F405="HC",1,0)</f>
        <v>0</v>
      </c>
      <c r="M416" s="4" t="str">
        <f>IF(tussenblad!V405="Uit",2,"")</f>
        <v/>
      </c>
      <c r="N416" s="4">
        <f>tussenblad!W405</f>
        <v>0</v>
      </c>
      <c r="O416" s="4">
        <f>tussenblad!BV405</f>
        <v>0</v>
      </c>
      <c r="P416" s="4">
        <f>tussenblad!BW405</f>
        <v>0</v>
      </c>
      <c r="Q416" s="4">
        <f>tussenblad!BX405</f>
        <v>0</v>
      </c>
      <c r="R416" s="4">
        <f>tussenblad!BY405</f>
        <v>0</v>
      </c>
      <c r="S416" s="4">
        <f>tussenblad!BZ405</f>
        <v>0</v>
      </c>
      <c r="T416" s="4">
        <f>tussenblad!CA405</f>
        <v>0</v>
      </c>
      <c r="U416" s="4">
        <f>tussenblad!CB405</f>
        <v>0</v>
      </c>
      <c r="V416" s="4">
        <f>tussenblad!CC405</f>
        <v>0</v>
      </c>
      <c r="W416" s="4" t="s">
        <v>94</v>
      </c>
      <c r="X416" s="4" t="s">
        <v>94</v>
      </c>
      <c r="Y416" s="4" t="s">
        <v>94</v>
      </c>
      <c r="Z416" s="4" t="s">
        <v>95</v>
      </c>
      <c r="AA416" s="4" t="s">
        <v>95</v>
      </c>
      <c r="AB416" s="4" t="s">
        <v>95</v>
      </c>
      <c r="AC416" s="4" t="s">
        <v>91</v>
      </c>
      <c r="AD416" s="4" t="s">
        <v>91</v>
      </c>
      <c r="AE416" s="4">
        <v>0</v>
      </c>
      <c r="AF416" s="4">
        <v>0</v>
      </c>
      <c r="AG416" s="4">
        <f>tussenblad!J405</f>
        <v>0</v>
      </c>
      <c r="AH416" s="4">
        <f>tussenblad!I405</f>
        <v>0</v>
      </c>
    </row>
    <row r="417" spans="1:34" x14ac:dyDescent="0.2">
      <c r="A417" s="4" t="s">
        <v>93</v>
      </c>
      <c r="B417" s="4" t="str">
        <f>IF(C417=0,"&lt;BLANK&gt;",Basisgegevens!$F$3)</f>
        <v>&lt;BLANK&gt;</v>
      </c>
      <c r="C417" s="4">
        <f>tussenblad!E406</f>
        <v>0</v>
      </c>
      <c r="D417" s="4">
        <f>tussenblad!H406</f>
        <v>0</v>
      </c>
      <c r="E417" s="25">
        <f>tussenblad!N406</f>
        <v>0</v>
      </c>
      <c r="F417" s="4">
        <f>tussenblad!O406</f>
        <v>0</v>
      </c>
      <c r="G417" s="4">
        <f>tussenblad!P406</f>
        <v>0</v>
      </c>
      <c r="H417" s="25">
        <f>tussenblad!BT406</f>
        <v>0</v>
      </c>
      <c r="I417" s="4">
        <f>tussenblad!Q406</f>
        <v>0</v>
      </c>
      <c r="J417" s="26">
        <f>tussenblad!R406</f>
        <v>0</v>
      </c>
      <c r="K417" s="4">
        <f>IF(tussenblad!$F406="HC","",tussenblad!F406)</f>
        <v>0</v>
      </c>
      <c r="L417" s="4">
        <f>IF(tussenblad!$F406="HC",1,0)</f>
        <v>0</v>
      </c>
      <c r="M417" s="4" t="str">
        <f>IF(tussenblad!V406="Uit",2,"")</f>
        <v/>
      </c>
      <c r="N417" s="4">
        <f>tussenblad!W406</f>
        <v>0</v>
      </c>
      <c r="O417" s="4">
        <f>tussenblad!BV406</f>
        <v>0</v>
      </c>
      <c r="P417" s="4">
        <f>tussenblad!BW406</f>
        <v>0</v>
      </c>
      <c r="Q417" s="4">
        <f>tussenblad!BX406</f>
        <v>0</v>
      </c>
      <c r="R417" s="4">
        <f>tussenblad!BY406</f>
        <v>0</v>
      </c>
      <c r="S417" s="4">
        <f>tussenblad!BZ406</f>
        <v>0</v>
      </c>
      <c r="T417" s="4">
        <f>tussenblad!CA406</f>
        <v>0</v>
      </c>
      <c r="U417" s="4">
        <f>tussenblad!CB406</f>
        <v>0</v>
      </c>
      <c r="V417" s="4">
        <f>tussenblad!CC406</f>
        <v>0</v>
      </c>
      <c r="W417" s="4" t="s">
        <v>94</v>
      </c>
      <c r="X417" s="4" t="s">
        <v>94</v>
      </c>
      <c r="Y417" s="4" t="s">
        <v>94</v>
      </c>
      <c r="Z417" s="4" t="s">
        <v>95</v>
      </c>
      <c r="AA417" s="4" t="s">
        <v>95</v>
      </c>
      <c r="AB417" s="4" t="s">
        <v>95</v>
      </c>
      <c r="AC417" s="4" t="s">
        <v>91</v>
      </c>
      <c r="AD417" s="4" t="s">
        <v>91</v>
      </c>
      <c r="AE417" s="4">
        <v>0</v>
      </c>
      <c r="AF417" s="4">
        <v>0</v>
      </c>
      <c r="AG417" s="4">
        <f>tussenblad!J406</f>
        <v>0</v>
      </c>
      <c r="AH417" s="4">
        <f>tussenblad!I406</f>
        <v>0</v>
      </c>
    </row>
    <row r="418" spans="1:34" x14ac:dyDescent="0.2">
      <c r="A418" s="4" t="s">
        <v>93</v>
      </c>
      <c r="B418" s="4" t="str">
        <f>IF(C418=0,"&lt;BLANK&gt;",Basisgegevens!$F$3)</f>
        <v>&lt;BLANK&gt;</v>
      </c>
      <c r="C418" s="4">
        <f>tussenblad!E407</f>
        <v>0</v>
      </c>
      <c r="D418" s="4">
        <f>tussenblad!H407</f>
        <v>0</v>
      </c>
      <c r="E418" s="25">
        <f>tussenblad!N407</f>
        <v>0</v>
      </c>
      <c r="F418" s="4">
        <f>tussenblad!O407</f>
        <v>0</v>
      </c>
      <c r="G418" s="4">
        <f>tussenblad!P407</f>
        <v>0</v>
      </c>
      <c r="H418" s="25">
        <f>tussenblad!BT407</f>
        <v>0</v>
      </c>
      <c r="I418" s="4">
        <f>tussenblad!Q407</f>
        <v>0</v>
      </c>
      <c r="J418" s="26">
        <f>tussenblad!R407</f>
        <v>0</v>
      </c>
      <c r="K418" s="4">
        <f>IF(tussenblad!$F407="HC","",tussenblad!F407)</f>
        <v>0</v>
      </c>
      <c r="L418" s="4">
        <f>IF(tussenblad!$F407="HC",1,0)</f>
        <v>0</v>
      </c>
      <c r="M418" s="4" t="str">
        <f>IF(tussenblad!V407="Uit",2,"")</f>
        <v/>
      </c>
      <c r="N418" s="4">
        <f>tussenblad!W407</f>
        <v>0</v>
      </c>
      <c r="O418" s="4">
        <f>tussenblad!BV407</f>
        <v>0</v>
      </c>
      <c r="P418" s="4">
        <f>tussenblad!BW407</f>
        <v>0</v>
      </c>
      <c r="Q418" s="4">
        <f>tussenblad!BX407</f>
        <v>0</v>
      </c>
      <c r="R418" s="4">
        <f>tussenblad!BY407</f>
        <v>0</v>
      </c>
      <c r="S418" s="4">
        <f>tussenblad!BZ407</f>
        <v>0</v>
      </c>
      <c r="T418" s="4">
        <f>tussenblad!CA407</f>
        <v>0</v>
      </c>
      <c r="U418" s="4">
        <f>tussenblad!CB407</f>
        <v>0</v>
      </c>
      <c r="V418" s="4">
        <f>tussenblad!CC407</f>
        <v>0</v>
      </c>
      <c r="W418" s="4" t="s">
        <v>94</v>
      </c>
      <c r="X418" s="4" t="s">
        <v>94</v>
      </c>
      <c r="Y418" s="4" t="s">
        <v>94</v>
      </c>
      <c r="Z418" s="4" t="s">
        <v>95</v>
      </c>
      <c r="AA418" s="4" t="s">
        <v>95</v>
      </c>
      <c r="AB418" s="4" t="s">
        <v>95</v>
      </c>
      <c r="AC418" s="4" t="s">
        <v>91</v>
      </c>
      <c r="AD418" s="4" t="s">
        <v>91</v>
      </c>
      <c r="AE418" s="4">
        <v>0</v>
      </c>
      <c r="AF418" s="4">
        <v>0</v>
      </c>
      <c r="AG418" s="4">
        <f>tussenblad!J407</f>
        <v>0</v>
      </c>
      <c r="AH418" s="4">
        <f>tussenblad!I407</f>
        <v>0</v>
      </c>
    </row>
    <row r="419" spans="1:34" x14ac:dyDescent="0.2">
      <c r="A419" s="4" t="s">
        <v>93</v>
      </c>
      <c r="B419" s="4" t="str">
        <f>IF(C419=0,"&lt;BLANK&gt;",Basisgegevens!$F$3)</f>
        <v>&lt;BLANK&gt;</v>
      </c>
      <c r="C419" s="4">
        <f>tussenblad!E408</f>
        <v>0</v>
      </c>
      <c r="D419" s="4">
        <f>tussenblad!H408</f>
        <v>0</v>
      </c>
      <c r="E419" s="25">
        <f>tussenblad!N408</f>
        <v>0</v>
      </c>
      <c r="F419" s="4">
        <f>tussenblad!O408</f>
        <v>0</v>
      </c>
      <c r="G419" s="4">
        <f>tussenblad!P408</f>
        <v>0</v>
      </c>
      <c r="H419" s="25">
        <f>tussenblad!BT408</f>
        <v>0</v>
      </c>
      <c r="I419" s="4">
        <f>tussenblad!Q408</f>
        <v>0</v>
      </c>
      <c r="J419" s="26">
        <f>tussenblad!R408</f>
        <v>0</v>
      </c>
      <c r="K419" s="4">
        <f>IF(tussenblad!$F408="HC","",tussenblad!F408)</f>
        <v>0</v>
      </c>
      <c r="L419" s="4">
        <f>IF(tussenblad!$F408="HC",1,0)</f>
        <v>0</v>
      </c>
      <c r="M419" s="4" t="str">
        <f>IF(tussenblad!V408="Uit",2,"")</f>
        <v/>
      </c>
      <c r="N419" s="4">
        <f>tussenblad!W408</f>
        <v>0</v>
      </c>
      <c r="O419" s="4">
        <f>tussenblad!BV408</f>
        <v>0</v>
      </c>
      <c r="P419" s="4">
        <f>tussenblad!BW408</f>
        <v>0</v>
      </c>
      <c r="Q419" s="4">
        <f>tussenblad!BX408</f>
        <v>0</v>
      </c>
      <c r="R419" s="4">
        <f>tussenblad!BY408</f>
        <v>0</v>
      </c>
      <c r="S419" s="4">
        <f>tussenblad!BZ408</f>
        <v>0</v>
      </c>
      <c r="T419" s="4">
        <f>tussenblad!CA408</f>
        <v>0</v>
      </c>
      <c r="U419" s="4">
        <f>tussenblad!CB408</f>
        <v>0</v>
      </c>
      <c r="V419" s="4">
        <f>tussenblad!CC408</f>
        <v>0</v>
      </c>
      <c r="W419" s="4" t="s">
        <v>94</v>
      </c>
      <c r="X419" s="4" t="s">
        <v>94</v>
      </c>
      <c r="Y419" s="4" t="s">
        <v>94</v>
      </c>
      <c r="Z419" s="4" t="s">
        <v>95</v>
      </c>
      <c r="AA419" s="4" t="s">
        <v>95</v>
      </c>
      <c r="AB419" s="4" t="s">
        <v>95</v>
      </c>
      <c r="AC419" s="4" t="s">
        <v>91</v>
      </c>
      <c r="AD419" s="4" t="s">
        <v>91</v>
      </c>
      <c r="AE419" s="4">
        <v>0</v>
      </c>
      <c r="AF419" s="4">
        <v>0</v>
      </c>
      <c r="AG419" s="4">
        <f>tussenblad!J408</f>
        <v>0</v>
      </c>
      <c r="AH419" s="4">
        <f>tussenblad!I408</f>
        <v>0</v>
      </c>
    </row>
    <row r="420" spans="1:34" x14ac:dyDescent="0.2">
      <c r="A420" s="4" t="s">
        <v>93</v>
      </c>
      <c r="B420" s="4" t="str">
        <f>IF(C420=0,"&lt;BLANK&gt;",Basisgegevens!$F$3)</f>
        <v>&lt;BLANK&gt;</v>
      </c>
      <c r="C420" s="4">
        <f>tussenblad!E409</f>
        <v>0</v>
      </c>
      <c r="D420" s="4">
        <f>tussenblad!H409</f>
        <v>0</v>
      </c>
      <c r="E420" s="25">
        <f>tussenblad!N409</f>
        <v>0</v>
      </c>
      <c r="F420" s="4">
        <f>tussenblad!O409</f>
        <v>0</v>
      </c>
      <c r="G420" s="4">
        <f>tussenblad!P409</f>
        <v>0</v>
      </c>
      <c r="H420" s="25">
        <f>tussenblad!BT409</f>
        <v>0</v>
      </c>
      <c r="I420" s="4">
        <f>tussenblad!Q409</f>
        <v>0</v>
      </c>
      <c r="J420" s="26">
        <f>tussenblad!R409</f>
        <v>0</v>
      </c>
      <c r="K420" s="4">
        <f>IF(tussenblad!$F409="HC","",tussenblad!F409)</f>
        <v>0</v>
      </c>
      <c r="L420" s="4">
        <f>IF(tussenblad!$F409="HC",1,0)</f>
        <v>0</v>
      </c>
      <c r="M420" s="4" t="str">
        <f>IF(tussenblad!V409="Uit",2,"")</f>
        <v/>
      </c>
      <c r="N420" s="4">
        <f>tussenblad!W409</f>
        <v>0</v>
      </c>
      <c r="O420" s="4">
        <f>tussenblad!BV409</f>
        <v>0</v>
      </c>
      <c r="P420" s="4">
        <f>tussenblad!BW409</f>
        <v>0</v>
      </c>
      <c r="Q420" s="4">
        <f>tussenblad!BX409</f>
        <v>0</v>
      </c>
      <c r="R420" s="4">
        <f>tussenblad!BY409</f>
        <v>0</v>
      </c>
      <c r="S420" s="4">
        <f>tussenblad!BZ409</f>
        <v>0</v>
      </c>
      <c r="T420" s="4">
        <f>tussenblad!CA409</f>
        <v>0</v>
      </c>
      <c r="U420" s="4">
        <f>tussenblad!CB409</f>
        <v>0</v>
      </c>
      <c r="V420" s="4">
        <f>tussenblad!CC409</f>
        <v>0</v>
      </c>
      <c r="W420" s="4" t="s">
        <v>94</v>
      </c>
      <c r="X420" s="4" t="s">
        <v>94</v>
      </c>
      <c r="Y420" s="4" t="s">
        <v>94</v>
      </c>
      <c r="Z420" s="4" t="s">
        <v>95</v>
      </c>
      <c r="AA420" s="4" t="s">
        <v>95</v>
      </c>
      <c r="AB420" s="4" t="s">
        <v>95</v>
      </c>
      <c r="AC420" s="4" t="s">
        <v>91</v>
      </c>
      <c r="AD420" s="4" t="s">
        <v>91</v>
      </c>
      <c r="AE420" s="4">
        <v>0</v>
      </c>
      <c r="AF420" s="4">
        <v>0</v>
      </c>
      <c r="AG420" s="4">
        <f>tussenblad!J409</f>
        <v>0</v>
      </c>
      <c r="AH420" s="4">
        <f>tussenblad!I409</f>
        <v>0</v>
      </c>
    </row>
    <row r="421" spans="1:34" x14ac:dyDescent="0.2">
      <c r="A421" s="4" t="s">
        <v>93</v>
      </c>
      <c r="B421" s="4" t="str">
        <f>IF(C421=0,"&lt;BLANK&gt;",Basisgegevens!$F$3)</f>
        <v>&lt;BLANK&gt;</v>
      </c>
      <c r="C421" s="4">
        <f>tussenblad!E410</f>
        <v>0</v>
      </c>
      <c r="D421" s="4">
        <f>tussenblad!H410</f>
        <v>0</v>
      </c>
      <c r="E421" s="25">
        <f>tussenblad!N410</f>
        <v>0</v>
      </c>
      <c r="F421" s="4">
        <f>tussenblad!O410</f>
        <v>0</v>
      </c>
      <c r="G421" s="4">
        <f>tussenblad!P410</f>
        <v>0</v>
      </c>
      <c r="H421" s="25">
        <f>tussenblad!BT410</f>
        <v>0</v>
      </c>
      <c r="I421" s="4">
        <f>tussenblad!Q410</f>
        <v>0</v>
      </c>
      <c r="J421" s="26">
        <f>tussenblad!R410</f>
        <v>0</v>
      </c>
      <c r="K421" s="4">
        <f>IF(tussenblad!$F410="HC","",tussenblad!F410)</f>
        <v>0</v>
      </c>
      <c r="L421" s="4">
        <f>IF(tussenblad!$F410="HC",1,0)</f>
        <v>0</v>
      </c>
      <c r="M421" s="4" t="str">
        <f>IF(tussenblad!V410="Uit",2,"")</f>
        <v/>
      </c>
      <c r="N421" s="4">
        <f>tussenblad!W410</f>
        <v>0</v>
      </c>
      <c r="O421" s="4">
        <f>tussenblad!BV410</f>
        <v>0</v>
      </c>
      <c r="P421" s="4">
        <f>tussenblad!BW410</f>
        <v>0</v>
      </c>
      <c r="Q421" s="4">
        <f>tussenblad!BX410</f>
        <v>0</v>
      </c>
      <c r="R421" s="4">
        <f>tussenblad!BY410</f>
        <v>0</v>
      </c>
      <c r="S421" s="4">
        <f>tussenblad!BZ410</f>
        <v>0</v>
      </c>
      <c r="T421" s="4">
        <f>tussenblad!CA410</f>
        <v>0</v>
      </c>
      <c r="U421" s="4">
        <f>tussenblad!CB410</f>
        <v>0</v>
      </c>
      <c r="V421" s="4">
        <f>tussenblad!CC410</f>
        <v>0</v>
      </c>
      <c r="W421" s="4" t="s">
        <v>94</v>
      </c>
      <c r="X421" s="4" t="s">
        <v>94</v>
      </c>
      <c r="Y421" s="4" t="s">
        <v>94</v>
      </c>
      <c r="Z421" s="4" t="s">
        <v>95</v>
      </c>
      <c r="AA421" s="4" t="s">
        <v>95</v>
      </c>
      <c r="AB421" s="4" t="s">
        <v>95</v>
      </c>
      <c r="AC421" s="4" t="s">
        <v>91</v>
      </c>
      <c r="AD421" s="4" t="s">
        <v>91</v>
      </c>
      <c r="AE421" s="4">
        <v>0</v>
      </c>
      <c r="AF421" s="4">
        <v>0</v>
      </c>
      <c r="AG421" s="4">
        <f>tussenblad!J410</f>
        <v>0</v>
      </c>
      <c r="AH421" s="4">
        <f>tussenblad!I410</f>
        <v>0</v>
      </c>
    </row>
    <row r="422" spans="1:34" x14ac:dyDescent="0.2">
      <c r="A422" s="4" t="s">
        <v>93</v>
      </c>
      <c r="B422" s="4" t="str">
        <f>IF(C422=0,"&lt;BLANK&gt;",Basisgegevens!$F$3)</f>
        <v>&lt;BLANK&gt;</v>
      </c>
      <c r="C422" s="4">
        <f>tussenblad!E411</f>
        <v>0</v>
      </c>
      <c r="D422" s="4">
        <f>tussenblad!H411</f>
        <v>0</v>
      </c>
      <c r="E422" s="25">
        <f>tussenblad!N411</f>
        <v>0</v>
      </c>
      <c r="F422" s="4">
        <f>tussenblad!O411</f>
        <v>0</v>
      </c>
      <c r="G422" s="4">
        <f>tussenblad!P411</f>
        <v>0</v>
      </c>
      <c r="H422" s="25">
        <f>tussenblad!BT411</f>
        <v>0</v>
      </c>
      <c r="I422" s="4">
        <f>tussenblad!Q411</f>
        <v>0</v>
      </c>
      <c r="J422" s="26">
        <f>tussenblad!R411</f>
        <v>0</v>
      </c>
      <c r="K422" s="4">
        <f>IF(tussenblad!$F411="HC","",tussenblad!F411)</f>
        <v>0</v>
      </c>
      <c r="L422" s="4">
        <f>IF(tussenblad!$F411="HC",1,0)</f>
        <v>0</v>
      </c>
      <c r="M422" s="4" t="str">
        <f>IF(tussenblad!V411="Uit",2,"")</f>
        <v/>
      </c>
      <c r="N422" s="4">
        <f>tussenblad!W411</f>
        <v>0</v>
      </c>
      <c r="O422" s="4">
        <f>tussenblad!BV411</f>
        <v>0</v>
      </c>
      <c r="P422" s="4">
        <f>tussenblad!BW411</f>
        <v>0</v>
      </c>
      <c r="Q422" s="4">
        <f>tussenblad!BX411</f>
        <v>0</v>
      </c>
      <c r="R422" s="4">
        <f>tussenblad!BY411</f>
        <v>0</v>
      </c>
      <c r="S422" s="4">
        <f>tussenblad!BZ411</f>
        <v>0</v>
      </c>
      <c r="T422" s="4">
        <f>tussenblad!CA411</f>
        <v>0</v>
      </c>
      <c r="U422" s="4">
        <f>tussenblad!CB411</f>
        <v>0</v>
      </c>
      <c r="V422" s="4">
        <f>tussenblad!CC411</f>
        <v>0</v>
      </c>
      <c r="W422" s="4" t="s">
        <v>94</v>
      </c>
      <c r="X422" s="4" t="s">
        <v>94</v>
      </c>
      <c r="Y422" s="4" t="s">
        <v>94</v>
      </c>
      <c r="Z422" s="4" t="s">
        <v>95</v>
      </c>
      <c r="AA422" s="4" t="s">
        <v>95</v>
      </c>
      <c r="AB422" s="4" t="s">
        <v>95</v>
      </c>
      <c r="AC422" s="4" t="s">
        <v>91</v>
      </c>
      <c r="AD422" s="4" t="s">
        <v>91</v>
      </c>
      <c r="AE422" s="4">
        <v>0</v>
      </c>
      <c r="AF422" s="4">
        <v>0</v>
      </c>
      <c r="AG422" s="4">
        <f>tussenblad!J411</f>
        <v>0</v>
      </c>
      <c r="AH422" s="4">
        <f>tussenblad!I411</f>
        <v>0</v>
      </c>
    </row>
    <row r="423" spans="1:34" x14ac:dyDescent="0.2">
      <c r="A423" s="4" t="s">
        <v>93</v>
      </c>
      <c r="B423" s="4" t="str">
        <f>IF(C423=0,"&lt;BLANK&gt;",Basisgegevens!$F$3)</f>
        <v>&lt;BLANK&gt;</v>
      </c>
      <c r="C423" s="4">
        <f>tussenblad!E412</f>
        <v>0</v>
      </c>
      <c r="D423" s="4">
        <f>tussenblad!H412</f>
        <v>0</v>
      </c>
      <c r="E423" s="25">
        <f>tussenblad!N412</f>
        <v>0</v>
      </c>
      <c r="F423" s="4">
        <f>tussenblad!O412</f>
        <v>0</v>
      </c>
      <c r="G423" s="4">
        <f>tussenblad!P412</f>
        <v>0</v>
      </c>
      <c r="H423" s="25">
        <f>tussenblad!BT412</f>
        <v>0</v>
      </c>
      <c r="I423" s="4">
        <f>tussenblad!Q412</f>
        <v>0</v>
      </c>
      <c r="J423" s="26">
        <f>tussenblad!R412</f>
        <v>0</v>
      </c>
      <c r="K423" s="4">
        <f>IF(tussenblad!$F412="HC","",tussenblad!F412)</f>
        <v>0</v>
      </c>
      <c r="L423" s="4">
        <f>IF(tussenblad!$F412="HC",1,0)</f>
        <v>0</v>
      </c>
      <c r="M423" s="4" t="str">
        <f>IF(tussenblad!V412="Uit",2,"")</f>
        <v/>
      </c>
      <c r="N423" s="4">
        <f>tussenblad!W412</f>
        <v>0</v>
      </c>
      <c r="O423" s="4">
        <f>tussenblad!BV412</f>
        <v>0</v>
      </c>
      <c r="P423" s="4">
        <f>tussenblad!BW412</f>
        <v>0</v>
      </c>
      <c r="Q423" s="4">
        <f>tussenblad!BX412</f>
        <v>0</v>
      </c>
      <c r="R423" s="4">
        <f>tussenblad!BY412</f>
        <v>0</v>
      </c>
      <c r="S423" s="4">
        <f>tussenblad!BZ412</f>
        <v>0</v>
      </c>
      <c r="T423" s="4">
        <f>tussenblad!CA412</f>
        <v>0</v>
      </c>
      <c r="U423" s="4">
        <f>tussenblad!CB412</f>
        <v>0</v>
      </c>
      <c r="V423" s="4">
        <f>tussenblad!CC412</f>
        <v>0</v>
      </c>
      <c r="W423" s="4" t="s">
        <v>94</v>
      </c>
      <c r="X423" s="4" t="s">
        <v>94</v>
      </c>
      <c r="Y423" s="4" t="s">
        <v>94</v>
      </c>
      <c r="Z423" s="4" t="s">
        <v>95</v>
      </c>
      <c r="AA423" s="4" t="s">
        <v>95</v>
      </c>
      <c r="AB423" s="4" t="s">
        <v>95</v>
      </c>
      <c r="AC423" s="4" t="s">
        <v>91</v>
      </c>
      <c r="AD423" s="4" t="s">
        <v>91</v>
      </c>
      <c r="AE423" s="4">
        <v>0</v>
      </c>
      <c r="AF423" s="4">
        <v>0</v>
      </c>
      <c r="AG423" s="4">
        <f>tussenblad!J412</f>
        <v>0</v>
      </c>
      <c r="AH423" s="4">
        <f>tussenblad!I412</f>
        <v>0</v>
      </c>
    </row>
    <row r="424" spans="1:34" x14ac:dyDescent="0.2">
      <c r="A424" s="4" t="s">
        <v>93</v>
      </c>
      <c r="B424" s="4" t="str">
        <f>IF(C424=0,"&lt;BLANK&gt;",Basisgegevens!$F$3)</f>
        <v>&lt;BLANK&gt;</v>
      </c>
      <c r="C424" s="4">
        <f>tussenblad!E413</f>
        <v>0</v>
      </c>
      <c r="D424" s="4">
        <f>tussenblad!H413</f>
        <v>0</v>
      </c>
      <c r="E424" s="25">
        <f>tussenblad!N413</f>
        <v>0</v>
      </c>
      <c r="F424" s="4">
        <f>tussenblad!O413</f>
        <v>0</v>
      </c>
      <c r="G424" s="4">
        <f>tussenblad!P413</f>
        <v>0</v>
      </c>
      <c r="H424" s="25">
        <f>tussenblad!BT413</f>
        <v>0</v>
      </c>
      <c r="I424" s="4">
        <f>tussenblad!Q413</f>
        <v>0</v>
      </c>
      <c r="J424" s="26">
        <f>tussenblad!R413</f>
        <v>0</v>
      </c>
      <c r="K424" s="4">
        <f>IF(tussenblad!$F413="HC","",tussenblad!F413)</f>
        <v>0</v>
      </c>
      <c r="L424" s="4">
        <f>IF(tussenblad!$F413="HC",1,0)</f>
        <v>0</v>
      </c>
      <c r="M424" s="4" t="str">
        <f>IF(tussenblad!V413="Uit",2,"")</f>
        <v/>
      </c>
      <c r="N424" s="4">
        <f>tussenblad!W413</f>
        <v>0</v>
      </c>
      <c r="O424" s="4">
        <f>tussenblad!BV413</f>
        <v>0</v>
      </c>
      <c r="P424" s="4">
        <f>tussenblad!BW413</f>
        <v>0</v>
      </c>
      <c r="Q424" s="4">
        <f>tussenblad!BX413</f>
        <v>0</v>
      </c>
      <c r="R424" s="4">
        <f>tussenblad!BY413</f>
        <v>0</v>
      </c>
      <c r="S424" s="4">
        <f>tussenblad!BZ413</f>
        <v>0</v>
      </c>
      <c r="T424" s="4">
        <f>tussenblad!CA413</f>
        <v>0</v>
      </c>
      <c r="U424" s="4">
        <f>tussenblad!CB413</f>
        <v>0</v>
      </c>
      <c r="V424" s="4">
        <f>tussenblad!CC413</f>
        <v>0</v>
      </c>
      <c r="W424" s="4" t="s">
        <v>94</v>
      </c>
      <c r="X424" s="4" t="s">
        <v>94</v>
      </c>
      <c r="Y424" s="4" t="s">
        <v>94</v>
      </c>
      <c r="Z424" s="4" t="s">
        <v>95</v>
      </c>
      <c r="AA424" s="4" t="s">
        <v>95</v>
      </c>
      <c r="AB424" s="4" t="s">
        <v>95</v>
      </c>
      <c r="AC424" s="4" t="s">
        <v>91</v>
      </c>
      <c r="AD424" s="4" t="s">
        <v>91</v>
      </c>
      <c r="AE424" s="4">
        <v>0</v>
      </c>
      <c r="AF424" s="4">
        <v>0</v>
      </c>
      <c r="AG424" s="4">
        <f>tussenblad!J413</f>
        <v>0</v>
      </c>
      <c r="AH424" s="4">
        <f>tussenblad!I413</f>
        <v>0</v>
      </c>
    </row>
    <row r="425" spans="1:34" x14ac:dyDescent="0.2">
      <c r="A425" s="4" t="s">
        <v>93</v>
      </c>
      <c r="B425" s="4" t="str">
        <f>IF(C425=0,"&lt;BLANK&gt;",Basisgegevens!$F$3)</f>
        <v>&lt;BLANK&gt;</v>
      </c>
      <c r="C425" s="4">
        <f>tussenblad!E414</f>
        <v>0</v>
      </c>
      <c r="D425" s="4">
        <f>tussenblad!H414</f>
        <v>0</v>
      </c>
      <c r="E425" s="25">
        <f>tussenblad!N414</f>
        <v>0</v>
      </c>
      <c r="F425" s="4">
        <f>tussenblad!O414</f>
        <v>0</v>
      </c>
      <c r="G425" s="4">
        <f>tussenblad!P414</f>
        <v>0</v>
      </c>
      <c r="H425" s="25">
        <f>tussenblad!BT414</f>
        <v>0</v>
      </c>
      <c r="I425" s="4">
        <f>tussenblad!Q414</f>
        <v>0</v>
      </c>
      <c r="J425" s="26">
        <f>tussenblad!R414</f>
        <v>0</v>
      </c>
      <c r="K425" s="4">
        <f>IF(tussenblad!$F414="HC","",tussenblad!F414)</f>
        <v>0</v>
      </c>
      <c r="L425" s="4">
        <f>IF(tussenblad!$F414="HC",1,0)</f>
        <v>0</v>
      </c>
      <c r="M425" s="4" t="str">
        <f>IF(tussenblad!V414="Uit",2,"")</f>
        <v/>
      </c>
      <c r="N425" s="4">
        <f>tussenblad!W414</f>
        <v>0</v>
      </c>
      <c r="O425" s="4">
        <f>tussenblad!BV414</f>
        <v>0</v>
      </c>
      <c r="P425" s="4">
        <f>tussenblad!BW414</f>
        <v>0</v>
      </c>
      <c r="Q425" s="4">
        <f>tussenblad!BX414</f>
        <v>0</v>
      </c>
      <c r="R425" s="4">
        <f>tussenblad!BY414</f>
        <v>0</v>
      </c>
      <c r="S425" s="4">
        <f>tussenblad!BZ414</f>
        <v>0</v>
      </c>
      <c r="T425" s="4">
        <f>tussenblad!CA414</f>
        <v>0</v>
      </c>
      <c r="U425" s="4">
        <f>tussenblad!CB414</f>
        <v>0</v>
      </c>
      <c r="V425" s="4">
        <f>tussenblad!CC414</f>
        <v>0</v>
      </c>
      <c r="W425" s="4" t="s">
        <v>94</v>
      </c>
      <c r="X425" s="4" t="s">
        <v>94</v>
      </c>
      <c r="Y425" s="4" t="s">
        <v>94</v>
      </c>
      <c r="Z425" s="4" t="s">
        <v>95</v>
      </c>
      <c r="AA425" s="4" t="s">
        <v>95</v>
      </c>
      <c r="AB425" s="4" t="s">
        <v>95</v>
      </c>
      <c r="AC425" s="4" t="s">
        <v>91</v>
      </c>
      <c r="AD425" s="4" t="s">
        <v>91</v>
      </c>
      <c r="AE425" s="4">
        <v>0</v>
      </c>
      <c r="AF425" s="4">
        <v>0</v>
      </c>
      <c r="AG425" s="4">
        <f>tussenblad!J414</f>
        <v>0</v>
      </c>
      <c r="AH425" s="4">
        <f>tussenblad!I414</f>
        <v>0</v>
      </c>
    </row>
    <row r="426" spans="1:34" x14ac:dyDescent="0.2">
      <c r="A426" s="4" t="s">
        <v>93</v>
      </c>
      <c r="B426" s="4" t="str">
        <f>IF(C426=0,"&lt;BLANK&gt;",Basisgegevens!$F$3)</f>
        <v>&lt;BLANK&gt;</v>
      </c>
      <c r="C426" s="4">
        <f>tussenblad!E415</f>
        <v>0</v>
      </c>
      <c r="D426" s="4">
        <f>tussenblad!H415</f>
        <v>0</v>
      </c>
      <c r="E426" s="25">
        <f>tussenblad!N415</f>
        <v>0</v>
      </c>
      <c r="F426" s="4">
        <f>tussenblad!O415</f>
        <v>0</v>
      </c>
      <c r="G426" s="4">
        <f>tussenblad!P415</f>
        <v>0</v>
      </c>
      <c r="H426" s="25">
        <f>tussenblad!BT415</f>
        <v>0</v>
      </c>
      <c r="I426" s="4">
        <f>tussenblad!Q415</f>
        <v>0</v>
      </c>
      <c r="J426" s="26">
        <f>tussenblad!R415</f>
        <v>0</v>
      </c>
      <c r="K426" s="4">
        <f>IF(tussenblad!$F415="HC","",tussenblad!F415)</f>
        <v>0</v>
      </c>
      <c r="L426" s="4">
        <f>IF(tussenblad!$F415="HC",1,0)</f>
        <v>0</v>
      </c>
      <c r="M426" s="4" t="str">
        <f>IF(tussenblad!V415="Uit",2,"")</f>
        <v/>
      </c>
      <c r="N426" s="4">
        <f>tussenblad!W415</f>
        <v>0</v>
      </c>
      <c r="O426" s="4">
        <f>tussenblad!BV415</f>
        <v>0</v>
      </c>
      <c r="P426" s="4">
        <f>tussenblad!BW415</f>
        <v>0</v>
      </c>
      <c r="Q426" s="4">
        <f>tussenblad!BX415</f>
        <v>0</v>
      </c>
      <c r="R426" s="4">
        <f>tussenblad!BY415</f>
        <v>0</v>
      </c>
      <c r="S426" s="4">
        <f>tussenblad!BZ415</f>
        <v>0</v>
      </c>
      <c r="T426" s="4">
        <f>tussenblad!CA415</f>
        <v>0</v>
      </c>
      <c r="U426" s="4">
        <f>tussenblad!CB415</f>
        <v>0</v>
      </c>
      <c r="V426" s="4">
        <f>tussenblad!CC415</f>
        <v>0</v>
      </c>
      <c r="W426" s="4" t="s">
        <v>94</v>
      </c>
      <c r="X426" s="4" t="s">
        <v>94</v>
      </c>
      <c r="Y426" s="4" t="s">
        <v>94</v>
      </c>
      <c r="Z426" s="4" t="s">
        <v>95</v>
      </c>
      <c r="AA426" s="4" t="s">
        <v>95</v>
      </c>
      <c r="AB426" s="4" t="s">
        <v>95</v>
      </c>
      <c r="AC426" s="4" t="s">
        <v>91</v>
      </c>
      <c r="AD426" s="4" t="s">
        <v>91</v>
      </c>
      <c r="AE426" s="4">
        <v>0</v>
      </c>
      <c r="AF426" s="4">
        <v>0</v>
      </c>
      <c r="AG426" s="4">
        <f>tussenblad!J415</f>
        <v>0</v>
      </c>
      <c r="AH426" s="4">
        <f>tussenblad!I415</f>
        <v>0</v>
      </c>
    </row>
    <row r="427" spans="1:34" x14ac:dyDescent="0.2">
      <c r="A427" s="4" t="s">
        <v>93</v>
      </c>
      <c r="B427" s="4" t="str">
        <f>IF(C427=0,"&lt;BLANK&gt;",Basisgegevens!$F$3)</f>
        <v>&lt;BLANK&gt;</v>
      </c>
      <c r="C427" s="4">
        <f>tussenblad!E416</f>
        <v>0</v>
      </c>
      <c r="D427" s="4">
        <f>tussenblad!H416</f>
        <v>0</v>
      </c>
      <c r="E427" s="25">
        <f>tussenblad!N416</f>
        <v>0</v>
      </c>
      <c r="F427" s="4">
        <f>tussenblad!O416</f>
        <v>0</v>
      </c>
      <c r="G427" s="4">
        <f>tussenblad!P416</f>
        <v>0</v>
      </c>
      <c r="H427" s="25">
        <f>tussenblad!BT416</f>
        <v>0</v>
      </c>
      <c r="I427" s="4">
        <f>tussenblad!Q416</f>
        <v>0</v>
      </c>
      <c r="J427" s="26">
        <f>tussenblad!R416</f>
        <v>0</v>
      </c>
      <c r="K427" s="4">
        <f>IF(tussenblad!$F416="HC","",tussenblad!F416)</f>
        <v>0</v>
      </c>
      <c r="L427" s="4">
        <f>IF(tussenblad!$F416="HC",1,0)</f>
        <v>0</v>
      </c>
      <c r="M427" s="4" t="str">
        <f>IF(tussenblad!V416="Uit",2,"")</f>
        <v/>
      </c>
      <c r="N427" s="4">
        <f>tussenblad!W416</f>
        <v>0</v>
      </c>
      <c r="O427" s="4">
        <f>tussenblad!BV416</f>
        <v>0</v>
      </c>
      <c r="P427" s="4">
        <f>tussenblad!BW416</f>
        <v>0</v>
      </c>
      <c r="Q427" s="4">
        <f>tussenblad!BX416</f>
        <v>0</v>
      </c>
      <c r="R427" s="4">
        <f>tussenblad!BY416</f>
        <v>0</v>
      </c>
      <c r="S427" s="4">
        <f>tussenblad!BZ416</f>
        <v>0</v>
      </c>
      <c r="T427" s="4">
        <f>tussenblad!CA416</f>
        <v>0</v>
      </c>
      <c r="U427" s="4">
        <f>tussenblad!CB416</f>
        <v>0</v>
      </c>
      <c r="V427" s="4">
        <f>tussenblad!CC416</f>
        <v>0</v>
      </c>
      <c r="W427" s="4" t="s">
        <v>94</v>
      </c>
      <c r="X427" s="4" t="s">
        <v>94</v>
      </c>
      <c r="Y427" s="4" t="s">
        <v>94</v>
      </c>
      <c r="Z427" s="4" t="s">
        <v>95</v>
      </c>
      <c r="AA427" s="4" t="s">
        <v>95</v>
      </c>
      <c r="AB427" s="4" t="s">
        <v>95</v>
      </c>
      <c r="AC427" s="4" t="s">
        <v>91</v>
      </c>
      <c r="AD427" s="4" t="s">
        <v>91</v>
      </c>
      <c r="AE427" s="4">
        <v>0</v>
      </c>
      <c r="AF427" s="4">
        <v>0</v>
      </c>
      <c r="AG427" s="4">
        <f>tussenblad!J416</f>
        <v>0</v>
      </c>
      <c r="AH427" s="4">
        <f>tussenblad!I416</f>
        <v>0</v>
      </c>
    </row>
    <row r="428" spans="1:34" x14ac:dyDescent="0.2">
      <c r="A428" s="4" t="s">
        <v>93</v>
      </c>
      <c r="B428" s="4" t="str">
        <f>IF(C428=0,"&lt;BLANK&gt;",Basisgegevens!$F$3)</f>
        <v>&lt;BLANK&gt;</v>
      </c>
      <c r="C428" s="4">
        <f>tussenblad!E417</f>
        <v>0</v>
      </c>
      <c r="D428" s="4">
        <f>tussenblad!H417</f>
        <v>0</v>
      </c>
      <c r="E428" s="25">
        <f>tussenblad!N417</f>
        <v>0</v>
      </c>
      <c r="F428" s="4">
        <f>tussenblad!O417</f>
        <v>0</v>
      </c>
      <c r="G428" s="4">
        <f>tussenblad!P417</f>
        <v>0</v>
      </c>
      <c r="H428" s="25">
        <f>tussenblad!BT417</f>
        <v>0</v>
      </c>
      <c r="I428" s="4">
        <f>tussenblad!Q417</f>
        <v>0</v>
      </c>
      <c r="J428" s="26">
        <f>tussenblad!R417</f>
        <v>0</v>
      </c>
      <c r="K428" s="4">
        <f>IF(tussenblad!$F417="HC","",tussenblad!F417)</f>
        <v>0</v>
      </c>
      <c r="L428" s="4">
        <f>IF(tussenblad!$F417="HC",1,0)</f>
        <v>0</v>
      </c>
      <c r="M428" s="4" t="str">
        <f>IF(tussenblad!V417="Uit",2,"")</f>
        <v/>
      </c>
      <c r="N428" s="4">
        <f>tussenblad!W417</f>
        <v>0</v>
      </c>
      <c r="O428" s="4">
        <f>tussenblad!BV417</f>
        <v>0</v>
      </c>
      <c r="P428" s="4">
        <f>tussenblad!BW417</f>
        <v>0</v>
      </c>
      <c r="Q428" s="4">
        <f>tussenblad!BX417</f>
        <v>0</v>
      </c>
      <c r="R428" s="4">
        <f>tussenblad!BY417</f>
        <v>0</v>
      </c>
      <c r="S428" s="4">
        <f>tussenblad!BZ417</f>
        <v>0</v>
      </c>
      <c r="T428" s="4">
        <f>tussenblad!CA417</f>
        <v>0</v>
      </c>
      <c r="U428" s="4">
        <f>tussenblad!CB417</f>
        <v>0</v>
      </c>
      <c r="V428" s="4">
        <f>tussenblad!CC417</f>
        <v>0</v>
      </c>
      <c r="W428" s="4" t="s">
        <v>94</v>
      </c>
      <c r="X428" s="4" t="s">
        <v>94</v>
      </c>
      <c r="Y428" s="4" t="s">
        <v>94</v>
      </c>
      <c r="Z428" s="4" t="s">
        <v>95</v>
      </c>
      <c r="AA428" s="4" t="s">
        <v>95</v>
      </c>
      <c r="AB428" s="4" t="s">
        <v>95</v>
      </c>
      <c r="AC428" s="4" t="s">
        <v>91</v>
      </c>
      <c r="AD428" s="4" t="s">
        <v>91</v>
      </c>
      <c r="AE428" s="4">
        <v>0</v>
      </c>
      <c r="AF428" s="4">
        <v>0</v>
      </c>
      <c r="AG428" s="4">
        <f>tussenblad!J417</f>
        <v>0</v>
      </c>
      <c r="AH428" s="4">
        <f>tussenblad!I417</f>
        <v>0</v>
      </c>
    </row>
    <row r="429" spans="1:34" x14ac:dyDescent="0.2">
      <c r="A429" s="4" t="s">
        <v>93</v>
      </c>
      <c r="B429" s="4" t="str">
        <f>IF(C429=0,"&lt;BLANK&gt;",Basisgegevens!$F$3)</f>
        <v>&lt;BLANK&gt;</v>
      </c>
      <c r="C429" s="4">
        <f>tussenblad!E418</f>
        <v>0</v>
      </c>
      <c r="D429" s="4">
        <f>tussenblad!H418</f>
        <v>0</v>
      </c>
      <c r="E429" s="25">
        <f>tussenblad!N418</f>
        <v>0</v>
      </c>
      <c r="F429" s="4">
        <f>tussenblad!O418</f>
        <v>0</v>
      </c>
      <c r="G429" s="4">
        <f>tussenblad!P418</f>
        <v>0</v>
      </c>
      <c r="H429" s="25">
        <f>tussenblad!BT418</f>
        <v>0</v>
      </c>
      <c r="I429" s="4">
        <f>tussenblad!Q418</f>
        <v>0</v>
      </c>
      <c r="J429" s="26">
        <f>tussenblad!R418</f>
        <v>0</v>
      </c>
      <c r="K429" s="4">
        <f>IF(tussenblad!$F418="HC","",tussenblad!F418)</f>
        <v>0</v>
      </c>
      <c r="L429" s="4">
        <f>IF(tussenblad!$F418="HC",1,0)</f>
        <v>0</v>
      </c>
      <c r="M429" s="4" t="str">
        <f>IF(tussenblad!V418="Uit",2,"")</f>
        <v/>
      </c>
      <c r="N429" s="4">
        <f>tussenblad!W418</f>
        <v>0</v>
      </c>
      <c r="O429" s="4">
        <f>tussenblad!BV418</f>
        <v>0</v>
      </c>
      <c r="P429" s="4">
        <f>tussenblad!BW418</f>
        <v>0</v>
      </c>
      <c r="Q429" s="4">
        <f>tussenblad!BX418</f>
        <v>0</v>
      </c>
      <c r="R429" s="4">
        <f>tussenblad!BY418</f>
        <v>0</v>
      </c>
      <c r="S429" s="4">
        <f>tussenblad!BZ418</f>
        <v>0</v>
      </c>
      <c r="T429" s="4">
        <f>tussenblad!CA418</f>
        <v>0</v>
      </c>
      <c r="U429" s="4">
        <f>tussenblad!CB418</f>
        <v>0</v>
      </c>
      <c r="V429" s="4">
        <f>tussenblad!CC418</f>
        <v>0</v>
      </c>
      <c r="W429" s="4" t="s">
        <v>94</v>
      </c>
      <c r="X429" s="4" t="s">
        <v>94</v>
      </c>
      <c r="Y429" s="4" t="s">
        <v>94</v>
      </c>
      <c r="Z429" s="4" t="s">
        <v>95</v>
      </c>
      <c r="AA429" s="4" t="s">
        <v>95</v>
      </c>
      <c r="AB429" s="4" t="s">
        <v>95</v>
      </c>
      <c r="AC429" s="4" t="s">
        <v>91</v>
      </c>
      <c r="AD429" s="4" t="s">
        <v>91</v>
      </c>
      <c r="AE429" s="4">
        <v>0</v>
      </c>
      <c r="AF429" s="4">
        <v>0</v>
      </c>
      <c r="AG429" s="4">
        <f>tussenblad!J418</f>
        <v>0</v>
      </c>
      <c r="AH429" s="4">
        <f>tussenblad!I418</f>
        <v>0</v>
      </c>
    </row>
    <row r="430" spans="1:34" x14ac:dyDescent="0.2">
      <c r="A430" s="4" t="s">
        <v>93</v>
      </c>
      <c r="B430" s="4" t="str">
        <f>IF(C430=0,"&lt;BLANK&gt;",Basisgegevens!$F$3)</f>
        <v>&lt;BLANK&gt;</v>
      </c>
      <c r="C430" s="4">
        <f>tussenblad!E419</f>
        <v>0</v>
      </c>
      <c r="D430" s="4">
        <f>tussenblad!H419</f>
        <v>0</v>
      </c>
      <c r="E430" s="25">
        <f>tussenblad!N419</f>
        <v>0</v>
      </c>
      <c r="F430" s="4">
        <f>tussenblad!O419</f>
        <v>0</v>
      </c>
      <c r="G430" s="4">
        <f>tussenblad!P419</f>
        <v>0</v>
      </c>
      <c r="H430" s="25">
        <f>tussenblad!BT419</f>
        <v>0</v>
      </c>
      <c r="I430" s="4">
        <f>tussenblad!Q419</f>
        <v>0</v>
      </c>
      <c r="J430" s="26">
        <f>tussenblad!R419</f>
        <v>0</v>
      </c>
      <c r="K430" s="4">
        <f>IF(tussenblad!$F419="HC","",tussenblad!F419)</f>
        <v>0</v>
      </c>
      <c r="L430" s="4">
        <f>IF(tussenblad!$F419="HC",1,0)</f>
        <v>0</v>
      </c>
      <c r="M430" s="4" t="str">
        <f>IF(tussenblad!V419="Uit",2,"")</f>
        <v/>
      </c>
      <c r="N430" s="4">
        <f>tussenblad!W419</f>
        <v>0</v>
      </c>
      <c r="O430" s="4">
        <f>tussenblad!BV419</f>
        <v>0</v>
      </c>
      <c r="P430" s="4">
        <f>tussenblad!BW419</f>
        <v>0</v>
      </c>
      <c r="Q430" s="4">
        <f>tussenblad!BX419</f>
        <v>0</v>
      </c>
      <c r="R430" s="4">
        <f>tussenblad!BY419</f>
        <v>0</v>
      </c>
      <c r="S430" s="4">
        <f>tussenblad!BZ419</f>
        <v>0</v>
      </c>
      <c r="T430" s="4">
        <f>tussenblad!CA419</f>
        <v>0</v>
      </c>
      <c r="U430" s="4">
        <f>tussenblad!CB419</f>
        <v>0</v>
      </c>
      <c r="V430" s="4">
        <f>tussenblad!CC419</f>
        <v>0</v>
      </c>
      <c r="W430" s="4" t="s">
        <v>94</v>
      </c>
      <c r="X430" s="4" t="s">
        <v>94</v>
      </c>
      <c r="Y430" s="4" t="s">
        <v>94</v>
      </c>
      <c r="Z430" s="4" t="s">
        <v>95</v>
      </c>
      <c r="AA430" s="4" t="s">
        <v>95</v>
      </c>
      <c r="AB430" s="4" t="s">
        <v>95</v>
      </c>
      <c r="AC430" s="4" t="s">
        <v>91</v>
      </c>
      <c r="AD430" s="4" t="s">
        <v>91</v>
      </c>
      <c r="AE430" s="4">
        <v>0</v>
      </c>
      <c r="AF430" s="4">
        <v>0</v>
      </c>
      <c r="AG430" s="4">
        <f>tussenblad!J419</f>
        <v>0</v>
      </c>
      <c r="AH430" s="4">
        <f>tussenblad!I419</f>
        <v>0</v>
      </c>
    </row>
    <row r="431" spans="1:34" x14ac:dyDescent="0.2">
      <c r="A431" s="4" t="s">
        <v>93</v>
      </c>
      <c r="B431" s="4" t="str">
        <f>IF(C431=0,"&lt;BLANK&gt;",Basisgegevens!$F$3)</f>
        <v>&lt;BLANK&gt;</v>
      </c>
      <c r="C431" s="4">
        <f>tussenblad!E420</f>
        <v>0</v>
      </c>
      <c r="D431" s="4">
        <f>tussenblad!H420</f>
        <v>0</v>
      </c>
      <c r="E431" s="25">
        <f>tussenblad!N420</f>
        <v>0</v>
      </c>
      <c r="F431" s="4">
        <f>tussenblad!O420</f>
        <v>0</v>
      </c>
      <c r="G431" s="4">
        <f>tussenblad!P420</f>
        <v>0</v>
      </c>
      <c r="H431" s="25">
        <f>tussenblad!BT420</f>
        <v>0</v>
      </c>
      <c r="I431" s="4">
        <f>tussenblad!Q420</f>
        <v>0</v>
      </c>
      <c r="J431" s="26">
        <f>tussenblad!R420</f>
        <v>0</v>
      </c>
      <c r="K431" s="4">
        <f>IF(tussenblad!$F420="HC","",tussenblad!F420)</f>
        <v>0</v>
      </c>
      <c r="L431" s="4">
        <f>IF(tussenblad!$F420="HC",1,0)</f>
        <v>0</v>
      </c>
      <c r="M431" s="4" t="str">
        <f>IF(tussenblad!V420="Uit",2,"")</f>
        <v/>
      </c>
      <c r="N431" s="4">
        <f>tussenblad!W420</f>
        <v>0</v>
      </c>
      <c r="O431" s="4">
        <f>tussenblad!BV420</f>
        <v>0</v>
      </c>
      <c r="P431" s="4">
        <f>tussenblad!BW420</f>
        <v>0</v>
      </c>
      <c r="Q431" s="4">
        <f>tussenblad!BX420</f>
        <v>0</v>
      </c>
      <c r="R431" s="4">
        <f>tussenblad!BY420</f>
        <v>0</v>
      </c>
      <c r="S431" s="4">
        <f>tussenblad!BZ420</f>
        <v>0</v>
      </c>
      <c r="T431" s="4">
        <f>tussenblad!CA420</f>
        <v>0</v>
      </c>
      <c r="U431" s="4">
        <f>tussenblad!CB420</f>
        <v>0</v>
      </c>
      <c r="V431" s="4">
        <f>tussenblad!CC420</f>
        <v>0</v>
      </c>
      <c r="W431" s="4" t="s">
        <v>94</v>
      </c>
      <c r="X431" s="4" t="s">
        <v>94</v>
      </c>
      <c r="Y431" s="4" t="s">
        <v>94</v>
      </c>
      <c r="Z431" s="4" t="s">
        <v>95</v>
      </c>
      <c r="AA431" s="4" t="s">
        <v>95</v>
      </c>
      <c r="AB431" s="4" t="s">
        <v>95</v>
      </c>
      <c r="AC431" s="4" t="s">
        <v>91</v>
      </c>
      <c r="AD431" s="4" t="s">
        <v>91</v>
      </c>
      <c r="AE431" s="4">
        <v>0</v>
      </c>
      <c r="AF431" s="4">
        <v>0</v>
      </c>
      <c r="AG431" s="4">
        <f>tussenblad!J420</f>
        <v>0</v>
      </c>
      <c r="AH431" s="4">
        <f>tussenblad!I420</f>
        <v>0</v>
      </c>
    </row>
    <row r="432" spans="1:34" x14ac:dyDescent="0.2">
      <c r="A432" s="4" t="s">
        <v>93</v>
      </c>
      <c r="B432" s="4" t="str">
        <f>IF(C432=0,"&lt;BLANK&gt;",Basisgegevens!$F$3)</f>
        <v>&lt;BLANK&gt;</v>
      </c>
      <c r="C432" s="4">
        <f>tussenblad!E421</f>
        <v>0</v>
      </c>
      <c r="D432" s="4">
        <f>tussenblad!H421</f>
        <v>0</v>
      </c>
      <c r="E432" s="25">
        <f>tussenblad!N421</f>
        <v>0</v>
      </c>
      <c r="F432" s="4">
        <f>tussenblad!O421</f>
        <v>0</v>
      </c>
      <c r="G432" s="4">
        <f>tussenblad!P421</f>
        <v>0</v>
      </c>
      <c r="H432" s="25">
        <f>tussenblad!BT421</f>
        <v>0</v>
      </c>
      <c r="I432" s="4">
        <f>tussenblad!Q421</f>
        <v>0</v>
      </c>
      <c r="J432" s="26">
        <f>tussenblad!R421</f>
        <v>0</v>
      </c>
      <c r="K432" s="4">
        <f>IF(tussenblad!$F421="HC","",tussenblad!F421)</f>
        <v>0</v>
      </c>
      <c r="L432" s="4">
        <f>IF(tussenblad!$F421="HC",1,0)</f>
        <v>0</v>
      </c>
      <c r="M432" s="4" t="str">
        <f>IF(tussenblad!V421="Uit",2,"")</f>
        <v/>
      </c>
      <c r="N432" s="4">
        <f>tussenblad!W421</f>
        <v>0</v>
      </c>
      <c r="O432" s="4">
        <f>tussenblad!BV421</f>
        <v>0</v>
      </c>
      <c r="P432" s="4">
        <f>tussenblad!BW421</f>
        <v>0</v>
      </c>
      <c r="Q432" s="4">
        <f>tussenblad!BX421</f>
        <v>0</v>
      </c>
      <c r="R432" s="4">
        <f>tussenblad!BY421</f>
        <v>0</v>
      </c>
      <c r="S432" s="4">
        <f>tussenblad!BZ421</f>
        <v>0</v>
      </c>
      <c r="T432" s="4">
        <f>tussenblad!CA421</f>
        <v>0</v>
      </c>
      <c r="U432" s="4">
        <f>tussenblad!CB421</f>
        <v>0</v>
      </c>
      <c r="V432" s="4">
        <f>tussenblad!CC421</f>
        <v>0</v>
      </c>
      <c r="W432" s="4" t="s">
        <v>94</v>
      </c>
      <c r="X432" s="4" t="s">
        <v>94</v>
      </c>
      <c r="Y432" s="4" t="s">
        <v>94</v>
      </c>
      <c r="Z432" s="4" t="s">
        <v>95</v>
      </c>
      <c r="AA432" s="4" t="s">
        <v>95</v>
      </c>
      <c r="AB432" s="4" t="s">
        <v>95</v>
      </c>
      <c r="AC432" s="4" t="s">
        <v>91</v>
      </c>
      <c r="AD432" s="4" t="s">
        <v>91</v>
      </c>
      <c r="AE432" s="4">
        <v>0</v>
      </c>
      <c r="AF432" s="4">
        <v>0</v>
      </c>
      <c r="AG432" s="4">
        <f>tussenblad!J421</f>
        <v>0</v>
      </c>
      <c r="AH432" s="4">
        <f>tussenblad!I421</f>
        <v>0</v>
      </c>
    </row>
    <row r="433" spans="1:34" x14ac:dyDescent="0.2">
      <c r="A433" s="4" t="s">
        <v>93</v>
      </c>
      <c r="B433" s="4" t="str">
        <f>IF(C433=0,"&lt;BLANK&gt;",Basisgegevens!$F$3)</f>
        <v>&lt;BLANK&gt;</v>
      </c>
      <c r="C433" s="4">
        <f>tussenblad!E422</f>
        <v>0</v>
      </c>
      <c r="D433" s="4">
        <f>tussenblad!H422</f>
        <v>0</v>
      </c>
      <c r="E433" s="25">
        <f>tussenblad!N422</f>
        <v>0</v>
      </c>
      <c r="F433" s="4">
        <f>tussenblad!O422</f>
        <v>0</v>
      </c>
      <c r="G433" s="4">
        <f>tussenblad!P422</f>
        <v>0</v>
      </c>
      <c r="H433" s="25">
        <f>tussenblad!BT422</f>
        <v>0</v>
      </c>
      <c r="I433" s="4">
        <f>tussenblad!Q422</f>
        <v>0</v>
      </c>
      <c r="J433" s="26">
        <f>tussenblad!R422</f>
        <v>0</v>
      </c>
      <c r="K433" s="4">
        <f>IF(tussenblad!$F422="HC","",tussenblad!F422)</f>
        <v>0</v>
      </c>
      <c r="L433" s="4">
        <f>IF(tussenblad!$F422="HC",1,0)</f>
        <v>0</v>
      </c>
      <c r="M433" s="4" t="str">
        <f>IF(tussenblad!V422="Uit",2,"")</f>
        <v/>
      </c>
      <c r="N433" s="4">
        <f>tussenblad!W422</f>
        <v>0</v>
      </c>
      <c r="O433" s="4">
        <f>tussenblad!BV422</f>
        <v>0</v>
      </c>
      <c r="P433" s="4">
        <f>tussenblad!BW422</f>
        <v>0</v>
      </c>
      <c r="Q433" s="4">
        <f>tussenblad!BX422</f>
        <v>0</v>
      </c>
      <c r="R433" s="4">
        <f>tussenblad!BY422</f>
        <v>0</v>
      </c>
      <c r="S433" s="4">
        <f>tussenblad!BZ422</f>
        <v>0</v>
      </c>
      <c r="T433" s="4">
        <f>tussenblad!CA422</f>
        <v>0</v>
      </c>
      <c r="U433" s="4">
        <f>tussenblad!CB422</f>
        <v>0</v>
      </c>
      <c r="V433" s="4">
        <f>tussenblad!CC422</f>
        <v>0</v>
      </c>
      <c r="W433" s="4" t="s">
        <v>94</v>
      </c>
      <c r="X433" s="4" t="s">
        <v>94</v>
      </c>
      <c r="Y433" s="4" t="s">
        <v>94</v>
      </c>
      <c r="Z433" s="4" t="s">
        <v>95</v>
      </c>
      <c r="AA433" s="4" t="s">
        <v>95</v>
      </c>
      <c r="AB433" s="4" t="s">
        <v>95</v>
      </c>
      <c r="AC433" s="4" t="s">
        <v>91</v>
      </c>
      <c r="AD433" s="4" t="s">
        <v>91</v>
      </c>
      <c r="AE433" s="4">
        <v>0</v>
      </c>
      <c r="AF433" s="4">
        <v>0</v>
      </c>
      <c r="AG433" s="4">
        <f>tussenblad!J422</f>
        <v>0</v>
      </c>
      <c r="AH433" s="4">
        <f>tussenblad!I422</f>
        <v>0</v>
      </c>
    </row>
    <row r="434" spans="1:34" x14ac:dyDescent="0.2">
      <c r="A434" s="4" t="s">
        <v>93</v>
      </c>
      <c r="B434" s="4" t="str">
        <f>IF(C434=0,"&lt;BLANK&gt;",Basisgegevens!$F$3)</f>
        <v>&lt;BLANK&gt;</v>
      </c>
      <c r="C434" s="4">
        <f>tussenblad!E423</f>
        <v>0</v>
      </c>
      <c r="D434" s="4">
        <f>tussenblad!H423</f>
        <v>0</v>
      </c>
      <c r="E434" s="25">
        <f>tussenblad!N423</f>
        <v>0</v>
      </c>
      <c r="F434" s="4">
        <f>tussenblad!O423</f>
        <v>0</v>
      </c>
      <c r="G434" s="4">
        <f>tussenblad!P423</f>
        <v>0</v>
      </c>
      <c r="H434" s="25">
        <f>tussenblad!BT423</f>
        <v>0</v>
      </c>
      <c r="I434" s="4">
        <f>tussenblad!Q423</f>
        <v>0</v>
      </c>
      <c r="J434" s="26">
        <f>tussenblad!R423</f>
        <v>0</v>
      </c>
      <c r="K434" s="4">
        <f>IF(tussenblad!$F423="HC","",tussenblad!F423)</f>
        <v>0</v>
      </c>
      <c r="L434" s="4">
        <f>IF(tussenblad!$F423="HC",1,0)</f>
        <v>0</v>
      </c>
      <c r="M434" s="4" t="str">
        <f>IF(tussenblad!V423="Uit",2,"")</f>
        <v/>
      </c>
      <c r="N434" s="4">
        <f>tussenblad!W423</f>
        <v>0</v>
      </c>
      <c r="O434" s="4">
        <f>tussenblad!BV423</f>
        <v>0</v>
      </c>
      <c r="P434" s="4">
        <f>tussenblad!BW423</f>
        <v>0</v>
      </c>
      <c r="Q434" s="4">
        <f>tussenblad!BX423</f>
        <v>0</v>
      </c>
      <c r="R434" s="4">
        <f>tussenblad!BY423</f>
        <v>0</v>
      </c>
      <c r="S434" s="4">
        <f>tussenblad!BZ423</f>
        <v>0</v>
      </c>
      <c r="T434" s="4">
        <f>tussenblad!CA423</f>
        <v>0</v>
      </c>
      <c r="U434" s="4">
        <f>tussenblad!CB423</f>
        <v>0</v>
      </c>
      <c r="V434" s="4">
        <f>tussenblad!CC423</f>
        <v>0</v>
      </c>
      <c r="W434" s="4" t="s">
        <v>94</v>
      </c>
      <c r="X434" s="4" t="s">
        <v>94</v>
      </c>
      <c r="Y434" s="4" t="s">
        <v>94</v>
      </c>
      <c r="Z434" s="4" t="s">
        <v>95</v>
      </c>
      <c r="AA434" s="4" t="s">
        <v>95</v>
      </c>
      <c r="AB434" s="4" t="s">
        <v>95</v>
      </c>
      <c r="AC434" s="4" t="s">
        <v>91</v>
      </c>
      <c r="AD434" s="4" t="s">
        <v>91</v>
      </c>
      <c r="AE434" s="4">
        <v>0</v>
      </c>
      <c r="AF434" s="4">
        <v>0</v>
      </c>
      <c r="AG434" s="4">
        <f>tussenblad!J423</f>
        <v>0</v>
      </c>
      <c r="AH434" s="4">
        <f>tussenblad!I423</f>
        <v>0</v>
      </c>
    </row>
    <row r="435" spans="1:34" x14ac:dyDescent="0.2">
      <c r="A435" s="4" t="s">
        <v>93</v>
      </c>
      <c r="B435" s="4" t="str">
        <f>IF(C435=0,"&lt;BLANK&gt;",Basisgegevens!$F$3)</f>
        <v>&lt;BLANK&gt;</v>
      </c>
      <c r="C435" s="4">
        <f>tussenblad!E424</f>
        <v>0</v>
      </c>
      <c r="D435" s="4">
        <f>tussenblad!H424</f>
        <v>0</v>
      </c>
      <c r="E435" s="25">
        <f>tussenblad!N424</f>
        <v>0</v>
      </c>
      <c r="F435" s="4">
        <f>tussenblad!O424</f>
        <v>0</v>
      </c>
      <c r="G435" s="4">
        <f>tussenblad!P424</f>
        <v>0</v>
      </c>
      <c r="H435" s="25">
        <f>tussenblad!BT424</f>
        <v>0</v>
      </c>
      <c r="I435" s="4">
        <f>tussenblad!Q424</f>
        <v>0</v>
      </c>
      <c r="J435" s="26">
        <f>tussenblad!R424</f>
        <v>0</v>
      </c>
      <c r="K435" s="4">
        <f>IF(tussenblad!$F424="HC","",tussenblad!F424)</f>
        <v>0</v>
      </c>
      <c r="L435" s="4">
        <f>IF(tussenblad!$F424="HC",1,0)</f>
        <v>0</v>
      </c>
      <c r="M435" s="4" t="str">
        <f>IF(tussenblad!V424="Uit",2,"")</f>
        <v/>
      </c>
      <c r="N435" s="4">
        <f>tussenblad!W424</f>
        <v>0</v>
      </c>
      <c r="O435" s="4">
        <f>tussenblad!BV424</f>
        <v>0</v>
      </c>
      <c r="P435" s="4">
        <f>tussenblad!BW424</f>
        <v>0</v>
      </c>
      <c r="Q435" s="4">
        <f>tussenblad!BX424</f>
        <v>0</v>
      </c>
      <c r="R435" s="4">
        <f>tussenblad!BY424</f>
        <v>0</v>
      </c>
      <c r="S435" s="4">
        <f>tussenblad!BZ424</f>
        <v>0</v>
      </c>
      <c r="T435" s="4">
        <f>tussenblad!CA424</f>
        <v>0</v>
      </c>
      <c r="U435" s="4">
        <f>tussenblad!CB424</f>
        <v>0</v>
      </c>
      <c r="V435" s="4">
        <f>tussenblad!CC424</f>
        <v>0</v>
      </c>
      <c r="W435" s="4" t="s">
        <v>94</v>
      </c>
      <c r="X435" s="4" t="s">
        <v>94</v>
      </c>
      <c r="Y435" s="4" t="s">
        <v>94</v>
      </c>
      <c r="Z435" s="4" t="s">
        <v>95</v>
      </c>
      <c r="AA435" s="4" t="s">
        <v>95</v>
      </c>
      <c r="AB435" s="4" t="s">
        <v>95</v>
      </c>
      <c r="AC435" s="4" t="s">
        <v>91</v>
      </c>
      <c r="AD435" s="4" t="s">
        <v>91</v>
      </c>
      <c r="AE435" s="4">
        <v>0</v>
      </c>
      <c r="AF435" s="4">
        <v>0</v>
      </c>
      <c r="AG435" s="4">
        <f>tussenblad!J424</f>
        <v>0</v>
      </c>
      <c r="AH435" s="4">
        <f>tussenblad!I424</f>
        <v>0</v>
      </c>
    </row>
    <row r="436" spans="1:34" x14ac:dyDescent="0.2">
      <c r="A436" s="4" t="s">
        <v>93</v>
      </c>
      <c r="B436" s="4" t="str">
        <f>IF(C436=0,"&lt;BLANK&gt;",Basisgegevens!$F$3)</f>
        <v>&lt;BLANK&gt;</v>
      </c>
      <c r="C436" s="4">
        <f>tussenblad!E425</f>
        <v>0</v>
      </c>
      <c r="D436" s="4">
        <f>tussenblad!H425</f>
        <v>0</v>
      </c>
      <c r="E436" s="25">
        <f>tussenblad!N425</f>
        <v>0</v>
      </c>
      <c r="F436" s="4">
        <f>tussenblad!O425</f>
        <v>0</v>
      </c>
      <c r="G436" s="4">
        <f>tussenblad!P425</f>
        <v>0</v>
      </c>
      <c r="H436" s="25">
        <f>tussenblad!BT425</f>
        <v>0</v>
      </c>
      <c r="I436" s="4">
        <f>tussenblad!Q425</f>
        <v>0</v>
      </c>
      <c r="J436" s="26">
        <f>tussenblad!R425</f>
        <v>0</v>
      </c>
      <c r="K436" s="4">
        <f>IF(tussenblad!$F425="HC","",tussenblad!F425)</f>
        <v>0</v>
      </c>
      <c r="L436" s="4">
        <f>IF(tussenblad!$F425="HC",1,0)</f>
        <v>0</v>
      </c>
      <c r="M436" s="4" t="str">
        <f>IF(tussenblad!V425="Uit",2,"")</f>
        <v/>
      </c>
      <c r="N436" s="4">
        <f>tussenblad!W425</f>
        <v>0</v>
      </c>
      <c r="O436" s="4">
        <f>tussenblad!BV425</f>
        <v>0</v>
      </c>
      <c r="P436" s="4">
        <f>tussenblad!BW425</f>
        <v>0</v>
      </c>
      <c r="Q436" s="4">
        <f>tussenblad!BX425</f>
        <v>0</v>
      </c>
      <c r="R436" s="4">
        <f>tussenblad!BY425</f>
        <v>0</v>
      </c>
      <c r="S436" s="4">
        <f>tussenblad!BZ425</f>
        <v>0</v>
      </c>
      <c r="T436" s="4">
        <f>tussenblad!CA425</f>
        <v>0</v>
      </c>
      <c r="U436" s="4">
        <f>tussenblad!CB425</f>
        <v>0</v>
      </c>
      <c r="V436" s="4">
        <f>tussenblad!CC425</f>
        <v>0</v>
      </c>
      <c r="W436" s="4" t="s">
        <v>94</v>
      </c>
      <c r="X436" s="4" t="s">
        <v>94</v>
      </c>
      <c r="Y436" s="4" t="s">
        <v>94</v>
      </c>
      <c r="Z436" s="4" t="s">
        <v>95</v>
      </c>
      <c r="AA436" s="4" t="s">
        <v>95</v>
      </c>
      <c r="AB436" s="4" t="s">
        <v>95</v>
      </c>
      <c r="AC436" s="4" t="s">
        <v>91</v>
      </c>
      <c r="AD436" s="4" t="s">
        <v>91</v>
      </c>
      <c r="AE436" s="4">
        <v>0</v>
      </c>
      <c r="AF436" s="4">
        <v>0</v>
      </c>
      <c r="AG436" s="4">
        <f>tussenblad!J425</f>
        <v>0</v>
      </c>
      <c r="AH436" s="4">
        <f>tussenblad!I425</f>
        <v>0</v>
      </c>
    </row>
    <row r="437" spans="1:34" x14ac:dyDescent="0.2">
      <c r="A437" s="4" t="s">
        <v>93</v>
      </c>
      <c r="B437" s="4" t="str">
        <f>IF(C437=0,"&lt;BLANK&gt;",Basisgegevens!$F$3)</f>
        <v>&lt;BLANK&gt;</v>
      </c>
      <c r="C437" s="4">
        <f>tussenblad!E426</f>
        <v>0</v>
      </c>
      <c r="D437" s="4">
        <f>tussenblad!H426</f>
        <v>0</v>
      </c>
      <c r="E437" s="25">
        <f>tussenblad!N426</f>
        <v>0</v>
      </c>
      <c r="F437" s="4">
        <f>tussenblad!O426</f>
        <v>0</v>
      </c>
      <c r="G437" s="4">
        <f>tussenblad!P426</f>
        <v>0</v>
      </c>
      <c r="H437" s="25">
        <f>tussenblad!BT426</f>
        <v>0</v>
      </c>
      <c r="I437" s="4">
        <f>tussenblad!Q426</f>
        <v>0</v>
      </c>
      <c r="J437" s="26">
        <f>tussenblad!R426</f>
        <v>0</v>
      </c>
      <c r="K437" s="4">
        <f>IF(tussenblad!$F426="HC","",tussenblad!F426)</f>
        <v>0</v>
      </c>
      <c r="L437" s="4">
        <f>IF(tussenblad!$F426="HC",1,0)</f>
        <v>0</v>
      </c>
      <c r="M437" s="4" t="str">
        <f>IF(tussenblad!V426="Uit",2,"")</f>
        <v/>
      </c>
      <c r="N437" s="4">
        <f>tussenblad!W426</f>
        <v>0</v>
      </c>
      <c r="O437" s="4">
        <f>tussenblad!BV426</f>
        <v>0</v>
      </c>
      <c r="P437" s="4">
        <f>tussenblad!BW426</f>
        <v>0</v>
      </c>
      <c r="Q437" s="4">
        <f>tussenblad!BX426</f>
        <v>0</v>
      </c>
      <c r="R437" s="4">
        <f>tussenblad!BY426</f>
        <v>0</v>
      </c>
      <c r="S437" s="4">
        <f>tussenblad!BZ426</f>
        <v>0</v>
      </c>
      <c r="T437" s="4">
        <f>tussenblad!CA426</f>
        <v>0</v>
      </c>
      <c r="U437" s="4">
        <f>tussenblad!CB426</f>
        <v>0</v>
      </c>
      <c r="V437" s="4">
        <f>tussenblad!CC426</f>
        <v>0</v>
      </c>
      <c r="W437" s="4" t="s">
        <v>94</v>
      </c>
      <c r="X437" s="4" t="s">
        <v>94</v>
      </c>
      <c r="Y437" s="4" t="s">
        <v>94</v>
      </c>
      <c r="Z437" s="4" t="s">
        <v>95</v>
      </c>
      <c r="AA437" s="4" t="s">
        <v>95</v>
      </c>
      <c r="AB437" s="4" t="s">
        <v>95</v>
      </c>
      <c r="AC437" s="4" t="s">
        <v>91</v>
      </c>
      <c r="AD437" s="4" t="s">
        <v>91</v>
      </c>
      <c r="AE437" s="4">
        <v>0</v>
      </c>
      <c r="AF437" s="4">
        <v>0</v>
      </c>
      <c r="AG437" s="4">
        <f>tussenblad!J426</f>
        <v>0</v>
      </c>
      <c r="AH437" s="4">
        <f>tussenblad!I426</f>
        <v>0</v>
      </c>
    </row>
    <row r="438" spans="1:34" x14ac:dyDescent="0.2">
      <c r="A438" s="4" t="s">
        <v>93</v>
      </c>
      <c r="B438" s="4" t="str">
        <f>IF(C438=0,"&lt;BLANK&gt;",Basisgegevens!$F$3)</f>
        <v>&lt;BLANK&gt;</v>
      </c>
      <c r="C438" s="4">
        <f>tussenblad!E427</f>
        <v>0</v>
      </c>
      <c r="D438" s="4">
        <f>tussenblad!H427</f>
        <v>0</v>
      </c>
      <c r="E438" s="25">
        <f>tussenblad!N427</f>
        <v>0</v>
      </c>
      <c r="F438" s="4">
        <f>tussenblad!O427</f>
        <v>0</v>
      </c>
      <c r="G438" s="4">
        <f>tussenblad!P427</f>
        <v>0</v>
      </c>
      <c r="H438" s="25">
        <f>tussenblad!BT427</f>
        <v>0</v>
      </c>
      <c r="I438" s="4">
        <f>tussenblad!Q427</f>
        <v>0</v>
      </c>
      <c r="J438" s="26">
        <f>tussenblad!R427</f>
        <v>0</v>
      </c>
      <c r="K438" s="4">
        <f>IF(tussenblad!$F427="HC","",tussenblad!F427)</f>
        <v>0</v>
      </c>
      <c r="L438" s="4">
        <f>IF(tussenblad!$F427="HC",1,0)</f>
        <v>0</v>
      </c>
      <c r="M438" s="4" t="str">
        <f>IF(tussenblad!V427="Uit",2,"")</f>
        <v/>
      </c>
      <c r="N438" s="4">
        <f>tussenblad!W427</f>
        <v>0</v>
      </c>
      <c r="O438" s="4">
        <f>tussenblad!BV427</f>
        <v>0</v>
      </c>
      <c r="P438" s="4">
        <f>tussenblad!BW427</f>
        <v>0</v>
      </c>
      <c r="Q438" s="4">
        <f>tussenblad!BX427</f>
        <v>0</v>
      </c>
      <c r="R438" s="4">
        <f>tussenblad!BY427</f>
        <v>0</v>
      </c>
      <c r="S438" s="4">
        <f>tussenblad!BZ427</f>
        <v>0</v>
      </c>
      <c r="T438" s="4">
        <f>tussenblad!CA427</f>
        <v>0</v>
      </c>
      <c r="U438" s="4">
        <f>tussenblad!CB427</f>
        <v>0</v>
      </c>
      <c r="V438" s="4">
        <f>tussenblad!CC427</f>
        <v>0</v>
      </c>
      <c r="W438" s="4" t="s">
        <v>94</v>
      </c>
      <c r="X438" s="4" t="s">
        <v>94</v>
      </c>
      <c r="Y438" s="4" t="s">
        <v>94</v>
      </c>
      <c r="Z438" s="4" t="s">
        <v>95</v>
      </c>
      <c r="AA438" s="4" t="s">
        <v>95</v>
      </c>
      <c r="AB438" s="4" t="s">
        <v>95</v>
      </c>
      <c r="AC438" s="4" t="s">
        <v>91</v>
      </c>
      <c r="AD438" s="4" t="s">
        <v>91</v>
      </c>
      <c r="AE438" s="4">
        <v>0</v>
      </c>
      <c r="AF438" s="4">
        <v>0</v>
      </c>
      <c r="AG438" s="4">
        <f>tussenblad!J427</f>
        <v>0</v>
      </c>
      <c r="AH438" s="4">
        <f>tussenblad!I427</f>
        <v>0</v>
      </c>
    </row>
    <row r="439" spans="1:34" x14ac:dyDescent="0.2">
      <c r="A439" s="4" t="s">
        <v>93</v>
      </c>
      <c r="B439" s="4" t="str">
        <f>IF(C439=0,"&lt;BLANK&gt;",Basisgegevens!$F$3)</f>
        <v>&lt;BLANK&gt;</v>
      </c>
      <c r="C439" s="4">
        <f>tussenblad!E428</f>
        <v>0</v>
      </c>
      <c r="D439" s="4">
        <f>tussenblad!H428</f>
        <v>0</v>
      </c>
      <c r="E439" s="25">
        <f>tussenblad!N428</f>
        <v>0</v>
      </c>
      <c r="F439" s="4">
        <f>tussenblad!O428</f>
        <v>0</v>
      </c>
      <c r="G439" s="4">
        <f>tussenblad!P428</f>
        <v>0</v>
      </c>
      <c r="H439" s="25">
        <f>tussenblad!BT428</f>
        <v>0</v>
      </c>
      <c r="I439" s="4">
        <f>tussenblad!Q428</f>
        <v>0</v>
      </c>
      <c r="J439" s="26">
        <f>tussenblad!R428</f>
        <v>0</v>
      </c>
      <c r="K439" s="4">
        <f>IF(tussenblad!$F428="HC","",tussenblad!F428)</f>
        <v>0</v>
      </c>
      <c r="L439" s="4">
        <f>IF(tussenblad!$F428="HC",1,0)</f>
        <v>0</v>
      </c>
      <c r="M439" s="4" t="str">
        <f>IF(tussenblad!V428="Uit",2,"")</f>
        <v/>
      </c>
      <c r="N439" s="4">
        <f>tussenblad!W428</f>
        <v>0</v>
      </c>
      <c r="O439" s="4">
        <f>tussenblad!BV428</f>
        <v>0</v>
      </c>
      <c r="P439" s="4">
        <f>tussenblad!BW428</f>
        <v>0</v>
      </c>
      <c r="Q439" s="4">
        <f>tussenblad!BX428</f>
        <v>0</v>
      </c>
      <c r="R439" s="4">
        <f>tussenblad!BY428</f>
        <v>0</v>
      </c>
      <c r="S439" s="4">
        <f>tussenblad!BZ428</f>
        <v>0</v>
      </c>
      <c r="T439" s="4">
        <f>tussenblad!CA428</f>
        <v>0</v>
      </c>
      <c r="U439" s="4">
        <f>tussenblad!CB428</f>
        <v>0</v>
      </c>
      <c r="V439" s="4">
        <f>tussenblad!CC428</f>
        <v>0</v>
      </c>
      <c r="W439" s="4" t="s">
        <v>94</v>
      </c>
      <c r="X439" s="4" t="s">
        <v>94</v>
      </c>
      <c r="Y439" s="4" t="s">
        <v>94</v>
      </c>
      <c r="Z439" s="4" t="s">
        <v>95</v>
      </c>
      <c r="AA439" s="4" t="s">
        <v>95</v>
      </c>
      <c r="AB439" s="4" t="s">
        <v>95</v>
      </c>
      <c r="AC439" s="4" t="s">
        <v>91</v>
      </c>
      <c r="AD439" s="4" t="s">
        <v>91</v>
      </c>
      <c r="AE439" s="4">
        <v>0</v>
      </c>
      <c r="AF439" s="4">
        <v>0</v>
      </c>
      <c r="AG439" s="4">
        <f>tussenblad!J428</f>
        <v>0</v>
      </c>
      <c r="AH439" s="4">
        <f>tussenblad!I428</f>
        <v>0</v>
      </c>
    </row>
    <row r="440" spans="1:34" x14ac:dyDescent="0.2">
      <c r="A440" s="4" t="s">
        <v>93</v>
      </c>
      <c r="B440" s="4" t="str">
        <f>IF(C440=0,"&lt;BLANK&gt;",Basisgegevens!$F$3)</f>
        <v>&lt;BLANK&gt;</v>
      </c>
      <c r="C440" s="4">
        <f>tussenblad!E429</f>
        <v>0</v>
      </c>
      <c r="D440" s="4">
        <f>tussenblad!H429</f>
        <v>0</v>
      </c>
      <c r="E440" s="25">
        <f>tussenblad!N429</f>
        <v>0</v>
      </c>
      <c r="F440" s="4">
        <f>tussenblad!O429</f>
        <v>0</v>
      </c>
      <c r="G440" s="4">
        <f>tussenblad!P429</f>
        <v>0</v>
      </c>
      <c r="H440" s="25">
        <f>tussenblad!BT429</f>
        <v>0</v>
      </c>
      <c r="I440" s="4">
        <f>tussenblad!Q429</f>
        <v>0</v>
      </c>
      <c r="J440" s="26">
        <f>tussenblad!R429</f>
        <v>0</v>
      </c>
      <c r="K440" s="4">
        <f>IF(tussenblad!$F429="HC","",tussenblad!F429)</f>
        <v>0</v>
      </c>
      <c r="L440" s="4">
        <f>IF(tussenblad!$F429="HC",1,0)</f>
        <v>0</v>
      </c>
      <c r="M440" s="4" t="str">
        <f>IF(tussenblad!V429="Uit",2,"")</f>
        <v/>
      </c>
      <c r="N440" s="4">
        <f>tussenblad!W429</f>
        <v>0</v>
      </c>
      <c r="O440" s="4">
        <f>tussenblad!BV429</f>
        <v>0</v>
      </c>
      <c r="P440" s="4">
        <f>tussenblad!BW429</f>
        <v>0</v>
      </c>
      <c r="Q440" s="4">
        <f>tussenblad!BX429</f>
        <v>0</v>
      </c>
      <c r="R440" s="4">
        <f>tussenblad!BY429</f>
        <v>0</v>
      </c>
      <c r="S440" s="4">
        <f>tussenblad!BZ429</f>
        <v>0</v>
      </c>
      <c r="T440" s="4">
        <f>tussenblad!CA429</f>
        <v>0</v>
      </c>
      <c r="U440" s="4">
        <f>tussenblad!CB429</f>
        <v>0</v>
      </c>
      <c r="V440" s="4">
        <f>tussenblad!CC429</f>
        <v>0</v>
      </c>
      <c r="W440" s="4" t="s">
        <v>94</v>
      </c>
      <c r="X440" s="4" t="s">
        <v>94</v>
      </c>
      <c r="Y440" s="4" t="s">
        <v>94</v>
      </c>
      <c r="Z440" s="4" t="s">
        <v>95</v>
      </c>
      <c r="AA440" s="4" t="s">
        <v>95</v>
      </c>
      <c r="AB440" s="4" t="s">
        <v>95</v>
      </c>
      <c r="AC440" s="4" t="s">
        <v>91</v>
      </c>
      <c r="AD440" s="4" t="s">
        <v>91</v>
      </c>
      <c r="AE440" s="4">
        <v>0</v>
      </c>
      <c r="AF440" s="4">
        <v>0</v>
      </c>
      <c r="AG440" s="4">
        <f>tussenblad!J429</f>
        <v>0</v>
      </c>
      <c r="AH440" s="4">
        <f>tussenblad!I429</f>
        <v>0</v>
      </c>
    </row>
    <row r="441" spans="1:34" x14ac:dyDescent="0.2">
      <c r="A441" s="4" t="s">
        <v>93</v>
      </c>
      <c r="B441" s="4" t="str">
        <f>IF(C441=0,"&lt;BLANK&gt;",Basisgegevens!$F$3)</f>
        <v>&lt;BLANK&gt;</v>
      </c>
      <c r="C441" s="4">
        <f>tussenblad!E430</f>
        <v>0</v>
      </c>
      <c r="D441" s="4">
        <f>tussenblad!H430</f>
        <v>0</v>
      </c>
      <c r="E441" s="25">
        <f>tussenblad!N430</f>
        <v>0</v>
      </c>
      <c r="F441" s="4">
        <f>tussenblad!O430</f>
        <v>0</v>
      </c>
      <c r="G441" s="4">
        <f>tussenblad!P430</f>
        <v>0</v>
      </c>
      <c r="H441" s="25">
        <f>tussenblad!BT430</f>
        <v>0</v>
      </c>
      <c r="I441" s="4">
        <f>tussenblad!Q430</f>
        <v>0</v>
      </c>
      <c r="J441" s="26">
        <f>tussenblad!R430</f>
        <v>0</v>
      </c>
      <c r="K441" s="4">
        <f>IF(tussenblad!$F430="HC","",tussenblad!F430)</f>
        <v>0</v>
      </c>
      <c r="L441" s="4">
        <f>IF(tussenblad!$F430="HC",1,0)</f>
        <v>0</v>
      </c>
      <c r="M441" s="4" t="str">
        <f>IF(tussenblad!V430="Uit",2,"")</f>
        <v/>
      </c>
      <c r="N441" s="4">
        <f>tussenblad!W430</f>
        <v>0</v>
      </c>
      <c r="O441" s="4">
        <f>tussenblad!BV430</f>
        <v>0</v>
      </c>
      <c r="P441" s="4">
        <f>tussenblad!BW430</f>
        <v>0</v>
      </c>
      <c r="Q441" s="4">
        <f>tussenblad!BX430</f>
        <v>0</v>
      </c>
      <c r="R441" s="4">
        <f>tussenblad!BY430</f>
        <v>0</v>
      </c>
      <c r="S441" s="4">
        <f>tussenblad!BZ430</f>
        <v>0</v>
      </c>
      <c r="T441" s="4">
        <f>tussenblad!CA430</f>
        <v>0</v>
      </c>
      <c r="U441" s="4">
        <f>tussenblad!CB430</f>
        <v>0</v>
      </c>
      <c r="V441" s="4">
        <f>tussenblad!CC430</f>
        <v>0</v>
      </c>
      <c r="W441" s="4" t="s">
        <v>94</v>
      </c>
      <c r="X441" s="4" t="s">
        <v>94</v>
      </c>
      <c r="Y441" s="4" t="s">
        <v>94</v>
      </c>
      <c r="Z441" s="4" t="s">
        <v>95</v>
      </c>
      <c r="AA441" s="4" t="s">
        <v>95</v>
      </c>
      <c r="AB441" s="4" t="s">
        <v>95</v>
      </c>
      <c r="AC441" s="4" t="s">
        <v>91</v>
      </c>
      <c r="AD441" s="4" t="s">
        <v>91</v>
      </c>
      <c r="AE441" s="4">
        <v>0</v>
      </c>
      <c r="AF441" s="4">
        <v>0</v>
      </c>
      <c r="AG441" s="4">
        <f>tussenblad!J430</f>
        <v>0</v>
      </c>
      <c r="AH441" s="4">
        <f>tussenblad!I430</f>
        <v>0</v>
      </c>
    </row>
    <row r="442" spans="1:34" x14ac:dyDescent="0.2">
      <c r="A442" s="4" t="s">
        <v>93</v>
      </c>
      <c r="B442" s="4" t="str">
        <f>IF(C442=0,"&lt;BLANK&gt;",Basisgegevens!$F$3)</f>
        <v>&lt;BLANK&gt;</v>
      </c>
      <c r="C442" s="4">
        <f>tussenblad!E431</f>
        <v>0</v>
      </c>
      <c r="D442" s="4">
        <f>tussenblad!H431</f>
        <v>0</v>
      </c>
      <c r="E442" s="25">
        <f>tussenblad!N431</f>
        <v>0</v>
      </c>
      <c r="F442" s="4">
        <f>tussenblad!O431</f>
        <v>0</v>
      </c>
      <c r="G442" s="4">
        <f>tussenblad!P431</f>
        <v>0</v>
      </c>
      <c r="H442" s="25">
        <f>tussenblad!BT431</f>
        <v>0</v>
      </c>
      <c r="I442" s="4">
        <f>tussenblad!Q431</f>
        <v>0</v>
      </c>
      <c r="J442" s="26">
        <f>tussenblad!R431</f>
        <v>0</v>
      </c>
      <c r="K442" s="4">
        <f>IF(tussenblad!$F431="HC","",tussenblad!F431)</f>
        <v>0</v>
      </c>
      <c r="L442" s="4">
        <f>IF(tussenblad!$F431="HC",1,0)</f>
        <v>0</v>
      </c>
      <c r="M442" s="4" t="str">
        <f>IF(tussenblad!V431="Uit",2,"")</f>
        <v/>
      </c>
      <c r="N442" s="4">
        <f>tussenblad!W431</f>
        <v>0</v>
      </c>
      <c r="O442" s="4">
        <f>tussenblad!BV431</f>
        <v>0</v>
      </c>
      <c r="P442" s="4">
        <f>tussenblad!BW431</f>
        <v>0</v>
      </c>
      <c r="Q442" s="4">
        <f>tussenblad!BX431</f>
        <v>0</v>
      </c>
      <c r="R442" s="4">
        <f>tussenblad!BY431</f>
        <v>0</v>
      </c>
      <c r="S442" s="4">
        <f>tussenblad!BZ431</f>
        <v>0</v>
      </c>
      <c r="T442" s="4">
        <f>tussenblad!CA431</f>
        <v>0</v>
      </c>
      <c r="U442" s="4">
        <f>tussenblad!CB431</f>
        <v>0</v>
      </c>
      <c r="V442" s="4">
        <f>tussenblad!CC431</f>
        <v>0</v>
      </c>
      <c r="W442" s="4" t="s">
        <v>94</v>
      </c>
      <c r="X442" s="4" t="s">
        <v>94</v>
      </c>
      <c r="Y442" s="4" t="s">
        <v>94</v>
      </c>
      <c r="Z442" s="4" t="s">
        <v>95</v>
      </c>
      <c r="AA442" s="4" t="s">
        <v>95</v>
      </c>
      <c r="AB442" s="4" t="s">
        <v>95</v>
      </c>
      <c r="AC442" s="4" t="s">
        <v>91</v>
      </c>
      <c r="AD442" s="4" t="s">
        <v>91</v>
      </c>
      <c r="AE442" s="4">
        <v>0</v>
      </c>
      <c r="AF442" s="4">
        <v>0</v>
      </c>
      <c r="AG442" s="4">
        <f>tussenblad!J431</f>
        <v>0</v>
      </c>
      <c r="AH442" s="4">
        <f>tussenblad!I431</f>
        <v>0</v>
      </c>
    </row>
    <row r="443" spans="1:34" x14ac:dyDescent="0.2">
      <c r="A443" s="4" t="s">
        <v>93</v>
      </c>
      <c r="B443" s="4" t="str">
        <f>IF(C443=0,"&lt;BLANK&gt;",Basisgegevens!$F$3)</f>
        <v>&lt;BLANK&gt;</v>
      </c>
      <c r="C443" s="4">
        <f>tussenblad!E432</f>
        <v>0</v>
      </c>
      <c r="D443" s="4">
        <f>tussenblad!H432</f>
        <v>0</v>
      </c>
      <c r="E443" s="25">
        <f>tussenblad!N432</f>
        <v>0</v>
      </c>
      <c r="F443" s="4">
        <f>tussenblad!O432</f>
        <v>0</v>
      </c>
      <c r="G443" s="4">
        <f>tussenblad!P432</f>
        <v>0</v>
      </c>
      <c r="H443" s="25">
        <f>tussenblad!BT432</f>
        <v>0</v>
      </c>
      <c r="I443" s="4">
        <f>tussenblad!Q432</f>
        <v>0</v>
      </c>
      <c r="J443" s="26">
        <f>tussenblad!R432</f>
        <v>0</v>
      </c>
      <c r="K443" s="4">
        <f>IF(tussenblad!$F432="HC","",tussenblad!F432)</f>
        <v>0</v>
      </c>
      <c r="L443" s="4">
        <f>IF(tussenblad!$F432="HC",1,0)</f>
        <v>0</v>
      </c>
      <c r="M443" s="4" t="str">
        <f>IF(tussenblad!V432="Uit",2,"")</f>
        <v/>
      </c>
      <c r="N443" s="4">
        <f>tussenblad!W432</f>
        <v>0</v>
      </c>
      <c r="O443" s="4">
        <f>tussenblad!BV432</f>
        <v>0</v>
      </c>
      <c r="P443" s="4">
        <f>tussenblad!BW432</f>
        <v>0</v>
      </c>
      <c r="Q443" s="4">
        <f>tussenblad!BX432</f>
        <v>0</v>
      </c>
      <c r="R443" s="4">
        <f>tussenblad!BY432</f>
        <v>0</v>
      </c>
      <c r="S443" s="4">
        <f>tussenblad!BZ432</f>
        <v>0</v>
      </c>
      <c r="T443" s="4">
        <f>tussenblad!CA432</f>
        <v>0</v>
      </c>
      <c r="U443" s="4">
        <f>tussenblad!CB432</f>
        <v>0</v>
      </c>
      <c r="V443" s="4">
        <f>tussenblad!CC432</f>
        <v>0</v>
      </c>
      <c r="W443" s="4" t="s">
        <v>94</v>
      </c>
      <c r="X443" s="4" t="s">
        <v>94</v>
      </c>
      <c r="Y443" s="4" t="s">
        <v>94</v>
      </c>
      <c r="Z443" s="4" t="s">
        <v>95</v>
      </c>
      <c r="AA443" s="4" t="s">
        <v>95</v>
      </c>
      <c r="AB443" s="4" t="s">
        <v>95</v>
      </c>
      <c r="AC443" s="4" t="s">
        <v>91</v>
      </c>
      <c r="AD443" s="4" t="s">
        <v>91</v>
      </c>
      <c r="AE443" s="4">
        <v>0</v>
      </c>
      <c r="AF443" s="4">
        <v>0</v>
      </c>
      <c r="AG443" s="4">
        <f>tussenblad!J432</f>
        <v>0</v>
      </c>
      <c r="AH443" s="4">
        <f>tussenblad!I432</f>
        <v>0</v>
      </c>
    </row>
    <row r="444" spans="1:34" x14ac:dyDescent="0.2">
      <c r="A444" s="4" t="s">
        <v>93</v>
      </c>
      <c r="B444" s="4" t="str">
        <f>IF(C444=0,"&lt;BLANK&gt;",Basisgegevens!$F$3)</f>
        <v>&lt;BLANK&gt;</v>
      </c>
      <c r="C444" s="4">
        <f>tussenblad!E433</f>
        <v>0</v>
      </c>
      <c r="D444" s="4">
        <f>tussenblad!H433</f>
        <v>0</v>
      </c>
      <c r="E444" s="25">
        <f>tussenblad!N433</f>
        <v>0</v>
      </c>
      <c r="F444" s="4">
        <f>tussenblad!O433</f>
        <v>0</v>
      </c>
      <c r="G444" s="4">
        <f>tussenblad!P433</f>
        <v>0</v>
      </c>
      <c r="H444" s="25">
        <f>tussenblad!BT433</f>
        <v>0</v>
      </c>
      <c r="I444" s="4">
        <f>tussenblad!Q433</f>
        <v>0</v>
      </c>
      <c r="J444" s="26">
        <f>tussenblad!R433</f>
        <v>0</v>
      </c>
      <c r="K444" s="4">
        <f>IF(tussenblad!$F433="HC","",tussenblad!F433)</f>
        <v>0</v>
      </c>
      <c r="L444" s="4">
        <f>IF(tussenblad!$F433="HC",1,0)</f>
        <v>0</v>
      </c>
      <c r="M444" s="4" t="str">
        <f>IF(tussenblad!V433="Uit",2,"")</f>
        <v/>
      </c>
      <c r="N444" s="4">
        <f>tussenblad!W433</f>
        <v>0</v>
      </c>
      <c r="O444" s="4">
        <f>tussenblad!BV433</f>
        <v>0</v>
      </c>
      <c r="P444" s="4">
        <f>tussenblad!BW433</f>
        <v>0</v>
      </c>
      <c r="Q444" s="4">
        <f>tussenblad!BX433</f>
        <v>0</v>
      </c>
      <c r="R444" s="4">
        <f>tussenblad!BY433</f>
        <v>0</v>
      </c>
      <c r="S444" s="4">
        <f>tussenblad!BZ433</f>
        <v>0</v>
      </c>
      <c r="T444" s="4">
        <f>tussenblad!CA433</f>
        <v>0</v>
      </c>
      <c r="U444" s="4">
        <f>tussenblad!CB433</f>
        <v>0</v>
      </c>
      <c r="V444" s="4">
        <f>tussenblad!CC433</f>
        <v>0</v>
      </c>
      <c r="W444" s="4" t="s">
        <v>94</v>
      </c>
      <c r="X444" s="4" t="s">
        <v>94</v>
      </c>
      <c r="Y444" s="4" t="s">
        <v>94</v>
      </c>
      <c r="Z444" s="4" t="s">
        <v>95</v>
      </c>
      <c r="AA444" s="4" t="s">
        <v>95</v>
      </c>
      <c r="AB444" s="4" t="s">
        <v>95</v>
      </c>
      <c r="AC444" s="4" t="s">
        <v>91</v>
      </c>
      <c r="AD444" s="4" t="s">
        <v>91</v>
      </c>
      <c r="AE444" s="4">
        <v>0</v>
      </c>
      <c r="AF444" s="4">
        <v>0</v>
      </c>
      <c r="AG444" s="4">
        <f>tussenblad!J433</f>
        <v>0</v>
      </c>
      <c r="AH444" s="4">
        <f>tussenblad!I433</f>
        <v>0</v>
      </c>
    </row>
    <row r="445" spans="1:34" x14ac:dyDescent="0.2">
      <c r="A445" s="4" t="s">
        <v>93</v>
      </c>
      <c r="B445" s="4" t="str">
        <f>IF(C445=0,"&lt;BLANK&gt;",Basisgegevens!$F$3)</f>
        <v>&lt;BLANK&gt;</v>
      </c>
      <c r="C445" s="4">
        <f>tussenblad!E434</f>
        <v>0</v>
      </c>
      <c r="D445" s="4">
        <f>tussenblad!H434</f>
        <v>0</v>
      </c>
      <c r="E445" s="25">
        <f>tussenblad!N434</f>
        <v>0</v>
      </c>
      <c r="F445" s="4">
        <f>tussenblad!O434</f>
        <v>0</v>
      </c>
      <c r="G445" s="4">
        <f>tussenblad!P434</f>
        <v>0</v>
      </c>
      <c r="H445" s="25">
        <f>tussenblad!BT434</f>
        <v>0</v>
      </c>
      <c r="I445" s="4">
        <f>tussenblad!Q434</f>
        <v>0</v>
      </c>
      <c r="J445" s="26">
        <f>tussenblad!R434</f>
        <v>0</v>
      </c>
      <c r="K445" s="4">
        <f>IF(tussenblad!$F434="HC","",tussenblad!F434)</f>
        <v>0</v>
      </c>
      <c r="L445" s="4">
        <f>IF(tussenblad!$F434="HC",1,0)</f>
        <v>0</v>
      </c>
      <c r="M445" s="4" t="str">
        <f>IF(tussenblad!V434="Uit",2,"")</f>
        <v/>
      </c>
      <c r="N445" s="4">
        <f>tussenblad!W434</f>
        <v>0</v>
      </c>
      <c r="O445" s="4">
        <f>tussenblad!BV434</f>
        <v>0</v>
      </c>
      <c r="P445" s="4">
        <f>tussenblad!BW434</f>
        <v>0</v>
      </c>
      <c r="Q445" s="4">
        <f>tussenblad!BX434</f>
        <v>0</v>
      </c>
      <c r="R445" s="4">
        <f>tussenblad!BY434</f>
        <v>0</v>
      </c>
      <c r="S445" s="4">
        <f>tussenblad!BZ434</f>
        <v>0</v>
      </c>
      <c r="T445" s="4">
        <f>tussenblad!CA434</f>
        <v>0</v>
      </c>
      <c r="U445" s="4">
        <f>tussenblad!CB434</f>
        <v>0</v>
      </c>
      <c r="V445" s="4">
        <f>tussenblad!CC434</f>
        <v>0</v>
      </c>
      <c r="W445" s="4" t="s">
        <v>94</v>
      </c>
      <c r="X445" s="4" t="s">
        <v>94</v>
      </c>
      <c r="Y445" s="4" t="s">
        <v>94</v>
      </c>
      <c r="Z445" s="4" t="s">
        <v>95</v>
      </c>
      <c r="AA445" s="4" t="s">
        <v>95</v>
      </c>
      <c r="AB445" s="4" t="s">
        <v>95</v>
      </c>
      <c r="AC445" s="4" t="s">
        <v>91</v>
      </c>
      <c r="AD445" s="4" t="s">
        <v>91</v>
      </c>
      <c r="AE445" s="4">
        <v>0</v>
      </c>
      <c r="AF445" s="4">
        <v>0</v>
      </c>
      <c r="AG445" s="4">
        <f>tussenblad!J434</f>
        <v>0</v>
      </c>
      <c r="AH445" s="4">
        <f>tussenblad!I434</f>
        <v>0</v>
      </c>
    </row>
    <row r="446" spans="1:34" x14ac:dyDescent="0.2">
      <c r="A446" s="4" t="s">
        <v>93</v>
      </c>
      <c r="B446" s="4" t="str">
        <f>IF(C446=0,"&lt;BLANK&gt;",Basisgegevens!$F$3)</f>
        <v>&lt;BLANK&gt;</v>
      </c>
      <c r="C446" s="4">
        <f>tussenblad!E435</f>
        <v>0</v>
      </c>
      <c r="D446" s="4">
        <f>tussenblad!H435</f>
        <v>0</v>
      </c>
      <c r="E446" s="25">
        <f>tussenblad!N435</f>
        <v>0</v>
      </c>
      <c r="F446" s="4">
        <f>tussenblad!O435</f>
        <v>0</v>
      </c>
      <c r="G446" s="4">
        <f>tussenblad!P435</f>
        <v>0</v>
      </c>
      <c r="H446" s="25">
        <f>tussenblad!BT435</f>
        <v>0</v>
      </c>
      <c r="I446" s="4">
        <f>tussenblad!Q435</f>
        <v>0</v>
      </c>
      <c r="J446" s="26">
        <f>tussenblad!R435</f>
        <v>0</v>
      </c>
      <c r="K446" s="4">
        <f>IF(tussenblad!$F435="HC","",tussenblad!F435)</f>
        <v>0</v>
      </c>
      <c r="L446" s="4">
        <f>IF(tussenblad!$F435="HC",1,0)</f>
        <v>0</v>
      </c>
      <c r="M446" s="4" t="str">
        <f>IF(tussenblad!V435="Uit",2,"")</f>
        <v/>
      </c>
      <c r="N446" s="4">
        <f>tussenblad!W435</f>
        <v>0</v>
      </c>
      <c r="O446" s="4">
        <f>tussenblad!BV435</f>
        <v>0</v>
      </c>
      <c r="P446" s="4">
        <f>tussenblad!BW435</f>
        <v>0</v>
      </c>
      <c r="Q446" s="4">
        <f>tussenblad!BX435</f>
        <v>0</v>
      </c>
      <c r="R446" s="4">
        <f>tussenblad!BY435</f>
        <v>0</v>
      </c>
      <c r="S446" s="4">
        <f>tussenblad!BZ435</f>
        <v>0</v>
      </c>
      <c r="T446" s="4">
        <f>tussenblad!CA435</f>
        <v>0</v>
      </c>
      <c r="U446" s="4">
        <f>tussenblad!CB435</f>
        <v>0</v>
      </c>
      <c r="V446" s="4">
        <f>tussenblad!CC435</f>
        <v>0</v>
      </c>
      <c r="W446" s="4" t="s">
        <v>94</v>
      </c>
      <c r="X446" s="4" t="s">
        <v>94</v>
      </c>
      <c r="Y446" s="4" t="s">
        <v>94</v>
      </c>
      <c r="Z446" s="4" t="s">
        <v>95</v>
      </c>
      <c r="AA446" s="4" t="s">
        <v>95</v>
      </c>
      <c r="AB446" s="4" t="s">
        <v>95</v>
      </c>
      <c r="AC446" s="4" t="s">
        <v>91</v>
      </c>
      <c r="AD446" s="4" t="s">
        <v>91</v>
      </c>
      <c r="AE446" s="4">
        <v>0</v>
      </c>
      <c r="AF446" s="4">
        <v>0</v>
      </c>
      <c r="AG446" s="4">
        <f>tussenblad!J435</f>
        <v>0</v>
      </c>
      <c r="AH446" s="4">
        <f>tussenblad!I435</f>
        <v>0</v>
      </c>
    </row>
    <row r="447" spans="1:34" x14ac:dyDescent="0.2">
      <c r="A447" s="4" t="s">
        <v>93</v>
      </c>
      <c r="B447" s="4" t="str">
        <f>IF(C447=0,"&lt;BLANK&gt;",Basisgegevens!$F$3)</f>
        <v>&lt;BLANK&gt;</v>
      </c>
      <c r="C447" s="4">
        <f>tussenblad!E436</f>
        <v>0</v>
      </c>
      <c r="D447" s="4">
        <f>tussenblad!H436</f>
        <v>0</v>
      </c>
      <c r="E447" s="25">
        <f>tussenblad!N436</f>
        <v>0</v>
      </c>
      <c r="F447" s="4">
        <f>tussenblad!O436</f>
        <v>0</v>
      </c>
      <c r="G447" s="4">
        <f>tussenblad!P436</f>
        <v>0</v>
      </c>
      <c r="H447" s="25">
        <f>tussenblad!BT436</f>
        <v>0</v>
      </c>
      <c r="I447" s="4">
        <f>tussenblad!Q436</f>
        <v>0</v>
      </c>
      <c r="J447" s="26">
        <f>tussenblad!R436</f>
        <v>0</v>
      </c>
      <c r="K447" s="4">
        <f>IF(tussenblad!$F436="HC","",tussenblad!F436)</f>
        <v>0</v>
      </c>
      <c r="L447" s="4">
        <f>IF(tussenblad!$F436="HC",1,0)</f>
        <v>0</v>
      </c>
      <c r="M447" s="4" t="str">
        <f>IF(tussenblad!V436="Uit",2,"")</f>
        <v/>
      </c>
      <c r="N447" s="4">
        <f>tussenblad!W436</f>
        <v>0</v>
      </c>
      <c r="O447" s="4">
        <f>tussenblad!BV436</f>
        <v>0</v>
      </c>
      <c r="P447" s="4">
        <f>tussenblad!BW436</f>
        <v>0</v>
      </c>
      <c r="Q447" s="4">
        <f>tussenblad!BX436</f>
        <v>0</v>
      </c>
      <c r="R447" s="4">
        <f>tussenblad!BY436</f>
        <v>0</v>
      </c>
      <c r="S447" s="4">
        <f>tussenblad!BZ436</f>
        <v>0</v>
      </c>
      <c r="T447" s="4">
        <f>tussenblad!CA436</f>
        <v>0</v>
      </c>
      <c r="U447" s="4">
        <f>tussenblad!CB436</f>
        <v>0</v>
      </c>
      <c r="V447" s="4">
        <f>tussenblad!CC436</f>
        <v>0</v>
      </c>
      <c r="W447" s="4" t="s">
        <v>94</v>
      </c>
      <c r="X447" s="4" t="s">
        <v>94</v>
      </c>
      <c r="Y447" s="4" t="s">
        <v>94</v>
      </c>
      <c r="Z447" s="4" t="s">
        <v>95</v>
      </c>
      <c r="AA447" s="4" t="s">
        <v>95</v>
      </c>
      <c r="AB447" s="4" t="s">
        <v>95</v>
      </c>
      <c r="AC447" s="4" t="s">
        <v>91</v>
      </c>
      <c r="AD447" s="4" t="s">
        <v>91</v>
      </c>
      <c r="AE447" s="4">
        <v>0</v>
      </c>
      <c r="AF447" s="4">
        <v>0</v>
      </c>
      <c r="AG447" s="4">
        <f>tussenblad!J436</f>
        <v>0</v>
      </c>
      <c r="AH447" s="4">
        <f>tussenblad!I436</f>
        <v>0</v>
      </c>
    </row>
    <row r="448" spans="1:34" x14ac:dyDescent="0.2">
      <c r="A448" s="4" t="s">
        <v>93</v>
      </c>
      <c r="B448" s="4" t="str">
        <f>IF(C448=0,"&lt;BLANK&gt;",Basisgegevens!$F$3)</f>
        <v>&lt;BLANK&gt;</v>
      </c>
      <c r="C448" s="4">
        <f>tussenblad!E437</f>
        <v>0</v>
      </c>
      <c r="D448" s="4">
        <f>tussenblad!H437</f>
        <v>0</v>
      </c>
      <c r="E448" s="25">
        <f>tussenblad!N437</f>
        <v>0</v>
      </c>
      <c r="F448" s="4">
        <f>tussenblad!O437</f>
        <v>0</v>
      </c>
      <c r="G448" s="4">
        <f>tussenblad!P437</f>
        <v>0</v>
      </c>
      <c r="H448" s="25">
        <f>tussenblad!BT437</f>
        <v>0</v>
      </c>
      <c r="I448" s="4">
        <f>tussenblad!Q437</f>
        <v>0</v>
      </c>
      <c r="J448" s="26">
        <f>tussenblad!R437</f>
        <v>0</v>
      </c>
      <c r="K448" s="4">
        <f>IF(tussenblad!$F437="HC","",tussenblad!F437)</f>
        <v>0</v>
      </c>
      <c r="L448" s="4">
        <f>IF(tussenblad!$F437="HC",1,0)</f>
        <v>0</v>
      </c>
      <c r="M448" s="4" t="str">
        <f>IF(tussenblad!V437="Uit",2,"")</f>
        <v/>
      </c>
      <c r="N448" s="4">
        <f>tussenblad!W437</f>
        <v>0</v>
      </c>
      <c r="O448" s="4">
        <f>tussenblad!BV437</f>
        <v>0</v>
      </c>
      <c r="P448" s="4">
        <f>tussenblad!BW437</f>
        <v>0</v>
      </c>
      <c r="Q448" s="4">
        <f>tussenblad!BX437</f>
        <v>0</v>
      </c>
      <c r="R448" s="4">
        <f>tussenblad!BY437</f>
        <v>0</v>
      </c>
      <c r="S448" s="4">
        <f>tussenblad!BZ437</f>
        <v>0</v>
      </c>
      <c r="T448" s="4">
        <f>tussenblad!CA437</f>
        <v>0</v>
      </c>
      <c r="U448" s="4">
        <f>tussenblad!CB437</f>
        <v>0</v>
      </c>
      <c r="V448" s="4">
        <f>tussenblad!CC437</f>
        <v>0</v>
      </c>
      <c r="W448" s="4" t="s">
        <v>94</v>
      </c>
      <c r="X448" s="4" t="s">
        <v>94</v>
      </c>
      <c r="Y448" s="4" t="s">
        <v>94</v>
      </c>
      <c r="Z448" s="4" t="s">
        <v>95</v>
      </c>
      <c r="AA448" s="4" t="s">
        <v>95</v>
      </c>
      <c r="AB448" s="4" t="s">
        <v>95</v>
      </c>
      <c r="AC448" s="4" t="s">
        <v>91</v>
      </c>
      <c r="AD448" s="4" t="s">
        <v>91</v>
      </c>
      <c r="AE448" s="4">
        <v>0</v>
      </c>
      <c r="AF448" s="4">
        <v>0</v>
      </c>
      <c r="AG448" s="4">
        <f>tussenblad!J437</f>
        <v>0</v>
      </c>
      <c r="AH448" s="4">
        <f>tussenblad!I437</f>
        <v>0</v>
      </c>
    </row>
    <row r="449" spans="1:34" x14ac:dyDescent="0.2">
      <c r="A449" s="4" t="s">
        <v>93</v>
      </c>
      <c r="B449" s="4" t="str">
        <f>IF(C449=0,"&lt;BLANK&gt;",Basisgegevens!$F$3)</f>
        <v>&lt;BLANK&gt;</v>
      </c>
      <c r="C449" s="4">
        <f>tussenblad!E438</f>
        <v>0</v>
      </c>
      <c r="D449" s="4">
        <f>tussenblad!H438</f>
        <v>0</v>
      </c>
      <c r="E449" s="25">
        <f>tussenblad!N438</f>
        <v>0</v>
      </c>
      <c r="F449" s="4">
        <f>tussenblad!O438</f>
        <v>0</v>
      </c>
      <c r="G449" s="4">
        <f>tussenblad!P438</f>
        <v>0</v>
      </c>
      <c r="H449" s="25">
        <f>tussenblad!BT438</f>
        <v>0</v>
      </c>
      <c r="I449" s="4">
        <f>tussenblad!Q438</f>
        <v>0</v>
      </c>
      <c r="J449" s="26">
        <f>tussenblad!R438</f>
        <v>0</v>
      </c>
      <c r="K449" s="4">
        <f>IF(tussenblad!$F438="HC","",tussenblad!F438)</f>
        <v>0</v>
      </c>
      <c r="L449" s="4">
        <f>IF(tussenblad!$F438="HC",1,0)</f>
        <v>0</v>
      </c>
      <c r="M449" s="4" t="str">
        <f>IF(tussenblad!V438="Uit",2,"")</f>
        <v/>
      </c>
      <c r="N449" s="4">
        <f>tussenblad!W438</f>
        <v>0</v>
      </c>
      <c r="O449" s="4">
        <f>tussenblad!BV438</f>
        <v>0</v>
      </c>
      <c r="P449" s="4">
        <f>tussenblad!BW438</f>
        <v>0</v>
      </c>
      <c r="Q449" s="4">
        <f>tussenblad!BX438</f>
        <v>0</v>
      </c>
      <c r="R449" s="4">
        <f>tussenblad!BY438</f>
        <v>0</v>
      </c>
      <c r="S449" s="4">
        <f>tussenblad!BZ438</f>
        <v>0</v>
      </c>
      <c r="T449" s="4">
        <f>tussenblad!CA438</f>
        <v>0</v>
      </c>
      <c r="U449" s="4">
        <f>tussenblad!CB438</f>
        <v>0</v>
      </c>
      <c r="V449" s="4">
        <f>tussenblad!CC438</f>
        <v>0</v>
      </c>
      <c r="W449" s="4" t="s">
        <v>94</v>
      </c>
      <c r="X449" s="4" t="s">
        <v>94</v>
      </c>
      <c r="Y449" s="4" t="s">
        <v>94</v>
      </c>
      <c r="Z449" s="4" t="s">
        <v>95</v>
      </c>
      <c r="AA449" s="4" t="s">
        <v>95</v>
      </c>
      <c r="AB449" s="4" t="s">
        <v>95</v>
      </c>
      <c r="AC449" s="4" t="s">
        <v>91</v>
      </c>
      <c r="AD449" s="4" t="s">
        <v>91</v>
      </c>
      <c r="AE449" s="4">
        <v>0</v>
      </c>
      <c r="AF449" s="4">
        <v>0</v>
      </c>
      <c r="AG449" s="4">
        <f>tussenblad!J438</f>
        <v>0</v>
      </c>
      <c r="AH449" s="4">
        <f>tussenblad!I438</f>
        <v>0</v>
      </c>
    </row>
    <row r="450" spans="1:34" x14ac:dyDescent="0.2">
      <c r="A450" s="4" t="s">
        <v>93</v>
      </c>
      <c r="B450" s="4" t="str">
        <f>IF(C450=0,"&lt;BLANK&gt;",Basisgegevens!$F$3)</f>
        <v>&lt;BLANK&gt;</v>
      </c>
      <c r="C450" s="4">
        <f>tussenblad!E439</f>
        <v>0</v>
      </c>
      <c r="D450" s="4">
        <f>tussenblad!H439</f>
        <v>0</v>
      </c>
      <c r="E450" s="25">
        <f>tussenblad!N439</f>
        <v>0</v>
      </c>
      <c r="F450" s="4">
        <f>tussenblad!O439</f>
        <v>0</v>
      </c>
      <c r="G450" s="4">
        <f>tussenblad!P439</f>
        <v>0</v>
      </c>
      <c r="H450" s="25">
        <f>tussenblad!BT439</f>
        <v>0</v>
      </c>
      <c r="I450" s="4">
        <f>tussenblad!Q439</f>
        <v>0</v>
      </c>
      <c r="J450" s="26">
        <f>tussenblad!R439</f>
        <v>0</v>
      </c>
      <c r="K450" s="4">
        <f>IF(tussenblad!$F439="HC","",tussenblad!F439)</f>
        <v>0</v>
      </c>
      <c r="L450" s="4">
        <f>IF(tussenblad!$F439="HC",1,0)</f>
        <v>0</v>
      </c>
      <c r="M450" s="4" t="str">
        <f>IF(tussenblad!V439="Uit",2,"")</f>
        <v/>
      </c>
      <c r="N450" s="4">
        <f>tussenblad!W439</f>
        <v>0</v>
      </c>
      <c r="O450" s="4">
        <f>tussenblad!BV439</f>
        <v>0</v>
      </c>
      <c r="P450" s="4">
        <f>tussenblad!BW439</f>
        <v>0</v>
      </c>
      <c r="Q450" s="4">
        <f>tussenblad!BX439</f>
        <v>0</v>
      </c>
      <c r="R450" s="4">
        <f>tussenblad!BY439</f>
        <v>0</v>
      </c>
      <c r="S450" s="4">
        <f>tussenblad!BZ439</f>
        <v>0</v>
      </c>
      <c r="T450" s="4">
        <f>tussenblad!CA439</f>
        <v>0</v>
      </c>
      <c r="U450" s="4">
        <f>tussenblad!CB439</f>
        <v>0</v>
      </c>
      <c r="V450" s="4">
        <f>tussenblad!CC439</f>
        <v>0</v>
      </c>
      <c r="W450" s="4" t="s">
        <v>94</v>
      </c>
      <c r="X450" s="4" t="s">
        <v>94</v>
      </c>
      <c r="Y450" s="4" t="s">
        <v>94</v>
      </c>
      <c r="Z450" s="4" t="s">
        <v>95</v>
      </c>
      <c r="AA450" s="4" t="s">
        <v>95</v>
      </c>
      <c r="AB450" s="4" t="s">
        <v>95</v>
      </c>
      <c r="AC450" s="4" t="s">
        <v>91</v>
      </c>
      <c r="AD450" s="4" t="s">
        <v>91</v>
      </c>
      <c r="AE450" s="4">
        <v>0</v>
      </c>
      <c r="AF450" s="4">
        <v>0</v>
      </c>
      <c r="AG450" s="4">
        <f>tussenblad!J439</f>
        <v>0</v>
      </c>
      <c r="AH450" s="4">
        <f>tussenblad!I439</f>
        <v>0</v>
      </c>
    </row>
    <row r="451" spans="1:34" x14ac:dyDescent="0.2">
      <c r="A451" s="4" t="s">
        <v>93</v>
      </c>
      <c r="B451" s="4" t="str">
        <f>IF(C451=0,"&lt;BLANK&gt;",Basisgegevens!$F$3)</f>
        <v>&lt;BLANK&gt;</v>
      </c>
      <c r="C451" s="4">
        <f>tussenblad!E440</f>
        <v>0</v>
      </c>
      <c r="D451" s="4">
        <f>tussenblad!H440</f>
        <v>0</v>
      </c>
      <c r="E451" s="25">
        <f>tussenblad!N440</f>
        <v>0</v>
      </c>
      <c r="F451" s="4">
        <f>tussenblad!O440</f>
        <v>0</v>
      </c>
      <c r="G451" s="4">
        <f>tussenblad!P440</f>
        <v>0</v>
      </c>
      <c r="H451" s="25">
        <f>tussenblad!BT440</f>
        <v>0</v>
      </c>
      <c r="I451" s="4">
        <f>tussenblad!Q440</f>
        <v>0</v>
      </c>
      <c r="J451" s="26">
        <f>tussenblad!R440</f>
        <v>0</v>
      </c>
      <c r="K451" s="4">
        <f>IF(tussenblad!$F440="HC","",tussenblad!F440)</f>
        <v>0</v>
      </c>
      <c r="L451" s="4">
        <f>IF(tussenblad!$F440="HC",1,0)</f>
        <v>0</v>
      </c>
      <c r="M451" s="4" t="str">
        <f>IF(tussenblad!V440="Uit",2,"")</f>
        <v/>
      </c>
      <c r="N451" s="4">
        <f>tussenblad!W440</f>
        <v>0</v>
      </c>
      <c r="O451" s="4">
        <f>tussenblad!BV440</f>
        <v>0</v>
      </c>
      <c r="P451" s="4">
        <f>tussenblad!BW440</f>
        <v>0</v>
      </c>
      <c r="Q451" s="4">
        <f>tussenblad!BX440</f>
        <v>0</v>
      </c>
      <c r="R451" s="4">
        <f>tussenblad!BY440</f>
        <v>0</v>
      </c>
      <c r="S451" s="4">
        <f>tussenblad!BZ440</f>
        <v>0</v>
      </c>
      <c r="T451" s="4">
        <f>tussenblad!CA440</f>
        <v>0</v>
      </c>
      <c r="U451" s="4">
        <f>tussenblad!CB440</f>
        <v>0</v>
      </c>
      <c r="V451" s="4">
        <f>tussenblad!CC440</f>
        <v>0</v>
      </c>
      <c r="W451" s="4" t="s">
        <v>94</v>
      </c>
      <c r="X451" s="4" t="s">
        <v>94</v>
      </c>
      <c r="Y451" s="4" t="s">
        <v>94</v>
      </c>
      <c r="Z451" s="4" t="s">
        <v>95</v>
      </c>
      <c r="AA451" s="4" t="s">
        <v>95</v>
      </c>
      <c r="AB451" s="4" t="s">
        <v>95</v>
      </c>
      <c r="AC451" s="4" t="s">
        <v>91</v>
      </c>
      <c r="AD451" s="4" t="s">
        <v>91</v>
      </c>
      <c r="AE451" s="4">
        <v>0</v>
      </c>
      <c r="AF451" s="4">
        <v>0</v>
      </c>
      <c r="AG451" s="4">
        <f>tussenblad!J440</f>
        <v>0</v>
      </c>
      <c r="AH451" s="4">
        <f>tussenblad!I440</f>
        <v>0</v>
      </c>
    </row>
    <row r="452" spans="1:34" x14ac:dyDescent="0.2">
      <c r="A452" s="4" t="s">
        <v>93</v>
      </c>
      <c r="B452" s="4" t="str">
        <f>IF(C452=0,"&lt;BLANK&gt;",Basisgegevens!$F$3)</f>
        <v>&lt;BLANK&gt;</v>
      </c>
      <c r="C452" s="4">
        <f>tussenblad!E441</f>
        <v>0</v>
      </c>
      <c r="D452" s="4">
        <f>tussenblad!H441</f>
        <v>0</v>
      </c>
      <c r="E452" s="25">
        <f>tussenblad!N441</f>
        <v>0</v>
      </c>
      <c r="F452" s="4">
        <f>tussenblad!O441</f>
        <v>0</v>
      </c>
      <c r="G452" s="4">
        <f>tussenblad!P441</f>
        <v>0</v>
      </c>
      <c r="H452" s="25">
        <f>tussenblad!BT441</f>
        <v>0</v>
      </c>
      <c r="I452" s="4">
        <f>tussenblad!Q441</f>
        <v>0</v>
      </c>
      <c r="J452" s="26">
        <f>tussenblad!R441</f>
        <v>0</v>
      </c>
      <c r="K452" s="4">
        <f>IF(tussenblad!$F441="HC","",tussenblad!F441)</f>
        <v>0</v>
      </c>
      <c r="L452" s="4">
        <f>IF(tussenblad!$F441="HC",1,0)</f>
        <v>0</v>
      </c>
      <c r="M452" s="4" t="str">
        <f>IF(tussenblad!V441="Uit",2,"")</f>
        <v/>
      </c>
      <c r="N452" s="4">
        <f>tussenblad!W441</f>
        <v>0</v>
      </c>
      <c r="O452" s="4">
        <f>tussenblad!BV441</f>
        <v>0</v>
      </c>
      <c r="P452" s="4">
        <f>tussenblad!BW441</f>
        <v>0</v>
      </c>
      <c r="Q452" s="4">
        <f>tussenblad!BX441</f>
        <v>0</v>
      </c>
      <c r="R452" s="4">
        <f>tussenblad!BY441</f>
        <v>0</v>
      </c>
      <c r="S452" s="4">
        <f>tussenblad!BZ441</f>
        <v>0</v>
      </c>
      <c r="T452" s="4">
        <f>tussenblad!CA441</f>
        <v>0</v>
      </c>
      <c r="U452" s="4">
        <f>tussenblad!CB441</f>
        <v>0</v>
      </c>
      <c r="V452" s="4">
        <f>tussenblad!CC441</f>
        <v>0</v>
      </c>
      <c r="W452" s="4" t="s">
        <v>94</v>
      </c>
      <c r="X452" s="4" t="s">
        <v>94</v>
      </c>
      <c r="Y452" s="4" t="s">
        <v>94</v>
      </c>
      <c r="Z452" s="4" t="s">
        <v>95</v>
      </c>
      <c r="AA452" s="4" t="s">
        <v>95</v>
      </c>
      <c r="AB452" s="4" t="s">
        <v>95</v>
      </c>
      <c r="AC452" s="4" t="s">
        <v>91</v>
      </c>
      <c r="AD452" s="4" t="s">
        <v>91</v>
      </c>
      <c r="AE452" s="4">
        <v>0</v>
      </c>
      <c r="AF452" s="4">
        <v>0</v>
      </c>
      <c r="AG452" s="4">
        <f>tussenblad!J441</f>
        <v>0</v>
      </c>
      <c r="AH452" s="4">
        <f>tussenblad!I441</f>
        <v>0</v>
      </c>
    </row>
    <row r="453" spans="1:34" x14ac:dyDescent="0.2">
      <c r="A453" s="4" t="s">
        <v>93</v>
      </c>
      <c r="B453" s="4" t="str">
        <f>IF(C453=0,"&lt;BLANK&gt;",Basisgegevens!$F$3)</f>
        <v>&lt;BLANK&gt;</v>
      </c>
      <c r="C453" s="4">
        <f>tussenblad!E442</f>
        <v>0</v>
      </c>
      <c r="D453" s="4">
        <f>tussenblad!H442</f>
        <v>0</v>
      </c>
      <c r="E453" s="25">
        <f>tussenblad!N442</f>
        <v>0</v>
      </c>
      <c r="F453" s="4">
        <f>tussenblad!O442</f>
        <v>0</v>
      </c>
      <c r="G453" s="4">
        <f>tussenblad!P442</f>
        <v>0</v>
      </c>
      <c r="H453" s="25">
        <f>tussenblad!BT442</f>
        <v>0</v>
      </c>
      <c r="I453" s="4">
        <f>tussenblad!Q442</f>
        <v>0</v>
      </c>
      <c r="J453" s="26">
        <f>tussenblad!R442</f>
        <v>0</v>
      </c>
      <c r="K453" s="4">
        <f>IF(tussenblad!$F442="HC","",tussenblad!F442)</f>
        <v>0</v>
      </c>
      <c r="L453" s="4">
        <f>IF(tussenblad!$F442="HC",1,0)</f>
        <v>0</v>
      </c>
      <c r="M453" s="4" t="str">
        <f>IF(tussenblad!V442="Uit",2,"")</f>
        <v/>
      </c>
      <c r="N453" s="4">
        <f>tussenblad!W442</f>
        <v>0</v>
      </c>
      <c r="O453" s="4">
        <f>tussenblad!BV442</f>
        <v>0</v>
      </c>
      <c r="P453" s="4">
        <f>tussenblad!BW442</f>
        <v>0</v>
      </c>
      <c r="Q453" s="4">
        <f>tussenblad!BX442</f>
        <v>0</v>
      </c>
      <c r="R453" s="4">
        <f>tussenblad!BY442</f>
        <v>0</v>
      </c>
      <c r="S453" s="4">
        <f>tussenblad!BZ442</f>
        <v>0</v>
      </c>
      <c r="T453" s="4">
        <f>tussenblad!CA442</f>
        <v>0</v>
      </c>
      <c r="U453" s="4">
        <f>tussenblad!CB442</f>
        <v>0</v>
      </c>
      <c r="V453" s="4">
        <f>tussenblad!CC442</f>
        <v>0</v>
      </c>
      <c r="W453" s="4" t="s">
        <v>94</v>
      </c>
      <c r="X453" s="4" t="s">
        <v>94</v>
      </c>
      <c r="Y453" s="4" t="s">
        <v>94</v>
      </c>
      <c r="Z453" s="4" t="s">
        <v>95</v>
      </c>
      <c r="AA453" s="4" t="s">
        <v>95</v>
      </c>
      <c r="AB453" s="4" t="s">
        <v>95</v>
      </c>
      <c r="AC453" s="4" t="s">
        <v>91</v>
      </c>
      <c r="AD453" s="4" t="s">
        <v>91</v>
      </c>
      <c r="AE453" s="4">
        <v>0</v>
      </c>
      <c r="AF453" s="4">
        <v>0</v>
      </c>
      <c r="AG453" s="4">
        <f>tussenblad!J442</f>
        <v>0</v>
      </c>
      <c r="AH453" s="4">
        <f>tussenblad!I442</f>
        <v>0</v>
      </c>
    </row>
    <row r="454" spans="1:34" x14ac:dyDescent="0.2">
      <c r="A454" s="4" t="s">
        <v>93</v>
      </c>
      <c r="B454" s="4" t="str">
        <f>IF(C454=0,"&lt;BLANK&gt;",Basisgegevens!$F$3)</f>
        <v>&lt;BLANK&gt;</v>
      </c>
      <c r="C454" s="4">
        <f>tussenblad!E443</f>
        <v>0</v>
      </c>
      <c r="D454" s="4">
        <f>tussenblad!H443</f>
        <v>0</v>
      </c>
      <c r="E454" s="25">
        <f>tussenblad!N443</f>
        <v>0</v>
      </c>
      <c r="F454" s="4">
        <f>tussenblad!O443</f>
        <v>0</v>
      </c>
      <c r="G454" s="4">
        <f>tussenblad!P443</f>
        <v>0</v>
      </c>
      <c r="H454" s="25">
        <f>tussenblad!BT443</f>
        <v>0</v>
      </c>
      <c r="I454" s="4">
        <f>tussenblad!Q443</f>
        <v>0</v>
      </c>
      <c r="J454" s="26">
        <f>tussenblad!R443</f>
        <v>0</v>
      </c>
      <c r="K454" s="4">
        <f>IF(tussenblad!$F443="HC","",tussenblad!F443)</f>
        <v>0</v>
      </c>
      <c r="L454" s="4">
        <f>IF(tussenblad!$F443="HC",1,0)</f>
        <v>0</v>
      </c>
      <c r="M454" s="4" t="str">
        <f>IF(tussenblad!V443="Uit",2,"")</f>
        <v/>
      </c>
      <c r="N454" s="4">
        <f>tussenblad!W443</f>
        <v>0</v>
      </c>
      <c r="O454" s="4">
        <f>tussenblad!BV443</f>
        <v>0</v>
      </c>
      <c r="P454" s="4">
        <f>tussenblad!BW443</f>
        <v>0</v>
      </c>
      <c r="Q454" s="4">
        <f>tussenblad!BX443</f>
        <v>0</v>
      </c>
      <c r="R454" s="4">
        <f>tussenblad!BY443</f>
        <v>0</v>
      </c>
      <c r="S454" s="4">
        <f>tussenblad!BZ443</f>
        <v>0</v>
      </c>
      <c r="T454" s="4">
        <f>tussenblad!CA443</f>
        <v>0</v>
      </c>
      <c r="U454" s="4">
        <f>tussenblad!CB443</f>
        <v>0</v>
      </c>
      <c r="V454" s="4">
        <f>tussenblad!CC443</f>
        <v>0</v>
      </c>
      <c r="W454" s="4" t="s">
        <v>94</v>
      </c>
      <c r="X454" s="4" t="s">
        <v>94</v>
      </c>
      <c r="Y454" s="4" t="s">
        <v>94</v>
      </c>
      <c r="Z454" s="4" t="s">
        <v>95</v>
      </c>
      <c r="AA454" s="4" t="s">
        <v>95</v>
      </c>
      <c r="AB454" s="4" t="s">
        <v>95</v>
      </c>
      <c r="AC454" s="4" t="s">
        <v>91</v>
      </c>
      <c r="AD454" s="4" t="s">
        <v>91</v>
      </c>
      <c r="AE454" s="4">
        <v>0</v>
      </c>
      <c r="AF454" s="4">
        <v>0</v>
      </c>
      <c r="AG454" s="4">
        <f>tussenblad!J443</f>
        <v>0</v>
      </c>
      <c r="AH454" s="4">
        <f>tussenblad!I443</f>
        <v>0</v>
      </c>
    </row>
    <row r="455" spans="1:34" x14ac:dyDescent="0.2">
      <c r="A455" s="4" t="s">
        <v>93</v>
      </c>
      <c r="B455" s="4" t="str">
        <f>IF(C455=0,"&lt;BLANK&gt;",Basisgegevens!$F$3)</f>
        <v>&lt;BLANK&gt;</v>
      </c>
      <c r="C455" s="4">
        <f>tussenblad!E444</f>
        <v>0</v>
      </c>
      <c r="D455" s="4">
        <f>tussenblad!H444</f>
        <v>0</v>
      </c>
      <c r="E455" s="25">
        <f>tussenblad!N444</f>
        <v>0</v>
      </c>
      <c r="F455" s="4">
        <f>tussenblad!O444</f>
        <v>0</v>
      </c>
      <c r="G455" s="4">
        <f>tussenblad!P444</f>
        <v>0</v>
      </c>
      <c r="H455" s="25">
        <f>tussenblad!BT444</f>
        <v>0</v>
      </c>
      <c r="I455" s="4">
        <f>tussenblad!Q444</f>
        <v>0</v>
      </c>
      <c r="J455" s="26">
        <f>tussenblad!R444</f>
        <v>0</v>
      </c>
      <c r="K455" s="4">
        <f>IF(tussenblad!$F444="HC","",tussenblad!F444)</f>
        <v>0</v>
      </c>
      <c r="L455" s="4">
        <f>IF(tussenblad!$F444="HC",1,0)</f>
        <v>0</v>
      </c>
      <c r="M455" s="4" t="str">
        <f>IF(tussenblad!V444="Uit",2,"")</f>
        <v/>
      </c>
      <c r="N455" s="4">
        <f>tussenblad!W444</f>
        <v>0</v>
      </c>
      <c r="O455" s="4">
        <f>tussenblad!BV444</f>
        <v>0</v>
      </c>
      <c r="P455" s="4">
        <f>tussenblad!BW444</f>
        <v>0</v>
      </c>
      <c r="Q455" s="4">
        <f>tussenblad!BX444</f>
        <v>0</v>
      </c>
      <c r="R455" s="4">
        <f>tussenblad!BY444</f>
        <v>0</v>
      </c>
      <c r="S455" s="4">
        <f>tussenblad!BZ444</f>
        <v>0</v>
      </c>
      <c r="T455" s="4">
        <f>tussenblad!CA444</f>
        <v>0</v>
      </c>
      <c r="U455" s="4">
        <f>tussenblad!CB444</f>
        <v>0</v>
      </c>
      <c r="V455" s="4">
        <f>tussenblad!CC444</f>
        <v>0</v>
      </c>
      <c r="W455" s="4" t="s">
        <v>94</v>
      </c>
      <c r="X455" s="4" t="s">
        <v>94</v>
      </c>
      <c r="Y455" s="4" t="s">
        <v>94</v>
      </c>
      <c r="Z455" s="4" t="s">
        <v>95</v>
      </c>
      <c r="AA455" s="4" t="s">
        <v>95</v>
      </c>
      <c r="AB455" s="4" t="s">
        <v>95</v>
      </c>
      <c r="AC455" s="4" t="s">
        <v>91</v>
      </c>
      <c r="AD455" s="4" t="s">
        <v>91</v>
      </c>
      <c r="AE455" s="4">
        <v>0</v>
      </c>
      <c r="AF455" s="4">
        <v>0</v>
      </c>
      <c r="AG455" s="4">
        <f>tussenblad!J444</f>
        <v>0</v>
      </c>
      <c r="AH455" s="4">
        <f>tussenblad!I444</f>
        <v>0</v>
      </c>
    </row>
    <row r="456" spans="1:34" x14ac:dyDescent="0.2">
      <c r="A456" s="4" t="s">
        <v>93</v>
      </c>
      <c r="B456" s="4" t="str">
        <f>IF(C456=0,"&lt;BLANK&gt;",Basisgegevens!$F$3)</f>
        <v>&lt;BLANK&gt;</v>
      </c>
      <c r="C456" s="4">
        <f>tussenblad!E445</f>
        <v>0</v>
      </c>
      <c r="D456" s="4">
        <f>tussenblad!H445</f>
        <v>0</v>
      </c>
      <c r="E456" s="25">
        <f>tussenblad!N445</f>
        <v>0</v>
      </c>
      <c r="F456" s="4">
        <f>tussenblad!O445</f>
        <v>0</v>
      </c>
      <c r="G456" s="4">
        <f>tussenblad!P445</f>
        <v>0</v>
      </c>
      <c r="H456" s="25">
        <f>tussenblad!BT445</f>
        <v>0</v>
      </c>
      <c r="I456" s="4">
        <f>tussenblad!Q445</f>
        <v>0</v>
      </c>
      <c r="J456" s="26">
        <f>tussenblad!R445</f>
        <v>0</v>
      </c>
      <c r="K456" s="4">
        <f>IF(tussenblad!$F445="HC","",tussenblad!F445)</f>
        <v>0</v>
      </c>
      <c r="L456" s="4">
        <f>IF(tussenblad!$F445="HC",1,0)</f>
        <v>0</v>
      </c>
      <c r="M456" s="4" t="str">
        <f>IF(tussenblad!V445="Uit",2,"")</f>
        <v/>
      </c>
      <c r="N456" s="4">
        <f>tussenblad!W445</f>
        <v>0</v>
      </c>
      <c r="O456" s="4">
        <f>tussenblad!BV445</f>
        <v>0</v>
      </c>
      <c r="P456" s="4">
        <f>tussenblad!BW445</f>
        <v>0</v>
      </c>
      <c r="Q456" s="4">
        <f>tussenblad!BX445</f>
        <v>0</v>
      </c>
      <c r="R456" s="4">
        <f>tussenblad!BY445</f>
        <v>0</v>
      </c>
      <c r="S456" s="4">
        <f>tussenblad!BZ445</f>
        <v>0</v>
      </c>
      <c r="T456" s="4">
        <f>tussenblad!CA445</f>
        <v>0</v>
      </c>
      <c r="U456" s="4">
        <f>tussenblad!CB445</f>
        <v>0</v>
      </c>
      <c r="V456" s="4">
        <f>tussenblad!CC445</f>
        <v>0</v>
      </c>
      <c r="W456" s="4" t="s">
        <v>94</v>
      </c>
      <c r="X456" s="4" t="s">
        <v>94</v>
      </c>
      <c r="Y456" s="4" t="s">
        <v>94</v>
      </c>
      <c r="Z456" s="4" t="s">
        <v>95</v>
      </c>
      <c r="AA456" s="4" t="s">
        <v>95</v>
      </c>
      <c r="AB456" s="4" t="s">
        <v>95</v>
      </c>
      <c r="AC456" s="4" t="s">
        <v>91</v>
      </c>
      <c r="AD456" s="4" t="s">
        <v>91</v>
      </c>
      <c r="AE456" s="4">
        <v>0</v>
      </c>
      <c r="AF456" s="4">
        <v>0</v>
      </c>
      <c r="AG456" s="4">
        <f>tussenblad!J445</f>
        <v>0</v>
      </c>
      <c r="AH456" s="4">
        <f>tussenblad!I445</f>
        <v>0</v>
      </c>
    </row>
    <row r="457" spans="1:34" x14ac:dyDescent="0.2">
      <c r="A457" s="4" t="s">
        <v>93</v>
      </c>
      <c r="B457" s="4" t="str">
        <f>IF(C457=0,"&lt;BLANK&gt;",Basisgegevens!$F$3)</f>
        <v>&lt;BLANK&gt;</v>
      </c>
      <c r="C457" s="4">
        <f>tussenblad!E446</f>
        <v>0</v>
      </c>
      <c r="D457" s="4">
        <f>tussenblad!H446</f>
        <v>0</v>
      </c>
      <c r="E457" s="25">
        <f>tussenblad!N446</f>
        <v>0</v>
      </c>
      <c r="F457" s="4">
        <f>tussenblad!O446</f>
        <v>0</v>
      </c>
      <c r="G457" s="4">
        <f>tussenblad!P446</f>
        <v>0</v>
      </c>
      <c r="H457" s="25">
        <f>tussenblad!BT446</f>
        <v>0</v>
      </c>
      <c r="I457" s="4">
        <f>tussenblad!Q446</f>
        <v>0</v>
      </c>
      <c r="J457" s="26">
        <f>tussenblad!R446</f>
        <v>0</v>
      </c>
      <c r="K457" s="4">
        <f>IF(tussenblad!$F446="HC","",tussenblad!F446)</f>
        <v>0</v>
      </c>
      <c r="L457" s="4">
        <f>IF(tussenblad!$F446="HC",1,0)</f>
        <v>0</v>
      </c>
      <c r="M457" s="4" t="str">
        <f>IF(tussenblad!V446="Uit",2,"")</f>
        <v/>
      </c>
      <c r="N457" s="4">
        <f>tussenblad!W446</f>
        <v>0</v>
      </c>
      <c r="O457" s="4">
        <f>tussenblad!BV446</f>
        <v>0</v>
      </c>
      <c r="P457" s="4">
        <f>tussenblad!BW446</f>
        <v>0</v>
      </c>
      <c r="Q457" s="4">
        <f>tussenblad!BX446</f>
        <v>0</v>
      </c>
      <c r="R457" s="4">
        <f>tussenblad!BY446</f>
        <v>0</v>
      </c>
      <c r="S457" s="4">
        <f>tussenblad!BZ446</f>
        <v>0</v>
      </c>
      <c r="T457" s="4">
        <f>tussenblad!CA446</f>
        <v>0</v>
      </c>
      <c r="U457" s="4">
        <f>tussenblad!CB446</f>
        <v>0</v>
      </c>
      <c r="V457" s="4">
        <f>tussenblad!CC446</f>
        <v>0</v>
      </c>
      <c r="W457" s="4" t="s">
        <v>94</v>
      </c>
      <c r="X457" s="4" t="s">
        <v>94</v>
      </c>
      <c r="Y457" s="4" t="s">
        <v>94</v>
      </c>
      <c r="Z457" s="4" t="s">
        <v>95</v>
      </c>
      <c r="AA457" s="4" t="s">
        <v>95</v>
      </c>
      <c r="AB457" s="4" t="s">
        <v>95</v>
      </c>
      <c r="AC457" s="4" t="s">
        <v>91</v>
      </c>
      <c r="AD457" s="4" t="s">
        <v>91</v>
      </c>
      <c r="AE457" s="4">
        <v>0</v>
      </c>
      <c r="AF457" s="4">
        <v>0</v>
      </c>
      <c r="AG457" s="4">
        <f>tussenblad!J446</f>
        <v>0</v>
      </c>
      <c r="AH457" s="4">
        <f>tussenblad!I446</f>
        <v>0</v>
      </c>
    </row>
    <row r="458" spans="1:34" x14ac:dyDescent="0.2">
      <c r="A458" s="4" t="s">
        <v>93</v>
      </c>
      <c r="B458" s="4" t="str">
        <f>IF(C458=0,"&lt;BLANK&gt;",Basisgegevens!$F$3)</f>
        <v>&lt;BLANK&gt;</v>
      </c>
      <c r="C458" s="4">
        <f>tussenblad!E447</f>
        <v>0</v>
      </c>
      <c r="D458" s="4">
        <f>tussenblad!H447</f>
        <v>0</v>
      </c>
      <c r="E458" s="25">
        <f>tussenblad!N447</f>
        <v>0</v>
      </c>
      <c r="F458" s="4">
        <f>tussenblad!O447</f>
        <v>0</v>
      </c>
      <c r="G458" s="4">
        <f>tussenblad!P447</f>
        <v>0</v>
      </c>
      <c r="H458" s="25">
        <f>tussenblad!BT447</f>
        <v>0</v>
      </c>
      <c r="I458" s="4">
        <f>tussenblad!Q447</f>
        <v>0</v>
      </c>
      <c r="J458" s="26">
        <f>tussenblad!R447</f>
        <v>0</v>
      </c>
      <c r="K458" s="4">
        <f>IF(tussenblad!$F447="HC","",tussenblad!F447)</f>
        <v>0</v>
      </c>
      <c r="L458" s="4">
        <f>IF(tussenblad!$F447="HC",1,0)</f>
        <v>0</v>
      </c>
      <c r="M458" s="4" t="str">
        <f>IF(tussenblad!V447="Uit",2,"")</f>
        <v/>
      </c>
      <c r="N458" s="4">
        <f>tussenblad!W447</f>
        <v>0</v>
      </c>
      <c r="O458" s="4">
        <f>tussenblad!BV447</f>
        <v>0</v>
      </c>
      <c r="P458" s="4">
        <f>tussenblad!BW447</f>
        <v>0</v>
      </c>
      <c r="Q458" s="4">
        <f>tussenblad!BX447</f>
        <v>0</v>
      </c>
      <c r="R458" s="4">
        <f>tussenblad!BY447</f>
        <v>0</v>
      </c>
      <c r="S458" s="4">
        <f>tussenblad!BZ447</f>
        <v>0</v>
      </c>
      <c r="T458" s="4">
        <f>tussenblad!CA447</f>
        <v>0</v>
      </c>
      <c r="U458" s="4">
        <f>tussenblad!CB447</f>
        <v>0</v>
      </c>
      <c r="V458" s="4">
        <f>tussenblad!CC447</f>
        <v>0</v>
      </c>
      <c r="W458" s="4" t="s">
        <v>94</v>
      </c>
      <c r="X458" s="4" t="s">
        <v>94</v>
      </c>
      <c r="Y458" s="4" t="s">
        <v>94</v>
      </c>
      <c r="Z458" s="4" t="s">
        <v>95</v>
      </c>
      <c r="AA458" s="4" t="s">
        <v>95</v>
      </c>
      <c r="AB458" s="4" t="s">
        <v>95</v>
      </c>
      <c r="AC458" s="4" t="s">
        <v>91</v>
      </c>
      <c r="AD458" s="4" t="s">
        <v>91</v>
      </c>
      <c r="AE458" s="4">
        <v>0</v>
      </c>
      <c r="AF458" s="4">
        <v>0</v>
      </c>
      <c r="AG458" s="4">
        <f>tussenblad!J447</f>
        <v>0</v>
      </c>
      <c r="AH458" s="4">
        <f>tussenblad!I447</f>
        <v>0</v>
      </c>
    </row>
    <row r="459" spans="1:34" x14ac:dyDescent="0.2">
      <c r="A459" s="4" t="s">
        <v>93</v>
      </c>
      <c r="B459" s="4" t="str">
        <f>IF(C459=0,"&lt;BLANK&gt;",Basisgegevens!$F$3)</f>
        <v>&lt;BLANK&gt;</v>
      </c>
      <c r="C459" s="4">
        <f>tussenblad!E448</f>
        <v>0</v>
      </c>
      <c r="D459" s="4">
        <f>tussenblad!H448</f>
        <v>0</v>
      </c>
      <c r="E459" s="25">
        <f>tussenblad!N448</f>
        <v>0</v>
      </c>
      <c r="F459" s="4">
        <f>tussenblad!O448</f>
        <v>0</v>
      </c>
      <c r="G459" s="4">
        <f>tussenblad!P448</f>
        <v>0</v>
      </c>
      <c r="H459" s="25">
        <f>tussenblad!BT448</f>
        <v>0</v>
      </c>
      <c r="I459" s="4">
        <f>tussenblad!Q448</f>
        <v>0</v>
      </c>
      <c r="J459" s="26">
        <f>tussenblad!R448</f>
        <v>0</v>
      </c>
      <c r="K459" s="4">
        <f>IF(tussenblad!$F448="HC","",tussenblad!F448)</f>
        <v>0</v>
      </c>
      <c r="L459" s="4">
        <f>IF(tussenblad!$F448="HC",1,0)</f>
        <v>0</v>
      </c>
      <c r="M459" s="4" t="str">
        <f>IF(tussenblad!V448="Uit",2,"")</f>
        <v/>
      </c>
      <c r="N459" s="4">
        <f>tussenblad!W448</f>
        <v>0</v>
      </c>
      <c r="O459" s="4">
        <f>tussenblad!BV448</f>
        <v>0</v>
      </c>
      <c r="P459" s="4">
        <f>tussenblad!BW448</f>
        <v>0</v>
      </c>
      <c r="Q459" s="4">
        <f>tussenblad!BX448</f>
        <v>0</v>
      </c>
      <c r="R459" s="4">
        <f>tussenblad!BY448</f>
        <v>0</v>
      </c>
      <c r="S459" s="4">
        <f>tussenblad!BZ448</f>
        <v>0</v>
      </c>
      <c r="T459" s="4">
        <f>tussenblad!CA448</f>
        <v>0</v>
      </c>
      <c r="U459" s="4">
        <f>tussenblad!CB448</f>
        <v>0</v>
      </c>
      <c r="V459" s="4">
        <f>tussenblad!CC448</f>
        <v>0</v>
      </c>
      <c r="W459" s="4" t="s">
        <v>94</v>
      </c>
      <c r="X459" s="4" t="s">
        <v>94</v>
      </c>
      <c r="Y459" s="4" t="s">
        <v>94</v>
      </c>
      <c r="Z459" s="4" t="s">
        <v>95</v>
      </c>
      <c r="AA459" s="4" t="s">
        <v>95</v>
      </c>
      <c r="AB459" s="4" t="s">
        <v>95</v>
      </c>
      <c r="AC459" s="4" t="s">
        <v>91</v>
      </c>
      <c r="AD459" s="4" t="s">
        <v>91</v>
      </c>
      <c r="AE459" s="4">
        <v>0</v>
      </c>
      <c r="AF459" s="4">
        <v>0</v>
      </c>
      <c r="AG459" s="4">
        <f>tussenblad!J448</f>
        <v>0</v>
      </c>
      <c r="AH459" s="4">
        <f>tussenblad!I448</f>
        <v>0</v>
      </c>
    </row>
    <row r="460" spans="1:34" x14ac:dyDescent="0.2">
      <c r="A460" s="4" t="s">
        <v>93</v>
      </c>
      <c r="B460" s="4" t="str">
        <f>IF(C460=0,"&lt;BLANK&gt;",Basisgegevens!$F$3)</f>
        <v>&lt;BLANK&gt;</v>
      </c>
      <c r="C460" s="4">
        <f>tussenblad!E449</f>
        <v>0</v>
      </c>
      <c r="D460" s="4">
        <f>tussenblad!H449</f>
        <v>0</v>
      </c>
      <c r="E460" s="25">
        <f>tussenblad!N449</f>
        <v>0</v>
      </c>
      <c r="F460" s="4">
        <f>tussenblad!O449</f>
        <v>0</v>
      </c>
      <c r="G460" s="4">
        <f>tussenblad!P449</f>
        <v>0</v>
      </c>
      <c r="H460" s="25">
        <f>tussenblad!BT449</f>
        <v>0</v>
      </c>
      <c r="I460" s="4">
        <f>tussenblad!Q449</f>
        <v>0</v>
      </c>
      <c r="J460" s="26">
        <f>tussenblad!R449</f>
        <v>0</v>
      </c>
      <c r="K460" s="4">
        <f>IF(tussenblad!$F449="HC","",tussenblad!F449)</f>
        <v>0</v>
      </c>
      <c r="L460" s="4">
        <f>IF(tussenblad!$F449="HC",1,0)</f>
        <v>0</v>
      </c>
      <c r="M460" s="4" t="str">
        <f>IF(tussenblad!V449="Uit",2,"")</f>
        <v/>
      </c>
      <c r="N460" s="4">
        <f>tussenblad!W449</f>
        <v>0</v>
      </c>
      <c r="O460" s="4">
        <f>tussenblad!BV449</f>
        <v>0</v>
      </c>
      <c r="P460" s="4">
        <f>tussenblad!BW449</f>
        <v>0</v>
      </c>
      <c r="Q460" s="4">
        <f>tussenblad!BX449</f>
        <v>0</v>
      </c>
      <c r="R460" s="4">
        <f>tussenblad!BY449</f>
        <v>0</v>
      </c>
      <c r="S460" s="4">
        <f>tussenblad!BZ449</f>
        <v>0</v>
      </c>
      <c r="T460" s="4">
        <f>tussenblad!CA449</f>
        <v>0</v>
      </c>
      <c r="U460" s="4">
        <f>tussenblad!CB449</f>
        <v>0</v>
      </c>
      <c r="V460" s="4">
        <f>tussenblad!CC449</f>
        <v>0</v>
      </c>
      <c r="W460" s="4" t="s">
        <v>94</v>
      </c>
      <c r="X460" s="4" t="s">
        <v>94</v>
      </c>
      <c r="Y460" s="4" t="s">
        <v>94</v>
      </c>
      <c r="Z460" s="4" t="s">
        <v>95</v>
      </c>
      <c r="AA460" s="4" t="s">
        <v>95</v>
      </c>
      <c r="AB460" s="4" t="s">
        <v>95</v>
      </c>
      <c r="AC460" s="4" t="s">
        <v>91</v>
      </c>
      <c r="AD460" s="4" t="s">
        <v>91</v>
      </c>
      <c r="AE460" s="4">
        <v>0</v>
      </c>
      <c r="AF460" s="4">
        <v>0</v>
      </c>
      <c r="AG460" s="4">
        <f>tussenblad!J449</f>
        <v>0</v>
      </c>
      <c r="AH460" s="4">
        <f>tussenblad!I449</f>
        <v>0</v>
      </c>
    </row>
    <row r="461" spans="1:34" x14ac:dyDescent="0.2">
      <c r="A461" s="4" t="s">
        <v>93</v>
      </c>
      <c r="B461" s="4" t="str">
        <f>IF(C461=0,"&lt;BLANK&gt;",Basisgegevens!$F$3)</f>
        <v>&lt;BLANK&gt;</v>
      </c>
      <c r="C461" s="4">
        <f>tussenblad!E450</f>
        <v>0</v>
      </c>
      <c r="D461" s="4">
        <f>tussenblad!H450</f>
        <v>0</v>
      </c>
      <c r="E461" s="25">
        <f>tussenblad!N450</f>
        <v>0</v>
      </c>
      <c r="F461" s="4">
        <f>tussenblad!O450</f>
        <v>0</v>
      </c>
      <c r="G461" s="4">
        <f>tussenblad!P450</f>
        <v>0</v>
      </c>
      <c r="H461" s="25">
        <f>tussenblad!BT450</f>
        <v>0</v>
      </c>
      <c r="I461" s="4">
        <f>tussenblad!Q450</f>
        <v>0</v>
      </c>
      <c r="J461" s="26">
        <f>tussenblad!R450</f>
        <v>0</v>
      </c>
      <c r="K461" s="4">
        <f>IF(tussenblad!$F450="HC","",tussenblad!F450)</f>
        <v>0</v>
      </c>
      <c r="L461" s="4">
        <f>IF(tussenblad!$F450="HC",1,0)</f>
        <v>0</v>
      </c>
      <c r="M461" s="4" t="str">
        <f>IF(tussenblad!V450="Uit",2,"")</f>
        <v/>
      </c>
      <c r="N461" s="4">
        <f>tussenblad!W450</f>
        <v>0</v>
      </c>
      <c r="O461" s="4">
        <f>tussenblad!BV450</f>
        <v>0</v>
      </c>
      <c r="P461" s="4">
        <f>tussenblad!BW450</f>
        <v>0</v>
      </c>
      <c r="Q461" s="4">
        <f>tussenblad!BX450</f>
        <v>0</v>
      </c>
      <c r="R461" s="4">
        <f>tussenblad!BY450</f>
        <v>0</v>
      </c>
      <c r="S461" s="4">
        <f>tussenblad!BZ450</f>
        <v>0</v>
      </c>
      <c r="T461" s="4">
        <f>tussenblad!CA450</f>
        <v>0</v>
      </c>
      <c r="U461" s="4">
        <f>tussenblad!CB450</f>
        <v>0</v>
      </c>
      <c r="V461" s="4">
        <f>tussenblad!CC450</f>
        <v>0</v>
      </c>
      <c r="W461" s="4" t="s">
        <v>94</v>
      </c>
      <c r="X461" s="4" t="s">
        <v>94</v>
      </c>
      <c r="Y461" s="4" t="s">
        <v>94</v>
      </c>
      <c r="Z461" s="4" t="s">
        <v>95</v>
      </c>
      <c r="AA461" s="4" t="s">
        <v>95</v>
      </c>
      <c r="AB461" s="4" t="s">
        <v>95</v>
      </c>
      <c r="AC461" s="4" t="s">
        <v>91</v>
      </c>
      <c r="AD461" s="4" t="s">
        <v>91</v>
      </c>
      <c r="AE461" s="4">
        <v>0</v>
      </c>
      <c r="AF461" s="4">
        <v>0</v>
      </c>
      <c r="AG461" s="4">
        <f>tussenblad!J450</f>
        <v>0</v>
      </c>
      <c r="AH461" s="4">
        <f>tussenblad!I450</f>
        <v>0</v>
      </c>
    </row>
    <row r="462" spans="1:34" x14ac:dyDescent="0.2">
      <c r="A462" s="4" t="s">
        <v>93</v>
      </c>
      <c r="B462" s="4" t="str">
        <f>IF(C462=0,"&lt;BLANK&gt;",Basisgegevens!$F$3)</f>
        <v>&lt;BLANK&gt;</v>
      </c>
      <c r="C462" s="4">
        <f>tussenblad!E451</f>
        <v>0</v>
      </c>
      <c r="D462" s="4">
        <f>tussenblad!H451</f>
        <v>0</v>
      </c>
      <c r="E462" s="25">
        <f>tussenblad!N451</f>
        <v>0</v>
      </c>
      <c r="F462" s="4">
        <f>tussenblad!O451</f>
        <v>0</v>
      </c>
      <c r="G462" s="4">
        <f>tussenblad!P451</f>
        <v>0</v>
      </c>
      <c r="H462" s="25">
        <f>tussenblad!BT451</f>
        <v>0</v>
      </c>
      <c r="I462" s="4">
        <f>tussenblad!Q451</f>
        <v>0</v>
      </c>
      <c r="J462" s="26">
        <f>tussenblad!R451</f>
        <v>0</v>
      </c>
      <c r="K462" s="4">
        <f>IF(tussenblad!$F451="HC","",tussenblad!F451)</f>
        <v>0</v>
      </c>
      <c r="L462" s="4">
        <f>IF(tussenblad!$F451="HC",1,0)</f>
        <v>0</v>
      </c>
      <c r="M462" s="4" t="str">
        <f>IF(tussenblad!V451="Uit",2,"")</f>
        <v/>
      </c>
      <c r="N462" s="4">
        <f>tussenblad!W451</f>
        <v>0</v>
      </c>
      <c r="O462" s="4">
        <f>tussenblad!BV451</f>
        <v>0</v>
      </c>
      <c r="P462" s="4">
        <f>tussenblad!BW451</f>
        <v>0</v>
      </c>
      <c r="Q462" s="4">
        <f>tussenblad!BX451</f>
        <v>0</v>
      </c>
      <c r="R462" s="4">
        <f>tussenblad!BY451</f>
        <v>0</v>
      </c>
      <c r="S462" s="4">
        <f>tussenblad!BZ451</f>
        <v>0</v>
      </c>
      <c r="T462" s="4">
        <f>tussenblad!CA451</f>
        <v>0</v>
      </c>
      <c r="U462" s="4">
        <f>tussenblad!CB451</f>
        <v>0</v>
      </c>
      <c r="V462" s="4">
        <f>tussenblad!CC451</f>
        <v>0</v>
      </c>
      <c r="W462" s="4" t="s">
        <v>94</v>
      </c>
      <c r="X462" s="4" t="s">
        <v>94</v>
      </c>
      <c r="Y462" s="4" t="s">
        <v>94</v>
      </c>
      <c r="Z462" s="4" t="s">
        <v>95</v>
      </c>
      <c r="AA462" s="4" t="s">
        <v>95</v>
      </c>
      <c r="AB462" s="4" t="s">
        <v>95</v>
      </c>
      <c r="AC462" s="4" t="s">
        <v>91</v>
      </c>
      <c r="AD462" s="4" t="s">
        <v>91</v>
      </c>
      <c r="AE462" s="4">
        <v>0</v>
      </c>
      <c r="AF462" s="4">
        <v>0</v>
      </c>
      <c r="AG462" s="4">
        <f>tussenblad!J451</f>
        <v>0</v>
      </c>
      <c r="AH462" s="4">
        <f>tussenblad!I451</f>
        <v>0</v>
      </c>
    </row>
    <row r="463" spans="1:34" x14ac:dyDescent="0.2">
      <c r="A463" s="4" t="s">
        <v>93</v>
      </c>
      <c r="B463" s="4" t="str">
        <f>IF(C463=0,"&lt;BLANK&gt;",Basisgegevens!$F$3)</f>
        <v>&lt;BLANK&gt;</v>
      </c>
      <c r="C463" s="4">
        <f>tussenblad!E452</f>
        <v>0</v>
      </c>
      <c r="D463" s="4">
        <f>tussenblad!H452</f>
        <v>0</v>
      </c>
      <c r="E463" s="25">
        <f>tussenblad!N452</f>
        <v>0</v>
      </c>
      <c r="F463" s="4">
        <f>tussenblad!O452</f>
        <v>0</v>
      </c>
      <c r="G463" s="4">
        <f>tussenblad!P452</f>
        <v>0</v>
      </c>
      <c r="H463" s="25">
        <f>tussenblad!BT452</f>
        <v>0</v>
      </c>
      <c r="I463" s="4">
        <f>tussenblad!Q452</f>
        <v>0</v>
      </c>
      <c r="J463" s="26">
        <f>tussenblad!R452</f>
        <v>0</v>
      </c>
      <c r="K463" s="4">
        <f>IF(tussenblad!$F452="HC","",tussenblad!F452)</f>
        <v>0</v>
      </c>
      <c r="L463" s="4">
        <f>IF(tussenblad!$F452="HC",1,0)</f>
        <v>0</v>
      </c>
      <c r="M463" s="4" t="str">
        <f>IF(tussenblad!V452="Uit",2,"")</f>
        <v/>
      </c>
      <c r="N463" s="4">
        <f>tussenblad!W452</f>
        <v>0</v>
      </c>
      <c r="O463" s="4">
        <f>tussenblad!BV452</f>
        <v>0</v>
      </c>
      <c r="P463" s="4">
        <f>tussenblad!BW452</f>
        <v>0</v>
      </c>
      <c r="Q463" s="4">
        <f>tussenblad!BX452</f>
        <v>0</v>
      </c>
      <c r="R463" s="4">
        <f>tussenblad!BY452</f>
        <v>0</v>
      </c>
      <c r="S463" s="4">
        <f>tussenblad!BZ452</f>
        <v>0</v>
      </c>
      <c r="T463" s="4">
        <f>tussenblad!CA452</f>
        <v>0</v>
      </c>
      <c r="U463" s="4">
        <f>tussenblad!CB452</f>
        <v>0</v>
      </c>
      <c r="V463" s="4">
        <f>tussenblad!CC452</f>
        <v>0</v>
      </c>
      <c r="W463" s="4" t="s">
        <v>94</v>
      </c>
      <c r="X463" s="4" t="s">
        <v>94</v>
      </c>
      <c r="Y463" s="4" t="s">
        <v>94</v>
      </c>
      <c r="Z463" s="4" t="s">
        <v>95</v>
      </c>
      <c r="AA463" s="4" t="s">
        <v>95</v>
      </c>
      <c r="AB463" s="4" t="s">
        <v>95</v>
      </c>
      <c r="AC463" s="4" t="s">
        <v>91</v>
      </c>
      <c r="AD463" s="4" t="s">
        <v>91</v>
      </c>
      <c r="AE463" s="4">
        <v>0</v>
      </c>
      <c r="AF463" s="4">
        <v>0</v>
      </c>
      <c r="AG463" s="4">
        <f>tussenblad!J452</f>
        <v>0</v>
      </c>
      <c r="AH463" s="4">
        <f>tussenblad!I452</f>
        <v>0</v>
      </c>
    </row>
    <row r="464" spans="1:34" x14ac:dyDescent="0.2">
      <c r="A464" s="4" t="s">
        <v>93</v>
      </c>
      <c r="B464" s="4" t="str">
        <f>IF(C464=0,"&lt;BLANK&gt;",Basisgegevens!$F$3)</f>
        <v>&lt;BLANK&gt;</v>
      </c>
      <c r="C464" s="4">
        <f>tussenblad!E453</f>
        <v>0</v>
      </c>
      <c r="D464" s="4">
        <f>tussenblad!H453</f>
        <v>0</v>
      </c>
      <c r="E464" s="25">
        <f>tussenblad!N453</f>
        <v>0</v>
      </c>
      <c r="F464" s="4">
        <f>tussenblad!O453</f>
        <v>0</v>
      </c>
      <c r="G464" s="4">
        <f>tussenblad!P453</f>
        <v>0</v>
      </c>
      <c r="H464" s="25">
        <f>tussenblad!BT453</f>
        <v>0</v>
      </c>
      <c r="I464" s="4">
        <f>tussenblad!Q453</f>
        <v>0</v>
      </c>
      <c r="J464" s="26">
        <f>tussenblad!R453</f>
        <v>0</v>
      </c>
      <c r="K464" s="4">
        <f>IF(tussenblad!$F453="HC","",tussenblad!F453)</f>
        <v>0</v>
      </c>
      <c r="L464" s="4">
        <f>IF(tussenblad!$F453="HC",1,0)</f>
        <v>0</v>
      </c>
      <c r="M464" s="4" t="str">
        <f>IF(tussenblad!V453="Uit",2,"")</f>
        <v/>
      </c>
      <c r="N464" s="4">
        <f>tussenblad!W453</f>
        <v>0</v>
      </c>
      <c r="O464" s="4">
        <f>tussenblad!BV453</f>
        <v>0</v>
      </c>
      <c r="P464" s="4">
        <f>tussenblad!BW453</f>
        <v>0</v>
      </c>
      <c r="Q464" s="4">
        <f>tussenblad!BX453</f>
        <v>0</v>
      </c>
      <c r="R464" s="4">
        <f>tussenblad!BY453</f>
        <v>0</v>
      </c>
      <c r="S464" s="4">
        <f>tussenblad!BZ453</f>
        <v>0</v>
      </c>
      <c r="T464" s="4">
        <f>tussenblad!CA453</f>
        <v>0</v>
      </c>
      <c r="U464" s="4">
        <f>tussenblad!CB453</f>
        <v>0</v>
      </c>
      <c r="V464" s="4">
        <f>tussenblad!CC453</f>
        <v>0</v>
      </c>
      <c r="W464" s="4" t="s">
        <v>94</v>
      </c>
      <c r="X464" s="4" t="s">
        <v>94</v>
      </c>
      <c r="Y464" s="4" t="s">
        <v>94</v>
      </c>
      <c r="Z464" s="4" t="s">
        <v>95</v>
      </c>
      <c r="AA464" s="4" t="s">
        <v>95</v>
      </c>
      <c r="AB464" s="4" t="s">
        <v>95</v>
      </c>
      <c r="AC464" s="4" t="s">
        <v>91</v>
      </c>
      <c r="AD464" s="4" t="s">
        <v>91</v>
      </c>
      <c r="AE464" s="4">
        <v>0</v>
      </c>
      <c r="AF464" s="4">
        <v>0</v>
      </c>
      <c r="AG464" s="4">
        <f>tussenblad!J453</f>
        <v>0</v>
      </c>
      <c r="AH464" s="4">
        <f>tussenblad!I453</f>
        <v>0</v>
      </c>
    </row>
    <row r="465" spans="1:34" x14ac:dyDescent="0.2">
      <c r="A465" s="4" t="s">
        <v>93</v>
      </c>
      <c r="B465" s="4" t="str">
        <f>IF(C465=0,"&lt;BLANK&gt;",Basisgegevens!$F$3)</f>
        <v>&lt;BLANK&gt;</v>
      </c>
      <c r="C465" s="4">
        <f>tussenblad!E454</f>
        <v>0</v>
      </c>
      <c r="D465" s="4">
        <f>tussenblad!H454</f>
        <v>0</v>
      </c>
      <c r="E465" s="25">
        <f>tussenblad!N454</f>
        <v>0</v>
      </c>
      <c r="F465" s="4">
        <f>tussenblad!O454</f>
        <v>0</v>
      </c>
      <c r="G465" s="4">
        <f>tussenblad!P454</f>
        <v>0</v>
      </c>
      <c r="H465" s="25">
        <f>tussenblad!BT454</f>
        <v>0</v>
      </c>
      <c r="I465" s="4">
        <f>tussenblad!Q454</f>
        <v>0</v>
      </c>
      <c r="J465" s="26">
        <f>tussenblad!R454</f>
        <v>0</v>
      </c>
      <c r="K465" s="4">
        <f>IF(tussenblad!$F454="HC","",tussenblad!F454)</f>
        <v>0</v>
      </c>
      <c r="L465" s="4">
        <f>IF(tussenblad!$F454="HC",1,0)</f>
        <v>0</v>
      </c>
      <c r="M465" s="4" t="str">
        <f>IF(tussenblad!V454="Uit",2,"")</f>
        <v/>
      </c>
      <c r="N465" s="4">
        <f>tussenblad!W454</f>
        <v>0</v>
      </c>
      <c r="O465" s="4">
        <f>tussenblad!BV454</f>
        <v>0</v>
      </c>
      <c r="P465" s="4">
        <f>tussenblad!BW454</f>
        <v>0</v>
      </c>
      <c r="Q465" s="4">
        <f>tussenblad!BX454</f>
        <v>0</v>
      </c>
      <c r="R465" s="4">
        <f>tussenblad!BY454</f>
        <v>0</v>
      </c>
      <c r="S465" s="4">
        <f>tussenblad!BZ454</f>
        <v>0</v>
      </c>
      <c r="T465" s="4">
        <f>tussenblad!CA454</f>
        <v>0</v>
      </c>
      <c r="U465" s="4">
        <f>tussenblad!CB454</f>
        <v>0</v>
      </c>
      <c r="V465" s="4">
        <f>tussenblad!CC454</f>
        <v>0</v>
      </c>
      <c r="W465" s="4" t="s">
        <v>94</v>
      </c>
      <c r="X465" s="4" t="s">
        <v>94</v>
      </c>
      <c r="Y465" s="4" t="s">
        <v>94</v>
      </c>
      <c r="Z465" s="4" t="s">
        <v>95</v>
      </c>
      <c r="AA465" s="4" t="s">
        <v>95</v>
      </c>
      <c r="AB465" s="4" t="s">
        <v>95</v>
      </c>
      <c r="AC465" s="4" t="s">
        <v>91</v>
      </c>
      <c r="AD465" s="4" t="s">
        <v>91</v>
      </c>
      <c r="AE465" s="4">
        <v>0</v>
      </c>
      <c r="AF465" s="4">
        <v>0</v>
      </c>
      <c r="AG465" s="4">
        <f>tussenblad!J454</f>
        <v>0</v>
      </c>
      <c r="AH465" s="4">
        <f>tussenblad!I454</f>
        <v>0</v>
      </c>
    </row>
    <row r="466" spans="1:34" x14ac:dyDescent="0.2">
      <c r="A466" s="4" t="s">
        <v>93</v>
      </c>
      <c r="B466" s="4" t="str">
        <f>IF(C466=0,"&lt;BLANK&gt;",Basisgegevens!$F$3)</f>
        <v>&lt;BLANK&gt;</v>
      </c>
      <c r="C466" s="4">
        <f>tussenblad!E455</f>
        <v>0</v>
      </c>
      <c r="D466" s="4">
        <f>tussenblad!H455</f>
        <v>0</v>
      </c>
      <c r="E466" s="25">
        <f>tussenblad!N455</f>
        <v>0</v>
      </c>
      <c r="F466" s="4">
        <f>tussenblad!O455</f>
        <v>0</v>
      </c>
      <c r="G466" s="4">
        <f>tussenblad!P455</f>
        <v>0</v>
      </c>
      <c r="H466" s="25">
        <f>tussenblad!BT455</f>
        <v>0</v>
      </c>
      <c r="I466" s="4">
        <f>tussenblad!Q455</f>
        <v>0</v>
      </c>
      <c r="J466" s="26">
        <f>tussenblad!R455</f>
        <v>0</v>
      </c>
      <c r="K466" s="4">
        <f>IF(tussenblad!$F455="HC","",tussenblad!F455)</f>
        <v>0</v>
      </c>
      <c r="L466" s="4">
        <f>IF(tussenblad!$F455="HC",1,0)</f>
        <v>0</v>
      </c>
      <c r="M466" s="4" t="str">
        <f>IF(tussenblad!V455="Uit",2,"")</f>
        <v/>
      </c>
      <c r="N466" s="4">
        <f>tussenblad!W455</f>
        <v>0</v>
      </c>
      <c r="O466" s="4">
        <f>tussenblad!BV455</f>
        <v>0</v>
      </c>
      <c r="P466" s="4">
        <f>tussenblad!BW455</f>
        <v>0</v>
      </c>
      <c r="Q466" s="4">
        <f>tussenblad!BX455</f>
        <v>0</v>
      </c>
      <c r="R466" s="4">
        <f>tussenblad!BY455</f>
        <v>0</v>
      </c>
      <c r="S466" s="4">
        <f>tussenblad!BZ455</f>
        <v>0</v>
      </c>
      <c r="T466" s="4">
        <f>tussenblad!CA455</f>
        <v>0</v>
      </c>
      <c r="U466" s="4">
        <f>tussenblad!CB455</f>
        <v>0</v>
      </c>
      <c r="V466" s="4">
        <f>tussenblad!CC455</f>
        <v>0</v>
      </c>
      <c r="W466" s="4" t="s">
        <v>94</v>
      </c>
      <c r="X466" s="4" t="s">
        <v>94</v>
      </c>
      <c r="Y466" s="4" t="s">
        <v>94</v>
      </c>
      <c r="Z466" s="4" t="s">
        <v>95</v>
      </c>
      <c r="AA466" s="4" t="s">
        <v>95</v>
      </c>
      <c r="AB466" s="4" t="s">
        <v>95</v>
      </c>
      <c r="AC466" s="4" t="s">
        <v>91</v>
      </c>
      <c r="AD466" s="4" t="s">
        <v>91</v>
      </c>
      <c r="AE466" s="4">
        <v>0</v>
      </c>
      <c r="AF466" s="4">
        <v>0</v>
      </c>
      <c r="AG466" s="4">
        <f>tussenblad!J455</f>
        <v>0</v>
      </c>
      <c r="AH466" s="4">
        <f>tussenblad!I455</f>
        <v>0</v>
      </c>
    </row>
    <row r="467" spans="1:34" x14ac:dyDescent="0.2">
      <c r="A467" s="4" t="s">
        <v>93</v>
      </c>
      <c r="B467" s="4" t="str">
        <f>IF(C467=0,"&lt;BLANK&gt;",Basisgegevens!$F$3)</f>
        <v>&lt;BLANK&gt;</v>
      </c>
      <c r="C467" s="4">
        <f>tussenblad!E456</f>
        <v>0</v>
      </c>
      <c r="D467" s="4">
        <f>tussenblad!H456</f>
        <v>0</v>
      </c>
      <c r="E467" s="25">
        <f>tussenblad!N456</f>
        <v>0</v>
      </c>
      <c r="F467" s="4">
        <f>tussenblad!O456</f>
        <v>0</v>
      </c>
      <c r="G467" s="4">
        <f>tussenblad!P456</f>
        <v>0</v>
      </c>
      <c r="H467" s="25">
        <f>tussenblad!BT456</f>
        <v>0</v>
      </c>
      <c r="I467" s="4">
        <f>tussenblad!Q456</f>
        <v>0</v>
      </c>
      <c r="J467" s="26">
        <f>tussenblad!R456</f>
        <v>0</v>
      </c>
      <c r="K467" s="4">
        <f>IF(tussenblad!$F456="HC","",tussenblad!F456)</f>
        <v>0</v>
      </c>
      <c r="L467" s="4">
        <f>IF(tussenblad!$F456="HC",1,0)</f>
        <v>0</v>
      </c>
      <c r="M467" s="4" t="str">
        <f>IF(tussenblad!V456="Uit",2,"")</f>
        <v/>
      </c>
      <c r="N467" s="4">
        <f>tussenblad!W456</f>
        <v>0</v>
      </c>
      <c r="O467" s="4">
        <f>tussenblad!BV456</f>
        <v>0</v>
      </c>
      <c r="P467" s="4">
        <f>tussenblad!BW456</f>
        <v>0</v>
      </c>
      <c r="Q467" s="4">
        <f>tussenblad!BX456</f>
        <v>0</v>
      </c>
      <c r="R467" s="4">
        <f>tussenblad!BY456</f>
        <v>0</v>
      </c>
      <c r="S467" s="4">
        <f>tussenblad!BZ456</f>
        <v>0</v>
      </c>
      <c r="T467" s="4">
        <f>tussenblad!CA456</f>
        <v>0</v>
      </c>
      <c r="U467" s="4">
        <f>tussenblad!CB456</f>
        <v>0</v>
      </c>
      <c r="V467" s="4">
        <f>tussenblad!CC456</f>
        <v>0</v>
      </c>
      <c r="W467" s="4" t="s">
        <v>94</v>
      </c>
      <c r="X467" s="4" t="s">
        <v>94</v>
      </c>
      <c r="Y467" s="4" t="s">
        <v>94</v>
      </c>
      <c r="Z467" s="4" t="s">
        <v>95</v>
      </c>
      <c r="AA467" s="4" t="s">
        <v>95</v>
      </c>
      <c r="AB467" s="4" t="s">
        <v>95</v>
      </c>
      <c r="AC467" s="4" t="s">
        <v>91</v>
      </c>
      <c r="AD467" s="4" t="s">
        <v>91</v>
      </c>
      <c r="AE467" s="4">
        <v>0</v>
      </c>
      <c r="AF467" s="4">
        <v>0</v>
      </c>
      <c r="AG467" s="4">
        <f>tussenblad!J456</f>
        <v>0</v>
      </c>
      <c r="AH467" s="4">
        <f>tussenblad!I456</f>
        <v>0</v>
      </c>
    </row>
    <row r="468" spans="1:34" x14ac:dyDescent="0.2">
      <c r="A468" s="4" t="s">
        <v>93</v>
      </c>
      <c r="B468" s="4" t="str">
        <f>IF(C468=0,"&lt;BLANK&gt;",Basisgegevens!$F$3)</f>
        <v>&lt;BLANK&gt;</v>
      </c>
      <c r="C468" s="4">
        <f>tussenblad!E457</f>
        <v>0</v>
      </c>
      <c r="D468" s="4">
        <f>tussenblad!H457</f>
        <v>0</v>
      </c>
      <c r="E468" s="25">
        <f>tussenblad!N457</f>
        <v>0</v>
      </c>
      <c r="F468" s="4">
        <f>tussenblad!O457</f>
        <v>0</v>
      </c>
      <c r="G468" s="4">
        <f>tussenblad!P457</f>
        <v>0</v>
      </c>
      <c r="H468" s="25">
        <f>tussenblad!BT457</f>
        <v>0</v>
      </c>
      <c r="I468" s="4">
        <f>tussenblad!Q457</f>
        <v>0</v>
      </c>
      <c r="J468" s="26">
        <f>tussenblad!R457</f>
        <v>0</v>
      </c>
      <c r="K468" s="4">
        <f>IF(tussenblad!$F457="HC","",tussenblad!F457)</f>
        <v>0</v>
      </c>
      <c r="L468" s="4">
        <f>IF(tussenblad!$F457="HC",1,0)</f>
        <v>0</v>
      </c>
      <c r="M468" s="4" t="str">
        <f>IF(tussenblad!V457="Uit",2,"")</f>
        <v/>
      </c>
      <c r="N468" s="4">
        <f>tussenblad!W457</f>
        <v>0</v>
      </c>
      <c r="O468" s="4">
        <f>tussenblad!BV457</f>
        <v>0</v>
      </c>
      <c r="P468" s="4">
        <f>tussenblad!BW457</f>
        <v>0</v>
      </c>
      <c r="Q468" s="4">
        <f>tussenblad!BX457</f>
        <v>0</v>
      </c>
      <c r="R468" s="4">
        <f>tussenblad!BY457</f>
        <v>0</v>
      </c>
      <c r="S468" s="4">
        <f>tussenblad!BZ457</f>
        <v>0</v>
      </c>
      <c r="T468" s="4">
        <f>tussenblad!CA457</f>
        <v>0</v>
      </c>
      <c r="U468" s="4">
        <f>tussenblad!CB457</f>
        <v>0</v>
      </c>
      <c r="V468" s="4">
        <f>tussenblad!CC457</f>
        <v>0</v>
      </c>
      <c r="W468" s="4" t="s">
        <v>94</v>
      </c>
      <c r="X468" s="4" t="s">
        <v>94</v>
      </c>
      <c r="Y468" s="4" t="s">
        <v>94</v>
      </c>
      <c r="Z468" s="4" t="s">
        <v>95</v>
      </c>
      <c r="AA468" s="4" t="s">
        <v>95</v>
      </c>
      <c r="AB468" s="4" t="s">
        <v>95</v>
      </c>
      <c r="AC468" s="4" t="s">
        <v>91</v>
      </c>
      <c r="AD468" s="4" t="s">
        <v>91</v>
      </c>
      <c r="AE468" s="4">
        <v>0</v>
      </c>
      <c r="AF468" s="4">
        <v>0</v>
      </c>
      <c r="AG468" s="4">
        <f>tussenblad!J457</f>
        <v>0</v>
      </c>
      <c r="AH468" s="4">
        <f>tussenblad!I457</f>
        <v>0</v>
      </c>
    </row>
    <row r="469" spans="1:34" x14ac:dyDescent="0.2">
      <c r="A469" s="4" t="s">
        <v>93</v>
      </c>
      <c r="B469" s="4" t="str">
        <f>IF(C469=0,"&lt;BLANK&gt;",Basisgegevens!$F$3)</f>
        <v>&lt;BLANK&gt;</v>
      </c>
      <c r="C469" s="4">
        <f>tussenblad!E458</f>
        <v>0</v>
      </c>
      <c r="D469" s="4">
        <f>tussenblad!H458</f>
        <v>0</v>
      </c>
      <c r="E469" s="25">
        <f>tussenblad!N458</f>
        <v>0</v>
      </c>
      <c r="F469" s="4">
        <f>tussenblad!O458</f>
        <v>0</v>
      </c>
      <c r="G469" s="4">
        <f>tussenblad!P458</f>
        <v>0</v>
      </c>
      <c r="H469" s="25">
        <f>tussenblad!BT458</f>
        <v>0</v>
      </c>
      <c r="I469" s="4">
        <f>tussenblad!Q458</f>
        <v>0</v>
      </c>
      <c r="J469" s="26">
        <f>tussenblad!R458</f>
        <v>0</v>
      </c>
      <c r="K469" s="4">
        <f>IF(tussenblad!$F458="HC","",tussenblad!F458)</f>
        <v>0</v>
      </c>
      <c r="L469" s="4">
        <f>IF(tussenblad!$F458="HC",1,0)</f>
        <v>0</v>
      </c>
      <c r="M469" s="4" t="str">
        <f>IF(tussenblad!V458="Uit",2,"")</f>
        <v/>
      </c>
      <c r="N469" s="4">
        <f>tussenblad!W458</f>
        <v>0</v>
      </c>
      <c r="O469" s="4">
        <f>tussenblad!BV458</f>
        <v>0</v>
      </c>
      <c r="P469" s="4">
        <f>tussenblad!BW458</f>
        <v>0</v>
      </c>
      <c r="Q469" s="4">
        <f>tussenblad!BX458</f>
        <v>0</v>
      </c>
      <c r="R469" s="4">
        <f>tussenblad!BY458</f>
        <v>0</v>
      </c>
      <c r="S469" s="4">
        <f>tussenblad!BZ458</f>
        <v>0</v>
      </c>
      <c r="T469" s="4">
        <f>tussenblad!CA458</f>
        <v>0</v>
      </c>
      <c r="U469" s="4">
        <f>tussenblad!CB458</f>
        <v>0</v>
      </c>
      <c r="V469" s="4">
        <f>tussenblad!CC458</f>
        <v>0</v>
      </c>
      <c r="W469" s="4" t="s">
        <v>94</v>
      </c>
      <c r="X469" s="4" t="s">
        <v>94</v>
      </c>
      <c r="Y469" s="4" t="s">
        <v>94</v>
      </c>
      <c r="Z469" s="4" t="s">
        <v>95</v>
      </c>
      <c r="AA469" s="4" t="s">
        <v>95</v>
      </c>
      <c r="AB469" s="4" t="s">
        <v>95</v>
      </c>
      <c r="AC469" s="4" t="s">
        <v>91</v>
      </c>
      <c r="AD469" s="4" t="s">
        <v>91</v>
      </c>
      <c r="AE469" s="4">
        <v>0</v>
      </c>
      <c r="AF469" s="4">
        <v>0</v>
      </c>
      <c r="AG469" s="4">
        <f>tussenblad!J458</f>
        <v>0</v>
      </c>
      <c r="AH469" s="4">
        <f>tussenblad!I458</f>
        <v>0</v>
      </c>
    </row>
    <row r="470" spans="1:34" x14ac:dyDescent="0.2">
      <c r="A470" s="4" t="s">
        <v>93</v>
      </c>
      <c r="B470" s="4" t="str">
        <f>IF(C470=0,"&lt;BLANK&gt;",Basisgegevens!$F$3)</f>
        <v>&lt;BLANK&gt;</v>
      </c>
      <c r="C470" s="4">
        <f>tussenblad!E459</f>
        <v>0</v>
      </c>
      <c r="D470" s="4">
        <f>tussenblad!H459</f>
        <v>0</v>
      </c>
      <c r="E470" s="25">
        <f>tussenblad!N459</f>
        <v>0</v>
      </c>
      <c r="F470" s="4">
        <f>tussenblad!O459</f>
        <v>0</v>
      </c>
      <c r="G470" s="4">
        <f>tussenblad!P459</f>
        <v>0</v>
      </c>
      <c r="H470" s="25">
        <f>tussenblad!BT459</f>
        <v>0</v>
      </c>
      <c r="I470" s="4">
        <f>tussenblad!Q459</f>
        <v>0</v>
      </c>
      <c r="J470" s="26">
        <f>tussenblad!R459</f>
        <v>0</v>
      </c>
      <c r="K470" s="4">
        <f>IF(tussenblad!$F459="HC","",tussenblad!F459)</f>
        <v>0</v>
      </c>
      <c r="L470" s="4">
        <f>IF(tussenblad!$F459="HC",1,0)</f>
        <v>0</v>
      </c>
      <c r="M470" s="4" t="str">
        <f>IF(tussenblad!V459="Uit",2,"")</f>
        <v/>
      </c>
      <c r="N470" s="4">
        <f>tussenblad!W459</f>
        <v>0</v>
      </c>
      <c r="O470" s="4">
        <f>tussenblad!BV459</f>
        <v>0</v>
      </c>
      <c r="P470" s="4">
        <f>tussenblad!BW459</f>
        <v>0</v>
      </c>
      <c r="Q470" s="4">
        <f>tussenblad!BX459</f>
        <v>0</v>
      </c>
      <c r="R470" s="4">
        <f>tussenblad!BY459</f>
        <v>0</v>
      </c>
      <c r="S470" s="4">
        <f>tussenblad!BZ459</f>
        <v>0</v>
      </c>
      <c r="T470" s="4">
        <f>tussenblad!CA459</f>
        <v>0</v>
      </c>
      <c r="U470" s="4">
        <f>tussenblad!CB459</f>
        <v>0</v>
      </c>
      <c r="V470" s="4">
        <f>tussenblad!CC459</f>
        <v>0</v>
      </c>
      <c r="W470" s="4" t="s">
        <v>94</v>
      </c>
      <c r="X470" s="4" t="s">
        <v>94</v>
      </c>
      <c r="Y470" s="4" t="s">
        <v>94</v>
      </c>
      <c r="Z470" s="4" t="s">
        <v>95</v>
      </c>
      <c r="AA470" s="4" t="s">
        <v>95</v>
      </c>
      <c r="AB470" s="4" t="s">
        <v>95</v>
      </c>
      <c r="AC470" s="4" t="s">
        <v>91</v>
      </c>
      <c r="AD470" s="4" t="s">
        <v>91</v>
      </c>
      <c r="AE470" s="4">
        <v>0</v>
      </c>
      <c r="AF470" s="4">
        <v>0</v>
      </c>
      <c r="AG470" s="4">
        <f>tussenblad!J459</f>
        <v>0</v>
      </c>
      <c r="AH470" s="4">
        <f>tussenblad!I459</f>
        <v>0</v>
      </c>
    </row>
    <row r="471" spans="1:34" x14ac:dyDescent="0.2">
      <c r="A471" s="4" t="s">
        <v>93</v>
      </c>
      <c r="B471" s="4" t="str">
        <f>IF(C471=0,"&lt;BLANK&gt;",Basisgegevens!$F$3)</f>
        <v>&lt;BLANK&gt;</v>
      </c>
      <c r="C471" s="4">
        <f>tussenblad!E460</f>
        <v>0</v>
      </c>
      <c r="D471" s="4">
        <f>tussenblad!H460</f>
        <v>0</v>
      </c>
      <c r="E471" s="25">
        <f>tussenblad!N460</f>
        <v>0</v>
      </c>
      <c r="F471" s="4">
        <f>tussenblad!O460</f>
        <v>0</v>
      </c>
      <c r="G471" s="4">
        <f>tussenblad!P460</f>
        <v>0</v>
      </c>
      <c r="H471" s="25">
        <f>tussenblad!BT460</f>
        <v>0</v>
      </c>
      <c r="I471" s="4">
        <f>tussenblad!Q460</f>
        <v>0</v>
      </c>
      <c r="J471" s="26">
        <f>tussenblad!R460</f>
        <v>0</v>
      </c>
      <c r="K471" s="4">
        <f>IF(tussenblad!$F460="HC","",tussenblad!F460)</f>
        <v>0</v>
      </c>
      <c r="L471" s="4">
        <f>IF(tussenblad!$F460="HC",1,0)</f>
        <v>0</v>
      </c>
      <c r="M471" s="4" t="str">
        <f>IF(tussenblad!V460="Uit",2,"")</f>
        <v/>
      </c>
      <c r="N471" s="4">
        <f>tussenblad!W460</f>
        <v>0</v>
      </c>
      <c r="O471" s="4">
        <f>tussenblad!BV460</f>
        <v>0</v>
      </c>
      <c r="P471" s="4">
        <f>tussenblad!BW460</f>
        <v>0</v>
      </c>
      <c r="Q471" s="4">
        <f>tussenblad!BX460</f>
        <v>0</v>
      </c>
      <c r="R471" s="4">
        <f>tussenblad!BY460</f>
        <v>0</v>
      </c>
      <c r="S471" s="4">
        <f>tussenblad!BZ460</f>
        <v>0</v>
      </c>
      <c r="T471" s="4">
        <f>tussenblad!CA460</f>
        <v>0</v>
      </c>
      <c r="U471" s="4">
        <f>tussenblad!CB460</f>
        <v>0</v>
      </c>
      <c r="V471" s="4">
        <f>tussenblad!CC460</f>
        <v>0</v>
      </c>
      <c r="W471" s="4" t="s">
        <v>94</v>
      </c>
      <c r="X471" s="4" t="s">
        <v>94</v>
      </c>
      <c r="Y471" s="4" t="s">
        <v>94</v>
      </c>
      <c r="Z471" s="4" t="s">
        <v>95</v>
      </c>
      <c r="AA471" s="4" t="s">
        <v>95</v>
      </c>
      <c r="AB471" s="4" t="s">
        <v>95</v>
      </c>
      <c r="AC471" s="4" t="s">
        <v>91</v>
      </c>
      <c r="AD471" s="4" t="s">
        <v>91</v>
      </c>
      <c r="AE471" s="4">
        <v>0</v>
      </c>
      <c r="AF471" s="4">
        <v>0</v>
      </c>
      <c r="AG471" s="4">
        <f>tussenblad!J460</f>
        <v>0</v>
      </c>
      <c r="AH471" s="4">
        <f>tussenblad!I460</f>
        <v>0</v>
      </c>
    </row>
    <row r="472" spans="1:34" x14ac:dyDescent="0.2">
      <c r="A472" s="4" t="s">
        <v>93</v>
      </c>
      <c r="B472" s="4" t="str">
        <f>IF(C472=0,"&lt;BLANK&gt;",Basisgegevens!$F$3)</f>
        <v>&lt;BLANK&gt;</v>
      </c>
      <c r="C472" s="4">
        <f>tussenblad!E461</f>
        <v>0</v>
      </c>
      <c r="D472" s="4">
        <f>tussenblad!H461</f>
        <v>0</v>
      </c>
      <c r="E472" s="25">
        <f>tussenblad!N461</f>
        <v>0</v>
      </c>
      <c r="F472" s="4">
        <f>tussenblad!O461</f>
        <v>0</v>
      </c>
      <c r="G472" s="4">
        <f>tussenblad!P461</f>
        <v>0</v>
      </c>
      <c r="H472" s="25">
        <f>tussenblad!BT461</f>
        <v>0</v>
      </c>
      <c r="I472" s="4">
        <f>tussenblad!Q461</f>
        <v>0</v>
      </c>
      <c r="J472" s="26">
        <f>tussenblad!R461</f>
        <v>0</v>
      </c>
      <c r="K472" s="4">
        <f>IF(tussenblad!$F461="HC","",tussenblad!F461)</f>
        <v>0</v>
      </c>
      <c r="L472" s="4">
        <f>IF(tussenblad!$F461="HC",1,0)</f>
        <v>0</v>
      </c>
      <c r="M472" s="4" t="str">
        <f>IF(tussenblad!V461="Uit",2,"")</f>
        <v/>
      </c>
      <c r="N472" s="4">
        <f>tussenblad!W461</f>
        <v>0</v>
      </c>
      <c r="O472" s="4">
        <f>tussenblad!BV461</f>
        <v>0</v>
      </c>
      <c r="P472" s="4">
        <f>tussenblad!BW461</f>
        <v>0</v>
      </c>
      <c r="Q472" s="4">
        <f>tussenblad!BX461</f>
        <v>0</v>
      </c>
      <c r="R472" s="4">
        <f>tussenblad!BY461</f>
        <v>0</v>
      </c>
      <c r="S472" s="4">
        <f>tussenblad!BZ461</f>
        <v>0</v>
      </c>
      <c r="T472" s="4">
        <f>tussenblad!CA461</f>
        <v>0</v>
      </c>
      <c r="U472" s="4">
        <f>tussenblad!CB461</f>
        <v>0</v>
      </c>
      <c r="V472" s="4">
        <f>tussenblad!CC461</f>
        <v>0</v>
      </c>
      <c r="W472" s="4" t="s">
        <v>94</v>
      </c>
      <c r="X472" s="4" t="s">
        <v>94</v>
      </c>
      <c r="Y472" s="4" t="s">
        <v>94</v>
      </c>
      <c r="Z472" s="4" t="s">
        <v>95</v>
      </c>
      <c r="AA472" s="4" t="s">
        <v>95</v>
      </c>
      <c r="AB472" s="4" t="s">
        <v>95</v>
      </c>
      <c r="AC472" s="4" t="s">
        <v>91</v>
      </c>
      <c r="AD472" s="4" t="s">
        <v>91</v>
      </c>
      <c r="AE472" s="4">
        <v>0</v>
      </c>
      <c r="AF472" s="4">
        <v>0</v>
      </c>
      <c r="AG472" s="4">
        <f>tussenblad!J461</f>
        <v>0</v>
      </c>
      <c r="AH472" s="4">
        <f>tussenblad!I461</f>
        <v>0</v>
      </c>
    </row>
    <row r="473" spans="1:34" x14ac:dyDescent="0.2">
      <c r="A473" s="4" t="s">
        <v>93</v>
      </c>
      <c r="B473" s="4" t="str">
        <f>IF(C473=0,"&lt;BLANK&gt;",Basisgegevens!$F$3)</f>
        <v>&lt;BLANK&gt;</v>
      </c>
      <c r="C473" s="4">
        <f>tussenblad!E462</f>
        <v>0</v>
      </c>
      <c r="D473" s="4">
        <f>tussenblad!H462</f>
        <v>0</v>
      </c>
      <c r="E473" s="25">
        <f>tussenblad!N462</f>
        <v>0</v>
      </c>
      <c r="F473" s="4">
        <f>tussenblad!O462</f>
        <v>0</v>
      </c>
      <c r="G473" s="4">
        <f>tussenblad!P462</f>
        <v>0</v>
      </c>
      <c r="H473" s="25">
        <f>tussenblad!BT462</f>
        <v>0</v>
      </c>
      <c r="I473" s="4">
        <f>tussenblad!Q462</f>
        <v>0</v>
      </c>
      <c r="J473" s="26">
        <f>tussenblad!R462</f>
        <v>0</v>
      </c>
      <c r="K473" s="4">
        <f>IF(tussenblad!$F462="HC","",tussenblad!F462)</f>
        <v>0</v>
      </c>
      <c r="L473" s="4">
        <f>IF(tussenblad!$F462="HC",1,0)</f>
        <v>0</v>
      </c>
      <c r="M473" s="4" t="str">
        <f>IF(tussenblad!V462="Uit",2,"")</f>
        <v/>
      </c>
      <c r="N473" s="4">
        <f>tussenblad!W462</f>
        <v>0</v>
      </c>
      <c r="O473" s="4">
        <f>tussenblad!BV462</f>
        <v>0</v>
      </c>
      <c r="P473" s="4">
        <f>tussenblad!BW462</f>
        <v>0</v>
      </c>
      <c r="Q473" s="4">
        <f>tussenblad!BX462</f>
        <v>0</v>
      </c>
      <c r="R473" s="4">
        <f>tussenblad!BY462</f>
        <v>0</v>
      </c>
      <c r="S473" s="4">
        <f>tussenblad!BZ462</f>
        <v>0</v>
      </c>
      <c r="T473" s="4">
        <f>tussenblad!CA462</f>
        <v>0</v>
      </c>
      <c r="U473" s="4">
        <f>tussenblad!CB462</f>
        <v>0</v>
      </c>
      <c r="V473" s="4">
        <f>tussenblad!CC462</f>
        <v>0</v>
      </c>
      <c r="W473" s="4" t="s">
        <v>94</v>
      </c>
      <c r="X473" s="4" t="s">
        <v>94</v>
      </c>
      <c r="Y473" s="4" t="s">
        <v>94</v>
      </c>
      <c r="Z473" s="4" t="s">
        <v>95</v>
      </c>
      <c r="AA473" s="4" t="s">
        <v>95</v>
      </c>
      <c r="AB473" s="4" t="s">
        <v>95</v>
      </c>
      <c r="AC473" s="4" t="s">
        <v>91</v>
      </c>
      <c r="AD473" s="4" t="s">
        <v>91</v>
      </c>
      <c r="AE473" s="4">
        <v>0</v>
      </c>
      <c r="AF473" s="4">
        <v>0</v>
      </c>
      <c r="AG473" s="4">
        <f>tussenblad!J462</f>
        <v>0</v>
      </c>
      <c r="AH473" s="4">
        <f>tussenblad!I462</f>
        <v>0</v>
      </c>
    </row>
    <row r="474" spans="1:34" x14ac:dyDescent="0.2">
      <c r="A474" s="4" t="s">
        <v>93</v>
      </c>
      <c r="B474" s="4" t="str">
        <f>IF(C474=0,"&lt;BLANK&gt;",Basisgegevens!$F$3)</f>
        <v>&lt;BLANK&gt;</v>
      </c>
      <c r="C474" s="4">
        <f>tussenblad!E463</f>
        <v>0</v>
      </c>
      <c r="D474" s="4">
        <f>tussenblad!H463</f>
        <v>0</v>
      </c>
      <c r="E474" s="25">
        <f>tussenblad!N463</f>
        <v>0</v>
      </c>
      <c r="F474" s="4">
        <f>tussenblad!O463</f>
        <v>0</v>
      </c>
      <c r="G474" s="4">
        <f>tussenblad!P463</f>
        <v>0</v>
      </c>
      <c r="H474" s="25">
        <f>tussenblad!BT463</f>
        <v>0</v>
      </c>
      <c r="I474" s="4">
        <f>tussenblad!Q463</f>
        <v>0</v>
      </c>
      <c r="J474" s="26">
        <f>tussenblad!R463</f>
        <v>0</v>
      </c>
      <c r="K474" s="4">
        <f>IF(tussenblad!$F463="HC","",tussenblad!F463)</f>
        <v>0</v>
      </c>
      <c r="L474" s="4">
        <f>IF(tussenblad!$F463="HC",1,0)</f>
        <v>0</v>
      </c>
      <c r="M474" s="4" t="str">
        <f>IF(tussenblad!V463="Uit",2,"")</f>
        <v/>
      </c>
      <c r="N474" s="4">
        <f>tussenblad!W463</f>
        <v>0</v>
      </c>
      <c r="O474" s="4">
        <f>tussenblad!BV463</f>
        <v>0</v>
      </c>
      <c r="P474" s="4">
        <f>tussenblad!BW463</f>
        <v>0</v>
      </c>
      <c r="Q474" s="4">
        <f>tussenblad!BX463</f>
        <v>0</v>
      </c>
      <c r="R474" s="4">
        <f>tussenblad!BY463</f>
        <v>0</v>
      </c>
      <c r="S474" s="4">
        <f>tussenblad!BZ463</f>
        <v>0</v>
      </c>
      <c r="T474" s="4">
        <f>tussenblad!CA463</f>
        <v>0</v>
      </c>
      <c r="U474" s="4">
        <f>tussenblad!CB463</f>
        <v>0</v>
      </c>
      <c r="V474" s="4">
        <f>tussenblad!CC463</f>
        <v>0</v>
      </c>
      <c r="W474" s="4" t="s">
        <v>94</v>
      </c>
      <c r="X474" s="4" t="s">
        <v>94</v>
      </c>
      <c r="Y474" s="4" t="s">
        <v>94</v>
      </c>
      <c r="Z474" s="4" t="s">
        <v>95</v>
      </c>
      <c r="AA474" s="4" t="s">
        <v>95</v>
      </c>
      <c r="AB474" s="4" t="s">
        <v>95</v>
      </c>
      <c r="AC474" s="4" t="s">
        <v>91</v>
      </c>
      <c r="AD474" s="4" t="s">
        <v>91</v>
      </c>
      <c r="AE474" s="4">
        <v>0</v>
      </c>
      <c r="AF474" s="4">
        <v>0</v>
      </c>
      <c r="AG474" s="4">
        <f>tussenblad!J463</f>
        <v>0</v>
      </c>
      <c r="AH474" s="4">
        <f>tussenblad!I463</f>
        <v>0</v>
      </c>
    </row>
    <row r="475" spans="1:34" x14ac:dyDescent="0.2">
      <c r="A475" s="4" t="s">
        <v>93</v>
      </c>
      <c r="B475" s="4" t="str">
        <f>IF(C475=0,"&lt;BLANK&gt;",Basisgegevens!$F$3)</f>
        <v>&lt;BLANK&gt;</v>
      </c>
      <c r="C475" s="4">
        <f>tussenblad!E464</f>
        <v>0</v>
      </c>
      <c r="D475" s="4">
        <f>tussenblad!H464</f>
        <v>0</v>
      </c>
      <c r="E475" s="25">
        <f>tussenblad!N464</f>
        <v>0</v>
      </c>
      <c r="F475" s="4">
        <f>tussenblad!O464</f>
        <v>0</v>
      </c>
      <c r="G475" s="4">
        <f>tussenblad!P464</f>
        <v>0</v>
      </c>
      <c r="H475" s="25">
        <f>tussenblad!BT464</f>
        <v>0</v>
      </c>
      <c r="I475" s="4">
        <f>tussenblad!Q464</f>
        <v>0</v>
      </c>
      <c r="J475" s="26">
        <f>tussenblad!R464</f>
        <v>0</v>
      </c>
      <c r="K475" s="4">
        <f>IF(tussenblad!$F464="HC","",tussenblad!F464)</f>
        <v>0</v>
      </c>
      <c r="L475" s="4">
        <f>IF(tussenblad!$F464="HC",1,0)</f>
        <v>0</v>
      </c>
      <c r="M475" s="4" t="str">
        <f>IF(tussenblad!V464="Uit",2,"")</f>
        <v/>
      </c>
      <c r="N475" s="4">
        <f>tussenblad!W464</f>
        <v>0</v>
      </c>
      <c r="O475" s="4">
        <f>tussenblad!BV464</f>
        <v>0</v>
      </c>
      <c r="P475" s="4">
        <f>tussenblad!BW464</f>
        <v>0</v>
      </c>
      <c r="Q475" s="4">
        <f>tussenblad!BX464</f>
        <v>0</v>
      </c>
      <c r="R475" s="4">
        <f>tussenblad!BY464</f>
        <v>0</v>
      </c>
      <c r="S475" s="4">
        <f>tussenblad!BZ464</f>
        <v>0</v>
      </c>
      <c r="T475" s="4">
        <f>tussenblad!CA464</f>
        <v>0</v>
      </c>
      <c r="U475" s="4">
        <f>tussenblad!CB464</f>
        <v>0</v>
      </c>
      <c r="V475" s="4">
        <f>tussenblad!CC464</f>
        <v>0</v>
      </c>
      <c r="W475" s="4" t="s">
        <v>94</v>
      </c>
      <c r="X475" s="4" t="s">
        <v>94</v>
      </c>
      <c r="Y475" s="4" t="s">
        <v>94</v>
      </c>
      <c r="Z475" s="4" t="s">
        <v>95</v>
      </c>
      <c r="AA475" s="4" t="s">
        <v>95</v>
      </c>
      <c r="AB475" s="4" t="s">
        <v>95</v>
      </c>
      <c r="AC475" s="4" t="s">
        <v>91</v>
      </c>
      <c r="AD475" s="4" t="s">
        <v>91</v>
      </c>
      <c r="AE475" s="4">
        <v>0</v>
      </c>
      <c r="AF475" s="4">
        <v>0</v>
      </c>
      <c r="AG475" s="4">
        <f>tussenblad!J464</f>
        <v>0</v>
      </c>
      <c r="AH475" s="4">
        <f>tussenblad!I464</f>
        <v>0</v>
      </c>
    </row>
    <row r="476" spans="1:34" x14ac:dyDescent="0.2">
      <c r="A476" s="4" t="s">
        <v>93</v>
      </c>
      <c r="B476" s="4" t="str">
        <f>IF(C476=0,"&lt;BLANK&gt;",Basisgegevens!$F$3)</f>
        <v>&lt;BLANK&gt;</v>
      </c>
      <c r="C476" s="4">
        <f>tussenblad!E465</f>
        <v>0</v>
      </c>
      <c r="D476" s="4">
        <f>tussenblad!H465</f>
        <v>0</v>
      </c>
      <c r="E476" s="25">
        <f>tussenblad!N465</f>
        <v>0</v>
      </c>
      <c r="F476" s="4">
        <f>tussenblad!O465</f>
        <v>0</v>
      </c>
      <c r="G476" s="4">
        <f>tussenblad!P465</f>
        <v>0</v>
      </c>
      <c r="H476" s="25">
        <f>tussenblad!BT465</f>
        <v>0</v>
      </c>
      <c r="I476" s="4">
        <f>tussenblad!Q465</f>
        <v>0</v>
      </c>
      <c r="J476" s="26">
        <f>tussenblad!R465</f>
        <v>0</v>
      </c>
      <c r="K476" s="4">
        <f>IF(tussenblad!$F465="HC","",tussenblad!F465)</f>
        <v>0</v>
      </c>
      <c r="L476" s="4">
        <f>IF(tussenblad!$F465="HC",1,0)</f>
        <v>0</v>
      </c>
      <c r="M476" s="4" t="str">
        <f>IF(tussenblad!V465="Uit",2,"")</f>
        <v/>
      </c>
      <c r="N476" s="4">
        <f>tussenblad!W465</f>
        <v>0</v>
      </c>
      <c r="O476" s="4">
        <f>tussenblad!BV465</f>
        <v>0</v>
      </c>
      <c r="P476" s="4">
        <f>tussenblad!BW465</f>
        <v>0</v>
      </c>
      <c r="Q476" s="4">
        <f>tussenblad!BX465</f>
        <v>0</v>
      </c>
      <c r="R476" s="4">
        <f>tussenblad!BY465</f>
        <v>0</v>
      </c>
      <c r="S476" s="4">
        <f>tussenblad!BZ465</f>
        <v>0</v>
      </c>
      <c r="T476" s="4">
        <f>tussenblad!CA465</f>
        <v>0</v>
      </c>
      <c r="U476" s="4">
        <f>tussenblad!CB465</f>
        <v>0</v>
      </c>
      <c r="V476" s="4">
        <f>tussenblad!CC465</f>
        <v>0</v>
      </c>
      <c r="W476" s="4" t="s">
        <v>94</v>
      </c>
      <c r="X476" s="4" t="s">
        <v>94</v>
      </c>
      <c r="Y476" s="4" t="s">
        <v>94</v>
      </c>
      <c r="Z476" s="4" t="s">
        <v>95</v>
      </c>
      <c r="AA476" s="4" t="s">
        <v>95</v>
      </c>
      <c r="AB476" s="4" t="s">
        <v>95</v>
      </c>
      <c r="AC476" s="4" t="s">
        <v>91</v>
      </c>
      <c r="AD476" s="4" t="s">
        <v>91</v>
      </c>
      <c r="AE476" s="4">
        <v>0</v>
      </c>
      <c r="AF476" s="4">
        <v>0</v>
      </c>
      <c r="AG476" s="4">
        <f>tussenblad!J465</f>
        <v>0</v>
      </c>
      <c r="AH476" s="4">
        <f>tussenblad!I465</f>
        <v>0</v>
      </c>
    </row>
    <row r="477" spans="1:34" x14ac:dyDescent="0.2">
      <c r="A477" s="4" t="s">
        <v>93</v>
      </c>
      <c r="B477" s="4" t="str">
        <f>IF(C477=0,"&lt;BLANK&gt;",Basisgegevens!$F$3)</f>
        <v>&lt;BLANK&gt;</v>
      </c>
      <c r="C477" s="4">
        <f>tussenblad!E466</f>
        <v>0</v>
      </c>
      <c r="D477" s="4">
        <f>tussenblad!H466</f>
        <v>0</v>
      </c>
      <c r="E477" s="25">
        <f>tussenblad!N466</f>
        <v>0</v>
      </c>
      <c r="F477" s="4">
        <f>tussenblad!O466</f>
        <v>0</v>
      </c>
      <c r="G477" s="4">
        <f>tussenblad!P466</f>
        <v>0</v>
      </c>
      <c r="H477" s="25">
        <f>tussenblad!BT466</f>
        <v>0</v>
      </c>
      <c r="I477" s="4">
        <f>tussenblad!Q466</f>
        <v>0</v>
      </c>
      <c r="J477" s="26">
        <f>tussenblad!R466</f>
        <v>0</v>
      </c>
      <c r="K477" s="4">
        <f>IF(tussenblad!$F466="HC","",tussenblad!F466)</f>
        <v>0</v>
      </c>
      <c r="L477" s="4">
        <f>IF(tussenblad!$F466="HC",1,0)</f>
        <v>0</v>
      </c>
      <c r="M477" s="4" t="str">
        <f>IF(tussenblad!V466="Uit",2,"")</f>
        <v/>
      </c>
      <c r="N477" s="4">
        <f>tussenblad!W466</f>
        <v>0</v>
      </c>
      <c r="O477" s="4">
        <f>tussenblad!BV466</f>
        <v>0</v>
      </c>
      <c r="P477" s="4">
        <f>tussenblad!BW466</f>
        <v>0</v>
      </c>
      <c r="Q477" s="4">
        <f>tussenblad!BX466</f>
        <v>0</v>
      </c>
      <c r="R477" s="4">
        <f>tussenblad!BY466</f>
        <v>0</v>
      </c>
      <c r="S477" s="4">
        <f>tussenblad!BZ466</f>
        <v>0</v>
      </c>
      <c r="T477" s="4">
        <f>tussenblad!CA466</f>
        <v>0</v>
      </c>
      <c r="U477" s="4">
        <f>tussenblad!CB466</f>
        <v>0</v>
      </c>
      <c r="V477" s="4">
        <f>tussenblad!CC466</f>
        <v>0</v>
      </c>
      <c r="W477" s="4" t="s">
        <v>94</v>
      </c>
      <c r="X477" s="4" t="s">
        <v>94</v>
      </c>
      <c r="Y477" s="4" t="s">
        <v>94</v>
      </c>
      <c r="Z477" s="4" t="s">
        <v>95</v>
      </c>
      <c r="AA477" s="4" t="s">
        <v>95</v>
      </c>
      <c r="AB477" s="4" t="s">
        <v>95</v>
      </c>
      <c r="AC477" s="4" t="s">
        <v>91</v>
      </c>
      <c r="AD477" s="4" t="s">
        <v>91</v>
      </c>
      <c r="AE477" s="4">
        <v>0</v>
      </c>
      <c r="AF477" s="4">
        <v>0</v>
      </c>
      <c r="AG477" s="4">
        <f>tussenblad!J466</f>
        <v>0</v>
      </c>
      <c r="AH477" s="4">
        <f>tussenblad!I466</f>
        <v>0</v>
      </c>
    </row>
    <row r="478" spans="1:34" x14ac:dyDescent="0.2">
      <c r="A478" s="4" t="s">
        <v>93</v>
      </c>
      <c r="B478" s="4" t="str">
        <f>IF(C478=0,"&lt;BLANK&gt;",Basisgegevens!$F$3)</f>
        <v>&lt;BLANK&gt;</v>
      </c>
      <c r="C478" s="4">
        <f>tussenblad!E467</f>
        <v>0</v>
      </c>
      <c r="D478" s="4">
        <f>tussenblad!H467</f>
        <v>0</v>
      </c>
      <c r="E478" s="25">
        <f>tussenblad!N467</f>
        <v>0</v>
      </c>
      <c r="F478" s="4">
        <f>tussenblad!O467</f>
        <v>0</v>
      </c>
      <c r="G478" s="4">
        <f>tussenblad!P467</f>
        <v>0</v>
      </c>
      <c r="H478" s="25">
        <f>tussenblad!BT467</f>
        <v>0</v>
      </c>
      <c r="I478" s="4">
        <f>tussenblad!Q467</f>
        <v>0</v>
      </c>
      <c r="J478" s="26">
        <f>tussenblad!R467</f>
        <v>0</v>
      </c>
      <c r="K478" s="4">
        <f>IF(tussenblad!$F467="HC","",tussenblad!F467)</f>
        <v>0</v>
      </c>
      <c r="L478" s="4">
        <f>IF(tussenblad!$F467="HC",1,0)</f>
        <v>0</v>
      </c>
      <c r="M478" s="4" t="str">
        <f>IF(tussenblad!V467="Uit",2,"")</f>
        <v/>
      </c>
      <c r="N478" s="4">
        <f>tussenblad!W467</f>
        <v>0</v>
      </c>
      <c r="O478" s="4">
        <f>tussenblad!BV467</f>
        <v>0</v>
      </c>
      <c r="P478" s="4">
        <f>tussenblad!BW467</f>
        <v>0</v>
      </c>
      <c r="Q478" s="4">
        <f>tussenblad!BX467</f>
        <v>0</v>
      </c>
      <c r="R478" s="4">
        <f>tussenblad!BY467</f>
        <v>0</v>
      </c>
      <c r="S478" s="4">
        <f>tussenblad!BZ467</f>
        <v>0</v>
      </c>
      <c r="T478" s="4">
        <f>tussenblad!CA467</f>
        <v>0</v>
      </c>
      <c r="U478" s="4">
        <f>tussenblad!CB467</f>
        <v>0</v>
      </c>
      <c r="V478" s="4">
        <f>tussenblad!CC467</f>
        <v>0</v>
      </c>
      <c r="W478" s="4" t="s">
        <v>94</v>
      </c>
      <c r="X478" s="4" t="s">
        <v>94</v>
      </c>
      <c r="Y478" s="4" t="s">
        <v>94</v>
      </c>
      <c r="Z478" s="4" t="s">
        <v>95</v>
      </c>
      <c r="AA478" s="4" t="s">
        <v>95</v>
      </c>
      <c r="AB478" s="4" t="s">
        <v>95</v>
      </c>
      <c r="AC478" s="4" t="s">
        <v>91</v>
      </c>
      <c r="AD478" s="4" t="s">
        <v>91</v>
      </c>
      <c r="AE478" s="4">
        <v>0</v>
      </c>
      <c r="AF478" s="4">
        <v>0</v>
      </c>
      <c r="AG478" s="4">
        <f>tussenblad!J467</f>
        <v>0</v>
      </c>
      <c r="AH478" s="4">
        <f>tussenblad!I467</f>
        <v>0</v>
      </c>
    </row>
    <row r="479" spans="1:34" x14ac:dyDescent="0.2">
      <c r="A479" s="4" t="s">
        <v>93</v>
      </c>
      <c r="B479" s="4" t="str">
        <f>IF(C479=0,"&lt;BLANK&gt;",Basisgegevens!$F$3)</f>
        <v>&lt;BLANK&gt;</v>
      </c>
      <c r="C479" s="4">
        <f>tussenblad!E468</f>
        <v>0</v>
      </c>
      <c r="D479" s="4">
        <f>tussenblad!H468</f>
        <v>0</v>
      </c>
      <c r="E479" s="25">
        <f>tussenblad!N468</f>
        <v>0</v>
      </c>
      <c r="F479" s="4">
        <f>tussenblad!O468</f>
        <v>0</v>
      </c>
      <c r="G479" s="4">
        <f>tussenblad!P468</f>
        <v>0</v>
      </c>
      <c r="H479" s="25">
        <f>tussenblad!BT468</f>
        <v>0</v>
      </c>
      <c r="I479" s="4">
        <f>tussenblad!Q468</f>
        <v>0</v>
      </c>
      <c r="J479" s="26">
        <f>tussenblad!R468</f>
        <v>0</v>
      </c>
      <c r="K479" s="4">
        <f>IF(tussenblad!$F468="HC","",tussenblad!F468)</f>
        <v>0</v>
      </c>
      <c r="L479" s="4">
        <f>IF(tussenblad!$F468="HC",1,0)</f>
        <v>0</v>
      </c>
      <c r="M479" s="4" t="str">
        <f>IF(tussenblad!V468="Uit",2,"")</f>
        <v/>
      </c>
      <c r="N479" s="4">
        <f>tussenblad!W468</f>
        <v>0</v>
      </c>
      <c r="O479" s="4">
        <f>tussenblad!BV468</f>
        <v>0</v>
      </c>
      <c r="P479" s="4">
        <f>tussenblad!BW468</f>
        <v>0</v>
      </c>
      <c r="Q479" s="4">
        <f>tussenblad!BX468</f>
        <v>0</v>
      </c>
      <c r="R479" s="4">
        <f>tussenblad!BY468</f>
        <v>0</v>
      </c>
      <c r="S479" s="4">
        <f>tussenblad!BZ468</f>
        <v>0</v>
      </c>
      <c r="T479" s="4">
        <f>tussenblad!CA468</f>
        <v>0</v>
      </c>
      <c r="U479" s="4">
        <f>tussenblad!CB468</f>
        <v>0</v>
      </c>
      <c r="V479" s="4">
        <f>tussenblad!CC468</f>
        <v>0</v>
      </c>
      <c r="W479" s="4" t="s">
        <v>94</v>
      </c>
      <c r="X479" s="4" t="s">
        <v>94</v>
      </c>
      <c r="Y479" s="4" t="s">
        <v>94</v>
      </c>
      <c r="Z479" s="4" t="s">
        <v>95</v>
      </c>
      <c r="AA479" s="4" t="s">
        <v>95</v>
      </c>
      <c r="AB479" s="4" t="s">
        <v>95</v>
      </c>
      <c r="AC479" s="4" t="s">
        <v>91</v>
      </c>
      <c r="AD479" s="4" t="s">
        <v>91</v>
      </c>
      <c r="AE479" s="4">
        <v>0</v>
      </c>
      <c r="AF479" s="4">
        <v>0</v>
      </c>
      <c r="AG479" s="4">
        <f>tussenblad!J468</f>
        <v>0</v>
      </c>
      <c r="AH479" s="4">
        <f>tussenblad!I468</f>
        <v>0</v>
      </c>
    </row>
    <row r="480" spans="1:34" x14ac:dyDescent="0.2">
      <c r="A480" s="4" t="s">
        <v>93</v>
      </c>
      <c r="B480" s="4" t="str">
        <f>IF(C480=0,"&lt;BLANK&gt;",Basisgegevens!$F$3)</f>
        <v>&lt;BLANK&gt;</v>
      </c>
      <c r="C480" s="4">
        <f>tussenblad!E469</f>
        <v>0</v>
      </c>
      <c r="D480" s="4">
        <f>tussenblad!H469</f>
        <v>0</v>
      </c>
      <c r="E480" s="25">
        <f>tussenblad!N469</f>
        <v>0</v>
      </c>
      <c r="F480" s="4">
        <f>tussenblad!O469</f>
        <v>0</v>
      </c>
      <c r="G480" s="4">
        <f>tussenblad!P469</f>
        <v>0</v>
      </c>
      <c r="H480" s="25">
        <f>tussenblad!BT469</f>
        <v>0</v>
      </c>
      <c r="I480" s="4">
        <f>tussenblad!Q469</f>
        <v>0</v>
      </c>
      <c r="J480" s="26">
        <f>tussenblad!R469</f>
        <v>0</v>
      </c>
      <c r="K480" s="4">
        <f>IF(tussenblad!$F469="HC","",tussenblad!F469)</f>
        <v>0</v>
      </c>
      <c r="L480" s="4">
        <f>IF(tussenblad!$F469="HC",1,0)</f>
        <v>0</v>
      </c>
      <c r="M480" s="4" t="str">
        <f>IF(tussenblad!V469="Uit",2,"")</f>
        <v/>
      </c>
      <c r="N480" s="4">
        <f>tussenblad!W469</f>
        <v>0</v>
      </c>
      <c r="O480" s="4">
        <f>tussenblad!BV469</f>
        <v>0</v>
      </c>
      <c r="P480" s="4">
        <f>tussenblad!BW469</f>
        <v>0</v>
      </c>
      <c r="Q480" s="4">
        <f>tussenblad!BX469</f>
        <v>0</v>
      </c>
      <c r="R480" s="4">
        <f>tussenblad!BY469</f>
        <v>0</v>
      </c>
      <c r="S480" s="4">
        <f>tussenblad!BZ469</f>
        <v>0</v>
      </c>
      <c r="T480" s="4">
        <f>tussenblad!CA469</f>
        <v>0</v>
      </c>
      <c r="U480" s="4">
        <f>tussenblad!CB469</f>
        <v>0</v>
      </c>
      <c r="V480" s="4">
        <f>tussenblad!CC469</f>
        <v>0</v>
      </c>
      <c r="W480" s="4" t="s">
        <v>94</v>
      </c>
      <c r="X480" s="4" t="s">
        <v>94</v>
      </c>
      <c r="Y480" s="4" t="s">
        <v>94</v>
      </c>
      <c r="Z480" s="4" t="s">
        <v>95</v>
      </c>
      <c r="AA480" s="4" t="s">
        <v>95</v>
      </c>
      <c r="AB480" s="4" t="s">
        <v>95</v>
      </c>
      <c r="AC480" s="4" t="s">
        <v>91</v>
      </c>
      <c r="AD480" s="4" t="s">
        <v>91</v>
      </c>
      <c r="AE480" s="4">
        <v>0</v>
      </c>
      <c r="AF480" s="4">
        <v>0</v>
      </c>
      <c r="AG480" s="4">
        <f>tussenblad!J469</f>
        <v>0</v>
      </c>
      <c r="AH480" s="4">
        <f>tussenblad!I469</f>
        <v>0</v>
      </c>
    </row>
    <row r="481" spans="1:34" x14ac:dyDescent="0.2">
      <c r="A481" s="4" t="s">
        <v>93</v>
      </c>
      <c r="B481" s="4" t="str">
        <f>IF(C481=0,"&lt;BLANK&gt;",Basisgegevens!$F$3)</f>
        <v>&lt;BLANK&gt;</v>
      </c>
      <c r="C481" s="4">
        <f>tussenblad!E470</f>
        <v>0</v>
      </c>
      <c r="D481" s="4">
        <f>tussenblad!H470</f>
        <v>0</v>
      </c>
      <c r="E481" s="25">
        <f>tussenblad!N470</f>
        <v>0</v>
      </c>
      <c r="F481" s="4">
        <f>tussenblad!O470</f>
        <v>0</v>
      </c>
      <c r="G481" s="4">
        <f>tussenblad!P470</f>
        <v>0</v>
      </c>
      <c r="H481" s="25">
        <f>tussenblad!BT470</f>
        <v>0</v>
      </c>
      <c r="I481" s="4">
        <f>tussenblad!Q470</f>
        <v>0</v>
      </c>
      <c r="J481" s="26">
        <f>tussenblad!R470</f>
        <v>0</v>
      </c>
      <c r="K481" s="4">
        <f>IF(tussenblad!$F470="HC","",tussenblad!F470)</f>
        <v>0</v>
      </c>
      <c r="L481" s="4">
        <f>IF(tussenblad!$F470="HC",1,0)</f>
        <v>0</v>
      </c>
      <c r="M481" s="4" t="str">
        <f>IF(tussenblad!V470="Uit",2,"")</f>
        <v/>
      </c>
      <c r="N481" s="4">
        <f>tussenblad!W470</f>
        <v>0</v>
      </c>
      <c r="O481" s="4">
        <f>tussenblad!BV470</f>
        <v>0</v>
      </c>
      <c r="P481" s="4">
        <f>tussenblad!BW470</f>
        <v>0</v>
      </c>
      <c r="Q481" s="4">
        <f>tussenblad!BX470</f>
        <v>0</v>
      </c>
      <c r="R481" s="4">
        <f>tussenblad!BY470</f>
        <v>0</v>
      </c>
      <c r="S481" s="4">
        <f>tussenblad!BZ470</f>
        <v>0</v>
      </c>
      <c r="T481" s="4">
        <f>tussenblad!CA470</f>
        <v>0</v>
      </c>
      <c r="U481" s="4">
        <f>tussenblad!CB470</f>
        <v>0</v>
      </c>
      <c r="V481" s="4">
        <f>tussenblad!CC470</f>
        <v>0</v>
      </c>
      <c r="W481" s="4" t="s">
        <v>94</v>
      </c>
      <c r="X481" s="4" t="s">
        <v>94</v>
      </c>
      <c r="Y481" s="4" t="s">
        <v>94</v>
      </c>
      <c r="Z481" s="4" t="s">
        <v>95</v>
      </c>
      <c r="AA481" s="4" t="s">
        <v>95</v>
      </c>
      <c r="AB481" s="4" t="s">
        <v>95</v>
      </c>
      <c r="AC481" s="4" t="s">
        <v>91</v>
      </c>
      <c r="AD481" s="4" t="s">
        <v>91</v>
      </c>
      <c r="AE481" s="4">
        <v>0</v>
      </c>
      <c r="AF481" s="4">
        <v>0</v>
      </c>
      <c r="AG481" s="4">
        <f>tussenblad!J470</f>
        <v>0</v>
      </c>
      <c r="AH481" s="4">
        <f>tussenblad!I470</f>
        <v>0</v>
      </c>
    </row>
    <row r="482" spans="1:34" x14ac:dyDescent="0.2">
      <c r="A482" s="4" t="s">
        <v>93</v>
      </c>
      <c r="B482" s="4" t="str">
        <f>IF(C482=0,"&lt;BLANK&gt;",Basisgegevens!$F$3)</f>
        <v>&lt;BLANK&gt;</v>
      </c>
      <c r="C482" s="4">
        <f>tussenblad!E471</f>
        <v>0</v>
      </c>
      <c r="D482" s="4">
        <f>tussenblad!H471</f>
        <v>0</v>
      </c>
      <c r="E482" s="25">
        <f>tussenblad!N471</f>
        <v>0</v>
      </c>
      <c r="F482" s="4">
        <f>tussenblad!O471</f>
        <v>0</v>
      </c>
      <c r="G482" s="4">
        <f>tussenblad!P471</f>
        <v>0</v>
      </c>
      <c r="H482" s="25">
        <f>tussenblad!BT471</f>
        <v>0</v>
      </c>
      <c r="I482" s="4">
        <f>tussenblad!Q471</f>
        <v>0</v>
      </c>
      <c r="J482" s="26">
        <f>tussenblad!R471</f>
        <v>0</v>
      </c>
      <c r="K482" s="4">
        <f>IF(tussenblad!$F471="HC","",tussenblad!F471)</f>
        <v>0</v>
      </c>
      <c r="L482" s="4">
        <f>IF(tussenblad!$F471="HC",1,0)</f>
        <v>0</v>
      </c>
      <c r="M482" s="4" t="str">
        <f>IF(tussenblad!V471="Uit",2,"")</f>
        <v/>
      </c>
      <c r="N482" s="4">
        <f>tussenblad!W471</f>
        <v>0</v>
      </c>
      <c r="O482" s="4">
        <f>tussenblad!BV471</f>
        <v>0</v>
      </c>
      <c r="P482" s="4">
        <f>tussenblad!BW471</f>
        <v>0</v>
      </c>
      <c r="Q482" s="4">
        <f>tussenblad!BX471</f>
        <v>0</v>
      </c>
      <c r="R482" s="4">
        <f>tussenblad!BY471</f>
        <v>0</v>
      </c>
      <c r="S482" s="4">
        <f>tussenblad!BZ471</f>
        <v>0</v>
      </c>
      <c r="T482" s="4">
        <f>tussenblad!CA471</f>
        <v>0</v>
      </c>
      <c r="U482" s="4">
        <f>tussenblad!CB471</f>
        <v>0</v>
      </c>
      <c r="V482" s="4">
        <f>tussenblad!CC471</f>
        <v>0</v>
      </c>
      <c r="W482" s="4" t="s">
        <v>94</v>
      </c>
      <c r="X482" s="4" t="s">
        <v>94</v>
      </c>
      <c r="Y482" s="4" t="s">
        <v>94</v>
      </c>
      <c r="Z482" s="4" t="s">
        <v>95</v>
      </c>
      <c r="AA482" s="4" t="s">
        <v>95</v>
      </c>
      <c r="AB482" s="4" t="s">
        <v>95</v>
      </c>
      <c r="AC482" s="4" t="s">
        <v>91</v>
      </c>
      <c r="AD482" s="4" t="s">
        <v>91</v>
      </c>
      <c r="AE482" s="4">
        <v>0</v>
      </c>
      <c r="AF482" s="4">
        <v>0</v>
      </c>
      <c r="AG482" s="4">
        <f>tussenblad!J471</f>
        <v>0</v>
      </c>
      <c r="AH482" s="4">
        <f>tussenblad!I471</f>
        <v>0</v>
      </c>
    </row>
    <row r="483" spans="1:34" x14ac:dyDescent="0.2">
      <c r="A483" s="4" t="s">
        <v>93</v>
      </c>
      <c r="B483" s="4" t="str">
        <f>IF(C483=0,"&lt;BLANK&gt;",Basisgegevens!$F$3)</f>
        <v>&lt;BLANK&gt;</v>
      </c>
      <c r="C483" s="4">
        <f>tussenblad!E472</f>
        <v>0</v>
      </c>
      <c r="D483" s="4">
        <f>tussenblad!H472</f>
        <v>0</v>
      </c>
      <c r="E483" s="25">
        <f>tussenblad!N472</f>
        <v>0</v>
      </c>
      <c r="F483" s="4">
        <f>tussenblad!O472</f>
        <v>0</v>
      </c>
      <c r="G483" s="4">
        <f>tussenblad!P472</f>
        <v>0</v>
      </c>
      <c r="H483" s="25">
        <f>tussenblad!BT472</f>
        <v>0</v>
      </c>
      <c r="I483" s="4">
        <f>tussenblad!Q472</f>
        <v>0</v>
      </c>
      <c r="J483" s="26">
        <f>tussenblad!R472</f>
        <v>0</v>
      </c>
      <c r="K483" s="4">
        <f>IF(tussenblad!$F472="HC","",tussenblad!F472)</f>
        <v>0</v>
      </c>
      <c r="L483" s="4">
        <f>IF(tussenblad!$F472="HC",1,0)</f>
        <v>0</v>
      </c>
      <c r="M483" s="4" t="str">
        <f>IF(tussenblad!V472="Uit",2,"")</f>
        <v/>
      </c>
      <c r="N483" s="4">
        <f>tussenblad!W472</f>
        <v>0</v>
      </c>
      <c r="O483" s="4">
        <f>tussenblad!BV472</f>
        <v>0</v>
      </c>
      <c r="P483" s="4">
        <f>tussenblad!BW472</f>
        <v>0</v>
      </c>
      <c r="Q483" s="4">
        <f>tussenblad!BX472</f>
        <v>0</v>
      </c>
      <c r="R483" s="4">
        <f>tussenblad!BY472</f>
        <v>0</v>
      </c>
      <c r="S483" s="4">
        <f>tussenblad!BZ472</f>
        <v>0</v>
      </c>
      <c r="T483" s="4">
        <f>tussenblad!CA472</f>
        <v>0</v>
      </c>
      <c r="U483" s="4">
        <f>tussenblad!CB472</f>
        <v>0</v>
      </c>
      <c r="V483" s="4">
        <f>tussenblad!CC472</f>
        <v>0</v>
      </c>
      <c r="W483" s="4" t="s">
        <v>94</v>
      </c>
      <c r="X483" s="4" t="s">
        <v>94</v>
      </c>
      <c r="Y483" s="4" t="s">
        <v>94</v>
      </c>
      <c r="Z483" s="4" t="s">
        <v>95</v>
      </c>
      <c r="AA483" s="4" t="s">
        <v>95</v>
      </c>
      <c r="AB483" s="4" t="s">
        <v>95</v>
      </c>
      <c r="AC483" s="4" t="s">
        <v>91</v>
      </c>
      <c r="AD483" s="4" t="s">
        <v>91</v>
      </c>
      <c r="AE483" s="4">
        <v>0</v>
      </c>
      <c r="AF483" s="4">
        <v>0</v>
      </c>
      <c r="AG483" s="4">
        <f>tussenblad!J472</f>
        <v>0</v>
      </c>
      <c r="AH483" s="4">
        <f>tussenblad!I472</f>
        <v>0</v>
      </c>
    </row>
    <row r="484" spans="1:34" x14ac:dyDescent="0.2">
      <c r="A484" s="4" t="s">
        <v>93</v>
      </c>
      <c r="B484" s="4" t="str">
        <f>IF(C484=0,"&lt;BLANK&gt;",Basisgegevens!$F$3)</f>
        <v>&lt;BLANK&gt;</v>
      </c>
      <c r="C484" s="4">
        <f>tussenblad!E473</f>
        <v>0</v>
      </c>
      <c r="D484" s="4">
        <f>tussenblad!H473</f>
        <v>0</v>
      </c>
      <c r="E484" s="25">
        <f>tussenblad!N473</f>
        <v>0</v>
      </c>
      <c r="F484" s="4">
        <f>tussenblad!O473</f>
        <v>0</v>
      </c>
      <c r="G484" s="4">
        <f>tussenblad!P473</f>
        <v>0</v>
      </c>
      <c r="H484" s="25">
        <f>tussenblad!BT473</f>
        <v>0</v>
      </c>
      <c r="I484" s="4">
        <f>tussenblad!Q473</f>
        <v>0</v>
      </c>
      <c r="J484" s="26">
        <f>tussenblad!R473</f>
        <v>0</v>
      </c>
      <c r="K484" s="4">
        <f>IF(tussenblad!$F473="HC","",tussenblad!F473)</f>
        <v>0</v>
      </c>
      <c r="L484" s="4">
        <f>IF(tussenblad!$F473="HC",1,0)</f>
        <v>0</v>
      </c>
      <c r="M484" s="4" t="str">
        <f>IF(tussenblad!V473="Uit",2,"")</f>
        <v/>
      </c>
      <c r="N484" s="4">
        <f>tussenblad!W473</f>
        <v>0</v>
      </c>
      <c r="O484" s="4">
        <f>tussenblad!BV473</f>
        <v>0</v>
      </c>
      <c r="P484" s="4">
        <f>tussenblad!BW473</f>
        <v>0</v>
      </c>
      <c r="Q484" s="4">
        <f>tussenblad!BX473</f>
        <v>0</v>
      </c>
      <c r="R484" s="4">
        <f>tussenblad!BY473</f>
        <v>0</v>
      </c>
      <c r="S484" s="4">
        <f>tussenblad!BZ473</f>
        <v>0</v>
      </c>
      <c r="T484" s="4">
        <f>tussenblad!CA473</f>
        <v>0</v>
      </c>
      <c r="U484" s="4">
        <f>tussenblad!CB473</f>
        <v>0</v>
      </c>
      <c r="V484" s="4">
        <f>tussenblad!CC473</f>
        <v>0</v>
      </c>
      <c r="W484" s="4" t="s">
        <v>94</v>
      </c>
      <c r="X484" s="4" t="s">
        <v>94</v>
      </c>
      <c r="Y484" s="4" t="s">
        <v>94</v>
      </c>
      <c r="Z484" s="4" t="s">
        <v>95</v>
      </c>
      <c r="AA484" s="4" t="s">
        <v>95</v>
      </c>
      <c r="AB484" s="4" t="s">
        <v>95</v>
      </c>
      <c r="AC484" s="4" t="s">
        <v>91</v>
      </c>
      <c r="AD484" s="4" t="s">
        <v>91</v>
      </c>
      <c r="AE484" s="4">
        <v>0</v>
      </c>
      <c r="AF484" s="4">
        <v>0</v>
      </c>
      <c r="AG484" s="4">
        <f>tussenblad!J473</f>
        <v>0</v>
      </c>
      <c r="AH484" s="4">
        <f>tussenblad!I473</f>
        <v>0</v>
      </c>
    </row>
    <row r="485" spans="1:34" x14ac:dyDescent="0.2">
      <c r="A485" s="4" t="s">
        <v>93</v>
      </c>
      <c r="B485" s="4" t="str">
        <f>IF(C485=0,"&lt;BLANK&gt;",Basisgegevens!$F$3)</f>
        <v>&lt;BLANK&gt;</v>
      </c>
      <c r="C485" s="4">
        <f>tussenblad!E474</f>
        <v>0</v>
      </c>
      <c r="D485" s="4">
        <f>tussenblad!H474</f>
        <v>0</v>
      </c>
      <c r="E485" s="25">
        <f>tussenblad!N474</f>
        <v>0</v>
      </c>
      <c r="F485" s="4">
        <f>tussenblad!O474</f>
        <v>0</v>
      </c>
      <c r="G485" s="4">
        <f>tussenblad!P474</f>
        <v>0</v>
      </c>
      <c r="H485" s="25">
        <f>tussenblad!BT474</f>
        <v>0</v>
      </c>
      <c r="I485" s="4">
        <f>tussenblad!Q474</f>
        <v>0</v>
      </c>
      <c r="J485" s="26">
        <f>tussenblad!R474</f>
        <v>0</v>
      </c>
      <c r="K485" s="4">
        <f>IF(tussenblad!$F474="HC","",tussenblad!F474)</f>
        <v>0</v>
      </c>
      <c r="L485" s="4">
        <f>IF(tussenblad!$F474="HC",1,0)</f>
        <v>0</v>
      </c>
      <c r="M485" s="4" t="str">
        <f>IF(tussenblad!V474="Uit",2,"")</f>
        <v/>
      </c>
      <c r="N485" s="4">
        <f>tussenblad!W474</f>
        <v>0</v>
      </c>
      <c r="O485" s="4">
        <f>tussenblad!BV474</f>
        <v>0</v>
      </c>
      <c r="P485" s="4">
        <f>tussenblad!BW474</f>
        <v>0</v>
      </c>
      <c r="Q485" s="4">
        <f>tussenblad!BX474</f>
        <v>0</v>
      </c>
      <c r="R485" s="4">
        <f>tussenblad!BY474</f>
        <v>0</v>
      </c>
      <c r="S485" s="4">
        <f>tussenblad!BZ474</f>
        <v>0</v>
      </c>
      <c r="T485" s="4">
        <f>tussenblad!CA474</f>
        <v>0</v>
      </c>
      <c r="U485" s="4">
        <f>tussenblad!CB474</f>
        <v>0</v>
      </c>
      <c r="V485" s="4">
        <f>tussenblad!CC474</f>
        <v>0</v>
      </c>
      <c r="W485" s="4" t="s">
        <v>94</v>
      </c>
      <c r="X485" s="4" t="s">
        <v>94</v>
      </c>
      <c r="Y485" s="4" t="s">
        <v>94</v>
      </c>
      <c r="Z485" s="4" t="s">
        <v>95</v>
      </c>
      <c r="AA485" s="4" t="s">
        <v>95</v>
      </c>
      <c r="AB485" s="4" t="s">
        <v>95</v>
      </c>
      <c r="AC485" s="4" t="s">
        <v>91</v>
      </c>
      <c r="AD485" s="4" t="s">
        <v>91</v>
      </c>
      <c r="AE485" s="4">
        <v>0</v>
      </c>
      <c r="AF485" s="4">
        <v>0</v>
      </c>
      <c r="AG485" s="4">
        <f>tussenblad!J474</f>
        <v>0</v>
      </c>
      <c r="AH485" s="4">
        <f>tussenblad!I474</f>
        <v>0</v>
      </c>
    </row>
    <row r="486" spans="1:34" x14ac:dyDescent="0.2">
      <c r="A486" s="4" t="s">
        <v>93</v>
      </c>
      <c r="B486" s="4" t="str">
        <f>IF(C486=0,"&lt;BLANK&gt;",Basisgegevens!$F$3)</f>
        <v>&lt;BLANK&gt;</v>
      </c>
      <c r="C486" s="4">
        <f>tussenblad!E475</f>
        <v>0</v>
      </c>
      <c r="D486" s="4">
        <f>tussenblad!H475</f>
        <v>0</v>
      </c>
      <c r="E486" s="25">
        <f>tussenblad!N475</f>
        <v>0</v>
      </c>
      <c r="F486" s="4">
        <f>tussenblad!O475</f>
        <v>0</v>
      </c>
      <c r="G486" s="4">
        <f>tussenblad!P475</f>
        <v>0</v>
      </c>
      <c r="H486" s="25">
        <f>tussenblad!BT475</f>
        <v>0</v>
      </c>
      <c r="I486" s="4">
        <f>tussenblad!Q475</f>
        <v>0</v>
      </c>
      <c r="J486" s="26">
        <f>tussenblad!R475</f>
        <v>0</v>
      </c>
      <c r="K486" s="4">
        <f>IF(tussenblad!$F475="HC","",tussenblad!F475)</f>
        <v>0</v>
      </c>
      <c r="L486" s="4">
        <f>IF(tussenblad!$F475="HC",1,0)</f>
        <v>0</v>
      </c>
      <c r="M486" s="4" t="str">
        <f>IF(tussenblad!V475="Uit",2,"")</f>
        <v/>
      </c>
      <c r="N486" s="4">
        <f>tussenblad!W475</f>
        <v>0</v>
      </c>
      <c r="O486" s="4">
        <f>tussenblad!BV475</f>
        <v>0</v>
      </c>
      <c r="P486" s="4">
        <f>tussenblad!BW475</f>
        <v>0</v>
      </c>
      <c r="Q486" s="4">
        <f>tussenblad!BX475</f>
        <v>0</v>
      </c>
      <c r="R486" s="4">
        <f>tussenblad!BY475</f>
        <v>0</v>
      </c>
      <c r="S486" s="4">
        <f>tussenblad!BZ475</f>
        <v>0</v>
      </c>
      <c r="T486" s="4">
        <f>tussenblad!CA475</f>
        <v>0</v>
      </c>
      <c r="U486" s="4">
        <f>tussenblad!CB475</f>
        <v>0</v>
      </c>
      <c r="V486" s="4">
        <f>tussenblad!CC475</f>
        <v>0</v>
      </c>
      <c r="W486" s="4" t="s">
        <v>94</v>
      </c>
      <c r="X486" s="4" t="s">
        <v>94</v>
      </c>
      <c r="Y486" s="4" t="s">
        <v>94</v>
      </c>
      <c r="Z486" s="4" t="s">
        <v>95</v>
      </c>
      <c r="AA486" s="4" t="s">
        <v>95</v>
      </c>
      <c r="AB486" s="4" t="s">
        <v>95</v>
      </c>
      <c r="AC486" s="4" t="s">
        <v>91</v>
      </c>
      <c r="AD486" s="4" t="s">
        <v>91</v>
      </c>
      <c r="AE486" s="4">
        <v>0</v>
      </c>
      <c r="AF486" s="4">
        <v>0</v>
      </c>
      <c r="AG486" s="4">
        <f>tussenblad!J475</f>
        <v>0</v>
      </c>
      <c r="AH486" s="4">
        <f>tussenblad!I475</f>
        <v>0</v>
      </c>
    </row>
    <row r="487" spans="1:34" x14ac:dyDescent="0.2">
      <c r="A487" s="4" t="s">
        <v>93</v>
      </c>
      <c r="B487" s="4" t="str">
        <f>IF(C487=0,"&lt;BLANK&gt;",Basisgegevens!$F$3)</f>
        <v>&lt;BLANK&gt;</v>
      </c>
      <c r="C487" s="4">
        <f>tussenblad!E476</f>
        <v>0</v>
      </c>
      <c r="D487" s="4">
        <f>tussenblad!H476</f>
        <v>0</v>
      </c>
      <c r="E487" s="25">
        <f>tussenblad!N476</f>
        <v>0</v>
      </c>
      <c r="F487" s="4">
        <f>tussenblad!O476</f>
        <v>0</v>
      </c>
      <c r="G487" s="4">
        <f>tussenblad!P476</f>
        <v>0</v>
      </c>
      <c r="H487" s="25">
        <f>tussenblad!BT476</f>
        <v>0</v>
      </c>
      <c r="I487" s="4">
        <f>tussenblad!Q476</f>
        <v>0</v>
      </c>
      <c r="J487" s="26">
        <f>tussenblad!R476</f>
        <v>0</v>
      </c>
      <c r="K487" s="4">
        <f>IF(tussenblad!$F476="HC","",tussenblad!F476)</f>
        <v>0</v>
      </c>
      <c r="L487" s="4">
        <f>IF(tussenblad!$F476="HC",1,0)</f>
        <v>0</v>
      </c>
      <c r="M487" s="4" t="str">
        <f>IF(tussenblad!V476="Uit",2,"")</f>
        <v/>
      </c>
      <c r="N487" s="4">
        <f>tussenblad!W476</f>
        <v>0</v>
      </c>
      <c r="O487" s="4">
        <f>tussenblad!BV476</f>
        <v>0</v>
      </c>
      <c r="P487" s="4">
        <f>tussenblad!BW476</f>
        <v>0</v>
      </c>
      <c r="Q487" s="4">
        <f>tussenblad!BX476</f>
        <v>0</v>
      </c>
      <c r="R487" s="4">
        <f>tussenblad!BY476</f>
        <v>0</v>
      </c>
      <c r="S487" s="4">
        <f>tussenblad!BZ476</f>
        <v>0</v>
      </c>
      <c r="T487" s="4">
        <f>tussenblad!CA476</f>
        <v>0</v>
      </c>
      <c r="U487" s="4">
        <f>tussenblad!CB476</f>
        <v>0</v>
      </c>
      <c r="V487" s="4">
        <f>tussenblad!CC476</f>
        <v>0</v>
      </c>
      <c r="W487" s="4" t="s">
        <v>94</v>
      </c>
      <c r="X487" s="4" t="s">
        <v>94</v>
      </c>
      <c r="Y487" s="4" t="s">
        <v>94</v>
      </c>
      <c r="Z487" s="4" t="s">
        <v>95</v>
      </c>
      <c r="AA487" s="4" t="s">
        <v>95</v>
      </c>
      <c r="AB487" s="4" t="s">
        <v>95</v>
      </c>
      <c r="AC487" s="4" t="s">
        <v>91</v>
      </c>
      <c r="AD487" s="4" t="s">
        <v>91</v>
      </c>
      <c r="AE487" s="4">
        <v>0</v>
      </c>
      <c r="AF487" s="4">
        <v>0</v>
      </c>
      <c r="AG487" s="4">
        <f>tussenblad!J476</f>
        <v>0</v>
      </c>
      <c r="AH487" s="4">
        <f>tussenblad!I476</f>
        <v>0</v>
      </c>
    </row>
    <row r="488" spans="1:34" x14ac:dyDescent="0.2">
      <c r="A488" s="4" t="s">
        <v>93</v>
      </c>
      <c r="B488" s="4" t="str">
        <f>IF(C488=0,"&lt;BLANK&gt;",Basisgegevens!$F$3)</f>
        <v>&lt;BLANK&gt;</v>
      </c>
      <c r="C488" s="4">
        <f>tussenblad!E477</f>
        <v>0</v>
      </c>
      <c r="D488" s="4">
        <f>tussenblad!H477</f>
        <v>0</v>
      </c>
      <c r="E488" s="25">
        <f>tussenblad!N477</f>
        <v>0</v>
      </c>
      <c r="F488" s="4">
        <f>tussenblad!O477</f>
        <v>0</v>
      </c>
      <c r="G488" s="4">
        <f>tussenblad!P477</f>
        <v>0</v>
      </c>
      <c r="H488" s="25">
        <f>tussenblad!BT477</f>
        <v>0</v>
      </c>
      <c r="I488" s="4">
        <f>tussenblad!Q477</f>
        <v>0</v>
      </c>
      <c r="J488" s="26">
        <f>tussenblad!R477</f>
        <v>0</v>
      </c>
      <c r="K488" s="4">
        <f>IF(tussenblad!$F477="HC","",tussenblad!F477)</f>
        <v>0</v>
      </c>
      <c r="L488" s="4">
        <f>IF(tussenblad!$F477="HC",1,0)</f>
        <v>0</v>
      </c>
      <c r="M488" s="4" t="str">
        <f>IF(tussenblad!V477="Uit",2,"")</f>
        <v/>
      </c>
      <c r="N488" s="4">
        <f>tussenblad!W477</f>
        <v>0</v>
      </c>
      <c r="O488" s="4">
        <f>tussenblad!BV477</f>
        <v>0</v>
      </c>
      <c r="P488" s="4">
        <f>tussenblad!BW477</f>
        <v>0</v>
      </c>
      <c r="Q488" s="4">
        <f>tussenblad!BX477</f>
        <v>0</v>
      </c>
      <c r="R488" s="4">
        <f>tussenblad!BY477</f>
        <v>0</v>
      </c>
      <c r="S488" s="4">
        <f>tussenblad!BZ477</f>
        <v>0</v>
      </c>
      <c r="T488" s="4">
        <f>tussenblad!CA477</f>
        <v>0</v>
      </c>
      <c r="U488" s="4">
        <f>tussenblad!CB477</f>
        <v>0</v>
      </c>
      <c r="V488" s="4">
        <f>tussenblad!CC477</f>
        <v>0</v>
      </c>
      <c r="W488" s="4" t="s">
        <v>94</v>
      </c>
      <c r="X488" s="4" t="s">
        <v>94</v>
      </c>
      <c r="Y488" s="4" t="s">
        <v>94</v>
      </c>
      <c r="Z488" s="4" t="s">
        <v>95</v>
      </c>
      <c r="AA488" s="4" t="s">
        <v>95</v>
      </c>
      <c r="AB488" s="4" t="s">
        <v>95</v>
      </c>
      <c r="AC488" s="4" t="s">
        <v>91</v>
      </c>
      <c r="AD488" s="4" t="s">
        <v>91</v>
      </c>
      <c r="AE488" s="4">
        <v>0</v>
      </c>
      <c r="AF488" s="4">
        <v>0</v>
      </c>
      <c r="AG488" s="4">
        <f>tussenblad!J477</f>
        <v>0</v>
      </c>
      <c r="AH488" s="4">
        <f>tussenblad!I477</f>
        <v>0</v>
      </c>
    </row>
    <row r="489" spans="1:34" x14ac:dyDescent="0.2">
      <c r="A489" s="4" t="s">
        <v>93</v>
      </c>
      <c r="B489" s="4" t="str">
        <f>IF(C489=0,"&lt;BLANK&gt;",Basisgegevens!$F$3)</f>
        <v>&lt;BLANK&gt;</v>
      </c>
      <c r="C489" s="4">
        <f>tussenblad!E478</f>
        <v>0</v>
      </c>
      <c r="D489" s="4">
        <f>tussenblad!H478</f>
        <v>0</v>
      </c>
      <c r="E489" s="25">
        <f>tussenblad!N478</f>
        <v>0</v>
      </c>
      <c r="F489" s="4">
        <f>tussenblad!O478</f>
        <v>0</v>
      </c>
      <c r="G489" s="4">
        <f>tussenblad!P478</f>
        <v>0</v>
      </c>
      <c r="H489" s="25">
        <f>tussenblad!BT478</f>
        <v>0</v>
      </c>
      <c r="I489" s="4">
        <f>tussenblad!Q478</f>
        <v>0</v>
      </c>
      <c r="J489" s="26">
        <f>tussenblad!R478</f>
        <v>0</v>
      </c>
      <c r="K489" s="4">
        <f>IF(tussenblad!$F478="HC","",tussenblad!F478)</f>
        <v>0</v>
      </c>
      <c r="L489" s="4">
        <f>IF(tussenblad!$F478="HC",1,0)</f>
        <v>0</v>
      </c>
      <c r="M489" s="4" t="str">
        <f>IF(tussenblad!V478="Uit",2,"")</f>
        <v/>
      </c>
      <c r="N489" s="4">
        <f>tussenblad!W478</f>
        <v>0</v>
      </c>
      <c r="O489" s="4">
        <f>tussenblad!BV478</f>
        <v>0</v>
      </c>
      <c r="P489" s="4">
        <f>tussenblad!BW478</f>
        <v>0</v>
      </c>
      <c r="Q489" s="4">
        <f>tussenblad!BX478</f>
        <v>0</v>
      </c>
      <c r="R489" s="4">
        <f>tussenblad!BY478</f>
        <v>0</v>
      </c>
      <c r="S489" s="4">
        <f>tussenblad!BZ478</f>
        <v>0</v>
      </c>
      <c r="T489" s="4">
        <f>tussenblad!CA478</f>
        <v>0</v>
      </c>
      <c r="U489" s="4">
        <f>tussenblad!CB478</f>
        <v>0</v>
      </c>
      <c r="V489" s="4">
        <f>tussenblad!CC478</f>
        <v>0</v>
      </c>
      <c r="W489" s="4" t="s">
        <v>94</v>
      </c>
      <c r="X489" s="4" t="s">
        <v>94</v>
      </c>
      <c r="Y489" s="4" t="s">
        <v>94</v>
      </c>
      <c r="Z489" s="4" t="s">
        <v>95</v>
      </c>
      <c r="AA489" s="4" t="s">
        <v>95</v>
      </c>
      <c r="AB489" s="4" t="s">
        <v>95</v>
      </c>
      <c r="AC489" s="4" t="s">
        <v>91</v>
      </c>
      <c r="AD489" s="4" t="s">
        <v>91</v>
      </c>
      <c r="AE489" s="4">
        <v>0</v>
      </c>
      <c r="AF489" s="4">
        <v>0</v>
      </c>
      <c r="AG489" s="4">
        <f>tussenblad!J478</f>
        <v>0</v>
      </c>
      <c r="AH489" s="4">
        <f>tussenblad!I478</f>
        <v>0</v>
      </c>
    </row>
    <row r="490" spans="1:34" x14ac:dyDescent="0.2">
      <c r="A490" s="4" t="s">
        <v>93</v>
      </c>
      <c r="B490" s="4" t="str">
        <f>IF(C490=0,"&lt;BLANK&gt;",Basisgegevens!$F$3)</f>
        <v>&lt;BLANK&gt;</v>
      </c>
      <c r="C490" s="4">
        <f>tussenblad!E479</f>
        <v>0</v>
      </c>
      <c r="D490" s="4">
        <f>tussenblad!H479</f>
        <v>0</v>
      </c>
      <c r="E490" s="25">
        <f>tussenblad!N479</f>
        <v>0</v>
      </c>
      <c r="F490" s="4">
        <f>tussenblad!O479</f>
        <v>0</v>
      </c>
      <c r="G490" s="4">
        <f>tussenblad!P479</f>
        <v>0</v>
      </c>
      <c r="H490" s="25">
        <f>tussenblad!BT479</f>
        <v>0</v>
      </c>
      <c r="I490" s="4">
        <f>tussenblad!Q479</f>
        <v>0</v>
      </c>
      <c r="J490" s="26">
        <f>tussenblad!R479</f>
        <v>0</v>
      </c>
      <c r="K490" s="4">
        <f>IF(tussenblad!$F479="HC","",tussenblad!F479)</f>
        <v>0</v>
      </c>
      <c r="L490" s="4">
        <f>IF(tussenblad!$F479="HC",1,0)</f>
        <v>0</v>
      </c>
      <c r="M490" s="4" t="str">
        <f>IF(tussenblad!V479="Uit",2,"")</f>
        <v/>
      </c>
      <c r="N490" s="4">
        <f>tussenblad!W479</f>
        <v>0</v>
      </c>
      <c r="O490" s="4">
        <f>tussenblad!BV479</f>
        <v>0</v>
      </c>
      <c r="P490" s="4">
        <f>tussenblad!BW479</f>
        <v>0</v>
      </c>
      <c r="Q490" s="4">
        <f>tussenblad!BX479</f>
        <v>0</v>
      </c>
      <c r="R490" s="4">
        <f>tussenblad!BY479</f>
        <v>0</v>
      </c>
      <c r="S490" s="4">
        <f>tussenblad!BZ479</f>
        <v>0</v>
      </c>
      <c r="T490" s="4">
        <f>tussenblad!CA479</f>
        <v>0</v>
      </c>
      <c r="U490" s="4">
        <f>tussenblad!CB479</f>
        <v>0</v>
      </c>
      <c r="V490" s="4">
        <f>tussenblad!CC479</f>
        <v>0</v>
      </c>
      <c r="W490" s="4" t="s">
        <v>94</v>
      </c>
      <c r="X490" s="4" t="s">
        <v>94</v>
      </c>
      <c r="Y490" s="4" t="s">
        <v>94</v>
      </c>
      <c r="Z490" s="4" t="s">
        <v>95</v>
      </c>
      <c r="AA490" s="4" t="s">
        <v>95</v>
      </c>
      <c r="AB490" s="4" t="s">
        <v>95</v>
      </c>
      <c r="AC490" s="4" t="s">
        <v>91</v>
      </c>
      <c r="AD490" s="4" t="s">
        <v>91</v>
      </c>
      <c r="AE490" s="4">
        <v>0</v>
      </c>
      <c r="AF490" s="4">
        <v>0</v>
      </c>
      <c r="AG490" s="4">
        <f>tussenblad!J479</f>
        <v>0</v>
      </c>
      <c r="AH490" s="4">
        <f>tussenblad!I479</f>
        <v>0</v>
      </c>
    </row>
    <row r="491" spans="1:34" x14ac:dyDescent="0.2">
      <c r="A491" s="4" t="s">
        <v>93</v>
      </c>
      <c r="B491" s="4" t="str">
        <f>IF(C491=0,"&lt;BLANK&gt;",Basisgegevens!$F$3)</f>
        <v>&lt;BLANK&gt;</v>
      </c>
      <c r="C491" s="4">
        <f>tussenblad!E480</f>
        <v>0</v>
      </c>
      <c r="D491" s="4">
        <f>tussenblad!H480</f>
        <v>0</v>
      </c>
      <c r="E491" s="25">
        <f>tussenblad!N480</f>
        <v>0</v>
      </c>
      <c r="F491" s="4">
        <f>tussenblad!O480</f>
        <v>0</v>
      </c>
      <c r="G491" s="4">
        <f>tussenblad!P480</f>
        <v>0</v>
      </c>
      <c r="H491" s="25">
        <f>tussenblad!BT480</f>
        <v>0</v>
      </c>
      <c r="I491" s="4">
        <f>tussenblad!Q480</f>
        <v>0</v>
      </c>
      <c r="J491" s="26">
        <f>tussenblad!R480</f>
        <v>0</v>
      </c>
      <c r="K491" s="4">
        <f>IF(tussenblad!$F480="HC","",tussenblad!F480)</f>
        <v>0</v>
      </c>
      <c r="L491" s="4">
        <f>IF(tussenblad!$F480="HC",1,0)</f>
        <v>0</v>
      </c>
      <c r="M491" s="4" t="str">
        <f>IF(tussenblad!V480="Uit",2,"")</f>
        <v/>
      </c>
      <c r="N491" s="4">
        <f>tussenblad!W480</f>
        <v>0</v>
      </c>
      <c r="O491" s="4">
        <f>tussenblad!BV480</f>
        <v>0</v>
      </c>
      <c r="P491" s="4">
        <f>tussenblad!BW480</f>
        <v>0</v>
      </c>
      <c r="Q491" s="4">
        <f>tussenblad!BX480</f>
        <v>0</v>
      </c>
      <c r="R491" s="4">
        <f>tussenblad!BY480</f>
        <v>0</v>
      </c>
      <c r="S491" s="4">
        <f>tussenblad!BZ480</f>
        <v>0</v>
      </c>
      <c r="T491" s="4">
        <f>tussenblad!CA480</f>
        <v>0</v>
      </c>
      <c r="U491" s="4">
        <f>tussenblad!CB480</f>
        <v>0</v>
      </c>
      <c r="V491" s="4">
        <f>tussenblad!CC480</f>
        <v>0</v>
      </c>
      <c r="W491" s="4" t="s">
        <v>94</v>
      </c>
      <c r="X491" s="4" t="s">
        <v>94</v>
      </c>
      <c r="Y491" s="4" t="s">
        <v>94</v>
      </c>
      <c r="Z491" s="4" t="s">
        <v>95</v>
      </c>
      <c r="AA491" s="4" t="s">
        <v>95</v>
      </c>
      <c r="AB491" s="4" t="s">
        <v>95</v>
      </c>
      <c r="AC491" s="4" t="s">
        <v>91</v>
      </c>
      <c r="AD491" s="4" t="s">
        <v>91</v>
      </c>
      <c r="AE491" s="4">
        <v>0</v>
      </c>
      <c r="AF491" s="4">
        <v>0</v>
      </c>
      <c r="AG491" s="4">
        <f>tussenblad!J480</f>
        <v>0</v>
      </c>
      <c r="AH491" s="4">
        <f>tussenblad!I480</f>
        <v>0</v>
      </c>
    </row>
    <row r="492" spans="1:34" x14ac:dyDescent="0.2">
      <c r="A492" s="4" t="s">
        <v>93</v>
      </c>
      <c r="B492" s="4" t="str">
        <f>IF(C492=0,"&lt;BLANK&gt;",Basisgegevens!$F$3)</f>
        <v>&lt;BLANK&gt;</v>
      </c>
      <c r="C492" s="4">
        <f>tussenblad!E481</f>
        <v>0</v>
      </c>
      <c r="D492" s="4">
        <f>tussenblad!H481</f>
        <v>0</v>
      </c>
      <c r="E492" s="25">
        <f>tussenblad!N481</f>
        <v>0</v>
      </c>
      <c r="F492" s="4">
        <f>tussenblad!O481</f>
        <v>0</v>
      </c>
      <c r="G492" s="4">
        <f>tussenblad!P481</f>
        <v>0</v>
      </c>
      <c r="H492" s="25">
        <f>tussenblad!BT481</f>
        <v>0</v>
      </c>
      <c r="I492" s="4">
        <f>tussenblad!Q481</f>
        <v>0</v>
      </c>
      <c r="J492" s="26">
        <f>tussenblad!R481</f>
        <v>0</v>
      </c>
      <c r="K492" s="4">
        <f>IF(tussenblad!$F481="HC","",tussenblad!F481)</f>
        <v>0</v>
      </c>
      <c r="L492" s="4">
        <f>IF(tussenblad!$F481="HC",1,0)</f>
        <v>0</v>
      </c>
      <c r="M492" s="4" t="str">
        <f>IF(tussenblad!V481="Uit",2,"")</f>
        <v/>
      </c>
      <c r="N492" s="4">
        <f>tussenblad!W481</f>
        <v>0</v>
      </c>
      <c r="O492" s="4">
        <f>tussenblad!BV481</f>
        <v>0</v>
      </c>
      <c r="P492" s="4">
        <f>tussenblad!BW481</f>
        <v>0</v>
      </c>
      <c r="Q492" s="4">
        <f>tussenblad!BX481</f>
        <v>0</v>
      </c>
      <c r="R492" s="4">
        <f>tussenblad!BY481</f>
        <v>0</v>
      </c>
      <c r="S492" s="4">
        <f>tussenblad!BZ481</f>
        <v>0</v>
      </c>
      <c r="T492" s="4">
        <f>tussenblad!CA481</f>
        <v>0</v>
      </c>
      <c r="U492" s="4">
        <f>tussenblad!CB481</f>
        <v>0</v>
      </c>
      <c r="V492" s="4">
        <f>tussenblad!CC481</f>
        <v>0</v>
      </c>
      <c r="W492" s="4" t="s">
        <v>94</v>
      </c>
      <c r="X492" s="4" t="s">
        <v>94</v>
      </c>
      <c r="Y492" s="4" t="s">
        <v>94</v>
      </c>
      <c r="Z492" s="4" t="s">
        <v>95</v>
      </c>
      <c r="AA492" s="4" t="s">
        <v>95</v>
      </c>
      <c r="AB492" s="4" t="s">
        <v>95</v>
      </c>
      <c r="AC492" s="4" t="s">
        <v>91</v>
      </c>
      <c r="AD492" s="4" t="s">
        <v>91</v>
      </c>
      <c r="AE492" s="4">
        <v>0</v>
      </c>
      <c r="AF492" s="4">
        <v>0</v>
      </c>
      <c r="AG492" s="4">
        <f>tussenblad!J481</f>
        <v>0</v>
      </c>
      <c r="AH492" s="4">
        <f>tussenblad!I481</f>
        <v>0</v>
      </c>
    </row>
    <row r="493" spans="1:34" x14ac:dyDescent="0.2">
      <c r="A493" s="4" t="s">
        <v>93</v>
      </c>
      <c r="B493" s="4" t="str">
        <f>IF(C493=0,"&lt;BLANK&gt;",Basisgegevens!$F$3)</f>
        <v>&lt;BLANK&gt;</v>
      </c>
      <c r="C493" s="4">
        <f>tussenblad!E482</f>
        <v>0</v>
      </c>
      <c r="D493" s="4">
        <f>tussenblad!H482</f>
        <v>0</v>
      </c>
      <c r="E493" s="25">
        <f>tussenblad!N482</f>
        <v>0</v>
      </c>
      <c r="F493" s="4">
        <f>tussenblad!O482</f>
        <v>0</v>
      </c>
      <c r="G493" s="4">
        <f>tussenblad!P482</f>
        <v>0</v>
      </c>
      <c r="H493" s="25">
        <f>tussenblad!BT482</f>
        <v>0</v>
      </c>
      <c r="I493" s="4">
        <f>tussenblad!Q482</f>
        <v>0</v>
      </c>
      <c r="J493" s="26">
        <f>tussenblad!R482</f>
        <v>0</v>
      </c>
      <c r="K493" s="4">
        <f>IF(tussenblad!$F482="HC","",tussenblad!F482)</f>
        <v>0</v>
      </c>
      <c r="L493" s="4">
        <f>IF(tussenblad!$F482="HC",1,0)</f>
        <v>0</v>
      </c>
      <c r="M493" s="4" t="str">
        <f>IF(tussenblad!V482="Uit",2,"")</f>
        <v/>
      </c>
      <c r="N493" s="4">
        <f>tussenblad!W482</f>
        <v>0</v>
      </c>
      <c r="O493" s="4">
        <f>tussenblad!BV482</f>
        <v>0</v>
      </c>
      <c r="P493" s="4">
        <f>tussenblad!BW482</f>
        <v>0</v>
      </c>
      <c r="Q493" s="4">
        <f>tussenblad!BX482</f>
        <v>0</v>
      </c>
      <c r="R493" s="4">
        <f>tussenblad!BY482</f>
        <v>0</v>
      </c>
      <c r="S493" s="4">
        <f>tussenblad!BZ482</f>
        <v>0</v>
      </c>
      <c r="T493" s="4">
        <f>tussenblad!CA482</f>
        <v>0</v>
      </c>
      <c r="U493" s="4">
        <f>tussenblad!CB482</f>
        <v>0</v>
      </c>
      <c r="V493" s="4">
        <f>tussenblad!CC482</f>
        <v>0</v>
      </c>
      <c r="W493" s="4" t="s">
        <v>94</v>
      </c>
      <c r="X493" s="4" t="s">
        <v>94</v>
      </c>
      <c r="Y493" s="4" t="s">
        <v>94</v>
      </c>
      <c r="Z493" s="4" t="s">
        <v>95</v>
      </c>
      <c r="AA493" s="4" t="s">
        <v>95</v>
      </c>
      <c r="AB493" s="4" t="s">
        <v>95</v>
      </c>
      <c r="AC493" s="4" t="s">
        <v>91</v>
      </c>
      <c r="AD493" s="4" t="s">
        <v>91</v>
      </c>
      <c r="AE493" s="4">
        <v>0</v>
      </c>
      <c r="AF493" s="4">
        <v>0</v>
      </c>
      <c r="AG493" s="4">
        <f>tussenblad!J482</f>
        <v>0</v>
      </c>
      <c r="AH493" s="4">
        <f>tussenblad!I482</f>
        <v>0</v>
      </c>
    </row>
    <row r="494" spans="1:34" x14ac:dyDescent="0.2">
      <c r="A494" s="4" t="s">
        <v>93</v>
      </c>
      <c r="B494" s="4" t="str">
        <f>IF(C494=0,"&lt;BLANK&gt;",Basisgegevens!$F$3)</f>
        <v>&lt;BLANK&gt;</v>
      </c>
      <c r="C494" s="4">
        <f>tussenblad!E483</f>
        <v>0</v>
      </c>
      <c r="D494" s="4">
        <f>tussenblad!H483</f>
        <v>0</v>
      </c>
      <c r="E494" s="25">
        <f>tussenblad!N483</f>
        <v>0</v>
      </c>
      <c r="F494" s="4">
        <f>tussenblad!O483</f>
        <v>0</v>
      </c>
      <c r="G494" s="4">
        <f>tussenblad!P483</f>
        <v>0</v>
      </c>
      <c r="H494" s="25">
        <f>tussenblad!BT483</f>
        <v>0</v>
      </c>
      <c r="I494" s="4">
        <f>tussenblad!Q483</f>
        <v>0</v>
      </c>
      <c r="J494" s="26">
        <f>tussenblad!R483</f>
        <v>0</v>
      </c>
      <c r="K494" s="4">
        <f>IF(tussenblad!$F483="HC","",tussenblad!F483)</f>
        <v>0</v>
      </c>
      <c r="L494" s="4">
        <f>IF(tussenblad!$F483="HC",1,0)</f>
        <v>0</v>
      </c>
      <c r="M494" s="4" t="str">
        <f>IF(tussenblad!V483="Uit",2,"")</f>
        <v/>
      </c>
      <c r="N494" s="4">
        <f>tussenblad!W483</f>
        <v>0</v>
      </c>
      <c r="O494" s="4">
        <f>tussenblad!BV483</f>
        <v>0</v>
      </c>
      <c r="P494" s="4">
        <f>tussenblad!BW483</f>
        <v>0</v>
      </c>
      <c r="Q494" s="4">
        <f>tussenblad!BX483</f>
        <v>0</v>
      </c>
      <c r="R494" s="4">
        <f>tussenblad!BY483</f>
        <v>0</v>
      </c>
      <c r="S494" s="4">
        <f>tussenblad!BZ483</f>
        <v>0</v>
      </c>
      <c r="T494" s="4">
        <f>tussenblad!CA483</f>
        <v>0</v>
      </c>
      <c r="U494" s="4">
        <f>tussenblad!CB483</f>
        <v>0</v>
      </c>
      <c r="V494" s="4">
        <f>tussenblad!CC483</f>
        <v>0</v>
      </c>
      <c r="W494" s="4" t="s">
        <v>94</v>
      </c>
      <c r="X494" s="4" t="s">
        <v>94</v>
      </c>
      <c r="Y494" s="4" t="s">
        <v>94</v>
      </c>
      <c r="Z494" s="4" t="s">
        <v>95</v>
      </c>
      <c r="AA494" s="4" t="s">
        <v>95</v>
      </c>
      <c r="AB494" s="4" t="s">
        <v>95</v>
      </c>
      <c r="AC494" s="4" t="s">
        <v>91</v>
      </c>
      <c r="AD494" s="4" t="s">
        <v>91</v>
      </c>
      <c r="AE494" s="4">
        <v>0</v>
      </c>
      <c r="AF494" s="4">
        <v>0</v>
      </c>
      <c r="AG494" s="4">
        <f>tussenblad!J483</f>
        <v>0</v>
      </c>
      <c r="AH494" s="4">
        <f>tussenblad!I483</f>
        <v>0</v>
      </c>
    </row>
    <row r="495" spans="1:34" x14ac:dyDescent="0.2">
      <c r="A495" s="4" t="s">
        <v>93</v>
      </c>
      <c r="B495" s="4" t="str">
        <f>IF(C495=0,"&lt;BLANK&gt;",Basisgegevens!$F$3)</f>
        <v>&lt;BLANK&gt;</v>
      </c>
      <c r="C495" s="4">
        <f>tussenblad!E484</f>
        <v>0</v>
      </c>
      <c r="D495" s="4">
        <f>tussenblad!H484</f>
        <v>0</v>
      </c>
      <c r="E495" s="25">
        <f>tussenblad!N484</f>
        <v>0</v>
      </c>
      <c r="F495" s="4">
        <f>tussenblad!O484</f>
        <v>0</v>
      </c>
      <c r="G495" s="4">
        <f>tussenblad!P484</f>
        <v>0</v>
      </c>
      <c r="H495" s="25">
        <f>tussenblad!BT484</f>
        <v>0</v>
      </c>
      <c r="I495" s="4">
        <f>tussenblad!Q484</f>
        <v>0</v>
      </c>
      <c r="J495" s="26">
        <f>tussenblad!R484</f>
        <v>0</v>
      </c>
      <c r="K495" s="4">
        <f>IF(tussenblad!$F484="HC","",tussenblad!F484)</f>
        <v>0</v>
      </c>
      <c r="L495" s="4">
        <f>IF(tussenblad!$F484="HC",1,0)</f>
        <v>0</v>
      </c>
      <c r="M495" s="4" t="str">
        <f>IF(tussenblad!V484="Uit",2,"")</f>
        <v/>
      </c>
      <c r="N495" s="4">
        <f>tussenblad!W484</f>
        <v>0</v>
      </c>
      <c r="O495" s="4">
        <f>tussenblad!BV484</f>
        <v>0</v>
      </c>
      <c r="P495" s="4">
        <f>tussenblad!BW484</f>
        <v>0</v>
      </c>
      <c r="Q495" s="4">
        <f>tussenblad!BX484</f>
        <v>0</v>
      </c>
      <c r="R495" s="4">
        <f>tussenblad!BY484</f>
        <v>0</v>
      </c>
      <c r="S495" s="4">
        <f>tussenblad!BZ484</f>
        <v>0</v>
      </c>
      <c r="T495" s="4">
        <f>tussenblad!CA484</f>
        <v>0</v>
      </c>
      <c r="U495" s="4">
        <f>tussenblad!CB484</f>
        <v>0</v>
      </c>
      <c r="V495" s="4">
        <f>tussenblad!CC484</f>
        <v>0</v>
      </c>
      <c r="W495" s="4" t="s">
        <v>94</v>
      </c>
      <c r="X495" s="4" t="s">
        <v>94</v>
      </c>
      <c r="Y495" s="4" t="s">
        <v>94</v>
      </c>
      <c r="Z495" s="4" t="s">
        <v>95</v>
      </c>
      <c r="AA495" s="4" t="s">
        <v>95</v>
      </c>
      <c r="AB495" s="4" t="s">
        <v>95</v>
      </c>
      <c r="AC495" s="4" t="s">
        <v>91</v>
      </c>
      <c r="AD495" s="4" t="s">
        <v>91</v>
      </c>
      <c r="AE495" s="4">
        <v>0</v>
      </c>
      <c r="AF495" s="4">
        <v>0</v>
      </c>
      <c r="AG495" s="4">
        <f>tussenblad!J484</f>
        <v>0</v>
      </c>
      <c r="AH495" s="4">
        <f>tussenblad!I484</f>
        <v>0</v>
      </c>
    </row>
    <row r="496" spans="1:34" x14ac:dyDescent="0.2">
      <c r="A496" s="4" t="s">
        <v>93</v>
      </c>
      <c r="B496" s="4" t="str">
        <f>IF(C496=0,"&lt;BLANK&gt;",Basisgegevens!$F$3)</f>
        <v>&lt;BLANK&gt;</v>
      </c>
      <c r="C496" s="4">
        <f>tussenblad!E485</f>
        <v>0</v>
      </c>
      <c r="D496" s="4">
        <f>tussenblad!H485</f>
        <v>0</v>
      </c>
      <c r="E496" s="25">
        <f>tussenblad!N485</f>
        <v>0</v>
      </c>
      <c r="F496" s="4">
        <f>tussenblad!O485</f>
        <v>0</v>
      </c>
      <c r="G496" s="4">
        <f>tussenblad!P485</f>
        <v>0</v>
      </c>
      <c r="H496" s="25">
        <f>tussenblad!BT485</f>
        <v>0</v>
      </c>
      <c r="I496" s="4">
        <f>tussenblad!Q485</f>
        <v>0</v>
      </c>
      <c r="J496" s="26">
        <f>tussenblad!R485</f>
        <v>0</v>
      </c>
      <c r="K496" s="4">
        <f>IF(tussenblad!$F485="HC","",tussenblad!F485)</f>
        <v>0</v>
      </c>
      <c r="L496" s="4">
        <f>IF(tussenblad!$F485="HC",1,0)</f>
        <v>0</v>
      </c>
      <c r="M496" s="4" t="str">
        <f>IF(tussenblad!V485="Uit",2,"")</f>
        <v/>
      </c>
      <c r="N496" s="4">
        <f>tussenblad!W485</f>
        <v>0</v>
      </c>
      <c r="O496" s="4">
        <f>tussenblad!BV485</f>
        <v>0</v>
      </c>
      <c r="P496" s="4">
        <f>tussenblad!BW485</f>
        <v>0</v>
      </c>
      <c r="Q496" s="4">
        <f>tussenblad!BX485</f>
        <v>0</v>
      </c>
      <c r="R496" s="4">
        <f>tussenblad!BY485</f>
        <v>0</v>
      </c>
      <c r="S496" s="4">
        <f>tussenblad!BZ485</f>
        <v>0</v>
      </c>
      <c r="T496" s="4">
        <f>tussenblad!CA485</f>
        <v>0</v>
      </c>
      <c r="U496" s="4">
        <f>tussenblad!CB485</f>
        <v>0</v>
      </c>
      <c r="V496" s="4">
        <f>tussenblad!CC485</f>
        <v>0</v>
      </c>
      <c r="W496" s="4" t="s">
        <v>94</v>
      </c>
      <c r="X496" s="4" t="s">
        <v>94</v>
      </c>
      <c r="Y496" s="4" t="s">
        <v>94</v>
      </c>
      <c r="Z496" s="4" t="s">
        <v>95</v>
      </c>
      <c r="AA496" s="4" t="s">
        <v>95</v>
      </c>
      <c r="AB496" s="4" t="s">
        <v>95</v>
      </c>
      <c r="AC496" s="4" t="s">
        <v>91</v>
      </c>
      <c r="AD496" s="4" t="s">
        <v>91</v>
      </c>
      <c r="AE496" s="4">
        <v>0</v>
      </c>
      <c r="AF496" s="4">
        <v>0</v>
      </c>
      <c r="AG496" s="4">
        <f>tussenblad!J485</f>
        <v>0</v>
      </c>
      <c r="AH496" s="4">
        <f>tussenblad!I485</f>
        <v>0</v>
      </c>
    </row>
    <row r="497" spans="1:34" x14ac:dyDescent="0.2">
      <c r="A497" s="4" t="s">
        <v>93</v>
      </c>
      <c r="B497" s="4" t="str">
        <f>IF(C497=0,"&lt;BLANK&gt;",Basisgegevens!$F$3)</f>
        <v>&lt;BLANK&gt;</v>
      </c>
      <c r="C497" s="4">
        <f>tussenblad!E486</f>
        <v>0</v>
      </c>
      <c r="D497" s="4">
        <f>tussenblad!H486</f>
        <v>0</v>
      </c>
      <c r="E497" s="25">
        <f>tussenblad!N486</f>
        <v>0</v>
      </c>
      <c r="F497" s="4">
        <f>tussenblad!O486</f>
        <v>0</v>
      </c>
      <c r="G497" s="4">
        <f>tussenblad!P486</f>
        <v>0</v>
      </c>
      <c r="H497" s="25">
        <f>tussenblad!BT486</f>
        <v>0</v>
      </c>
      <c r="I497" s="4">
        <f>tussenblad!Q486</f>
        <v>0</v>
      </c>
      <c r="J497" s="26">
        <f>tussenblad!R486</f>
        <v>0</v>
      </c>
      <c r="K497" s="4">
        <f>IF(tussenblad!$F486="HC","",tussenblad!F486)</f>
        <v>0</v>
      </c>
      <c r="L497" s="4">
        <f>IF(tussenblad!$F486="HC",1,0)</f>
        <v>0</v>
      </c>
      <c r="M497" s="4" t="str">
        <f>IF(tussenblad!V486="Uit",2,"")</f>
        <v/>
      </c>
      <c r="N497" s="4">
        <f>tussenblad!W486</f>
        <v>0</v>
      </c>
      <c r="O497" s="4">
        <f>tussenblad!BV486</f>
        <v>0</v>
      </c>
      <c r="P497" s="4">
        <f>tussenblad!BW486</f>
        <v>0</v>
      </c>
      <c r="Q497" s="4">
        <f>tussenblad!BX486</f>
        <v>0</v>
      </c>
      <c r="R497" s="4">
        <f>tussenblad!BY486</f>
        <v>0</v>
      </c>
      <c r="S497" s="4">
        <f>tussenblad!BZ486</f>
        <v>0</v>
      </c>
      <c r="T497" s="4">
        <f>tussenblad!CA486</f>
        <v>0</v>
      </c>
      <c r="U497" s="4">
        <f>tussenblad!CB486</f>
        <v>0</v>
      </c>
      <c r="V497" s="4">
        <f>tussenblad!CC486</f>
        <v>0</v>
      </c>
      <c r="W497" s="4" t="s">
        <v>94</v>
      </c>
      <c r="X497" s="4" t="s">
        <v>94</v>
      </c>
      <c r="Y497" s="4" t="s">
        <v>94</v>
      </c>
      <c r="Z497" s="4" t="s">
        <v>95</v>
      </c>
      <c r="AA497" s="4" t="s">
        <v>95</v>
      </c>
      <c r="AB497" s="4" t="s">
        <v>95</v>
      </c>
      <c r="AC497" s="4" t="s">
        <v>91</v>
      </c>
      <c r="AD497" s="4" t="s">
        <v>91</v>
      </c>
      <c r="AE497" s="4">
        <v>0</v>
      </c>
      <c r="AF497" s="4">
        <v>0</v>
      </c>
      <c r="AG497" s="4">
        <f>tussenblad!J486</f>
        <v>0</v>
      </c>
      <c r="AH497" s="4">
        <f>tussenblad!I486</f>
        <v>0</v>
      </c>
    </row>
    <row r="498" spans="1:34" x14ac:dyDescent="0.2">
      <c r="A498" s="4" t="s">
        <v>93</v>
      </c>
      <c r="B498" s="4" t="str">
        <f>IF(C498=0,"&lt;BLANK&gt;",Basisgegevens!$F$3)</f>
        <v>&lt;BLANK&gt;</v>
      </c>
      <c r="C498" s="4">
        <f>tussenblad!E487</f>
        <v>0</v>
      </c>
      <c r="D498" s="4">
        <f>tussenblad!H487</f>
        <v>0</v>
      </c>
      <c r="E498" s="25">
        <f>tussenblad!N487</f>
        <v>0</v>
      </c>
      <c r="F498" s="4">
        <f>tussenblad!O487</f>
        <v>0</v>
      </c>
      <c r="G498" s="4">
        <f>tussenblad!P487</f>
        <v>0</v>
      </c>
      <c r="H498" s="25">
        <f>tussenblad!BT487</f>
        <v>0</v>
      </c>
      <c r="I498" s="4">
        <f>tussenblad!Q487</f>
        <v>0</v>
      </c>
      <c r="J498" s="26">
        <f>tussenblad!R487</f>
        <v>0</v>
      </c>
      <c r="K498" s="4">
        <f>IF(tussenblad!$F487="HC","",tussenblad!F487)</f>
        <v>0</v>
      </c>
      <c r="L498" s="4">
        <f>IF(tussenblad!$F487="HC",1,0)</f>
        <v>0</v>
      </c>
      <c r="M498" s="4" t="str">
        <f>IF(tussenblad!V487="Uit",2,"")</f>
        <v/>
      </c>
      <c r="N498" s="4">
        <f>tussenblad!W487</f>
        <v>0</v>
      </c>
      <c r="O498" s="4">
        <f>tussenblad!BV487</f>
        <v>0</v>
      </c>
      <c r="P498" s="4">
        <f>tussenblad!BW487</f>
        <v>0</v>
      </c>
      <c r="Q498" s="4">
        <f>tussenblad!BX487</f>
        <v>0</v>
      </c>
      <c r="R498" s="4">
        <f>tussenblad!BY487</f>
        <v>0</v>
      </c>
      <c r="S498" s="4">
        <f>tussenblad!BZ487</f>
        <v>0</v>
      </c>
      <c r="T498" s="4">
        <f>tussenblad!CA487</f>
        <v>0</v>
      </c>
      <c r="U498" s="4">
        <f>tussenblad!CB487</f>
        <v>0</v>
      </c>
      <c r="V498" s="4">
        <f>tussenblad!CC487</f>
        <v>0</v>
      </c>
      <c r="W498" s="4" t="s">
        <v>94</v>
      </c>
      <c r="X498" s="4" t="s">
        <v>94</v>
      </c>
      <c r="Y498" s="4" t="s">
        <v>94</v>
      </c>
      <c r="Z498" s="4" t="s">
        <v>95</v>
      </c>
      <c r="AA498" s="4" t="s">
        <v>95</v>
      </c>
      <c r="AB498" s="4" t="s">
        <v>95</v>
      </c>
      <c r="AC498" s="4" t="s">
        <v>91</v>
      </c>
      <c r="AD498" s="4" t="s">
        <v>91</v>
      </c>
      <c r="AE498" s="4">
        <v>0</v>
      </c>
      <c r="AF498" s="4">
        <v>0</v>
      </c>
      <c r="AG498" s="4">
        <f>tussenblad!J487</f>
        <v>0</v>
      </c>
      <c r="AH498" s="4">
        <f>tussenblad!I487</f>
        <v>0</v>
      </c>
    </row>
    <row r="499" spans="1:34" x14ac:dyDescent="0.2">
      <c r="A499" s="4" t="s">
        <v>93</v>
      </c>
      <c r="B499" s="4" t="str">
        <f>IF(C499=0,"&lt;BLANK&gt;",Basisgegevens!$F$3)</f>
        <v>&lt;BLANK&gt;</v>
      </c>
      <c r="C499" s="4">
        <f>tussenblad!E488</f>
        <v>0</v>
      </c>
      <c r="D499" s="4">
        <f>tussenblad!H488</f>
        <v>0</v>
      </c>
      <c r="E499" s="25">
        <f>tussenblad!N488</f>
        <v>0</v>
      </c>
      <c r="F499" s="4">
        <f>tussenblad!O488</f>
        <v>0</v>
      </c>
      <c r="G499" s="4">
        <f>tussenblad!P488</f>
        <v>0</v>
      </c>
      <c r="H499" s="25">
        <f>tussenblad!BT488</f>
        <v>0</v>
      </c>
      <c r="I499" s="4">
        <f>tussenblad!Q488</f>
        <v>0</v>
      </c>
      <c r="J499" s="26">
        <f>tussenblad!R488</f>
        <v>0</v>
      </c>
      <c r="K499" s="4">
        <f>IF(tussenblad!$F488="HC","",tussenblad!F488)</f>
        <v>0</v>
      </c>
      <c r="L499" s="4">
        <f>IF(tussenblad!$F488="HC",1,0)</f>
        <v>0</v>
      </c>
      <c r="M499" s="4" t="str">
        <f>IF(tussenblad!V488="Uit",2,"")</f>
        <v/>
      </c>
      <c r="N499" s="4">
        <f>tussenblad!W488</f>
        <v>0</v>
      </c>
      <c r="O499" s="4">
        <f>tussenblad!BV488</f>
        <v>0</v>
      </c>
      <c r="P499" s="4">
        <f>tussenblad!BW488</f>
        <v>0</v>
      </c>
      <c r="Q499" s="4">
        <f>tussenblad!BX488</f>
        <v>0</v>
      </c>
      <c r="R499" s="4">
        <f>tussenblad!BY488</f>
        <v>0</v>
      </c>
      <c r="S499" s="4">
        <f>tussenblad!BZ488</f>
        <v>0</v>
      </c>
      <c r="T499" s="4">
        <f>tussenblad!CA488</f>
        <v>0</v>
      </c>
      <c r="U499" s="4">
        <f>tussenblad!CB488</f>
        <v>0</v>
      </c>
      <c r="V499" s="4">
        <f>tussenblad!CC488</f>
        <v>0</v>
      </c>
      <c r="W499" s="4" t="s">
        <v>94</v>
      </c>
      <c r="X499" s="4" t="s">
        <v>94</v>
      </c>
      <c r="Y499" s="4" t="s">
        <v>94</v>
      </c>
      <c r="Z499" s="4" t="s">
        <v>95</v>
      </c>
      <c r="AA499" s="4" t="s">
        <v>95</v>
      </c>
      <c r="AB499" s="4" t="s">
        <v>95</v>
      </c>
      <c r="AC499" s="4" t="s">
        <v>91</v>
      </c>
      <c r="AD499" s="4" t="s">
        <v>91</v>
      </c>
      <c r="AE499" s="4">
        <v>0</v>
      </c>
      <c r="AF499" s="4">
        <v>0</v>
      </c>
      <c r="AG499" s="4">
        <f>tussenblad!J488</f>
        <v>0</v>
      </c>
      <c r="AH499" s="4">
        <f>tussenblad!I488</f>
        <v>0</v>
      </c>
    </row>
    <row r="500" spans="1:34" x14ac:dyDescent="0.2">
      <c r="A500" s="4" t="s">
        <v>93</v>
      </c>
      <c r="B500" s="4" t="str">
        <f>IF(C500=0,"&lt;BLANK&gt;",Basisgegevens!$F$3)</f>
        <v>&lt;BLANK&gt;</v>
      </c>
      <c r="C500" s="4">
        <f>tussenblad!E489</f>
        <v>0</v>
      </c>
      <c r="D500" s="4">
        <f>tussenblad!H489</f>
        <v>0</v>
      </c>
      <c r="E500" s="25">
        <f>tussenblad!N489</f>
        <v>0</v>
      </c>
      <c r="F500" s="4">
        <f>tussenblad!O489</f>
        <v>0</v>
      </c>
      <c r="G500" s="4">
        <f>tussenblad!P489</f>
        <v>0</v>
      </c>
      <c r="H500" s="25">
        <f>tussenblad!BT489</f>
        <v>0</v>
      </c>
      <c r="I500" s="4">
        <f>tussenblad!Q489</f>
        <v>0</v>
      </c>
      <c r="J500" s="26">
        <f>tussenblad!R489</f>
        <v>0</v>
      </c>
      <c r="K500" s="4">
        <f>IF(tussenblad!$F489="HC","",tussenblad!F489)</f>
        <v>0</v>
      </c>
      <c r="L500" s="4">
        <f>IF(tussenblad!$F489="HC",1,0)</f>
        <v>0</v>
      </c>
      <c r="M500" s="4" t="str">
        <f>IF(tussenblad!V489="Uit",2,"")</f>
        <v/>
      </c>
      <c r="N500" s="4">
        <f>tussenblad!W489</f>
        <v>0</v>
      </c>
      <c r="O500" s="4">
        <f>tussenblad!BV489</f>
        <v>0</v>
      </c>
      <c r="P500" s="4">
        <f>tussenblad!BW489</f>
        <v>0</v>
      </c>
      <c r="Q500" s="4">
        <f>tussenblad!BX489</f>
        <v>0</v>
      </c>
      <c r="R500" s="4">
        <f>tussenblad!BY489</f>
        <v>0</v>
      </c>
      <c r="S500" s="4">
        <f>tussenblad!BZ489</f>
        <v>0</v>
      </c>
      <c r="T500" s="4">
        <f>tussenblad!CA489</f>
        <v>0</v>
      </c>
      <c r="U500" s="4">
        <f>tussenblad!CB489</f>
        <v>0</v>
      </c>
      <c r="V500" s="4">
        <f>tussenblad!CC489</f>
        <v>0</v>
      </c>
      <c r="W500" s="4" t="s">
        <v>94</v>
      </c>
      <c r="X500" s="4" t="s">
        <v>94</v>
      </c>
      <c r="Y500" s="4" t="s">
        <v>94</v>
      </c>
      <c r="Z500" s="4" t="s">
        <v>95</v>
      </c>
      <c r="AA500" s="4" t="s">
        <v>95</v>
      </c>
      <c r="AB500" s="4" t="s">
        <v>95</v>
      </c>
      <c r="AC500" s="4" t="s">
        <v>91</v>
      </c>
      <c r="AD500" s="4" t="s">
        <v>91</v>
      </c>
      <c r="AE500" s="4">
        <v>0</v>
      </c>
      <c r="AF500" s="4">
        <v>0</v>
      </c>
      <c r="AG500" s="4">
        <f>tussenblad!J489</f>
        <v>0</v>
      </c>
      <c r="AH500" s="4">
        <f>tussenblad!I489</f>
        <v>0</v>
      </c>
    </row>
    <row r="501" spans="1:34" x14ac:dyDescent="0.2">
      <c r="A501" s="4" t="s">
        <v>93</v>
      </c>
      <c r="B501" s="4" t="str">
        <f>IF(C501=0,"&lt;BLANK&gt;",Basisgegevens!$F$3)</f>
        <v>&lt;BLANK&gt;</v>
      </c>
      <c r="C501" s="4">
        <f>tussenblad!E490</f>
        <v>0</v>
      </c>
      <c r="D501" s="4">
        <f>tussenblad!H490</f>
        <v>0</v>
      </c>
      <c r="E501" s="25">
        <f>tussenblad!N490</f>
        <v>0</v>
      </c>
      <c r="F501" s="4">
        <f>tussenblad!O490</f>
        <v>0</v>
      </c>
      <c r="G501" s="4">
        <f>tussenblad!P490</f>
        <v>0</v>
      </c>
      <c r="H501" s="25">
        <f>tussenblad!BT490</f>
        <v>0</v>
      </c>
      <c r="I501" s="4">
        <f>tussenblad!Q490</f>
        <v>0</v>
      </c>
      <c r="J501" s="26">
        <f>tussenblad!R490</f>
        <v>0</v>
      </c>
      <c r="K501" s="4">
        <f>IF(tussenblad!$F490="HC","",tussenblad!F490)</f>
        <v>0</v>
      </c>
      <c r="L501" s="4">
        <f>IF(tussenblad!$F490="HC",1,0)</f>
        <v>0</v>
      </c>
      <c r="M501" s="4" t="str">
        <f>IF(tussenblad!V490="Uit",2,"")</f>
        <v/>
      </c>
      <c r="N501" s="4">
        <f>tussenblad!W490</f>
        <v>0</v>
      </c>
      <c r="O501" s="4">
        <f>tussenblad!BV490</f>
        <v>0</v>
      </c>
      <c r="P501" s="4">
        <f>tussenblad!BW490</f>
        <v>0</v>
      </c>
      <c r="Q501" s="4">
        <f>tussenblad!BX490</f>
        <v>0</v>
      </c>
      <c r="R501" s="4">
        <f>tussenblad!BY490</f>
        <v>0</v>
      </c>
      <c r="S501" s="4">
        <f>tussenblad!BZ490</f>
        <v>0</v>
      </c>
      <c r="T501" s="4">
        <f>tussenblad!CA490</f>
        <v>0</v>
      </c>
      <c r="U501" s="4">
        <f>tussenblad!CB490</f>
        <v>0</v>
      </c>
      <c r="V501" s="4">
        <f>tussenblad!CC490</f>
        <v>0</v>
      </c>
      <c r="W501" s="4" t="s">
        <v>94</v>
      </c>
      <c r="X501" s="4" t="s">
        <v>94</v>
      </c>
      <c r="Y501" s="4" t="s">
        <v>94</v>
      </c>
      <c r="Z501" s="4" t="s">
        <v>95</v>
      </c>
      <c r="AA501" s="4" t="s">
        <v>95</v>
      </c>
      <c r="AB501" s="4" t="s">
        <v>95</v>
      </c>
      <c r="AC501" s="4" t="s">
        <v>91</v>
      </c>
      <c r="AD501" s="4" t="s">
        <v>91</v>
      </c>
      <c r="AE501" s="4">
        <v>0</v>
      </c>
      <c r="AF501" s="4">
        <v>0</v>
      </c>
      <c r="AG501" s="4">
        <f>tussenblad!J490</f>
        <v>0</v>
      </c>
      <c r="AH501" s="4">
        <f>tussenblad!I490</f>
        <v>0</v>
      </c>
    </row>
    <row r="502" spans="1:34" x14ac:dyDescent="0.2">
      <c r="A502" s="4" t="s">
        <v>93</v>
      </c>
      <c r="B502" s="4" t="str">
        <f>IF(C502=0,"&lt;BLANK&gt;",Basisgegevens!$F$3)</f>
        <v>&lt;BLANK&gt;</v>
      </c>
      <c r="C502" s="4">
        <f>tussenblad!E491</f>
        <v>0</v>
      </c>
      <c r="D502" s="4">
        <f>tussenblad!H491</f>
        <v>0</v>
      </c>
      <c r="E502" s="25">
        <f>tussenblad!N491</f>
        <v>0</v>
      </c>
      <c r="F502" s="4">
        <f>tussenblad!O491</f>
        <v>0</v>
      </c>
      <c r="G502" s="4">
        <f>tussenblad!P491</f>
        <v>0</v>
      </c>
      <c r="H502" s="25">
        <f>tussenblad!BT491</f>
        <v>0</v>
      </c>
      <c r="I502" s="4">
        <f>tussenblad!Q491</f>
        <v>0</v>
      </c>
      <c r="J502" s="26">
        <f>tussenblad!R491</f>
        <v>0</v>
      </c>
      <c r="K502" s="4">
        <f>IF(tussenblad!$F491="HC","",tussenblad!F491)</f>
        <v>0</v>
      </c>
      <c r="L502" s="4">
        <f>IF(tussenblad!$F491="HC",1,0)</f>
        <v>0</v>
      </c>
      <c r="M502" s="4" t="str">
        <f>IF(tussenblad!V491="Uit",2,"")</f>
        <v/>
      </c>
      <c r="N502" s="4">
        <f>tussenblad!W491</f>
        <v>0</v>
      </c>
      <c r="O502" s="4">
        <f>tussenblad!BV491</f>
        <v>0</v>
      </c>
      <c r="P502" s="4">
        <f>tussenblad!BW491</f>
        <v>0</v>
      </c>
      <c r="Q502" s="4">
        <f>tussenblad!BX491</f>
        <v>0</v>
      </c>
      <c r="R502" s="4">
        <f>tussenblad!BY491</f>
        <v>0</v>
      </c>
      <c r="S502" s="4">
        <f>tussenblad!BZ491</f>
        <v>0</v>
      </c>
      <c r="T502" s="4">
        <f>tussenblad!CA491</f>
        <v>0</v>
      </c>
      <c r="U502" s="4">
        <f>tussenblad!CB491</f>
        <v>0</v>
      </c>
      <c r="V502" s="4">
        <f>tussenblad!CC491</f>
        <v>0</v>
      </c>
      <c r="W502" s="4" t="s">
        <v>94</v>
      </c>
      <c r="X502" s="4" t="s">
        <v>94</v>
      </c>
      <c r="Y502" s="4" t="s">
        <v>94</v>
      </c>
      <c r="Z502" s="4" t="s">
        <v>95</v>
      </c>
      <c r="AA502" s="4" t="s">
        <v>95</v>
      </c>
      <c r="AB502" s="4" t="s">
        <v>95</v>
      </c>
      <c r="AC502" s="4" t="s">
        <v>91</v>
      </c>
      <c r="AD502" s="4" t="s">
        <v>91</v>
      </c>
      <c r="AE502" s="4">
        <v>0</v>
      </c>
      <c r="AF502" s="4">
        <v>0</v>
      </c>
      <c r="AG502" s="4">
        <f>tussenblad!J491</f>
        <v>0</v>
      </c>
      <c r="AH502" s="4">
        <f>tussenblad!I491</f>
        <v>0</v>
      </c>
    </row>
    <row r="503" spans="1:34" x14ac:dyDescent="0.2">
      <c r="A503" s="4" t="s">
        <v>93</v>
      </c>
      <c r="B503" s="4" t="str">
        <f>IF(C503=0,"&lt;BLANK&gt;",Basisgegevens!$F$3)</f>
        <v>&lt;BLANK&gt;</v>
      </c>
      <c r="C503" s="4">
        <f>tussenblad!E492</f>
        <v>0</v>
      </c>
      <c r="D503" s="4">
        <f>tussenblad!H492</f>
        <v>0</v>
      </c>
      <c r="E503" s="25">
        <f>tussenblad!N492</f>
        <v>0</v>
      </c>
      <c r="F503" s="4">
        <f>tussenblad!O492</f>
        <v>0</v>
      </c>
      <c r="G503" s="4">
        <f>tussenblad!P492</f>
        <v>0</v>
      </c>
      <c r="H503" s="25">
        <f>tussenblad!BT492</f>
        <v>0</v>
      </c>
      <c r="I503" s="4">
        <f>tussenblad!Q492</f>
        <v>0</v>
      </c>
      <c r="J503" s="26">
        <f>tussenblad!R492</f>
        <v>0</v>
      </c>
      <c r="K503" s="4">
        <f>IF(tussenblad!$F492="HC","",tussenblad!F492)</f>
        <v>0</v>
      </c>
      <c r="L503" s="4">
        <f>IF(tussenblad!$F492="HC",1,0)</f>
        <v>0</v>
      </c>
      <c r="M503" s="4" t="str">
        <f>IF(tussenblad!V492="Uit",2,"")</f>
        <v/>
      </c>
      <c r="N503" s="4">
        <f>tussenblad!W492</f>
        <v>0</v>
      </c>
      <c r="O503" s="4">
        <f>tussenblad!BV492</f>
        <v>0</v>
      </c>
      <c r="P503" s="4">
        <f>tussenblad!BW492</f>
        <v>0</v>
      </c>
      <c r="Q503" s="4">
        <f>tussenblad!BX492</f>
        <v>0</v>
      </c>
      <c r="R503" s="4">
        <f>tussenblad!BY492</f>
        <v>0</v>
      </c>
      <c r="S503" s="4">
        <f>tussenblad!BZ492</f>
        <v>0</v>
      </c>
      <c r="T503" s="4">
        <f>tussenblad!CA492</f>
        <v>0</v>
      </c>
      <c r="U503" s="4">
        <f>tussenblad!CB492</f>
        <v>0</v>
      </c>
      <c r="V503" s="4">
        <f>tussenblad!CC492</f>
        <v>0</v>
      </c>
      <c r="W503" s="4" t="s">
        <v>94</v>
      </c>
      <c r="X503" s="4" t="s">
        <v>94</v>
      </c>
      <c r="Y503" s="4" t="s">
        <v>94</v>
      </c>
      <c r="Z503" s="4" t="s">
        <v>95</v>
      </c>
      <c r="AA503" s="4" t="s">
        <v>95</v>
      </c>
      <c r="AB503" s="4" t="s">
        <v>95</v>
      </c>
      <c r="AC503" s="4" t="s">
        <v>91</v>
      </c>
      <c r="AD503" s="4" t="s">
        <v>91</v>
      </c>
      <c r="AE503" s="4">
        <v>0</v>
      </c>
      <c r="AF503" s="4">
        <v>0</v>
      </c>
      <c r="AG503" s="4">
        <f>tussenblad!J492</f>
        <v>0</v>
      </c>
      <c r="AH503" s="4">
        <f>tussenblad!I492</f>
        <v>0</v>
      </c>
    </row>
    <row r="504" spans="1:34" x14ac:dyDescent="0.2">
      <c r="A504" s="4" t="s">
        <v>93</v>
      </c>
      <c r="B504" s="4" t="str">
        <f>IF(C504=0,"&lt;BLANK&gt;",Basisgegevens!$F$3)</f>
        <v>&lt;BLANK&gt;</v>
      </c>
      <c r="C504" s="4">
        <f>tussenblad!E493</f>
        <v>0</v>
      </c>
      <c r="D504" s="4">
        <f>tussenblad!H493</f>
        <v>0</v>
      </c>
      <c r="E504" s="25">
        <f>tussenblad!N493</f>
        <v>0</v>
      </c>
      <c r="F504" s="4">
        <f>tussenblad!O493</f>
        <v>0</v>
      </c>
      <c r="G504" s="4">
        <f>tussenblad!P493</f>
        <v>0</v>
      </c>
      <c r="H504" s="25">
        <f>tussenblad!BT493</f>
        <v>0</v>
      </c>
      <c r="I504" s="4">
        <f>tussenblad!Q493</f>
        <v>0</v>
      </c>
      <c r="J504" s="26">
        <f>tussenblad!R493</f>
        <v>0</v>
      </c>
      <c r="K504" s="4">
        <f>IF(tussenblad!$F493="HC","",tussenblad!F493)</f>
        <v>0</v>
      </c>
      <c r="L504" s="4">
        <f>IF(tussenblad!$F493="HC",1,0)</f>
        <v>0</v>
      </c>
      <c r="M504" s="4" t="str">
        <f>IF(tussenblad!V493="Uit",2,"")</f>
        <v/>
      </c>
      <c r="N504" s="4">
        <f>tussenblad!W493</f>
        <v>0</v>
      </c>
      <c r="O504" s="4">
        <f>tussenblad!BV493</f>
        <v>0</v>
      </c>
      <c r="P504" s="4">
        <f>tussenblad!BW493</f>
        <v>0</v>
      </c>
      <c r="Q504" s="4">
        <f>tussenblad!BX493</f>
        <v>0</v>
      </c>
      <c r="R504" s="4">
        <f>tussenblad!BY493</f>
        <v>0</v>
      </c>
      <c r="S504" s="4">
        <f>tussenblad!BZ493</f>
        <v>0</v>
      </c>
      <c r="T504" s="4">
        <f>tussenblad!CA493</f>
        <v>0</v>
      </c>
      <c r="U504" s="4">
        <f>tussenblad!CB493</f>
        <v>0</v>
      </c>
      <c r="V504" s="4">
        <f>tussenblad!CC493</f>
        <v>0</v>
      </c>
      <c r="W504" s="4" t="s">
        <v>94</v>
      </c>
      <c r="X504" s="4" t="s">
        <v>94</v>
      </c>
      <c r="Y504" s="4" t="s">
        <v>94</v>
      </c>
      <c r="Z504" s="4" t="s">
        <v>95</v>
      </c>
      <c r="AA504" s="4" t="s">
        <v>95</v>
      </c>
      <c r="AB504" s="4" t="s">
        <v>95</v>
      </c>
      <c r="AC504" s="4" t="s">
        <v>91</v>
      </c>
      <c r="AD504" s="4" t="s">
        <v>91</v>
      </c>
      <c r="AE504" s="4">
        <v>0</v>
      </c>
      <c r="AF504" s="4">
        <v>0</v>
      </c>
      <c r="AG504" s="4">
        <f>tussenblad!J493</f>
        <v>0</v>
      </c>
      <c r="AH504" s="4">
        <f>tussenblad!I493</f>
        <v>0</v>
      </c>
    </row>
    <row r="505" spans="1:34" x14ac:dyDescent="0.2">
      <c r="A505" s="4" t="s">
        <v>93</v>
      </c>
      <c r="B505" s="4" t="str">
        <f>IF(C505=0,"&lt;BLANK&gt;",Basisgegevens!$F$3)</f>
        <v>&lt;BLANK&gt;</v>
      </c>
      <c r="C505" s="4">
        <f>tussenblad!E494</f>
        <v>0</v>
      </c>
      <c r="D505" s="4">
        <f>tussenblad!H494</f>
        <v>0</v>
      </c>
      <c r="E505" s="25">
        <f>tussenblad!N494</f>
        <v>0</v>
      </c>
      <c r="F505" s="4">
        <f>tussenblad!O494</f>
        <v>0</v>
      </c>
      <c r="G505" s="4">
        <f>tussenblad!P494</f>
        <v>0</v>
      </c>
      <c r="H505" s="25">
        <f>tussenblad!BT494</f>
        <v>0</v>
      </c>
      <c r="I505" s="4">
        <f>tussenblad!Q494</f>
        <v>0</v>
      </c>
      <c r="J505" s="26">
        <f>tussenblad!R494</f>
        <v>0</v>
      </c>
      <c r="K505" s="4">
        <f>IF(tussenblad!$F494="HC","",tussenblad!F494)</f>
        <v>0</v>
      </c>
      <c r="L505" s="4">
        <f>IF(tussenblad!$F494="HC",1,0)</f>
        <v>0</v>
      </c>
      <c r="M505" s="4" t="str">
        <f>IF(tussenblad!V494="Uit",2,"")</f>
        <v/>
      </c>
      <c r="N505" s="4">
        <f>tussenblad!W494</f>
        <v>0</v>
      </c>
      <c r="O505" s="4">
        <f>tussenblad!BV494</f>
        <v>0</v>
      </c>
      <c r="P505" s="4">
        <f>tussenblad!BW494</f>
        <v>0</v>
      </c>
      <c r="Q505" s="4">
        <f>tussenblad!BX494</f>
        <v>0</v>
      </c>
      <c r="R505" s="4">
        <f>tussenblad!BY494</f>
        <v>0</v>
      </c>
      <c r="S505" s="4">
        <f>tussenblad!BZ494</f>
        <v>0</v>
      </c>
      <c r="T505" s="4">
        <f>tussenblad!CA494</f>
        <v>0</v>
      </c>
      <c r="U505" s="4">
        <f>tussenblad!CB494</f>
        <v>0</v>
      </c>
      <c r="V505" s="4">
        <f>tussenblad!CC494</f>
        <v>0</v>
      </c>
      <c r="W505" s="4" t="s">
        <v>94</v>
      </c>
      <c r="X505" s="4" t="s">
        <v>94</v>
      </c>
      <c r="Y505" s="4" t="s">
        <v>94</v>
      </c>
      <c r="Z505" s="4" t="s">
        <v>95</v>
      </c>
      <c r="AA505" s="4" t="s">
        <v>95</v>
      </c>
      <c r="AB505" s="4" t="s">
        <v>95</v>
      </c>
      <c r="AC505" s="4" t="s">
        <v>91</v>
      </c>
      <c r="AD505" s="4" t="s">
        <v>91</v>
      </c>
      <c r="AE505" s="4">
        <v>0</v>
      </c>
      <c r="AF505" s="4">
        <v>0</v>
      </c>
      <c r="AG505" s="4">
        <f>tussenblad!J494</f>
        <v>0</v>
      </c>
      <c r="AH505" s="4">
        <f>tussenblad!I494</f>
        <v>0</v>
      </c>
    </row>
    <row r="506" spans="1:34" x14ac:dyDescent="0.2">
      <c r="A506" s="4" t="s">
        <v>93</v>
      </c>
      <c r="B506" s="4" t="str">
        <f>IF(C506=0,"&lt;BLANK&gt;",Basisgegevens!$F$3)</f>
        <v>&lt;BLANK&gt;</v>
      </c>
      <c r="C506" s="4">
        <f>tussenblad!E495</f>
        <v>0</v>
      </c>
      <c r="D506" s="4">
        <f>tussenblad!H495</f>
        <v>0</v>
      </c>
      <c r="E506" s="25">
        <f>tussenblad!N495</f>
        <v>0</v>
      </c>
      <c r="F506" s="4">
        <f>tussenblad!O495</f>
        <v>0</v>
      </c>
      <c r="G506" s="4">
        <f>tussenblad!P495</f>
        <v>0</v>
      </c>
      <c r="H506" s="25">
        <f>tussenblad!BT495</f>
        <v>0</v>
      </c>
      <c r="I506" s="4">
        <f>tussenblad!Q495</f>
        <v>0</v>
      </c>
      <c r="J506" s="26">
        <f>tussenblad!R495</f>
        <v>0</v>
      </c>
      <c r="K506" s="4">
        <f>IF(tussenblad!$F495="HC","",tussenblad!F495)</f>
        <v>0</v>
      </c>
      <c r="L506" s="4">
        <f>IF(tussenblad!$F495="HC",1,0)</f>
        <v>0</v>
      </c>
      <c r="M506" s="4" t="str">
        <f>IF(tussenblad!V495="Uit",2,"")</f>
        <v/>
      </c>
      <c r="N506" s="4">
        <f>tussenblad!W495</f>
        <v>0</v>
      </c>
      <c r="O506" s="4">
        <f>tussenblad!BV495</f>
        <v>0</v>
      </c>
      <c r="P506" s="4">
        <f>tussenblad!BW495</f>
        <v>0</v>
      </c>
      <c r="Q506" s="4">
        <f>tussenblad!BX495</f>
        <v>0</v>
      </c>
      <c r="R506" s="4">
        <f>tussenblad!BY495</f>
        <v>0</v>
      </c>
      <c r="S506" s="4">
        <f>tussenblad!BZ495</f>
        <v>0</v>
      </c>
      <c r="T506" s="4">
        <f>tussenblad!CA495</f>
        <v>0</v>
      </c>
      <c r="U506" s="4">
        <f>tussenblad!CB495</f>
        <v>0</v>
      </c>
      <c r="V506" s="4">
        <f>tussenblad!CC495</f>
        <v>0</v>
      </c>
      <c r="W506" s="4" t="s">
        <v>94</v>
      </c>
      <c r="X506" s="4" t="s">
        <v>94</v>
      </c>
      <c r="Y506" s="4" t="s">
        <v>94</v>
      </c>
      <c r="Z506" s="4" t="s">
        <v>95</v>
      </c>
      <c r="AA506" s="4" t="s">
        <v>95</v>
      </c>
      <c r="AB506" s="4" t="s">
        <v>95</v>
      </c>
      <c r="AC506" s="4" t="s">
        <v>91</v>
      </c>
      <c r="AD506" s="4" t="s">
        <v>91</v>
      </c>
      <c r="AE506" s="4">
        <v>0</v>
      </c>
      <c r="AF506" s="4">
        <v>0</v>
      </c>
      <c r="AG506" s="4">
        <f>tussenblad!J495</f>
        <v>0</v>
      </c>
      <c r="AH506" s="4">
        <f>tussenblad!I495</f>
        <v>0</v>
      </c>
    </row>
    <row r="507" spans="1:34" x14ac:dyDescent="0.2">
      <c r="A507" s="4" t="s">
        <v>93</v>
      </c>
      <c r="B507" s="4" t="str">
        <f>IF(C507=0,"&lt;BLANK&gt;",Basisgegevens!$F$3)</f>
        <v>&lt;BLANK&gt;</v>
      </c>
      <c r="C507" s="4">
        <f>tussenblad!E496</f>
        <v>0</v>
      </c>
      <c r="D507" s="4">
        <f>tussenblad!H496</f>
        <v>0</v>
      </c>
      <c r="E507" s="25">
        <f>tussenblad!N496</f>
        <v>0</v>
      </c>
      <c r="F507" s="4">
        <f>tussenblad!O496</f>
        <v>0</v>
      </c>
      <c r="G507" s="4">
        <f>tussenblad!P496</f>
        <v>0</v>
      </c>
      <c r="H507" s="25">
        <f>tussenblad!BT496</f>
        <v>0</v>
      </c>
      <c r="I507" s="4">
        <f>tussenblad!Q496</f>
        <v>0</v>
      </c>
      <c r="J507" s="26">
        <f>tussenblad!R496</f>
        <v>0</v>
      </c>
      <c r="K507" s="4">
        <f>IF(tussenblad!$F496="HC","",tussenblad!F496)</f>
        <v>0</v>
      </c>
      <c r="L507" s="4">
        <f>IF(tussenblad!$F496="HC",1,0)</f>
        <v>0</v>
      </c>
      <c r="M507" s="4" t="str">
        <f>IF(tussenblad!V496="Uit",2,"")</f>
        <v/>
      </c>
      <c r="N507" s="4">
        <f>tussenblad!W496</f>
        <v>0</v>
      </c>
      <c r="O507" s="4">
        <f>tussenblad!BV496</f>
        <v>0</v>
      </c>
      <c r="P507" s="4">
        <f>tussenblad!BW496</f>
        <v>0</v>
      </c>
      <c r="Q507" s="4">
        <f>tussenblad!BX496</f>
        <v>0</v>
      </c>
      <c r="R507" s="4">
        <f>tussenblad!BY496</f>
        <v>0</v>
      </c>
      <c r="S507" s="4">
        <f>tussenblad!BZ496</f>
        <v>0</v>
      </c>
      <c r="T507" s="4">
        <f>tussenblad!CA496</f>
        <v>0</v>
      </c>
      <c r="U507" s="4">
        <f>tussenblad!CB496</f>
        <v>0</v>
      </c>
      <c r="V507" s="4">
        <f>tussenblad!CC496</f>
        <v>0</v>
      </c>
      <c r="W507" s="4" t="s">
        <v>94</v>
      </c>
      <c r="X507" s="4" t="s">
        <v>94</v>
      </c>
      <c r="Y507" s="4" t="s">
        <v>94</v>
      </c>
      <c r="Z507" s="4" t="s">
        <v>95</v>
      </c>
      <c r="AA507" s="4" t="s">
        <v>95</v>
      </c>
      <c r="AB507" s="4" t="s">
        <v>95</v>
      </c>
      <c r="AC507" s="4" t="s">
        <v>91</v>
      </c>
      <c r="AD507" s="4" t="s">
        <v>91</v>
      </c>
      <c r="AE507" s="4">
        <v>0</v>
      </c>
      <c r="AF507" s="4">
        <v>0</v>
      </c>
      <c r="AG507" s="4">
        <f>tussenblad!J496</f>
        <v>0</v>
      </c>
      <c r="AH507" s="4">
        <f>tussenblad!I496</f>
        <v>0</v>
      </c>
    </row>
    <row r="508" spans="1:34" x14ac:dyDescent="0.2">
      <c r="A508" s="4" t="s">
        <v>93</v>
      </c>
      <c r="B508" s="4" t="str">
        <f>IF(C508=0,"&lt;BLANK&gt;",Basisgegevens!$F$3)</f>
        <v>&lt;BLANK&gt;</v>
      </c>
      <c r="C508" s="4">
        <f>tussenblad!E497</f>
        <v>0</v>
      </c>
      <c r="D508" s="4">
        <f>tussenblad!H497</f>
        <v>0</v>
      </c>
      <c r="E508" s="25">
        <f>tussenblad!N497</f>
        <v>0</v>
      </c>
      <c r="F508" s="4">
        <f>tussenblad!O497</f>
        <v>0</v>
      </c>
      <c r="G508" s="4">
        <f>tussenblad!P497</f>
        <v>0</v>
      </c>
      <c r="H508" s="25">
        <f>tussenblad!BT497</f>
        <v>0</v>
      </c>
      <c r="I508" s="4">
        <f>tussenblad!Q497</f>
        <v>0</v>
      </c>
      <c r="J508" s="26">
        <f>tussenblad!R497</f>
        <v>0</v>
      </c>
      <c r="K508" s="4">
        <f>IF(tussenblad!$F497="HC","",tussenblad!F497)</f>
        <v>0</v>
      </c>
      <c r="L508" s="4">
        <f>IF(tussenblad!$F497="HC",1,0)</f>
        <v>0</v>
      </c>
      <c r="M508" s="4" t="str">
        <f>IF(tussenblad!V497="Uit",2,"")</f>
        <v/>
      </c>
      <c r="N508" s="4">
        <f>tussenblad!W497</f>
        <v>0</v>
      </c>
      <c r="O508" s="4">
        <f>tussenblad!BV497</f>
        <v>0</v>
      </c>
      <c r="P508" s="4">
        <f>tussenblad!BW497</f>
        <v>0</v>
      </c>
      <c r="Q508" s="4">
        <f>tussenblad!BX497</f>
        <v>0</v>
      </c>
      <c r="R508" s="4">
        <f>tussenblad!BY497</f>
        <v>0</v>
      </c>
      <c r="S508" s="4">
        <f>tussenblad!BZ497</f>
        <v>0</v>
      </c>
      <c r="T508" s="4">
        <f>tussenblad!CA497</f>
        <v>0</v>
      </c>
      <c r="U508" s="4">
        <f>tussenblad!CB497</f>
        <v>0</v>
      </c>
      <c r="V508" s="4">
        <f>tussenblad!CC497</f>
        <v>0</v>
      </c>
      <c r="W508" s="4" t="s">
        <v>94</v>
      </c>
      <c r="X508" s="4" t="s">
        <v>94</v>
      </c>
      <c r="Y508" s="4" t="s">
        <v>94</v>
      </c>
      <c r="Z508" s="4" t="s">
        <v>95</v>
      </c>
      <c r="AA508" s="4" t="s">
        <v>95</v>
      </c>
      <c r="AB508" s="4" t="s">
        <v>95</v>
      </c>
      <c r="AC508" s="4" t="s">
        <v>91</v>
      </c>
      <c r="AD508" s="4" t="s">
        <v>91</v>
      </c>
      <c r="AE508" s="4">
        <v>0</v>
      </c>
      <c r="AF508" s="4">
        <v>0</v>
      </c>
      <c r="AG508" s="4">
        <f>tussenblad!J497</f>
        <v>0</v>
      </c>
      <c r="AH508" s="4">
        <f>tussenblad!I497</f>
        <v>0</v>
      </c>
    </row>
    <row r="509" spans="1:34" x14ac:dyDescent="0.2">
      <c r="A509" s="4" t="s">
        <v>93</v>
      </c>
      <c r="B509" s="4" t="str">
        <f>IF(C509=0,"&lt;BLANK&gt;",Basisgegevens!$F$3)</f>
        <v>&lt;BLANK&gt;</v>
      </c>
      <c r="C509" s="4">
        <f>tussenblad!E498</f>
        <v>0</v>
      </c>
      <c r="D509" s="4">
        <f>tussenblad!H498</f>
        <v>0</v>
      </c>
      <c r="E509" s="25">
        <f>tussenblad!N498</f>
        <v>0</v>
      </c>
      <c r="F509" s="4">
        <f>tussenblad!O498</f>
        <v>0</v>
      </c>
      <c r="G509" s="4">
        <f>tussenblad!P498</f>
        <v>0</v>
      </c>
      <c r="H509" s="25">
        <f>tussenblad!BT498</f>
        <v>0</v>
      </c>
      <c r="I509" s="4">
        <f>tussenblad!Q498</f>
        <v>0</v>
      </c>
      <c r="J509" s="26">
        <f>tussenblad!R498</f>
        <v>0</v>
      </c>
      <c r="K509" s="4">
        <f>IF(tussenblad!$F498="HC","",tussenblad!F498)</f>
        <v>0</v>
      </c>
      <c r="L509" s="4">
        <f>IF(tussenblad!$F498="HC",1,0)</f>
        <v>0</v>
      </c>
      <c r="M509" s="4" t="str">
        <f>IF(tussenblad!V498="Uit",2,"")</f>
        <v/>
      </c>
      <c r="N509" s="4">
        <f>tussenblad!W498</f>
        <v>0</v>
      </c>
      <c r="O509" s="4">
        <f>tussenblad!BV498</f>
        <v>0</v>
      </c>
      <c r="P509" s="4">
        <f>tussenblad!BW498</f>
        <v>0</v>
      </c>
      <c r="Q509" s="4">
        <f>tussenblad!BX498</f>
        <v>0</v>
      </c>
      <c r="R509" s="4">
        <f>tussenblad!BY498</f>
        <v>0</v>
      </c>
      <c r="S509" s="4">
        <f>tussenblad!BZ498</f>
        <v>0</v>
      </c>
      <c r="T509" s="4">
        <f>tussenblad!CA498</f>
        <v>0</v>
      </c>
      <c r="U509" s="4">
        <f>tussenblad!CB498</f>
        <v>0</v>
      </c>
      <c r="V509" s="4">
        <f>tussenblad!CC498</f>
        <v>0</v>
      </c>
      <c r="W509" s="4" t="s">
        <v>94</v>
      </c>
      <c r="X509" s="4" t="s">
        <v>94</v>
      </c>
      <c r="Y509" s="4" t="s">
        <v>94</v>
      </c>
      <c r="Z509" s="4" t="s">
        <v>95</v>
      </c>
      <c r="AA509" s="4" t="s">
        <v>95</v>
      </c>
      <c r="AB509" s="4" t="s">
        <v>95</v>
      </c>
      <c r="AC509" s="4" t="s">
        <v>91</v>
      </c>
      <c r="AD509" s="4" t="s">
        <v>91</v>
      </c>
      <c r="AE509" s="4">
        <v>0</v>
      </c>
      <c r="AF509" s="4">
        <v>0</v>
      </c>
      <c r="AG509" s="4">
        <f>tussenblad!J498</f>
        <v>0</v>
      </c>
      <c r="AH509" s="4">
        <f>tussenblad!I498</f>
        <v>0</v>
      </c>
    </row>
    <row r="510" spans="1:34" x14ac:dyDescent="0.2">
      <c r="A510" s="4" t="s">
        <v>93</v>
      </c>
      <c r="B510" s="4" t="str">
        <f>IF(C510=0,"&lt;BLANK&gt;",Basisgegevens!$F$3)</f>
        <v>&lt;BLANK&gt;</v>
      </c>
      <c r="C510" s="4">
        <f>tussenblad!E499</f>
        <v>0</v>
      </c>
      <c r="D510" s="4">
        <f>tussenblad!H499</f>
        <v>0</v>
      </c>
      <c r="E510" s="25">
        <f>tussenblad!N499</f>
        <v>0</v>
      </c>
      <c r="F510" s="4">
        <f>tussenblad!O499</f>
        <v>0</v>
      </c>
      <c r="G510" s="4">
        <f>tussenblad!P499</f>
        <v>0</v>
      </c>
      <c r="H510" s="25">
        <f>tussenblad!BT499</f>
        <v>0</v>
      </c>
      <c r="I510" s="4">
        <f>tussenblad!Q499</f>
        <v>0</v>
      </c>
      <c r="J510" s="26">
        <f>tussenblad!R499</f>
        <v>0</v>
      </c>
      <c r="K510" s="4">
        <f>IF(tussenblad!$F499="HC","",tussenblad!F499)</f>
        <v>0</v>
      </c>
      <c r="L510" s="4">
        <f>IF(tussenblad!$F499="HC",1,0)</f>
        <v>0</v>
      </c>
      <c r="M510" s="4" t="str">
        <f>IF(tussenblad!V499="Uit",2,"")</f>
        <v/>
      </c>
      <c r="N510" s="4">
        <f>tussenblad!W499</f>
        <v>0</v>
      </c>
      <c r="O510" s="4">
        <f>tussenblad!BV499</f>
        <v>0</v>
      </c>
      <c r="P510" s="4">
        <f>tussenblad!BW499</f>
        <v>0</v>
      </c>
      <c r="Q510" s="4">
        <f>tussenblad!BX499</f>
        <v>0</v>
      </c>
      <c r="R510" s="4">
        <f>tussenblad!BY499</f>
        <v>0</v>
      </c>
      <c r="S510" s="4">
        <f>tussenblad!BZ499</f>
        <v>0</v>
      </c>
      <c r="T510" s="4">
        <f>tussenblad!CA499</f>
        <v>0</v>
      </c>
      <c r="U510" s="4">
        <f>tussenblad!CB499</f>
        <v>0</v>
      </c>
      <c r="V510" s="4">
        <f>tussenblad!CC499</f>
        <v>0</v>
      </c>
      <c r="W510" s="4" t="s">
        <v>94</v>
      </c>
      <c r="X510" s="4" t="s">
        <v>94</v>
      </c>
      <c r="Y510" s="4" t="s">
        <v>94</v>
      </c>
      <c r="Z510" s="4" t="s">
        <v>95</v>
      </c>
      <c r="AA510" s="4" t="s">
        <v>95</v>
      </c>
      <c r="AB510" s="4" t="s">
        <v>95</v>
      </c>
      <c r="AC510" s="4" t="s">
        <v>91</v>
      </c>
      <c r="AD510" s="4" t="s">
        <v>91</v>
      </c>
      <c r="AE510" s="4">
        <v>0</v>
      </c>
      <c r="AF510" s="4">
        <v>0</v>
      </c>
      <c r="AG510" s="4">
        <f>tussenblad!J499</f>
        <v>0</v>
      </c>
      <c r="AH510" s="4">
        <f>tussenblad!I499</f>
        <v>0</v>
      </c>
    </row>
    <row r="511" spans="1:34" x14ac:dyDescent="0.2">
      <c r="A511" s="4" t="s">
        <v>93</v>
      </c>
      <c r="B511" s="4" t="str">
        <f>IF(C511=0,"&lt;BLANK&gt;",Basisgegevens!$F$3)</f>
        <v>&lt;BLANK&gt;</v>
      </c>
      <c r="C511" s="4">
        <f>tussenblad!E500</f>
        <v>0</v>
      </c>
      <c r="D511" s="4">
        <f>tussenblad!H500</f>
        <v>0</v>
      </c>
      <c r="E511" s="25">
        <f>tussenblad!N500</f>
        <v>0</v>
      </c>
      <c r="F511" s="4">
        <f>tussenblad!O500</f>
        <v>0</v>
      </c>
      <c r="G511" s="4">
        <f>tussenblad!P500</f>
        <v>0</v>
      </c>
      <c r="H511" s="25">
        <f>tussenblad!BT500</f>
        <v>0</v>
      </c>
      <c r="I511" s="4">
        <f>tussenblad!Q500</f>
        <v>0</v>
      </c>
      <c r="J511" s="26">
        <f>tussenblad!R500</f>
        <v>0</v>
      </c>
      <c r="K511" s="4">
        <f>IF(tussenblad!$F500="HC","",tussenblad!F500)</f>
        <v>0</v>
      </c>
      <c r="L511" s="4">
        <f>IF(tussenblad!$F500="HC",1,0)</f>
        <v>0</v>
      </c>
      <c r="M511" s="4" t="str">
        <f>IF(tussenblad!V500="Uit",2,"")</f>
        <v/>
      </c>
      <c r="N511" s="4">
        <f>tussenblad!W500</f>
        <v>0</v>
      </c>
      <c r="O511" s="4">
        <f>tussenblad!BV500</f>
        <v>0</v>
      </c>
      <c r="P511" s="4">
        <f>tussenblad!BW500</f>
        <v>0</v>
      </c>
      <c r="Q511" s="4">
        <f>tussenblad!BX500</f>
        <v>0</v>
      </c>
      <c r="R511" s="4">
        <f>tussenblad!BY500</f>
        <v>0</v>
      </c>
      <c r="S511" s="4">
        <f>tussenblad!BZ500</f>
        <v>0</v>
      </c>
      <c r="T511" s="4">
        <f>tussenblad!CA500</f>
        <v>0</v>
      </c>
      <c r="U511" s="4">
        <f>tussenblad!CB500</f>
        <v>0</v>
      </c>
      <c r="V511" s="4">
        <f>tussenblad!CC500</f>
        <v>0</v>
      </c>
      <c r="W511" s="4" t="s">
        <v>94</v>
      </c>
      <c r="X511" s="4" t="s">
        <v>94</v>
      </c>
      <c r="Y511" s="4" t="s">
        <v>94</v>
      </c>
      <c r="Z511" s="4" t="s">
        <v>95</v>
      </c>
      <c r="AA511" s="4" t="s">
        <v>95</v>
      </c>
      <c r="AB511" s="4" t="s">
        <v>95</v>
      </c>
      <c r="AC511" s="4" t="s">
        <v>91</v>
      </c>
      <c r="AD511" s="4" t="s">
        <v>91</v>
      </c>
      <c r="AE511" s="4">
        <v>0</v>
      </c>
      <c r="AF511" s="4">
        <v>0</v>
      </c>
      <c r="AG511" s="4">
        <f>tussenblad!J500</f>
        <v>0</v>
      </c>
      <c r="AH511" s="4">
        <f>tussenblad!I500</f>
        <v>0</v>
      </c>
    </row>
    <row r="512" spans="1:34" x14ac:dyDescent="0.2">
      <c r="A512" s="4" t="s">
        <v>93</v>
      </c>
      <c r="B512" s="4" t="str">
        <f>IF(C512=0,"&lt;BLANK&gt;",Basisgegevens!$F$3)</f>
        <v>&lt;BLANK&gt;</v>
      </c>
      <c r="C512" s="4">
        <f>tussenblad!E501</f>
        <v>0</v>
      </c>
      <c r="D512" s="4">
        <f>tussenblad!H501</f>
        <v>0</v>
      </c>
      <c r="E512" s="25">
        <f>tussenblad!N501</f>
        <v>0</v>
      </c>
      <c r="F512" s="4">
        <f>tussenblad!O501</f>
        <v>0</v>
      </c>
      <c r="G512" s="4">
        <f>tussenblad!P501</f>
        <v>0</v>
      </c>
      <c r="H512" s="25">
        <f>tussenblad!BT501</f>
        <v>0</v>
      </c>
      <c r="I512" s="4">
        <f>tussenblad!Q501</f>
        <v>0</v>
      </c>
      <c r="J512" s="26">
        <f>tussenblad!R501</f>
        <v>0</v>
      </c>
      <c r="K512" s="4">
        <f>IF(tussenblad!$F501="HC","",tussenblad!F501)</f>
        <v>0</v>
      </c>
      <c r="L512" s="4">
        <f>IF(tussenblad!$F501="HC",1,0)</f>
        <v>0</v>
      </c>
      <c r="M512" s="4" t="str">
        <f>IF(tussenblad!V501="Uit",2,"")</f>
        <v/>
      </c>
      <c r="N512" s="4">
        <f>tussenblad!W501</f>
        <v>0</v>
      </c>
      <c r="O512" s="4">
        <f>tussenblad!BV501</f>
        <v>0</v>
      </c>
      <c r="P512" s="4">
        <f>tussenblad!BW501</f>
        <v>0</v>
      </c>
      <c r="Q512" s="4">
        <f>tussenblad!BX501</f>
        <v>0</v>
      </c>
      <c r="R512" s="4">
        <f>tussenblad!BY501</f>
        <v>0</v>
      </c>
      <c r="S512" s="4">
        <f>tussenblad!BZ501</f>
        <v>0</v>
      </c>
      <c r="T512" s="4">
        <f>tussenblad!CA501</f>
        <v>0</v>
      </c>
      <c r="U512" s="4">
        <f>tussenblad!CB501</f>
        <v>0</v>
      </c>
      <c r="V512" s="4">
        <f>tussenblad!CC501</f>
        <v>0</v>
      </c>
      <c r="W512" s="4" t="s">
        <v>94</v>
      </c>
      <c r="X512" s="4" t="s">
        <v>94</v>
      </c>
      <c r="Y512" s="4" t="s">
        <v>94</v>
      </c>
      <c r="Z512" s="4" t="s">
        <v>95</v>
      </c>
      <c r="AA512" s="4" t="s">
        <v>95</v>
      </c>
      <c r="AB512" s="4" t="s">
        <v>95</v>
      </c>
      <c r="AC512" s="4" t="s">
        <v>91</v>
      </c>
      <c r="AD512" s="4" t="s">
        <v>91</v>
      </c>
      <c r="AE512" s="4">
        <v>0</v>
      </c>
      <c r="AF512" s="4">
        <v>0</v>
      </c>
      <c r="AG512" s="4">
        <f>tussenblad!J501</f>
        <v>0</v>
      </c>
      <c r="AH512" s="4">
        <f>tussenblad!I501</f>
        <v>0</v>
      </c>
    </row>
    <row r="513" spans="1:34" x14ac:dyDescent="0.2">
      <c r="A513" s="4" t="s">
        <v>93</v>
      </c>
      <c r="B513" s="4" t="str">
        <f>IF(C513=0,"&lt;BLANK&gt;",Basisgegevens!$F$3)</f>
        <v>&lt;BLANK&gt;</v>
      </c>
      <c r="C513" s="4">
        <f>tussenblad!E502</f>
        <v>0</v>
      </c>
      <c r="D513" s="4">
        <f>tussenblad!H502</f>
        <v>0</v>
      </c>
      <c r="E513" s="25">
        <f>tussenblad!N502</f>
        <v>0</v>
      </c>
      <c r="F513" s="4">
        <f>tussenblad!O502</f>
        <v>0</v>
      </c>
      <c r="G513" s="4">
        <f>tussenblad!P502</f>
        <v>0</v>
      </c>
      <c r="H513" s="25">
        <f>tussenblad!BT502</f>
        <v>0</v>
      </c>
      <c r="I513" s="4">
        <f>tussenblad!Q502</f>
        <v>0</v>
      </c>
      <c r="J513" s="26">
        <f>tussenblad!R502</f>
        <v>0</v>
      </c>
      <c r="K513" s="4">
        <f>IF(tussenblad!$F502="HC","",tussenblad!F502)</f>
        <v>0</v>
      </c>
      <c r="L513" s="4">
        <f>IF(tussenblad!$F502="HC",1,0)</f>
        <v>0</v>
      </c>
      <c r="M513" s="4" t="str">
        <f>IF(tussenblad!V502="Uit",2,"")</f>
        <v/>
      </c>
      <c r="N513" s="4">
        <f>tussenblad!W502</f>
        <v>0</v>
      </c>
      <c r="O513" s="4">
        <f>tussenblad!BV502</f>
        <v>0</v>
      </c>
      <c r="P513" s="4">
        <f>tussenblad!BW502</f>
        <v>0</v>
      </c>
      <c r="Q513" s="4">
        <f>tussenblad!BX502</f>
        <v>0</v>
      </c>
      <c r="R513" s="4">
        <f>tussenblad!BY502</f>
        <v>0</v>
      </c>
      <c r="S513" s="4">
        <f>tussenblad!BZ502</f>
        <v>0</v>
      </c>
      <c r="T513" s="4">
        <f>tussenblad!CA502</f>
        <v>0</v>
      </c>
      <c r="U513" s="4">
        <f>tussenblad!CB502</f>
        <v>0</v>
      </c>
      <c r="V513" s="4">
        <f>tussenblad!CC502</f>
        <v>0</v>
      </c>
      <c r="W513" s="4" t="s">
        <v>94</v>
      </c>
      <c r="X513" s="4" t="s">
        <v>94</v>
      </c>
      <c r="Y513" s="4" t="s">
        <v>94</v>
      </c>
      <c r="Z513" s="4" t="s">
        <v>95</v>
      </c>
      <c r="AA513" s="4" t="s">
        <v>95</v>
      </c>
      <c r="AB513" s="4" t="s">
        <v>95</v>
      </c>
      <c r="AC513" s="4" t="s">
        <v>91</v>
      </c>
      <c r="AD513" s="4" t="s">
        <v>91</v>
      </c>
      <c r="AE513" s="4">
        <v>0</v>
      </c>
      <c r="AF513" s="4">
        <v>0</v>
      </c>
      <c r="AG513" s="4">
        <f>tussenblad!J502</f>
        <v>0</v>
      </c>
      <c r="AH513" s="4">
        <f>tussenblad!I502</f>
        <v>0</v>
      </c>
    </row>
    <row r="514" spans="1:34" x14ac:dyDescent="0.2">
      <c r="A514" s="4" t="s">
        <v>93</v>
      </c>
      <c r="B514" s="4" t="str">
        <f>IF(C514=0,"&lt;BLANK&gt;",Basisgegevens!$F$3)</f>
        <v>&lt;BLANK&gt;</v>
      </c>
      <c r="C514" s="4">
        <f>tussenblad!E503</f>
        <v>0</v>
      </c>
      <c r="D514" s="4">
        <f>tussenblad!H503</f>
        <v>0</v>
      </c>
      <c r="E514" s="25">
        <f>tussenblad!N503</f>
        <v>0</v>
      </c>
      <c r="F514" s="4">
        <f>tussenblad!O503</f>
        <v>0</v>
      </c>
      <c r="G514" s="4">
        <f>tussenblad!P503</f>
        <v>0</v>
      </c>
      <c r="H514" s="25">
        <f>tussenblad!BT503</f>
        <v>0</v>
      </c>
      <c r="I514" s="4">
        <f>tussenblad!Q503</f>
        <v>0</v>
      </c>
      <c r="J514" s="26">
        <f>tussenblad!R503</f>
        <v>0</v>
      </c>
      <c r="K514" s="4">
        <f>IF(tussenblad!$F503="HC","",tussenblad!F503)</f>
        <v>0</v>
      </c>
      <c r="L514" s="4">
        <f>IF(tussenblad!$F503="HC",1,0)</f>
        <v>0</v>
      </c>
      <c r="M514" s="4" t="str">
        <f>IF(tussenblad!V503="Uit",2,"")</f>
        <v/>
      </c>
      <c r="N514" s="4">
        <f>tussenblad!W503</f>
        <v>0</v>
      </c>
      <c r="O514" s="4">
        <f>tussenblad!BV503</f>
        <v>0</v>
      </c>
      <c r="P514" s="4">
        <f>tussenblad!BW503</f>
        <v>0</v>
      </c>
      <c r="Q514" s="4">
        <f>tussenblad!BX503</f>
        <v>0</v>
      </c>
      <c r="R514" s="4">
        <f>tussenblad!BY503</f>
        <v>0</v>
      </c>
      <c r="S514" s="4">
        <f>tussenblad!BZ503</f>
        <v>0</v>
      </c>
      <c r="T514" s="4">
        <f>tussenblad!CA503</f>
        <v>0</v>
      </c>
      <c r="U514" s="4">
        <f>tussenblad!CB503</f>
        <v>0</v>
      </c>
      <c r="V514" s="4">
        <f>tussenblad!CC503</f>
        <v>0</v>
      </c>
      <c r="W514" s="4" t="s">
        <v>94</v>
      </c>
      <c r="X514" s="4" t="s">
        <v>94</v>
      </c>
      <c r="Y514" s="4" t="s">
        <v>94</v>
      </c>
      <c r="Z514" s="4" t="s">
        <v>95</v>
      </c>
      <c r="AA514" s="4" t="s">
        <v>95</v>
      </c>
      <c r="AB514" s="4" t="s">
        <v>95</v>
      </c>
      <c r="AC514" s="4" t="s">
        <v>91</v>
      </c>
      <c r="AD514" s="4" t="s">
        <v>91</v>
      </c>
      <c r="AE514" s="4">
        <v>0</v>
      </c>
      <c r="AF514" s="4">
        <v>0</v>
      </c>
      <c r="AG514" s="4">
        <f>tussenblad!J503</f>
        <v>0</v>
      </c>
      <c r="AH514" s="4">
        <f>tussenblad!I503</f>
        <v>0</v>
      </c>
    </row>
    <row r="515" spans="1:34" x14ac:dyDescent="0.2">
      <c r="A515" s="4" t="s">
        <v>93</v>
      </c>
      <c r="B515" s="4" t="str">
        <f>IF(C515=0,"&lt;BLANK&gt;",Basisgegevens!$F$3)</f>
        <v>&lt;BLANK&gt;</v>
      </c>
      <c r="C515" s="4">
        <f>tussenblad!E504</f>
        <v>0</v>
      </c>
      <c r="D515" s="4">
        <f>tussenblad!H504</f>
        <v>0</v>
      </c>
      <c r="E515" s="25">
        <f>tussenblad!N504</f>
        <v>0</v>
      </c>
      <c r="F515" s="4">
        <f>tussenblad!O504</f>
        <v>0</v>
      </c>
      <c r="G515" s="4">
        <f>tussenblad!P504</f>
        <v>0</v>
      </c>
      <c r="H515" s="25">
        <f>tussenblad!BT504</f>
        <v>0</v>
      </c>
      <c r="I515" s="4">
        <f>tussenblad!Q504</f>
        <v>0</v>
      </c>
      <c r="J515" s="26">
        <f>tussenblad!R504</f>
        <v>0</v>
      </c>
      <c r="K515" s="4">
        <f>IF(tussenblad!$F504="HC","",tussenblad!F504)</f>
        <v>0</v>
      </c>
      <c r="L515" s="4">
        <f>IF(tussenblad!$F504="HC",1,0)</f>
        <v>0</v>
      </c>
      <c r="M515" s="4" t="str">
        <f>IF(tussenblad!V504="Uit",2,"")</f>
        <v/>
      </c>
      <c r="N515" s="4">
        <f>tussenblad!W504</f>
        <v>0</v>
      </c>
      <c r="O515" s="4">
        <f>tussenblad!BV504</f>
        <v>0</v>
      </c>
      <c r="P515" s="4">
        <f>tussenblad!BW504</f>
        <v>0</v>
      </c>
      <c r="Q515" s="4">
        <f>tussenblad!BX504</f>
        <v>0</v>
      </c>
      <c r="R515" s="4">
        <f>tussenblad!BY504</f>
        <v>0</v>
      </c>
      <c r="S515" s="4">
        <f>tussenblad!BZ504</f>
        <v>0</v>
      </c>
      <c r="T515" s="4">
        <f>tussenblad!CA504</f>
        <v>0</v>
      </c>
      <c r="U515" s="4">
        <f>tussenblad!CB504</f>
        <v>0</v>
      </c>
      <c r="V515" s="4">
        <f>tussenblad!CC504</f>
        <v>0</v>
      </c>
      <c r="W515" s="4" t="s">
        <v>94</v>
      </c>
      <c r="X515" s="4" t="s">
        <v>94</v>
      </c>
      <c r="Y515" s="4" t="s">
        <v>94</v>
      </c>
      <c r="Z515" s="4" t="s">
        <v>95</v>
      </c>
      <c r="AA515" s="4" t="s">
        <v>95</v>
      </c>
      <c r="AB515" s="4" t="s">
        <v>95</v>
      </c>
      <c r="AC515" s="4" t="s">
        <v>91</v>
      </c>
      <c r="AD515" s="4" t="s">
        <v>91</v>
      </c>
      <c r="AE515" s="4">
        <v>0</v>
      </c>
      <c r="AF515" s="4">
        <v>0</v>
      </c>
      <c r="AG515" s="4">
        <f>tussenblad!J504</f>
        <v>0</v>
      </c>
      <c r="AH515" s="4">
        <f>tussenblad!I504</f>
        <v>0</v>
      </c>
    </row>
    <row r="516" spans="1:34" x14ac:dyDescent="0.2">
      <c r="A516" s="4" t="s">
        <v>93</v>
      </c>
      <c r="B516" s="4" t="str">
        <f>IF(C516=0,"&lt;BLANK&gt;",Basisgegevens!$F$3)</f>
        <v>&lt;BLANK&gt;</v>
      </c>
      <c r="C516" s="4">
        <f>tussenblad!E505</f>
        <v>0</v>
      </c>
      <c r="D516" s="4">
        <f>tussenblad!H505</f>
        <v>0</v>
      </c>
      <c r="E516" s="25">
        <f>tussenblad!N505</f>
        <v>0</v>
      </c>
      <c r="F516" s="4">
        <f>tussenblad!O505</f>
        <v>0</v>
      </c>
      <c r="G516" s="4">
        <f>tussenblad!P505</f>
        <v>0</v>
      </c>
      <c r="H516" s="25">
        <f>tussenblad!BT505</f>
        <v>0</v>
      </c>
      <c r="I516" s="4">
        <f>tussenblad!Q505</f>
        <v>0</v>
      </c>
      <c r="J516" s="26">
        <f>tussenblad!R505</f>
        <v>0</v>
      </c>
      <c r="K516" s="4">
        <f>IF(tussenblad!$F505="HC","",tussenblad!F505)</f>
        <v>0</v>
      </c>
      <c r="L516" s="4">
        <f>IF(tussenblad!$F505="HC",1,0)</f>
        <v>0</v>
      </c>
      <c r="M516" s="4" t="str">
        <f>IF(tussenblad!V505="Uit",2,"")</f>
        <v/>
      </c>
      <c r="N516" s="4">
        <f>tussenblad!W505</f>
        <v>0</v>
      </c>
      <c r="O516" s="4">
        <f>tussenblad!BV505</f>
        <v>0</v>
      </c>
      <c r="P516" s="4">
        <f>tussenblad!BW505</f>
        <v>0</v>
      </c>
      <c r="Q516" s="4">
        <f>tussenblad!BX505</f>
        <v>0</v>
      </c>
      <c r="R516" s="4">
        <f>tussenblad!BY505</f>
        <v>0</v>
      </c>
      <c r="S516" s="4">
        <f>tussenblad!BZ505</f>
        <v>0</v>
      </c>
      <c r="T516" s="4">
        <f>tussenblad!CA505</f>
        <v>0</v>
      </c>
      <c r="U516" s="4">
        <f>tussenblad!CB505</f>
        <v>0</v>
      </c>
      <c r="V516" s="4">
        <f>tussenblad!CC505</f>
        <v>0</v>
      </c>
      <c r="W516" s="4" t="s">
        <v>94</v>
      </c>
      <c r="X516" s="4" t="s">
        <v>94</v>
      </c>
      <c r="Y516" s="4" t="s">
        <v>94</v>
      </c>
      <c r="Z516" s="4" t="s">
        <v>95</v>
      </c>
      <c r="AA516" s="4" t="s">
        <v>95</v>
      </c>
      <c r="AB516" s="4" t="s">
        <v>95</v>
      </c>
      <c r="AC516" s="4" t="s">
        <v>91</v>
      </c>
      <c r="AD516" s="4" t="s">
        <v>91</v>
      </c>
      <c r="AE516" s="4">
        <v>0</v>
      </c>
      <c r="AF516" s="4">
        <v>0</v>
      </c>
      <c r="AG516" s="4">
        <f>tussenblad!J505</f>
        <v>0</v>
      </c>
      <c r="AH516" s="4">
        <f>tussenblad!I505</f>
        <v>0</v>
      </c>
    </row>
    <row r="517" spans="1:34" x14ac:dyDescent="0.2">
      <c r="A517" s="4" t="s">
        <v>93</v>
      </c>
      <c r="B517" s="4" t="str">
        <f>IF(C517=0,"&lt;BLANK&gt;",Basisgegevens!$F$3)</f>
        <v>&lt;BLANK&gt;</v>
      </c>
      <c r="C517" s="4">
        <f>tussenblad!E506</f>
        <v>0</v>
      </c>
      <c r="D517" s="4">
        <f>tussenblad!H506</f>
        <v>0</v>
      </c>
      <c r="E517" s="25">
        <f>tussenblad!N506</f>
        <v>0</v>
      </c>
      <c r="F517" s="4">
        <f>tussenblad!O506</f>
        <v>0</v>
      </c>
      <c r="G517" s="4">
        <f>tussenblad!P506</f>
        <v>0</v>
      </c>
      <c r="H517" s="25">
        <f>tussenblad!BT506</f>
        <v>0</v>
      </c>
      <c r="I517" s="4">
        <f>tussenblad!Q506</f>
        <v>0</v>
      </c>
      <c r="J517" s="26">
        <f>tussenblad!R506</f>
        <v>0</v>
      </c>
      <c r="K517" s="4">
        <f>IF(tussenblad!$F506="HC","",tussenblad!F506)</f>
        <v>0</v>
      </c>
      <c r="L517" s="4">
        <f>IF(tussenblad!$F506="HC",1,0)</f>
        <v>0</v>
      </c>
      <c r="M517" s="4" t="str">
        <f>IF(tussenblad!V506="Uit",2,"")</f>
        <v/>
      </c>
      <c r="N517" s="4">
        <f>tussenblad!W506</f>
        <v>0</v>
      </c>
      <c r="O517" s="4">
        <f>tussenblad!BV506</f>
        <v>0</v>
      </c>
      <c r="P517" s="4">
        <f>tussenblad!BW506</f>
        <v>0</v>
      </c>
      <c r="Q517" s="4">
        <f>tussenblad!BX506</f>
        <v>0</v>
      </c>
      <c r="R517" s="4">
        <f>tussenblad!BY506</f>
        <v>0</v>
      </c>
      <c r="S517" s="4">
        <f>tussenblad!BZ506</f>
        <v>0</v>
      </c>
      <c r="T517" s="4">
        <f>tussenblad!CA506</f>
        <v>0</v>
      </c>
      <c r="U517" s="4">
        <f>tussenblad!CB506</f>
        <v>0</v>
      </c>
      <c r="V517" s="4">
        <f>tussenblad!CC506</f>
        <v>0</v>
      </c>
      <c r="W517" s="4" t="s">
        <v>94</v>
      </c>
      <c r="X517" s="4" t="s">
        <v>94</v>
      </c>
      <c r="Y517" s="4" t="s">
        <v>94</v>
      </c>
      <c r="Z517" s="4" t="s">
        <v>95</v>
      </c>
      <c r="AA517" s="4" t="s">
        <v>95</v>
      </c>
      <c r="AB517" s="4" t="s">
        <v>95</v>
      </c>
      <c r="AC517" s="4" t="s">
        <v>91</v>
      </c>
      <c r="AD517" s="4" t="s">
        <v>91</v>
      </c>
      <c r="AE517" s="4">
        <v>0</v>
      </c>
      <c r="AF517" s="4">
        <v>0</v>
      </c>
      <c r="AG517" s="4">
        <f>tussenblad!J506</f>
        <v>0</v>
      </c>
      <c r="AH517" s="4">
        <f>tussenblad!I506</f>
        <v>0</v>
      </c>
    </row>
    <row r="518" spans="1:34" x14ac:dyDescent="0.2">
      <c r="A518" s="4" t="s">
        <v>93</v>
      </c>
      <c r="B518" s="4" t="str">
        <f>IF(C518=0,"&lt;BLANK&gt;",Basisgegevens!$F$3)</f>
        <v>&lt;BLANK&gt;</v>
      </c>
      <c r="C518" s="4">
        <f>tussenblad!E507</f>
        <v>0</v>
      </c>
      <c r="D518" s="4">
        <f>tussenblad!H507</f>
        <v>0</v>
      </c>
      <c r="E518" s="25">
        <f>tussenblad!N507</f>
        <v>0</v>
      </c>
      <c r="F518" s="4">
        <f>tussenblad!O507</f>
        <v>0</v>
      </c>
      <c r="G518" s="4">
        <f>tussenblad!P507</f>
        <v>0</v>
      </c>
      <c r="H518" s="25">
        <f>tussenblad!BT507</f>
        <v>0</v>
      </c>
      <c r="I518" s="4">
        <f>tussenblad!Q507</f>
        <v>0</v>
      </c>
      <c r="J518" s="26">
        <f>tussenblad!R507</f>
        <v>0</v>
      </c>
      <c r="K518" s="4">
        <f>IF(tussenblad!$F507="HC","",tussenblad!F507)</f>
        <v>0</v>
      </c>
      <c r="L518" s="4">
        <f>IF(tussenblad!$F507="HC",1,0)</f>
        <v>0</v>
      </c>
      <c r="M518" s="4" t="str">
        <f>IF(tussenblad!V507="Uit",2,"")</f>
        <v/>
      </c>
      <c r="N518" s="4">
        <f>tussenblad!W507</f>
        <v>0</v>
      </c>
      <c r="O518" s="4">
        <f>tussenblad!BV507</f>
        <v>0</v>
      </c>
      <c r="P518" s="4">
        <f>tussenblad!BW507</f>
        <v>0</v>
      </c>
      <c r="Q518" s="4">
        <f>tussenblad!BX507</f>
        <v>0</v>
      </c>
      <c r="R518" s="4">
        <f>tussenblad!BY507</f>
        <v>0</v>
      </c>
      <c r="S518" s="4">
        <f>tussenblad!BZ507</f>
        <v>0</v>
      </c>
      <c r="T518" s="4">
        <f>tussenblad!CA507</f>
        <v>0</v>
      </c>
      <c r="U518" s="4">
        <f>tussenblad!CB507</f>
        <v>0</v>
      </c>
      <c r="V518" s="4">
        <f>tussenblad!CC507</f>
        <v>0</v>
      </c>
      <c r="W518" s="4" t="s">
        <v>94</v>
      </c>
      <c r="X518" s="4" t="s">
        <v>94</v>
      </c>
      <c r="Y518" s="4" t="s">
        <v>94</v>
      </c>
      <c r="Z518" s="4" t="s">
        <v>95</v>
      </c>
      <c r="AA518" s="4" t="s">
        <v>95</v>
      </c>
      <c r="AB518" s="4" t="s">
        <v>95</v>
      </c>
      <c r="AC518" s="4" t="s">
        <v>91</v>
      </c>
      <c r="AD518" s="4" t="s">
        <v>91</v>
      </c>
      <c r="AE518" s="4">
        <v>0</v>
      </c>
      <c r="AF518" s="4">
        <v>0</v>
      </c>
      <c r="AG518" s="4">
        <f>tussenblad!J507</f>
        <v>0</v>
      </c>
      <c r="AH518" s="4">
        <f>tussenblad!I507</f>
        <v>0</v>
      </c>
    </row>
    <row r="519" spans="1:34" x14ac:dyDescent="0.2">
      <c r="A519" s="4" t="s">
        <v>93</v>
      </c>
      <c r="B519" s="4" t="str">
        <f>IF(C519=0,"&lt;BLANK&gt;",Basisgegevens!$F$3)</f>
        <v>&lt;BLANK&gt;</v>
      </c>
      <c r="C519" s="4">
        <f>tussenblad!E508</f>
        <v>0</v>
      </c>
      <c r="D519" s="4">
        <f>tussenblad!H508</f>
        <v>0</v>
      </c>
      <c r="E519" s="25">
        <f>tussenblad!N508</f>
        <v>0</v>
      </c>
      <c r="F519" s="4">
        <f>tussenblad!O508</f>
        <v>0</v>
      </c>
      <c r="G519" s="4">
        <f>tussenblad!P508</f>
        <v>0</v>
      </c>
      <c r="H519" s="25">
        <f>tussenblad!BT508</f>
        <v>0</v>
      </c>
      <c r="I519" s="4">
        <f>tussenblad!Q508</f>
        <v>0</v>
      </c>
      <c r="J519" s="26">
        <f>tussenblad!R508</f>
        <v>0</v>
      </c>
      <c r="K519" s="4">
        <f>IF(tussenblad!$F508="HC","",tussenblad!F508)</f>
        <v>0</v>
      </c>
      <c r="L519" s="4">
        <f>IF(tussenblad!$F508="HC",1,0)</f>
        <v>0</v>
      </c>
      <c r="M519" s="4" t="str">
        <f>IF(tussenblad!V508="Uit",2,"")</f>
        <v/>
      </c>
      <c r="N519" s="4">
        <f>tussenblad!W508</f>
        <v>0</v>
      </c>
      <c r="O519" s="4">
        <f>tussenblad!BV508</f>
        <v>0</v>
      </c>
      <c r="P519" s="4">
        <f>tussenblad!BW508</f>
        <v>0</v>
      </c>
      <c r="Q519" s="4">
        <f>tussenblad!BX508</f>
        <v>0</v>
      </c>
      <c r="R519" s="4">
        <f>tussenblad!BY508</f>
        <v>0</v>
      </c>
      <c r="S519" s="4">
        <f>tussenblad!BZ508</f>
        <v>0</v>
      </c>
      <c r="T519" s="4">
        <f>tussenblad!CA508</f>
        <v>0</v>
      </c>
      <c r="U519" s="4">
        <f>tussenblad!CB508</f>
        <v>0</v>
      </c>
      <c r="V519" s="4">
        <f>tussenblad!CC508</f>
        <v>0</v>
      </c>
      <c r="W519" s="4" t="s">
        <v>94</v>
      </c>
      <c r="X519" s="4" t="s">
        <v>94</v>
      </c>
      <c r="Y519" s="4" t="s">
        <v>94</v>
      </c>
      <c r="Z519" s="4" t="s">
        <v>95</v>
      </c>
      <c r="AA519" s="4" t="s">
        <v>95</v>
      </c>
      <c r="AB519" s="4" t="s">
        <v>95</v>
      </c>
      <c r="AC519" s="4" t="s">
        <v>91</v>
      </c>
      <c r="AD519" s="4" t="s">
        <v>91</v>
      </c>
      <c r="AE519" s="4">
        <v>0</v>
      </c>
      <c r="AF519" s="4">
        <v>0</v>
      </c>
      <c r="AG519" s="4">
        <f>tussenblad!J508</f>
        <v>0</v>
      </c>
      <c r="AH519" s="4">
        <f>tussenblad!I508</f>
        <v>0</v>
      </c>
    </row>
    <row r="520" spans="1:34" x14ac:dyDescent="0.2">
      <c r="A520" s="4" t="s">
        <v>93</v>
      </c>
      <c r="B520" s="4" t="str">
        <f>IF(C520=0,"&lt;BLANK&gt;",Basisgegevens!$F$3)</f>
        <v>&lt;BLANK&gt;</v>
      </c>
      <c r="C520" s="4">
        <f>tussenblad!E509</f>
        <v>0</v>
      </c>
      <c r="D520" s="4">
        <f>tussenblad!H509</f>
        <v>0</v>
      </c>
      <c r="E520" s="25">
        <f>tussenblad!N509</f>
        <v>0</v>
      </c>
      <c r="F520" s="4">
        <f>tussenblad!O509</f>
        <v>0</v>
      </c>
      <c r="G520" s="4">
        <f>tussenblad!P509</f>
        <v>0</v>
      </c>
      <c r="H520" s="25">
        <f>tussenblad!BT509</f>
        <v>0</v>
      </c>
      <c r="I520" s="4">
        <f>tussenblad!Q509</f>
        <v>0</v>
      </c>
      <c r="J520" s="26">
        <f>tussenblad!R509</f>
        <v>0</v>
      </c>
      <c r="K520" s="4">
        <f>IF(tussenblad!$F509="HC","",tussenblad!F509)</f>
        <v>0</v>
      </c>
      <c r="L520" s="4">
        <f>IF(tussenblad!$F509="HC",1,0)</f>
        <v>0</v>
      </c>
      <c r="M520" s="4" t="str">
        <f>IF(tussenblad!V509="Uit",2,"")</f>
        <v/>
      </c>
      <c r="N520" s="4">
        <f>tussenblad!W509</f>
        <v>0</v>
      </c>
      <c r="O520" s="4">
        <f>tussenblad!BV509</f>
        <v>0</v>
      </c>
      <c r="P520" s="4">
        <f>tussenblad!BW509</f>
        <v>0</v>
      </c>
      <c r="Q520" s="4">
        <f>tussenblad!BX509</f>
        <v>0</v>
      </c>
      <c r="R520" s="4">
        <f>tussenblad!BY509</f>
        <v>0</v>
      </c>
      <c r="S520" s="4">
        <f>tussenblad!BZ509</f>
        <v>0</v>
      </c>
      <c r="T520" s="4">
        <f>tussenblad!CA509</f>
        <v>0</v>
      </c>
      <c r="U520" s="4">
        <f>tussenblad!CB509</f>
        <v>0</v>
      </c>
      <c r="V520" s="4">
        <f>tussenblad!CC509</f>
        <v>0</v>
      </c>
      <c r="W520" s="4" t="s">
        <v>94</v>
      </c>
      <c r="X520" s="4" t="s">
        <v>94</v>
      </c>
      <c r="Y520" s="4" t="s">
        <v>94</v>
      </c>
      <c r="Z520" s="4" t="s">
        <v>95</v>
      </c>
      <c r="AA520" s="4" t="s">
        <v>95</v>
      </c>
      <c r="AB520" s="4" t="s">
        <v>95</v>
      </c>
      <c r="AC520" s="4" t="s">
        <v>91</v>
      </c>
      <c r="AD520" s="4" t="s">
        <v>91</v>
      </c>
      <c r="AE520" s="4">
        <v>0</v>
      </c>
      <c r="AF520" s="4">
        <v>0</v>
      </c>
      <c r="AG520" s="4">
        <f>tussenblad!J509</f>
        <v>0</v>
      </c>
      <c r="AH520" s="4">
        <f>tussenblad!I509</f>
        <v>0</v>
      </c>
    </row>
    <row r="521" spans="1:34" x14ac:dyDescent="0.2">
      <c r="A521" s="4" t="s">
        <v>93</v>
      </c>
      <c r="B521" s="4" t="str">
        <f>IF(C521=0,"&lt;BLANK&gt;",Basisgegevens!$F$3)</f>
        <v>&lt;BLANK&gt;</v>
      </c>
      <c r="C521" s="4">
        <f>tussenblad!E510</f>
        <v>0</v>
      </c>
      <c r="D521" s="4">
        <f>tussenblad!H510</f>
        <v>0</v>
      </c>
      <c r="E521" s="25">
        <f>tussenblad!N510</f>
        <v>0</v>
      </c>
      <c r="F521" s="4">
        <f>tussenblad!O510</f>
        <v>0</v>
      </c>
      <c r="G521" s="4">
        <f>tussenblad!P510</f>
        <v>0</v>
      </c>
      <c r="H521" s="25">
        <f>tussenblad!BT510</f>
        <v>0</v>
      </c>
      <c r="I521" s="4">
        <f>tussenblad!Q510</f>
        <v>0</v>
      </c>
      <c r="J521" s="26">
        <f>tussenblad!R510</f>
        <v>0</v>
      </c>
      <c r="K521" s="4">
        <f>IF(tussenblad!$F510="HC","",tussenblad!F510)</f>
        <v>0</v>
      </c>
      <c r="L521" s="4">
        <f>IF(tussenblad!$F510="HC",1,0)</f>
        <v>0</v>
      </c>
      <c r="M521" s="4" t="str">
        <f>IF(tussenblad!V510="Uit",2,"")</f>
        <v/>
      </c>
      <c r="N521" s="4">
        <f>tussenblad!W510</f>
        <v>0</v>
      </c>
      <c r="O521" s="4">
        <f>tussenblad!BV510</f>
        <v>0</v>
      </c>
      <c r="P521" s="4">
        <f>tussenblad!BW510</f>
        <v>0</v>
      </c>
      <c r="Q521" s="4">
        <f>tussenblad!BX510</f>
        <v>0</v>
      </c>
      <c r="R521" s="4">
        <f>tussenblad!BY510</f>
        <v>0</v>
      </c>
      <c r="S521" s="4">
        <f>tussenblad!BZ510</f>
        <v>0</v>
      </c>
      <c r="T521" s="4">
        <f>tussenblad!CA510</f>
        <v>0</v>
      </c>
      <c r="U521" s="4">
        <f>tussenblad!CB510</f>
        <v>0</v>
      </c>
      <c r="V521" s="4">
        <f>tussenblad!CC510</f>
        <v>0</v>
      </c>
      <c r="W521" s="4" t="s">
        <v>94</v>
      </c>
      <c r="X521" s="4" t="s">
        <v>94</v>
      </c>
      <c r="Y521" s="4" t="s">
        <v>94</v>
      </c>
      <c r="Z521" s="4" t="s">
        <v>95</v>
      </c>
      <c r="AA521" s="4" t="s">
        <v>95</v>
      </c>
      <c r="AB521" s="4" t="s">
        <v>95</v>
      </c>
      <c r="AC521" s="4" t="s">
        <v>91</v>
      </c>
      <c r="AD521" s="4" t="s">
        <v>91</v>
      </c>
      <c r="AE521" s="4">
        <v>0</v>
      </c>
      <c r="AF521" s="4">
        <v>0</v>
      </c>
      <c r="AG521" s="4">
        <f>tussenblad!J510</f>
        <v>0</v>
      </c>
      <c r="AH521" s="4">
        <f>tussenblad!I510</f>
        <v>0</v>
      </c>
    </row>
    <row r="522" spans="1:34" x14ac:dyDescent="0.2">
      <c r="A522" s="4" t="s">
        <v>93</v>
      </c>
      <c r="B522" s="4" t="str">
        <f>IF(C522=0,"&lt;BLANK&gt;",Basisgegevens!$F$3)</f>
        <v>&lt;BLANK&gt;</v>
      </c>
      <c r="C522" s="4">
        <f>tussenblad!E511</f>
        <v>0</v>
      </c>
      <c r="D522" s="4">
        <f>tussenblad!H511</f>
        <v>0</v>
      </c>
      <c r="E522" s="25">
        <f>tussenblad!N511</f>
        <v>0</v>
      </c>
      <c r="F522" s="4">
        <f>tussenblad!O511</f>
        <v>0</v>
      </c>
      <c r="G522" s="4">
        <f>tussenblad!P511</f>
        <v>0</v>
      </c>
      <c r="H522" s="25">
        <f>tussenblad!BT511</f>
        <v>0</v>
      </c>
      <c r="I522" s="4">
        <f>tussenblad!Q511</f>
        <v>0</v>
      </c>
      <c r="J522" s="26">
        <f>tussenblad!R511</f>
        <v>0</v>
      </c>
      <c r="K522" s="4">
        <f>IF(tussenblad!$F511="HC","",tussenblad!F511)</f>
        <v>0</v>
      </c>
      <c r="L522" s="4">
        <f>IF(tussenblad!$F511="HC",1,0)</f>
        <v>0</v>
      </c>
      <c r="M522" s="4" t="str">
        <f>IF(tussenblad!V511="Uit",2,"")</f>
        <v/>
      </c>
      <c r="N522" s="4">
        <f>tussenblad!W511</f>
        <v>0</v>
      </c>
      <c r="O522" s="4">
        <f>tussenblad!BV511</f>
        <v>0</v>
      </c>
      <c r="P522" s="4">
        <f>tussenblad!BW511</f>
        <v>0</v>
      </c>
      <c r="Q522" s="4">
        <f>tussenblad!BX511</f>
        <v>0</v>
      </c>
      <c r="R522" s="4">
        <f>tussenblad!BY511</f>
        <v>0</v>
      </c>
      <c r="S522" s="4">
        <f>tussenblad!BZ511</f>
        <v>0</v>
      </c>
      <c r="T522" s="4">
        <f>tussenblad!CA511</f>
        <v>0</v>
      </c>
      <c r="U522" s="4">
        <f>tussenblad!CB511</f>
        <v>0</v>
      </c>
      <c r="V522" s="4">
        <f>tussenblad!CC511</f>
        <v>0</v>
      </c>
      <c r="W522" s="4" t="s">
        <v>94</v>
      </c>
      <c r="X522" s="4" t="s">
        <v>94</v>
      </c>
      <c r="Y522" s="4" t="s">
        <v>94</v>
      </c>
      <c r="Z522" s="4" t="s">
        <v>95</v>
      </c>
      <c r="AA522" s="4" t="s">
        <v>95</v>
      </c>
      <c r="AB522" s="4" t="s">
        <v>95</v>
      </c>
      <c r="AC522" s="4" t="s">
        <v>91</v>
      </c>
      <c r="AD522" s="4" t="s">
        <v>91</v>
      </c>
      <c r="AE522" s="4">
        <v>0</v>
      </c>
      <c r="AF522" s="4">
        <v>0</v>
      </c>
      <c r="AG522" s="4">
        <f>tussenblad!J511</f>
        <v>0</v>
      </c>
      <c r="AH522" s="4">
        <f>tussenblad!I511</f>
        <v>0</v>
      </c>
    </row>
    <row r="523" spans="1:34" x14ac:dyDescent="0.2">
      <c r="A523" s="4" t="s">
        <v>93</v>
      </c>
      <c r="B523" s="4" t="str">
        <f>IF(C523=0,"&lt;BLANK&gt;",Basisgegevens!$F$3)</f>
        <v>&lt;BLANK&gt;</v>
      </c>
      <c r="C523" s="4">
        <f>tussenblad!E512</f>
        <v>0</v>
      </c>
      <c r="D523" s="4">
        <f>tussenblad!H512</f>
        <v>0</v>
      </c>
      <c r="E523" s="25">
        <f>tussenblad!N512</f>
        <v>0</v>
      </c>
      <c r="F523" s="4">
        <f>tussenblad!O512</f>
        <v>0</v>
      </c>
      <c r="G523" s="4">
        <f>tussenblad!P512</f>
        <v>0</v>
      </c>
      <c r="H523" s="25">
        <f>tussenblad!BT512</f>
        <v>0</v>
      </c>
      <c r="I523" s="4">
        <f>tussenblad!Q512</f>
        <v>0</v>
      </c>
      <c r="J523" s="26">
        <f>tussenblad!R512</f>
        <v>0</v>
      </c>
      <c r="K523" s="4">
        <f>IF(tussenblad!$F512="HC","",tussenblad!F512)</f>
        <v>0</v>
      </c>
      <c r="L523" s="4">
        <f>IF(tussenblad!$F512="HC",1,0)</f>
        <v>0</v>
      </c>
      <c r="M523" s="4" t="str">
        <f>IF(tussenblad!V512="Uit",2,"")</f>
        <v/>
      </c>
      <c r="N523" s="4">
        <f>tussenblad!W512</f>
        <v>0</v>
      </c>
      <c r="O523" s="4">
        <f>tussenblad!BV512</f>
        <v>0</v>
      </c>
      <c r="P523" s="4">
        <f>tussenblad!BW512</f>
        <v>0</v>
      </c>
      <c r="Q523" s="4">
        <f>tussenblad!BX512</f>
        <v>0</v>
      </c>
      <c r="R523" s="4">
        <f>tussenblad!BY512</f>
        <v>0</v>
      </c>
      <c r="S523" s="4">
        <f>tussenblad!BZ512</f>
        <v>0</v>
      </c>
      <c r="T523" s="4">
        <f>tussenblad!CA512</f>
        <v>0</v>
      </c>
      <c r="U523" s="4">
        <f>tussenblad!CB512</f>
        <v>0</v>
      </c>
      <c r="V523" s="4">
        <f>tussenblad!CC512</f>
        <v>0</v>
      </c>
      <c r="W523" s="4" t="s">
        <v>94</v>
      </c>
      <c r="X523" s="4" t="s">
        <v>94</v>
      </c>
      <c r="Y523" s="4" t="s">
        <v>94</v>
      </c>
      <c r="Z523" s="4" t="s">
        <v>95</v>
      </c>
      <c r="AA523" s="4" t="s">
        <v>95</v>
      </c>
      <c r="AB523" s="4" t="s">
        <v>95</v>
      </c>
      <c r="AC523" s="4" t="s">
        <v>91</v>
      </c>
      <c r="AD523" s="4" t="s">
        <v>91</v>
      </c>
      <c r="AE523" s="4">
        <v>0</v>
      </c>
      <c r="AF523" s="4">
        <v>0</v>
      </c>
      <c r="AG523" s="4">
        <f>tussenblad!J512</f>
        <v>0</v>
      </c>
      <c r="AH523" s="4">
        <f>tussenblad!I512</f>
        <v>0</v>
      </c>
    </row>
    <row r="524" spans="1:34" x14ac:dyDescent="0.2">
      <c r="A524" s="4" t="s">
        <v>93</v>
      </c>
      <c r="B524" s="4" t="str">
        <f>IF(C524=0,"&lt;BLANK&gt;",Basisgegevens!$F$3)</f>
        <v>&lt;BLANK&gt;</v>
      </c>
      <c r="C524" s="4">
        <f>tussenblad!E513</f>
        <v>0</v>
      </c>
      <c r="D524" s="4">
        <f>tussenblad!H513</f>
        <v>0</v>
      </c>
      <c r="E524" s="25">
        <f>tussenblad!N513</f>
        <v>0</v>
      </c>
      <c r="F524" s="4">
        <f>tussenblad!O513</f>
        <v>0</v>
      </c>
      <c r="G524" s="4">
        <f>tussenblad!P513</f>
        <v>0</v>
      </c>
      <c r="H524" s="25">
        <f>tussenblad!BT513</f>
        <v>0</v>
      </c>
      <c r="I524" s="4">
        <f>tussenblad!Q513</f>
        <v>0</v>
      </c>
      <c r="J524" s="26">
        <f>tussenblad!R513</f>
        <v>0</v>
      </c>
      <c r="K524" s="4">
        <f>IF(tussenblad!$F513="HC","",tussenblad!F513)</f>
        <v>0</v>
      </c>
      <c r="L524" s="4">
        <f>IF(tussenblad!$F513="HC",1,0)</f>
        <v>0</v>
      </c>
      <c r="M524" s="4" t="str">
        <f>IF(tussenblad!V513="Uit",2,"")</f>
        <v/>
      </c>
      <c r="N524" s="4">
        <f>tussenblad!W513</f>
        <v>0</v>
      </c>
      <c r="O524" s="4">
        <f>tussenblad!BV513</f>
        <v>0</v>
      </c>
      <c r="P524" s="4">
        <f>tussenblad!BW513</f>
        <v>0</v>
      </c>
      <c r="Q524" s="4">
        <f>tussenblad!BX513</f>
        <v>0</v>
      </c>
      <c r="R524" s="4">
        <f>tussenblad!BY513</f>
        <v>0</v>
      </c>
      <c r="S524" s="4">
        <f>tussenblad!BZ513</f>
        <v>0</v>
      </c>
      <c r="T524" s="4">
        <f>tussenblad!CA513</f>
        <v>0</v>
      </c>
      <c r="U524" s="4">
        <f>tussenblad!CB513</f>
        <v>0</v>
      </c>
      <c r="V524" s="4">
        <f>tussenblad!CC513</f>
        <v>0</v>
      </c>
      <c r="W524" s="4" t="s">
        <v>94</v>
      </c>
      <c r="X524" s="4" t="s">
        <v>94</v>
      </c>
      <c r="Y524" s="4" t="s">
        <v>94</v>
      </c>
      <c r="Z524" s="4" t="s">
        <v>95</v>
      </c>
      <c r="AA524" s="4" t="s">
        <v>95</v>
      </c>
      <c r="AB524" s="4" t="s">
        <v>95</v>
      </c>
      <c r="AC524" s="4" t="s">
        <v>91</v>
      </c>
      <c r="AD524" s="4" t="s">
        <v>91</v>
      </c>
      <c r="AE524" s="4">
        <v>0</v>
      </c>
      <c r="AF524" s="4">
        <v>0</v>
      </c>
      <c r="AG524" s="4">
        <f>tussenblad!J513</f>
        <v>0</v>
      </c>
      <c r="AH524" s="4">
        <f>tussenblad!I513</f>
        <v>0</v>
      </c>
    </row>
    <row r="525" spans="1:34" x14ac:dyDescent="0.2">
      <c r="A525" s="4" t="s">
        <v>93</v>
      </c>
      <c r="B525" s="4" t="str">
        <f>IF(C525=0,"&lt;BLANK&gt;",Basisgegevens!$F$3)</f>
        <v>&lt;BLANK&gt;</v>
      </c>
      <c r="C525" s="4">
        <f>tussenblad!E514</f>
        <v>0</v>
      </c>
      <c r="D525" s="4">
        <f>tussenblad!H514</f>
        <v>0</v>
      </c>
      <c r="E525" s="25">
        <f>tussenblad!N514</f>
        <v>0</v>
      </c>
      <c r="F525" s="4">
        <f>tussenblad!O514</f>
        <v>0</v>
      </c>
      <c r="G525" s="4">
        <f>tussenblad!P514</f>
        <v>0</v>
      </c>
      <c r="H525" s="25">
        <f>tussenblad!BT514</f>
        <v>0</v>
      </c>
      <c r="I525" s="4">
        <f>tussenblad!Q514</f>
        <v>0</v>
      </c>
      <c r="J525" s="26">
        <f>tussenblad!R514</f>
        <v>0</v>
      </c>
      <c r="K525" s="4">
        <f>IF(tussenblad!$F514="HC","",tussenblad!F514)</f>
        <v>0</v>
      </c>
      <c r="L525" s="4">
        <f>IF(tussenblad!$F514="HC",1,0)</f>
        <v>0</v>
      </c>
      <c r="M525" s="4" t="str">
        <f>IF(tussenblad!V514="Uit",2,"")</f>
        <v/>
      </c>
      <c r="N525" s="4">
        <f>tussenblad!W514</f>
        <v>0</v>
      </c>
      <c r="O525" s="4">
        <f>tussenblad!BV514</f>
        <v>0</v>
      </c>
      <c r="P525" s="4">
        <f>tussenblad!BW514</f>
        <v>0</v>
      </c>
      <c r="Q525" s="4">
        <f>tussenblad!BX514</f>
        <v>0</v>
      </c>
      <c r="R525" s="4">
        <f>tussenblad!BY514</f>
        <v>0</v>
      </c>
      <c r="S525" s="4">
        <f>tussenblad!BZ514</f>
        <v>0</v>
      </c>
      <c r="T525" s="4">
        <f>tussenblad!CA514</f>
        <v>0</v>
      </c>
      <c r="U525" s="4">
        <f>tussenblad!CB514</f>
        <v>0</v>
      </c>
      <c r="V525" s="4">
        <f>tussenblad!CC514</f>
        <v>0</v>
      </c>
      <c r="W525" s="4" t="s">
        <v>94</v>
      </c>
      <c r="X525" s="4" t="s">
        <v>94</v>
      </c>
      <c r="Y525" s="4" t="s">
        <v>94</v>
      </c>
      <c r="Z525" s="4" t="s">
        <v>95</v>
      </c>
      <c r="AA525" s="4" t="s">
        <v>95</v>
      </c>
      <c r="AB525" s="4" t="s">
        <v>95</v>
      </c>
      <c r="AC525" s="4" t="s">
        <v>91</v>
      </c>
      <c r="AD525" s="4" t="s">
        <v>91</v>
      </c>
      <c r="AE525" s="4">
        <v>0</v>
      </c>
      <c r="AF525" s="4">
        <v>0</v>
      </c>
      <c r="AG525" s="4">
        <f>tussenblad!J514</f>
        <v>0</v>
      </c>
      <c r="AH525" s="4">
        <f>tussenblad!I514</f>
        <v>0</v>
      </c>
    </row>
    <row r="526" spans="1:34" x14ac:dyDescent="0.2">
      <c r="A526" s="4" t="s">
        <v>93</v>
      </c>
      <c r="B526" s="4" t="str">
        <f>IF(C526=0,"&lt;BLANK&gt;",Basisgegevens!$F$3)</f>
        <v>&lt;BLANK&gt;</v>
      </c>
      <c r="C526" s="4">
        <f>tussenblad!E515</f>
        <v>0</v>
      </c>
      <c r="D526" s="4">
        <f>tussenblad!H515</f>
        <v>0</v>
      </c>
      <c r="E526" s="25">
        <f>tussenblad!N515</f>
        <v>0</v>
      </c>
      <c r="F526" s="4">
        <f>tussenblad!O515</f>
        <v>0</v>
      </c>
      <c r="G526" s="4">
        <f>tussenblad!P515</f>
        <v>0</v>
      </c>
      <c r="H526" s="25">
        <f>tussenblad!BT515</f>
        <v>0</v>
      </c>
      <c r="I526" s="4">
        <f>tussenblad!Q515</f>
        <v>0</v>
      </c>
      <c r="J526" s="26">
        <f>tussenblad!R515</f>
        <v>0</v>
      </c>
      <c r="K526" s="4">
        <f>IF(tussenblad!$F515="HC","",tussenblad!F515)</f>
        <v>0</v>
      </c>
      <c r="L526" s="4">
        <f>IF(tussenblad!$F515="HC",1,0)</f>
        <v>0</v>
      </c>
      <c r="M526" s="4" t="str">
        <f>IF(tussenblad!V515="Uit",2,"")</f>
        <v/>
      </c>
      <c r="N526" s="4">
        <f>tussenblad!W515</f>
        <v>0</v>
      </c>
      <c r="O526" s="4">
        <f>tussenblad!BV515</f>
        <v>0</v>
      </c>
      <c r="P526" s="4">
        <f>tussenblad!BW515</f>
        <v>0</v>
      </c>
      <c r="Q526" s="4">
        <f>tussenblad!BX515</f>
        <v>0</v>
      </c>
      <c r="R526" s="4">
        <f>tussenblad!BY515</f>
        <v>0</v>
      </c>
      <c r="S526" s="4">
        <f>tussenblad!BZ515</f>
        <v>0</v>
      </c>
      <c r="T526" s="4">
        <f>tussenblad!CA515</f>
        <v>0</v>
      </c>
      <c r="U526" s="4">
        <f>tussenblad!CB515</f>
        <v>0</v>
      </c>
      <c r="V526" s="4">
        <f>tussenblad!CC515</f>
        <v>0</v>
      </c>
      <c r="W526" s="4" t="s">
        <v>94</v>
      </c>
      <c r="X526" s="4" t="s">
        <v>94</v>
      </c>
      <c r="Y526" s="4" t="s">
        <v>94</v>
      </c>
      <c r="Z526" s="4" t="s">
        <v>95</v>
      </c>
      <c r="AA526" s="4" t="s">
        <v>95</v>
      </c>
      <c r="AB526" s="4" t="s">
        <v>95</v>
      </c>
      <c r="AC526" s="4" t="s">
        <v>91</v>
      </c>
      <c r="AD526" s="4" t="s">
        <v>91</v>
      </c>
      <c r="AE526" s="4">
        <v>0</v>
      </c>
      <c r="AF526" s="4">
        <v>0</v>
      </c>
      <c r="AG526" s="4">
        <f>tussenblad!J515</f>
        <v>0</v>
      </c>
      <c r="AH526" s="4">
        <f>tussenblad!I515</f>
        <v>0</v>
      </c>
    </row>
    <row r="527" spans="1:34" x14ac:dyDescent="0.2">
      <c r="A527" s="4" t="s">
        <v>93</v>
      </c>
      <c r="B527" s="4" t="str">
        <f>IF(C527=0,"&lt;BLANK&gt;",Basisgegevens!$F$3)</f>
        <v>&lt;BLANK&gt;</v>
      </c>
      <c r="C527" s="4">
        <f>tussenblad!E516</f>
        <v>0</v>
      </c>
      <c r="D527" s="4">
        <f>tussenblad!H516</f>
        <v>0</v>
      </c>
      <c r="E527" s="25">
        <f>tussenblad!N516</f>
        <v>0</v>
      </c>
      <c r="F527" s="4">
        <f>tussenblad!O516</f>
        <v>0</v>
      </c>
      <c r="G527" s="4">
        <f>tussenblad!P516</f>
        <v>0</v>
      </c>
      <c r="H527" s="25">
        <f>tussenblad!BT516</f>
        <v>0</v>
      </c>
      <c r="I527" s="4">
        <f>tussenblad!Q516</f>
        <v>0</v>
      </c>
      <c r="J527" s="26">
        <f>tussenblad!R516</f>
        <v>0</v>
      </c>
      <c r="K527" s="4">
        <f>IF(tussenblad!$F516="HC","",tussenblad!F516)</f>
        <v>0</v>
      </c>
      <c r="L527" s="4">
        <f>IF(tussenblad!$F516="HC",1,0)</f>
        <v>0</v>
      </c>
      <c r="M527" s="4" t="str">
        <f>IF(tussenblad!V516="Uit",2,"")</f>
        <v/>
      </c>
      <c r="N527" s="4">
        <f>tussenblad!W516</f>
        <v>0</v>
      </c>
      <c r="O527" s="4">
        <f>tussenblad!BV516</f>
        <v>0</v>
      </c>
      <c r="P527" s="4">
        <f>tussenblad!BW516</f>
        <v>0</v>
      </c>
      <c r="Q527" s="4">
        <f>tussenblad!BX516</f>
        <v>0</v>
      </c>
      <c r="R527" s="4">
        <f>tussenblad!BY516</f>
        <v>0</v>
      </c>
      <c r="S527" s="4">
        <f>tussenblad!BZ516</f>
        <v>0</v>
      </c>
      <c r="T527" s="4">
        <f>tussenblad!CA516</f>
        <v>0</v>
      </c>
      <c r="U527" s="4">
        <f>tussenblad!CB516</f>
        <v>0</v>
      </c>
      <c r="V527" s="4">
        <f>tussenblad!CC516</f>
        <v>0</v>
      </c>
      <c r="W527" s="4" t="s">
        <v>94</v>
      </c>
      <c r="X527" s="4" t="s">
        <v>94</v>
      </c>
      <c r="Y527" s="4" t="s">
        <v>94</v>
      </c>
      <c r="Z527" s="4" t="s">
        <v>95</v>
      </c>
      <c r="AA527" s="4" t="s">
        <v>95</v>
      </c>
      <c r="AB527" s="4" t="s">
        <v>95</v>
      </c>
      <c r="AC527" s="4" t="s">
        <v>91</v>
      </c>
      <c r="AD527" s="4" t="s">
        <v>91</v>
      </c>
      <c r="AE527" s="4">
        <v>0</v>
      </c>
      <c r="AF527" s="4">
        <v>0</v>
      </c>
      <c r="AG527" s="4">
        <f>tussenblad!J516</f>
        <v>0</v>
      </c>
      <c r="AH527" s="4">
        <f>tussenblad!I516</f>
        <v>0</v>
      </c>
    </row>
    <row r="528" spans="1:34" x14ac:dyDescent="0.2">
      <c r="A528" s="4" t="s">
        <v>93</v>
      </c>
      <c r="B528" s="4" t="str">
        <f>IF(C528=0,"&lt;BLANK&gt;",Basisgegevens!$F$3)</f>
        <v>&lt;BLANK&gt;</v>
      </c>
      <c r="C528" s="4">
        <f>tussenblad!E517</f>
        <v>0</v>
      </c>
      <c r="D528" s="4">
        <f>tussenblad!H517</f>
        <v>0</v>
      </c>
      <c r="E528" s="25">
        <f>tussenblad!N517</f>
        <v>0</v>
      </c>
      <c r="F528" s="4">
        <f>tussenblad!O517</f>
        <v>0</v>
      </c>
      <c r="G528" s="4">
        <f>tussenblad!P517</f>
        <v>0</v>
      </c>
      <c r="H528" s="25">
        <f>tussenblad!BT517</f>
        <v>0</v>
      </c>
      <c r="I528" s="4">
        <f>tussenblad!Q517</f>
        <v>0</v>
      </c>
      <c r="J528" s="26">
        <f>tussenblad!R517</f>
        <v>0</v>
      </c>
      <c r="K528" s="4">
        <f>IF(tussenblad!$F517="HC","",tussenblad!F517)</f>
        <v>0</v>
      </c>
      <c r="L528" s="4">
        <f>IF(tussenblad!$F517="HC",1,0)</f>
        <v>0</v>
      </c>
      <c r="M528" s="4" t="str">
        <f>IF(tussenblad!V517="Uit",2,"")</f>
        <v/>
      </c>
      <c r="N528" s="4">
        <f>tussenblad!W517</f>
        <v>0</v>
      </c>
      <c r="O528" s="4">
        <f>tussenblad!BV517</f>
        <v>0</v>
      </c>
      <c r="P528" s="4">
        <f>tussenblad!BW517</f>
        <v>0</v>
      </c>
      <c r="Q528" s="4">
        <f>tussenblad!BX517</f>
        <v>0</v>
      </c>
      <c r="R528" s="4">
        <f>tussenblad!BY517</f>
        <v>0</v>
      </c>
      <c r="S528" s="4">
        <f>tussenblad!BZ517</f>
        <v>0</v>
      </c>
      <c r="T528" s="4">
        <f>tussenblad!CA517</f>
        <v>0</v>
      </c>
      <c r="U528" s="4">
        <f>tussenblad!CB517</f>
        <v>0</v>
      </c>
      <c r="V528" s="4">
        <f>tussenblad!CC517</f>
        <v>0</v>
      </c>
      <c r="W528" s="4" t="s">
        <v>94</v>
      </c>
      <c r="X528" s="4" t="s">
        <v>94</v>
      </c>
      <c r="Y528" s="4" t="s">
        <v>94</v>
      </c>
      <c r="Z528" s="4" t="s">
        <v>95</v>
      </c>
      <c r="AA528" s="4" t="s">
        <v>95</v>
      </c>
      <c r="AB528" s="4" t="s">
        <v>95</v>
      </c>
      <c r="AC528" s="4" t="s">
        <v>91</v>
      </c>
      <c r="AD528" s="4" t="s">
        <v>91</v>
      </c>
      <c r="AE528" s="4">
        <v>0</v>
      </c>
      <c r="AF528" s="4">
        <v>0</v>
      </c>
      <c r="AG528" s="4">
        <f>tussenblad!J517</f>
        <v>0</v>
      </c>
      <c r="AH528" s="4">
        <f>tussenblad!I517</f>
        <v>0</v>
      </c>
    </row>
    <row r="529" spans="1:34" x14ac:dyDescent="0.2">
      <c r="A529" s="4" t="s">
        <v>93</v>
      </c>
      <c r="B529" s="4" t="str">
        <f>IF(C529=0,"&lt;BLANK&gt;",Basisgegevens!$F$3)</f>
        <v>&lt;BLANK&gt;</v>
      </c>
      <c r="C529" s="4">
        <f>tussenblad!E518</f>
        <v>0</v>
      </c>
      <c r="D529" s="4">
        <f>tussenblad!H518</f>
        <v>0</v>
      </c>
      <c r="E529" s="25">
        <f>tussenblad!N518</f>
        <v>0</v>
      </c>
      <c r="F529" s="4">
        <f>tussenblad!O518</f>
        <v>0</v>
      </c>
      <c r="G529" s="4">
        <f>tussenblad!P518</f>
        <v>0</v>
      </c>
      <c r="H529" s="25">
        <f>tussenblad!BT518</f>
        <v>0</v>
      </c>
      <c r="I529" s="4">
        <f>tussenblad!Q518</f>
        <v>0</v>
      </c>
      <c r="J529" s="26">
        <f>tussenblad!R518</f>
        <v>0</v>
      </c>
      <c r="K529" s="4">
        <f>IF(tussenblad!$F518="HC","",tussenblad!F518)</f>
        <v>0</v>
      </c>
      <c r="L529" s="4">
        <f>IF(tussenblad!$F518="HC",1,0)</f>
        <v>0</v>
      </c>
      <c r="M529" s="4" t="str">
        <f>IF(tussenblad!V518="Uit",2,"")</f>
        <v/>
      </c>
      <c r="N529" s="4">
        <f>tussenblad!W518</f>
        <v>0</v>
      </c>
      <c r="O529" s="4">
        <f>tussenblad!BV518</f>
        <v>0</v>
      </c>
      <c r="P529" s="4">
        <f>tussenblad!BW518</f>
        <v>0</v>
      </c>
      <c r="Q529" s="4">
        <f>tussenblad!BX518</f>
        <v>0</v>
      </c>
      <c r="R529" s="4">
        <f>tussenblad!BY518</f>
        <v>0</v>
      </c>
      <c r="S529" s="4">
        <f>tussenblad!BZ518</f>
        <v>0</v>
      </c>
      <c r="T529" s="4">
        <f>tussenblad!CA518</f>
        <v>0</v>
      </c>
      <c r="U529" s="4">
        <f>tussenblad!CB518</f>
        <v>0</v>
      </c>
      <c r="V529" s="4">
        <f>tussenblad!CC518</f>
        <v>0</v>
      </c>
      <c r="W529" s="4" t="s">
        <v>94</v>
      </c>
      <c r="X529" s="4" t="s">
        <v>94</v>
      </c>
      <c r="Y529" s="4" t="s">
        <v>94</v>
      </c>
      <c r="Z529" s="4" t="s">
        <v>95</v>
      </c>
      <c r="AA529" s="4" t="s">
        <v>95</v>
      </c>
      <c r="AB529" s="4" t="s">
        <v>95</v>
      </c>
      <c r="AC529" s="4" t="s">
        <v>91</v>
      </c>
      <c r="AD529" s="4" t="s">
        <v>91</v>
      </c>
      <c r="AE529" s="4">
        <v>0</v>
      </c>
      <c r="AF529" s="4">
        <v>0</v>
      </c>
      <c r="AG529" s="4">
        <f>tussenblad!J518</f>
        <v>0</v>
      </c>
      <c r="AH529" s="4">
        <f>tussenblad!I518</f>
        <v>0</v>
      </c>
    </row>
    <row r="530" spans="1:34" x14ac:dyDescent="0.2">
      <c r="A530" s="4" t="s">
        <v>93</v>
      </c>
      <c r="B530" s="4" t="str">
        <f>IF(C530=0,"&lt;BLANK&gt;",Basisgegevens!$F$3)</f>
        <v>&lt;BLANK&gt;</v>
      </c>
      <c r="C530" s="4">
        <f>tussenblad!E519</f>
        <v>0</v>
      </c>
      <c r="D530" s="4">
        <f>tussenblad!H519</f>
        <v>0</v>
      </c>
      <c r="E530" s="25">
        <f>tussenblad!N519</f>
        <v>0</v>
      </c>
      <c r="F530" s="4">
        <f>tussenblad!O519</f>
        <v>0</v>
      </c>
      <c r="G530" s="4">
        <f>tussenblad!P519</f>
        <v>0</v>
      </c>
      <c r="H530" s="25">
        <f>tussenblad!BT519</f>
        <v>0</v>
      </c>
      <c r="I530" s="4">
        <f>tussenblad!Q519</f>
        <v>0</v>
      </c>
      <c r="J530" s="26">
        <f>tussenblad!R519</f>
        <v>0</v>
      </c>
      <c r="K530" s="4">
        <f>IF(tussenblad!$F519="HC","",tussenblad!F519)</f>
        <v>0</v>
      </c>
      <c r="L530" s="4">
        <f>IF(tussenblad!$F519="HC",1,0)</f>
        <v>0</v>
      </c>
      <c r="M530" s="4" t="str">
        <f>IF(tussenblad!V519="Uit",2,"")</f>
        <v/>
      </c>
      <c r="N530" s="4">
        <f>tussenblad!W519</f>
        <v>0</v>
      </c>
      <c r="O530" s="4">
        <f>tussenblad!BV519</f>
        <v>0</v>
      </c>
      <c r="P530" s="4">
        <f>tussenblad!BW519</f>
        <v>0</v>
      </c>
      <c r="Q530" s="4">
        <f>tussenblad!BX519</f>
        <v>0</v>
      </c>
      <c r="R530" s="4">
        <f>tussenblad!BY519</f>
        <v>0</v>
      </c>
      <c r="S530" s="4">
        <f>tussenblad!BZ519</f>
        <v>0</v>
      </c>
      <c r="T530" s="4">
        <f>tussenblad!CA519</f>
        <v>0</v>
      </c>
      <c r="U530" s="4">
        <f>tussenblad!CB519</f>
        <v>0</v>
      </c>
      <c r="V530" s="4">
        <f>tussenblad!CC519</f>
        <v>0</v>
      </c>
      <c r="W530" s="4" t="s">
        <v>94</v>
      </c>
      <c r="X530" s="4" t="s">
        <v>94</v>
      </c>
      <c r="Y530" s="4" t="s">
        <v>94</v>
      </c>
      <c r="Z530" s="4" t="s">
        <v>95</v>
      </c>
      <c r="AA530" s="4" t="s">
        <v>95</v>
      </c>
      <c r="AB530" s="4" t="s">
        <v>95</v>
      </c>
      <c r="AC530" s="4" t="s">
        <v>91</v>
      </c>
      <c r="AD530" s="4" t="s">
        <v>91</v>
      </c>
      <c r="AE530" s="4">
        <v>0</v>
      </c>
      <c r="AF530" s="4">
        <v>0</v>
      </c>
      <c r="AG530" s="4">
        <f>tussenblad!J519</f>
        <v>0</v>
      </c>
      <c r="AH530" s="4">
        <f>tussenblad!I519</f>
        <v>0</v>
      </c>
    </row>
    <row r="531" spans="1:34" x14ac:dyDescent="0.2">
      <c r="A531" s="4" t="s">
        <v>93</v>
      </c>
      <c r="B531" s="4" t="str">
        <f>IF(C531=0,"&lt;BLANK&gt;",Basisgegevens!$F$3)</f>
        <v>&lt;BLANK&gt;</v>
      </c>
      <c r="C531" s="4">
        <f>tussenblad!E520</f>
        <v>0</v>
      </c>
      <c r="D531" s="4">
        <f>tussenblad!H520</f>
        <v>0</v>
      </c>
      <c r="E531" s="25">
        <f>tussenblad!N520</f>
        <v>0</v>
      </c>
      <c r="F531" s="4">
        <f>tussenblad!O520</f>
        <v>0</v>
      </c>
      <c r="G531" s="4">
        <f>tussenblad!P520</f>
        <v>0</v>
      </c>
      <c r="H531" s="25">
        <f>tussenblad!BT520</f>
        <v>0</v>
      </c>
      <c r="I531" s="4">
        <f>tussenblad!Q520</f>
        <v>0</v>
      </c>
      <c r="J531" s="26">
        <f>tussenblad!R520</f>
        <v>0</v>
      </c>
      <c r="K531" s="4">
        <f>IF(tussenblad!$F520="HC","",tussenblad!F520)</f>
        <v>0</v>
      </c>
      <c r="L531" s="4">
        <f>IF(tussenblad!$F520="HC",1,0)</f>
        <v>0</v>
      </c>
      <c r="M531" s="4" t="str">
        <f>IF(tussenblad!V520="Uit",2,"")</f>
        <v/>
      </c>
      <c r="N531" s="4">
        <f>tussenblad!W520</f>
        <v>0</v>
      </c>
      <c r="O531" s="4">
        <f>tussenblad!BV520</f>
        <v>0</v>
      </c>
      <c r="P531" s="4">
        <f>tussenblad!BW520</f>
        <v>0</v>
      </c>
      <c r="Q531" s="4">
        <f>tussenblad!BX520</f>
        <v>0</v>
      </c>
      <c r="R531" s="4">
        <f>tussenblad!BY520</f>
        <v>0</v>
      </c>
      <c r="S531" s="4">
        <f>tussenblad!BZ520</f>
        <v>0</v>
      </c>
      <c r="T531" s="4">
        <f>tussenblad!CA520</f>
        <v>0</v>
      </c>
      <c r="U531" s="4">
        <f>tussenblad!CB520</f>
        <v>0</v>
      </c>
      <c r="V531" s="4">
        <f>tussenblad!CC520</f>
        <v>0</v>
      </c>
      <c r="W531" s="4" t="s">
        <v>94</v>
      </c>
      <c r="X531" s="4" t="s">
        <v>94</v>
      </c>
      <c r="Y531" s="4" t="s">
        <v>94</v>
      </c>
      <c r="Z531" s="4" t="s">
        <v>95</v>
      </c>
      <c r="AA531" s="4" t="s">
        <v>95</v>
      </c>
      <c r="AB531" s="4" t="s">
        <v>95</v>
      </c>
      <c r="AC531" s="4" t="s">
        <v>91</v>
      </c>
      <c r="AD531" s="4" t="s">
        <v>91</v>
      </c>
      <c r="AE531" s="4">
        <v>0</v>
      </c>
      <c r="AF531" s="4">
        <v>0</v>
      </c>
      <c r="AG531" s="4">
        <f>tussenblad!J520</f>
        <v>0</v>
      </c>
      <c r="AH531" s="4">
        <f>tussenblad!I520</f>
        <v>0</v>
      </c>
    </row>
    <row r="532" spans="1:34" x14ac:dyDescent="0.2">
      <c r="A532" s="4" t="s">
        <v>93</v>
      </c>
      <c r="B532" s="4" t="str">
        <f>IF(C532=0,"&lt;BLANK&gt;",Basisgegevens!$F$3)</f>
        <v>&lt;BLANK&gt;</v>
      </c>
      <c r="C532" s="4">
        <f>tussenblad!E521</f>
        <v>0</v>
      </c>
      <c r="D532" s="4">
        <f>tussenblad!H521</f>
        <v>0</v>
      </c>
      <c r="E532" s="25">
        <f>tussenblad!N521</f>
        <v>0</v>
      </c>
      <c r="F532" s="4">
        <f>tussenblad!O521</f>
        <v>0</v>
      </c>
      <c r="G532" s="4">
        <f>tussenblad!P521</f>
        <v>0</v>
      </c>
      <c r="H532" s="25">
        <f>tussenblad!BT521</f>
        <v>0</v>
      </c>
      <c r="I532" s="4">
        <f>tussenblad!Q521</f>
        <v>0</v>
      </c>
      <c r="J532" s="26">
        <f>tussenblad!R521</f>
        <v>0</v>
      </c>
      <c r="K532" s="4">
        <f>IF(tussenblad!$F521="HC","",tussenblad!F521)</f>
        <v>0</v>
      </c>
      <c r="L532" s="4">
        <f>IF(tussenblad!$F521="HC",1,0)</f>
        <v>0</v>
      </c>
      <c r="M532" s="4" t="str">
        <f>IF(tussenblad!V521="Uit",2,"")</f>
        <v/>
      </c>
      <c r="N532" s="4">
        <f>tussenblad!W521</f>
        <v>0</v>
      </c>
      <c r="O532" s="4">
        <f>tussenblad!BV521</f>
        <v>0</v>
      </c>
      <c r="P532" s="4">
        <f>tussenblad!BW521</f>
        <v>0</v>
      </c>
      <c r="Q532" s="4">
        <f>tussenblad!BX521</f>
        <v>0</v>
      </c>
      <c r="R532" s="4">
        <f>tussenblad!BY521</f>
        <v>0</v>
      </c>
      <c r="S532" s="4">
        <f>tussenblad!BZ521</f>
        <v>0</v>
      </c>
      <c r="T532" s="4">
        <f>tussenblad!CA521</f>
        <v>0</v>
      </c>
      <c r="U532" s="4">
        <f>tussenblad!CB521</f>
        <v>0</v>
      </c>
      <c r="V532" s="4">
        <f>tussenblad!CC521</f>
        <v>0</v>
      </c>
      <c r="W532" s="4" t="s">
        <v>94</v>
      </c>
      <c r="X532" s="4" t="s">
        <v>94</v>
      </c>
      <c r="Y532" s="4" t="s">
        <v>94</v>
      </c>
      <c r="Z532" s="4" t="s">
        <v>95</v>
      </c>
      <c r="AA532" s="4" t="s">
        <v>95</v>
      </c>
      <c r="AB532" s="4" t="s">
        <v>95</v>
      </c>
      <c r="AC532" s="4" t="s">
        <v>91</v>
      </c>
      <c r="AD532" s="4" t="s">
        <v>91</v>
      </c>
      <c r="AE532" s="4">
        <v>0</v>
      </c>
      <c r="AF532" s="4">
        <v>0</v>
      </c>
      <c r="AG532" s="4">
        <f>tussenblad!J521</f>
        <v>0</v>
      </c>
      <c r="AH532" s="4">
        <f>tussenblad!I521</f>
        <v>0</v>
      </c>
    </row>
    <row r="533" spans="1:34" x14ac:dyDescent="0.2">
      <c r="A533" s="4" t="s">
        <v>93</v>
      </c>
      <c r="B533" s="4" t="str">
        <f>IF(C533=0,"&lt;BLANK&gt;",Basisgegevens!$F$3)</f>
        <v>&lt;BLANK&gt;</v>
      </c>
      <c r="C533" s="4">
        <f>tussenblad!E522</f>
        <v>0</v>
      </c>
      <c r="D533" s="4">
        <f>tussenblad!H522</f>
        <v>0</v>
      </c>
      <c r="E533" s="25">
        <f>tussenblad!N522</f>
        <v>0</v>
      </c>
      <c r="F533" s="4">
        <f>tussenblad!O522</f>
        <v>0</v>
      </c>
      <c r="G533" s="4">
        <f>tussenblad!P522</f>
        <v>0</v>
      </c>
      <c r="H533" s="25">
        <f>tussenblad!BT522</f>
        <v>0</v>
      </c>
      <c r="I533" s="4">
        <f>tussenblad!Q522</f>
        <v>0</v>
      </c>
      <c r="J533" s="26">
        <f>tussenblad!R522</f>
        <v>0</v>
      </c>
      <c r="K533" s="4">
        <f>IF(tussenblad!$F522="HC","",tussenblad!F522)</f>
        <v>0</v>
      </c>
      <c r="L533" s="4">
        <f>IF(tussenblad!$F522="HC",1,0)</f>
        <v>0</v>
      </c>
      <c r="M533" s="4" t="str">
        <f>IF(tussenblad!V522="Uit",2,"")</f>
        <v/>
      </c>
      <c r="N533" s="4">
        <f>tussenblad!W522</f>
        <v>0</v>
      </c>
      <c r="O533" s="4">
        <f>tussenblad!BV522</f>
        <v>0</v>
      </c>
      <c r="P533" s="4">
        <f>tussenblad!BW522</f>
        <v>0</v>
      </c>
      <c r="Q533" s="4">
        <f>tussenblad!BX522</f>
        <v>0</v>
      </c>
      <c r="R533" s="4">
        <f>tussenblad!BY522</f>
        <v>0</v>
      </c>
      <c r="S533" s="4">
        <f>tussenblad!BZ522</f>
        <v>0</v>
      </c>
      <c r="T533" s="4">
        <f>tussenblad!CA522</f>
        <v>0</v>
      </c>
      <c r="U533" s="4">
        <f>tussenblad!CB522</f>
        <v>0</v>
      </c>
      <c r="V533" s="4">
        <f>tussenblad!CC522</f>
        <v>0</v>
      </c>
      <c r="W533" s="4" t="s">
        <v>94</v>
      </c>
      <c r="X533" s="4" t="s">
        <v>94</v>
      </c>
      <c r="Y533" s="4" t="s">
        <v>94</v>
      </c>
      <c r="Z533" s="4" t="s">
        <v>95</v>
      </c>
      <c r="AA533" s="4" t="s">
        <v>95</v>
      </c>
      <c r="AB533" s="4" t="s">
        <v>95</v>
      </c>
      <c r="AC533" s="4" t="s">
        <v>91</v>
      </c>
      <c r="AD533" s="4" t="s">
        <v>91</v>
      </c>
      <c r="AE533" s="4">
        <v>0</v>
      </c>
      <c r="AF533" s="4">
        <v>0</v>
      </c>
      <c r="AG533" s="4">
        <f>tussenblad!J522</f>
        <v>0</v>
      </c>
      <c r="AH533" s="4">
        <f>tussenblad!I522</f>
        <v>0</v>
      </c>
    </row>
    <row r="534" spans="1:34" x14ac:dyDescent="0.2">
      <c r="A534" s="4" t="s">
        <v>93</v>
      </c>
      <c r="B534" s="4" t="str">
        <f>IF(C534=0,"&lt;BLANK&gt;",Basisgegevens!$F$3)</f>
        <v>&lt;BLANK&gt;</v>
      </c>
      <c r="C534" s="4">
        <f>tussenblad!E523</f>
        <v>0</v>
      </c>
      <c r="D534" s="4">
        <f>tussenblad!H523</f>
        <v>0</v>
      </c>
      <c r="E534" s="25">
        <f>tussenblad!N523</f>
        <v>0</v>
      </c>
      <c r="F534" s="4">
        <f>tussenblad!O523</f>
        <v>0</v>
      </c>
      <c r="G534" s="4">
        <f>tussenblad!P523</f>
        <v>0</v>
      </c>
      <c r="H534" s="25">
        <f>tussenblad!BT523</f>
        <v>0</v>
      </c>
      <c r="I534" s="4">
        <f>tussenblad!Q523</f>
        <v>0</v>
      </c>
      <c r="J534" s="26">
        <f>tussenblad!R523</f>
        <v>0</v>
      </c>
      <c r="K534" s="4">
        <f>IF(tussenblad!$F523="HC","",tussenblad!F523)</f>
        <v>0</v>
      </c>
      <c r="L534" s="4">
        <f>IF(tussenblad!$F523="HC",1,0)</f>
        <v>0</v>
      </c>
      <c r="M534" s="4" t="str">
        <f>IF(tussenblad!V523="Uit",2,"")</f>
        <v/>
      </c>
      <c r="N534" s="4">
        <f>tussenblad!W523</f>
        <v>0</v>
      </c>
      <c r="O534" s="4">
        <f>tussenblad!BV523</f>
        <v>0</v>
      </c>
      <c r="P534" s="4">
        <f>tussenblad!BW523</f>
        <v>0</v>
      </c>
      <c r="Q534" s="4">
        <f>tussenblad!BX523</f>
        <v>0</v>
      </c>
      <c r="R534" s="4">
        <f>tussenblad!BY523</f>
        <v>0</v>
      </c>
      <c r="S534" s="4">
        <f>tussenblad!BZ523</f>
        <v>0</v>
      </c>
      <c r="T534" s="4">
        <f>tussenblad!CA523</f>
        <v>0</v>
      </c>
      <c r="U534" s="4">
        <f>tussenblad!CB523</f>
        <v>0</v>
      </c>
      <c r="V534" s="4">
        <f>tussenblad!CC523</f>
        <v>0</v>
      </c>
      <c r="W534" s="4" t="s">
        <v>94</v>
      </c>
      <c r="X534" s="4" t="s">
        <v>94</v>
      </c>
      <c r="Y534" s="4" t="s">
        <v>94</v>
      </c>
      <c r="Z534" s="4" t="s">
        <v>95</v>
      </c>
      <c r="AA534" s="4" t="s">
        <v>95</v>
      </c>
      <c r="AB534" s="4" t="s">
        <v>95</v>
      </c>
      <c r="AC534" s="4" t="s">
        <v>91</v>
      </c>
      <c r="AD534" s="4" t="s">
        <v>91</v>
      </c>
      <c r="AE534" s="4">
        <v>0</v>
      </c>
      <c r="AF534" s="4">
        <v>0</v>
      </c>
      <c r="AG534" s="4">
        <f>tussenblad!J523</f>
        <v>0</v>
      </c>
      <c r="AH534" s="4">
        <f>tussenblad!I523</f>
        <v>0</v>
      </c>
    </row>
    <row r="535" spans="1:34" x14ac:dyDescent="0.2">
      <c r="A535" s="4" t="s">
        <v>93</v>
      </c>
      <c r="B535" s="4" t="str">
        <f>IF(C535=0,"&lt;BLANK&gt;",Basisgegevens!$F$3)</f>
        <v>&lt;BLANK&gt;</v>
      </c>
      <c r="C535" s="4">
        <f>tussenblad!E524</f>
        <v>0</v>
      </c>
      <c r="D535" s="4">
        <f>tussenblad!H524</f>
        <v>0</v>
      </c>
      <c r="E535" s="25">
        <f>tussenblad!N524</f>
        <v>0</v>
      </c>
      <c r="F535" s="4">
        <f>tussenblad!O524</f>
        <v>0</v>
      </c>
      <c r="G535" s="4">
        <f>tussenblad!P524</f>
        <v>0</v>
      </c>
      <c r="H535" s="25">
        <f>tussenblad!BT524</f>
        <v>0</v>
      </c>
      <c r="I535" s="4">
        <f>tussenblad!Q524</f>
        <v>0</v>
      </c>
      <c r="J535" s="26">
        <f>tussenblad!R524</f>
        <v>0</v>
      </c>
      <c r="K535" s="4">
        <f>IF(tussenblad!$F524="HC","",tussenblad!F524)</f>
        <v>0</v>
      </c>
      <c r="L535" s="4">
        <f>IF(tussenblad!$F524="HC",1,0)</f>
        <v>0</v>
      </c>
      <c r="M535" s="4" t="str">
        <f>IF(tussenblad!V524="Uit",2,"")</f>
        <v/>
      </c>
      <c r="N535" s="4">
        <f>tussenblad!W524</f>
        <v>0</v>
      </c>
      <c r="O535" s="4">
        <f>tussenblad!BV524</f>
        <v>0</v>
      </c>
      <c r="P535" s="4">
        <f>tussenblad!BW524</f>
        <v>0</v>
      </c>
      <c r="Q535" s="4">
        <f>tussenblad!BX524</f>
        <v>0</v>
      </c>
      <c r="R535" s="4">
        <f>tussenblad!BY524</f>
        <v>0</v>
      </c>
      <c r="S535" s="4">
        <f>tussenblad!BZ524</f>
        <v>0</v>
      </c>
      <c r="T535" s="4">
        <f>tussenblad!CA524</f>
        <v>0</v>
      </c>
      <c r="U535" s="4">
        <f>tussenblad!CB524</f>
        <v>0</v>
      </c>
      <c r="V535" s="4">
        <f>tussenblad!CC524</f>
        <v>0</v>
      </c>
      <c r="W535" s="4" t="s">
        <v>94</v>
      </c>
      <c r="X535" s="4" t="s">
        <v>94</v>
      </c>
      <c r="Y535" s="4" t="s">
        <v>94</v>
      </c>
      <c r="Z535" s="4" t="s">
        <v>95</v>
      </c>
      <c r="AA535" s="4" t="s">
        <v>95</v>
      </c>
      <c r="AB535" s="4" t="s">
        <v>95</v>
      </c>
      <c r="AC535" s="4" t="s">
        <v>91</v>
      </c>
      <c r="AD535" s="4" t="s">
        <v>91</v>
      </c>
      <c r="AE535" s="4">
        <v>0</v>
      </c>
      <c r="AF535" s="4">
        <v>0</v>
      </c>
      <c r="AG535" s="4">
        <f>tussenblad!J524</f>
        <v>0</v>
      </c>
      <c r="AH535" s="4">
        <f>tussenblad!I524</f>
        <v>0</v>
      </c>
    </row>
    <row r="536" spans="1:34" x14ac:dyDescent="0.2">
      <c r="A536" s="4" t="s">
        <v>93</v>
      </c>
      <c r="B536" s="4" t="str">
        <f>IF(C536=0,"&lt;BLANK&gt;",Basisgegevens!$F$3)</f>
        <v>&lt;BLANK&gt;</v>
      </c>
      <c r="C536" s="4">
        <f>tussenblad!E525</f>
        <v>0</v>
      </c>
      <c r="D536" s="4">
        <f>tussenblad!H525</f>
        <v>0</v>
      </c>
      <c r="E536" s="25">
        <f>tussenblad!N525</f>
        <v>0</v>
      </c>
      <c r="F536" s="4">
        <f>tussenblad!O525</f>
        <v>0</v>
      </c>
      <c r="G536" s="4">
        <f>tussenblad!P525</f>
        <v>0</v>
      </c>
      <c r="H536" s="25">
        <f>tussenblad!BT525</f>
        <v>0</v>
      </c>
      <c r="I536" s="4">
        <f>tussenblad!Q525</f>
        <v>0</v>
      </c>
      <c r="J536" s="26">
        <f>tussenblad!R525</f>
        <v>0</v>
      </c>
      <c r="K536" s="4">
        <f>IF(tussenblad!$F525="HC","",tussenblad!F525)</f>
        <v>0</v>
      </c>
      <c r="L536" s="4">
        <f>IF(tussenblad!$F525="HC",1,0)</f>
        <v>0</v>
      </c>
      <c r="M536" s="4" t="str">
        <f>IF(tussenblad!V525="Uit",2,"")</f>
        <v/>
      </c>
      <c r="N536" s="4">
        <f>tussenblad!W525</f>
        <v>0</v>
      </c>
      <c r="O536" s="4">
        <f>tussenblad!BV525</f>
        <v>0</v>
      </c>
      <c r="P536" s="4">
        <f>tussenblad!BW525</f>
        <v>0</v>
      </c>
      <c r="Q536" s="4">
        <f>tussenblad!BX525</f>
        <v>0</v>
      </c>
      <c r="R536" s="4">
        <f>tussenblad!BY525</f>
        <v>0</v>
      </c>
      <c r="S536" s="4">
        <f>tussenblad!BZ525</f>
        <v>0</v>
      </c>
      <c r="T536" s="4">
        <f>tussenblad!CA525</f>
        <v>0</v>
      </c>
      <c r="U536" s="4">
        <f>tussenblad!CB525</f>
        <v>0</v>
      </c>
      <c r="V536" s="4">
        <f>tussenblad!CC525</f>
        <v>0</v>
      </c>
      <c r="W536" s="4" t="s">
        <v>94</v>
      </c>
      <c r="X536" s="4" t="s">
        <v>94</v>
      </c>
      <c r="Y536" s="4" t="s">
        <v>94</v>
      </c>
      <c r="Z536" s="4" t="s">
        <v>95</v>
      </c>
      <c r="AA536" s="4" t="s">
        <v>95</v>
      </c>
      <c r="AB536" s="4" t="s">
        <v>95</v>
      </c>
      <c r="AC536" s="4" t="s">
        <v>91</v>
      </c>
      <c r="AD536" s="4" t="s">
        <v>91</v>
      </c>
      <c r="AE536" s="4">
        <v>0</v>
      </c>
      <c r="AF536" s="4">
        <v>0</v>
      </c>
      <c r="AG536" s="4">
        <f>tussenblad!J525</f>
        <v>0</v>
      </c>
      <c r="AH536" s="4">
        <f>tussenblad!I525</f>
        <v>0</v>
      </c>
    </row>
    <row r="537" spans="1:34" x14ac:dyDescent="0.2">
      <c r="A537" s="4" t="s">
        <v>93</v>
      </c>
      <c r="B537" s="4" t="str">
        <f>IF(C537=0,"&lt;BLANK&gt;",Basisgegevens!$F$3)</f>
        <v>&lt;BLANK&gt;</v>
      </c>
      <c r="C537" s="4">
        <f>tussenblad!E526</f>
        <v>0</v>
      </c>
      <c r="D537" s="4">
        <f>tussenblad!H526</f>
        <v>0</v>
      </c>
      <c r="E537" s="25">
        <f>tussenblad!N526</f>
        <v>0</v>
      </c>
      <c r="F537" s="4">
        <f>tussenblad!O526</f>
        <v>0</v>
      </c>
      <c r="G537" s="4">
        <f>tussenblad!P526</f>
        <v>0</v>
      </c>
      <c r="H537" s="25">
        <f>tussenblad!BT526</f>
        <v>0</v>
      </c>
      <c r="I537" s="4">
        <f>tussenblad!Q526</f>
        <v>0</v>
      </c>
      <c r="J537" s="26">
        <f>tussenblad!R526</f>
        <v>0</v>
      </c>
      <c r="K537" s="4">
        <f>IF(tussenblad!$F526="HC","",tussenblad!F526)</f>
        <v>0</v>
      </c>
      <c r="L537" s="4">
        <f>IF(tussenblad!$F526="HC",1,0)</f>
        <v>0</v>
      </c>
      <c r="M537" s="4" t="str">
        <f>IF(tussenblad!V526="Uit",2,"")</f>
        <v/>
      </c>
      <c r="N537" s="4">
        <f>tussenblad!W526</f>
        <v>0</v>
      </c>
      <c r="O537" s="4">
        <f>tussenblad!BV526</f>
        <v>0</v>
      </c>
      <c r="P537" s="4">
        <f>tussenblad!BW526</f>
        <v>0</v>
      </c>
      <c r="Q537" s="4">
        <f>tussenblad!BX526</f>
        <v>0</v>
      </c>
      <c r="R537" s="4">
        <f>tussenblad!BY526</f>
        <v>0</v>
      </c>
      <c r="S537" s="4">
        <f>tussenblad!BZ526</f>
        <v>0</v>
      </c>
      <c r="T537" s="4">
        <f>tussenblad!CA526</f>
        <v>0</v>
      </c>
      <c r="U537" s="4">
        <f>tussenblad!CB526</f>
        <v>0</v>
      </c>
      <c r="V537" s="4">
        <f>tussenblad!CC526</f>
        <v>0</v>
      </c>
      <c r="W537" s="4" t="s">
        <v>94</v>
      </c>
      <c r="X537" s="4" t="s">
        <v>94</v>
      </c>
      <c r="Y537" s="4" t="s">
        <v>94</v>
      </c>
      <c r="Z537" s="4" t="s">
        <v>95</v>
      </c>
      <c r="AA537" s="4" t="s">
        <v>95</v>
      </c>
      <c r="AB537" s="4" t="s">
        <v>95</v>
      </c>
      <c r="AC537" s="4" t="s">
        <v>91</v>
      </c>
      <c r="AD537" s="4" t="s">
        <v>91</v>
      </c>
      <c r="AE537" s="4">
        <v>0</v>
      </c>
      <c r="AF537" s="4">
        <v>0</v>
      </c>
      <c r="AG537" s="4">
        <f>tussenblad!J526</f>
        <v>0</v>
      </c>
      <c r="AH537" s="4">
        <f>tussenblad!I526</f>
        <v>0</v>
      </c>
    </row>
    <row r="538" spans="1:34" x14ac:dyDescent="0.2">
      <c r="A538" s="4" t="s">
        <v>93</v>
      </c>
      <c r="B538" s="4" t="str">
        <f>IF(C538=0,"&lt;BLANK&gt;",Basisgegevens!$F$3)</f>
        <v>&lt;BLANK&gt;</v>
      </c>
      <c r="C538" s="4">
        <f>tussenblad!E527</f>
        <v>0</v>
      </c>
      <c r="D538" s="4">
        <f>tussenblad!H527</f>
        <v>0</v>
      </c>
      <c r="E538" s="25">
        <f>tussenblad!N527</f>
        <v>0</v>
      </c>
      <c r="F538" s="4">
        <f>tussenblad!O527</f>
        <v>0</v>
      </c>
      <c r="G538" s="4">
        <f>tussenblad!P527</f>
        <v>0</v>
      </c>
      <c r="H538" s="25">
        <f>tussenblad!BT527</f>
        <v>0</v>
      </c>
      <c r="I538" s="4">
        <f>tussenblad!Q527</f>
        <v>0</v>
      </c>
      <c r="J538" s="26">
        <f>tussenblad!R527</f>
        <v>0</v>
      </c>
      <c r="K538" s="4">
        <f>IF(tussenblad!$F527="HC","",tussenblad!F527)</f>
        <v>0</v>
      </c>
      <c r="L538" s="4">
        <f>IF(tussenblad!$F527="HC",1,0)</f>
        <v>0</v>
      </c>
      <c r="M538" s="4" t="str">
        <f>IF(tussenblad!V527="Uit",2,"")</f>
        <v/>
      </c>
      <c r="N538" s="4">
        <f>tussenblad!W527</f>
        <v>0</v>
      </c>
      <c r="O538" s="4">
        <f>tussenblad!BV527</f>
        <v>0</v>
      </c>
      <c r="P538" s="4">
        <f>tussenblad!BW527</f>
        <v>0</v>
      </c>
      <c r="Q538" s="4">
        <f>tussenblad!BX527</f>
        <v>0</v>
      </c>
      <c r="R538" s="4">
        <f>tussenblad!BY527</f>
        <v>0</v>
      </c>
      <c r="S538" s="4">
        <f>tussenblad!BZ527</f>
        <v>0</v>
      </c>
      <c r="T538" s="4">
        <f>tussenblad!CA527</f>
        <v>0</v>
      </c>
      <c r="U538" s="4">
        <f>tussenblad!CB527</f>
        <v>0</v>
      </c>
      <c r="V538" s="4">
        <f>tussenblad!CC527</f>
        <v>0</v>
      </c>
      <c r="W538" s="4" t="s">
        <v>94</v>
      </c>
      <c r="X538" s="4" t="s">
        <v>94</v>
      </c>
      <c r="Y538" s="4" t="s">
        <v>94</v>
      </c>
      <c r="Z538" s="4" t="s">
        <v>95</v>
      </c>
      <c r="AA538" s="4" t="s">
        <v>95</v>
      </c>
      <c r="AB538" s="4" t="s">
        <v>95</v>
      </c>
      <c r="AC538" s="4" t="s">
        <v>91</v>
      </c>
      <c r="AD538" s="4" t="s">
        <v>91</v>
      </c>
      <c r="AE538" s="4">
        <v>0</v>
      </c>
      <c r="AF538" s="4">
        <v>0</v>
      </c>
      <c r="AG538" s="4">
        <f>tussenblad!J527</f>
        <v>0</v>
      </c>
      <c r="AH538" s="4">
        <f>tussenblad!I527</f>
        <v>0</v>
      </c>
    </row>
    <row r="539" spans="1:34" x14ac:dyDescent="0.2">
      <c r="A539" s="4" t="s">
        <v>93</v>
      </c>
      <c r="B539" s="4" t="str">
        <f>IF(C539=0,"&lt;BLANK&gt;",Basisgegevens!$F$3)</f>
        <v>&lt;BLANK&gt;</v>
      </c>
      <c r="C539" s="4">
        <f>tussenblad!E528</f>
        <v>0</v>
      </c>
      <c r="D539" s="4">
        <f>tussenblad!H528</f>
        <v>0</v>
      </c>
      <c r="E539" s="25">
        <f>tussenblad!N528</f>
        <v>0</v>
      </c>
      <c r="F539" s="4">
        <f>tussenblad!O528</f>
        <v>0</v>
      </c>
      <c r="G539" s="4">
        <f>tussenblad!P528</f>
        <v>0</v>
      </c>
      <c r="H539" s="25">
        <f>tussenblad!BT528</f>
        <v>0</v>
      </c>
      <c r="I539" s="4">
        <f>tussenblad!Q528</f>
        <v>0</v>
      </c>
      <c r="J539" s="26">
        <f>tussenblad!R528</f>
        <v>0</v>
      </c>
      <c r="K539" s="4">
        <f>IF(tussenblad!$F528="HC","",tussenblad!F528)</f>
        <v>0</v>
      </c>
      <c r="L539" s="4">
        <f>IF(tussenblad!$F528="HC",1,0)</f>
        <v>0</v>
      </c>
      <c r="M539" s="4" t="str">
        <f>IF(tussenblad!V528="Uit",2,"")</f>
        <v/>
      </c>
      <c r="N539" s="4">
        <f>tussenblad!W528</f>
        <v>0</v>
      </c>
      <c r="O539" s="4">
        <f>tussenblad!BV528</f>
        <v>0</v>
      </c>
      <c r="P539" s="4">
        <f>tussenblad!BW528</f>
        <v>0</v>
      </c>
      <c r="Q539" s="4">
        <f>tussenblad!BX528</f>
        <v>0</v>
      </c>
      <c r="R539" s="4">
        <f>tussenblad!BY528</f>
        <v>0</v>
      </c>
      <c r="S539" s="4">
        <f>tussenblad!BZ528</f>
        <v>0</v>
      </c>
      <c r="T539" s="4">
        <f>tussenblad!CA528</f>
        <v>0</v>
      </c>
      <c r="U539" s="4">
        <f>tussenblad!CB528</f>
        <v>0</v>
      </c>
      <c r="V539" s="4">
        <f>tussenblad!CC528</f>
        <v>0</v>
      </c>
      <c r="W539" s="4" t="s">
        <v>94</v>
      </c>
      <c r="X539" s="4" t="s">
        <v>94</v>
      </c>
      <c r="Y539" s="4" t="s">
        <v>94</v>
      </c>
      <c r="Z539" s="4" t="s">
        <v>95</v>
      </c>
      <c r="AA539" s="4" t="s">
        <v>95</v>
      </c>
      <c r="AB539" s="4" t="s">
        <v>95</v>
      </c>
      <c r="AC539" s="4" t="s">
        <v>91</v>
      </c>
      <c r="AD539" s="4" t="s">
        <v>91</v>
      </c>
      <c r="AE539" s="4">
        <v>0</v>
      </c>
      <c r="AF539" s="4">
        <v>0</v>
      </c>
      <c r="AG539" s="4">
        <f>tussenblad!J528</f>
        <v>0</v>
      </c>
      <c r="AH539" s="4">
        <f>tussenblad!I528</f>
        <v>0</v>
      </c>
    </row>
    <row r="540" spans="1:34" x14ac:dyDescent="0.2">
      <c r="A540" s="4" t="s">
        <v>93</v>
      </c>
      <c r="B540" s="4" t="str">
        <f>IF(C540=0,"&lt;BLANK&gt;",Basisgegevens!$F$3)</f>
        <v>&lt;BLANK&gt;</v>
      </c>
      <c r="C540" s="4">
        <f>tussenblad!E529</f>
        <v>0</v>
      </c>
      <c r="D540" s="4">
        <f>tussenblad!H529</f>
        <v>0</v>
      </c>
      <c r="E540" s="25">
        <f>tussenblad!N529</f>
        <v>0</v>
      </c>
      <c r="F540" s="4">
        <f>tussenblad!O529</f>
        <v>0</v>
      </c>
      <c r="G540" s="4">
        <f>tussenblad!P529</f>
        <v>0</v>
      </c>
      <c r="H540" s="25">
        <f>tussenblad!BT529</f>
        <v>0</v>
      </c>
      <c r="I540" s="4">
        <f>tussenblad!Q529</f>
        <v>0</v>
      </c>
      <c r="J540" s="26">
        <f>tussenblad!R529</f>
        <v>0</v>
      </c>
      <c r="K540" s="4">
        <f>IF(tussenblad!$F529="HC","",tussenblad!F529)</f>
        <v>0</v>
      </c>
      <c r="L540" s="4">
        <f>IF(tussenblad!$F529="HC",1,0)</f>
        <v>0</v>
      </c>
      <c r="M540" s="4" t="str">
        <f>IF(tussenblad!V529="Uit",2,"")</f>
        <v/>
      </c>
      <c r="N540" s="4">
        <f>tussenblad!W529</f>
        <v>0</v>
      </c>
      <c r="O540" s="4">
        <f>tussenblad!BV529</f>
        <v>0</v>
      </c>
      <c r="P540" s="4">
        <f>tussenblad!BW529</f>
        <v>0</v>
      </c>
      <c r="Q540" s="4">
        <f>tussenblad!BX529</f>
        <v>0</v>
      </c>
      <c r="R540" s="4">
        <f>tussenblad!BY529</f>
        <v>0</v>
      </c>
      <c r="S540" s="4">
        <f>tussenblad!BZ529</f>
        <v>0</v>
      </c>
      <c r="T540" s="4">
        <f>tussenblad!CA529</f>
        <v>0</v>
      </c>
      <c r="U540" s="4">
        <f>tussenblad!CB529</f>
        <v>0</v>
      </c>
      <c r="V540" s="4">
        <f>tussenblad!CC529</f>
        <v>0</v>
      </c>
      <c r="W540" s="4" t="s">
        <v>94</v>
      </c>
      <c r="X540" s="4" t="s">
        <v>94</v>
      </c>
      <c r="Y540" s="4" t="s">
        <v>94</v>
      </c>
      <c r="Z540" s="4" t="s">
        <v>95</v>
      </c>
      <c r="AA540" s="4" t="s">
        <v>95</v>
      </c>
      <c r="AB540" s="4" t="s">
        <v>95</v>
      </c>
      <c r="AC540" s="4" t="s">
        <v>91</v>
      </c>
      <c r="AD540" s="4" t="s">
        <v>91</v>
      </c>
      <c r="AE540" s="4">
        <v>0</v>
      </c>
      <c r="AF540" s="4">
        <v>0</v>
      </c>
      <c r="AG540" s="4">
        <f>tussenblad!J529</f>
        <v>0</v>
      </c>
      <c r="AH540" s="4">
        <f>tussenblad!I529</f>
        <v>0</v>
      </c>
    </row>
    <row r="541" spans="1:34" x14ac:dyDescent="0.2">
      <c r="A541" s="4" t="s">
        <v>93</v>
      </c>
      <c r="B541" s="4" t="str">
        <f>IF(C541=0,"&lt;BLANK&gt;",Basisgegevens!$F$3)</f>
        <v>&lt;BLANK&gt;</v>
      </c>
      <c r="C541" s="4">
        <f>tussenblad!E530</f>
        <v>0</v>
      </c>
      <c r="D541" s="4">
        <f>tussenblad!H530</f>
        <v>0</v>
      </c>
      <c r="E541" s="25">
        <f>tussenblad!N530</f>
        <v>0</v>
      </c>
      <c r="F541" s="4">
        <f>tussenblad!O530</f>
        <v>0</v>
      </c>
      <c r="G541" s="4">
        <f>tussenblad!P530</f>
        <v>0</v>
      </c>
      <c r="H541" s="25">
        <f>tussenblad!BT530</f>
        <v>0</v>
      </c>
      <c r="I541" s="4">
        <f>tussenblad!Q530</f>
        <v>0</v>
      </c>
      <c r="J541" s="26">
        <f>tussenblad!R530</f>
        <v>0</v>
      </c>
      <c r="K541" s="4">
        <f>IF(tussenblad!$F530="HC","",tussenblad!F530)</f>
        <v>0</v>
      </c>
      <c r="L541" s="4">
        <f>IF(tussenblad!$F530="HC",1,0)</f>
        <v>0</v>
      </c>
      <c r="M541" s="4" t="str">
        <f>IF(tussenblad!V530="Uit",2,"")</f>
        <v/>
      </c>
      <c r="N541" s="4">
        <f>tussenblad!W530</f>
        <v>0</v>
      </c>
      <c r="O541" s="4">
        <f>tussenblad!BV530</f>
        <v>0</v>
      </c>
      <c r="P541" s="4">
        <f>tussenblad!BW530</f>
        <v>0</v>
      </c>
      <c r="Q541" s="4">
        <f>tussenblad!BX530</f>
        <v>0</v>
      </c>
      <c r="R541" s="4">
        <f>tussenblad!BY530</f>
        <v>0</v>
      </c>
      <c r="S541" s="4">
        <f>tussenblad!BZ530</f>
        <v>0</v>
      </c>
      <c r="T541" s="4">
        <f>tussenblad!CA530</f>
        <v>0</v>
      </c>
      <c r="U541" s="4">
        <f>tussenblad!CB530</f>
        <v>0</v>
      </c>
      <c r="V541" s="4">
        <f>tussenblad!CC530</f>
        <v>0</v>
      </c>
      <c r="W541" s="4" t="s">
        <v>94</v>
      </c>
      <c r="X541" s="4" t="s">
        <v>94</v>
      </c>
      <c r="Y541" s="4" t="s">
        <v>94</v>
      </c>
      <c r="Z541" s="4" t="s">
        <v>95</v>
      </c>
      <c r="AA541" s="4" t="s">
        <v>95</v>
      </c>
      <c r="AB541" s="4" t="s">
        <v>95</v>
      </c>
      <c r="AC541" s="4" t="s">
        <v>91</v>
      </c>
      <c r="AD541" s="4" t="s">
        <v>91</v>
      </c>
      <c r="AE541" s="4">
        <v>0</v>
      </c>
      <c r="AF541" s="4">
        <v>0</v>
      </c>
      <c r="AG541" s="4">
        <f>tussenblad!J530</f>
        <v>0</v>
      </c>
      <c r="AH541" s="4">
        <f>tussenblad!I530</f>
        <v>0</v>
      </c>
    </row>
    <row r="542" spans="1:34" x14ac:dyDescent="0.2">
      <c r="A542" s="4" t="s">
        <v>93</v>
      </c>
      <c r="B542" s="4" t="str">
        <f>IF(C542=0,"&lt;BLANK&gt;",Basisgegevens!$F$3)</f>
        <v>&lt;BLANK&gt;</v>
      </c>
      <c r="C542" s="4">
        <f>tussenblad!E531</f>
        <v>0</v>
      </c>
      <c r="D542" s="4">
        <f>tussenblad!H531</f>
        <v>0</v>
      </c>
      <c r="E542" s="25">
        <f>tussenblad!N531</f>
        <v>0</v>
      </c>
      <c r="F542" s="4">
        <f>tussenblad!O531</f>
        <v>0</v>
      </c>
      <c r="G542" s="4">
        <f>tussenblad!P531</f>
        <v>0</v>
      </c>
      <c r="H542" s="25">
        <f>tussenblad!BT531</f>
        <v>0</v>
      </c>
      <c r="I542" s="4">
        <f>tussenblad!Q531</f>
        <v>0</v>
      </c>
      <c r="J542" s="26">
        <f>tussenblad!R531</f>
        <v>0</v>
      </c>
      <c r="K542" s="4">
        <f>IF(tussenblad!$F531="HC","",tussenblad!F531)</f>
        <v>0</v>
      </c>
      <c r="L542" s="4">
        <f>IF(tussenblad!$F531="HC",1,0)</f>
        <v>0</v>
      </c>
      <c r="M542" s="4" t="str">
        <f>IF(tussenblad!V531="Uit",2,"")</f>
        <v/>
      </c>
      <c r="N542" s="4">
        <f>tussenblad!W531</f>
        <v>0</v>
      </c>
      <c r="O542" s="4">
        <f>tussenblad!BV531</f>
        <v>0</v>
      </c>
      <c r="P542" s="4">
        <f>tussenblad!BW531</f>
        <v>0</v>
      </c>
      <c r="Q542" s="4">
        <f>tussenblad!BX531</f>
        <v>0</v>
      </c>
      <c r="R542" s="4">
        <f>tussenblad!BY531</f>
        <v>0</v>
      </c>
      <c r="S542" s="4">
        <f>tussenblad!BZ531</f>
        <v>0</v>
      </c>
      <c r="T542" s="4">
        <f>tussenblad!CA531</f>
        <v>0</v>
      </c>
      <c r="U542" s="4">
        <f>tussenblad!CB531</f>
        <v>0</v>
      </c>
      <c r="V542" s="4">
        <f>tussenblad!CC531</f>
        <v>0</v>
      </c>
      <c r="W542" s="4" t="s">
        <v>94</v>
      </c>
      <c r="X542" s="4" t="s">
        <v>94</v>
      </c>
      <c r="Y542" s="4" t="s">
        <v>94</v>
      </c>
      <c r="Z542" s="4" t="s">
        <v>95</v>
      </c>
      <c r="AA542" s="4" t="s">
        <v>95</v>
      </c>
      <c r="AB542" s="4" t="s">
        <v>95</v>
      </c>
      <c r="AC542" s="4" t="s">
        <v>91</v>
      </c>
      <c r="AD542" s="4" t="s">
        <v>91</v>
      </c>
      <c r="AE542" s="4">
        <v>0</v>
      </c>
      <c r="AF542" s="4">
        <v>0</v>
      </c>
      <c r="AG542" s="4">
        <f>tussenblad!J531</f>
        <v>0</v>
      </c>
      <c r="AH542" s="4">
        <f>tussenblad!I531</f>
        <v>0</v>
      </c>
    </row>
    <row r="543" spans="1:34" x14ac:dyDescent="0.2">
      <c r="A543" s="4" t="s">
        <v>93</v>
      </c>
      <c r="B543" s="4" t="str">
        <f>IF(C543=0,"&lt;BLANK&gt;",Basisgegevens!$F$3)</f>
        <v>&lt;BLANK&gt;</v>
      </c>
      <c r="C543" s="4">
        <f>tussenblad!E532</f>
        <v>0</v>
      </c>
      <c r="D543" s="4">
        <f>tussenblad!H532</f>
        <v>0</v>
      </c>
      <c r="E543" s="25">
        <f>tussenblad!N532</f>
        <v>0</v>
      </c>
      <c r="F543" s="4">
        <f>tussenblad!O532</f>
        <v>0</v>
      </c>
      <c r="G543" s="4">
        <f>tussenblad!P532</f>
        <v>0</v>
      </c>
      <c r="H543" s="25">
        <f>tussenblad!BT532</f>
        <v>0</v>
      </c>
      <c r="I543" s="4">
        <f>tussenblad!Q532</f>
        <v>0</v>
      </c>
      <c r="J543" s="26">
        <f>tussenblad!R532</f>
        <v>0</v>
      </c>
      <c r="K543" s="4">
        <f>IF(tussenblad!$F532="HC","",tussenblad!F532)</f>
        <v>0</v>
      </c>
      <c r="L543" s="4">
        <f>IF(tussenblad!$F532="HC",1,0)</f>
        <v>0</v>
      </c>
      <c r="M543" s="4" t="str">
        <f>IF(tussenblad!V532="Uit",2,"")</f>
        <v/>
      </c>
      <c r="N543" s="4">
        <f>tussenblad!W532</f>
        <v>0</v>
      </c>
      <c r="O543" s="4">
        <f>tussenblad!BV532</f>
        <v>0</v>
      </c>
      <c r="P543" s="4">
        <f>tussenblad!BW532</f>
        <v>0</v>
      </c>
      <c r="Q543" s="4">
        <f>tussenblad!BX532</f>
        <v>0</v>
      </c>
      <c r="R543" s="4">
        <f>tussenblad!BY532</f>
        <v>0</v>
      </c>
      <c r="S543" s="4">
        <f>tussenblad!BZ532</f>
        <v>0</v>
      </c>
      <c r="T543" s="4">
        <f>tussenblad!CA532</f>
        <v>0</v>
      </c>
      <c r="U543" s="4">
        <f>tussenblad!CB532</f>
        <v>0</v>
      </c>
      <c r="V543" s="4">
        <f>tussenblad!CC532</f>
        <v>0</v>
      </c>
      <c r="W543" s="4" t="s">
        <v>94</v>
      </c>
      <c r="X543" s="4" t="s">
        <v>94</v>
      </c>
      <c r="Y543" s="4" t="s">
        <v>94</v>
      </c>
      <c r="Z543" s="4" t="s">
        <v>95</v>
      </c>
      <c r="AA543" s="4" t="s">
        <v>95</v>
      </c>
      <c r="AB543" s="4" t="s">
        <v>95</v>
      </c>
      <c r="AC543" s="4" t="s">
        <v>91</v>
      </c>
      <c r="AD543" s="4" t="s">
        <v>91</v>
      </c>
      <c r="AE543" s="4">
        <v>0</v>
      </c>
      <c r="AF543" s="4">
        <v>0</v>
      </c>
      <c r="AG543" s="4">
        <f>tussenblad!J532</f>
        <v>0</v>
      </c>
      <c r="AH543" s="4">
        <f>tussenblad!I532</f>
        <v>0</v>
      </c>
    </row>
    <row r="544" spans="1:34" x14ac:dyDescent="0.2">
      <c r="A544" s="4" t="s">
        <v>93</v>
      </c>
      <c r="B544" s="4" t="str">
        <f>IF(C544=0,"&lt;BLANK&gt;",Basisgegevens!$F$3)</f>
        <v>&lt;BLANK&gt;</v>
      </c>
      <c r="C544" s="4">
        <f>tussenblad!E533</f>
        <v>0</v>
      </c>
      <c r="D544" s="4">
        <f>tussenblad!H533</f>
        <v>0</v>
      </c>
      <c r="E544" s="25">
        <f>tussenblad!N533</f>
        <v>0</v>
      </c>
      <c r="F544" s="4">
        <f>tussenblad!O533</f>
        <v>0</v>
      </c>
      <c r="G544" s="4">
        <f>tussenblad!P533</f>
        <v>0</v>
      </c>
      <c r="H544" s="25">
        <f>tussenblad!BT533</f>
        <v>0</v>
      </c>
      <c r="I544" s="4">
        <f>tussenblad!Q533</f>
        <v>0</v>
      </c>
      <c r="J544" s="26">
        <f>tussenblad!R533</f>
        <v>0</v>
      </c>
      <c r="K544" s="4">
        <f>IF(tussenblad!$F533="HC","",tussenblad!F533)</f>
        <v>0</v>
      </c>
      <c r="L544" s="4">
        <f>IF(tussenblad!$F533="HC",1,0)</f>
        <v>0</v>
      </c>
      <c r="M544" s="4" t="str">
        <f>IF(tussenblad!V533="Uit",2,"")</f>
        <v/>
      </c>
      <c r="N544" s="4">
        <f>tussenblad!W533</f>
        <v>0</v>
      </c>
      <c r="O544" s="4">
        <f>tussenblad!BV533</f>
        <v>0</v>
      </c>
      <c r="P544" s="4">
        <f>tussenblad!BW533</f>
        <v>0</v>
      </c>
      <c r="Q544" s="4">
        <f>tussenblad!BX533</f>
        <v>0</v>
      </c>
      <c r="R544" s="4">
        <f>tussenblad!BY533</f>
        <v>0</v>
      </c>
      <c r="S544" s="4">
        <f>tussenblad!BZ533</f>
        <v>0</v>
      </c>
      <c r="T544" s="4">
        <f>tussenblad!CA533</f>
        <v>0</v>
      </c>
      <c r="U544" s="4">
        <f>tussenblad!CB533</f>
        <v>0</v>
      </c>
      <c r="V544" s="4">
        <f>tussenblad!CC533</f>
        <v>0</v>
      </c>
      <c r="W544" s="4" t="s">
        <v>94</v>
      </c>
      <c r="X544" s="4" t="s">
        <v>94</v>
      </c>
      <c r="Y544" s="4" t="s">
        <v>94</v>
      </c>
      <c r="Z544" s="4" t="s">
        <v>95</v>
      </c>
      <c r="AA544" s="4" t="s">
        <v>95</v>
      </c>
      <c r="AB544" s="4" t="s">
        <v>95</v>
      </c>
      <c r="AC544" s="4" t="s">
        <v>91</v>
      </c>
      <c r="AD544" s="4" t="s">
        <v>91</v>
      </c>
      <c r="AE544" s="4">
        <v>0</v>
      </c>
      <c r="AF544" s="4">
        <v>0</v>
      </c>
      <c r="AG544" s="4">
        <f>tussenblad!J533</f>
        <v>0</v>
      </c>
      <c r="AH544" s="4">
        <f>tussenblad!I533</f>
        <v>0</v>
      </c>
    </row>
    <row r="545" spans="1:34" x14ac:dyDescent="0.2">
      <c r="A545" s="4" t="s">
        <v>93</v>
      </c>
      <c r="B545" s="4" t="str">
        <f>IF(C545=0,"&lt;BLANK&gt;",Basisgegevens!$F$3)</f>
        <v>&lt;BLANK&gt;</v>
      </c>
      <c r="C545" s="4">
        <f>tussenblad!E534</f>
        <v>0</v>
      </c>
      <c r="D545" s="4">
        <f>tussenblad!H534</f>
        <v>0</v>
      </c>
      <c r="E545" s="25">
        <f>tussenblad!N534</f>
        <v>0</v>
      </c>
      <c r="F545" s="4">
        <f>tussenblad!O534</f>
        <v>0</v>
      </c>
      <c r="G545" s="4">
        <f>tussenblad!P534</f>
        <v>0</v>
      </c>
      <c r="H545" s="25">
        <f>tussenblad!BT534</f>
        <v>0</v>
      </c>
      <c r="I545" s="4">
        <f>tussenblad!Q534</f>
        <v>0</v>
      </c>
      <c r="J545" s="26">
        <f>tussenblad!R534</f>
        <v>0</v>
      </c>
      <c r="K545" s="4">
        <f>IF(tussenblad!$F534="HC","",tussenblad!F534)</f>
        <v>0</v>
      </c>
      <c r="L545" s="4">
        <f>IF(tussenblad!$F534="HC",1,0)</f>
        <v>0</v>
      </c>
      <c r="M545" s="4" t="str">
        <f>IF(tussenblad!V534="Uit",2,"")</f>
        <v/>
      </c>
      <c r="N545" s="4">
        <f>tussenblad!W534</f>
        <v>0</v>
      </c>
      <c r="O545" s="4">
        <f>tussenblad!BV534</f>
        <v>0</v>
      </c>
      <c r="P545" s="4">
        <f>tussenblad!BW534</f>
        <v>0</v>
      </c>
      <c r="Q545" s="4">
        <f>tussenblad!BX534</f>
        <v>0</v>
      </c>
      <c r="R545" s="4">
        <f>tussenblad!BY534</f>
        <v>0</v>
      </c>
      <c r="S545" s="4">
        <f>tussenblad!BZ534</f>
        <v>0</v>
      </c>
      <c r="T545" s="4">
        <f>tussenblad!CA534</f>
        <v>0</v>
      </c>
      <c r="U545" s="4">
        <f>tussenblad!CB534</f>
        <v>0</v>
      </c>
      <c r="V545" s="4">
        <f>tussenblad!CC534</f>
        <v>0</v>
      </c>
      <c r="W545" s="4" t="s">
        <v>94</v>
      </c>
      <c r="X545" s="4" t="s">
        <v>94</v>
      </c>
      <c r="Y545" s="4" t="s">
        <v>94</v>
      </c>
      <c r="Z545" s="4" t="s">
        <v>95</v>
      </c>
      <c r="AA545" s="4" t="s">
        <v>95</v>
      </c>
      <c r="AB545" s="4" t="s">
        <v>95</v>
      </c>
      <c r="AC545" s="4" t="s">
        <v>91</v>
      </c>
      <c r="AD545" s="4" t="s">
        <v>91</v>
      </c>
      <c r="AE545" s="4">
        <v>0</v>
      </c>
      <c r="AF545" s="4">
        <v>0</v>
      </c>
      <c r="AG545" s="4">
        <f>tussenblad!J534</f>
        <v>0</v>
      </c>
      <c r="AH545" s="4">
        <f>tussenblad!I534</f>
        <v>0</v>
      </c>
    </row>
    <row r="546" spans="1:34" x14ac:dyDescent="0.2">
      <c r="A546" s="4" t="s">
        <v>93</v>
      </c>
      <c r="B546" s="4" t="str">
        <f>IF(C546=0,"&lt;BLANK&gt;",Basisgegevens!$F$3)</f>
        <v>&lt;BLANK&gt;</v>
      </c>
      <c r="C546" s="4">
        <f>tussenblad!E535</f>
        <v>0</v>
      </c>
      <c r="D546" s="4">
        <f>tussenblad!H535</f>
        <v>0</v>
      </c>
      <c r="E546" s="25">
        <f>tussenblad!N535</f>
        <v>0</v>
      </c>
      <c r="F546" s="4">
        <f>tussenblad!O535</f>
        <v>0</v>
      </c>
      <c r="G546" s="4">
        <f>tussenblad!P535</f>
        <v>0</v>
      </c>
      <c r="H546" s="25">
        <f>tussenblad!BT535</f>
        <v>0</v>
      </c>
      <c r="I546" s="4">
        <f>tussenblad!Q535</f>
        <v>0</v>
      </c>
      <c r="J546" s="26">
        <f>tussenblad!R535</f>
        <v>0</v>
      </c>
      <c r="K546" s="4">
        <f>IF(tussenblad!$F535="HC","",tussenblad!F535)</f>
        <v>0</v>
      </c>
      <c r="L546" s="4">
        <f>IF(tussenblad!$F535="HC",1,0)</f>
        <v>0</v>
      </c>
      <c r="M546" s="4" t="str">
        <f>IF(tussenblad!V535="Uit",2,"")</f>
        <v/>
      </c>
      <c r="N546" s="4">
        <f>tussenblad!W535</f>
        <v>0</v>
      </c>
      <c r="O546" s="4">
        <f>tussenblad!BV535</f>
        <v>0</v>
      </c>
      <c r="P546" s="4">
        <f>tussenblad!BW535</f>
        <v>0</v>
      </c>
      <c r="Q546" s="4">
        <f>tussenblad!BX535</f>
        <v>0</v>
      </c>
      <c r="R546" s="4">
        <f>tussenblad!BY535</f>
        <v>0</v>
      </c>
      <c r="S546" s="4">
        <f>tussenblad!BZ535</f>
        <v>0</v>
      </c>
      <c r="T546" s="4">
        <f>tussenblad!CA535</f>
        <v>0</v>
      </c>
      <c r="U546" s="4">
        <f>tussenblad!CB535</f>
        <v>0</v>
      </c>
      <c r="V546" s="4">
        <f>tussenblad!CC535</f>
        <v>0</v>
      </c>
      <c r="W546" s="4" t="s">
        <v>94</v>
      </c>
      <c r="X546" s="4" t="s">
        <v>94</v>
      </c>
      <c r="Y546" s="4" t="s">
        <v>94</v>
      </c>
      <c r="Z546" s="4" t="s">
        <v>95</v>
      </c>
      <c r="AA546" s="4" t="s">
        <v>95</v>
      </c>
      <c r="AB546" s="4" t="s">
        <v>95</v>
      </c>
      <c r="AC546" s="4" t="s">
        <v>91</v>
      </c>
      <c r="AD546" s="4" t="s">
        <v>91</v>
      </c>
      <c r="AE546" s="4">
        <v>0</v>
      </c>
      <c r="AF546" s="4">
        <v>0</v>
      </c>
      <c r="AG546" s="4">
        <f>tussenblad!J535</f>
        <v>0</v>
      </c>
      <c r="AH546" s="4">
        <f>tussenblad!I535</f>
        <v>0</v>
      </c>
    </row>
    <row r="547" spans="1:34" x14ac:dyDescent="0.2">
      <c r="A547" s="4" t="s">
        <v>93</v>
      </c>
      <c r="B547" s="4" t="str">
        <f>IF(C547=0,"&lt;BLANK&gt;",Basisgegevens!$F$3)</f>
        <v>&lt;BLANK&gt;</v>
      </c>
      <c r="C547" s="4">
        <f>tussenblad!E536</f>
        <v>0</v>
      </c>
      <c r="D547" s="4">
        <f>tussenblad!H536</f>
        <v>0</v>
      </c>
      <c r="E547" s="25">
        <f>tussenblad!N536</f>
        <v>0</v>
      </c>
      <c r="F547" s="4">
        <f>tussenblad!O536</f>
        <v>0</v>
      </c>
      <c r="G547" s="4">
        <f>tussenblad!P536</f>
        <v>0</v>
      </c>
      <c r="H547" s="25">
        <f>tussenblad!BT536</f>
        <v>0</v>
      </c>
      <c r="I547" s="4">
        <f>tussenblad!Q536</f>
        <v>0</v>
      </c>
      <c r="J547" s="26">
        <f>tussenblad!R536</f>
        <v>0</v>
      </c>
      <c r="K547" s="4">
        <f>IF(tussenblad!$F536="HC","",tussenblad!F536)</f>
        <v>0</v>
      </c>
      <c r="L547" s="4">
        <f>IF(tussenblad!$F536="HC",1,0)</f>
        <v>0</v>
      </c>
      <c r="M547" s="4" t="str">
        <f>IF(tussenblad!V536="Uit",2,"")</f>
        <v/>
      </c>
      <c r="N547" s="4">
        <f>tussenblad!W536</f>
        <v>0</v>
      </c>
      <c r="O547" s="4">
        <f>tussenblad!BV536</f>
        <v>0</v>
      </c>
      <c r="P547" s="4">
        <f>tussenblad!BW536</f>
        <v>0</v>
      </c>
      <c r="Q547" s="4">
        <f>tussenblad!BX536</f>
        <v>0</v>
      </c>
      <c r="R547" s="4">
        <f>tussenblad!BY536</f>
        <v>0</v>
      </c>
      <c r="S547" s="4">
        <f>tussenblad!BZ536</f>
        <v>0</v>
      </c>
      <c r="T547" s="4">
        <f>tussenblad!CA536</f>
        <v>0</v>
      </c>
      <c r="U547" s="4">
        <f>tussenblad!CB536</f>
        <v>0</v>
      </c>
      <c r="V547" s="4">
        <f>tussenblad!CC536</f>
        <v>0</v>
      </c>
      <c r="W547" s="4" t="s">
        <v>94</v>
      </c>
      <c r="X547" s="4" t="s">
        <v>94</v>
      </c>
      <c r="Y547" s="4" t="s">
        <v>94</v>
      </c>
      <c r="Z547" s="4" t="s">
        <v>95</v>
      </c>
      <c r="AA547" s="4" t="s">
        <v>95</v>
      </c>
      <c r="AB547" s="4" t="s">
        <v>95</v>
      </c>
      <c r="AC547" s="4" t="s">
        <v>91</v>
      </c>
      <c r="AD547" s="4" t="s">
        <v>91</v>
      </c>
      <c r="AE547" s="4">
        <v>0</v>
      </c>
      <c r="AF547" s="4">
        <v>0</v>
      </c>
      <c r="AG547" s="4">
        <f>tussenblad!J536</f>
        <v>0</v>
      </c>
      <c r="AH547" s="4">
        <f>tussenblad!I536</f>
        <v>0</v>
      </c>
    </row>
    <row r="548" spans="1:34" x14ac:dyDescent="0.2">
      <c r="A548" s="4" t="s">
        <v>93</v>
      </c>
      <c r="B548" s="4" t="str">
        <f>IF(C548=0,"&lt;BLANK&gt;",Basisgegevens!$F$3)</f>
        <v>&lt;BLANK&gt;</v>
      </c>
      <c r="C548" s="4">
        <f>tussenblad!E537</f>
        <v>0</v>
      </c>
      <c r="D548" s="4">
        <f>tussenblad!H537</f>
        <v>0</v>
      </c>
      <c r="E548" s="25">
        <f>tussenblad!N537</f>
        <v>0</v>
      </c>
      <c r="F548" s="4">
        <f>tussenblad!O537</f>
        <v>0</v>
      </c>
      <c r="G548" s="4">
        <f>tussenblad!P537</f>
        <v>0</v>
      </c>
      <c r="H548" s="25">
        <f>tussenblad!BT537</f>
        <v>0</v>
      </c>
      <c r="I548" s="4">
        <f>tussenblad!Q537</f>
        <v>0</v>
      </c>
      <c r="J548" s="26">
        <f>tussenblad!R537</f>
        <v>0</v>
      </c>
      <c r="K548" s="4">
        <f>IF(tussenblad!$F537="HC","",tussenblad!F537)</f>
        <v>0</v>
      </c>
      <c r="L548" s="4">
        <f>IF(tussenblad!$F537="HC",1,0)</f>
        <v>0</v>
      </c>
      <c r="M548" s="4" t="str">
        <f>IF(tussenblad!V537="Uit",2,"")</f>
        <v/>
      </c>
      <c r="N548" s="4">
        <f>tussenblad!W537</f>
        <v>0</v>
      </c>
      <c r="O548" s="4">
        <f>tussenblad!BV537</f>
        <v>0</v>
      </c>
      <c r="P548" s="4">
        <f>tussenblad!BW537</f>
        <v>0</v>
      </c>
      <c r="Q548" s="4">
        <f>tussenblad!BX537</f>
        <v>0</v>
      </c>
      <c r="R548" s="4">
        <f>tussenblad!BY537</f>
        <v>0</v>
      </c>
      <c r="S548" s="4">
        <f>tussenblad!BZ537</f>
        <v>0</v>
      </c>
      <c r="T548" s="4">
        <f>tussenblad!CA537</f>
        <v>0</v>
      </c>
      <c r="U548" s="4">
        <f>tussenblad!CB537</f>
        <v>0</v>
      </c>
      <c r="V548" s="4">
        <f>tussenblad!CC537</f>
        <v>0</v>
      </c>
      <c r="W548" s="4" t="s">
        <v>94</v>
      </c>
      <c r="X548" s="4" t="s">
        <v>94</v>
      </c>
      <c r="Y548" s="4" t="s">
        <v>94</v>
      </c>
      <c r="Z548" s="4" t="s">
        <v>95</v>
      </c>
      <c r="AA548" s="4" t="s">
        <v>95</v>
      </c>
      <c r="AB548" s="4" t="s">
        <v>95</v>
      </c>
      <c r="AC548" s="4" t="s">
        <v>91</v>
      </c>
      <c r="AD548" s="4" t="s">
        <v>91</v>
      </c>
      <c r="AE548" s="4">
        <v>0</v>
      </c>
      <c r="AF548" s="4">
        <v>0</v>
      </c>
      <c r="AG548" s="4">
        <f>tussenblad!J537</f>
        <v>0</v>
      </c>
      <c r="AH548" s="4">
        <f>tussenblad!I537</f>
        <v>0</v>
      </c>
    </row>
    <row r="549" spans="1:34" x14ac:dyDescent="0.2">
      <c r="A549" s="4" t="s">
        <v>93</v>
      </c>
      <c r="B549" s="4" t="str">
        <f>IF(C549=0,"&lt;BLANK&gt;",Basisgegevens!$F$3)</f>
        <v>&lt;BLANK&gt;</v>
      </c>
      <c r="C549" s="4">
        <f>tussenblad!E538</f>
        <v>0</v>
      </c>
      <c r="D549" s="4">
        <f>tussenblad!H538</f>
        <v>0</v>
      </c>
      <c r="E549" s="25">
        <f>tussenblad!N538</f>
        <v>0</v>
      </c>
      <c r="F549" s="4">
        <f>tussenblad!O538</f>
        <v>0</v>
      </c>
      <c r="G549" s="4">
        <f>tussenblad!P538</f>
        <v>0</v>
      </c>
      <c r="H549" s="25">
        <f>tussenblad!BT538</f>
        <v>0</v>
      </c>
      <c r="I549" s="4">
        <f>tussenblad!Q538</f>
        <v>0</v>
      </c>
      <c r="J549" s="26">
        <f>tussenblad!R538</f>
        <v>0</v>
      </c>
      <c r="K549" s="4">
        <f>IF(tussenblad!$F538="HC","",tussenblad!F538)</f>
        <v>0</v>
      </c>
      <c r="L549" s="4">
        <f>IF(tussenblad!$F538="HC",1,0)</f>
        <v>0</v>
      </c>
      <c r="M549" s="4" t="str">
        <f>IF(tussenblad!V538="Uit",2,"")</f>
        <v/>
      </c>
      <c r="N549" s="4">
        <f>tussenblad!W538</f>
        <v>0</v>
      </c>
      <c r="O549" s="4">
        <f>tussenblad!BV538</f>
        <v>0</v>
      </c>
      <c r="P549" s="4">
        <f>tussenblad!BW538</f>
        <v>0</v>
      </c>
      <c r="Q549" s="4">
        <f>tussenblad!BX538</f>
        <v>0</v>
      </c>
      <c r="R549" s="4">
        <f>tussenblad!BY538</f>
        <v>0</v>
      </c>
      <c r="S549" s="4">
        <f>tussenblad!BZ538</f>
        <v>0</v>
      </c>
      <c r="T549" s="4">
        <f>tussenblad!CA538</f>
        <v>0</v>
      </c>
      <c r="U549" s="4">
        <f>tussenblad!CB538</f>
        <v>0</v>
      </c>
      <c r="V549" s="4">
        <f>tussenblad!CC538</f>
        <v>0</v>
      </c>
      <c r="W549" s="4" t="s">
        <v>94</v>
      </c>
      <c r="X549" s="4" t="s">
        <v>94</v>
      </c>
      <c r="Y549" s="4" t="s">
        <v>94</v>
      </c>
      <c r="Z549" s="4" t="s">
        <v>95</v>
      </c>
      <c r="AA549" s="4" t="s">
        <v>95</v>
      </c>
      <c r="AB549" s="4" t="s">
        <v>95</v>
      </c>
      <c r="AC549" s="4" t="s">
        <v>91</v>
      </c>
      <c r="AD549" s="4" t="s">
        <v>91</v>
      </c>
      <c r="AE549" s="4">
        <v>0</v>
      </c>
      <c r="AF549" s="4">
        <v>0</v>
      </c>
      <c r="AG549" s="4">
        <f>tussenblad!J538</f>
        <v>0</v>
      </c>
      <c r="AH549" s="4">
        <f>tussenblad!I538</f>
        <v>0</v>
      </c>
    </row>
    <row r="550" spans="1:34" x14ac:dyDescent="0.2">
      <c r="A550" s="4" t="s">
        <v>93</v>
      </c>
      <c r="B550" s="4" t="str">
        <f>IF(C550=0,"&lt;BLANK&gt;",Basisgegevens!$F$3)</f>
        <v>&lt;BLANK&gt;</v>
      </c>
      <c r="C550" s="4">
        <f>tussenblad!E539</f>
        <v>0</v>
      </c>
      <c r="D550" s="4">
        <f>tussenblad!H539</f>
        <v>0</v>
      </c>
      <c r="E550" s="25">
        <f>tussenblad!N539</f>
        <v>0</v>
      </c>
      <c r="F550" s="4">
        <f>tussenblad!O539</f>
        <v>0</v>
      </c>
      <c r="G550" s="4">
        <f>tussenblad!P539</f>
        <v>0</v>
      </c>
      <c r="H550" s="25">
        <f>tussenblad!BT539</f>
        <v>0</v>
      </c>
      <c r="I550" s="4">
        <f>tussenblad!Q539</f>
        <v>0</v>
      </c>
      <c r="J550" s="26">
        <f>tussenblad!R539</f>
        <v>0</v>
      </c>
      <c r="K550" s="4">
        <f>IF(tussenblad!$F539="HC","",tussenblad!F539)</f>
        <v>0</v>
      </c>
      <c r="L550" s="4">
        <f>IF(tussenblad!$F539="HC",1,0)</f>
        <v>0</v>
      </c>
      <c r="M550" s="4" t="str">
        <f>IF(tussenblad!V539="Uit",2,"")</f>
        <v/>
      </c>
      <c r="N550" s="4">
        <f>tussenblad!W539</f>
        <v>0</v>
      </c>
      <c r="O550" s="4">
        <f>tussenblad!BV539</f>
        <v>0</v>
      </c>
      <c r="P550" s="4">
        <f>tussenblad!BW539</f>
        <v>0</v>
      </c>
      <c r="Q550" s="4">
        <f>tussenblad!BX539</f>
        <v>0</v>
      </c>
      <c r="R550" s="4">
        <f>tussenblad!BY539</f>
        <v>0</v>
      </c>
      <c r="S550" s="4">
        <f>tussenblad!BZ539</f>
        <v>0</v>
      </c>
      <c r="T550" s="4">
        <f>tussenblad!CA539</f>
        <v>0</v>
      </c>
      <c r="U550" s="4">
        <f>tussenblad!CB539</f>
        <v>0</v>
      </c>
      <c r="V550" s="4">
        <f>tussenblad!CC539</f>
        <v>0</v>
      </c>
      <c r="W550" s="4" t="s">
        <v>94</v>
      </c>
      <c r="X550" s="4" t="s">
        <v>94</v>
      </c>
      <c r="Y550" s="4" t="s">
        <v>94</v>
      </c>
      <c r="Z550" s="4" t="s">
        <v>95</v>
      </c>
      <c r="AA550" s="4" t="s">
        <v>95</v>
      </c>
      <c r="AB550" s="4" t="s">
        <v>95</v>
      </c>
      <c r="AC550" s="4" t="s">
        <v>91</v>
      </c>
      <c r="AD550" s="4" t="s">
        <v>91</v>
      </c>
      <c r="AE550" s="4">
        <v>0</v>
      </c>
      <c r="AF550" s="4">
        <v>0</v>
      </c>
      <c r="AG550" s="4">
        <f>tussenblad!J539</f>
        <v>0</v>
      </c>
      <c r="AH550" s="4">
        <f>tussenblad!I539</f>
        <v>0</v>
      </c>
    </row>
    <row r="551" spans="1:34" x14ac:dyDescent="0.2">
      <c r="A551" s="4" t="s">
        <v>93</v>
      </c>
      <c r="B551" s="4" t="str">
        <f>IF(C551=0,"&lt;BLANK&gt;",Basisgegevens!$F$3)</f>
        <v>&lt;BLANK&gt;</v>
      </c>
      <c r="C551" s="4">
        <f>tussenblad!E540</f>
        <v>0</v>
      </c>
      <c r="D551" s="4">
        <f>tussenblad!H540</f>
        <v>0</v>
      </c>
      <c r="E551" s="25">
        <f>tussenblad!N540</f>
        <v>0</v>
      </c>
      <c r="F551" s="4">
        <f>tussenblad!O540</f>
        <v>0</v>
      </c>
      <c r="G551" s="4">
        <f>tussenblad!P540</f>
        <v>0</v>
      </c>
      <c r="H551" s="25">
        <f>tussenblad!BT540</f>
        <v>0</v>
      </c>
      <c r="I551" s="4">
        <f>tussenblad!Q540</f>
        <v>0</v>
      </c>
      <c r="J551" s="26">
        <f>tussenblad!R540</f>
        <v>0</v>
      </c>
      <c r="K551" s="4">
        <f>IF(tussenblad!$F540="HC","",tussenblad!F540)</f>
        <v>0</v>
      </c>
      <c r="L551" s="4">
        <f>IF(tussenblad!$F540="HC",1,0)</f>
        <v>0</v>
      </c>
      <c r="M551" s="4" t="str">
        <f>IF(tussenblad!V540="Uit",2,"")</f>
        <v/>
      </c>
      <c r="N551" s="4">
        <f>tussenblad!W540</f>
        <v>0</v>
      </c>
      <c r="O551" s="4">
        <f>tussenblad!BV540</f>
        <v>0</v>
      </c>
      <c r="P551" s="4">
        <f>tussenblad!BW540</f>
        <v>0</v>
      </c>
      <c r="Q551" s="4">
        <f>tussenblad!BX540</f>
        <v>0</v>
      </c>
      <c r="R551" s="4">
        <f>tussenblad!BY540</f>
        <v>0</v>
      </c>
      <c r="S551" s="4">
        <f>tussenblad!BZ540</f>
        <v>0</v>
      </c>
      <c r="T551" s="4">
        <f>tussenblad!CA540</f>
        <v>0</v>
      </c>
      <c r="U551" s="4">
        <f>tussenblad!CB540</f>
        <v>0</v>
      </c>
      <c r="V551" s="4">
        <f>tussenblad!CC540</f>
        <v>0</v>
      </c>
      <c r="W551" s="4" t="s">
        <v>94</v>
      </c>
      <c r="X551" s="4" t="s">
        <v>94</v>
      </c>
      <c r="Y551" s="4" t="s">
        <v>94</v>
      </c>
      <c r="Z551" s="4" t="s">
        <v>95</v>
      </c>
      <c r="AA551" s="4" t="s">
        <v>95</v>
      </c>
      <c r="AB551" s="4" t="s">
        <v>95</v>
      </c>
      <c r="AC551" s="4" t="s">
        <v>91</v>
      </c>
      <c r="AD551" s="4" t="s">
        <v>91</v>
      </c>
      <c r="AE551" s="4">
        <v>0</v>
      </c>
      <c r="AF551" s="4">
        <v>0</v>
      </c>
      <c r="AG551" s="4">
        <f>tussenblad!J540</f>
        <v>0</v>
      </c>
      <c r="AH551" s="4">
        <f>tussenblad!I540</f>
        <v>0</v>
      </c>
    </row>
    <row r="552" spans="1:34" x14ac:dyDescent="0.2">
      <c r="A552" s="4" t="s">
        <v>93</v>
      </c>
      <c r="B552" s="4" t="str">
        <f>IF(C552=0,"&lt;BLANK&gt;",Basisgegevens!$F$3)</f>
        <v>&lt;BLANK&gt;</v>
      </c>
      <c r="C552" s="4">
        <f>tussenblad!E541</f>
        <v>0</v>
      </c>
      <c r="D552" s="4">
        <f>tussenblad!H541</f>
        <v>0</v>
      </c>
      <c r="E552" s="25">
        <f>tussenblad!N541</f>
        <v>0</v>
      </c>
      <c r="F552" s="4">
        <f>tussenblad!O541</f>
        <v>0</v>
      </c>
      <c r="G552" s="4">
        <f>tussenblad!P541</f>
        <v>0</v>
      </c>
      <c r="H552" s="25">
        <f>tussenblad!BT541</f>
        <v>0</v>
      </c>
      <c r="I552" s="4">
        <f>tussenblad!Q541</f>
        <v>0</v>
      </c>
      <c r="J552" s="26">
        <f>tussenblad!R541</f>
        <v>0</v>
      </c>
      <c r="K552" s="4">
        <f>IF(tussenblad!$F541="HC","",tussenblad!F541)</f>
        <v>0</v>
      </c>
      <c r="L552" s="4">
        <f>IF(tussenblad!$F541="HC",1,0)</f>
        <v>0</v>
      </c>
      <c r="M552" s="4" t="str">
        <f>IF(tussenblad!V541="Uit",2,"")</f>
        <v/>
      </c>
      <c r="N552" s="4">
        <f>tussenblad!W541</f>
        <v>0</v>
      </c>
      <c r="O552" s="4">
        <f>tussenblad!BV541</f>
        <v>0</v>
      </c>
      <c r="P552" s="4">
        <f>tussenblad!BW541</f>
        <v>0</v>
      </c>
      <c r="Q552" s="4">
        <f>tussenblad!BX541</f>
        <v>0</v>
      </c>
      <c r="R552" s="4">
        <f>tussenblad!BY541</f>
        <v>0</v>
      </c>
      <c r="S552" s="4">
        <f>tussenblad!BZ541</f>
        <v>0</v>
      </c>
      <c r="T552" s="4">
        <f>tussenblad!CA541</f>
        <v>0</v>
      </c>
      <c r="U552" s="4">
        <f>tussenblad!CB541</f>
        <v>0</v>
      </c>
      <c r="V552" s="4">
        <f>tussenblad!CC541</f>
        <v>0</v>
      </c>
      <c r="W552" s="4" t="s">
        <v>94</v>
      </c>
      <c r="X552" s="4" t="s">
        <v>94</v>
      </c>
      <c r="Y552" s="4" t="s">
        <v>94</v>
      </c>
      <c r="Z552" s="4" t="s">
        <v>95</v>
      </c>
      <c r="AA552" s="4" t="s">
        <v>95</v>
      </c>
      <c r="AB552" s="4" t="s">
        <v>95</v>
      </c>
      <c r="AC552" s="4" t="s">
        <v>91</v>
      </c>
      <c r="AD552" s="4" t="s">
        <v>91</v>
      </c>
      <c r="AE552" s="4">
        <v>0</v>
      </c>
      <c r="AF552" s="4">
        <v>0</v>
      </c>
      <c r="AG552" s="4">
        <f>tussenblad!J541</f>
        <v>0</v>
      </c>
      <c r="AH552" s="4">
        <f>tussenblad!I541</f>
        <v>0</v>
      </c>
    </row>
    <row r="553" spans="1:34" x14ac:dyDescent="0.2">
      <c r="A553" s="4" t="s">
        <v>93</v>
      </c>
      <c r="B553" s="4" t="str">
        <f>IF(C553=0,"&lt;BLANK&gt;",Basisgegevens!$F$3)</f>
        <v>&lt;BLANK&gt;</v>
      </c>
      <c r="C553" s="4">
        <f>tussenblad!E542</f>
        <v>0</v>
      </c>
      <c r="D553" s="4">
        <f>tussenblad!H542</f>
        <v>0</v>
      </c>
      <c r="E553" s="25">
        <f>tussenblad!N542</f>
        <v>0</v>
      </c>
      <c r="F553" s="4">
        <f>tussenblad!O542</f>
        <v>0</v>
      </c>
      <c r="G553" s="4">
        <f>tussenblad!P542</f>
        <v>0</v>
      </c>
      <c r="H553" s="25">
        <f>tussenblad!BT542</f>
        <v>0</v>
      </c>
      <c r="I553" s="4">
        <f>tussenblad!Q542</f>
        <v>0</v>
      </c>
      <c r="J553" s="26">
        <f>tussenblad!R542</f>
        <v>0</v>
      </c>
      <c r="K553" s="4">
        <f>IF(tussenblad!$F542="HC","",tussenblad!F542)</f>
        <v>0</v>
      </c>
      <c r="L553" s="4">
        <f>IF(tussenblad!$F542="HC",1,0)</f>
        <v>0</v>
      </c>
      <c r="M553" s="4" t="str">
        <f>IF(tussenblad!V542="Uit",2,"")</f>
        <v/>
      </c>
      <c r="N553" s="4">
        <f>tussenblad!W542</f>
        <v>0</v>
      </c>
      <c r="O553" s="4">
        <f>tussenblad!BV542</f>
        <v>0</v>
      </c>
      <c r="P553" s="4">
        <f>tussenblad!BW542</f>
        <v>0</v>
      </c>
      <c r="Q553" s="4">
        <f>tussenblad!BX542</f>
        <v>0</v>
      </c>
      <c r="R553" s="4">
        <f>tussenblad!BY542</f>
        <v>0</v>
      </c>
      <c r="S553" s="4">
        <f>tussenblad!BZ542</f>
        <v>0</v>
      </c>
      <c r="T553" s="4">
        <f>tussenblad!CA542</f>
        <v>0</v>
      </c>
      <c r="U553" s="4">
        <f>tussenblad!CB542</f>
        <v>0</v>
      </c>
      <c r="V553" s="4">
        <f>tussenblad!CC542</f>
        <v>0</v>
      </c>
      <c r="W553" s="4" t="s">
        <v>94</v>
      </c>
      <c r="X553" s="4" t="s">
        <v>94</v>
      </c>
      <c r="Y553" s="4" t="s">
        <v>94</v>
      </c>
      <c r="Z553" s="4" t="s">
        <v>95</v>
      </c>
      <c r="AA553" s="4" t="s">
        <v>95</v>
      </c>
      <c r="AB553" s="4" t="s">
        <v>95</v>
      </c>
      <c r="AC553" s="4" t="s">
        <v>91</v>
      </c>
      <c r="AD553" s="4" t="s">
        <v>91</v>
      </c>
      <c r="AE553" s="4">
        <v>0</v>
      </c>
      <c r="AF553" s="4">
        <v>0</v>
      </c>
      <c r="AG553" s="4">
        <f>tussenblad!J542</f>
        <v>0</v>
      </c>
      <c r="AH553" s="4">
        <f>tussenblad!I542</f>
        <v>0</v>
      </c>
    </row>
    <row r="554" spans="1:34" x14ac:dyDescent="0.2">
      <c r="A554" s="4" t="s">
        <v>93</v>
      </c>
      <c r="B554" s="4" t="str">
        <f>IF(C554=0,"&lt;BLANK&gt;",Basisgegevens!$F$3)</f>
        <v>&lt;BLANK&gt;</v>
      </c>
      <c r="C554" s="4">
        <f>tussenblad!E543</f>
        <v>0</v>
      </c>
      <c r="D554" s="4">
        <f>tussenblad!H543</f>
        <v>0</v>
      </c>
      <c r="E554" s="25">
        <f>tussenblad!N543</f>
        <v>0</v>
      </c>
      <c r="F554" s="4">
        <f>tussenblad!O543</f>
        <v>0</v>
      </c>
      <c r="G554" s="4">
        <f>tussenblad!P543</f>
        <v>0</v>
      </c>
      <c r="H554" s="25">
        <f>tussenblad!BT543</f>
        <v>0</v>
      </c>
      <c r="I554" s="4">
        <f>tussenblad!Q543</f>
        <v>0</v>
      </c>
      <c r="J554" s="26">
        <f>tussenblad!R543</f>
        <v>0</v>
      </c>
      <c r="K554" s="4">
        <f>IF(tussenblad!$F543="HC","",tussenblad!F543)</f>
        <v>0</v>
      </c>
      <c r="L554" s="4">
        <f>IF(tussenblad!$F543="HC",1,0)</f>
        <v>0</v>
      </c>
      <c r="M554" s="4" t="str">
        <f>IF(tussenblad!V543="Uit",2,"")</f>
        <v/>
      </c>
      <c r="N554" s="4">
        <f>tussenblad!W543</f>
        <v>0</v>
      </c>
      <c r="O554" s="4">
        <f>tussenblad!BV543</f>
        <v>0</v>
      </c>
      <c r="P554" s="4">
        <f>tussenblad!BW543</f>
        <v>0</v>
      </c>
      <c r="Q554" s="4">
        <f>tussenblad!BX543</f>
        <v>0</v>
      </c>
      <c r="R554" s="4">
        <f>tussenblad!BY543</f>
        <v>0</v>
      </c>
      <c r="S554" s="4">
        <f>tussenblad!BZ543</f>
        <v>0</v>
      </c>
      <c r="T554" s="4">
        <f>tussenblad!CA543</f>
        <v>0</v>
      </c>
      <c r="U554" s="4">
        <f>tussenblad!CB543</f>
        <v>0</v>
      </c>
      <c r="V554" s="4">
        <f>tussenblad!CC543</f>
        <v>0</v>
      </c>
      <c r="W554" s="4" t="s">
        <v>94</v>
      </c>
      <c r="X554" s="4" t="s">
        <v>94</v>
      </c>
      <c r="Y554" s="4" t="s">
        <v>94</v>
      </c>
      <c r="Z554" s="4" t="s">
        <v>95</v>
      </c>
      <c r="AA554" s="4" t="s">
        <v>95</v>
      </c>
      <c r="AB554" s="4" t="s">
        <v>95</v>
      </c>
      <c r="AC554" s="4" t="s">
        <v>91</v>
      </c>
      <c r="AD554" s="4" t="s">
        <v>91</v>
      </c>
      <c r="AE554" s="4">
        <v>0</v>
      </c>
      <c r="AF554" s="4">
        <v>0</v>
      </c>
      <c r="AG554" s="4">
        <f>tussenblad!J543</f>
        <v>0</v>
      </c>
      <c r="AH554" s="4">
        <f>tussenblad!I543</f>
        <v>0</v>
      </c>
    </row>
    <row r="555" spans="1:34" x14ac:dyDescent="0.2">
      <c r="A555" s="4" t="s">
        <v>93</v>
      </c>
      <c r="B555" s="4" t="str">
        <f>IF(C555=0,"&lt;BLANK&gt;",Basisgegevens!$F$3)</f>
        <v>&lt;BLANK&gt;</v>
      </c>
      <c r="C555" s="4">
        <f>tussenblad!E544</f>
        <v>0</v>
      </c>
      <c r="D555" s="4">
        <f>tussenblad!H544</f>
        <v>0</v>
      </c>
      <c r="E555" s="25">
        <f>tussenblad!N544</f>
        <v>0</v>
      </c>
      <c r="F555" s="4">
        <f>tussenblad!O544</f>
        <v>0</v>
      </c>
      <c r="G555" s="4">
        <f>tussenblad!P544</f>
        <v>0</v>
      </c>
      <c r="H555" s="25">
        <f>tussenblad!BT544</f>
        <v>0</v>
      </c>
      <c r="I555" s="4">
        <f>tussenblad!Q544</f>
        <v>0</v>
      </c>
      <c r="J555" s="26">
        <f>tussenblad!R544</f>
        <v>0</v>
      </c>
      <c r="K555" s="4">
        <f>IF(tussenblad!$F544="HC","",tussenblad!F544)</f>
        <v>0</v>
      </c>
      <c r="L555" s="4">
        <f>IF(tussenblad!$F544="HC",1,0)</f>
        <v>0</v>
      </c>
      <c r="M555" s="4" t="str">
        <f>IF(tussenblad!V544="Uit",2,"")</f>
        <v/>
      </c>
      <c r="N555" s="4">
        <f>tussenblad!W544</f>
        <v>0</v>
      </c>
      <c r="O555" s="4">
        <f>tussenblad!BV544</f>
        <v>0</v>
      </c>
      <c r="P555" s="4">
        <f>tussenblad!BW544</f>
        <v>0</v>
      </c>
      <c r="Q555" s="4">
        <f>tussenblad!BX544</f>
        <v>0</v>
      </c>
      <c r="R555" s="4">
        <f>tussenblad!BY544</f>
        <v>0</v>
      </c>
      <c r="S555" s="4">
        <f>tussenblad!BZ544</f>
        <v>0</v>
      </c>
      <c r="T555" s="4">
        <f>tussenblad!CA544</f>
        <v>0</v>
      </c>
      <c r="U555" s="4">
        <f>tussenblad!CB544</f>
        <v>0</v>
      </c>
      <c r="V555" s="4">
        <f>tussenblad!CC544</f>
        <v>0</v>
      </c>
      <c r="W555" s="4" t="s">
        <v>94</v>
      </c>
      <c r="X555" s="4" t="s">
        <v>94</v>
      </c>
      <c r="Y555" s="4" t="s">
        <v>94</v>
      </c>
      <c r="Z555" s="4" t="s">
        <v>95</v>
      </c>
      <c r="AA555" s="4" t="s">
        <v>95</v>
      </c>
      <c r="AB555" s="4" t="s">
        <v>95</v>
      </c>
      <c r="AC555" s="4" t="s">
        <v>91</v>
      </c>
      <c r="AD555" s="4" t="s">
        <v>91</v>
      </c>
      <c r="AE555" s="4">
        <v>0</v>
      </c>
      <c r="AF555" s="4">
        <v>0</v>
      </c>
      <c r="AG555" s="4">
        <f>tussenblad!J544</f>
        <v>0</v>
      </c>
      <c r="AH555" s="4">
        <f>tussenblad!I544</f>
        <v>0</v>
      </c>
    </row>
    <row r="556" spans="1:34" x14ac:dyDescent="0.2">
      <c r="A556" s="4" t="s">
        <v>93</v>
      </c>
      <c r="B556" s="4" t="str">
        <f>IF(C556=0,"&lt;BLANK&gt;",Basisgegevens!$F$3)</f>
        <v>&lt;BLANK&gt;</v>
      </c>
      <c r="C556" s="4">
        <f>tussenblad!E545</f>
        <v>0</v>
      </c>
      <c r="D556" s="4">
        <f>tussenblad!H545</f>
        <v>0</v>
      </c>
      <c r="E556" s="25">
        <f>tussenblad!N545</f>
        <v>0</v>
      </c>
      <c r="F556" s="4">
        <f>tussenblad!O545</f>
        <v>0</v>
      </c>
      <c r="G556" s="4">
        <f>tussenblad!P545</f>
        <v>0</v>
      </c>
      <c r="H556" s="25">
        <f>tussenblad!BT545</f>
        <v>0</v>
      </c>
      <c r="I556" s="4">
        <f>tussenblad!Q545</f>
        <v>0</v>
      </c>
      <c r="J556" s="26">
        <f>tussenblad!R545</f>
        <v>0</v>
      </c>
      <c r="K556" s="4">
        <f>IF(tussenblad!$F545="HC","",tussenblad!F545)</f>
        <v>0</v>
      </c>
      <c r="L556" s="4">
        <f>IF(tussenblad!$F545="HC",1,0)</f>
        <v>0</v>
      </c>
      <c r="M556" s="4" t="str">
        <f>IF(tussenblad!V545="Uit",2,"")</f>
        <v/>
      </c>
      <c r="N556" s="4">
        <f>tussenblad!W545</f>
        <v>0</v>
      </c>
      <c r="O556" s="4">
        <f>tussenblad!BV545</f>
        <v>0</v>
      </c>
      <c r="P556" s="4">
        <f>tussenblad!BW545</f>
        <v>0</v>
      </c>
      <c r="Q556" s="4">
        <f>tussenblad!BX545</f>
        <v>0</v>
      </c>
      <c r="R556" s="4">
        <f>tussenblad!BY545</f>
        <v>0</v>
      </c>
      <c r="S556" s="4">
        <f>tussenblad!BZ545</f>
        <v>0</v>
      </c>
      <c r="T556" s="4">
        <f>tussenblad!CA545</f>
        <v>0</v>
      </c>
      <c r="U556" s="4">
        <f>tussenblad!CB545</f>
        <v>0</v>
      </c>
      <c r="V556" s="4">
        <f>tussenblad!CC545</f>
        <v>0</v>
      </c>
      <c r="W556" s="4" t="s">
        <v>94</v>
      </c>
      <c r="X556" s="4" t="s">
        <v>94</v>
      </c>
      <c r="Y556" s="4" t="s">
        <v>94</v>
      </c>
      <c r="Z556" s="4" t="s">
        <v>95</v>
      </c>
      <c r="AA556" s="4" t="s">
        <v>95</v>
      </c>
      <c r="AB556" s="4" t="s">
        <v>95</v>
      </c>
      <c r="AC556" s="4" t="s">
        <v>91</v>
      </c>
      <c r="AD556" s="4" t="s">
        <v>91</v>
      </c>
      <c r="AE556" s="4">
        <v>0</v>
      </c>
      <c r="AF556" s="4">
        <v>0</v>
      </c>
      <c r="AG556" s="4">
        <f>tussenblad!J545</f>
        <v>0</v>
      </c>
      <c r="AH556" s="4">
        <f>tussenblad!I545</f>
        <v>0</v>
      </c>
    </row>
    <row r="557" spans="1:34" x14ac:dyDescent="0.2">
      <c r="A557" s="4" t="s">
        <v>93</v>
      </c>
      <c r="B557" s="4" t="str">
        <f>IF(C557=0,"&lt;BLANK&gt;",Basisgegevens!$F$3)</f>
        <v>&lt;BLANK&gt;</v>
      </c>
      <c r="C557" s="4">
        <f>tussenblad!E546</f>
        <v>0</v>
      </c>
      <c r="D557" s="4">
        <f>tussenblad!H546</f>
        <v>0</v>
      </c>
      <c r="E557" s="25">
        <f>tussenblad!N546</f>
        <v>0</v>
      </c>
      <c r="F557" s="4">
        <f>tussenblad!O546</f>
        <v>0</v>
      </c>
      <c r="G557" s="4">
        <f>tussenblad!P546</f>
        <v>0</v>
      </c>
      <c r="H557" s="25">
        <f>tussenblad!BT546</f>
        <v>0</v>
      </c>
      <c r="I557" s="4">
        <f>tussenblad!Q546</f>
        <v>0</v>
      </c>
      <c r="J557" s="26">
        <f>tussenblad!R546</f>
        <v>0</v>
      </c>
      <c r="K557" s="4">
        <f>IF(tussenblad!$F546="HC","",tussenblad!F546)</f>
        <v>0</v>
      </c>
      <c r="L557" s="4">
        <f>IF(tussenblad!$F546="HC",1,0)</f>
        <v>0</v>
      </c>
      <c r="M557" s="4" t="str">
        <f>IF(tussenblad!V546="Uit",2,"")</f>
        <v/>
      </c>
      <c r="N557" s="4">
        <f>tussenblad!W546</f>
        <v>0</v>
      </c>
      <c r="O557" s="4">
        <f>tussenblad!BV546</f>
        <v>0</v>
      </c>
      <c r="P557" s="4">
        <f>tussenblad!BW546</f>
        <v>0</v>
      </c>
      <c r="Q557" s="4">
        <f>tussenblad!BX546</f>
        <v>0</v>
      </c>
      <c r="R557" s="4">
        <f>tussenblad!BY546</f>
        <v>0</v>
      </c>
      <c r="S557" s="4">
        <f>tussenblad!BZ546</f>
        <v>0</v>
      </c>
      <c r="T557" s="4">
        <f>tussenblad!CA546</f>
        <v>0</v>
      </c>
      <c r="U557" s="4">
        <f>tussenblad!CB546</f>
        <v>0</v>
      </c>
      <c r="V557" s="4">
        <f>tussenblad!CC546</f>
        <v>0</v>
      </c>
      <c r="W557" s="4" t="s">
        <v>94</v>
      </c>
      <c r="X557" s="4" t="s">
        <v>94</v>
      </c>
      <c r="Y557" s="4" t="s">
        <v>94</v>
      </c>
      <c r="Z557" s="4" t="s">
        <v>95</v>
      </c>
      <c r="AA557" s="4" t="s">
        <v>95</v>
      </c>
      <c r="AB557" s="4" t="s">
        <v>95</v>
      </c>
      <c r="AC557" s="4" t="s">
        <v>91</v>
      </c>
      <c r="AD557" s="4" t="s">
        <v>91</v>
      </c>
      <c r="AE557" s="4">
        <v>0</v>
      </c>
      <c r="AF557" s="4">
        <v>0</v>
      </c>
      <c r="AG557" s="4">
        <f>tussenblad!J546</f>
        <v>0</v>
      </c>
      <c r="AH557" s="4">
        <f>tussenblad!I546</f>
        <v>0</v>
      </c>
    </row>
    <row r="558" spans="1:34" x14ac:dyDescent="0.2">
      <c r="A558" s="4" t="s">
        <v>93</v>
      </c>
      <c r="B558" s="4" t="str">
        <f>IF(C558=0,"&lt;BLANK&gt;",Basisgegevens!$F$3)</f>
        <v>&lt;BLANK&gt;</v>
      </c>
      <c r="C558" s="4">
        <f>tussenblad!E547</f>
        <v>0</v>
      </c>
      <c r="D558" s="4">
        <f>tussenblad!H547</f>
        <v>0</v>
      </c>
      <c r="E558" s="25">
        <f>tussenblad!N547</f>
        <v>0</v>
      </c>
      <c r="F558" s="4">
        <f>tussenblad!O547</f>
        <v>0</v>
      </c>
      <c r="G558" s="4">
        <f>tussenblad!P547</f>
        <v>0</v>
      </c>
      <c r="H558" s="25">
        <f>tussenblad!BT547</f>
        <v>0</v>
      </c>
      <c r="I558" s="4">
        <f>tussenblad!Q547</f>
        <v>0</v>
      </c>
      <c r="J558" s="26">
        <f>tussenblad!R547</f>
        <v>0</v>
      </c>
      <c r="K558" s="4">
        <f>IF(tussenblad!$F547="HC","",tussenblad!F547)</f>
        <v>0</v>
      </c>
      <c r="L558" s="4">
        <f>IF(tussenblad!$F547="HC",1,0)</f>
        <v>0</v>
      </c>
      <c r="M558" s="4" t="str">
        <f>IF(tussenblad!V547="Uit",2,"")</f>
        <v/>
      </c>
      <c r="N558" s="4">
        <f>tussenblad!W547</f>
        <v>0</v>
      </c>
      <c r="O558" s="4">
        <f>tussenblad!BV547</f>
        <v>0</v>
      </c>
      <c r="P558" s="4">
        <f>tussenblad!BW547</f>
        <v>0</v>
      </c>
      <c r="Q558" s="4">
        <f>tussenblad!BX547</f>
        <v>0</v>
      </c>
      <c r="R558" s="4">
        <f>tussenblad!BY547</f>
        <v>0</v>
      </c>
      <c r="S558" s="4">
        <f>tussenblad!BZ547</f>
        <v>0</v>
      </c>
      <c r="T558" s="4">
        <f>tussenblad!CA547</f>
        <v>0</v>
      </c>
      <c r="U558" s="4">
        <f>tussenblad!CB547</f>
        <v>0</v>
      </c>
      <c r="V558" s="4">
        <f>tussenblad!CC547</f>
        <v>0</v>
      </c>
      <c r="W558" s="4" t="s">
        <v>94</v>
      </c>
      <c r="X558" s="4" t="s">
        <v>94</v>
      </c>
      <c r="Y558" s="4" t="s">
        <v>94</v>
      </c>
      <c r="Z558" s="4" t="s">
        <v>95</v>
      </c>
      <c r="AA558" s="4" t="s">
        <v>95</v>
      </c>
      <c r="AB558" s="4" t="s">
        <v>95</v>
      </c>
      <c r="AC558" s="4" t="s">
        <v>91</v>
      </c>
      <c r="AD558" s="4" t="s">
        <v>91</v>
      </c>
      <c r="AE558" s="4">
        <v>0</v>
      </c>
      <c r="AF558" s="4">
        <v>0</v>
      </c>
      <c r="AG558" s="4">
        <f>tussenblad!J547</f>
        <v>0</v>
      </c>
      <c r="AH558" s="4">
        <f>tussenblad!I547</f>
        <v>0</v>
      </c>
    </row>
    <row r="559" spans="1:34" x14ac:dyDescent="0.2">
      <c r="A559" s="4" t="s">
        <v>93</v>
      </c>
      <c r="B559" s="4" t="str">
        <f>IF(C559=0,"&lt;BLANK&gt;",Basisgegevens!$F$3)</f>
        <v>&lt;BLANK&gt;</v>
      </c>
      <c r="C559" s="4">
        <f>tussenblad!E548</f>
        <v>0</v>
      </c>
      <c r="D559" s="4">
        <f>tussenblad!H548</f>
        <v>0</v>
      </c>
      <c r="E559" s="25">
        <f>tussenblad!N548</f>
        <v>0</v>
      </c>
      <c r="F559" s="4">
        <f>tussenblad!O548</f>
        <v>0</v>
      </c>
      <c r="G559" s="4">
        <f>tussenblad!P548</f>
        <v>0</v>
      </c>
      <c r="H559" s="25">
        <f>tussenblad!BT548</f>
        <v>0</v>
      </c>
      <c r="I559" s="4">
        <f>tussenblad!Q548</f>
        <v>0</v>
      </c>
      <c r="J559" s="26">
        <f>tussenblad!R548</f>
        <v>0</v>
      </c>
      <c r="K559" s="4">
        <f>IF(tussenblad!$F548="HC","",tussenblad!F548)</f>
        <v>0</v>
      </c>
      <c r="L559" s="4">
        <f>IF(tussenblad!$F548="HC",1,0)</f>
        <v>0</v>
      </c>
      <c r="M559" s="4" t="str">
        <f>IF(tussenblad!V548="Uit",2,"")</f>
        <v/>
      </c>
      <c r="N559" s="4">
        <f>tussenblad!W548</f>
        <v>0</v>
      </c>
      <c r="O559" s="4">
        <f>tussenblad!BV548</f>
        <v>0</v>
      </c>
      <c r="P559" s="4">
        <f>tussenblad!BW548</f>
        <v>0</v>
      </c>
      <c r="Q559" s="4">
        <f>tussenblad!BX548</f>
        <v>0</v>
      </c>
      <c r="R559" s="4">
        <f>tussenblad!BY548</f>
        <v>0</v>
      </c>
      <c r="S559" s="4">
        <f>tussenblad!BZ548</f>
        <v>0</v>
      </c>
      <c r="T559" s="4">
        <f>tussenblad!CA548</f>
        <v>0</v>
      </c>
      <c r="U559" s="4">
        <f>tussenblad!CB548</f>
        <v>0</v>
      </c>
      <c r="V559" s="4">
        <f>tussenblad!CC548</f>
        <v>0</v>
      </c>
      <c r="W559" s="4" t="s">
        <v>94</v>
      </c>
      <c r="X559" s="4" t="s">
        <v>94</v>
      </c>
      <c r="Y559" s="4" t="s">
        <v>94</v>
      </c>
      <c r="Z559" s="4" t="s">
        <v>95</v>
      </c>
      <c r="AA559" s="4" t="s">
        <v>95</v>
      </c>
      <c r="AB559" s="4" t="s">
        <v>95</v>
      </c>
      <c r="AC559" s="4" t="s">
        <v>91</v>
      </c>
      <c r="AD559" s="4" t="s">
        <v>91</v>
      </c>
      <c r="AE559" s="4">
        <v>0</v>
      </c>
      <c r="AF559" s="4">
        <v>0</v>
      </c>
      <c r="AG559" s="4">
        <f>tussenblad!J548</f>
        <v>0</v>
      </c>
      <c r="AH559" s="4">
        <f>tussenblad!I548</f>
        <v>0</v>
      </c>
    </row>
    <row r="560" spans="1:34" x14ac:dyDescent="0.2">
      <c r="A560" s="4" t="s">
        <v>93</v>
      </c>
      <c r="B560" s="4" t="str">
        <f>IF(C560=0,"&lt;BLANK&gt;",Basisgegevens!$F$3)</f>
        <v>&lt;BLANK&gt;</v>
      </c>
      <c r="C560" s="4">
        <f>tussenblad!E549</f>
        <v>0</v>
      </c>
      <c r="D560" s="4">
        <f>tussenblad!H549</f>
        <v>0</v>
      </c>
      <c r="E560" s="25">
        <f>tussenblad!N549</f>
        <v>0</v>
      </c>
      <c r="F560" s="4">
        <f>tussenblad!O549</f>
        <v>0</v>
      </c>
      <c r="G560" s="4">
        <f>tussenblad!P549</f>
        <v>0</v>
      </c>
      <c r="H560" s="25">
        <f>tussenblad!BT549</f>
        <v>0</v>
      </c>
      <c r="I560" s="4">
        <f>tussenblad!Q549</f>
        <v>0</v>
      </c>
      <c r="J560" s="26">
        <f>tussenblad!R549</f>
        <v>0</v>
      </c>
      <c r="K560" s="4">
        <f>IF(tussenblad!$F549="HC","",tussenblad!F549)</f>
        <v>0</v>
      </c>
      <c r="L560" s="4">
        <f>IF(tussenblad!$F549="HC",1,0)</f>
        <v>0</v>
      </c>
      <c r="M560" s="4" t="str">
        <f>IF(tussenblad!V549="Uit",2,"")</f>
        <v/>
      </c>
      <c r="N560" s="4">
        <f>tussenblad!W549</f>
        <v>0</v>
      </c>
      <c r="O560" s="4">
        <f>tussenblad!BV549</f>
        <v>0</v>
      </c>
      <c r="P560" s="4">
        <f>tussenblad!BW549</f>
        <v>0</v>
      </c>
      <c r="Q560" s="4">
        <f>tussenblad!BX549</f>
        <v>0</v>
      </c>
      <c r="R560" s="4">
        <f>tussenblad!BY549</f>
        <v>0</v>
      </c>
      <c r="S560" s="4">
        <f>tussenblad!BZ549</f>
        <v>0</v>
      </c>
      <c r="T560" s="4">
        <f>tussenblad!CA549</f>
        <v>0</v>
      </c>
      <c r="U560" s="4">
        <f>tussenblad!CB549</f>
        <v>0</v>
      </c>
      <c r="V560" s="4">
        <f>tussenblad!CC549</f>
        <v>0</v>
      </c>
      <c r="W560" s="4" t="s">
        <v>94</v>
      </c>
      <c r="X560" s="4" t="s">
        <v>94</v>
      </c>
      <c r="Y560" s="4" t="s">
        <v>94</v>
      </c>
      <c r="Z560" s="4" t="s">
        <v>95</v>
      </c>
      <c r="AA560" s="4" t="s">
        <v>95</v>
      </c>
      <c r="AB560" s="4" t="s">
        <v>95</v>
      </c>
      <c r="AC560" s="4" t="s">
        <v>91</v>
      </c>
      <c r="AD560" s="4" t="s">
        <v>91</v>
      </c>
      <c r="AE560" s="4">
        <v>0</v>
      </c>
      <c r="AF560" s="4">
        <v>0</v>
      </c>
      <c r="AG560" s="4">
        <f>tussenblad!J549</f>
        <v>0</v>
      </c>
      <c r="AH560" s="4">
        <f>tussenblad!I549</f>
        <v>0</v>
      </c>
    </row>
    <row r="561" spans="1:34" x14ac:dyDescent="0.2">
      <c r="A561" s="4" t="s">
        <v>93</v>
      </c>
      <c r="B561" s="4" t="str">
        <f>IF(C561=0,"&lt;BLANK&gt;",Basisgegevens!$F$3)</f>
        <v>&lt;BLANK&gt;</v>
      </c>
      <c r="C561" s="4">
        <f>tussenblad!E550</f>
        <v>0</v>
      </c>
      <c r="D561" s="4">
        <f>tussenblad!H550</f>
        <v>0</v>
      </c>
      <c r="E561" s="25">
        <f>tussenblad!N550</f>
        <v>0</v>
      </c>
      <c r="F561" s="4">
        <f>tussenblad!O550</f>
        <v>0</v>
      </c>
      <c r="G561" s="4">
        <f>tussenblad!P550</f>
        <v>0</v>
      </c>
      <c r="H561" s="25">
        <f>tussenblad!BT550</f>
        <v>0</v>
      </c>
      <c r="I561" s="4">
        <f>tussenblad!Q550</f>
        <v>0</v>
      </c>
      <c r="J561" s="26">
        <f>tussenblad!R550</f>
        <v>0</v>
      </c>
      <c r="K561" s="4">
        <f>IF(tussenblad!$F550="HC","",tussenblad!F550)</f>
        <v>0</v>
      </c>
      <c r="L561" s="4">
        <f>IF(tussenblad!$F550="HC",1,0)</f>
        <v>0</v>
      </c>
      <c r="M561" s="4" t="str">
        <f>IF(tussenblad!V550="Uit",2,"")</f>
        <v/>
      </c>
      <c r="N561" s="4">
        <f>tussenblad!W550</f>
        <v>0</v>
      </c>
      <c r="O561" s="4">
        <f>tussenblad!BV550</f>
        <v>0</v>
      </c>
      <c r="P561" s="4">
        <f>tussenblad!BW550</f>
        <v>0</v>
      </c>
      <c r="Q561" s="4">
        <f>tussenblad!BX550</f>
        <v>0</v>
      </c>
      <c r="R561" s="4">
        <f>tussenblad!BY550</f>
        <v>0</v>
      </c>
      <c r="S561" s="4">
        <f>tussenblad!BZ550</f>
        <v>0</v>
      </c>
      <c r="T561" s="4">
        <f>tussenblad!CA550</f>
        <v>0</v>
      </c>
      <c r="U561" s="4">
        <f>tussenblad!CB550</f>
        <v>0</v>
      </c>
      <c r="V561" s="4">
        <f>tussenblad!CC550</f>
        <v>0</v>
      </c>
      <c r="W561" s="4" t="s">
        <v>94</v>
      </c>
      <c r="X561" s="4" t="s">
        <v>94</v>
      </c>
      <c r="Y561" s="4" t="s">
        <v>94</v>
      </c>
      <c r="Z561" s="4" t="s">
        <v>95</v>
      </c>
      <c r="AA561" s="4" t="s">
        <v>95</v>
      </c>
      <c r="AB561" s="4" t="s">
        <v>95</v>
      </c>
      <c r="AC561" s="4" t="s">
        <v>91</v>
      </c>
      <c r="AD561" s="4" t="s">
        <v>91</v>
      </c>
      <c r="AE561" s="4">
        <v>0</v>
      </c>
      <c r="AF561" s="4">
        <v>0</v>
      </c>
      <c r="AG561" s="4">
        <f>tussenblad!J550</f>
        <v>0</v>
      </c>
      <c r="AH561" s="4">
        <f>tussenblad!I550</f>
        <v>0</v>
      </c>
    </row>
    <row r="562" spans="1:34" x14ac:dyDescent="0.2">
      <c r="A562" s="4" t="s">
        <v>93</v>
      </c>
      <c r="B562" s="4" t="str">
        <f>IF(C562=0,"&lt;BLANK&gt;",Basisgegevens!$F$3)</f>
        <v>&lt;BLANK&gt;</v>
      </c>
      <c r="C562" s="4">
        <f>tussenblad!E551</f>
        <v>0</v>
      </c>
      <c r="D562" s="4">
        <f>tussenblad!H551</f>
        <v>0</v>
      </c>
      <c r="E562" s="25">
        <f>tussenblad!N551</f>
        <v>0</v>
      </c>
      <c r="F562" s="4">
        <f>tussenblad!O551</f>
        <v>0</v>
      </c>
      <c r="G562" s="4">
        <f>tussenblad!P551</f>
        <v>0</v>
      </c>
      <c r="H562" s="25">
        <f>tussenblad!BT551</f>
        <v>0</v>
      </c>
      <c r="I562" s="4">
        <f>tussenblad!Q551</f>
        <v>0</v>
      </c>
      <c r="J562" s="26">
        <f>tussenblad!R551</f>
        <v>0</v>
      </c>
      <c r="K562" s="4">
        <f>IF(tussenblad!$F551="HC","",tussenblad!F551)</f>
        <v>0</v>
      </c>
      <c r="L562" s="4">
        <f>IF(tussenblad!$F551="HC",1,0)</f>
        <v>0</v>
      </c>
      <c r="M562" s="4" t="str">
        <f>IF(tussenblad!V551="Uit",2,"")</f>
        <v/>
      </c>
      <c r="N562" s="4">
        <f>tussenblad!W551</f>
        <v>0</v>
      </c>
      <c r="O562" s="4">
        <f>tussenblad!BV551</f>
        <v>0</v>
      </c>
      <c r="P562" s="4">
        <f>tussenblad!BW551</f>
        <v>0</v>
      </c>
      <c r="Q562" s="4">
        <f>tussenblad!BX551</f>
        <v>0</v>
      </c>
      <c r="R562" s="4">
        <f>tussenblad!BY551</f>
        <v>0</v>
      </c>
      <c r="S562" s="4">
        <f>tussenblad!BZ551</f>
        <v>0</v>
      </c>
      <c r="T562" s="4">
        <f>tussenblad!CA551</f>
        <v>0</v>
      </c>
      <c r="U562" s="4">
        <f>tussenblad!CB551</f>
        <v>0</v>
      </c>
      <c r="V562" s="4">
        <f>tussenblad!CC551</f>
        <v>0</v>
      </c>
      <c r="W562" s="4" t="s">
        <v>94</v>
      </c>
      <c r="X562" s="4" t="s">
        <v>94</v>
      </c>
      <c r="Y562" s="4" t="s">
        <v>94</v>
      </c>
      <c r="Z562" s="4" t="s">
        <v>95</v>
      </c>
      <c r="AA562" s="4" t="s">
        <v>95</v>
      </c>
      <c r="AB562" s="4" t="s">
        <v>95</v>
      </c>
      <c r="AC562" s="4" t="s">
        <v>91</v>
      </c>
      <c r="AD562" s="4" t="s">
        <v>91</v>
      </c>
      <c r="AE562" s="4">
        <v>0</v>
      </c>
      <c r="AF562" s="4">
        <v>0</v>
      </c>
      <c r="AG562" s="4">
        <f>tussenblad!J551</f>
        <v>0</v>
      </c>
      <c r="AH562" s="4">
        <f>tussenblad!I551</f>
        <v>0</v>
      </c>
    </row>
    <row r="563" spans="1:34" x14ac:dyDescent="0.2">
      <c r="A563" s="4" t="s">
        <v>93</v>
      </c>
      <c r="B563" s="4" t="str">
        <f>IF(C563=0,"&lt;BLANK&gt;",Basisgegevens!$F$3)</f>
        <v>&lt;BLANK&gt;</v>
      </c>
      <c r="C563" s="4">
        <f>tussenblad!E552</f>
        <v>0</v>
      </c>
      <c r="D563" s="4">
        <f>tussenblad!H552</f>
        <v>0</v>
      </c>
      <c r="E563" s="25">
        <f>tussenblad!N552</f>
        <v>0</v>
      </c>
      <c r="F563" s="4">
        <f>tussenblad!O552</f>
        <v>0</v>
      </c>
      <c r="G563" s="4">
        <f>tussenblad!P552</f>
        <v>0</v>
      </c>
      <c r="H563" s="25">
        <f>tussenblad!BT552</f>
        <v>0</v>
      </c>
      <c r="I563" s="4">
        <f>tussenblad!Q552</f>
        <v>0</v>
      </c>
      <c r="J563" s="26">
        <f>tussenblad!R552</f>
        <v>0</v>
      </c>
      <c r="K563" s="4">
        <f>IF(tussenblad!$F552="HC","",tussenblad!F552)</f>
        <v>0</v>
      </c>
      <c r="L563" s="4">
        <f>IF(tussenblad!$F552="HC",1,0)</f>
        <v>0</v>
      </c>
      <c r="M563" s="4" t="str">
        <f>IF(tussenblad!V552="Uit",2,"")</f>
        <v/>
      </c>
      <c r="N563" s="4">
        <f>tussenblad!W552</f>
        <v>0</v>
      </c>
      <c r="O563" s="4">
        <f>tussenblad!BV552</f>
        <v>0</v>
      </c>
      <c r="P563" s="4">
        <f>tussenblad!BW552</f>
        <v>0</v>
      </c>
      <c r="Q563" s="4">
        <f>tussenblad!BX552</f>
        <v>0</v>
      </c>
      <c r="R563" s="4">
        <f>tussenblad!BY552</f>
        <v>0</v>
      </c>
      <c r="S563" s="4">
        <f>tussenblad!BZ552</f>
        <v>0</v>
      </c>
      <c r="T563" s="4">
        <f>tussenblad!CA552</f>
        <v>0</v>
      </c>
      <c r="U563" s="4">
        <f>tussenblad!CB552</f>
        <v>0</v>
      </c>
      <c r="V563" s="4">
        <f>tussenblad!CC552</f>
        <v>0</v>
      </c>
      <c r="W563" s="4" t="s">
        <v>94</v>
      </c>
      <c r="X563" s="4" t="s">
        <v>94</v>
      </c>
      <c r="Y563" s="4" t="s">
        <v>94</v>
      </c>
      <c r="Z563" s="4" t="s">
        <v>95</v>
      </c>
      <c r="AA563" s="4" t="s">
        <v>95</v>
      </c>
      <c r="AB563" s="4" t="s">
        <v>95</v>
      </c>
      <c r="AC563" s="4" t="s">
        <v>91</v>
      </c>
      <c r="AD563" s="4" t="s">
        <v>91</v>
      </c>
      <c r="AE563" s="4">
        <v>0</v>
      </c>
      <c r="AF563" s="4">
        <v>0</v>
      </c>
      <c r="AG563" s="4">
        <f>tussenblad!J552</f>
        <v>0</v>
      </c>
      <c r="AH563" s="4">
        <f>tussenblad!I552</f>
        <v>0</v>
      </c>
    </row>
    <row r="564" spans="1:34" x14ac:dyDescent="0.2">
      <c r="A564" s="4" t="s">
        <v>93</v>
      </c>
      <c r="B564" s="4" t="str">
        <f>IF(C564=0,"&lt;BLANK&gt;",Basisgegevens!$F$3)</f>
        <v>&lt;BLANK&gt;</v>
      </c>
      <c r="C564" s="4">
        <f>tussenblad!E553</f>
        <v>0</v>
      </c>
      <c r="D564" s="4">
        <f>tussenblad!H553</f>
        <v>0</v>
      </c>
      <c r="E564" s="25">
        <f>tussenblad!N553</f>
        <v>0</v>
      </c>
      <c r="F564" s="4">
        <f>tussenblad!O553</f>
        <v>0</v>
      </c>
      <c r="G564" s="4">
        <f>tussenblad!P553</f>
        <v>0</v>
      </c>
      <c r="H564" s="25">
        <f>tussenblad!BT553</f>
        <v>0</v>
      </c>
      <c r="I564" s="4">
        <f>tussenblad!Q553</f>
        <v>0</v>
      </c>
      <c r="J564" s="26">
        <f>tussenblad!R553</f>
        <v>0</v>
      </c>
      <c r="K564" s="4">
        <f>IF(tussenblad!$F553="HC","",tussenblad!F553)</f>
        <v>0</v>
      </c>
      <c r="L564" s="4">
        <f>IF(tussenblad!$F553="HC",1,0)</f>
        <v>0</v>
      </c>
      <c r="M564" s="4" t="str">
        <f>IF(tussenblad!V553="Uit",2,"")</f>
        <v/>
      </c>
      <c r="N564" s="4">
        <f>tussenblad!W553</f>
        <v>0</v>
      </c>
      <c r="O564" s="4">
        <f>tussenblad!BV553</f>
        <v>0</v>
      </c>
      <c r="P564" s="4">
        <f>tussenblad!BW553</f>
        <v>0</v>
      </c>
      <c r="Q564" s="4">
        <f>tussenblad!BX553</f>
        <v>0</v>
      </c>
      <c r="R564" s="4">
        <f>tussenblad!BY553</f>
        <v>0</v>
      </c>
      <c r="S564" s="4">
        <f>tussenblad!BZ553</f>
        <v>0</v>
      </c>
      <c r="T564" s="4">
        <f>tussenblad!CA553</f>
        <v>0</v>
      </c>
      <c r="U564" s="4">
        <f>tussenblad!CB553</f>
        <v>0</v>
      </c>
      <c r="V564" s="4">
        <f>tussenblad!CC553</f>
        <v>0</v>
      </c>
      <c r="W564" s="4" t="s">
        <v>94</v>
      </c>
      <c r="X564" s="4" t="s">
        <v>94</v>
      </c>
      <c r="Y564" s="4" t="s">
        <v>94</v>
      </c>
      <c r="Z564" s="4" t="s">
        <v>95</v>
      </c>
      <c r="AA564" s="4" t="s">
        <v>95</v>
      </c>
      <c r="AB564" s="4" t="s">
        <v>95</v>
      </c>
      <c r="AC564" s="4" t="s">
        <v>91</v>
      </c>
      <c r="AD564" s="4" t="s">
        <v>91</v>
      </c>
      <c r="AE564" s="4">
        <v>0</v>
      </c>
      <c r="AF564" s="4">
        <v>0</v>
      </c>
      <c r="AG564" s="4">
        <f>tussenblad!J553</f>
        <v>0</v>
      </c>
      <c r="AH564" s="4">
        <f>tussenblad!I553</f>
        <v>0</v>
      </c>
    </row>
    <row r="565" spans="1:34" x14ac:dyDescent="0.2">
      <c r="A565" s="4" t="s">
        <v>93</v>
      </c>
      <c r="B565" s="4" t="str">
        <f>IF(C565=0,"&lt;BLANK&gt;",Basisgegevens!$F$3)</f>
        <v>&lt;BLANK&gt;</v>
      </c>
      <c r="C565" s="4">
        <f>tussenblad!E554</f>
        <v>0</v>
      </c>
      <c r="D565" s="4">
        <f>tussenblad!H554</f>
        <v>0</v>
      </c>
      <c r="E565" s="25">
        <f>tussenblad!N554</f>
        <v>0</v>
      </c>
      <c r="F565" s="4">
        <f>tussenblad!O554</f>
        <v>0</v>
      </c>
      <c r="G565" s="4">
        <f>tussenblad!P554</f>
        <v>0</v>
      </c>
      <c r="H565" s="25">
        <f>tussenblad!BT554</f>
        <v>0</v>
      </c>
      <c r="I565" s="4">
        <f>tussenblad!Q554</f>
        <v>0</v>
      </c>
      <c r="J565" s="26">
        <f>tussenblad!R554</f>
        <v>0</v>
      </c>
      <c r="K565" s="4">
        <f>IF(tussenblad!$F554="HC","",tussenblad!F554)</f>
        <v>0</v>
      </c>
      <c r="L565" s="4">
        <f>IF(tussenblad!$F554="HC",1,0)</f>
        <v>0</v>
      </c>
      <c r="M565" s="4" t="str">
        <f>IF(tussenblad!V554="Uit",2,"")</f>
        <v/>
      </c>
      <c r="N565" s="4">
        <f>tussenblad!W554</f>
        <v>0</v>
      </c>
      <c r="O565" s="4">
        <f>tussenblad!BV554</f>
        <v>0</v>
      </c>
      <c r="P565" s="4">
        <f>tussenblad!BW554</f>
        <v>0</v>
      </c>
      <c r="Q565" s="4">
        <f>tussenblad!BX554</f>
        <v>0</v>
      </c>
      <c r="R565" s="4">
        <f>tussenblad!BY554</f>
        <v>0</v>
      </c>
      <c r="S565" s="4">
        <f>tussenblad!BZ554</f>
        <v>0</v>
      </c>
      <c r="T565" s="4">
        <f>tussenblad!CA554</f>
        <v>0</v>
      </c>
      <c r="U565" s="4">
        <f>tussenblad!CB554</f>
        <v>0</v>
      </c>
      <c r="V565" s="4">
        <f>tussenblad!CC554</f>
        <v>0</v>
      </c>
      <c r="W565" s="4" t="s">
        <v>94</v>
      </c>
      <c r="X565" s="4" t="s">
        <v>94</v>
      </c>
      <c r="Y565" s="4" t="s">
        <v>94</v>
      </c>
      <c r="Z565" s="4" t="s">
        <v>95</v>
      </c>
      <c r="AA565" s="4" t="s">
        <v>95</v>
      </c>
      <c r="AB565" s="4" t="s">
        <v>95</v>
      </c>
      <c r="AC565" s="4" t="s">
        <v>91</v>
      </c>
      <c r="AD565" s="4" t="s">
        <v>91</v>
      </c>
      <c r="AE565" s="4">
        <v>0</v>
      </c>
      <c r="AF565" s="4">
        <v>0</v>
      </c>
      <c r="AG565" s="4">
        <f>tussenblad!J554</f>
        <v>0</v>
      </c>
      <c r="AH565" s="4">
        <f>tussenblad!I554</f>
        <v>0</v>
      </c>
    </row>
    <row r="566" spans="1:34" x14ac:dyDescent="0.2">
      <c r="A566" s="4" t="s">
        <v>93</v>
      </c>
      <c r="B566" s="4" t="str">
        <f>IF(C566=0,"&lt;BLANK&gt;",Basisgegevens!$F$3)</f>
        <v>&lt;BLANK&gt;</v>
      </c>
      <c r="C566" s="4">
        <f>tussenblad!E555</f>
        <v>0</v>
      </c>
      <c r="D566" s="4">
        <f>tussenblad!H555</f>
        <v>0</v>
      </c>
      <c r="E566" s="25">
        <f>tussenblad!N555</f>
        <v>0</v>
      </c>
      <c r="F566" s="4">
        <f>tussenblad!O555</f>
        <v>0</v>
      </c>
      <c r="G566" s="4">
        <f>tussenblad!P555</f>
        <v>0</v>
      </c>
      <c r="H566" s="25">
        <f>tussenblad!BT555</f>
        <v>0</v>
      </c>
      <c r="I566" s="4">
        <f>tussenblad!Q555</f>
        <v>0</v>
      </c>
      <c r="J566" s="26">
        <f>tussenblad!R555</f>
        <v>0</v>
      </c>
      <c r="K566" s="4">
        <f>IF(tussenblad!$F555="HC","",tussenblad!F555)</f>
        <v>0</v>
      </c>
      <c r="L566" s="4">
        <f>IF(tussenblad!$F555="HC",1,0)</f>
        <v>0</v>
      </c>
      <c r="M566" s="4" t="str">
        <f>IF(tussenblad!V555="Uit",2,"")</f>
        <v/>
      </c>
      <c r="N566" s="4">
        <f>tussenblad!W555</f>
        <v>0</v>
      </c>
      <c r="O566" s="4">
        <f>tussenblad!BV555</f>
        <v>0</v>
      </c>
      <c r="P566" s="4">
        <f>tussenblad!BW555</f>
        <v>0</v>
      </c>
      <c r="Q566" s="4">
        <f>tussenblad!BX555</f>
        <v>0</v>
      </c>
      <c r="R566" s="4">
        <f>tussenblad!BY555</f>
        <v>0</v>
      </c>
      <c r="S566" s="4">
        <f>tussenblad!BZ555</f>
        <v>0</v>
      </c>
      <c r="T566" s="4">
        <f>tussenblad!CA555</f>
        <v>0</v>
      </c>
      <c r="U566" s="4">
        <f>tussenblad!CB555</f>
        <v>0</v>
      </c>
      <c r="V566" s="4">
        <f>tussenblad!CC555</f>
        <v>0</v>
      </c>
      <c r="W566" s="4" t="s">
        <v>94</v>
      </c>
      <c r="X566" s="4" t="s">
        <v>94</v>
      </c>
      <c r="Y566" s="4" t="s">
        <v>94</v>
      </c>
      <c r="Z566" s="4" t="s">
        <v>95</v>
      </c>
      <c r="AA566" s="4" t="s">
        <v>95</v>
      </c>
      <c r="AB566" s="4" t="s">
        <v>95</v>
      </c>
      <c r="AC566" s="4" t="s">
        <v>91</v>
      </c>
      <c r="AD566" s="4" t="s">
        <v>91</v>
      </c>
      <c r="AE566" s="4">
        <v>0</v>
      </c>
      <c r="AF566" s="4">
        <v>0</v>
      </c>
      <c r="AG566" s="4">
        <f>tussenblad!J555</f>
        <v>0</v>
      </c>
      <c r="AH566" s="4">
        <f>tussenblad!I555</f>
        <v>0</v>
      </c>
    </row>
    <row r="567" spans="1:34" x14ac:dyDescent="0.2">
      <c r="A567" s="4" t="s">
        <v>93</v>
      </c>
      <c r="B567" s="4" t="str">
        <f>IF(C567=0,"&lt;BLANK&gt;",Basisgegevens!$F$3)</f>
        <v>&lt;BLANK&gt;</v>
      </c>
      <c r="C567" s="4">
        <f>tussenblad!E556</f>
        <v>0</v>
      </c>
      <c r="D567" s="4">
        <f>tussenblad!H556</f>
        <v>0</v>
      </c>
      <c r="E567" s="25">
        <f>tussenblad!N556</f>
        <v>0</v>
      </c>
      <c r="F567" s="4">
        <f>tussenblad!O556</f>
        <v>0</v>
      </c>
      <c r="G567" s="4">
        <f>tussenblad!P556</f>
        <v>0</v>
      </c>
      <c r="H567" s="25">
        <f>tussenblad!BT556</f>
        <v>0</v>
      </c>
      <c r="I567" s="4">
        <f>tussenblad!Q556</f>
        <v>0</v>
      </c>
      <c r="J567" s="26">
        <f>tussenblad!R556</f>
        <v>0</v>
      </c>
      <c r="K567" s="4">
        <f>IF(tussenblad!$F556="HC","",tussenblad!F556)</f>
        <v>0</v>
      </c>
      <c r="L567" s="4">
        <f>IF(tussenblad!$F556="HC",1,0)</f>
        <v>0</v>
      </c>
      <c r="M567" s="4" t="str">
        <f>IF(tussenblad!V556="Uit",2,"")</f>
        <v/>
      </c>
      <c r="N567" s="4">
        <f>tussenblad!W556</f>
        <v>0</v>
      </c>
      <c r="O567" s="4">
        <f>tussenblad!BV556</f>
        <v>0</v>
      </c>
      <c r="P567" s="4">
        <f>tussenblad!BW556</f>
        <v>0</v>
      </c>
      <c r="Q567" s="4">
        <f>tussenblad!BX556</f>
        <v>0</v>
      </c>
      <c r="R567" s="4">
        <f>tussenblad!BY556</f>
        <v>0</v>
      </c>
      <c r="S567" s="4">
        <f>tussenblad!BZ556</f>
        <v>0</v>
      </c>
      <c r="T567" s="4">
        <f>tussenblad!CA556</f>
        <v>0</v>
      </c>
      <c r="U567" s="4">
        <f>tussenblad!CB556</f>
        <v>0</v>
      </c>
      <c r="V567" s="4">
        <f>tussenblad!CC556</f>
        <v>0</v>
      </c>
      <c r="W567" s="4" t="s">
        <v>94</v>
      </c>
      <c r="X567" s="4" t="s">
        <v>94</v>
      </c>
      <c r="Y567" s="4" t="s">
        <v>94</v>
      </c>
      <c r="Z567" s="4" t="s">
        <v>95</v>
      </c>
      <c r="AA567" s="4" t="s">
        <v>95</v>
      </c>
      <c r="AB567" s="4" t="s">
        <v>95</v>
      </c>
      <c r="AC567" s="4" t="s">
        <v>91</v>
      </c>
      <c r="AD567" s="4" t="s">
        <v>91</v>
      </c>
      <c r="AE567" s="4">
        <v>0</v>
      </c>
      <c r="AF567" s="4">
        <v>0</v>
      </c>
      <c r="AG567" s="4">
        <f>tussenblad!J556</f>
        <v>0</v>
      </c>
      <c r="AH567" s="4">
        <f>tussenblad!I556</f>
        <v>0</v>
      </c>
    </row>
    <row r="568" spans="1:34" x14ac:dyDescent="0.2">
      <c r="A568" s="4" t="s">
        <v>93</v>
      </c>
      <c r="B568" s="4" t="str">
        <f>IF(C568=0,"&lt;BLANK&gt;",Basisgegevens!$F$3)</f>
        <v>&lt;BLANK&gt;</v>
      </c>
      <c r="C568" s="4">
        <f>tussenblad!E557</f>
        <v>0</v>
      </c>
      <c r="D568" s="4">
        <f>tussenblad!H557</f>
        <v>0</v>
      </c>
      <c r="E568" s="25">
        <f>tussenblad!N557</f>
        <v>0</v>
      </c>
      <c r="F568" s="4">
        <f>tussenblad!O557</f>
        <v>0</v>
      </c>
      <c r="G568" s="4">
        <f>tussenblad!P557</f>
        <v>0</v>
      </c>
      <c r="H568" s="25">
        <f>tussenblad!BT557</f>
        <v>0</v>
      </c>
      <c r="I568" s="4">
        <f>tussenblad!Q557</f>
        <v>0</v>
      </c>
      <c r="J568" s="26">
        <f>tussenblad!R557</f>
        <v>0</v>
      </c>
      <c r="K568" s="4">
        <f>IF(tussenblad!$F557="HC","",tussenblad!F557)</f>
        <v>0</v>
      </c>
      <c r="L568" s="4">
        <f>IF(tussenblad!$F557="HC",1,0)</f>
        <v>0</v>
      </c>
      <c r="M568" s="4" t="str">
        <f>IF(tussenblad!V557="Uit",2,"")</f>
        <v/>
      </c>
      <c r="N568" s="4">
        <f>tussenblad!W557</f>
        <v>0</v>
      </c>
      <c r="O568" s="4">
        <f>tussenblad!BV557</f>
        <v>0</v>
      </c>
      <c r="P568" s="4">
        <f>tussenblad!BW557</f>
        <v>0</v>
      </c>
      <c r="Q568" s="4">
        <f>tussenblad!BX557</f>
        <v>0</v>
      </c>
      <c r="R568" s="4">
        <f>tussenblad!BY557</f>
        <v>0</v>
      </c>
      <c r="S568" s="4">
        <f>tussenblad!BZ557</f>
        <v>0</v>
      </c>
      <c r="T568" s="4">
        <f>tussenblad!CA557</f>
        <v>0</v>
      </c>
      <c r="U568" s="4">
        <f>tussenblad!CB557</f>
        <v>0</v>
      </c>
      <c r="V568" s="4">
        <f>tussenblad!CC557</f>
        <v>0</v>
      </c>
      <c r="W568" s="4" t="s">
        <v>94</v>
      </c>
      <c r="X568" s="4" t="s">
        <v>94</v>
      </c>
      <c r="Y568" s="4" t="s">
        <v>94</v>
      </c>
      <c r="Z568" s="4" t="s">
        <v>95</v>
      </c>
      <c r="AA568" s="4" t="s">
        <v>95</v>
      </c>
      <c r="AB568" s="4" t="s">
        <v>95</v>
      </c>
      <c r="AC568" s="4" t="s">
        <v>91</v>
      </c>
      <c r="AD568" s="4" t="s">
        <v>91</v>
      </c>
      <c r="AE568" s="4">
        <v>0</v>
      </c>
      <c r="AF568" s="4">
        <v>0</v>
      </c>
      <c r="AG568" s="4">
        <f>tussenblad!J557</f>
        <v>0</v>
      </c>
      <c r="AH568" s="4">
        <f>tussenblad!I557</f>
        <v>0</v>
      </c>
    </row>
    <row r="569" spans="1:34" x14ac:dyDescent="0.2">
      <c r="A569" s="4" t="s">
        <v>93</v>
      </c>
      <c r="B569" s="4" t="str">
        <f>IF(C569=0,"&lt;BLANK&gt;",Basisgegevens!$F$3)</f>
        <v>&lt;BLANK&gt;</v>
      </c>
      <c r="C569" s="4">
        <f>tussenblad!E558</f>
        <v>0</v>
      </c>
      <c r="D569" s="4">
        <f>tussenblad!H558</f>
        <v>0</v>
      </c>
      <c r="E569" s="25">
        <f>tussenblad!N558</f>
        <v>0</v>
      </c>
      <c r="F569" s="4">
        <f>tussenblad!O558</f>
        <v>0</v>
      </c>
      <c r="G569" s="4">
        <f>tussenblad!P558</f>
        <v>0</v>
      </c>
      <c r="H569" s="25">
        <f>tussenblad!BT558</f>
        <v>0</v>
      </c>
      <c r="I569" s="4">
        <f>tussenblad!Q558</f>
        <v>0</v>
      </c>
      <c r="J569" s="26">
        <f>tussenblad!R558</f>
        <v>0</v>
      </c>
      <c r="K569" s="4">
        <f>IF(tussenblad!$F558="HC","",tussenblad!F558)</f>
        <v>0</v>
      </c>
      <c r="L569" s="4">
        <f>IF(tussenblad!$F558="HC",1,0)</f>
        <v>0</v>
      </c>
      <c r="M569" s="4" t="str">
        <f>IF(tussenblad!V558="Uit",2,"")</f>
        <v/>
      </c>
      <c r="N569" s="4">
        <f>tussenblad!W558</f>
        <v>0</v>
      </c>
      <c r="O569" s="4">
        <f>tussenblad!BV558</f>
        <v>0</v>
      </c>
      <c r="P569" s="4">
        <f>tussenblad!BW558</f>
        <v>0</v>
      </c>
      <c r="Q569" s="4">
        <f>tussenblad!BX558</f>
        <v>0</v>
      </c>
      <c r="R569" s="4">
        <f>tussenblad!BY558</f>
        <v>0</v>
      </c>
      <c r="S569" s="4">
        <f>tussenblad!BZ558</f>
        <v>0</v>
      </c>
      <c r="T569" s="4">
        <f>tussenblad!CA558</f>
        <v>0</v>
      </c>
      <c r="U569" s="4">
        <f>tussenblad!CB558</f>
        <v>0</v>
      </c>
      <c r="V569" s="4">
        <f>tussenblad!CC558</f>
        <v>0</v>
      </c>
      <c r="W569" s="4" t="s">
        <v>94</v>
      </c>
      <c r="X569" s="4" t="s">
        <v>94</v>
      </c>
      <c r="Y569" s="4" t="s">
        <v>94</v>
      </c>
      <c r="Z569" s="4" t="s">
        <v>95</v>
      </c>
      <c r="AA569" s="4" t="s">
        <v>95</v>
      </c>
      <c r="AB569" s="4" t="s">
        <v>95</v>
      </c>
      <c r="AC569" s="4" t="s">
        <v>91</v>
      </c>
      <c r="AD569" s="4" t="s">
        <v>91</v>
      </c>
      <c r="AE569" s="4">
        <v>0</v>
      </c>
      <c r="AF569" s="4">
        <v>0</v>
      </c>
      <c r="AG569" s="4">
        <f>tussenblad!J558</f>
        <v>0</v>
      </c>
      <c r="AH569" s="4">
        <f>tussenblad!I558</f>
        <v>0</v>
      </c>
    </row>
    <row r="570" spans="1:34" x14ac:dyDescent="0.2">
      <c r="A570" s="4" t="s">
        <v>93</v>
      </c>
      <c r="B570" s="4" t="str">
        <f>IF(C570=0,"&lt;BLANK&gt;",Basisgegevens!$F$3)</f>
        <v>&lt;BLANK&gt;</v>
      </c>
      <c r="C570" s="4">
        <f>tussenblad!E559</f>
        <v>0</v>
      </c>
      <c r="D570" s="4">
        <f>tussenblad!H559</f>
        <v>0</v>
      </c>
      <c r="E570" s="25">
        <f>tussenblad!N559</f>
        <v>0</v>
      </c>
      <c r="F570" s="4">
        <f>tussenblad!O559</f>
        <v>0</v>
      </c>
      <c r="G570" s="4">
        <f>tussenblad!P559</f>
        <v>0</v>
      </c>
      <c r="H570" s="25">
        <f>tussenblad!BT559</f>
        <v>0</v>
      </c>
      <c r="I570" s="4">
        <f>tussenblad!Q559</f>
        <v>0</v>
      </c>
      <c r="J570" s="26">
        <f>tussenblad!R559</f>
        <v>0</v>
      </c>
      <c r="K570" s="4">
        <f>IF(tussenblad!$F559="HC","",tussenblad!F559)</f>
        <v>0</v>
      </c>
      <c r="L570" s="4">
        <f>IF(tussenblad!$F559="HC",1,0)</f>
        <v>0</v>
      </c>
      <c r="M570" s="4" t="str">
        <f>IF(tussenblad!V559="Uit",2,"")</f>
        <v/>
      </c>
      <c r="N570" s="4">
        <f>tussenblad!W559</f>
        <v>0</v>
      </c>
      <c r="O570" s="4">
        <f>tussenblad!BV559</f>
        <v>0</v>
      </c>
      <c r="P570" s="4">
        <f>tussenblad!BW559</f>
        <v>0</v>
      </c>
      <c r="Q570" s="4">
        <f>tussenblad!BX559</f>
        <v>0</v>
      </c>
      <c r="R570" s="4">
        <f>tussenblad!BY559</f>
        <v>0</v>
      </c>
      <c r="S570" s="4">
        <f>tussenblad!BZ559</f>
        <v>0</v>
      </c>
      <c r="T570" s="4">
        <f>tussenblad!CA559</f>
        <v>0</v>
      </c>
      <c r="U570" s="4">
        <f>tussenblad!CB559</f>
        <v>0</v>
      </c>
      <c r="V570" s="4">
        <f>tussenblad!CC559</f>
        <v>0</v>
      </c>
      <c r="W570" s="4" t="s">
        <v>94</v>
      </c>
      <c r="X570" s="4" t="s">
        <v>94</v>
      </c>
      <c r="Y570" s="4" t="s">
        <v>94</v>
      </c>
      <c r="Z570" s="4" t="s">
        <v>95</v>
      </c>
      <c r="AA570" s="4" t="s">
        <v>95</v>
      </c>
      <c r="AB570" s="4" t="s">
        <v>95</v>
      </c>
      <c r="AC570" s="4" t="s">
        <v>91</v>
      </c>
      <c r="AD570" s="4" t="s">
        <v>91</v>
      </c>
      <c r="AE570" s="4">
        <v>0</v>
      </c>
      <c r="AF570" s="4">
        <v>0</v>
      </c>
      <c r="AG570" s="4">
        <f>tussenblad!J559</f>
        <v>0</v>
      </c>
      <c r="AH570" s="4">
        <f>tussenblad!I559</f>
        <v>0</v>
      </c>
    </row>
    <row r="571" spans="1:34" x14ac:dyDescent="0.2">
      <c r="A571" s="4" t="s">
        <v>93</v>
      </c>
      <c r="B571" s="4" t="str">
        <f>IF(C571=0,"&lt;BLANK&gt;",Basisgegevens!$F$3)</f>
        <v>&lt;BLANK&gt;</v>
      </c>
      <c r="C571" s="4">
        <f>tussenblad!E560</f>
        <v>0</v>
      </c>
      <c r="D571" s="4">
        <f>tussenblad!H560</f>
        <v>0</v>
      </c>
      <c r="E571" s="25">
        <f>tussenblad!N560</f>
        <v>0</v>
      </c>
      <c r="F571" s="4">
        <f>tussenblad!O560</f>
        <v>0</v>
      </c>
      <c r="G571" s="4">
        <f>tussenblad!P560</f>
        <v>0</v>
      </c>
      <c r="H571" s="25">
        <f>tussenblad!BT560</f>
        <v>0</v>
      </c>
      <c r="I571" s="4">
        <f>tussenblad!Q560</f>
        <v>0</v>
      </c>
      <c r="J571" s="26">
        <f>tussenblad!R560</f>
        <v>0</v>
      </c>
      <c r="K571" s="4">
        <f>IF(tussenblad!$F560="HC","",tussenblad!F560)</f>
        <v>0</v>
      </c>
      <c r="L571" s="4">
        <f>IF(tussenblad!$F560="HC",1,0)</f>
        <v>0</v>
      </c>
      <c r="M571" s="4" t="str">
        <f>IF(tussenblad!V560="Uit",2,"")</f>
        <v/>
      </c>
      <c r="N571" s="4">
        <f>tussenblad!W560</f>
        <v>0</v>
      </c>
      <c r="O571" s="4">
        <f>tussenblad!BV560</f>
        <v>0</v>
      </c>
      <c r="P571" s="4">
        <f>tussenblad!BW560</f>
        <v>0</v>
      </c>
      <c r="Q571" s="4">
        <f>tussenblad!BX560</f>
        <v>0</v>
      </c>
      <c r="R571" s="4">
        <f>tussenblad!BY560</f>
        <v>0</v>
      </c>
      <c r="S571" s="4">
        <f>tussenblad!BZ560</f>
        <v>0</v>
      </c>
      <c r="T571" s="4">
        <f>tussenblad!CA560</f>
        <v>0</v>
      </c>
      <c r="U571" s="4">
        <f>tussenblad!CB560</f>
        <v>0</v>
      </c>
      <c r="V571" s="4">
        <f>tussenblad!CC560</f>
        <v>0</v>
      </c>
      <c r="W571" s="4" t="s">
        <v>94</v>
      </c>
      <c r="X571" s="4" t="s">
        <v>94</v>
      </c>
      <c r="Y571" s="4" t="s">
        <v>94</v>
      </c>
      <c r="Z571" s="4" t="s">
        <v>95</v>
      </c>
      <c r="AA571" s="4" t="s">
        <v>95</v>
      </c>
      <c r="AB571" s="4" t="s">
        <v>95</v>
      </c>
      <c r="AC571" s="4" t="s">
        <v>91</v>
      </c>
      <c r="AD571" s="4" t="s">
        <v>91</v>
      </c>
      <c r="AE571" s="4">
        <v>0</v>
      </c>
      <c r="AF571" s="4">
        <v>0</v>
      </c>
      <c r="AG571" s="4">
        <f>tussenblad!J560</f>
        <v>0</v>
      </c>
      <c r="AH571" s="4">
        <f>tussenblad!I560</f>
        <v>0</v>
      </c>
    </row>
    <row r="572" spans="1:34" x14ac:dyDescent="0.2">
      <c r="A572" s="4" t="s">
        <v>93</v>
      </c>
      <c r="B572" s="4" t="str">
        <f>IF(C572=0,"&lt;BLANK&gt;",Basisgegevens!$F$3)</f>
        <v>&lt;BLANK&gt;</v>
      </c>
      <c r="C572" s="4">
        <f>tussenblad!E561</f>
        <v>0</v>
      </c>
      <c r="D572" s="4">
        <f>tussenblad!H561</f>
        <v>0</v>
      </c>
      <c r="E572" s="25">
        <f>tussenblad!N561</f>
        <v>0</v>
      </c>
      <c r="F572" s="4">
        <f>tussenblad!O561</f>
        <v>0</v>
      </c>
      <c r="G572" s="4">
        <f>tussenblad!P561</f>
        <v>0</v>
      </c>
      <c r="H572" s="25">
        <f>tussenblad!BT561</f>
        <v>0</v>
      </c>
      <c r="I572" s="4">
        <f>tussenblad!Q561</f>
        <v>0</v>
      </c>
      <c r="J572" s="26">
        <f>tussenblad!R561</f>
        <v>0</v>
      </c>
      <c r="K572" s="4">
        <f>IF(tussenblad!$F561="HC","",tussenblad!F561)</f>
        <v>0</v>
      </c>
      <c r="L572" s="4">
        <f>IF(tussenblad!$F561="HC",1,0)</f>
        <v>0</v>
      </c>
      <c r="M572" s="4" t="str">
        <f>IF(tussenblad!V561="Uit",2,"")</f>
        <v/>
      </c>
      <c r="N572" s="4">
        <f>tussenblad!W561</f>
        <v>0</v>
      </c>
      <c r="O572" s="4">
        <f>tussenblad!BV561</f>
        <v>0</v>
      </c>
      <c r="P572" s="4">
        <f>tussenblad!BW561</f>
        <v>0</v>
      </c>
      <c r="Q572" s="4">
        <f>tussenblad!BX561</f>
        <v>0</v>
      </c>
      <c r="R572" s="4">
        <f>tussenblad!BY561</f>
        <v>0</v>
      </c>
      <c r="S572" s="4">
        <f>tussenblad!BZ561</f>
        <v>0</v>
      </c>
      <c r="T572" s="4">
        <f>tussenblad!CA561</f>
        <v>0</v>
      </c>
      <c r="U572" s="4">
        <f>tussenblad!CB561</f>
        <v>0</v>
      </c>
      <c r="V572" s="4">
        <f>tussenblad!CC561</f>
        <v>0</v>
      </c>
      <c r="W572" s="4" t="s">
        <v>94</v>
      </c>
      <c r="X572" s="4" t="s">
        <v>94</v>
      </c>
      <c r="Y572" s="4" t="s">
        <v>94</v>
      </c>
      <c r="Z572" s="4" t="s">
        <v>95</v>
      </c>
      <c r="AA572" s="4" t="s">
        <v>95</v>
      </c>
      <c r="AB572" s="4" t="s">
        <v>95</v>
      </c>
      <c r="AC572" s="4" t="s">
        <v>91</v>
      </c>
      <c r="AD572" s="4" t="s">
        <v>91</v>
      </c>
      <c r="AE572" s="4">
        <v>0</v>
      </c>
      <c r="AF572" s="4">
        <v>0</v>
      </c>
      <c r="AG572" s="4">
        <f>tussenblad!J561</f>
        <v>0</v>
      </c>
      <c r="AH572" s="4">
        <f>tussenblad!I561</f>
        <v>0</v>
      </c>
    </row>
    <row r="573" spans="1:34" x14ac:dyDescent="0.2">
      <c r="A573" s="4" t="s">
        <v>93</v>
      </c>
      <c r="B573" s="4" t="str">
        <f>IF(C573=0,"&lt;BLANK&gt;",Basisgegevens!$F$3)</f>
        <v>&lt;BLANK&gt;</v>
      </c>
      <c r="C573" s="4">
        <f>tussenblad!E562</f>
        <v>0</v>
      </c>
      <c r="D573" s="4">
        <f>tussenblad!H562</f>
        <v>0</v>
      </c>
      <c r="E573" s="25">
        <f>tussenblad!N562</f>
        <v>0</v>
      </c>
      <c r="F573" s="4">
        <f>tussenblad!O562</f>
        <v>0</v>
      </c>
      <c r="G573" s="4">
        <f>tussenblad!P562</f>
        <v>0</v>
      </c>
      <c r="H573" s="25">
        <f>tussenblad!BT562</f>
        <v>0</v>
      </c>
      <c r="I573" s="4">
        <f>tussenblad!Q562</f>
        <v>0</v>
      </c>
      <c r="J573" s="26">
        <f>tussenblad!R562</f>
        <v>0</v>
      </c>
      <c r="K573" s="4">
        <f>IF(tussenblad!$F562="HC","",tussenblad!F562)</f>
        <v>0</v>
      </c>
      <c r="L573" s="4">
        <f>IF(tussenblad!$F562="HC",1,0)</f>
        <v>0</v>
      </c>
      <c r="M573" s="4" t="str">
        <f>IF(tussenblad!V562="Uit",2,"")</f>
        <v/>
      </c>
      <c r="N573" s="4">
        <f>tussenblad!W562</f>
        <v>0</v>
      </c>
      <c r="O573" s="4">
        <f>tussenblad!BV562</f>
        <v>0</v>
      </c>
      <c r="P573" s="4">
        <f>tussenblad!BW562</f>
        <v>0</v>
      </c>
      <c r="Q573" s="4">
        <f>tussenblad!BX562</f>
        <v>0</v>
      </c>
      <c r="R573" s="4">
        <f>tussenblad!BY562</f>
        <v>0</v>
      </c>
      <c r="S573" s="4">
        <f>tussenblad!BZ562</f>
        <v>0</v>
      </c>
      <c r="T573" s="4">
        <f>tussenblad!CA562</f>
        <v>0</v>
      </c>
      <c r="U573" s="4">
        <f>tussenblad!CB562</f>
        <v>0</v>
      </c>
      <c r="V573" s="4">
        <f>tussenblad!CC562</f>
        <v>0</v>
      </c>
      <c r="W573" s="4" t="s">
        <v>94</v>
      </c>
      <c r="X573" s="4" t="s">
        <v>94</v>
      </c>
      <c r="Y573" s="4" t="s">
        <v>94</v>
      </c>
      <c r="Z573" s="4" t="s">
        <v>95</v>
      </c>
      <c r="AA573" s="4" t="s">
        <v>95</v>
      </c>
      <c r="AB573" s="4" t="s">
        <v>95</v>
      </c>
      <c r="AC573" s="4" t="s">
        <v>91</v>
      </c>
      <c r="AD573" s="4" t="s">
        <v>91</v>
      </c>
      <c r="AE573" s="4">
        <v>0</v>
      </c>
      <c r="AF573" s="4">
        <v>0</v>
      </c>
      <c r="AG573" s="4">
        <f>tussenblad!J562</f>
        <v>0</v>
      </c>
      <c r="AH573" s="4">
        <f>tussenblad!I562</f>
        <v>0</v>
      </c>
    </row>
    <row r="574" spans="1:34" x14ac:dyDescent="0.2">
      <c r="A574" s="4" t="s">
        <v>93</v>
      </c>
      <c r="B574" s="4" t="str">
        <f>IF(C574=0,"&lt;BLANK&gt;",Basisgegevens!$F$3)</f>
        <v>&lt;BLANK&gt;</v>
      </c>
      <c r="C574" s="4">
        <f>tussenblad!E563</f>
        <v>0</v>
      </c>
      <c r="D574" s="4">
        <f>tussenblad!H563</f>
        <v>0</v>
      </c>
      <c r="E574" s="25">
        <f>tussenblad!N563</f>
        <v>0</v>
      </c>
      <c r="F574" s="4">
        <f>tussenblad!O563</f>
        <v>0</v>
      </c>
      <c r="G574" s="4">
        <f>tussenblad!P563</f>
        <v>0</v>
      </c>
      <c r="H574" s="25">
        <f>tussenblad!BT563</f>
        <v>0</v>
      </c>
      <c r="I574" s="4">
        <f>tussenblad!Q563</f>
        <v>0</v>
      </c>
      <c r="J574" s="26">
        <f>tussenblad!R563</f>
        <v>0</v>
      </c>
      <c r="K574" s="4">
        <f>IF(tussenblad!$F563="HC","",tussenblad!F563)</f>
        <v>0</v>
      </c>
      <c r="L574" s="4">
        <f>IF(tussenblad!$F563="HC",1,0)</f>
        <v>0</v>
      </c>
      <c r="M574" s="4" t="str">
        <f>IF(tussenblad!V563="Uit",2,"")</f>
        <v/>
      </c>
      <c r="N574" s="4">
        <f>tussenblad!W563</f>
        <v>0</v>
      </c>
      <c r="O574" s="4">
        <f>tussenblad!BV563</f>
        <v>0</v>
      </c>
      <c r="P574" s="4">
        <f>tussenblad!BW563</f>
        <v>0</v>
      </c>
      <c r="Q574" s="4">
        <f>tussenblad!BX563</f>
        <v>0</v>
      </c>
      <c r="R574" s="4">
        <f>tussenblad!BY563</f>
        <v>0</v>
      </c>
      <c r="S574" s="4">
        <f>tussenblad!BZ563</f>
        <v>0</v>
      </c>
      <c r="T574" s="4">
        <f>tussenblad!CA563</f>
        <v>0</v>
      </c>
      <c r="U574" s="4">
        <f>tussenblad!CB563</f>
        <v>0</v>
      </c>
      <c r="V574" s="4">
        <f>tussenblad!CC563</f>
        <v>0</v>
      </c>
      <c r="W574" s="4" t="s">
        <v>94</v>
      </c>
      <c r="X574" s="4" t="s">
        <v>94</v>
      </c>
      <c r="Y574" s="4" t="s">
        <v>94</v>
      </c>
      <c r="Z574" s="4" t="s">
        <v>95</v>
      </c>
      <c r="AA574" s="4" t="s">
        <v>95</v>
      </c>
      <c r="AB574" s="4" t="s">
        <v>95</v>
      </c>
      <c r="AC574" s="4" t="s">
        <v>91</v>
      </c>
      <c r="AD574" s="4" t="s">
        <v>91</v>
      </c>
      <c r="AE574" s="4">
        <v>0</v>
      </c>
      <c r="AF574" s="4">
        <v>0</v>
      </c>
      <c r="AG574" s="4">
        <f>tussenblad!J563</f>
        <v>0</v>
      </c>
      <c r="AH574" s="4">
        <f>tussenblad!I563</f>
        <v>0</v>
      </c>
    </row>
    <row r="575" spans="1:34" x14ac:dyDescent="0.2">
      <c r="A575" s="4" t="s">
        <v>93</v>
      </c>
      <c r="B575" s="4" t="str">
        <f>IF(C575=0,"&lt;BLANK&gt;",Basisgegevens!$F$3)</f>
        <v>&lt;BLANK&gt;</v>
      </c>
      <c r="C575" s="4">
        <f>tussenblad!E564</f>
        <v>0</v>
      </c>
      <c r="D575" s="4">
        <f>tussenblad!H564</f>
        <v>0</v>
      </c>
      <c r="E575" s="25">
        <f>tussenblad!N564</f>
        <v>0</v>
      </c>
      <c r="F575" s="4">
        <f>tussenblad!O564</f>
        <v>0</v>
      </c>
      <c r="G575" s="4">
        <f>tussenblad!P564</f>
        <v>0</v>
      </c>
      <c r="H575" s="25">
        <f>tussenblad!BT564</f>
        <v>0</v>
      </c>
      <c r="I575" s="4">
        <f>tussenblad!Q564</f>
        <v>0</v>
      </c>
      <c r="J575" s="26">
        <f>tussenblad!R564</f>
        <v>0</v>
      </c>
      <c r="K575" s="4">
        <f>IF(tussenblad!$F564="HC","",tussenblad!F564)</f>
        <v>0</v>
      </c>
      <c r="L575" s="4">
        <f>IF(tussenblad!$F564="HC",1,0)</f>
        <v>0</v>
      </c>
      <c r="M575" s="4" t="str">
        <f>IF(tussenblad!V564="Uit",2,"")</f>
        <v/>
      </c>
      <c r="N575" s="4">
        <f>tussenblad!W564</f>
        <v>0</v>
      </c>
      <c r="O575" s="4">
        <f>tussenblad!BV564</f>
        <v>0</v>
      </c>
      <c r="P575" s="4">
        <f>tussenblad!BW564</f>
        <v>0</v>
      </c>
      <c r="Q575" s="4">
        <f>tussenblad!BX564</f>
        <v>0</v>
      </c>
      <c r="R575" s="4">
        <f>tussenblad!BY564</f>
        <v>0</v>
      </c>
      <c r="S575" s="4">
        <f>tussenblad!BZ564</f>
        <v>0</v>
      </c>
      <c r="T575" s="4">
        <f>tussenblad!CA564</f>
        <v>0</v>
      </c>
      <c r="U575" s="4">
        <f>tussenblad!CB564</f>
        <v>0</v>
      </c>
      <c r="V575" s="4">
        <f>tussenblad!CC564</f>
        <v>0</v>
      </c>
      <c r="W575" s="4" t="s">
        <v>94</v>
      </c>
      <c r="X575" s="4" t="s">
        <v>94</v>
      </c>
      <c r="Y575" s="4" t="s">
        <v>94</v>
      </c>
      <c r="Z575" s="4" t="s">
        <v>95</v>
      </c>
      <c r="AA575" s="4" t="s">
        <v>95</v>
      </c>
      <c r="AB575" s="4" t="s">
        <v>95</v>
      </c>
      <c r="AC575" s="4" t="s">
        <v>91</v>
      </c>
      <c r="AD575" s="4" t="s">
        <v>91</v>
      </c>
      <c r="AE575" s="4">
        <v>0</v>
      </c>
      <c r="AF575" s="4">
        <v>0</v>
      </c>
      <c r="AG575" s="4">
        <f>tussenblad!J564</f>
        <v>0</v>
      </c>
      <c r="AH575" s="4">
        <f>tussenblad!I564</f>
        <v>0</v>
      </c>
    </row>
    <row r="576" spans="1:34" x14ac:dyDescent="0.2">
      <c r="A576" s="4" t="s">
        <v>93</v>
      </c>
      <c r="B576" s="4" t="str">
        <f>IF(C576=0,"&lt;BLANK&gt;",Basisgegevens!$F$3)</f>
        <v>&lt;BLANK&gt;</v>
      </c>
      <c r="C576" s="4">
        <f>tussenblad!E565</f>
        <v>0</v>
      </c>
      <c r="D576" s="4">
        <f>tussenblad!H565</f>
        <v>0</v>
      </c>
      <c r="E576" s="25">
        <f>tussenblad!N565</f>
        <v>0</v>
      </c>
      <c r="F576" s="4">
        <f>tussenblad!O565</f>
        <v>0</v>
      </c>
      <c r="G576" s="4">
        <f>tussenblad!P565</f>
        <v>0</v>
      </c>
      <c r="H576" s="25">
        <f>tussenblad!BT565</f>
        <v>0</v>
      </c>
      <c r="I576" s="4">
        <f>tussenblad!Q565</f>
        <v>0</v>
      </c>
      <c r="J576" s="26">
        <f>tussenblad!R565</f>
        <v>0</v>
      </c>
      <c r="K576" s="4">
        <f>IF(tussenblad!$F565="HC","",tussenblad!F565)</f>
        <v>0</v>
      </c>
      <c r="L576" s="4">
        <f>IF(tussenblad!$F565="HC",1,0)</f>
        <v>0</v>
      </c>
      <c r="M576" s="4" t="str">
        <f>IF(tussenblad!V565="Uit",2,"")</f>
        <v/>
      </c>
      <c r="N576" s="4">
        <f>tussenblad!W565</f>
        <v>0</v>
      </c>
      <c r="O576" s="4">
        <f>tussenblad!BV565</f>
        <v>0</v>
      </c>
      <c r="P576" s="4">
        <f>tussenblad!BW565</f>
        <v>0</v>
      </c>
      <c r="Q576" s="4">
        <f>tussenblad!BX565</f>
        <v>0</v>
      </c>
      <c r="R576" s="4">
        <f>tussenblad!BY565</f>
        <v>0</v>
      </c>
      <c r="S576" s="4">
        <f>tussenblad!BZ565</f>
        <v>0</v>
      </c>
      <c r="T576" s="4">
        <f>tussenblad!CA565</f>
        <v>0</v>
      </c>
      <c r="U576" s="4">
        <f>tussenblad!CB565</f>
        <v>0</v>
      </c>
      <c r="V576" s="4">
        <f>tussenblad!CC565</f>
        <v>0</v>
      </c>
      <c r="W576" s="4" t="s">
        <v>94</v>
      </c>
      <c r="X576" s="4" t="s">
        <v>94</v>
      </c>
      <c r="Y576" s="4" t="s">
        <v>94</v>
      </c>
      <c r="Z576" s="4" t="s">
        <v>95</v>
      </c>
      <c r="AA576" s="4" t="s">
        <v>95</v>
      </c>
      <c r="AB576" s="4" t="s">
        <v>95</v>
      </c>
      <c r="AC576" s="4" t="s">
        <v>91</v>
      </c>
      <c r="AD576" s="4" t="s">
        <v>91</v>
      </c>
      <c r="AE576" s="4">
        <v>0</v>
      </c>
      <c r="AF576" s="4">
        <v>0</v>
      </c>
      <c r="AG576" s="4">
        <f>tussenblad!J565</f>
        <v>0</v>
      </c>
      <c r="AH576" s="4">
        <f>tussenblad!I565</f>
        <v>0</v>
      </c>
    </row>
    <row r="577" spans="1:34" x14ac:dyDescent="0.2">
      <c r="A577" s="4" t="s">
        <v>93</v>
      </c>
      <c r="B577" s="4" t="str">
        <f>IF(C577=0,"&lt;BLANK&gt;",Basisgegevens!$F$3)</f>
        <v>&lt;BLANK&gt;</v>
      </c>
      <c r="C577" s="4">
        <f>tussenblad!E566</f>
        <v>0</v>
      </c>
      <c r="D577" s="4">
        <f>tussenblad!H566</f>
        <v>0</v>
      </c>
      <c r="E577" s="25">
        <f>tussenblad!N566</f>
        <v>0</v>
      </c>
      <c r="F577" s="4">
        <f>tussenblad!O566</f>
        <v>0</v>
      </c>
      <c r="G577" s="4">
        <f>tussenblad!P566</f>
        <v>0</v>
      </c>
      <c r="H577" s="25">
        <f>tussenblad!BT566</f>
        <v>0</v>
      </c>
      <c r="I577" s="4">
        <f>tussenblad!Q566</f>
        <v>0</v>
      </c>
      <c r="J577" s="26">
        <f>tussenblad!R566</f>
        <v>0</v>
      </c>
      <c r="K577" s="4">
        <f>IF(tussenblad!$F566="HC","",tussenblad!F566)</f>
        <v>0</v>
      </c>
      <c r="L577" s="4">
        <f>IF(tussenblad!$F566="HC",1,0)</f>
        <v>0</v>
      </c>
      <c r="M577" s="4" t="str">
        <f>IF(tussenblad!V566="Uit",2,"")</f>
        <v/>
      </c>
      <c r="N577" s="4">
        <f>tussenblad!W566</f>
        <v>0</v>
      </c>
      <c r="O577" s="4">
        <f>tussenblad!BV566</f>
        <v>0</v>
      </c>
      <c r="P577" s="4">
        <f>tussenblad!BW566</f>
        <v>0</v>
      </c>
      <c r="Q577" s="4">
        <f>tussenblad!BX566</f>
        <v>0</v>
      </c>
      <c r="R577" s="4">
        <f>tussenblad!BY566</f>
        <v>0</v>
      </c>
      <c r="S577" s="4">
        <f>tussenblad!BZ566</f>
        <v>0</v>
      </c>
      <c r="T577" s="4">
        <f>tussenblad!CA566</f>
        <v>0</v>
      </c>
      <c r="U577" s="4">
        <f>tussenblad!CB566</f>
        <v>0</v>
      </c>
      <c r="V577" s="4">
        <f>tussenblad!CC566</f>
        <v>0</v>
      </c>
      <c r="W577" s="4" t="s">
        <v>94</v>
      </c>
      <c r="X577" s="4" t="s">
        <v>94</v>
      </c>
      <c r="Y577" s="4" t="s">
        <v>94</v>
      </c>
      <c r="Z577" s="4" t="s">
        <v>95</v>
      </c>
      <c r="AA577" s="4" t="s">
        <v>95</v>
      </c>
      <c r="AB577" s="4" t="s">
        <v>95</v>
      </c>
      <c r="AC577" s="4" t="s">
        <v>91</v>
      </c>
      <c r="AD577" s="4" t="s">
        <v>91</v>
      </c>
      <c r="AE577" s="4">
        <v>0</v>
      </c>
      <c r="AF577" s="4">
        <v>0</v>
      </c>
      <c r="AG577" s="4">
        <f>tussenblad!J566</f>
        <v>0</v>
      </c>
      <c r="AH577" s="4">
        <f>tussenblad!I566</f>
        <v>0</v>
      </c>
    </row>
    <row r="578" spans="1:34" x14ac:dyDescent="0.2">
      <c r="A578" s="4" t="s">
        <v>93</v>
      </c>
      <c r="B578" s="4" t="str">
        <f>IF(C578=0,"&lt;BLANK&gt;",Basisgegevens!$F$3)</f>
        <v>&lt;BLANK&gt;</v>
      </c>
      <c r="C578" s="4">
        <f>tussenblad!E567</f>
        <v>0</v>
      </c>
      <c r="D578" s="4">
        <f>tussenblad!H567</f>
        <v>0</v>
      </c>
      <c r="E578" s="25">
        <f>tussenblad!N567</f>
        <v>0</v>
      </c>
      <c r="F578" s="4">
        <f>tussenblad!O567</f>
        <v>0</v>
      </c>
      <c r="G578" s="4">
        <f>tussenblad!P567</f>
        <v>0</v>
      </c>
      <c r="H578" s="25">
        <f>tussenblad!BT567</f>
        <v>0</v>
      </c>
      <c r="I578" s="4">
        <f>tussenblad!Q567</f>
        <v>0</v>
      </c>
      <c r="J578" s="26">
        <f>tussenblad!R567</f>
        <v>0</v>
      </c>
      <c r="K578" s="4">
        <f>IF(tussenblad!$F567="HC","",tussenblad!F567)</f>
        <v>0</v>
      </c>
      <c r="L578" s="4">
        <f>IF(tussenblad!$F567="HC",1,0)</f>
        <v>0</v>
      </c>
      <c r="M578" s="4" t="str">
        <f>IF(tussenblad!V567="Uit",2,"")</f>
        <v/>
      </c>
      <c r="N578" s="4">
        <f>tussenblad!W567</f>
        <v>0</v>
      </c>
      <c r="O578" s="4">
        <f>tussenblad!BV567</f>
        <v>0</v>
      </c>
      <c r="P578" s="4">
        <f>tussenblad!BW567</f>
        <v>0</v>
      </c>
      <c r="Q578" s="4">
        <f>tussenblad!BX567</f>
        <v>0</v>
      </c>
      <c r="R578" s="4">
        <f>tussenblad!BY567</f>
        <v>0</v>
      </c>
      <c r="S578" s="4">
        <f>tussenblad!BZ567</f>
        <v>0</v>
      </c>
      <c r="T578" s="4">
        <f>tussenblad!CA567</f>
        <v>0</v>
      </c>
      <c r="U578" s="4">
        <f>tussenblad!CB567</f>
        <v>0</v>
      </c>
      <c r="V578" s="4">
        <f>tussenblad!CC567</f>
        <v>0</v>
      </c>
      <c r="W578" s="4" t="s">
        <v>94</v>
      </c>
      <c r="X578" s="4" t="s">
        <v>94</v>
      </c>
      <c r="Y578" s="4" t="s">
        <v>94</v>
      </c>
      <c r="Z578" s="4" t="s">
        <v>95</v>
      </c>
      <c r="AA578" s="4" t="s">
        <v>95</v>
      </c>
      <c r="AB578" s="4" t="s">
        <v>95</v>
      </c>
      <c r="AC578" s="4" t="s">
        <v>91</v>
      </c>
      <c r="AD578" s="4" t="s">
        <v>91</v>
      </c>
      <c r="AE578" s="4">
        <v>0</v>
      </c>
      <c r="AF578" s="4">
        <v>0</v>
      </c>
      <c r="AG578" s="4">
        <f>tussenblad!J567</f>
        <v>0</v>
      </c>
      <c r="AH578" s="4">
        <f>tussenblad!I567</f>
        <v>0</v>
      </c>
    </row>
    <row r="579" spans="1:34" x14ac:dyDescent="0.2">
      <c r="A579" s="4" t="s">
        <v>93</v>
      </c>
      <c r="B579" s="4" t="str">
        <f>IF(C579=0,"&lt;BLANK&gt;",Basisgegevens!$F$3)</f>
        <v>&lt;BLANK&gt;</v>
      </c>
      <c r="C579" s="4">
        <f>tussenblad!E568</f>
        <v>0</v>
      </c>
      <c r="D579" s="4">
        <f>tussenblad!H568</f>
        <v>0</v>
      </c>
      <c r="E579" s="25">
        <f>tussenblad!N568</f>
        <v>0</v>
      </c>
      <c r="F579" s="4">
        <f>tussenblad!O568</f>
        <v>0</v>
      </c>
      <c r="G579" s="4">
        <f>tussenblad!P568</f>
        <v>0</v>
      </c>
      <c r="H579" s="25">
        <f>tussenblad!BT568</f>
        <v>0</v>
      </c>
      <c r="I579" s="4">
        <f>tussenblad!Q568</f>
        <v>0</v>
      </c>
      <c r="J579" s="26">
        <f>tussenblad!R568</f>
        <v>0</v>
      </c>
      <c r="K579" s="4">
        <f>IF(tussenblad!$F568="HC","",tussenblad!F568)</f>
        <v>0</v>
      </c>
      <c r="L579" s="4">
        <f>IF(tussenblad!$F568="HC",1,0)</f>
        <v>0</v>
      </c>
      <c r="M579" s="4" t="str">
        <f>IF(tussenblad!V568="Uit",2,"")</f>
        <v/>
      </c>
      <c r="N579" s="4">
        <f>tussenblad!W568</f>
        <v>0</v>
      </c>
      <c r="O579" s="4">
        <f>tussenblad!BV568</f>
        <v>0</v>
      </c>
      <c r="P579" s="4">
        <f>tussenblad!BW568</f>
        <v>0</v>
      </c>
      <c r="Q579" s="4">
        <f>tussenblad!BX568</f>
        <v>0</v>
      </c>
      <c r="R579" s="4">
        <f>tussenblad!BY568</f>
        <v>0</v>
      </c>
      <c r="S579" s="4">
        <f>tussenblad!BZ568</f>
        <v>0</v>
      </c>
      <c r="T579" s="4">
        <f>tussenblad!CA568</f>
        <v>0</v>
      </c>
      <c r="U579" s="4">
        <f>tussenblad!CB568</f>
        <v>0</v>
      </c>
      <c r="V579" s="4">
        <f>tussenblad!CC568</f>
        <v>0</v>
      </c>
      <c r="W579" s="4" t="s">
        <v>94</v>
      </c>
      <c r="X579" s="4" t="s">
        <v>94</v>
      </c>
      <c r="Y579" s="4" t="s">
        <v>94</v>
      </c>
      <c r="Z579" s="4" t="s">
        <v>95</v>
      </c>
      <c r="AA579" s="4" t="s">
        <v>95</v>
      </c>
      <c r="AB579" s="4" t="s">
        <v>95</v>
      </c>
      <c r="AC579" s="4" t="s">
        <v>91</v>
      </c>
      <c r="AD579" s="4" t="s">
        <v>91</v>
      </c>
      <c r="AE579" s="4">
        <v>0</v>
      </c>
      <c r="AF579" s="4">
        <v>0</v>
      </c>
      <c r="AG579" s="4">
        <f>tussenblad!J568</f>
        <v>0</v>
      </c>
      <c r="AH579" s="4">
        <f>tussenblad!I568</f>
        <v>0</v>
      </c>
    </row>
    <row r="580" spans="1:34" x14ac:dyDescent="0.2">
      <c r="A580" s="4" t="s">
        <v>93</v>
      </c>
      <c r="B580" s="4" t="str">
        <f>IF(C580=0,"&lt;BLANK&gt;",Basisgegevens!$F$3)</f>
        <v>&lt;BLANK&gt;</v>
      </c>
      <c r="C580" s="4">
        <f>tussenblad!E569</f>
        <v>0</v>
      </c>
      <c r="D580" s="4">
        <f>tussenblad!H569</f>
        <v>0</v>
      </c>
      <c r="E580" s="25">
        <f>tussenblad!N569</f>
        <v>0</v>
      </c>
      <c r="F580" s="4">
        <f>tussenblad!O569</f>
        <v>0</v>
      </c>
      <c r="G580" s="4">
        <f>tussenblad!P569</f>
        <v>0</v>
      </c>
      <c r="H580" s="25">
        <f>tussenblad!BT569</f>
        <v>0</v>
      </c>
      <c r="I580" s="4">
        <f>tussenblad!Q569</f>
        <v>0</v>
      </c>
      <c r="J580" s="26">
        <f>tussenblad!R569</f>
        <v>0</v>
      </c>
      <c r="K580" s="4">
        <f>IF(tussenblad!$F569="HC","",tussenblad!F569)</f>
        <v>0</v>
      </c>
      <c r="L580" s="4">
        <f>IF(tussenblad!$F569="HC",1,0)</f>
        <v>0</v>
      </c>
      <c r="M580" s="4" t="str">
        <f>IF(tussenblad!V569="Uit",2,"")</f>
        <v/>
      </c>
      <c r="N580" s="4">
        <f>tussenblad!W569</f>
        <v>0</v>
      </c>
      <c r="O580" s="4">
        <f>tussenblad!BV569</f>
        <v>0</v>
      </c>
      <c r="P580" s="4">
        <f>tussenblad!BW569</f>
        <v>0</v>
      </c>
      <c r="Q580" s="4">
        <f>tussenblad!BX569</f>
        <v>0</v>
      </c>
      <c r="R580" s="4">
        <f>tussenblad!BY569</f>
        <v>0</v>
      </c>
      <c r="S580" s="4">
        <f>tussenblad!BZ569</f>
        <v>0</v>
      </c>
      <c r="T580" s="4">
        <f>tussenblad!CA569</f>
        <v>0</v>
      </c>
      <c r="U580" s="4">
        <f>tussenblad!CB569</f>
        <v>0</v>
      </c>
      <c r="V580" s="4">
        <f>tussenblad!CC569</f>
        <v>0</v>
      </c>
      <c r="W580" s="4" t="s">
        <v>94</v>
      </c>
      <c r="X580" s="4" t="s">
        <v>94</v>
      </c>
      <c r="Y580" s="4" t="s">
        <v>94</v>
      </c>
      <c r="Z580" s="4" t="s">
        <v>95</v>
      </c>
      <c r="AA580" s="4" t="s">
        <v>95</v>
      </c>
      <c r="AB580" s="4" t="s">
        <v>95</v>
      </c>
      <c r="AC580" s="4" t="s">
        <v>91</v>
      </c>
      <c r="AD580" s="4" t="s">
        <v>91</v>
      </c>
      <c r="AE580" s="4">
        <v>0</v>
      </c>
      <c r="AF580" s="4">
        <v>0</v>
      </c>
      <c r="AG580" s="4">
        <f>tussenblad!J569</f>
        <v>0</v>
      </c>
      <c r="AH580" s="4">
        <f>tussenblad!I569</f>
        <v>0</v>
      </c>
    </row>
    <row r="581" spans="1:34" x14ac:dyDescent="0.2">
      <c r="A581" s="4" t="s">
        <v>93</v>
      </c>
      <c r="B581" s="4" t="str">
        <f>IF(C581=0,"&lt;BLANK&gt;",Basisgegevens!$F$3)</f>
        <v>&lt;BLANK&gt;</v>
      </c>
      <c r="C581" s="4">
        <f>tussenblad!E570</f>
        <v>0</v>
      </c>
      <c r="D581" s="4">
        <f>tussenblad!H570</f>
        <v>0</v>
      </c>
      <c r="E581" s="25">
        <f>tussenblad!N570</f>
        <v>0</v>
      </c>
      <c r="F581" s="4">
        <f>tussenblad!O570</f>
        <v>0</v>
      </c>
      <c r="G581" s="4">
        <f>tussenblad!P570</f>
        <v>0</v>
      </c>
      <c r="H581" s="25">
        <f>tussenblad!BT570</f>
        <v>0</v>
      </c>
      <c r="I581" s="4">
        <f>tussenblad!Q570</f>
        <v>0</v>
      </c>
      <c r="J581" s="26">
        <f>tussenblad!R570</f>
        <v>0</v>
      </c>
      <c r="K581" s="4">
        <f>IF(tussenblad!$F570="HC","",tussenblad!F570)</f>
        <v>0</v>
      </c>
      <c r="L581" s="4">
        <f>IF(tussenblad!$F570="HC",1,0)</f>
        <v>0</v>
      </c>
      <c r="M581" s="4" t="str">
        <f>IF(tussenblad!V570="Uit",2,"")</f>
        <v/>
      </c>
      <c r="N581" s="4">
        <f>tussenblad!W570</f>
        <v>0</v>
      </c>
      <c r="O581" s="4">
        <f>tussenblad!BV570</f>
        <v>0</v>
      </c>
      <c r="P581" s="4">
        <f>tussenblad!BW570</f>
        <v>0</v>
      </c>
      <c r="Q581" s="4">
        <f>tussenblad!BX570</f>
        <v>0</v>
      </c>
      <c r="R581" s="4">
        <f>tussenblad!BY570</f>
        <v>0</v>
      </c>
      <c r="S581" s="4">
        <f>tussenblad!BZ570</f>
        <v>0</v>
      </c>
      <c r="T581" s="4">
        <f>tussenblad!CA570</f>
        <v>0</v>
      </c>
      <c r="U581" s="4">
        <f>tussenblad!CB570</f>
        <v>0</v>
      </c>
      <c r="V581" s="4">
        <f>tussenblad!CC570</f>
        <v>0</v>
      </c>
      <c r="W581" s="4" t="s">
        <v>94</v>
      </c>
      <c r="X581" s="4" t="s">
        <v>94</v>
      </c>
      <c r="Y581" s="4" t="s">
        <v>94</v>
      </c>
      <c r="Z581" s="4" t="s">
        <v>95</v>
      </c>
      <c r="AA581" s="4" t="s">
        <v>95</v>
      </c>
      <c r="AB581" s="4" t="s">
        <v>95</v>
      </c>
      <c r="AC581" s="4" t="s">
        <v>91</v>
      </c>
      <c r="AD581" s="4" t="s">
        <v>91</v>
      </c>
      <c r="AE581" s="4">
        <v>0</v>
      </c>
      <c r="AF581" s="4">
        <v>0</v>
      </c>
      <c r="AG581" s="4">
        <f>tussenblad!J570</f>
        <v>0</v>
      </c>
      <c r="AH581" s="4">
        <f>tussenblad!I570</f>
        <v>0</v>
      </c>
    </row>
    <row r="582" spans="1:34" x14ac:dyDescent="0.2">
      <c r="A582" s="4" t="s">
        <v>93</v>
      </c>
      <c r="B582" s="4" t="str">
        <f>IF(C582=0,"&lt;BLANK&gt;",Basisgegevens!$F$3)</f>
        <v>&lt;BLANK&gt;</v>
      </c>
      <c r="C582" s="4">
        <f>tussenblad!E571</f>
        <v>0</v>
      </c>
      <c r="D582" s="4">
        <f>tussenblad!H571</f>
        <v>0</v>
      </c>
      <c r="E582" s="25">
        <f>tussenblad!N571</f>
        <v>0</v>
      </c>
      <c r="F582" s="4">
        <f>tussenblad!O571</f>
        <v>0</v>
      </c>
      <c r="G582" s="4">
        <f>tussenblad!P571</f>
        <v>0</v>
      </c>
      <c r="H582" s="25">
        <f>tussenblad!BT571</f>
        <v>0</v>
      </c>
      <c r="I582" s="4">
        <f>tussenblad!Q571</f>
        <v>0</v>
      </c>
      <c r="J582" s="26">
        <f>tussenblad!R571</f>
        <v>0</v>
      </c>
      <c r="K582" s="4">
        <f>IF(tussenblad!$F571="HC","",tussenblad!F571)</f>
        <v>0</v>
      </c>
      <c r="L582" s="4">
        <f>IF(tussenblad!$F571="HC",1,0)</f>
        <v>0</v>
      </c>
      <c r="M582" s="4" t="str">
        <f>IF(tussenblad!V571="Uit",2,"")</f>
        <v/>
      </c>
      <c r="N582" s="4">
        <f>tussenblad!W571</f>
        <v>0</v>
      </c>
      <c r="O582" s="4">
        <f>tussenblad!BV571</f>
        <v>0</v>
      </c>
      <c r="P582" s="4">
        <f>tussenblad!BW571</f>
        <v>0</v>
      </c>
      <c r="Q582" s="4">
        <f>tussenblad!BX571</f>
        <v>0</v>
      </c>
      <c r="R582" s="4">
        <f>tussenblad!BY571</f>
        <v>0</v>
      </c>
      <c r="S582" s="4">
        <f>tussenblad!BZ571</f>
        <v>0</v>
      </c>
      <c r="T582" s="4">
        <f>tussenblad!CA571</f>
        <v>0</v>
      </c>
      <c r="U582" s="4">
        <f>tussenblad!CB571</f>
        <v>0</v>
      </c>
      <c r="V582" s="4">
        <f>tussenblad!CC571</f>
        <v>0</v>
      </c>
      <c r="W582" s="4" t="s">
        <v>94</v>
      </c>
      <c r="X582" s="4" t="s">
        <v>94</v>
      </c>
      <c r="Y582" s="4" t="s">
        <v>94</v>
      </c>
      <c r="Z582" s="4" t="s">
        <v>95</v>
      </c>
      <c r="AA582" s="4" t="s">
        <v>95</v>
      </c>
      <c r="AB582" s="4" t="s">
        <v>95</v>
      </c>
      <c r="AC582" s="4" t="s">
        <v>91</v>
      </c>
      <c r="AD582" s="4" t="s">
        <v>91</v>
      </c>
      <c r="AE582" s="4">
        <v>0</v>
      </c>
      <c r="AF582" s="4">
        <v>0</v>
      </c>
      <c r="AG582" s="4">
        <f>tussenblad!J571</f>
        <v>0</v>
      </c>
      <c r="AH582" s="4">
        <f>tussenblad!I571</f>
        <v>0</v>
      </c>
    </row>
    <row r="583" spans="1:34" x14ac:dyDescent="0.2">
      <c r="A583" s="4" t="s">
        <v>93</v>
      </c>
      <c r="B583" s="4" t="str">
        <f>IF(C583=0,"&lt;BLANK&gt;",Basisgegevens!$F$3)</f>
        <v>&lt;BLANK&gt;</v>
      </c>
      <c r="C583" s="4">
        <f>tussenblad!E572</f>
        <v>0</v>
      </c>
      <c r="D583" s="4">
        <f>tussenblad!H572</f>
        <v>0</v>
      </c>
      <c r="E583" s="25">
        <f>tussenblad!N572</f>
        <v>0</v>
      </c>
      <c r="F583" s="4">
        <f>tussenblad!O572</f>
        <v>0</v>
      </c>
      <c r="G583" s="4">
        <f>tussenblad!P572</f>
        <v>0</v>
      </c>
      <c r="H583" s="25">
        <f>tussenblad!BT572</f>
        <v>0</v>
      </c>
      <c r="I583" s="4">
        <f>tussenblad!Q572</f>
        <v>0</v>
      </c>
      <c r="J583" s="26">
        <f>tussenblad!R572</f>
        <v>0</v>
      </c>
      <c r="K583" s="4">
        <f>IF(tussenblad!$F572="HC","",tussenblad!F572)</f>
        <v>0</v>
      </c>
      <c r="L583" s="4">
        <f>IF(tussenblad!$F572="HC",1,0)</f>
        <v>0</v>
      </c>
      <c r="M583" s="4" t="str">
        <f>IF(tussenblad!V572="Uit",2,"")</f>
        <v/>
      </c>
      <c r="N583" s="4">
        <f>tussenblad!W572</f>
        <v>0</v>
      </c>
      <c r="O583" s="4">
        <f>tussenblad!BV572</f>
        <v>0</v>
      </c>
      <c r="P583" s="4">
        <f>tussenblad!BW572</f>
        <v>0</v>
      </c>
      <c r="Q583" s="4">
        <f>tussenblad!BX572</f>
        <v>0</v>
      </c>
      <c r="R583" s="4">
        <f>tussenblad!BY572</f>
        <v>0</v>
      </c>
      <c r="S583" s="4">
        <f>tussenblad!BZ572</f>
        <v>0</v>
      </c>
      <c r="T583" s="4">
        <f>tussenblad!CA572</f>
        <v>0</v>
      </c>
      <c r="U583" s="4">
        <f>tussenblad!CB572</f>
        <v>0</v>
      </c>
      <c r="V583" s="4">
        <f>tussenblad!CC572</f>
        <v>0</v>
      </c>
      <c r="W583" s="4" t="s">
        <v>94</v>
      </c>
      <c r="X583" s="4" t="s">
        <v>94</v>
      </c>
      <c r="Y583" s="4" t="s">
        <v>94</v>
      </c>
      <c r="Z583" s="4" t="s">
        <v>95</v>
      </c>
      <c r="AA583" s="4" t="s">
        <v>95</v>
      </c>
      <c r="AB583" s="4" t="s">
        <v>95</v>
      </c>
      <c r="AC583" s="4" t="s">
        <v>91</v>
      </c>
      <c r="AD583" s="4" t="s">
        <v>91</v>
      </c>
      <c r="AE583" s="4">
        <v>0</v>
      </c>
      <c r="AF583" s="4">
        <v>0</v>
      </c>
      <c r="AG583" s="4">
        <f>tussenblad!J572</f>
        <v>0</v>
      </c>
      <c r="AH583" s="4">
        <f>tussenblad!I572</f>
        <v>0</v>
      </c>
    </row>
    <row r="584" spans="1:34" x14ac:dyDescent="0.2">
      <c r="A584" s="4" t="s">
        <v>93</v>
      </c>
      <c r="B584" s="4" t="str">
        <f>IF(C584=0,"&lt;BLANK&gt;",Basisgegevens!$F$3)</f>
        <v>&lt;BLANK&gt;</v>
      </c>
      <c r="C584" s="4">
        <f>tussenblad!E573</f>
        <v>0</v>
      </c>
      <c r="D584" s="4">
        <f>tussenblad!H573</f>
        <v>0</v>
      </c>
      <c r="E584" s="25">
        <f>tussenblad!N573</f>
        <v>0</v>
      </c>
      <c r="F584" s="4">
        <f>tussenblad!O573</f>
        <v>0</v>
      </c>
      <c r="G584" s="4">
        <f>tussenblad!P573</f>
        <v>0</v>
      </c>
      <c r="H584" s="25">
        <f>tussenblad!BT573</f>
        <v>0</v>
      </c>
      <c r="I584" s="4">
        <f>tussenblad!Q573</f>
        <v>0</v>
      </c>
      <c r="J584" s="26">
        <f>tussenblad!R573</f>
        <v>0</v>
      </c>
      <c r="K584" s="4">
        <f>IF(tussenblad!$F573="HC","",tussenblad!F573)</f>
        <v>0</v>
      </c>
      <c r="L584" s="4">
        <f>IF(tussenblad!$F573="HC",1,0)</f>
        <v>0</v>
      </c>
      <c r="M584" s="4" t="str">
        <f>IF(tussenblad!V573="Uit",2,"")</f>
        <v/>
      </c>
      <c r="N584" s="4">
        <f>tussenblad!W573</f>
        <v>0</v>
      </c>
      <c r="O584" s="4">
        <f>tussenblad!BV573</f>
        <v>0</v>
      </c>
      <c r="P584" s="4">
        <f>tussenblad!BW573</f>
        <v>0</v>
      </c>
      <c r="Q584" s="4">
        <f>tussenblad!BX573</f>
        <v>0</v>
      </c>
      <c r="R584" s="4">
        <f>tussenblad!BY573</f>
        <v>0</v>
      </c>
      <c r="S584" s="4">
        <f>tussenblad!BZ573</f>
        <v>0</v>
      </c>
      <c r="T584" s="4">
        <f>tussenblad!CA573</f>
        <v>0</v>
      </c>
      <c r="U584" s="4">
        <f>tussenblad!CB573</f>
        <v>0</v>
      </c>
      <c r="V584" s="4">
        <f>tussenblad!CC573</f>
        <v>0</v>
      </c>
      <c r="W584" s="4" t="s">
        <v>94</v>
      </c>
      <c r="X584" s="4" t="s">
        <v>94</v>
      </c>
      <c r="Y584" s="4" t="s">
        <v>94</v>
      </c>
      <c r="Z584" s="4" t="s">
        <v>95</v>
      </c>
      <c r="AA584" s="4" t="s">
        <v>95</v>
      </c>
      <c r="AB584" s="4" t="s">
        <v>95</v>
      </c>
      <c r="AC584" s="4" t="s">
        <v>91</v>
      </c>
      <c r="AD584" s="4" t="s">
        <v>91</v>
      </c>
      <c r="AE584" s="4">
        <v>0</v>
      </c>
      <c r="AF584" s="4">
        <v>0</v>
      </c>
      <c r="AG584" s="4">
        <f>tussenblad!J573</f>
        <v>0</v>
      </c>
      <c r="AH584" s="4">
        <f>tussenblad!I573</f>
        <v>0</v>
      </c>
    </row>
    <row r="585" spans="1:34" x14ac:dyDescent="0.2">
      <c r="A585" s="4" t="s">
        <v>93</v>
      </c>
      <c r="B585" s="4" t="str">
        <f>IF(C585=0,"&lt;BLANK&gt;",Basisgegevens!$F$3)</f>
        <v>&lt;BLANK&gt;</v>
      </c>
      <c r="C585" s="4">
        <f>tussenblad!E574</f>
        <v>0</v>
      </c>
      <c r="D585" s="4">
        <f>tussenblad!H574</f>
        <v>0</v>
      </c>
      <c r="E585" s="25">
        <f>tussenblad!N574</f>
        <v>0</v>
      </c>
      <c r="F585" s="4">
        <f>tussenblad!O574</f>
        <v>0</v>
      </c>
      <c r="G585" s="4">
        <f>tussenblad!P574</f>
        <v>0</v>
      </c>
      <c r="H585" s="25">
        <f>tussenblad!BT574</f>
        <v>0</v>
      </c>
      <c r="I585" s="4">
        <f>tussenblad!Q574</f>
        <v>0</v>
      </c>
      <c r="J585" s="26">
        <f>tussenblad!R574</f>
        <v>0</v>
      </c>
      <c r="K585" s="4">
        <f>IF(tussenblad!$F574="HC","",tussenblad!F574)</f>
        <v>0</v>
      </c>
      <c r="L585" s="4">
        <f>IF(tussenblad!$F574="HC",1,0)</f>
        <v>0</v>
      </c>
      <c r="M585" s="4" t="str">
        <f>IF(tussenblad!V574="Uit",2,"")</f>
        <v/>
      </c>
      <c r="N585" s="4">
        <f>tussenblad!W574</f>
        <v>0</v>
      </c>
      <c r="O585" s="4">
        <f>tussenblad!BV574</f>
        <v>0</v>
      </c>
      <c r="P585" s="4">
        <f>tussenblad!BW574</f>
        <v>0</v>
      </c>
      <c r="Q585" s="4">
        <f>tussenblad!BX574</f>
        <v>0</v>
      </c>
      <c r="R585" s="4">
        <f>tussenblad!BY574</f>
        <v>0</v>
      </c>
      <c r="S585" s="4">
        <f>tussenblad!BZ574</f>
        <v>0</v>
      </c>
      <c r="T585" s="4">
        <f>tussenblad!CA574</f>
        <v>0</v>
      </c>
      <c r="U585" s="4">
        <f>tussenblad!CB574</f>
        <v>0</v>
      </c>
      <c r="V585" s="4">
        <f>tussenblad!CC574</f>
        <v>0</v>
      </c>
      <c r="W585" s="4" t="s">
        <v>94</v>
      </c>
      <c r="X585" s="4" t="s">
        <v>94</v>
      </c>
      <c r="Y585" s="4" t="s">
        <v>94</v>
      </c>
      <c r="Z585" s="4" t="s">
        <v>95</v>
      </c>
      <c r="AA585" s="4" t="s">
        <v>95</v>
      </c>
      <c r="AB585" s="4" t="s">
        <v>95</v>
      </c>
      <c r="AC585" s="4" t="s">
        <v>91</v>
      </c>
      <c r="AD585" s="4" t="s">
        <v>91</v>
      </c>
      <c r="AE585" s="4">
        <v>0</v>
      </c>
      <c r="AF585" s="4">
        <v>0</v>
      </c>
      <c r="AG585" s="4">
        <f>tussenblad!J574</f>
        <v>0</v>
      </c>
      <c r="AH585" s="4">
        <f>tussenblad!I574</f>
        <v>0</v>
      </c>
    </row>
    <row r="586" spans="1:34" x14ac:dyDescent="0.2">
      <c r="A586" s="4" t="s">
        <v>93</v>
      </c>
      <c r="B586" s="4" t="str">
        <f>IF(C586=0,"&lt;BLANK&gt;",Basisgegevens!$F$3)</f>
        <v>&lt;BLANK&gt;</v>
      </c>
      <c r="C586" s="4">
        <f>tussenblad!E575</f>
        <v>0</v>
      </c>
      <c r="D586" s="4">
        <f>tussenblad!H575</f>
        <v>0</v>
      </c>
      <c r="E586" s="25">
        <f>tussenblad!N575</f>
        <v>0</v>
      </c>
      <c r="F586" s="4">
        <f>tussenblad!O575</f>
        <v>0</v>
      </c>
      <c r="G586" s="4">
        <f>tussenblad!P575</f>
        <v>0</v>
      </c>
      <c r="H586" s="25">
        <f>tussenblad!BT575</f>
        <v>0</v>
      </c>
      <c r="I586" s="4">
        <f>tussenblad!Q575</f>
        <v>0</v>
      </c>
      <c r="J586" s="26">
        <f>tussenblad!R575</f>
        <v>0</v>
      </c>
      <c r="K586" s="4">
        <f>IF(tussenblad!$F575="HC","",tussenblad!F575)</f>
        <v>0</v>
      </c>
      <c r="L586" s="4">
        <f>IF(tussenblad!$F575="HC",1,0)</f>
        <v>0</v>
      </c>
      <c r="M586" s="4" t="str">
        <f>IF(tussenblad!V575="Uit",2,"")</f>
        <v/>
      </c>
      <c r="N586" s="4">
        <f>tussenblad!W575</f>
        <v>0</v>
      </c>
      <c r="O586" s="4">
        <f>tussenblad!BV575</f>
        <v>0</v>
      </c>
      <c r="P586" s="4">
        <f>tussenblad!BW575</f>
        <v>0</v>
      </c>
      <c r="Q586" s="4">
        <f>tussenblad!BX575</f>
        <v>0</v>
      </c>
      <c r="R586" s="4">
        <f>tussenblad!BY575</f>
        <v>0</v>
      </c>
      <c r="S586" s="4">
        <f>tussenblad!BZ575</f>
        <v>0</v>
      </c>
      <c r="T586" s="4">
        <f>tussenblad!CA575</f>
        <v>0</v>
      </c>
      <c r="U586" s="4">
        <f>tussenblad!CB575</f>
        <v>0</v>
      </c>
      <c r="V586" s="4">
        <f>tussenblad!CC575</f>
        <v>0</v>
      </c>
      <c r="W586" s="4" t="s">
        <v>94</v>
      </c>
      <c r="X586" s="4" t="s">
        <v>94</v>
      </c>
      <c r="Y586" s="4" t="s">
        <v>94</v>
      </c>
      <c r="Z586" s="4" t="s">
        <v>95</v>
      </c>
      <c r="AA586" s="4" t="s">
        <v>95</v>
      </c>
      <c r="AB586" s="4" t="s">
        <v>95</v>
      </c>
      <c r="AC586" s="4" t="s">
        <v>91</v>
      </c>
      <c r="AD586" s="4" t="s">
        <v>91</v>
      </c>
      <c r="AE586" s="4">
        <v>0</v>
      </c>
      <c r="AF586" s="4">
        <v>0</v>
      </c>
      <c r="AG586" s="4">
        <f>tussenblad!J575</f>
        <v>0</v>
      </c>
      <c r="AH586" s="4">
        <f>tussenblad!I575</f>
        <v>0</v>
      </c>
    </row>
    <row r="587" spans="1:34" x14ac:dyDescent="0.2">
      <c r="A587" s="4" t="s">
        <v>93</v>
      </c>
      <c r="B587" s="4" t="str">
        <f>IF(C587=0,"&lt;BLANK&gt;",Basisgegevens!$F$3)</f>
        <v>&lt;BLANK&gt;</v>
      </c>
      <c r="C587" s="4">
        <f>tussenblad!E576</f>
        <v>0</v>
      </c>
      <c r="D587" s="4">
        <f>tussenblad!H576</f>
        <v>0</v>
      </c>
      <c r="E587" s="25">
        <f>tussenblad!N576</f>
        <v>0</v>
      </c>
      <c r="F587" s="4">
        <f>tussenblad!O576</f>
        <v>0</v>
      </c>
      <c r="G587" s="4">
        <f>tussenblad!P576</f>
        <v>0</v>
      </c>
      <c r="H587" s="25">
        <f>tussenblad!BT576</f>
        <v>0</v>
      </c>
      <c r="I587" s="4">
        <f>tussenblad!Q576</f>
        <v>0</v>
      </c>
      <c r="J587" s="26">
        <f>tussenblad!R576</f>
        <v>0</v>
      </c>
      <c r="K587" s="4">
        <f>IF(tussenblad!$F576="HC","",tussenblad!F576)</f>
        <v>0</v>
      </c>
      <c r="L587" s="4">
        <f>IF(tussenblad!$F576="HC",1,0)</f>
        <v>0</v>
      </c>
      <c r="M587" s="4" t="str">
        <f>IF(tussenblad!V576="Uit",2,"")</f>
        <v/>
      </c>
      <c r="N587" s="4">
        <f>tussenblad!W576</f>
        <v>0</v>
      </c>
      <c r="O587" s="4">
        <f>tussenblad!BV576</f>
        <v>0</v>
      </c>
      <c r="P587" s="4">
        <f>tussenblad!BW576</f>
        <v>0</v>
      </c>
      <c r="Q587" s="4">
        <f>tussenblad!BX576</f>
        <v>0</v>
      </c>
      <c r="R587" s="4">
        <f>tussenblad!BY576</f>
        <v>0</v>
      </c>
      <c r="S587" s="4">
        <f>tussenblad!BZ576</f>
        <v>0</v>
      </c>
      <c r="T587" s="4">
        <f>tussenblad!CA576</f>
        <v>0</v>
      </c>
      <c r="U587" s="4">
        <f>tussenblad!CB576</f>
        <v>0</v>
      </c>
      <c r="V587" s="4">
        <f>tussenblad!CC576</f>
        <v>0</v>
      </c>
      <c r="W587" s="4" t="s">
        <v>94</v>
      </c>
      <c r="X587" s="4" t="s">
        <v>94</v>
      </c>
      <c r="Y587" s="4" t="s">
        <v>94</v>
      </c>
      <c r="Z587" s="4" t="s">
        <v>95</v>
      </c>
      <c r="AA587" s="4" t="s">
        <v>95</v>
      </c>
      <c r="AB587" s="4" t="s">
        <v>95</v>
      </c>
      <c r="AC587" s="4" t="s">
        <v>91</v>
      </c>
      <c r="AD587" s="4" t="s">
        <v>91</v>
      </c>
      <c r="AE587" s="4">
        <v>0</v>
      </c>
      <c r="AF587" s="4">
        <v>0</v>
      </c>
      <c r="AG587" s="4">
        <f>tussenblad!J576</f>
        <v>0</v>
      </c>
      <c r="AH587" s="4">
        <f>tussenblad!I576</f>
        <v>0</v>
      </c>
    </row>
    <row r="588" spans="1:34" x14ac:dyDescent="0.2">
      <c r="A588" s="4" t="s">
        <v>93</v>
      </c>
      <c r="B588" s="4" t="str">
        <f>IF(C588=0,"&lt;BLANK&gt;",Basisgegevens!$F$3)</f>
        <v>&lt;BLANK&gt;</v>
      </c>
      <c r="C588" s="4">
        <f>tussenblad!E577</f>
        <v>0</v>
      </c>
      <c r="D588" s="4">
        <f>tussenblad!H577</f>
        <v>0</v>
      </c>
      <c r="E588" s="25">
        <f>tussenblad!N577</f>
        <v>0</v>
      </c>
      <c r="F588" s="4">
        <f>tussenblad!O577</f>
        <v>0</v>
      </c>
      <c r="G588" s="4">
        <f>tussenblad!P577</f>
        <v>0</v>
      </c>
      <c r="H588" s="25">
        <f>tussenblad!BT577</f>
        <v>0</v>
      </c>
      <c r="I588" s="4">
        <f>tussenblad!Q577</f>
        <v>0</v>
      </c>
      <c r="J588" s="26">
        <f>tussenblad!R577</f>
        <v>0</v>
      </c>
      <c r="K588" s="4">
        <f>IF(tussenblad!$F577="HC","",tussenblad!F577)</f>
        <v>0</v>
      </c>
      <c r="L588" s="4">
        <f>IF(tussenblad!$F577="HC",1,0)</f>
        <v>0</v>
      </c>
      <c r="M588" s="4" t="str">
        <f>IF(tussenblad!V577="Uit",2,"")</f>
        <v/>
      </c>
      <c r="N588" s="4">
        <f>tussenblad!W577</f>
        <v>0</v>
      </c>
      <c r="O588" s="4">
        <f>tussenblad!BV577</f>
        <v>0</v>
      </c>
      <c r="P588" s="4">
        <f>tussenblad!BW577</f>
        <v>0</v>
      </c>
      <c r="Q588" s="4">
        <f>tussenblad!BX577</f>
        <v>0</v>
      </c>
      <c r="R588" s="4">
        <f>tussenblad!BY577</f>
        <v>0</v>
      </c>
      <c r="S588" s="4">
        <f>tussenblad!BZ577</f>
        <v>0</v>
      </c>
      <c r="T588" s="4">
        <f>tussenblad!CA577</f>
        <v>0</v>
      </c>
      <c r="U588" s="4">
        <f>tussenblad!CB577</f>
        <v>0</v>
      </c>
      <c r="V588" s="4">
        <f>tussenblad!CC577</f>
        <v>0</v>
      </c>
      <c r="W588" s="4" t="s">
        <v>94</v>
      </c>
      <c r="X588" s="4" t="s">
        <v>94</v>
      </c>
      <c r="Y588" s="4" t="s">
        <v>94</v>
      </c>
      <c r="Z588" s="4" t="s">
        <v>95</v>
      </c>
      <c r="AA588" s="4" t="s">
        <v>95</v>
      </c>
      <c r="AB588" s="4" t="s">
        <v>95</v>
      </c>
      <c r="AC588" s="4" t="s">
        <v>91</v>
      </c>
      <c r="AD588" s="4" t="s">
        <v>91</v>
      </c>
      <c r="AE588" s="4">
        <v>0</v>
      </c>
      <c r="AF588" s="4">
        <v>0</v>
      </c>
      <c r="AG588" s="4">
        <f>tussenblad!J577</f>
        <v>0</v>
      </c>
      <c r="AH588" s="4">
        <f>tussenblad!I577</f>
        <v>0</v>
      </c>
    </row>
    <row r="589" spans="1:34" x14ac:dyDescent="0.2">
      <c r="A589" s="4" t="s">
        <v>93</v>
      </c>
      <c r="B589" s="4" t="str">
        <f>IF(C589=0,"&lt;BLANK&gt;",Basisgegevens!$F$3)</f>
        <v>&lt;BLANK&gt;</v>
      </c>
      <c r="C589" s="4">
        <f>tussenblad!E578</f>
        <v>0</v>
      </c>
      <c r="D589" s="4">
        <f>tussenblad!H578</f>
        <v>0</v>
      </c>
      <c r="E589" s="25">
        <f>tussenblad!N578</f>
        <v>0</v>
      </c>
      <c r="F589" s="4">
        <f>tussenblad!O578</f>
        <v>0</v>
      </c>
      <c r="G589" s="4">
        <f>tussenblad!P578</f>
        <v>0</v>
      </c>
      <c r="H589" s="25">
        <f>tussenblad!BT578</f>
        <v>0</v>
      </c>
      <c r="I589" s="4">
        <f>tussenblad!Q578</f>
        <v>0</v>
      </c>
      <c r="J589" s="26">
        <f>tussenblad!R578</f>
        <v>0</v>
      </c>
      <c r="K589" s="4">
        <f>IF(tussenblad!$F578="HC","",tussenblad!F578)</f>
        <v>0</v>
      </c>
      <c r="L589" s="4">
        <f>IF(tussenblad!$F578="HC",1,0)</f>
        <v>0</v>
      </c>
      <c r="M589" s="4" t="str">
        <f>IF(tussenblad!V578="Uit",2,"")</f>
        <v/>
      </c>
      <c r="N589" s="4">
        <f>tussenblad!W578</f>
        <v>0</v>
      </c>
      <c r="O589" s="4">
        <f>tussenblad!BV578</f>
        <v>0</v>
      </c>
      <c r="P589" s="4">
        <f>tussenblad!BW578</f>
        <v>0</v>
      </c>
      <c r="Q589" s="4">
        <f>tussenblad!BX578</f>
        <v>0</v>
      </c>
      <c r="R589" s="4">
        <f>tussenblad!BY578</f>
        <v>0</v>
      </c>
      <c r="S589" s="4">
        <f>tussenblad!BZ578</f>
        <v>0</v>
      </c>
      <c r="T589" s="4">
        <f>tussenblad!CA578</f>
        <v>0</v>
      </c>
      <c r="U589" s="4">
        <f>tussenblad!CB578</f>
        <v>0</v>
      </c>
      <c r="V589" s="4">
        <f>tussenblad!CC578</f>
        <v>0</v>
      </c>
      <c r="W589" s="4" t="s">
        <v>94</v>
      </c>
      <c r="X589" s="4" t="s">
        <v>94</v>
      </c>
      <c r="Y589" s="4" t="s">
        <v>94</v>
      </c>
      <c r="Z589" s="4" t="s">
        <v>95</v>
      </c>
      <c r="AA589" s="4" t="s">
        <v>95</v>
      </c>
      <c r="AB589" s="4" t="s">
        <v>95</v>
      </c>
      <c r="AC589" s="4" t="s">
        <v>91</v>
      </c>
      <c r="AD589" s="4" t="s">
        <v>91</v>
      </c>
      <c r="AE589" s="4">
        <v>0</v>
      </c>
      <c r="AF589" s="4">
        <v>0</v>
      </c>
      <c r="AG589" s="4">
        <f>tussenblad!J578</f>
        <v>0</v>
      </c>
      <c r="AH589" s="4">
        <f>tussenblad!I578</f>
        <v>0</v>
      </c>
    </row>
    <row r="590" spans="1:34" x14ac:dyDescent="0.2">
      <c r="A590" s="4" t="s">
        <v>93</v>
      </c>
      <c r="B590" s="4" t="str">
        <f>IF(C590=0,"&lt;BLANK&gt;",Basisgegevens!$F$3)</f>
        <v>&lt;BLANK&gt;</v>
      </c>
      <c r="C590" s="4">
        <f>tussenblad!E579</f>
        <v>0</v>
      </c>
      <c r="D590" s="4">
        <f>tussenblad!H579</f>
        <v>0</v>
      </c>
      <c r="E590" s="25">
        <f>tussenblad!N579</f>
        <v>0</v>
      </c>
      <c r="F590" s="4">
        <f>tussenblad!O579</f>
        <v>0</v>
      </c>
      <c r="G590" s="4">
        <f>tussenblad!P579</f>
        <v>0</v>
      </c>
      <c r="H590" s="25">
        <f>tussenblad!BT579</f>
        <v>0</v>
      </c>
      <c r="I590" s="4">
        <f>tussenblad!Q579</f>
        <v>0</v>
      </c>
      <c r="J590" s="26">
        <f>tussenblad!R579</f>
        <v>0</v>
      </c>
      <c r="K590" s="4">
        <f>IF(tussenblad!$F579="HC","",tussenblad!F579)</f>
        <v>0</v>
      </c>
      <c r="L590" s="4">
        <f>IF(tussenblad!$F579="HC",1,0)</f>
        <v>0</v>
      </c>
      <c r="M590" s="4" t="str">
        <f>IF(tussenblad!V579="Uit",2,"")</f>
        <v/>
      </c>
      <c r="N590" s="4">
        <f>tussenblad!W579</f>
        <v>0</v>
      </c>
      <c r="O590" s="4">
        <f>tussenblad!BV579</f>
        <v>0</v>
      </c>
      <c r="P590" s="4">
        <f>tussenblad!BW579</f>
        <v>0</v>
      </c>
      <c r="Q590" s="4">
        <f>tussenblad!BX579</f>
        <v>0</v>
      </c>
      <c r="R590" s="4">
        <f>tussenblad!BY579</f>
        <v>0</v>
      </c>
      <c r="S590" s="4">
        <f>tussenblad!BZ579</f>
        <v>0</v>
      </c>
      <c r="T590" s="4">
        <f>tussenblad!CA579</f>
        <v>0</v>
      </c>
      <c r="U590" s="4">
        <f>tussenblad!CB579</f>
        <v>0</v>
      </c>
      <c r="V590" s="4">
        <f>tussenblad!CC579</f>
        <v>0</v>
      </c>
      <c r="W590" s="4" t="s">
        <v>94</v>
      </c>
      <c r="X590" s="4" t="s">
        <v>94</v>
      </c>
      <c r="Y590" s="4" t="s">
        <v>94</v>
      </c>
      <c r="Z590" s="4" t="s">
        <v>95</v>
      </c>
      <c r="AA590" s="4" t="s">
        <v>95</v>
      </c>
      <c r="AB590" s="4" t="s">
        <v>95</v>
      </c>
      <c r="AC590" s="4" t="s">
        <v>91</v>
      </c>
      <c r="AD590" s="4" t="s">
        <v>91</v>
      </c>
      <c r="AE590" s="4">
        <v>0</v>
      </c>
      <c r="AF590" s="4">
        <v>0</v>
      </c>
      <c r="AG590" s="4">
        <f>tussenblad!J579</f>
        <v>0</v>
      </c>
      <c r="AH590" s="4">
        <f>tussenblad!I579</f>
        <v>0</v>
      </c>
    </row>
    <row r="591" spans="1:34" x14ac:dyDescent="0.2">
      <c r="A591" s="4" t="s">
        <v>93</v>
      </c>
      <c r="B591" s="4" t="str">
        <f>IF(C591=0,"&lt;BLANK&gt;",Basisgegevens!$F$3)</f>
        <v>&lt;BLANK&gt;</v>
      </c>
      <c r="C591" s="4">
        <f>tussenblad!E580</f>
        <v>0</v>
      </c>
      <c r="D591" s="4">
        <f>tussenblad!H580</f>
        <v>0</v>
      </c>
      <c r="E591" s="25">
        <f>tussenblad!N580</f>
        <v>0</v>
      </c>
      <c r="F591" s="4">
        <f>tussenblad!O580</f>
        <v>0</v>
      </c>
      <c r="G591" s="4">
        <f>tussenblad!P580</f>
        <v>0</v>
      </c>
      <c r="H591" s="25">
        <f>tussenblad!BT580</f>
        <v>0</v>
      </c>
      <c r="I591" s="4">
        <f>tussenblad!Q580</f>
        <v>0</v>
      </c>
      <c r="J591" s="26">
        <f>tussenblad!R580</f>
        <v>0</v>
      </c>
      <c r="K591" s="4">
        <f>IF(tussenblad!$F580="HC","",tussenblad!F580)</f>
        <v>0</v>
      </c>
      <c r="L591" s="4">
        <f>IF(tussenblad!$F580="HC",1,0)</f>
        <v>0</v>
      </c>
      <c r="M591" s="4" t="str">
        <f>IF(tussenblad!V580="Uit",2,"")</f>
        <v/>
      </c>
      <c r="N591" s="4">
        <f>tussenblad!W580</f>
        <v>0</v>
      </c>
      <c r="O591" s="4">
        <f>tussenblad!BV580</f>
        <v>0</v>
      </c>
      <c r="P591" s="4">
        <f>tussenblad!BW580</f>
        <v>0</v>
      </c>
      <c r="Q591" s="4">
        <f>tussenblad!BX580</f>
        <v>0</v>
      </c>
      <c r="R591" s="4">
        <f>tussenblad!BY580</f>
        <v>0</v>
      </c>
      <c r="S591" s="4">
        <f>tussenblad!BZ580</f>
        <v>0</v>
      </c>
      <c r="T591" s="4">
        <f>tussenblad!CA580</f>
        <v>0</v>
      </c>
      <c r="U591" s="4">
        <f>tussenblad!CB580</f>
        <v>0</v>
      </c>
      <c r="V591" s="4">
        <f>tussenblad!CC580</f>
        <v>0</v>
      </c>
      <c r="W591" s="4" t="s">
        <v>94</v>
      </c>
      <c r="X591" s="4" t="s">
        <v>94</v>
      </c>
      <c r="Y591" s="4" t="s">
        <v>94</v>
      </c>
      <c r="Z591" s="4" t="s">
        <v>95</v>
      </c>
      <c r="AA591" s="4" t="s">
        <v>95</v>
      </c>
      <c r="AB591" s="4" t="s">
        <v>95</v>
      </c>
      <c r="AC591" s="4" t="s">
        <v>91</v>
      </c>
      <c r="AD591" s="4" t="s">
        <v>91</v>
      </c>
      <c r="AE591" s="4">
        <v>0</v>
      </c>
      <c r="AF591" s="4">
        <v>0</v>
      </c>
      <c r="AG591" s="4">
        <f>tussenblad!J580</f>
        <v>0</v>
      </c>
      <c r="AH591" s="4">
        <f>tussenblad!I580</f>
        <v>0</v>
      </c>
    </row>
    <row r="592" spans="1:34" x14ac:dyDescent="0.2">
      <c r="A592" s="4" t="s">
        <v>93</v>
      </c>
      <c r="B592" s="4" t="str">
        <f>IF(C592=0,"&lt;BLANK&gt;",Basisgegevens!$F$3)</f>
        <v>&lt;BLANK&gt;</v>
      </c>
      <c r="C592" s="4">
        <f>tussenblad!E581</f>
        <v>0</v>
      </c>
      <c r="D592" s="4">
        <f>tussenblad!H581</f>
        <v>0</v>
      </c>
      <c r="E592" s="25">
        <f>tussenblad!N581</f>
        <v>0</v>
      </c>
      <c r="F592" s="4">
        <f>tussenblad!O581</f>
        <v>0</v>
      </c>
      <c r="G592" s="4">
        <f>tussenblad!P581</f>
        <v>0</v>
      </c>
      <c r="H592" s="25">
        <f>tussenblad!BT581</f>
        <v>0</v>
      </c>
      <c r="I592" s="4">
        <f>tussenblad!Q581</f>
        <v>0</v>
      </c>
      <c r="J592" s="26">
        <f>tussenblad!R581</f>
        <v>0</v>
      </c>
      <c r="K592" s="4">
        <f>IF(tussenblad!$F581="HC","",tussenblad!F581)</f>
        <v>0</v>
      </c>
      <c r="L592" s="4">
        <f>IF(tussenblad!$F581="HC",1,0)</f>
        <v>0</v>
      </c>
      <c r="M592" s="4" t="str">
        <f>IF(tussenblad!V581="Uit",2,"")</f>
        <v/>
      </c>
      <c r="N592" s="4">
        <f>tussenblad!W581</f>
        <v>0</v>
      </c>
      <c r="O592" s="4">
        <f>tussenblad!BV581</f>
        <v>0</v>
      </c>
      <c r="P592" s="4">
        <f>tussenblad!BW581</f>
        <v>0</v>
      </c>
      <c r="Q592" s="4">
        <f>tussenblad!BX581</f>
        <v>0</v>
      </c>
      <c r="R592" s="4">
        <f>tussenblad!BY581</f>
        <v>0</v>
      </c>
      <c r="S592" s="4">
        <f>tussenblad!BZ581</f>
        <v>0</v>
      </c>
      <c r="T592" s="4">
        <f>tussenblad!CA581</f>
        <v>0</v>
      </c>
      <c r="U592" s="4">
        <f>tussenblad!CB581</f>
        <v>0</v>
      </c>
      <c r="V592" s="4">
        <f>tussenblad!CC581</f>
        <v>0</v>
      </c>
      <c r="W592" s="4" t="s">
        <v>94</v>
      </c>
      <c r="X592" s="4" t="s">
        <v>94</v>
      </c>
      <c r="Y592" s="4" t="s">
        <v>94</v>
      </c>
      <c r="Z592" s="4" t="s">
        <v>95</v>
      </c>
      <c r="AA592" s="4" t="s">
        <v>95</v>
      </c>
      <c r="AB592" s="4" t="s">
        <v>95</v>
      </c>
      <c r="AC592" s="4" t="s">
        <v>91</v>
      </c>
      <c r="AD592" s="4" t="s">
        <v>91</v>
      </c>
      <c r="AE592" s="4">
        <v>0</v>
      </c>
      <c r="AF592" s="4">
        <v>0</v>
      </c>
      <c r="AG592" s="4">
        <f>tussenblad!J581</f>
        <v>0</v>
      </c>
      <c r="AH592" s="4">
        <f>tussenblad!I581</f>
        <v>0</v>
      </c>
    </row>
    <row r="593" spans="1:34" x14ac:dyDescent="0.2">
      <c r="A593" s="4" t="s">
        <v>93</v>
      </c>
      <c r="B593" s="4" t="str">
        <f>IF(C593=0,"&lt;BLANK&gt;",Basisgegevens!$F$3)</f>
        <v>&lt;BLANK&gt;</v>
      </c>
      <c r="C593" s="4">
        <f>tussenblad!E582</f>
        <v>0</v>
      </c>
      <c r="D593" s="4">
        <f>tussenblad!H582</f>
        <v>0</v>
      </c>
      <c r="E593" s="25">
        <f>tussenblad!N582</f>
        <v>0</v>
      </c>
      <c r="F593" s="4">
        <f>tussenblad!O582</f>
        <v>0</v>
      </c>
      <c r="G593" s="4">
        <f>tussenblad!P582</f>
        <v>0</v>
      </c>
      <c r="H593" s="25">
        <f>tussenblad!BT582</f>
        <v>0</v>
      </c>
      <c r="I593" s="4">
        <f>tussenblad!Q582</f>
        <v>0</v>
      </c>
      <c r="J593" s="26">
        <f>tussenblad!R582</f>
        <v>0</v>
      </c>
      <c r="K593" s="4">
        <f>IF(tussenblad!$F582="HC","",tussenblad!F582)</f>
        <v>0</v>
      </c>
      <c r="L593" s="4">
        <f>IF(tussenblad!$F582="HC",1,0)</f>
        <v>0</v>
      </c>
      <c r="M593" s="4" t="str">
        <f>IF(tussenblad!V582="Uit",2,"")</f>
        <v/>
      </c>
      <c r="N593" s="4">
        <f>tussenblad!W582</f>
        <v>0</v>
      </c>
      <c r="O593" s="4">
        <f>tussenblad!BV582</f>
        <v>0</v>
      </c>
      <c r="P593" s="4">
        <f>tussenblad!BW582</f>
        <v>0</v>
      </c>
      <c r="Q593" s="4">
        <f>tussenblad!BX582</f>
        <v>0</v>
      </c>
      <c r="R593" s="4">
        <f>tussenblad!BY582</f>
        <v>0</v>
      </c>
      <c r="S593" s="4">
        <f>tussenblad!BZ582</f>
        <v>0</v>
      </c>
      <c r="T593" s="4">
        <f>tussenblad!CA582</f>
        <v>0</v>
      </c>
      <c r="U593" s="4">
        <f>tussenblad!CB582</f>
        <v>0</v>
      </c>
      <c r="V593" s="4">
        <f>tussenblad!CC582</f>
        <v>0</v>
      </c>
      <c r="W593" s="4" t="s">
        <v>94</v>
      </c>
      <c r="X593" s="4" t="s">
        <v>94</v>
      </c>
      <c r="Y593" s="4" t="s">
        <v>94</v>
      </c>
      <c r="Z593" s="4" t="s">
        <v>95</v>
      </c>
      <c r="AA593" s="4" t="s">
        <v>95</v>
      </c>
      <c r="AB593" s="4" t="s">
        <v>95</v>
      </c>
      <c r="AC593" s="4" t="s">
        <v>91</v>
      </c>
      <c r="AD593" s="4" t="s">
        <v>91</v>
      </c>
      <c r="AE593" s="4">
        <v>0</v>
      </c>
      <c r="AF593" s="4">
        <v>0</v>
      </c>
      <c r="AG593" s="4">
        <f>tussenblad!J582</f>
        <v>0</v>
      </c>
      <c r="AH593" s="4">
        <f>tussenblad!I582</f>
        <v>0</v>
      </c>
    </row>
    <row r="594" spans="1:34" x14ac:dyDescent="0.2">
      <c r="A594" s="4" t="s">
        <v>93</v>
      </c>
      <c r="B594" s="4" t="str">
        <f>IF(C594=0,"&lt;BLANK&gt;",Basisgegevens!$F$3)</f>
        <v>&lt;BLANK&gt;</v>
      </c>
      <c r="C594" s="4">
        <f>tussenblad!E583</f>
        <v>0</v>
      </c>
      <c r="D594" s="4">
        <f>tussenblad!H583</f>
        <v>0</v>
      </c>
      <c r="E594" s="25">
        <f>tussenblad!N583</f>
        <v>0</v>
      </c>
      <c r="F594" s="4">
        <f>tussenblad!O583</f>
        <v>0</v>
      </c>
      <c r="G594" s="4">
        <f>tussenblad!P583</f>
        <v>0</v>
      </c>
      <c r="H594" s="25">
        <f>tussenblad!BT583</f>
        <v>0</v>
      </c>
      <c r="I594" s="4">
        <f>tussenblad!Q583</f>
        <v>0</v>
      </c>
      <c r="J594" s="26">
        <f>tussenblad!R583</f>
        <v>0</v>
      </c>
      <c r="K594" s="4">
        <f>IF(tussenblad!$F583="HC","",tussenblad!F583)</f>
        <v>0</v>
      </c>
      <c r="L594" s="4">
        <f>IF(tussenblad!$F583="HC",1,0)</f>
        <v>0</v>
      </c>
      <c r="M594" s="4" t="str">
        <f>IF(tussenblad!V583="Uit",2,"")</f>
        <v/>
      </c>
      <c r="N594" s="4">
        <f>tussenblad!W583</f>
        <v>0</v>
      </c>
      <c r="O594" s="4">
        <f>tussenblad!BV583</f>
        <v>0</v>
      </c>
      <c r="P594" s="4">
        <f>tussenblad!BW583</f>
        <v>0</v>
      </c>
      <c r="Q594" s="4">
        <f>tussenblad!BX583</f>
        <v>0</v>
      </c>
      <c r="R594" s="4">
        <f>tussenblad!BY583</f>
        <v>0</v>
      </c>
      <c r="S594" s="4">
        <f>tussenblad!BZ583</f>
        <v>0</v>
      </c>
      <c r="T594" s="4">
        <f>tussenblad!CA583</f>
        <v>0</v>
      </c>
      <c r="U594" s="4">
        <f>tussenblad!CB583</f>
        <v>0</v>
      </c>
      <c r="V594" s="4">
        <f>tussenblad!CC583</f>
        <v>0</v>
      </c>
      <c r="W594" s="4" t="s">
        <v>94</v>
      </c>
      <c r="X594" s="4" t="s">
        <v>94</v>
      </c>
      <c r="Y594" s="4" t="s">
        <v>94</v>
      </c>
      <c r="Z594" s="4" t="s">
        <v>95</v>
      </c>
      <c r="AA594" s="4" t="s">
        <v>95</v>
      </c>
      <c r="AB594" s="4" t="s">
        <v>95</v>
      </c>
      <c r="AC594" s="4" t="s">
        <v>91</v>
      </c>
      <c r="AD594" s="4" t="s">
        <v>91</v>
      </c>
      <c r="AE594" s="4">
        <v>0</v>
      </c>
      <c r="AF594" s="4">
        <v>0</v>
      </c>
      <c r="AG594" s="4">
        <f>tussenblad!J583</f>
        <v>0</v>
      </c>
      <c r="AH594" s="4">
        <f>tussenblad!I583</f>
        <v>0</v>
      </c>
    </row>
    <row r="595" spans="1:34" x14ac:dyDescent="0.2">
      <c r="A595" s="4" t="s">
        <v>93</v>
      </c>
      <c r="B595" s="4" t="str">
        <f>IF(C595=0,"&lt;BLANK&gt;",Basisgegevens!$F$3)</f>
        <v>&lt;BLANK&gt;</v>
      </c>
      <c r="C595" s="4">
        <f>tussenblad!E584</f>
        <v>0</v>
      </c>
      <c r="D595" s="4">
        <f>tussenblad!H584</f>
        <v>0</v>
      </c>
      <c r="E595" s="25">
        <f>tussenblad!N584</f>
        <v>0</v>
      </c>
      <c r="F595" s="4">
        <f>tussenblad!O584</f>
        <v>0</v>
      </c>
      <c r="G595" s="4">
        <f>tussenblad!P584</f>
        <v>0</v>
      </c>
      <c r="H595" s="25">
        <f>tussenblad!BT584</f>
        <v>0</v>
      </c>
      <c r="I595" s="4">
        <f>tussenblad!Q584</f>
        <v>0</v>
      </c>
      <c r="J595" s="26">
        <f>tussenblad!R584</f>
        <v>0</v>
      </c>
      <c r="K595" s="4">
        <f>IF(tussenblad!$F584="HC","",tussenblad!F584)</f>
        <v>0</v>
      </c>
      <c r="L595" s="4">
        <f>IF(tussenblad!$F584="HC",1,0)</f>
        <v>0</v>
      </c>
      <c r="M595" s="4" t="str">
        <f>IF(tussenblad!V584="Uit",2,"")</f>
        <v/>
      </c>
      <c r="N595" s="4">
        <f>tussenblad!W584</f>
        <v>0</v>
      </c>
      <c r="O595" s="4">
        <f>tussenblad!BV584</f>
        <v>0</v>
      </c>
      <c r="P595" s="4">
        <f>tussenblad!BW584</f>
        <v>0</v>
      </c>
      <c r="Q595" s="4">
        <f>tussenblad!BX584</f>
        <v>0</v>
      </c>
      <c r="R595" s="4">
        <f>tussenblad!BY584</f>
        <v>0</v>
      </c>
      <c r="S595" s="4">
        <f>tussenblad!BZ584</f>
        <v>0</v>
      </c>
      <c r="T595" s="4">
        <f>tussenblad!CA584</f>
        <v>0</v>
      </c>
      <c r="U595" s="4">
        <f>tussenblad!CB584</f>
        <v>0</v>
      </c>
      <c r="V595" s="4">
        <f>tussenblad!CC584</f>
        <v>0</v>
      </c>
      <c r="W595" s="4" t="s">
        <v>94</v>
      </c>
      <c r="X595" s="4" t="s">
        <v>94</v>
      </c>
      <c r="Y595" s="4" t="s">
        <v>94</v>
      </c>
      <c r="Z595" s="4" t="s">
        <v>95</v>
      </c>
      <c r="AA595" s="4" t="s">
        <v>95</v>
      </c>
      <c r="AB595" s="4" t="s">
        <v>95</v>
      </c>
      <c r="AC595" s="4" t="s">
        <v>91</v>
      </c>
      <c r="AD595" s="4" t="s">
        <v>91</v>
      </c>
      <c r="AE595" s="4">
        <v>0</v>
      </c>
      <c r="AF595" s="4">
        <v>0</v>
      </c>
      <c r="AG595" s="4">
        <f>tussenblad!J584</f>
        <v>0</v>
      </c>
      <c r="AH595" s="4">
        <f>tussenblad!I584</f>
        <v>0</v>
      </c>
    </row>
    <row r="596" spans="1:34" x14ac:dyDescent="0.2">
      <c r="A596" s="4" t="s">
        <v>93</v>
      </c>
      <c r="B596" s="4" t="str">
        <f>IF(C596=0,"&lt;BLANK&gt;",Basisgegevens!$F$3)</f>
        <v>&lt;BLANK&gt;</v>
      </c>
      <c r="C596" s="4">
        <f>tussenblad!E585</f>
        <v>0</v>
      </c>
      <c r="D596" s="4">
        <f>tussenblad!H585</f>
        <v>0</v>
      </c>
      <c r="E596" s="25">
        <f>tussenblad!N585</f>
        <v>0</v>
      </c>
      <c r="F596" s="4">
        <f>tussenblad!O585</f>
        <v>0</v>
      </c>
      <c r="G596" s="4">
        <f>tussenblad!P585</f>
        <v>0</v>
      </c>
      <c r="H596" s="25">
        <f>tussenblad!BT585</f>
        <v>0</v>
      </c>
      <c r="I596" s="4">
        <f>tussenblad!Q585</f>
        <v>0</v>
      </c>
      <c r="J596" s="26">
        <f>tussenblad!R585</f>
        <v>0</v>
      </c>
      <c r="K596" s="4">
        <f>IF(tussenblad!$F585="HC","",tussenblad!F585)</f>
        <v>0</v>
      </c>
      <c r="L596" s="4">
        <f>IF(tussenblad!$F585="HC",1,0)</f>
        <v>0</v>
      </c>
      <c r="M596" s="4" t="str">
        <f>IF(tussenblad!V585="Uit",2,"")</f>
        <v/>
      </c>
      <c r="N596" s="4">
        <f>tussenblad!W585</f>
        <v>0</v>
      </c>
      <c r="O596" s="4">
        <f>tussenblad!BV585</f>
        <v>0</v>
      </c>
      <c r="P596" s="4">
        <f>tussenblad!BW585</f>
        <v>0</v>
      </c>
      <c r="Q596" s="4">
        <f>tussenblad!BX585</f>
        <v>0</v>
      </c>
      <c r="R596" s="4">
        <f>tussenblad!BY585</f>
        <v>0</v>
      </c>
      <c r="S596" s="4">
        <f>tussenblad!BZ585</f>
        <v>0</v>
      </c>
      <c r="T596" s="4">
        <f>tussenblad!CA585</f>
        <v>0</v>
      </c>
      <c r="U596" s="4">
        <f>tussenblad!CB585</f>
        <v>0</v>
      </c>
      <c r="V596" s="4">
        <f>tussenblad!CC585</f>
        <v>0</v>
      </c>
      <c r="W596" s="4" t="s">
        <v>94</v>
      </c>
      <c r="X596" s="4" t="s">
        <v>94</v>
      </c>
      <c r="Y596" s="4" t="s">
        <v>94</v>
      </c>
      <c r="Z596" s="4" t="s">
        <v>95</v>
      </c>
      <c r="AA596" s="4" t="s">
        <v>95</v>
      </c>
      <c r="AB596" s="4" t="s">
        <v>95</v>
      </c>
      <c r="AC596" s="4" t="s">
        <v>91</v>
      </c>
      <c r="AD596" s="4" t="s">
        <v>91</v>
      </c>
      <c r="AE596" s="4">
        <v>0</v>
      </c>
      <c r="AF596" s="4">
        <v>0</v>
      </c>
      <c r="AG596" s="4">
        <f>tussenblad!J585</f>
        <v>0</v>
      </c>
      <c r="AH596" s="4">
        <f>tussenblad!I585</f>
        <v>0</v>
      </c>
    </row>
    <row r="597" spans="1:34" x14ac:dyDescent="0.2">
      <c r="A597" s="4" t="s">
        <v>93</v>
      </c>
      <c r="B597" s="4" t="str">
        <f>IF(C597=0,"&lt;BLANK&gt;",Basisgegevens!$F$3)</f>
        <v>&lt;BLANK&gt;</v>
      </c>
      <c r="C597" s="4">
        <f>tussenblad!E586</f>
        <v>0</v>
      </c>
      <c r="D597" s="4">
        <f>tussenblad!H586</f>
        <v>0</v>
      </c>
      <c r="E597" s="25">
        <f>tussenblad!N586</f>
        <v>0</v>
      </c>
      <c r="F597" s="4">
        <f>tussenblad!O586</f>
        <v>0</v>
      </c>
      <c r="G597" s="4">
        <f>tussenblad!P586</f>
        <v>0</v>
      </c>
      <c r="H597" s="25">
        <f>tussenblad!BT586</f>
        <v>0</v>
      </c>
      <c r="I597" s="4">
        <f>tussenblad!Q586</f>
        <v>0</v>
      </c>
      <c r="J597" s="26">
        <f>tussenblad!R586</f>
        <v>0</v>
      </c>
      <c r="K597" s="4">
        <f>IF(tussenblad!$F586="HC","",tussenblad!F586)</f>
        <v>0</v>
      </c>
      <c r="L597" s="4">
        <f>IF(tussenblad!$F586="HC",1,0)</f>
        <v>0</v>
      </c>
      <c r="M597" s="4" t="str">
        <f>IF(tussenblad!V586="Uit",2,"")</f>
        <v/>
      </c>
      <c r="N597" s="4">
        <f>tussenblad!W586</f>
        <v>0</v>
      </c>
      <c r="O597" s="4">
        <f>tussenblad!BV586</f>
        <v>0</v>
      </c>
      <c r="P597" s="4">
        <f>tussenblad!BW586</f>
        <v>0</v>
      </c>
      <c r="Q597" s="4">
        <f>tussenblad!BX586</f>
        <v>0</v>
      </c>
      <c r="R597" s="4">
        <f>tussenblad!BY586</f>
        <v>0</v>
      </c>
      <c r="S597" s="4">
        <f>tussenblad!BZ586</f>
        <v>0</v>
      </c>
      <c r="T597" s="4">
        <f>tussenblad!CA586</f>
        <v>0</v>
      </c>
      <c r="U597" s="4">
        <f>tussenblad!CB586</f>
        <v>0</v>
      </c>
      <c r="V597" s="4">
        <f>tussenblad!CC586</f>
        <v>0</v>
      </c>
      <c r="W597" s="4" t="s">
        <v>94</v>
      </c>
      <c r="X597" s="4" t="s">
        <v>94</v>
      </c>
      <c r="Y597" s="4" t="s">
        <v>94</v>
      </c>
      <c r="Z597" s="4" t="s">
        <v>95</v>
      </c>
      <c r="AA597" s="4" t="s">
        <v>95</v>
      </c>
      <c r="AB597" s="4" t="s">
        <v>95</v>
      </c>
      <c r="AC597" s="4" t="s">
        <v>91</v>
      </c>
      <c r="AD597" s="4" t="s">
        <v>91</v>
      </c>
      <c r="AE597" s="4">
        <v>0</v>
      </c>
      <c r="AF597" s="4">
        <v>0</v>
      </c>
      <c r="AG597" s="4">
        <f>tussenblad!J586</f>
        <v>0</v>
      </c>
      <c r="AH597" s="4">
        <f>tussenblad!I586</f>
        <v>0</v>
      </c>
    </row>
    <row r="598" spans="1:34" x14ac:dyDescent="0.2">
      <c r="A598" s="4" t="s">
        <v>93</v>
      </c>
      <c r="B598" s="4" t="str">
        <f>IF(C598=0,"&lt;BLANK&gt;",Basisgegevens!$F$3)</f>
        <v>&lt;BLANK&gt;</v>
      </c>
      <c r="C598" s="4">
        <f>tussenblad!E587</f>
        <v>0</v>
      </c>
      <c r="D598" s="4">
        <f>tussenblad!H587</f>
        <v>0</v>
      </c>
      <c r="E598" s="25">
        <f>tussenblad!N587</f>
        <v>0</v>
      </c>
      <c r="F598" s="4">
        <f>tussenblad!O587</f>
        <v>0</v>
      </c>
      <c r="G598" s="4">
        <f>tussenblad!P587</f>
        <v>0</v>
      </c>
      <c r="H598" s="25">
        <f>tussenblad!BT587</f>
        <v>0</v>
      </c>
      <c r="I598" s="4">
        <f>tussenblad!Q587</f>
        <v>0</v>
      </c>
      <c r="J598" s="26">
        <f>tussenblad!R587</f>
        <v>0</v>
      </c>
      <c r="K598" s="4">
        <f>IF(tussenblad!$F587="HC","",tussenblad!F587)</f>
        <v>0</v>
      </c>
      <c r="L598" s="4">
        <f>IF(tussenblad!$F587="HC",1,0)</f>
        <v>0</v>
      </c>
      <c r="M598" s="4" t="str">
        <f>IF(tussenblad!V587="Uit",2,"")</f>
        <v/>
      </c>
      <c r="N598" s="4">
        <f>tussenblad!W587</f>
        <v>0</v>
      </c>
      <c r="O598" s="4">
        <f>tussenblad!BV587</f>
        <v>0</v>
      </c>
      <c r="P598" s="4">
        <f>tussenblad!BW587</f>
        <v>0</v>
      </c>
      <c r="Q598" s="4">
        <f>tussenblad!BX587</f>
        <v>0</v>
      </c>
      <c r="R598" s="4">
        <f>tussenblad!BY587</f>
        <v>0</v>
      </c>
      <c r="S598" s="4">
        <f>tussenblad!BZ587</f>
        <v>0</v>
      </c>
      <c r="T598" s="4">
        <f>tussenblad!CA587</f>
        <v>0</v>
      </c>
      <c r="U598" s="4">
        <f>tussenblad!CB587</f>
        <v>0</v>
      </c>
      <c r="V598" s="4">
        <f>tussenblad!CC587</f>
        <v>0</v>
      </c>
      <c r="W598" s="4" t="s">
        <v>94</v>
      </c>
      <c r="X598" s="4" t="s">
        <v>94</v>
      </c>
      <c r="Y598" s="4" t="s">
        <v>94</v>
      </c>
      <c r="Z598" s="4" t="s">
        <v>95</v>
      </c>
      <c r="AA598" s="4" t="s">
        <v>95</v>
      </c>
      <c r="AB598" s="4" t="s">
        <v>95</v>
      </c>
      <c r="AC598" s="4" t="s">
        <v>91</v>
      </c>
      <c r="AD598" s="4" t="s">
        <v>91</v>
      </c>
      <c r="AE598" s="4">
        <v>0</v>
      </c>
      <c r="AF598" s="4">
        <v>0</v>
      </c>
      <c r="AG598" s="4">
        <f>tussenblad!J587</f>
        <v>0</v>
      </c>
      <c r="AH598" s="4">
        <f>tussenblad!I587</f>
        <v>0</v>
      </c>
    </row>
    <row r="599" spans="1:34" x14ac:dyDescent="0.2">
      <c r="A599" s="4" t="s">
        <v>93</v>
      </c>
      <c r="B599" s="4" t="str">
        <f>IF(C599=0,"&lt;BLANK&gt;",Basisgegevens!$F$3)</f>
        <v>&lt;BLANK&gt;</v>
      </c>
      <c r="C599" s="4">
        <f>tussenblad!E588</f>
        <v>0</v>
      </c>
      <c r="D599" s="4">
        <f>tussenblad!H588</f>
        <v>0</v>
      </c>
      <c r="E599" s="25">
        <f>tussenblad!N588</f>
        <v>0</v>
      </c>
      <c r="F599" s="4">
        <f>tussenblad!O588</f>
        <v>0</v>
      </c>
      <c r="G599" s="4">
        <f>tussenblad!P588</f>
        <v>0</v>
      </c>
      <c r="H599" s="25">
        <f>tussenblad!BT588</f>
        <v>0</v>
      </c>
      <c r="I599" s="4">
        <f>tussenblad!Q588</f>
        <v>0</v>
      </c>
      <c r="J599" s="26">
        <f>tussenblad!R588</f>
        <v>0</v>
      </c>
      <c r="K599" s="4">
        <f>IF(tussenblad!$F588="HC","",tussenblad!F588)</f>
        <v>0</v>
      </c>
      <c r="L599" s="4">
        <f>IF(tussenblad!$F588="HC",1,0)</f>
        <v>0</v>
      </c>
      <c r="M599" s="4" t="str">
        <f>IF(tussenblad!V588="Uit",2,"")</f>
        <v/>
      </c>
      <c r="N599" s="4">
        <f>tussenblad!W588</f>
        <v>0</v>
      </c>
      <c r="O599" s="4">
        <f>tussenblad!BV588</f>
        <v>0</v>
      </c>
      <c r="P599" s="4">
        <f>tussenblad!BW588</f>
        <v>0</v>
      </c>
      <c r="Q599" s="4">
        <f>tussenblad!BX588</f>
        <v>0</v>
      </c>
      <c r="R599" s="4">
        <f>tussenblad!BY588</f>
        <v>0</v>
      </c>
      <c r="S599" s="4">
        <f>tussenblad!BZ588</f>
        <v>0</v>
      </c>
      <c r="T599" s="4">
        <f>tussenblad!CA588</f>
        <v>0</v>
      </c>
      <c r="U599" s="4">
        <f>tussenblad!CB588</f>
        <v>0</v>
      </c>
      <c r="V599" s="4">
        <f>tussenblad!CC588</f>
        <v>0</v>
      </c>
      <c r="W599" s="4" t="s">
        <v>94</v>
      </c>
      <c r="X599" s="4" t="s">
        <v>94</v>
      </c>
      <c r="Y599" s="4" t="s">
        <v>94</v>
      </c>
      <c r="Z599" s="4" t="s">
        <v>95</v>
      </c>
      <c r="AA599" s="4" t="s">
        <v>95</v>
      </c>
      <c r="AB599" s="4" t="s">
        <v>95</v>
      </c>
      <c r="AC599" s="4" t="s">
        <v>91</v>
      </c>
      <c r="AD599" s="4" t="s">
        <v>91</v>
      </c>
      <c r="AE599" s="4">
        <v>0</v>
      </c>
      <c r="AF599" s="4">
        <v>0</v>
      </c>
      <c r="AG599" s="4">
        <f>tussenblad!J588</f>
        <v>0</v>
      </c>
      <c r="AH599" s="4">
        <f>tussenblad!I588</f>
        <v>0</v>
      </c>
    </row>
    <row r="600" spans="1:34" x14ac:dyDescent="0.2">
      <c r="A600" s="4" t="s">
        <v>93</v>
      </c>
      <c r="B600" s="4" t="str">
        <f>IF(C600=0,"&lt;BLANK&gt;",Basisgegevens!$F$3)</f>
        <v>&lt;BLANK&gt;</v>
      </c>
      <c r="C600" s="4">
        <f>tussenblad!E589</f>
        <v>0</v>
      </c>
      <c r="D600" s="4">
        <f>tussenblad!H589</f>
        <v>0</v>
      </c>
      <c r="E600" s="25">
        <f>tussenblad!N589</f>
        <v>0</v>
      </c>
      <c r="F600" s="4">
        <f>tussenblad!O589</f>
        <v>0</v>
      </c>
      <c r="G600" s="4">
        <f>tussenblad!P589</f>
        <v>0</v>
      </c>
      <c r="H600" s="25">
        <f>tussenblad!BT589</f>
        <v>0</v>
      </c>
      <c r="I600" s="4">
        <f>tussenblad!Q589</f>
        <v>0</v>
      </c>
      <c r="J600" s="26">
        <f>tussenblad!R589</f>
        <v>0</v>
      </c>
      <c r="K600" s="4">
        <f>IF(tussenblad!$F589="HC","",tussenblad!F589)</f>
        <v>0</v>
      </c>
      <c r="L600" s="4">
        <f>IF(tussenblad!$F589="HC",1,0)</f>
        <v>0</v>
      </c>
      <c r="M600" s="4" t="str">
        <f>IF(tussenblad!V589="Uit",2,"")</f>
        <v/>
      </c>
      <c r="N600" s="4">
        <f>tussenblad!W589</f>
        <v>0</v>
      </c>
      <c r="O600" s="4">
        <f>tussenblad!BV589</f>
        <v>0</v>
      </c>
      <c r="P600" s="4">
        <f>tussenblad!BW589</f>
        <v>0</v>
      </c>
      <c r="Q600" s="4">
        <f>tussenblad!BX589</f>
        <v>0</v>
      </c>
      <c r="R600" s="4">
        <f>tussenblad!BY589</f>
        <v>0</v>
      </c>
      <c r="S600" s="4">
        <f>tussenblad!BZ589</f>
        <v>0</v>
      </c>
      <c r="T600" s="4">
        <f>tussenblad!CA589</f>
        <v>0</v>
      </c>
      <c r="U600" s="4">
        <f>tussenblad!CB589</f>
        <v>0</v>
      </c>
      <c r="V600" s="4">
        <f>tussenblad!CC589</f>
        <v>0</v>
      </c>
      <c r="W600" s="4" t="s">
        <v>94</v>
      </c>
      <c r="X600" s="4" t="s">
        <v>94</v>
      </c>
      <c r="Y600" s="4" t="s">
        <v>94</v>
      </c>
      <c r="Z600" s="4" t="s">
        <v>95</v>
      </c>
      <c r="AA600" s="4" t="s">
        <v>95</v>
      </c>
      <c r="AB600" s="4" t="s">
        <v>95</v>
      </c>
      <c r="AC600" s="4" t="s">
        <v>91</v>
      </c>
      <c r="AD600" s="4" t="s">
        <v>91</v>
      </c>
      <c r="AE600" s="4">
        <v>0</v>
      </c>
      <c r="AF600" s="4">
        <v>0</v>
      </c>
      <c r="AG600" s="4">
        <f>tussenblad!J589</f>
        <v>0</v>
      </c>
      <c r="AH600" s="4">
        <f>tussenblad!I589</f>
        <v>0</v>
      </c>
    </row>
    <row r="601" spans="1:34" x14ac:dyDescent="0.2">
      <c r="A601" s="4" t="s">
        <v>93</v>
      </c>
      <c r="B601" s="4" t="str">
        <f>IF(C601=0,"&lt;BLANK&gt;",Basisgegevens!$F$3)</f>
        <v>&lt;BLANK&gt;</v>
      </c>
      <c r="C601" s="4">
        <f>tussenblad!E590</f>
        <v>0</v>
      </c>
      <c r="D601" s="4">
        <f>tussenblad!H590</f>
        <v>0</v>
      </c>
      <c r="E601" s="25">
        <f>tussenblad!N590</f>
        <v>0</v>
      </c>
      <c r="F601" s="4">
        <f>tussenblad!O590</f>
        <v>0</v>
      </c>
      <c r="G601" s="4">
        <f>tussenblad!P590</f>
        <v>0</v>
      </c>
      <c r="H601" s="25">
        <f>tussenblad!BT590</f>
        <v>0</v>
      </c>
      <c r="I601" s="4">
        <f>tussenblad!Q590</f>
        <v>0</v>
      </c>
      <c r="J601" s="26">
        <f>tussenblad!R590</f>
        <v>0</v>
      </c>
      <c r="K601" s="4">
        <f>IF(tussenblad!$F590="HC","",tussenblad!F590)</f>
        <v>0</v>
      </c>
      <c r="L601" s="4">
        <f>IF(tussenblad!$F590="HC",1,0)</f>
        <v>0</v>
      </c>
      <c r="M601" s="4" t="str">
        <f>IF(tussenblad!V590="Uit",2,"")</f>
        <v/>
      </c>
      <c r="N601" s="4">
        <f>tussenblad!W590</f>
        <v>0</v>
      </c>
      <c r="O601" s="4">
        <f>tussenblad!BV590</f>
        <v>0</v>
      </c>
      <c r="P601" s="4">
        <f>tussenblad!BW590</f>
        <v>0</v>
      </c>
      <c r="Q601" s="4">
        <f>tussenblad!BX590</f>
        <v>0</v>
      </c>
      <c r="R601" s="4">
        <f>tussenblad!BY590</f>
        <v>0</v>
      </c>
      <c r="S601" s="4">
        <f>tussenblad!BZ590</f>
        <v>0</v>
      </c>
      <c r="T601" s="4">
        <f>tussenblad!CA590</f>
        <v>0</v>
      </c>
      <c r="U601" s="4">
        <f>tussenblad!CB590</f>
        <v>0</v>
      </c>
      <c r="V601" s="4">
        <f>tussenblad!CC590</f>
        <v>0</v>
      </c>
      <c r="W601" s="4" t="s">
        <v>94</v>
      </c>
      <c r="X601" s="4" t="s">
        <v>94</v>
      </c>
      <c r="Y601" s="4" t="s">
        <v>94</v>
      </c>
      <c r="Z601" s="4" t="s">
        <v>95</v>
      </c>
      <c r="AA601" s="4" t="s">
        <v>95</v>
      </c>
      <c r="AB601" s="4" t="s">
        <v>95</v>
      </c>
      <c r="AC601" s="4" t="s">
        <v>91</v>
      </c>
      <c r="AD601" s="4" t="s">
        <v>91</v>
      </c>
      <c r="AE601" s="4">
        <v>0</v>
      </c>
      <c r="AF601" s="4">
        <v>0</v>
      </c>
      <c r="AG601" s="4">
        <f>tussenblad!J590</f>
        <v>0</v>
      </c>
      <c r="AH601" s="4">
        <f>tussenblad!I590</f>
        <v>0</v>
      </c>
    </row>
    <row r="602" spans="1:34" x14ac:dyDescent="0.2">
      <c r="A602" s="4" t="s">
        <v>93</v>
      </c>
      <c r="B602" s="4" t="str">
        <f>IF(C602=0,"&lt;BLANK&gt;",Basisgegevens!$F$3)</f>
        <v>&lt;BLANK&gt;</v>
      </c>
      <c r="C602" s="4">
        <f>tussenblad!E591</f>
        <v>0</v>
      </c>
      <c r="D602" s="4">
        <f>tussenblad!H591</f>
        <v>0</v>
      </c>
      <c r="E602" s="25">
        <f>tussenblad!N591</f>
        <v>0</v>
      </c>
      <c r="F602" s="4">
        <f>tussenblad!O591</f>
        <v>0</v>
      </c>
      <c r="G602" s="4">
        <f>tussenblad!P591</f>
        <v>0</v>
      </c>
      <c r="H602" s="25">
        <f>tussenblad!BT591</f>
        <v>0</v>
      </c>
      <c r="I602" s="4">
        <f>tussenblad!Q591</f>
        <v>0</v>
      </c>
      <c r="J602" s="26">
        <f>tussenblad!R591</f>
        <v>0</v>
      </c>
      <c r="K602" s="4">
        <f>IF(tussenblad!$F591="HC","",tussenblad!F591)</f>
        <v>0</v>
      </c>
      <c r="L602" s="4">
        <f>IF(tussenblad!$F591="HC",1,0)</f>
        <v>0</v>
      </c>
      <c r="M602" s="4" t="str">
        <f>IF(tussenblad!V591="Uit",2,"")</f>
        <v/>
      </c>
      <c r="N602" s="4">
        <f>tussenblad!W591</f>
        <v>0</v>
      </c>
      <c r="O602" s="4">
        <f>tussenblad!BV591</f>
        <v>0</v>
      </c>
      <c r="P602" s="4">
        <f>tussenblad!BW591</f>
        <v>0</v>
      </c>
      <c r="Q602" s="4">
        <f>tussenblad!BX591</f>
        <v>0</v>
      </c>
      <c r="R602" s="4">
        <f>tussenblad!BY591</f>
        <v>0</v>
      </c>
      <c r="S602" s="4">
        <f>tussenblad!BZ591</f>
        <v>0</v>
      </c>
      <c r="T602" s="4">
        <f>tussenblad!CA591</f>
        <v>0</v>
      </c>
      <c r="U602" s="4">
        <f>tussenblad!CB591</f>
        <v>0</v>
      </c>
      <c r="V602" s="4">
        <f>tussenblad!CC591</f>
        <v>0</v>
      </c>
      <c r="W602" s="4" t="s">
        <v>94</v>
      </c>
      <c r="X602" s="4" t="s">
        <v>94</v>
      </c>
      <c r="Y602" s="4" t="s">
        <v>94</v>
      </c>
      <c r="Z602" s="4" t="s">
        <v>95</v>
      </c>
      <c r="AA602" s="4" t="s">
        <v>95</v>
      </c>
      <c r="AB602" s="4" t="s">
        <v>95</v>
      </c>
      <c r="AC602" s="4" t="s">
        <v>91</v>
      </c>
      <c r="AD602" s="4" t="s">
        <v>91</v>
      </c>
      <c r="AE602" s="4">
        <v>0</v>
      </c>
      <c r="AF602" s="4">
        <v>0</v>
      </c>
      <c r="AG602" s="4">
        <f>tussenblad!J591</f>
        <v>0</v>
      </c>
      <c r="AH602" s="4">
        <f>tussenblad!I591</f>
        <v>0</v>
      </c>
    </row>
    <row r="603" spans="1:34" x14ac:dyDescent="0.2">
      <c r="A603" s="4" t="s">
        <v>93</v>
      </c>
      <c r="B603" s="4" t="str">
        <f>IF(C603=0,"&lt;BLANK&gt;",Basisgegevens!$F$3)</f>
        <v>&lt;BLANK&gt;</v>
      </c>
      <c r="C603" s="4">
        <f>tussenblad!E592</f>
        <v>0</v>
      </c>
      <c r="D603" s="4">
        <f>tussenblad!H592</f>
        <v>0</v>
      </c>
      <c r="E603" s="25">
        <f>tussenblad!N592</f>
        <v>0</v>
      </c>
      <c r="F603" s="4">
        <f>tussenblad!O592</f>
        <v>0</v>
      </c>
      <c r="G603" s="4">
        <f>tussenblad!P592</f>
        <v>0</v>
      </c>
      <c r="H603" s="25">
        <f>tussenblad!BT592</f>
        <v>0</v>
      </c>
      <c r="I603" s="4">
        <f>tussenblad!Q592</f>
        <v>0</v>
      </c>
      <c r="J603" s="26">
        <f>tussenblad!R592</f>
        <v>0</v>
      </c>
      <c r="K603" s="4">
        <f>IF(tussenblad!$F592="HC","",tussenblad!F592)</f>
        <v>0</v>
      </c>
      <c r="L603" s="4">
        <f>IF(tussenblad!$F592="HC",1,0)</f>
        <v>0</v>
      </c>
      <c r="M603" s="4" t="str">
        <f>IF(tussenblad!V592="Uit",2,"")</f>
        <v/>
      </c>
      <c r="N603" s="4">
        <f>tussenblad!W592</f>
        <v>0</v>
      </c>
      <c r="O603" s="4">
        <f>tussenblad!BV592</f>
        <v>0</v>
      </c>
      <c r="P603" s="4">
        <f>tussenblad!BW592</f>
        <v>0</v>
      </c>
      <c r="Q603" s="4">
        <f>tussenblad!BX592</f>
        <v>0</v>
      </c>
      <c r="R603" s="4">
        <f>tussenblad!BY592</f>
        <v>0</v>
      </c>
      <c r="S603" s="4">
        <f>tussenblad!BZ592</f>
        <v>0</v>
      </c>
      <c r="T603" s="4">
        <f>tussenblad!CA592</f>
        <v>0</v>
      </c>
      <c r="U603" s="4">
        <f>tussenblad!CB592</f>
        <v>0</v>
      </c>
      <c r="V603" s="4">
        <f>tussenblad!CC592</f>
        <v>0</v>
      </c>
      <c r="W603" s="4" t="s">
        <v>94</v>
      </c>
      <c r="X603" s="4" t="s">
        <v>94</v>
      </c>
      <c r="Y603" s="4" t="s">
        <v>94</v>
      </c>
      <c r="Z603" s="4" t="s">
        <v>95</v>
      </c>
      <c r="AA603" s="4" t="s">
        <v>95</v>
      </c>
      <c r="AB603" s="4" t="s">
        <v>95</v>
      </c>
      <c r="AC603" s="4" t="s">
        <v>91</v>
      </c>
      <c r="AD603" s="4" t="s">
        <v>91</v>
      </c>
      <c r="AE603" s="4">
        <v>0</v>
      </c>
      <c r="AF603" s="4">
        <v>0</v>
      </c>
      <c r="AG603" s="4">
        <f>tussenblad!J592</f>
        <v>0</v>
      </c>
      <c r="AH603" s="4">
        <f>tussenblad!I592</f>
        <v>0</v>
      </c>
    </row>
    <row r="604" spans="1:34" x14ac:dyDescent="0.2">
      <c r="A604" s="4" t="s">
        <v>93</v>
      </c>
      <c r="B604" s="4" t="str">
        <f>IF(C604=0,"&lt;BLANK&gt;",Basisgegevens!$F$3)</f>
        <v>&lt;BLANK&gt;</v>
      </c>
      <c r="C604" s="4">
        <f>tussenblad!E593</f>
        <v>0</v>
      </c>
      <c r="D604" s="4">
        <f>tussenblad!H593</f>
        <v>0</v>
      </c>
      <c r="E604" s="25">
        <f>tussenblad!N593</f>
        <v>0</v>
      </c>
      <c r="F604" s="4">
        <f>tussenblad!O593</f>
        <v>0</v>
      </c>
      <c r="G604" s="4">
        <f>tussenblad!P593</f>
        <v>0</v>
      </c>
      <c r="H604" s="25">
        <f>tussenblad!BT593</f>
        <v>0</v>
      </c>
      <c r="I604" s="4">
        <f>tussenblad!Q593</f>
        <v>0</v>
      </c>
      <c r="J604" s="26">
        <f>tussenblad!R593</f>
        <v>0</v>
      </c>
      <c r="K604" s="4">
        <f>IF(tussenblad!$F593="HC","",tussenblad!F593)</f>
        <v>0</v>
      </c>
      <c r="L604" s="4">
        <f>IF(tussenblad!$F593="HC",1,0)</f>
        <v>0</v>
      </c>
      <c r="M604" s="4" t="str">
        <f>IF(tussenblad!V593="Uit",2,"")</f>
        <v/>
      </c>
      <c r="N604" s="4">
        <f>tussenblad!W593</f>
        <v>0</v>
      </c>
      <c r="O604" s="4">
        <f>tussenblad!BV593</f>
        <v>0</v>
      </c>
      <c r="P604" s="4">
        <f>tussenblad!BW593</f>
        <v>0</v>
      </c>
      <c r="Q604" s="4">
        <f>tussenblad!BX593</f>
        <v>0</v>
      </c>
      <c r="R604" s="4">
        <f>tussenblad!BY593</f>
        <v>0</v>
      </c>
      <c r="S604" s="4">
        <f>tussenblad!BZ593</f>
        <v>0</v>
      </c>
      <c r="T604" s="4">
        <f>tussenblad!CA593</f>
        <v>0</v>
      </c>
      <c r="U604" s="4">
        <f>tussenblad!CB593</f>
        <v>0</v>
      </c>
      <c r="V604" s="4">
        <f>tussenblad!CC593</f>
        <v>0</v>
      </c>
      <c r="W604" s="4" t="s">
        <v>94</v>
      </c>
      <c r="X604" s="4" t="s">
        <v>94</v>
      </c>
      <c r="Y604" s="4" t="s">
        <v>94</v>
      </c>
      <c r="Z604" s="4" t="s">
        <v>95</v>
      </c>
      <c r="AA604" s="4" t="s">
        <v>95</v>
      </c>
      <c r="AB604" s="4" t="s">
        <v>95</v>
      </c>
      <c r="AC604" s="4" t="s">
        <v>91</v>
      </c>
      <c r="AD604" s="4" t="s">
        <v>91</v>
      </c>
      <c r="AE604" s="4">
        <v>0</v>
      </c>
      <c r="AF604" s="4">
        <v>0</v>
      </c>
      <c r="AG604" s="4">
        <f>tussenblad!J593</f>
        <v>0</v>
      </c>
      <c r="AH604" s="4">
        <f>tussenblad!I593</f>
        <v>0</v>
      </c>
    </row>
    <row r="605" spans="1:34" x14ac:dyDescent="0.2">
      <c r="A605" s="4" t="s">
        <v>93</v>
      </c>
      <c r="B605" s="4" t="str">
        <f>IF(C605=0,"&lt;BLANK&gt;",Basisgegevens!$F$3)</f>
        <v>&lt;BLANK&gt;</v>
      </c>
      <c r="C605" s="4">
        <f>tussenblad!E594</f>
        <v>0</v>
      </c>
      <c r="D605" s="4">
        <f>tussenblad!H594</f>
        <v>0</v>
      </c>
      <c r="E605" s="25">
        <f>tussenblad!N594</f>
        <v>0</v>
      </c>
      <c r="F605" s="4">
        <f>tussenblad!O594</f>
        <v>0</v>
      </c>
      <c r="G605" s="4">
        <f>tussenblad!P594</f>
        <v>0</v>
      </c>
      <c r="H605" s="25">
        <f>tussenblad!BT594</f>
        <v>0</v>
      </c>
      <c r="I605" s="4">
        <f>tussenblad!Q594</f>
        <v>0</v>
      </c>
      <c r="J605" s="26">
        <f>tussenblad!R594</f>
        <v>0</v>
      </c>
      <c r="K605" s="4">
        <f>IF(tussenblad!$F594="HC","",tussenblad!F594)</f>
        <v>0</v>
      </c>
      <c r="L605" s="4">
        <f>IF(tussenblad!$F594="HC",1,0)</f>
        <v>0</v>
      </c>
      <c r="M605" s="4" t="str">
        <f>IF(tussenblad!V594="Uit",2,"")</f>
        <v/>
      </c>
      <c r="N605" s="4">
        <f>tussenblad!W594</f>
        <v>0</v>
      </c>
      <c r="O605" s="4">
        <f>tussenblad!BV594</f>
        <v>0</v>
      </c>
      <c r="P605" s="4">
        <f>tussenblad!BW594</f>
        <v>0</v>
      </c>
      <c r="Q605" s="4">
        <f>tussenblad!BX594</f>
        <v>0</v>
      </c>
      <c r="R605" s="4">
        <f>tussenblad!BY594</f>
        <v>0</v>
      </c>
      <c r="S605" s="4">
        <f>tussenblad!BZ594</f>
        <v>0</v>
      </c>
      <c r="T605" s="4">
        <f>tussenblad!CA594</f>
        <v>0</v>
      </c>
      <c r="U605" s="4">
        <f>tussenblad!CB594</f>
        <v>0</v>
      </c>
      <c r="V605" s="4">
        <f>tussenblad!CC594</f>
        <v>0</v>
      </c>
      <c r="W605" s="4" t="s">
        <v>94</v>
      </c>
      <c r="X605" s="4" t="s">
        <v>94</v>
      </c>
      <c r="Y605" s="4" t="s">
        <v>94</v>
      </c>
      <c r="Z605" s="4" t="s">
        <v>95</v>
      </c>
      <c r="AA605" s="4" t="s">
        <v>95</v>
      </c>
      <c r="AB605" s="4" t="s">
        <v>95</v>
      </c>
      <c r="AC605" s="4" t="s">
        <v>91</v>
      </c>
      <c r="AD605" s="4" t="s">
        <v>91</v>
      </c>
      <c r="AE605" s="4">
        <v>0</v>
      </c>
      <c r="AF605" s="4">
        <v>0</v>
      </c>
      <c r="AG605" s="4">
        <f>tussenblad!J594</f>
        <v>0</v>
      </c>
      <c r="AH605" s="4">
        <f>tussenblad!I594</f>
        <v>0</v>
      </c>
    </row>
    <row r="606" spans="1:34" x14ac:dyDescent="0.2">
      <c r="A606" s="4" t="s">
        <v>93</v>
      </c>
      <c r="B606" s="4" t="str">
        <f>IF(C606=0,"&lt;BLANK&gt;",Basisgegevens!$F$3)</f>
        <v>&lt;BLANK&gt;</v>
      </c>
      <c r="C606" s="4">
        <f>tussenblad!E595</f>
        <v>0</v>
      </c>
      <c r="D606" s="4">
        <f>tussenblad!H595</f>
        <v>0</v>
      </c>
      <c r="E606" s="25">
        <f>tussenblad!N595</f>
        <v>0</v>
      </c>
      <c r="F606" s="4">
        <f>tussenblad!O595</f>
        <v>0</v>
      </c>
      <c r="G606" s="4">
        <f>tussenblad!P595</f>
        <v>0</v>
      </c>
      <c r="H606" s="25">
        <f>tussenblad!BT595</f>
        <v>0</v>
      </c>
      <c r="I606" s="4">
        <f>tussenblad!Q595</f>
        <v>0</v>
      </c>
      <c r="J606" s="26">
        <f>tussenblad!R595</f>
        <v>0</v>
      </c>
      <c r="K606" s="4">
        <f>IF(tussenblad!$F595="HC","",tussenblad!F595)</f>
        <v>0</v>
      </c>
      <c r="L606" s="4">
        <f>IF(tussenblad!$F595="HC",1,0)</f>
        <v>0</v>
      </c>
      <c r="M606" s="4" t="str">
        <f>IF(tussenblad!V595="Uit",2,"")</f>
        <v/>
      </c>
      <c r="N606" s="4">
        <f>tussenblad!W595</f>
        <v>0</v>
      </c>
      <c r="O606" s="4">
        <f>tussenblad!BV595</f>
        <v>0</v>
      </c>
      <c r="P606" s="4">
        <f>tussenblad!BW595</f>
        <v>0</v>
      </c>
      <c r="Q606" s="4">
        <f>tussenblad!BX595</f>
        <v>0</v>
      </c>
      <c r="R606" s="4">
        <f>tussenblad!BY595</f>
        <v>0</v>
      </c>
      <c r="S606" s="4">
        <f>tussenblad!BZ595</f>
        <v>0</v>
      </c>
      <c r="T606" s="4">
        <f>tussenblad!CA595</f>
        <v>0</v>
      </c>
      <c r="U606" s="4">
        <f>tussenblad!CB595</f>
        <v>0</v>
      </c>
      <c r="V606" s="4">
        <f>tussenblad!CC595</f>
        <v>0</v>
      </c>
      <c r="W606" s="4" t="s">
        <v>94</v>
      </c>
      <c r="X606" s="4" t="s">
        <v>94</v>
      </c>
      <c r="Y606" s="4" t="s">
        <v>94</v>
      </c>
      <c r="Z606" s="4" t="s">
        <v>95</v>
      </c>
      <c r="AA606" s="4" t="s">
        <v>95</v>
      </c>
      <c r="AB606" s="4" t="s">
        <v>95</v>
      </c>
      <c r="AC606" s="4" t="s">
        <v>91</v>
      </c>
      <c r="AD606" s="4" t="s">
        <v>91</v>
      </c>
      <c r="AE606" s="4">
        <v>0</v>
      </c>
      <c r="AF606" s="4">
        <v>0</v>
      </c>
      <c r="AG606" s="4">
        <f>tussenblad!J595</f>
        <v>0</v>
      </c>
      <c r="AH606" s="4">
        <f>tussenblad!I595</f>
        <v>0</v>
      </c>
    </row>
    <row r="607" spans="1:34" x14ac:dyDescent="0.2">
      <c r="A607" s="4" t="s">
        <v>93</v>
      </c>
      <c r="B607" s="4" t="str">
        <f>IF(C607=0,"&lt;BLANK&gt;",Basisgegevens!$F$3)</f>
        <v>&lt;BLANK&gt;</v>
      </c>
      <c r="C607" s="4">
        <f>tussenblad!E596</f>
        <v>0</v>
      </c>
      <c r="D607" s="4">
        <f>tussenblad!H596</f>
        <v>0</v>
      </c>
      <c r="E607" s="25">
        <f>tussenblad!N596</f>
        <v>0</v>
      </c>
      <c r="F607" s="4">
        <f>tussenblad!O596</f>
        <v>0</v>
      </c>
      <c r="G607" s="4">
        <f>tussenblad!P596</f>
        <v>0</v>
      </c>
      <c r="H607" s="25">
        <f>tussenblad!BT596</f>
        <v>0</v>
      </c>
      <c r="I607" s="4">
        <f>tussenblad!Q596</f>
        <v>0</v>
      </c>
      <c r="J607" s="26">
        <f>tussenblad!R596</f>
        <v>0</v>
      </c>
      <c r="K607" s="4">
        <f>IF(tussenblad!$F596="HC","",tussenblad!F596)</f>
        <v>0</v>
      </c>
      <c r="L607" s="4">
        <f>IF(tussenblad!$F596="HC",1,0)</f>
        <v>0</v>
      </c>
      <c r="M607" s="4" t="str">
        <f>IF(tussenblad!V596="Uit",2,"")</f>
        <v/>
      </c>
      <c r="N607" s="4">
        <f>tussenblad!W596</f>
        <v>0</v>
      </c>
      <c r="O607" s="4">
        <f>tussenblad!BV596</f>
        <v>0</v>
      </c>
      <c r="P607" s="4">
        <f>tussenblad!BW596</f>
        <v>0</v>
      </c>
      <c r="Q607" s="4">
        <f>tussenblad!BX596</f>
        <v>0</v>
      </c>
      <c r="R607" s="4">
        <f>tussenblad!BY596</f>
        <v>0</v>
      </c>
      <c r="S607" s="4">
        <f>tussenblad!BZ596</f>
        <v>0</v>
      </c>
      <c r="T607" s="4">
        <f>tussenblad!CA596</f>
        <v>0</v>
      </c>
      <c r="U607" s="4">
        <f>tussenblad!CB596</f>
        <v>0</v>
      </c>
      <c r="V607" s="4">
        <f>tussenblad!CC596</f>
        <v>0</v>
      </c>
      <c r="W607" s="4" t="s">
        <v>94</v>
      </c>
      <c r="X607" s="4" t="s">
        <v>94</v>
      </c>
      <c r="Y607" s="4" t="s">
        <v>94</v>
      </c>
      <c r="Z607" s="4" t="s">
        <v>95</v>
      </c>
      <c r="AA607" s="4" t="s">
        <v>95</v>
      </c>
      <c r="AB607" s="4" t="s">
        <v>95</v>
      </c>
      <c r="AC607" s="4" t="s">
        <v>91</v>
      </c>
      <c r="AD607" s="4" t="s">
        <v>91</v>
      </c>
      <c r="AE607" s="4">
        <v>0</v>
      </c>
      <c r="AF607" s="4">
        <v>0</v>
      </c>
      <c r="AG607" s="4">
        <f>tussenblad!J596</f>
        <v>0</v>
      </c>
      <c r="AH607" s="4">
        <f>tussenblad!I596</f>
        <v>0</v>
      </c>
    </row>
    <row r="608" spans="1:34" x14ac:dyDescent="0.2">
      <c r="A608" s="4" t="s">
        <v>93</v>
      </c>
      <c r="B608" s="4" t="str">
        <f>IF(C608=0,"&lt;BLANK&gt;",Basisgegevens!$F$3)</f>
        <v>&lt;BLANK&gt;</v>
      </c>
      <c r="C608" s="4">
        <f>tussenblad!E597</f>
        <v>0</v>
      </c>
      <c r="D608" s="4">
        <f>tussenblad!H597</f>
        <v>0</v>
      </c>
      <c r="E608" s="25">
        <f>tussenblad!N597</f>
        <v>0</v>
      </c>
      <c r="F608" s="4">
        <f>tussenblad!O597</f>
        <v>0</v>
      </c>
      <c r="G608" s="4">
        <f>tussenblad!P597</f>
        <v>0</v>
      </c>
      <c r="H608" s="25">
        <f>tussenblad!BT597</f>
        <v>0</v>
      </c>
      <c r="I608" s="4">
        <f>tussenblad!Q597</f>
        <v>0</v>
      </c>
      <c r="J608" s="26">
        <f>tussenblad!R597</f>
        <v>0</v>
      </c>
      <c r="K608" s="4">
        <f>IF(tussenblad!$F597="HC","",tussenblad!F597)</f>
        <v>0</v>
      </c>
      <c r="L608" s="4">
        <f>IF(tussenblad!$F597="HC",1,0)</f>
        <v>0</v>
      </c>
      <c r="M608" s="4" t="str">
        <f>IF(tussenblad!V597="Uit",2,"")</f>
        <v/>
      </c>
      <c r="N608" s="4">
        <f>tussenblad!W597</f>
        <v>0</v>
      </c>
      <c r="O608" s="4">
        <f>tussenblad!BV597</f>
        <v>0</v>
      </c>
      <c r="P608" s="4">
        <f>tussenblad!BW597</f>
        <v>0</v>
      </c>
      <c r="Q608" s="4">
        <f>tussenblad!BX597</f>
        <v>0</v>
      </c>
      <c r="R608" s="4">
        <f>tussenblad!BY597</f>
        <v>0</v>
      </c>
      <c r="S608" s="4">
        <f>tussenblad!BZ597</f>
        <v>0</v>
      </c>
      <c r="T608" s="4">
        <f>tussenblad!CA597</f>
        <v>0</v>
      </c>
      <c r="U608" s="4">
        <f>tussenblad!CB597</f>
        <v>0</v>
      </c>
      <c r="V608" s="4">
        <f>tussenblad!CC597</f>
        <v>0</v>
      </c>
      <c r="W608" s="4" t="s">
        <v>94</v>
      </c>
      <c r="X608" s="4" t="s">
        <v>94</v>
      </c>
      <c r="Y608" s="4" t="s">
        <v>94</v>
      </c>
      <c r="Z608" s="4" t="s">
        <v>95</v>
      </c>
      <c r="AA608" s="4" t="s">
        <v>95</v>
      </c>
      <c r="AB608" s="4" t="s">
        <v>95</v>
      </c>
      <c r="AC608" s="4" t="s">
        <v>91</v>
      </c>
      <c r="AD608" s="4" t="s">
        <v>91</v>
      </c>
      <c r="AE608" s="4">
        <v>0</v>
      </c>
      <c r="AF608" s="4">
        <v>0</v>
      </c>
      <c r="AG608" s="4">
        <f>tussenblad!J597</f>
        <v>0</v>
      </c>
      <c r="AH608" s="4">
        <f>tussenblad!I597</f>
        <v>0</v>
      </c>
    </row>
    <row r="609" spans="1:34" x14ac:dyDescent="0.2">
      <c r="A609" s="4" t="s">
        <v>93</v>
      </c>
      <c r="B609" s="4" t="str">
        <f>IF(C609=0,"&lt;BLANK&gt;",Basisgegevens!$F$3)</f>
        <v>&lt;BLANK&gt;</v>
      </c>
      <c r="C609" s="4">
        <f>tussenblad!E598</f>
        <v>0</v>
      </c>
      <c r="D609" s="4">
        <f>tussenblad!H598</f>
        <v>0</v>
      </c>
      <c r="E609" s="25">
        <f>tussenblad!N598</f>
        <v>0</v>
      </c>
      <c r="F609" s="4">
        <f>tussenblad!O598</f>
        <v>0</v>
      </c>
      <c r="G609" s="4">
        <f>tussenblad!P598</f>
        <v>0</v>
      </c>
      <c r="H609" s="25">
        <f>tussenblad!BT598</f>
        <v>0</v>
      </c>
      <c r="I609" s="4">
        <f>tussenblad!Q598</f>
        <v>0</v>
      </c>
      <c r="J609" s="26">
        <f>tussenblad!R598</f>
        <v>0</v>
      </c>
      <c r="K609" s="4">
        <f>IF(tussenblad!$F598="HC","",tussenblad!F598)</f>
        <v>0</v>
      </c>
      <c r="L609" s="4">
        <f>IF(tussenblad!$F598="HC",1,0)</f>
        <v>0</v>
      </c>
      <c r="M609" s="4" t="str">
        <f>IF(tussenblad!V598="Uit",2,"")</f>
        <v/>
      </c>
      <c r="N609" s="4">
        <f>tussenblad!W598</f>
        <v>0</v>
      </c>
      <c r="O609" s="4">
        <f>tussenblad!BV598</f>
        <v>0</v>
      </c>
      <c r="P609" s="4">
        <f>tussenblad!BW598</f>
        <v>0</v>
      </c>
      <c r="Q609" s="4">
        <f>tussenblad!BX598</f>
        <v>0</v>
      </c>
      <c r="R609" s="4">
        <f>tussenblad!BY598</f>
        <v>0</v>
      </c>
      <c r="S609" s="4">
        <f>tussenblad!BZ598</f>
        <v>0</v>
      </c>
      <c r="T609" s="4">
        <f>tussenblad!CA598</f>
        <v>0</v>
      </c>
      <c r="U609" s="4">
        <f>tussenblad!CB598</f>
        <v>0</v>
      </c>
      <c r="V609" s="4">
        <f>tussenblad!CC598</f>
        <v>0</v>
      </c>
      <c r="W609" s="4" t="s">
        <v>94</v>
      </c>
      <c r="X609" s="4" t="s">
        <v>94</v>
      </c>
      <c r="Y609" s="4" t="s">
        <v>94</v>
      </c>
      <c r="Z609" s="4" t="s">
        <v>95</v>
      </c>
      <c r="AA609" s="4" t="s">
        <v>95</v>
      </c>
      <c r="AB609" s="4" t="s">
        <v>95</v>
      </c>
      <c r="AC609" s="4" t="s">
        <v>91</v>
      </c>
      <c r="AD609" s="4" t="s">
        <v>91</v>
      </c>
      <c r="AE609" s="4">
        <v>0</v>
      </c>
      <c r="AF609" s="4">
        <v>0</v>
      </c>
      <c r="AG609" s="4">
        <f>tussenblad!J598</f>
        <v>0</v>
      </c>
      <c r="AH609" s="4">
        <f>tussenblad!I598</f>
        <v>0</v>
      </c>
    </row>
    <row r="610" spans="1:34" x14ac:dyDescent="0.2">
      <c r="A610" s="4" t="s">
        <v>93</v>
      </c>
      <c r="B610" s="4" t="str">
        <f>IF(C610=0,"&lt;BLANK&gt;",Basisgegevens!$F$3)</f>
        <v>&lt;BLANK&gt;</v>
      </c>
      <c r="C610" s="4">
        <f>tussenblad!E599</f>
        <v>0</v>
      </c>
      <c r="D610" s="4">
        <f>tussenblad!H599</f>
        <v>0</v>
      </c>
      <c r="E610" s="25">
        <f>tussenblad!N599</f>
        <v>0</v>
      </c>
      <c r="F610" s="4">
        <f>tussenblad!O599</f>
        <v>0</v>
      </c>
      <c r="G610" s="4">
        <f>tussenblad!P599</f>
        <v>0</v>
      </c>
      <c r="H610" s="25">
        <f>tussenblad!BT599</f>
        <v>0</v>
      </c>
      <c r="I610" s="4">
        <f>tussenblad!Q599</f>
        <v>0</v>
      </c>
      <c r="J610" s="26">
        <f>tussenblad!R599</f>
        <v>0</v>
      </c>
      <c r="K610" s="4">
        <f>IF(tussenblad!$F599="HC","",tussenblad!F599)</f>
        <v>0</v>
      </c>
      <c r="L610" s="4">
        <f>IF(tussenblad!$F599="HC",1,0)</f>
        <v>0</v>
      </c>
      <c r="M610" s="4" t="str">
        <f>IF(tussenblad!V599="Uit",2,"")</f>
        <v/>
      </c>
      <c r="N610" s="4">
        <f>tussenblad!W599</f>
        <v>0</v>
      </c>
      <c r="O610" s="4">
        <f>tussenblad!BV599</f>
        <v>0</v>
      </c>
      <c r="P610" s="4">
        <f>tussenblad!BW599</f>
        <v>0</v>
      </c>
      <c r="Q610" s="4">
        <f>tussenblad!BX599</f>
        <v>0</v>
      </c>
      <c r="R610" s="4">
        <f>tussenblad!BY599</f>
        <v>0</v>
      </c>
      <c r="S610" s="4">
        <f>tussenblad!BZ599</f>
        <v>0</v>
      </c>
      <c r="T610" s="4">
        <f>tussenblad!CA599</f>
        <v>0</v>
      </c>
      <c r="U610" s="4">
        <f>tussenblad!CB599</f>
        <v>0</v>
      </c>
      <c r="V610" s="4">
        <f>tussenblad!CC599</f>
        <v>0</v>
      </c>
      <c r="W610" s="4" t="s">
        <v>94</v>
      </c>
      <c r="X610" s="4" t="s">
        <v>94</v>
      </c>
      <c r="Y610" s="4" t="s">
        <v>94</v>
      </c>
      <c r="Z610" s="4" t="s">
        <v>95</v>
      </c>
      <c r="AA610" s="4" t="s">
        <v>95</v>
      </c>
      <c r="AB610" s="4" t="s">
        <v>95</v>
      </c>
      <c r="AC610" s="4" t="s">
        <v>91</v>
      </c>
      <c r="AD610" s="4" t="s">
        <v>91</v>
      </c>
      <c r="AE610" s="4">
        <v>0</v>
      </c>
      <c r="AF610" s="4">
        <v>0</v>
      </c>
      <c r="AG610" s="4">
        <f>tussenblad!J599</f>
        <v>0</v>
      </c>
      <c r="AH610" s="4">
        <f>tussenblad!I599</f>
        <v>0</v>
      </c>
    </row>
    <row r="611" spans="1:34" x14ac:dyDescent="0.2">
      <c r="A611" s="4" t="s">
        <v>93</v>
      </c>
      <c r="B611" s="4" t="str">
        <f>IF(C611=0,"&lt;BLANK&gt;",Basisgegevens!$F$3)</f>
        <v>&lt;BLANK&gt;</v>
      </c>
      <c r="C611" s="4">
        <f>tussenblad!E600</f>
        <v>0</v>
      </c>
      <c r="D611" s="4">
        <f>tussenblad!H600</f>
        <v>0</v>
      </c>
      <c r="E611" s="25">
        <f>tussenblad!N600</f>
        <v>0</v>
      </c>
      <c r="F611" s="4">
        <f>tussenblad!O600</f>
        <v>0</v>
      </c>
      <c r="G611" s="4">
        <f>tussenblad!P600</f>
        <v>0</v>
      </c>
      <c r="H611" s="25">
        <f>tussenblad!BT600</f>
        <v>0</v>
      </c>
      <c r="I611" s="4">
        <f>tussenblad!Q600</f>
        <v>0</v>
      </c>
      <c r="J611" s="26">
        <f>tussenblad!R600</f>
        <v>0</v>
      </c>
      <c r="K611" s="4">
        <f>IF(tussenblad!$F600="HC","",tussenblad!F600)</f>
        <v>0</v>
      </c>
      <c r="L611" s="4">
        <f>IF(tussenblad!$F600="HC",1,0)</f>
        <v>0</v>
      </c>
      <c r="M611" s="4" t="str">
        <f>IF(tussenblad!V600="Uit",2,"")</f>
        <v/>
      </c>
      <c r="N611" s="4">
        <f>tussenblad!W600</f>
        <v>0</v>
      </c>
      <c r="O611" s="4">
        <f>tussenblad!BV600</f>
        <v>0</v>
      </c>
      <c r="P611" s="4">
        <f>tussenblad!BW600</f>
        <v>0</v>
      </c>
      <c r="Q611" s="4">
        <f>tussenblad!BX600</f>
        <v>0</v>
      </c>
      <c r="R611" s="4">
        <f>tussenblad!BY600</f>
        <v>0</v>
      </c>
      <c r="S611" s="4">
        <f>tussenblad!BZ600</f>
        <v>0</v>
      </c>
      <c r="T611" s="4">
        <f>tussenblad!CA600</f>
        <v>0</v>
      </c>
      <c r="U611" s="4">
        <f>tussenblad!CB600</f>
        <v>0</v>
      </c>
      <c r="V611" s="4">
        <f>tussenblad!CC600</f>
        <v>0</v>
      </c>
      <c r="W611" s="4" t="s">
        <v>94</v>
      </c>
      <c r="X611" s="4" t="s">
        <v>94</v>
      </c>
      <c r="Y611" s="4" t="s">
        <v>94</v>
      </c>
      <c r="Z611" s="4" t="s">
        <v>95</v>
      </c>
      <c r="AA611" s="4" t="s">
        <v>95</v>
      </c>
      <c r="AB611" s="4" t="s">
        <v>95</v>
      </c>
      <c r="AC611" s="4" t="s">
        <v>91</v>
      </c>
      <c r="AD611" s="4" t="s">
        <v>91</v>
      </c>
      <c r="AE611" s="4">
        <v>0</v>
      </c>
      <c r="AF611" s="4">
        <v>0</v>
      </c>
      <c r="AG611" s="4">
        <f>tussenblad!J600</f>
        <v>0</v>
      </c>
      <c r="AH611" s="4">
        <f>tussenblad!I600</f>
        <v>0</v>
      </c>
    </row>
    <row r="612" spans="1:34" x14ac:dyDescent="0.2">
      <c r="A612" s="4" t="s">
        <v>93</v>
      </c>
      <c r="B612" s="4" t="str">
        <f>IF(C612=0,"&lt;BLANK&gt;",Basisgegevens!$F$3)</f>
        <v>&lt;BLANK&gt;</v>
      </c>
      <c r="C612" s="4">
        <f>tussenblad!E601</f>
        <v>0</v>
      </c>
      <c r="D612" s="4">
        <f>tussenblad!H601</f>
        <v>0</v>
      </c>
      <c r="E612" s="25">
        <f>tussenblad!N601</f>
        <v>0</v>
      </c>
      <c r="F612" s="4">
        <f>tussenblad!O601</f>
        <v>0</v>
      </c>
      <c r="G612" s="4">
        <f>tussenblad!P601</f>
        <v>0</v>
      </c>
      <c r="H612" s="25">
        <f>tussenblad!BT601</f>
        <v>0</v>
      </c>
      <c r="I612" s="4">
        <f>tussenblad!Q601</f>
        <v>0</v>
      </c>
      <c r="J612" s="26">
        <f>tussenblad!R601</f>
        <v>0</v>
      </c>
      <c r="K612" s="4">
        <f>IF(tussenblad!$F601="HC","",tussenblad!F601)</f>
        <v>0</v>
      </c>
      <c r="L612" s="4">
        <f>IF(tussenblad!$F601="HC",1,0)</f>
        <v>0</v>
      </c>
      <c r="M612" s="4" t="str">
        <f>IF(tussenblad!V601="Uit",2,"")</f>
        <v/>
      </c>
      <c r="N612" s="4">
        <f>tussenblad!W601</f>
        <v>0</v>
      </c>
      <c r="O612" s="4">
        <f>tussenblad!BV601</f>
        <v>0</v>
      </c>
      <c r="P612" s="4">
        <f>tussenblad!BW601</f>
        <v>0</v>
      </c>
      <c r="Q612" s="4">
        <f>tussenblad!BX601</f>
        <v>0</v>
      </c>
      <c r="R612" s="4">
        <f>tussenblad!BY601</f>
        <v>0</v>
      </c>
      <c r="S612" s="4">
        <f>tussenblad!BZ601</f>
        <v>0</v>
      </c>
      <c r="T612" s="4">
        <f>tussenblad!CA601</f>
        <v>0</v>
      </c>
      <c r="U612" s="4">
        <f>tussenblad!CB601</f>
        <v>0</v>
      </c>
      <c r="V612" s="4">
        <f>tussenblad!CC601</f>
        <v>0</v>
      </c>
      <c r="W612" s="4" t="s">
        <v>94</v>
      </c>
      <c r="X612" s="4" t="s">
        <v>94</v>
      </c>
      <c r="Y612" s="4" t="s">
        <v>94</v>
      </c>
      <c r="Z612" s="4" t="s">
        <v>95</v>
      </c>
      <c r="AA612" s="4" t="s">
        <v>95</v>
      </c>
      <c r="AB612" s="4" t="s">
        <v>95</v>
      </c>
      <c r="AC612" s="4" t="s">
        <v>91</v>
      </c>
      <c r="AD612" s="4" t="s">
        <v>91</v>
      </c>
      <c r="AE612" s="4">
        <v>0</v>
      </c>
      <c r="AF612" s="4">
        <v>0</v>
      </c>
      <c r="AG612" s="4">
        <f>tussenblad!J601</f>
        <v>0</v>
      </c>
      <c r="AH612" s="4">
        <f>tussenblad!I601</f>
        <v>0</v>
      </c>
    </row>
    <row r="613" spans="1:34" x14ac:dyDescent="0.2">
      <c r="A613" s="4" t="s">
        <v>93</v>
      </c>
      <c r="B613" s="4" t="str">
        <f>IF(C613=0,"&lt;BLANK&gt;",Basisgegevens!$F$3)</f>
        <v>&lt;BLANK&gt;</v>
      </c>
      <c r="C613" s="4">
        <f>tussenblad!E602</f>
        <v>0</v>
      </c>
      <c r="D613" s="4">
        <f>tussenblad!H602</f>
        <v>0</v>
      </c>
      <c r="E613" s="25">
        <f>tussenblad!N602</f>
        <v>0</v>
      </c>
      <c r="F613" s="4">
        <f>tussenblad!O602</f>
        <v>0</v>
      </c>
      <c r="G613" s="4">
        <f>tussenblad!P602</f>
        <v>0</v>
      </c>
      <c r="H613" s="25">
        <f>tussenblad!BT602</f>
        <v>0</v>
      </c>
      <c r="I613" s="4">
        <f>tussenblad!Q602</f>
        <v>0</v>
      </c>
      <c r="J613" s="26">
        <f>tussenblad!R602</f>
        <v>0</v>
      </c>
      <c r="K613" s="4">
        <f>IF(tussenblad!$F602="HC","",tussenblad!F602)</f>
        <v>0</v>
      </c>
      <c r="L613" s="4">
        <f>IF(tussenblad!$F602="HC",1,0)</f>
        <v>0</v>
      </c>
      <c r="M613" s="4" t="str">
        <f>IF(tussenblad!V602="Uit",2,"")</f>
        <v/>
      </c>
      <c r="N613" s="4">
        <f>tussenblad!W602</f>
        <v>0</v>
      </c>
      <c r="O613" s="4">
        <f>tussenblad!BV602</f>
        <v>0</v>
      </c>
      <c r="P613" s="4">
        <f>tussenblad!BW602</f>
        <v>0</v>
      </c>
      <c r="Q613" s="4">
        <f>tussenblad!BX602</f>
        <v>0</v>
      </c>
      <c r="R613" s="4">
        <f>tussenblad!BY602</f>
        <v>0</v>
      </c>
      <c r="S613" s="4">
        <f>tussenblad!BZ602</f>
        <v>0</v>
      </c>
      <c r="T613" s="4">
        <f>tussenblad!CA602</f>
        <v>0</v>
      </c>
      <c r="U613" s="4">
        <f>tussenblad!CB602</f>
        <v>0</v>
      </c>
      <c r="V613" s="4">
        <f>tussenblad!CC602</f>
        <v>0</v>
      </c>
      <c r="W613" s="4" t="s">
        <v>94</v>
      </c>
      <c r="X613" s="4" t="s">
        <v>94</v>
      </c>
      <c r="Y613" s="4" t="s">
        <v>94</v>
      </c>
      <c r="Z613" s="4" t="s">
        <v>95</v>
      </c>
      <c r="AA613" s="4" t="s">
        <v>95</v>
      </c>
      <c r="AB613" s="4" t="s">
        <v>95</v>
      </c>
      <c r="AC613" s="4" t="s">
        <v>91</v>
      </c>
      <c r="AD613" s="4" t="s">
        <v>91</v>
      </c>
      <c r="AE613" s="4">
        <v>0</v>
      </c>
      <c r="AF613" s="4">
        <v>0</v>
      </c>
      <c r="AG613" s="4">
        <f>tussenblad!J602</f>
        <v>0</v>
      </c>
      <c r="AH613" s="4">
        <f>tussenblad!I602</f>
        <v>0</v>
      </c>
    </row>
    <row r="614" spans="1:34" x14ac:dyDescent="0.2">
      <c r="A614" s="4" t="s">
        <v>93</v>
      </c>
      <c r="B614" s="4" t="str">
        <f>IF(C614=0,"&lt;BLANK&gt;",Basisgegevens!$F$3)</f>
        <v>&lt;BLANK&gt;</v>
      </c>
      <c r="C614" s="4">
        <f>tussenblad!E603</f>
        <v>0</v>
      </c>
      <c r="D614" s="4">
        <f>tussenblad!H603</f>
        <v>0</v>
      </c>
      <c r="E614" s="25">
        <f>tussenblad!N603</f>
        <v>0</v>
      </c>
      <c r="F614" s="4">
        <f>tussenblad!O603</f>
        <v>0</v>
      </c>
      <c r="G614" s="4">
        <f>tussenblad!P603</f>
        <v>0</v>
      </c>
      <c r="H614" s="25">
        <f>tussenblad!BT603</f>
        <v>0</v>
      </c>
      <c r="I614" s="4">
        <f>tussenblad!Q603</f>
        <v>0</v>
      </c>
      <c r="J614" s="26">
        <f>tussenblad!R603</f>
        <v>0</v>
      </c>
      <c r="K614" s="4">
        <f>IF(tussenblad!$F603="HC","",tussenblad!F603)</f>
        <v>0</v>
      </c>
      <c r="L614" s="4">
        <f>IF(tussenblad!$F603="HC",1,0)</f>
        <v>0</v>
      </c>
      <c r="M614" s="4" t="str">
        <f>IF(tussenblad!V603="Uit",2,"")</f>
        <v/>
      </c>
      <c r="N614" s="4">
        <f>tussenblad!W603</f>
        <v>0</v>
      </c>
      <c r="O614" s="4">
        <f>tussenblad!BV603</f>
        <v>0</v>
      </c>
      <c r="P614" s="4">
        <f>tussenblad!BW603</f>
        <v>0</v>
      </c>
      <c r="Q614" s="4">
        <f>tussenblad!BX603</f>
        <v>0</v>
      </c>
      <c r="R614" s="4">
        <f>tussenblad!BY603</f>
        <v>0</v>
      </c>
      <c r="S614" s="4">
        <f>tussenblad!BZ603</f>
        <v>0</v>
      </c>
      <c r="T614" s="4">
        <f>tussenblad!CA603</f>
        <v>0</v>
      </c>
      <c r="U614" s="4">
        <f>tussenblad!CB603</f>
        <v>0</v>
      </c>
      <c r="V614" s="4">
        <f>tussenblad!CC603</f>
        <v>0</v>
      </c>
      <c r="W614" s="4" t="s">
        <v>94</v>
      </c>
      <c r="X614" s="4" t="s">
        <v>94</v>
      </c>
      <c r="Y614" s="4" t="s">
        <v>94</v>
      </c>
      <c r="Z614" s="4" t="s">
        <v>95</v>
      </c>
      <c r="AA614" s="4" t="s">
        <v>95</v>
      </c>
      <c r="AB614" s="4" t="s">
        <v>95</v>
      </c>
      <c r="AC614" s="4" t="s">
        <v>91</v>
      </c>
      <c r="AD614" s="4" t="s">
        <v>91</v>
      </c>
      <c r="AE614" s="4">
        <v>0</v>
      </c>
      <c r="AF614" s="4">
        <v>0</v>
      </c>
      <c r="AG614" s="4">
        <f>tussenblad!J603</f>
        <v>0</v>
      </c>
      <c r="AH614" s="4">
        <f>tussenblad!I603</f>
        <v>0</v>
      </c>
    </row>
    <row r="615" spans="1:34" x14ac:dyDescent="0.2">
      <c r="A615" s="4" t="s">
        <v>93</v>
      </c>
      <c r="B615" s="4" t="str">
        <f>IF(C615=0,"&lt;BLANK&gt;",Basisgegevens!$F$3)</f>
        <v>&lt;BLANK&gt;</v>
      </c>
      <c r="C615" s="4">
        <f>tussenblad!E604</f>
        <v>0</v>
      </c>
      <c r="D615" s="4">
        <f>tussenblad!H604</f>
        <v>0</v>
      </c>
      <c r="E615" s="25">
        <f>tussenblad!N604</f>
        <v>0</v>
      </c>
      <c r="F615" s="4">
        <f>tussenblad!O604</f>
        <v>0</v>
      </c>
      <c r="G615" s="4">
        <f>tussenblad!P604</f>
        <v>0</v>
      </c>
      <c r="H615" s="25">
        <f>tussenblad!BT604</f>
        <v>0</v>
      </c>
      <c r="I615" s="4">
        <f>tussenblad!Q604</f>
        <v>0</v>
      </c>
      <c r="J615" s="26">
        <f>tussenblad!R604</f>
        <v>0</v>
      </c>
      <c r="K615" s="4">
        <f>IF(tussenblad!$F604="HC","",tussenblad!F604)</f>
        <v>0</v>
      </c>
      <c r="L615" s="4">
        <f>IF(tussenblad!$F604="HC",1,0)</f>
        <v>0</v>
      </c>
      <c r="M615" s="4" t="str">
        <f>IF(tussenblad!V604="Uit",2,"")</f>
        <v/>
      </c>
      <c r="N615" s="4">
        <f>tussenblad!W604</f>
        <v>0</v>
      </c>
      <c r="O615" s="4">
        <f>tussenblad!BV604</f>
        <v>0</v>
      </c>
      <c r="P615" s="4">
        <f>tussenblad!BW604</f>
        <v>0</v>
      </c>
      <c r="Q615" s="4">
        <f>tussenblad!BX604</f>
        <v>0</v>
      </c>
      <c r="R615" s="4">
        <f>tussenblad!BY604</f>
        <v>0</v>
      </c>
      <c r="S615" s="4">
        <f>tussenblad!BZ604</f>
        <v>0</v>
      </c>
      <c r="T615" s="4">
        <f>tussenblad!CA604</f>
        <v>0</v>
      </c>
      <c r="U615" s="4">
        <f>tussenblad!CB604</f>
        <v>0</v>
      </c>
      <c r="V615" s="4">
        <f>tussenblad!CC604</f>
        <v>0</v>
      </c>
      <c r="W615" s="4" t="s">
        <v>94</v>
      </c>
      <c r="X615" s="4" t="s">
        <v>94</v>
      </c>
      <c r="Y615" s="4" t="s">
        <v>94</v>
      </c>
      <c r="Z615" s="4" t="s">
        <v>95</v>
      </c>
      <c r="AA615" s="4" t="s">
        <v>95</v>
      </c>
      <c r="AB615" s="4" t="s">
        <v>95</v>
      </c>
      <c r="AC615" s="4" t="s">
        <v>91</v>
      </c>
      <c r="AD615" s="4" t="s">
        <v>91</v>
      </c>
      <c r="AE615" s="4">
        <v>0</v>
      </c>
      <c r="AF615" s="4">
        <v>0</v>
      </c>
      <c r="AG615" s="4">
        <f>tussenblad!J604</f>
        <v>0</v>
      </c>
      <c r="AH615" s="4">
        <f>tussenblad!I604</f>
        <v>0</v>
      </c>
    </row>
    <row r="616" spans="1:34" x14ac:dyDescent="0.2">
      <c r="A616" s="4" t="s">
        <v>93</v>
      </c>
      <c r="B616" s="4" t="str">
        <f>IF(C616=0,"&lt;BLANK&gt;",Basisgegevens!$F$3)</f>
        <v>&lt;BLANK&gt;</v>
      </c>
      <c r="C616" s="4">
        <f>tussenblad!E605</f>
        <v>0</v>
      </c>
      <c r="D616" s="4">
        <f>tussenblad!H605</f>
        <v>0</v>
      </c>
      <c r="E616" s="25">
        <f>tussenblad!N605</f>
        <v>0</v>
      </c>
      <c r="F616" s="4">
        <f>tussenblad!O605</f>
        <v>0</v>
      </c>
      <c r="G616" s="4">
        <f>tussenblad!P605</f>
        <v>0</v>
      </c>
      <c r="H616" s="25">
        <f>tussenblad!BT605</f>
        <v>0</v>
      </c>
      <c r="I616" s="4">
        <f>tussenblad!Q605</f>
        <v>0</v>
      </c>
      <c r="J616" s="26">
        <f>tussenblad!R605</f>
        <v>0</v>
      </c>
      <c r="K616" s="4">
        <f>IF(tussenblad!$F605="HC","",tussenblad!F605)</f>
        <v>0</v>
      </c>
      <c r="L616" s="4">
        <f>IF(tussenblad!$F605="HC",1,0)</f>
        <v>0</v>
      </c>
      <c r="M616" s="4" t="str">
        <f>IF(tussenblad!V605="Uit",2,"")</f>
        <v/>
      </c>
      <c r="N616" s="4">
        <f>tussenblad!W605</f>
        <v>0</v>
      </c>
      <c r="O616" s="4">
        <f>tussenblad!BV605</f>
        <v>0</v>
      </c>
      <c r="P616" s="4">
        <f>tussenblad!BW605</f>
        <v>0</v>
      </c>
      <c r="Q616" s="4">
        <f>tussenblad!BX605</f>
        <v>0</v>
      </c>
      <c r="R616" s="4">
        <f>tussenblad!BY605</f>
        <v>0</v>
      </c>
      <c r="S616" s="4">
        <f>tussenblad!BZ605</f>
        <v>0</v>
      </c>
      <c r="T616" s="4">
        <f>tussenblad!CA605</f>
        <v>0</v>
      </c>
      <c r="U616" s="4">
        <f>tussenblad!CB605</f>
        <v>0</v>
      </c>
      <c r="V616" s="4">
        <f>tussenblad!CC605</f>
        <v>0</v>
      </c>
      <c r="W616" s="4" t="s">
        <v>94</v>
      </c>
      <c r="X616" s="4" t="s">
        <v>94</v>
      </c>
      <c r="Y616" s="4" t="s">
        <v>94</v>
      </c>
      <c r="Z616" s="4" t="s">
        <v>95</v>
      </c>
      <c r="AA616" s="4" t="s">
        <v>95</v>
      </c>
      <c r="AB616" s="4" t="s">
        <v>95</v>
      </c>
      <c r="AC616" s="4" t="s">
        <v>91</v>
      </c>
      <c r="AD616" s="4" t="s">
        <v>91</v>
      </c>
      <c r="AE616" s="4">
        <v>0</v>
      </c>
      <c r="AF616" s="4">
        <v>0</v>
      </c>
      <c r="AG616" s="4">
        <f>tussenblad!J605</f>
        <v>0</v>
      </c>
      <c r="AH616" s="4">
        <f>tussenblad!I605</f>
        <v>0</v>
      </c>
    </row>
    <row r="617" spans="1:34" x14ac:dyDescent="0.2">
      <c r="A617" s="4" t="s">
        <v>93</v>
      </c>
      <c r="B617" s="4" t="str">
        <f>IF(C617=0,"&lt;BLANK&gt;",Basisgegevens!$F$3)</f>
        <v>&lt;BLANK&gt;</v>
      </c>
      <c r="C617" s="4">
        <f>tussenblad!E606</f>
        <v>0</v>
      </c>
      <c r="D617" s="4">
        <f>tussenblad!H606</f>
        <v>0</v>
      </c>
      <c r="E617" s="25">
        <f>tussenblad!N606</f>
        <v>0</v>
      </c>
      <c r="F617" s="4">
        <f>tussenblad!O606</f>
        <v>0</v>
      </c>
      <c r="G617" s="4">
        <f>tussenblad!P606</f>
        <v>0</v>
      </c>
      <c r="H617" s="25">
        <f>tussenblad!BT606</f>
        <v>0</v>
      </c>
      <c r="I617" s="4">
        <f>tussenblad!Q606</f>
        <v>0</v>
      </c>
      <c r="J617" s="26">
        <f>tussenblad!R606</f>
        <v>0</v>
      </c>
      <c r="K617" s="4">
        <f>IF(tussenblad!$F606="HC","",tussenblad!F606)</f>
        <v>0</v>
      </c>
      <c r="L617" s="4">
        <f>IF(tussenblad!$F606="HC",1,0)</f>
        <v>0</v>
      </c>
      <c r="M617" s="4" t="str">
        <f>IF(tussenblad!V606="Uit",2,"")</f>
        <v/>
      </c>
      <c r="N617" s="4">
        <f>tussenblad!W606</f>
        <v>0</v>
      </c>
      <c r="O617" s="4">
        <f>tussenblad!BV606</f>
        <v>0</v>
      </c>
      <c r="P617" s="4">
        <f>tussenblad!BW606</f>
        <v>0</v>
      </c>
      <c r="Q617" s="4">
        <f>tussenblad!BX606</f>
        <v>0</v>
      </c>
      <c r="R617" s="4">
        <f>tussenblad!BY606</f>
        <v>0</v>
      </c>
      <c r="S617" s="4">
        <f>tussenblad!BZ606</f>
        <v>0</v>
      </c>
      <c r="T617" s="4">
        <f>tussenblad!CA606</f>
        <v>0</v>
      </c>
      <c r="U617" s="4">
        <f>tussenblad!CB606</f>
        <v>0</v>
      </c>
      <c r="V617" s="4">
        <f>tussenblad!CC606</f>
        <v>0</v>
      </c>
      <c r="W617" s="4" t="s">
        <v>94</v>
      </c>
      <c r="X617" s="4" t="s">
        <v>94</v>
      </c>
      <c r="Y617" s="4" t="s">
        <v>94</v>
      </c>
      <c r="Z617" s="4" t="s">
        <v>95</v>
      </c>
      <c r="AA617" s="4" t="s">
        <v>95</v>
      </c>
      <c r="AB617" s="4" t="s">
        <v>95</v>
      </c>
      <c r="AC617" s="4" t="s">
        <v>91</v>
      </c>
      <c r="AD617" s="4" t="s">
        <v>91</v>
      </c>
      <c r="AE617" s="4">
        <v>0</v>
      </c>
      <c r="AF617" s="4">
        <v>0</v>
      </c>
      <c r="AG617" s="4">
        <f>tussenblad!J606</f>
        <v>0</v>
      </c>
      <c r="AH617" s="4">
        <f>tussenblad!I606</f>
        <v>0</v>
      </c>
    </row>
    <row r="618" spans="1:34" x14ac:dyDescent="0.2">
      <c r="A618" s="4" t="s">
        <v>93</v>
      </c>
      <c r="B618" s="4" t="str">
        <f>IF(C618=0,"&lt;BLANK&gt;",Basisgegevens!$F$3)</f>
        <v>&lt;BLANK&gt;</v>
      </c>
      <c r="C618" s="4">
        <f>tussenblad!E607</f>
        <v>0</v>
      </c>
      <c r="D618" s="4">
        <f>tussenblad!H607</f>
        <v>0</v>
      </c>
      <c r="E618" s="25">
        <f>tussenblad!N607</f>
        <v>0</v>
      </c>
      <c r="F618" s="4">
        <f>tussenblad!O607</f>
        <v>0</v>
      </c>
      <c r="G618" s="4">
        <f>tussenblad!P607</f>
        <v>0</v>
      </c>
      <c r="H618" s="25">
        <f>tussenblad!BT607</f>
        <v>0</v>
      </c>
      <c r="I618" s="4">
        <f>tussenblad!Q607</f>
        <v>0</v>
      </c>
      <c r="J618" s="26">
        <f>tussenblad!R607</f>
        <v>0</v>
      </c>
      <c r="K618" s="4">
        <f>IF(tussenblad!$F607="HC","",tussenblad!F607)</f>
        <v>0</v>
      </c>
      <c r="L618" s="4">
        <f>IF(tussenblad!$F607="HC",1,0)</f>
        <v>0</v>
      </c>
      <c r="M618" s="4" t="str">
        <f>IF(tussenblad!V607="Uit",2,"")</f>
        <v/>
      </c>
      <c r="N618" s="4">
        <f>tussenblad!W607</f>
        <v>0</v>
      </c>
      <c r="O618" s="4">
        <f>tussenblad!BV607</f>
        <v>0</v>
      </c>
      <c r="P618" s="4">
        <f>tussenblad!BW607</f>
        <v>0</v>
      </c>
      <c r="Q618" s="4">
        <f>tussenblad!BX607</f>
        <v>0</v>
      </c>
      <c r="R618" s="4">
        <f>tussenblad!BY607</f>
        <v>0</v>
      </c>
      <c r="S618" s="4">
        <f>tussenblad!BZ607</f>
        <v>0</v>
      </c>
      <c r="T618" s="4">
        <f>tussenblad!CA607</f>
        <v>0</v>
      </c>
      <c r="U618" s="4">
        <f>tussenblad!CB607</f>
        <v>0</v>
      </c>
      <c r="V618" s="4">
        <f>tussenblad!CC607</f>
        <v>0</v>
      </c>
      <c r="W618" s="4" t="s">
        <v>94</v>
      </c>
      <c r="X618" s="4" t="s">
        <v>94</v>
      </c>
      <c r="Y618" s="4" t="s">
        <v>94</v>
      </c>
      <c r="Z618" s="4" t="s">
        <v>95</v>
      </c>
      <c r="AA618" s="4" t="s">
        <v>95</v>
      </c>
      <c r="AB618" s="4" t="s">
        <v>95</v>
      </c>
      <c r="AC618" s="4" t="s">
        <v>91</v>
      </c>
      <c r="AD618" s="4" t="s">
        <v>91</v>
      </c>
      <c r="AE618" s="4">
        <v>0</v>
      </c>
      <c r="AF618" s="4">
        <v>0</v>
      </c>
      <c r="AG618" s="4">
        <f>tussenblad!J607</f>
        <v>0</v>
      </c>
      <c r="AH618" s="4">
        <f>tussenblad!I607</f>
        <v>0</v>
      </c>
    </row>
    <row r="619" spans="1:34" x14ac:dyDescent="0.2">
      <c r="A619" s="4" t="s">
        <v>93</v>
      </c>
      <c r="B619" s="4" t="str">
        <f>IF(C619=0,"&lt;BLANK&gt;",Basisgegevens!$F$3)</f>
        <v>&lt;BLANK&gt;</v>
      </c>
      <c r="C619" s="4">
        <f>tussenblad!E608</f>
        <v>0</v>
      </c>
      <c r="D619" s="4">
        <f>tussenblad!H608</f>
        <v>0</v>
      </c>
      <c r="E619" s="25">
        <f>tussenblad!N608</f>
        <v>0</v>
      </c>
      <c r="F619" s="4">
        <f>tussenblad!O608</f>
        <v>0</v>
      </c>
      <c r="G619" s="4">
        <f>tussenblad!P608</f>
        <v>0</v>
      </c>
      <c r="H619" s="25">
        <f>tussenblad!BT608</f>
        <v>0</v>
      </c>
      <c r="I619" s="4">
        <f>tussenblad!Q608</f>
        <v>0</v>
      </c>
      <c r="J619" s="26">
        <f>tussenblad!R608</f>
        <v>0</v>
      </c>
      <c r="K619" s="4">
        <f>IF(tussenblad!$F608="HC","",tussenblad!F608)</f>
        <v>0</v>
      </c>
      <c r="L619" s="4">
        <f>IF(tussenblad!$F608="HC",1,0)</f>
        <v>0</v>
      </c>
      <c r="M619" s="4" t="str">
        <f>IF(tussenblad!V608="Uit",2,"")</f>
        <v/>
      </c>
      <c r="N619" s="4">
        <f>tussenblad!W608</f>
        <v>0</v>
      </c>
      <c r="O619" s="4">
        <f>tussenblad!BV608</f>
        <v>0</v>
      </c>
      <c r="P619" s="4">
        <f>tussenblad!BW608</f>
        <v>0</v>
      </c>
      <c r="Q619" s="4">
        <f>tussenblad!BX608</f>
        <v>0</v>
      </c>
      <c r="R619" s="4">
        <f>tussenblad!BY608</f>
        <v>0</v>
      </c>
      <c r="S619" s="4">
        <f>tussenblad!BZ608</f>
        <v>0</v>
      </c>
      <c r="T619" s="4">
        <f>tussenblad!CA608</f>
        <v>0</v>
      </c>
      <c r="U619" s="4">
        <f>tussenblad!CB608</f>
        <v>0</v>
      </c>
      <c r="V619" s="4">
        <f>tussenblad!CC608</f>
        <v>0</v>
      </c>
      <c r="W619" s="4" t="s">
        <v>94</v>
      </c>
      <c r="X619" s="4" t="s">
        <v>94</v>
      </c>
      <c r="Y619" s="4" t="s">
        <v>94</v>
      </c>
      <c r="Z619" s="4" t="s">
        <v>95</v>
      </c>
      <c r="AA619" s="4" t="s">
        <v>95</v>
      </c>
      <c r="AB619" s="4" t="s">
        <v>95</v>
      </c>
      <c r="AC619" s="4" t="s">
        <v>91</v>
      </c>
      <c r="AD619" s="4" t="s">
        <v>91</v>
      </c>
      <c r="AE619" s="4">
        <v>0</v>
      </c>
      <c r="AF619" s="4">
        <v>0</v>
      </c>
      <c r="AG619" s="4">
        <f>tussenblad!J608</f>
        <v>0</v>
      </c>
      <c r="AH619" s="4">
        <f>tussenblad!I608</f>
        <v>0</v>
      </c>
    </row>
    <row r="620" spans="1:34" x14ac:dyDescent="0.2">
      <c r="A620" s="4" t="s">
        <v>93</v>
      </c>
      <c r="B620" s="4" t="str">
        <f>IF(C620=0,"&lt;BLANK&gt;",Basisgegevens!$F$3)</f>
        <v>&lt;BLANK&gt;</v>
      </c>
      <c r="C620" s="4">
        <f>tussenblad!E609</f>
        <v>0</v>
      </c>
      <c r="D620" s="4">
        <f>tussenblad!H609</f>
        <v>0</v>
      </c>
      <c r="E620" s="25">
        <f>tussenblad!N609</f>
        <v>0</v>
      </c>
      <c r="F620" s="4">
        <f>tussenblad!O609</f>
        <v>0</v>
      </c>
      <c r="G620" s="4">
        <f>tussenblad!P609</f>
        <v>0</v>
      </c>
      <c r="H620" s="25">
        <f>tussenblad!BT609</f>
        <v>0</v>
      </c>
      <c r="I620" s="4">
        <f>tussenblad!Q609</f>
        <v>0</v>
      </c>
      <c r="J620" s="26">
        <f>tussenblad!R609</f>
        <v>0</v>
      </c>
      <c r="K620" s="4">
        <f>IF(tussenblad!$F609="HC","",tussenblad!F609)</f>
        <v>0</v>
      </c>
      <c r="L620" s="4">
        <f>IF(tussenblad!$F609="HC",1,0)</f>
        <v>0</v>
      </c>
      <c r="M620" s="4" t="str">
        <f>IF(tussenblad!V609="Uit",2,"")</f>
        <v/>
      </c>
      <c r="N620" s="4">
        <f>tussenblad!W609</f>
        <v>0</v>
      </c>
      <c r="O620" s="4">
        <f>tussenblad!BV609</f>
        <v>0</v>
      </c>
      <c r="P620" s="4">
        <f>tussenblad!BW609</f>
        <v>0</v>
      </c>
      <c r="Q620" s="4">
        <f>tussenblad!BX609</f>
        <v>0</v>
      </c>
      <c r="R620" s="4">
        <f>tussenblad!BY609</f>
        <v>0</v>
      </c>
      <c r="S620" s="4">
        <f>tussenblad!BZ609</f>
        <v>0</v>
      </c>
      <c r="T620" s="4">
        <f>tussenblad!CA609</f>
        <v>0</v>
      </c>
      <c r="U620" s="4">
        <f>tussenblad!CB609</f>
        <v>0</v>
      </c>
      <c r="V620" s="4">
        <f>tussenblad!CC609</f>
        <v>0</v>
      </c>
      <c r="W620" s="4" t="s">
        <v>94</v>
      </c>
      <c r="X620" s="4" t="s">
        <v>94</v>
      </c>
      <c r="Y620" s="4" t="s">
        <v>94</v>
      </c>
      <c r="Z620" s="4" t="s">
        <v>95</v>
      </c>
      <c r="AA620" s="4" t="s">
        <v>95</v>
      </c>
      <c r="AB620" s="4" t="s">
        <v>95</v>
      </c>
      <c r="AC620" s="4" t="s">
        <v>91</v>
      </c>
      <c r="AD620" s="4" t="s">
        <v>91</v>
      </c>
      <c r="AE620" s="4">
        <v>0</v>
      </c>
      <c r="AF620" s="4">
        <v>0</v>
      </c>
      <c r="AG620" s="4">
        <f>tussenblad!J609</f>
        <v>0</v>
      </c>
      <c r="AH620" s="4">
        <f>tussenblad!I609</f>
        <v>0</v>
      </c>
    </row>
    <row r="621" spans="1:34" x14ac:dyDescent="0.2">
      <c r="A621" s="4" t="s">
        <v>93</v>
      </c>
      <c r="B621" s="4" t="str">
        <f>IF(C621=0,"&lt;BLANK&gt;",Basisgegevens!$F$3)</f>
        <v>&lt;BLANK&gt;</v>
      </c>
      <c r="C621" s="4">
        <f>tussenblad!E610</f>
        <v>0</v>
      </c>
      <c r="D621" s="4">
        <f>tussenblad!H610</f>
        <v>0</v>
      </c>
      <c r="E621" s="25">
        <f>tussenblad!N610</f>
        <v>0</v>
      </c>
      <c r="F621" s="4">
        <f>tussenblad!O610</f>
        <v>0</v>
      </c>
      <c r="G621" s="4">
        <f>tussenblad!P610</f>
        <v>0</v>
      </c>
      <c r="H621" s="25">
        <f>tussenblad!BT610</f>
        <v>0</v>
      </c>
      <c r="I621" s="4">
        <f>tussenblad!Q610</f>
        <v>0</v>
      </c>
      <c r="J621" s="26">
        <f>tussenblad!R610</f>
        <v>0</v>
      </c>
      <c r="K621" s="4">
        <f>IF(tussenblad!$F610="HC","",tussenblad!F610)</f>
        <v>0</v>
      </c>
      <c r="L621" s="4">
        <f>IF(tussenblad!$F610="HC",1,0)</f>
        <v>0</v>
      </c>
      <c r="M621" s="4" t="str">
        <f>IF(tussenblad!V610="Uit",2,"")</f>
        <v/>
      </c>
      <c r="N621" s="4">
        <f>tussenblad!W610</f>
        <v>0</v>
      </c>
      <c r="O621" s="4">
        <f>tussenblad!BV610</f>
        <v>0</v>
      </c>
      <c r="P621" s="4">
        <f>tussenblad!BW610</f>
        <v>0</v>
      </c>
      <c r="Q621" s="4">
        <f>tussenblad!BX610</f>
        <v>0</v>
      </c>
      <c r="R621" s="4">
        <f>tussenblad!BY610</f>
        <v>0</v>
      </c>
      <c r="S621" s="4">
        <f>tussenblad!BZ610</f>
        <v>0</v>
      </c>
      <c r="T621" s="4">
        <f>tussenblad!CA610</f>
        <v>0</v>
      </c>
      <c r="U621" s="4">
        <f>tussenblad!CB610</f>
        <v>0</v>
      </c>
      <c r="V621" s="4">
        <f>tussenblad!CC610</f>
        <v>0</v>
      </c>
      <c r="W621" s="4" t="s">
        <v>94</v>
      </c>
      <c r="X621" s="4" t="s">
        <v>94</v>
      </c>
      <c r="Y621" s="4" t="s">
        <v>94</v>
      </c>
      <c r="Z621" s="4" t="s">
        <v>95</v>
      </c>
      <c r="AA621" s="4" t="s">
        <v>95</v>
      </c>
      <c r="AB621" s="4" t="s">
        <v>95</v>
      </c>
      <c r="AC621" s="4" t="s">
        <v>91</v>
      </c>
      <c r="AD621" s="4" t="s">
        <v>91</v>
      </c>
      <c r="AE621" s="4">
        <v>0</v>
      </c>
      <c r="AF621" s="4">
        <v>0</v>
      </c>
      <c r="AG621" s="4">
        <f>tussenblad!J610</f>
        <v>0</v>
      </c>
      <c r="AH621" s="4">
        <f>tussenblad!I610</f>
        <v>0</v>
      </c>
    </row>
    <row r="622" spans="1:34" x14ac:dyDescent="0.2">
      <c r="A622" s="4" t="s">
        <v>93</v>
      </c>
      <c r="B622" s="4" t="str">
        <f>IF(C622=0,"&lt;BLANK&gt;",Basisgegevens!$F$3)</f>
        <v>&lt;BLANK&gt;</v>
      </c>
      <c r="C622" s="4">
        <f>tussenblad!E611</f>
        <v>0</v>
      </c>
      <c r="D622" s="4">
        <f>tussenblad!H611</f>
        <v>0</v>
      </c>
      <c r="E622" s="25">
        <f>tussenblad!N611</f>
        <v>0</v>
      </c>
      <c r="F622" s="4">
        <f>tussenblad!O611</f>
        <v>0</v>
      </c>
      <c r="G622" s="4">
        <f>tussenblad!P611</f>
        <v>0</v>
      </c>
      <c r="H622" s="25">
        <f>tussenblad!BT611</f>
        <v>0</v>
      </c>
      <c r="I622" s="4">
        <f>tussenblad!Q611</f>
        <v>0</v>
      </c>
      <c r="J622" s="26">
        <f>tussenblad!R611</f>
        <v>0</v>
      </c>
      <c r="K622" s="4">
        <f>IF(tussenblad!$F611="HC","",tussenblad!F611)</f>
        <v>0</v>
      </c>
      <c r="L622" s="4">
        <f>IF(tussenblad!$F611="HC",1,0)</f>
        <v>0</v>
      </c>
      <c r="M622" s="4" t="str">
        <f>IF(tussenblad!V611="Uit",2,"")</f>
        <v/>
      </c>
      <c r="N622" s="4">
        <f>tussenblad!W611</f>
        <v>0</v>
      </c>
      <c r="O622" s="4">
        <f>tussenblad!BV611</f>
        <v>0</v>
      </c>
      <c r="P622" s="4">
        <f>tussenblad!BW611</f>
        <v>0</v>
      </c>
      <c r="Q622" s="4">
        <f>tussenblad!BX611</f>
        <v>0</v>
      </c>
      <c r="R622" s="4">
        <f>tussenblad!BY611</f>
        <v>0</v>
      </c>
      <c r="S622" s="4">
        <f>tussenblad!BZ611</f>
        <v>0</v>
      </c>
      <c r="T622" s="4">
        <f>tussenblad!CA611</f>
        <v>0</v>
      </c>
      <c r="U622" s="4">
        <f>tussenblad!CB611</f>
        <v>0</v>
      </c>
      <c r="V622" s="4">
        <f>tussenblad!CC611</f>
        <v>0</v>
      </c>
      <c r="W622" s="4" t="s">
        <v>94</v>
      </c>
      <c r="X622" s="4" t="s">
        <v>94</v>
      </c>
      <c r="Y622" s="4" t="s">
        <v>94</v>
      </c>
      <c r="Z622" s="4" t="s">
        <v>95</v>
      </c>
      <c r="AA622" s="4" t="s">
        <v>95</v>
      </c>
      <c r="AB622" s="4" t="s">
        <v>95</v>
      </c>
      <c r="AC622" s="4" t="s">
        <v>91</v>
      </c>
      <c r="AD622" s="4" t="s">
        <v>91</v>
      </c>
      <c r="AE622" s="4">
        <v>0</v>
      </c>
      <c r="AF622" s="4">
        <v>0</v>
      </c>
      <c r="AG622" s="4">
        <f>tussenblad!J611</f>
        <v>0</v>
      </c>
      <c r="AH622" s="4">
        <f>tussenblad!I611</f>
        <v>0</v>
      </c>
    </row>
    <row r="623" spans="1:34" x14ac:dyDescent="0.2">
      <c r="A623" s="4" t="s">
        <v>93</v>
      </c>
      <c r="B623" s="4" t="str">
        <f>IF(C623=0,"&lt;BLANK&gt;",Basisgegevens!$F$3)</f>
        <v>&lt;BLANK&gt;</v>
      </c>
      <c r="C623" s="4">
        <f>tussenblad!E612</f>
        <v>0</v>
      </c>
      <c r="D623" s="4">
        <f>tussenblad!H612</f>
        <v>0</v>
      </c>
      <c r="E623" s="25">
        <f>tussenblad!N612</f>
        <v>0</v>
      </c>
      <c r="F623" s="4">
        <f>tussenblad!O612</f>
        <v>0</v>
      </c>
      <c r="G623" s="4">
        <f>tussenblad!P612</f>
        <v>0</v>
      </c>
      <c r="H623" s="25">
        <f>tussenblad!BT612</f>
        <v>0</v>
      </c>
      <c r="I623" s="4">
        <f>tussenblad!Q612</f>
        <v>0</v>
      </c>
      <c r="J623" s="26">
        <f>tussenblad!R612</f>
        <v>0</v>
      </c>
      <c r="K623" s="4">
        <f>IF(tussenblad!$F612="HC","",tussenblad!F612)</f>
        <v>0</v>
      </c>
      <c r="L623" s="4">
        <f>IF(tussenblad!$F612="HC",1,0)</f>
        <v>0</v>
      </c>
      <c r="M623" s="4" t="str">
        <f>IF(tussenblad!V612="Uit",2,"")</f>
        <v/>
      </c>
      <c r="N623" s="4">
        <f>tussenblad!W612</f>
        <v>0</v>
      </c>
      <c r="O623" s="4">
        <f>tussenblad!BV612</f>
        <v>0</v>
      </c>
      <c r="P623" s="4">
        <f>tussenblad!BW612</f>
        <v>0</v>
      </c>
      <c r="Q623" s="4">
        <f>tussenblad!BX612</f>
        <v>0</v>
      </c>
      <c r="R623" s="4">
        <f>tussenblad!BY612</f>
        <v>0</v>
      </c>
      <c r="S623" s="4">
        <f>tussenblad!BZ612</f>
        <v>0</v>
      </c>
      <c r="T623" s="4">
        <f>tussenblad!CA612</f>
        <v>0</v>
      </c>
      <c r="U623" s="4">
        <f>tussenblad!CB612</f>
        <v>0</v>
      </c>
      <c r="V623" s="4">
        <f>tussenblad!CC612</f>
        <v>0</v>
      </c>
      <c r="W623" s="4" t="s">
        <v>94</v>
      </c>
      <c r="X623" s="4" t="s">
        <v>94</v>
      </c>
      <c r="Y623" s="4" t="s">
        <v>94</v>
      </c>
      <c r="Z623" s="4" t="s">
        <v>95</v>
      </c>
      <c r="AA623" s="4" t="s">
        <v>95</v>
      </c>
      <c r="AB623" s="4" t="s">
        <v>95</v>
      </c>
      <c r="AC623" s="4" t="s">
        <v>91</v>
      </c>
      <c r="AD623" s="4" t="s">
        <v>91</v>
      </c>
      <c r="AE623" s="4">
        <v>0</v>
      </c>
      <c r="AF623" s="4">
        <v>0</v>
      </c>
      <c r="AG623" s="4">
        <f>tussenblad!J612</f>
        <v>0</v>
      </c>
      <c r="AH623" s="4">
        <f>tussenblad!I612</f>
        <v>0</v>
      </c>
    </row>
    <row r="624" spans="1:34" x14ac:dyDescent="0.2">
      <c r="A624" s="4" t="s">
        <v>93</v>
      </c>
      <c r="B624" s="4" t="str">
        <f>IF(C624=0,"&lt;BLANK&gt;",Basisgegevens!$F$3)</f>
        <v>&lt;BLANK&gt;</v>
      </c>
      <c r="C624" s="4">
        <f>tussenblad!E613</f>
        <v>0</v>
      </c>
      <c r="D624" s="4">
        <f>tussenblad!H613</f>
        <v>0</v>
      </c>
      <c r="E624" s="25">
        <f>tussenblad!N613</f>
        <v>0</v>
      </c>
      <c r="F624" s="4">
        <f>tussenblad!O613</f>
        <v>0</v>
      </c>
      <c r="G624" s="4">
        <f>tussenblad!P613</f>
        <v>0</v>
      </c>
      <c r="H624" s="25">
        <f>tussenblad!BT613</f>
        <v>0</v>
      </c>
      <c r="I624" s="4">
        <f>tussenblad!Q613</f>
        <v>0</v>
      </c>
      <c r="J624" s="26">
        <f>tussenblad!R613</f>
        <v>0</v>
      </c>
      <c r="K624" s="4">
        <f>IF(tussenblad!$F613="HC","",tussenblad!F613)</f>
        <v>0</v>
      </c>
      <c r="L624" s="4">
        <f>IF(tussenblad!$F613="HC",1,0)</f>
        <v>0</v>
      </c>
      <c r="M624" s="4" t="str">
        <f>IF(tussenblad!V613="Uit",2,"")</f>
        <v/>
      </c>
      <c r="N624" s="4">
        <f>tussenblad!W613</f>
        <v>0</v>
      </c>
      <c r="O624" s="4">
        <f>tussenblad!BV613</f>
        <v>0</v>
      </c>
      <c r="P624" s="4">
        <f>tussenblad!BW613</f>
        <v>0</v>
      </c>
      <c r="Q624" s="4">
        <f>tussenblad!BX613</f>
        <v>0</v>
      </c>
      <c r="R624" s="4">
        <f>tussenblad!BY613</f>
        <v>0</v>
      </c>
      <c r="S624" s="4">
        <f>tussenblad!BZ613</f>
        <v>0</v>
      </c>
      <c r="T624" s="4">
        <f>tussenblad!CA613</f>
        <v>0</v>
      </c>
      <c r="U624" s="4">
        <f>tussenblad!CB613</f>
        <v>0</v>
      </c>
      <c r="V624" s="4">
        <f>tussenblad!CC613</f>
        <v>0</v>
      </c>
      <c r="W624" s="4" t="s">
        <v>94</v>
      </c>
      <c r="X624" s="4" t="s">
        <v>94</v>
      </c>
      <c r="Y624" s="4" t="s">
        <v>94</v>
      </c>
      <c r="Z624" s="4" t="s">
        <v>95</v>
      </c>
      <c r="AA624" s="4" t="s">
        <v>95</v>
      </c>
      <c r="AB624" s="4" t="s">
        <v>95</v>
      </c>
      <c r="AC624" s="4" t="s">
        <v>91</v>
      </c>
      <c r="AD624" s="4" t="s">
        <v>91</v>
      </c>
      <c r="AE624" s="4">
        <v>0</v>
      </c>
      <c r="AF624" s="4">
        <v>0</v>
      </c>
      <c r="AG624" s="4">
        <f>tussenblad!J613</f>
        <v>0</v>
      </c>
      <c r="AH624" s="4">
        <f>tussenblad!I613</f>
        <v>0</v>
      </c>
    </row>
    <row r="625" spans="1:34" x14ac:dyDescent="0.2">
      <c r="A625" s="4" t="s">
        <v>93</v>
      </c>
      <c r="B625" s="4" t="str">
        <f>IF(C625=0,"&lt;BLANK&gt;",Basisgegevens!$F$3)</f>
        <v>&lt;BLANK&gt;</v>
      </c>
      <c r="C625" s="4">
        <f>tussenblad!E614</f>
        <v>0</v>
      </c>
      <c r="D625" s="4">
        <f>tussenblad!H614</f>
        <v>0</v>
      </c>
      <c r="E625" s="25">
        <f>tussenblad!N614</f>
        <v>0</v>
      </c>
      <c r="F625" s="4">
        <f>tussenblad!O614</f>
        <v>0</v>
      </c>
      <c r="G625" s="4">
        <f>tussenblad!P614</f>
        <v>0</v>
      </c>
      <c r="H625" s="25">
        <f>tussenblad!BT614</f>
        <v>0</v>
      </c>
      <c r="I625" s="4">
        <f>tussenblad!Q614</f>
        <v>0</v>
      </c>
      <c r="J625" s="26">
        <f>tussenblad!R614</f>
        <v>0</v>
      </c>
      <c r="K625" s="4">
        <f>IF(tussenblad!$F614="HC","",tussenblad!F614)</f>
        <v>0</v>
      </c>
      <c r="L625" s="4">
        <f>IF(tussenblad!$F614="HC",1,0)</f>
        <v>0</v>
      </c>
      <c r="M625" s="4" t="str">
        <f>IF(tussenblad!V614="Uit",2,"")</f>
        <v/>
      </c>
      <c r="N625" s="4">
        <f>tussenblad!W614</f>
        <v>0</v>
      </c>
      <c r="O625" s="4">
        <f>tussenblad!BV614</f>
        <v>0</v>
      </c>
      <c r="P625" s="4">
        <f>tussenblad!BW614</f>
        <v>0</v>
      </c>
      <c r="Q625" s="4">
        <f>tussenblad!BX614</f>
        <v>0</v>
      </c>
      <c r="R625" s="4">
        <f>tussenblad!BY614</f>
        <v>0</v>
      </c>
      <c r="S625" s="4">
        <f>tussenblad!BZ614</f>
        <v>0</v>
      </c>
      <c r="T625" s="4">
        <f>tussenblad!CA614</f>
        <v>0</v>
      </c>
      <c r="U625" s="4">
        <f>tussenblad!CB614</f>
        <v>0</v>
      </c>
      <c r="V625" s="4">
        <f>tussenblad!CC614</f>
        <v>0</v>
      </c>
      <c r="W625" s="4" t="s">
        <v>94</v>
      </c>
      <c r="X625" s="4" t="s">
        <v>94</v>
      </c>
      <c r="Y625" s="4" t="s">
        <v>94</v>
      </c>
      <c r="Z625" s="4" t="s">
        <v>95</v>
      </c>
      <c r="AA625" s="4" t="s">
        <v>95</v>
      </c>
      <c r="AB625" s="4" t="s">
        <v>95</v>
      </c>
      <c r="AC625" s="4" t="s">
        <v>91</v>
      </c>
      <c r="AD625" s="4" t="s">
        <v>91</v>
      </c>
      <c r="AE625" s="4">
        <v>0</v>
      </c>
      <c r="AF625" s="4">
        <v>0</v>
      </c>
      <c r="AG625" s="4">
        <f>tussenblad!J614</f>
        <v>0</v>
      </c>
      <c r="AH625" s="4">
        <f>tussenblad!I614</f>
        <v>0</v>
      </c>
    </row>
    <row r="626" spans="1:34" x14ac:dyDescent="0.2">
      <c r="A626" s="4" t="s">
        <v>93</v>
      </c>
      <c r="B626" s="4" t="str">
        <f>IF(C626=0,"&lt;BLANK&gt;",Basisgegevens!$F$3)</f>
        <v>&lt;BLANK&gt;</v>
      </c>
      <c r="C626" s="4">
        <f>tussenblad!E615</f>
        <v>0</v>
      </c>
      <c r="D626" s="4">
        <f>tussenblad!H615</f>
        <v>0</v>
      </c>
      <c r="E626" s="25">
        <f>tussenblad!N615</f>
        <v>0</v>
      </c>
      <c r="F626" s="4">
        <f>tussenblad!O615</f>
        <v>0</v>
      </c>
      <c r="G626" s="4">
        <f>tussenblad!P615</f>
        <v>0</v>
      </c>
      <c r="H626" s="25">
        <f>tussenblad!BT615</f>
        <v>0</v>
      </c>
      <c r="I626" s="4">
        <f>tussenblad!Q615</f>
        <v>0</v>
      </c>
      <c r="J626" s="26">
        <f>tussenblad!R615</f>
        <v>0</v>
      </c>
      <c r="K626" s="4">
        <f>IF(tussenblad!$F615="HC","",tussenblad!F615)</f>
        <v>0</v>
      </c>
      <c r="L626" s="4">
        <f>IF(tussenblad!$F615="HC",1,0)</f>
        <v>0</v>
      </c>
      <c r="M626" s="4" t="str">
        <f>IF(tussenblad!V615="Uit",2,"")</f>
        <v/>
      </c>
      <c r="N626" s="4">
        <f>tussenblad!W615</f>
        <v>0</v>
      </c>
      <c r="O626" s="4">
        <f>tussenblad!BV615</f>
        <v>0</v>
      </c>
      <c r="P626" s="4">
        <f>tussenblad!BW615</f>
        <v>0</v>
      </c>
      <c r="Q626" s="4">
        <f>tussenblad!BX615</f>
        <v>0</v>
      </c>
      <c r="R626" s="4">
        <f>tussenblad!BY615</f>
        <v>0</v>
      </c>
      <c r="S626" s="4">
        <f>tussenblad!BZ615</f>
        <v>0</v>
      </c>
      <c r="T626" s="4">
        <f>tussenblad!CA615</f>
        <v>0</v>
      </c>
      <c r="U626" s="4">
        <f>tussenblad!CB615</f>
        <v>0</v>
      </c>
      <c r="V626" s="4">
        <f>tussenblad!CC615</f>
        <v>0</v>
      </c>
      <c r="W626" s="4" t="s">
        <v>94</v>
      </c>
      <c r="X626" s="4" t="s">
        <v>94</v>
      </c>
      <c r="Y626" s="4" t="s">
        <v>94</v>
      </c>
      <c r="Z626" s="4" t="s">
        <v>95</v>
      </c>
      <c r="AA626" s="4" t="s">
        <v>95</v>
      </c>
      <c r="AB626" s="4" t="s">
        <v>95</v>
      </c>
      <c r="AC626" s="4" t="s">
        <v>91</v>
      </c>
      <c r="AD626" s="4" t="s">
        <v>91</v>
      </c>
      <c r="AE626" s="4">
        <v>0</v>
      </c>
      <c r="AF626" s="4">
        <v>0</v>
      </c>
      <c r="AG626" s="4">
        <f>tussenblad!J615</f>
        <v>0</v>
      </c>
      <c r="AH626" s="4">
        <f>tussenblad!I615</f>
        <v>0</v>
      </c>
    </row>
    <row r="627" spans="1:34" x14ac:dyDescent="0.2">
      <c r="A627" s="4" t="s">
        <v>93</v>
      </c>
      <c r="B627" s="4" t="str">
        <f>IF(C627=0,"&lt;BLANK&gt;",Basisgegevens!$F$3)</f>
        <v>&lt;BLANK&gt;</v>
      </c>
      <c r="C627" s="4">
        <f>tussenblad!E616</f>
        <v>0</v>
      </c>
      <c r="D627" s="4">
        <f>tussenblad!H616</f>
        <v>0</v>
      </c>
      <c r="E627" s="25">
        <f>tussenblad!N616</f>
        <v>0</v>
      </c>
      <c r="F627" s="4">
        <f>tussenblad!O616</f>
        <v>0</v>
      </c>
      <c r="G627" s="4">
        <f>tussenblad!P616</f>
        <v>0</v>
      </c>
      <c r="H627" s="25">
        <f>tussenblad!BT616</f>
        <v>0</v>
      </c>
      <c r="I627" s="4">
        <f>tussenblad!Q616</f>
        <v>0</v>
      </c>
      <c r="J627" s="26">
        <f>tussenblad!R616</f>
        <v>0</v>
      </c>
      <c r="K627" s="4">
        <f>IF(tussenblad!$F616="HC","",tussenblad!F616)</f>
        <v>0</v>
      </c>
      <c r="L627" s="4">
        <f>IF(tussenblad!$F616="HC",1,0)</f>
        <v>0</v>
      </c>
      <c r="M627" s="4" t="str">
        <f>IF(tussenblad!V616="Uit",2,"")</f>
        <v/>
      </c>
      <c r="N627" s="4">
        <f>tussenblad!W616</f>
        <v>0</v>
      </c>
      <c r="O627" s="4">
        <f>tussenblad!BV616</f>
        <v>0</v>
      </c>
      <c r="P627" s="4">
        <f>tussenblad!BW616</f>
        <v>0</v>
      </c>
      <c r="Q627" s="4">
        <f>tussenblad!BX616</f>
        <v>0</v>
      </c>
      <c r="R627" s="4">
        <f>tussenblad!BY616</f>
        <v>0</v>
      </c>
      <c r="S627" s="4">
        <f>tussenblad!BZ616</f>
        <v>0</v>
      </c>
      <c r="T627" s="4">
        <f>tussenblad!CA616</f>
        <v>0</v>
      </c>
      <c r="U627" s="4">
        <f>tussenblad!CB616</f>
        <v>0</v>
      </c>
      <c r="V627" s="4">
        <f>tussenblad!CC616</f>
        <v>0</v>
      </c>
      <c r="W627" s="4" t="s">
        <v>94</v>
      </c>
      <c r="X627" s="4" t="s">
        <v>94</v>
      </c>
      <c r="Y627" s="4" t="s">
        <v>94</v>
      </c>
      <c r="Z627" s="4" t="s">
        <v>95</v>
      </c>
      <c r="AA627" s="4" t="s">
        <v>95</v>
      </c>
      <c r="AB627" s="4" t="s">
        <v>95</v>
      </c>
      <c r="AC627" s="4" t="s">
        <v>91</v>
      </c>
      <c r="AD627" s="4" t="s">
        <v>91</v>
      </c>
      <c r="AE627" s="4">
        <v>0</v>
      </c>
      <c r="AF627" s="4">
        <v>0</v>
      </c>
      <c r="AG627" s="4">
        <f>tussenblad!J616</f>
        <v>0</v>
      </c>
      <c r="AH627" s="4">
        <f>tussenblad!I616</f>
        <v>0</v>
      </c>
    </row>
    <row r="628" spans="1:34" x14ac:dyDescent="0.2">
      <c r="A628" s="4" t="s">
        <v>93</v>
      </c>
      <c r="B628" s="4" t="str">
        <f>IF(C628=0,"&lt;BLANK&gt;",Basisgegevens!$F$3)</f>
        <v>&lt;BLANK&gt;</v>
      </c>
      <c r="C628" s="4">
        <f>tussenblad!E617</f>
        <v>0</v>
      </c>
      <c r="D628" s="4">
        <f>tussenblad!H617</f>
        <v>0</v>
      </c>
      <c r="E628" s="25">
        <f>tussenblad!N617</f>
        <v>0</v>
      </c>
      <c r="F628" s="4">
        <f>tussenblad!O617</f>
        <v>0</v>
      </c>
      <c r="G628" s="4">
        <f>tussenblad!P617</f>
        <v>0</v>
      </c>
      <c r="H628" s="25">
        <f>tussenblad!BT617</f>
        <v>0</v>
      </c>
      <c r="I628" s="4">
        <f>tussenblad!Q617</f>
        <v>0</v>
      </c>
      <c r="J628" s="26">
        <f>tussenblad!R617</f>
        <v>0</v>
      </c>
      <c r="K628" s="4">
        <f>IF(tussenblad!$F617="HC","",tussenblad!F617)</f>
        <v>0</v>
      </c>
      <c r="L628" s="4">
        <f>IF(tussenblad!$F617="HC",1,0)</f>
        <v>0</v>
      </c>
      <c r="M628" s="4" t="str">
        <f>IF(tussenblad!V617="Uit",2,"")</f>
        <v/>
      </c>
      <c r="N628" s="4">
        <f>tussenblad!W617</f>
        <v>0</v>
      </c>
      <c r="O628" s="4">
        <f>tussenblad!BV617</f>
        <v>0</v>
      </c>
      <c r="P628" s="4">
        <f>tussenblad!BW617</f>
        <v>0</v>
      </c>
      <c r="Q628" s="4">
        <f>tussenblad!BX617</f>
        <v>0</v>
      </c>
      <c r="R628" s="4">
        <f>tussenblad!BY617</f>
        <v>0</v>
      </c>
      <c r="S628" s="4">
        <f>tussenblad!BZ617</f>
        <v>0</v>
      </c>
      <c r="T628" s="4">
        <f>tussenblad!CA617</f>
        <v>0</v>
      </c>
      <c r="U628" s="4">
        <f>tussenblad!CB617</f>
        <v>0</v>
      </c>
      <c r="V628" s="4">
        <f>tussenblad!CC617</f>
        <v>0</v>
      </c>
      <c r="W628" s="4" t="s">
        <v>94</v>
      </c>
      <c r="X628" s="4" t="s">
        <v>94</v>
      </c>
      <c r="Y628" s="4" t="s">
        <v>94</v>
      </c>
      <c r="Z628" s="4" t="s">
        <v>95</v>
      </c>
      <c r="AA628" s="4" t="s">
        <v>95</v>
      </c>
      <c r="AB628" s="4" t="s">
        <v>95</v>
      </c>
      <c r="AC628" s="4" t="s">
        <v>91</v>
      </c>
      <c r="AD628" s="4" t="s">
        <v>91</v>
      </c>
      <c r="AE628" s="4">
        <v>0</v>
      </c>
      <c r="AF628" s="4">
        <v>0</v>
      </c>
      <c r="AG628" s="4">
        <f>tussenblad!J617</f>
        <v>0</v>
      </c>
      <c r="AH628" s="4">
        <f>tussenblad!I617</f>
        <v>0</v>
      </c>
    </row>
    <row r="629" spans="1:34" x14ac:dyDescent="0.2">
      <c r="A629" s="4" t="s">
        <v>93</v>
      </c>
      <c r="B629" s="4" t="str">
        <f>IF(C629=0,"&lt;BLANK&gt;",Basisgegevens!$F$3)</f>
        <v>&lt;BLANK&gt;</v>
      </c>
      <c r="C629" s="4">
        <f>tussenblad!E618</f>
        <v>0</v>
      </c>
      <c r="D629" s="4">
        <f>tussenblad!H618</f>
        <v>0</v>
      </c>
      <c r="E629" s="25">
        <f>tussenblad!N618</f>
        <v>0</v>
      </c>
      <c r="F629" s="4">
        <f>tussenblad!O618</f>
        <v>0</v>
      </c>
      <c r="G629" s="4">
        <f>tussenblad!P618</f>
        <v>0</v>
      </c>
      <c r="H629" s="25">
        <f>tussenblad!BT618</f>
        <v>0</v>
      </c>
      <c r="I629" s="4">
        <f>tussenblad!Q618</f>
        <v>0</v>
      </c>
      <c r="J629" s="26">
        <f>tussenblad!R618</f>
        <v>0</v>
      </c>
      <c r="K629" s="4">
        <f>IF(tussenblad!$F618="HC","",tussenblad!F618)</f>
        <v>0</v>
      </c>
      <c r="L629" s="4">
        <f>IF(tussenblad!$F618="HC",1,0)</f>
        <v>0</v>
      </c>
      <c r="M629" s="4" t="str">
        <f>IF(tussenblad!V618="Uit",2,"")</f>
        <v/>
      </c>
      <c r="N629" s="4">
        <f>tussenblad!W618</f>
        <v>0</v>
      </c>
      <c r="O629" s="4">
        <f>tussenblad!BV618</f>
        <v>0</v>
      </c>
      <c r="P629" s="4">
        <f>tussenblad!BW618</f>
        <v>0</v>
      </c>
      <c r="Q629" s="4">
        <f>tussenblad!BX618</f>
        <v>0</v>
      </c>
      <c r="R629" s="4">
        <f>tussenblad!BY618</f>
        <v>0</v>
      </c>
      <c r="S629" s="4">
        <f>tussenblad!BZ618</f>
        <v>0</v>
      </c>
      <c r="T629" s="4">
        <f>tussenblad!CA618</f>
        <v>0</v>
      </c>
      <c r="U629" s="4">
        <f>tussenblad!CB618</f>
        <v>0</v>
      </c>
      <c r="V629" s="4">
        <f>tussenblad!CC618</f>
        <v>0</v>
      </c>
      <c r="W629" s="4" t="s">
        <v>94</v>
      </c>
      <c r="X629" s="4" t="s">
        <v>94</v>
      </c>
      <c r="Y629" s="4" t="s">
        <v>94</v>
      </c>
      <c r="Z629" s="4" t="s">
        <v>95</v>
      </c>
      <c r="AA629" s="4" t="s">
        <v>95</v>
      </c>
      <c r="AB629" s="4" t="s">
        <v>95</v>
      </c>
      <c r="AC629" s="4" t="s">
        <v>91</v>
      </c>
      <c r="AD629" s="4" t="s">
        <v>91</v>
      </c>
      <c r="AE629" s="4">
        <v>0</v>
      </c>
      <c r="AF629" s="4">
        <v>0</v>
      </c>
      <c r="AG629" s="4">
        <f>tussenblad!J618</f>
        <v>0</v>
      </c>
      <c r="AH629" s="4">
        <f>tussenblad!I618</f>
        <v>0</v>
      </c>
    </row>
    <row r="630" spans="1:34" x14ac:dyDescent="0.2">
      <c r="A630" s="4" t="s">
        <v>93</v>
      </c>
      <c r="B630" s="4" t="str">
        <f>IF(C630=0,"&lt;BLANK&gt;",Basisgegevens!$F$3)</f>
        <v>&lt;BLANK&gt;</v>
      </c>
      <c r="C630" s="4">
        <f>tussenblad!E619</f>
        <v>0</v>
      </c>
      <c r="D630" s="4">
        <f>tussenblad!H619</f>
        <v>0</v>
      </c>
      <c r="E630" s="25">
        <f>tussenblad!N619</f>
        <v>0</v>
      </c>
      <c r="F630" s="4">
        <f>tussenblad!O619</f>
        <v>0</v>
      </c>
      <c r="G630" s="4">
        <f>tussenblad!P619</f>
        <v>0</v>
      </c>
      <c r="H630" s="25">
        <f>tussenblad!BT619</f>
        <v>0</v>
      </c>
      <c r="I630" s="4">
        <f>tussenblad!Q619</f>
        <v>0</v>
      </c>
      <c r="J630" s="26">
        <f>tussenblad!R619</f>
        <v>0</v>
      </c>
      <c r="K630" s="4">
        <f>IF(tussenblad!$F619="HC","",tussenblad!F619)</f>
        <v>0</v>
      </c>
      <c r="L630" s="4">
        <f>IF(tussenblad!$F619="HC",1,0)</f>
        <v>0</v>
      </c>
      <c r="M630" s="4" t="str">
        <f>IF(tussenblad!V619="Uit",2,"")</f>
        <v/>
      </c>
      <c r="N630" s="4">
        <f>tussenblad!W619</f>
        <v>0</v>
      </c>
      <c r="O630" s="4">
        <f>tussenblad!BV619</f>
        <v>0</v>
      </c>
      <c r="P630" s="4">
        <f>tussenblad!BW619</f>
        <v>0</v>
      </c>
      <c r="Q630" s="4">
        <f>tussenblad!BX619</f>
        <v>0</v>
      </c>
      <c r="R630" s="4">
        <f>tussenblad!BY619</f>
        <v>0</v>
      </c>
      <c r="S630" s="4">
        <f>tussenblad!BZ619</f>
        <v>0</v>
      </c>
      <c r="T630" s="4">
        <f>tussenblad!CA619</f>
        <v>0</v>
      </c>
      <c r="U630" s="4">
        <f>tussenblad!CB619</f>
        <v>0</v>
      </c>
      <c r="V630" s="4">
        <f>tussenblad!CC619</f>
        <v>0</v>
      </c>
      <c r="W630" s="4" t="s">
        <v>94</v>
      </c>
      <c r="X630" s="4" t="s">
        <v>94</v>
      </c>
      <c r="Y630" s="4" t="s">
        <v>94</v>
      </c>
      <c r="Z630" s="4" t="s">
        <v>95</v>
      </c>
      <c r="AA630" s="4" t="s">
        <v>95</v>
      </c>
      <c r="AB630" s="4" t="s">
        <v>95</v>
      </c>
      <c r="AC630" s="4" t="s">
        <v>91</v>
      </c>
      <c r="AD630" s="4" t="s">
        <v>91</v>
      </c>
      <c r="AE630" s="4">
        <v>0</v>
      </c>
      <c r="AF630" s="4">
        <v>0</v>
      </c>
      <c r="AG630" s="4">
        <f>tussenblad!J619</f>
        <v>0</v>
      </c>
      <c r="AH630" s="4">
        <f>tussenblad!I619</f>
        <v>0</v>
      </c>
    </row>
    <row r="631" spans="1:34" x14ac:dyDescent="0.2">
      <c r="A631" s="4" t="s">
        <v>93</v>
      </c>
      <c r="B631" s="4" t="str">
        <f>IF(C631=0,"&lt;BLANK&gt;",Basisgegevens!$F$3)</f>
        <v>&lt;BLANK&gt;</v>
      </c>
      <c r="C631" s="4">
        <f>tussenblad!E620</f>
        <v>0</v>
      </c>
      <c r="D631" s="4">
        <f>tussenblad!H620</f>
        <v>0</v>
      </c>
      <c r="E631" s="25">
        <f>tussenblad!N620</f>
        <v>0</v>
      </c>
      <c r="F631" s="4">
        <f>tussenblad!O620</f>
        <v>0</v>
      </c>
      <c r="G631" s="4">
        <f>tussenblad!P620</f>
        <v>0</v>
      </c>
      <c r="H631" s="25">
        <f>tussenblad!BT620</f>
        <v>0</v>
      </c>
      <c r="I631" s="4">
        <f>tussenblad!Q620</f>
        <v>0</v>
      </c>
      <c r="J631" s="26">
        <f>tussenblad!R620</f>
        <v>0</v>
      </c>
      <c r="K631" s="4">
        <f>IF(tussenblad!$F620="HC","",tussenblad!F620)</f>
        <v>0</v>
      </c>
      <c r="L631" s="4">
        <f>IF(tussenblad!$F620="HC",1,0)</f>
        <v>0</v>
      </c>
      <c r="M631" s="4" t="str">
        <f>IF(tussenblad!V620="Uit",2,"")</f>
        <v/>
      </c>
      <c r="N631" s="4">
        <f>tussenblad!W620</f>
        <v>0</v>
      </c>
      <c r="O631" s="4">
        <f>tussenblad!BV620</f>
        <v>0</v>
      </c>
      <c r="P631" s="4">
        <f>tussenblad!BW620</f>
        <v>0</v>
      </c>
      <c r="Q631" s="4">
        <f>tussenblad!BX620</f>
        <v>0</v>
      </c>
      <c r="R631" s="4">
        <f>tussenblad!BY620</f>
        <v>0</v>
      </c>
      <c r="S631" s="4">
        <f>tussenblad!BZ620</f>
        <v>0</v>
      </c>
      <c r="T631" s="4">
        <f>tussenblad!CA620</f>
        <v>0</v>
      </c>
      <c r="U631" s="4">
        <f>tussenblad!CB620</f>
        <v>0</v>
      </c>
      <c r="V631" s="4">
        <f>tussenblad!CC620</f>
        <v>0</v>
      </c>
      <c r="W631" s="4" t="s">
        <v>94</v>
      </c>
      <c r="X631" s="4" t="s">
        <v>94</v>
      </c>
      <c r="Y631" s="4" t="s">
        <v>94</v>
      </c>
      <c r="Z631" s="4" t="s">
        <v>95</v>
      </c>
      <c r="AA631" s="4" t="s">
        <v>95</v>
      </c>
      <c r="AB631" s="4" t="s">
        <v>95</v>
      </c>
      <c r="AC631" s="4" t="s">
        <v>91</v>
      </c>
      <c r="AD631" s="4" t="s">
        <v>91</v>
      </c>
      <c r="AE631" s="4">
        <v>0</v>
      </c>
      <c r="AF631" s="4">
        <v>0</v>
      </c>
      <c r="AG631" s="4">
        <f>tussenblad!J620</f>
        <v>0</v>
      </c>
      <c r="AH631" s="4">
        <f>tussenblad!I620</f>
        <v>0</v>
      </c>
    </row>
    <row r="632" spans="1:34" x14ac:dyDescent="0.2">
      <c r="A632" s="4" t="s">
        <v>93</v>
      </c>
      <c r="B632" s="4" t="str">
        <f>IF(C632=0,"&lt;BLANK&gt;",Basisgegevens!$F$3)</f>
        <v>&lt;BLANK&gt;</v>
      </c>
      <c r="C632" s="4">
        <f>tussenblad!E621</f>
        <v>0</v>
      </c>
      <c r="D632" s="4">
        <f>tussenblad!H621</f>
        <v>0</v>
      </c>
      <c r="E632" s="25">
        <f>tussenblad!N621</f>
        <v>0</v>
      </c>
      <c r="F632" s="4">
        <f>tussenblad!O621</f>
        <v>0</v>
      </c>
      <c r="G632" s="4">
        <f>tussenblad!P621</f>
        <v>0</v>
      </c>
      <c r="H632" s="25">
        <f>tussenblad!BT621</f>
        <v>0</v>
      </c>
      <c r="I632" s="4">
        <f>tussenblad!Q621</f>
        <v>0</v>
      </c>
      <c r="J632" s="26">
        <f>tussenblad!R621</f>
        <v>0</v>
      </c>
      <c r="K632" s="4">
        <f>IF(tussenblad!$F621="HC","",tussenblad!F621)</f>
        <v>0</v>
      </c>
      <c r="L632" s="4">
        <f>IF(tussenblad!$F621="HC",1,0)</f>
        <v>0</v>
      </c>
      <c r="M632" s="4" t="str">
        <f>IF(tussenblad!V621="Uit",2,"")</f>
        <v/>
      </c>
      <c r="N632" s="4">
        <f>tussenblad!W621</f>
        <v>0</v>
      </c>
      <c r="O632" s="4">
        <f>tussenblad!BV621</f>
        <v>0</v>
      </c>
      <c r="P632" s="4">
        <f>tussenblad!BW621</f>
        <v>0</v>
      </c>
      <c r="Q632" s="4">
        <f>tussenblad!BX621</f>
        <v>0</v>
      </c>
      <c r="R632" s="4">
        <f>tussenblad!BY621</f>
        <v>0</v>
      </c>
      <c r="S632" s="4">
        <f>tussenblad!BZ621</f>
        <v>0</v>
      </c>
      <c r="T632" s="4">
        <f>tussenblad!CA621</f>
        <v>0</v>
      </c>
      <c r="U632" s="4">
        <f>tussenblad!CB621</f>
        <v>0</v>
      </c>
      <c r="V632" s="4">
        <f>tussenblad!CC621</f>
        <v>0</v>
      </c>
      <c r="W632" s="4" t="s">
        <v>94</v>
      </c>
      <c r="X632" s="4" t="s">
        <v>94</v>
      </c>
      <c r="Y632" s="4" t="s">
        <v>94</v>
      </c>
      <c r="Z632" s="4" t="s">
        <v>95</v>
      </c>
      <c r="AA632" s="4" t="s">
        <v>95</v>
      </c>
      <c r="AB632" s="4" t="s">
        <v>95</v>
      </c>
      <c r="AC632" s="4" t="s">
        <v>91</v>
      </c>
      <c r="AD632" s="4" t="s">
        <v>91</v>
      </c>
      <c r="AE632" s="4">
        <v>0</v>
      </c>
      <c r="AF632" s="4">
        <v>0</v>
      </c>
      <c r="AG632" s="4">
        <f>tussenblad!J621</f>
        <v>0</v>
      </c>
      <c r="AH632" s="4">
        <f>tussenblad!I621</f>
        <v>0</v>
      </c>
    </row>
    <row r="633" spans="1:34" x14ac:dyDescent="0.2">
      <c r="A633" s="4" t="s">
        <v>93</v>
      </c>
      <c r="B633" s="4" t="str">
        <f>IF(C633=0,"&lt;BLANK&gt;",Basisgegevens!$F$3)</f>
        <v>&lt;BLANK&gt;</v>
      </c>
      <c r="C633" s="4">
        <f>tussenblad!E622</f>
        <v>0</v>
      </c>
      <c r="D633" s="4">
        <f>tussenblad!H622</f>
        <v>0</v>
      </c>
      <c r="E633" s="25">
        <f>tussenblad!N622</f>
        <v>0</v>
      </c>
      <c r="F633" s="4">
        <f>tussenblad!O622</f>
        <v>0</v>
      </c>
      <c r="G633" s="4">
        <f>tussenblad!P622</f>
        <v>0</v>
      </c>
      <c r="H633" s="25">
        <f>tussenblad!BT622</f>
        <v>0</v>
      </c>
      <c r="I633" s="4">
        <f>tussenblad!Q622</f>
        <v>0</v>
      </c>
      <c r="J633" s="26">
        <f>tussenblad!R622</f>
        <v>0</v>
      </c>
      <c r="K633" s="4">
        <f>IF(tussenblad!$F622="HC","",tussenblad!F622)</f>
        <v>0</v>
      </c>
      <c r="L633" s="4">
        <f>IF(tussenblad!$F622="HC",1,0)</f>
        <v>0</v>
      </c>
      <c r="M633" s="4" t="str">
        <f>IF(tussenblad!V622="Uit",2,"")</f>
        <v/>
      </c>
      <c r="N633" s="4">
        <f>tussenblad!W622</f>
        <v>0</v>
      </c>
      <c r="O633" s="4">
        <f>tussenblad!BV622</f>
        <v>0</v>
      </c>
      <c r="P633" s="4">
        <f>tussenblad!BW622</f>
        <v>0</v>
      </c>
      <c r="Q633" s="4">
        <f>tussenblad!BX622</f>
        <v>0</v>
      </c>
      <c r="R633" s="4">
        <f>tussenblad!BY622</f>
        <v>0</v>
      </c>
      <c r="S633" s="4">
        <f>tussenblad!BZ622</f>
        <v>0</v>
      </c>
      <c r="T633" s="4">
        <f>tussenblad!CA622</f>
        <v>0</v>
      </c>
      <c r="U633" s="4">
        <f>tussenblad!CB622</f>
        <v>0</v>
      </c>
      <c r="V633" s="4">
        <f>tussenblad!CC622</f>
        <v>0</v>
      </c>
      <c r="W633" s="4" t="s">
        <v>94</v>
      </c>
      <c r="X633" s="4" t="s">
        <v>94</v>
      </c>
      <c r="Y633" s="4" t="s">
        <v>94</v>
      </c>
      <c r="Z633" s="4" t="s">
        <v>95</v>
      </c>
      <c r="AA633" s="4" t="s">
        <v>95</v>
      </c>
      <c r="AB633" s="4" t="s">
        <v>95</v>
      </c>
      <c r="AC633" s="4" t="s">
        <v>91</v>
      </c>
      <c r="AD633" s="4" t="s">
        <v>91</v>
      </c>
      <c r="AE633" s="4">
        <v>0</v>
      </c>
      <c r="AF633" s="4">
        <v>0</v>
      </c>
      <c r="AG633" s="4">
        <f>tussenblad!J622</f>
        <v>0</v>
      </c>
      <c r="AH633" s="4">
        <f>tussenblad!I622</f>
        <v>0</v>
      </c>
    </row>
    <row r="634" spans="1:34" x14ac:dyDescent="0.2">
      <c r="A634" s="4" t="s">
        <v>93</v>
      </c>
      <c r="B634" s="4" t="str">
        <f>IF(C634=0,"&lt;BLANK&gt;",Basisgegevens!$F$3)</f>
        <v>&lt;BLANK&gt;</v>
      </c>
      <c r="C634" s="4">
        <f>tussenblad!E623</f>
        <v>0</v>
      </c>
      <c r="D634" s="4">
        <f>tussenblad!H623</f>
        <v>0</v>
      </c>
      <c r="E634" s="25">
        <f>tussenblad!N623</f>
        <v>0</v>
      </c>
      <c r="F634" s="4">
        <f>tussenblad!O623</f>
        <v>0</v>
      </c>
      <c r="G634" s="4">
        <f>tussenblad!P623</f>
        <v>0</v>
      </c>
      <c r="H634" s="25">
        <f>tussenblad!BT623</f>
        <v>0</v>
      </c>
      <c r="I634" s="4">
        <f>tussenblad!Q623</f>
        <v>0</v>
      </c>
      <c r="J634" s="26">
        <f>tussenblad!R623</f>
        <v>0</v>
      </c>
      <c r="K634" s="4">
        <f>IF(tussenblad!$F623="HC","",tussenblad!F623)</f>
        <v>0</v>
      </c>
      <c r="L634" s="4">
        <f>IF(tussenblad!$F623="HC",1,0)</f>
        <v>0</v>
      </c>
      <c r="M634" s="4" t="str">
        <f>IF(tussenblad!V623="Uit",2,"")</f>
        <v/>
      </c>
      <c r="N634" s="4">
        <f>tussenblad!W623</f>
        <v>0</v>
      </c>
      <c r="O634" s="4">
        <f>tussenblad!BV623</f>
        <v>0</v>
      </c>
      <c r="P634" s="4">
        <f>tussenblad!BW623</f>
        <v>0</v>
      </c>
      <c r="Q634" s="4">
        <f>tussenblad!BX623</f>
        <v>0</v>
      </c>
      <c r="R634" s="4">
        <f>tussenblad!BY623</f>
        <v>0</v>
      </c>
      <c r="S634" s="4">
        <f>tussenblad!BZ623</f>
        <v>0</v>
      </c>
      <c r="T634" s="4">
        <f>tussenblad!CA623</f>
        <v>0</v>
      </c>
      <c r="U634" s="4">
        <f>tussenblad!CB623</f>
        <v>0</v>
      </c>
      <c r="V634" s="4">
        <f>tussenblad!CC623</f>
        <v>0</v>
      </c>
      <c r="W634" s="4" t="s">
        <v>94</v>
      </c>
      <c r="X634" s="4" t="s">
        <v>94</v>
      </c>
      <c r="Y634" s="4" t="s">
        <v>94</v>
      </c>
      <c r="Z634" s="4" t="s">
        <v>95</v>
      </c>
      <c r="AA634" s="4" t="s">
        <v>95</v>
      </c>
      <c r="AB634" s="4" t="s">
        <v>95</v>
      </c>
      <c r="AC634" s="4" t="s">
        <v>91</v>
      </c>
      <c r="AD634" s="4" t="s">
        <v>91</v>
      </c>
      <c r="AE634" s="4">
        <v>0</v>
      </c>
      <c r="AF634" s="4">
        <v>0</v>
      </c>
      <c r="AG634" s="4">
        <f>tussenblad!J623</f>
        <v>0</v>
      </c>
      <c r="AH634" s="4">
        <f>tussenblad!I623</f>
        <v>0</v>
      </c>
    </row>
    <row r="635" spans="1:34" x14ac:dyDescent="0.2">
      <c r="A635" s="4" t="s">
        <v>93</v>
      </c>
      <c r="B635" s="4" t="str">
        <f>IF(C635=0,"&lt;BLANK&gt;",Basisgegevens!$F$3)</f>
        <v>&lt;BLANK&gt;</v>
      </c>
      <c r="C635" s="4">
        <f>tussenblad!E624</f>
        <v>0</v>
      </c>
      <c r="D635" s="4">
        <f>tussenblad!H624</f>
        <v>0</v>
      </c>
      <c r="E635" s="25">
        <f>tussenblad!N624</f>
        <v>0</v>
      </c>
      <c r="F635" s="4">
        <f>tussenblad!O624</f>
        <v>0</v>
      </c>
      <c r="G635" s="4">
        <f>tussenblad!P624</f>
        <v>0</v>
      </c>
      <c r="H635" s="25">
        <f>tussenblad!BT624</f>
        <v>0</v>
      </c>
      <c r="I635" s="4">
        <f>tussenblad!Q624</f>
        <v>0</v>
      </c>
      <c r="J635" s="26">
        <f>tussenblad!R624</f>
        <v>0</v>
      </c>
      <c r="K635" s="4">
        <f>IF(tussenblad!$F624="HC","",tussenblad!F624)</f>
        <v>0</v>
      </c>
      <c r="L635" s="4">
        <f>IF(tussenblad!$F624="HC",1,0)</f>
        <v>0</v>
      </c>
      <c r="M635" s="4" t="str">
        <f>IF(tussenblad!V624="Uit",2,"")</f>
        <v/>
      </c>
      <c r="N635" s="4">
        <f>tussenblad!W624</f>
        <v>0</v>
      </c>
      <c r="O635" s="4">
        <f>tussenblad!BV624</f>
        <v>0</v>
      </c>
      <c r="P635" s="4">
        <f>tussenblad!BW624</f>
        <v>0</v>
      </c>
      <c r="Q635" s="4">
        <f>tussenblad!BX624</f>
        <v>0</v>
      </c>
      <c r="R635" s="4">
        <f>tussenblad!BY624</f>
        <v>0</v>
      </c>
      <c r="S635" s="4">
        <f>tussenblad!BZ624</f>
        <v>0</v>
      </c>
      <c r="T635" s="4">
        <f>tussenblad!CA624</f>
        <v>0</v>
      </c>
      <c r="U635" s="4">
        <f>tussenblad!CB624</f>
        <v>0</v>
      </c>
      <c r="V635" s="4">
        <f>tussenblad!CC624</f>
        <v>0</v>
      </c>
      <c r="W635" s="4" t="s">
        <v>94</v>
      </c>
      <c r="X635" s="4" t="s">
        <v>94</v>
      </c>
      <c r="Y635" s="4" t="s">
        <v>94</v>
      </c>
      <c r="Z635" s="4" t="s">
        <v>95</v>
      </c>
      <c r="AA635" s="4" t="s">
        <v>95</v>
      </c>
      <c r="AB635" s="4" t="s">
        <v>95</v>
      </c>
      <c r="AC635" s="4" t="s">
        <v>91</v>
      </c>
      <c r="AD635" s="4" t="s">
        <v>91</v>
      </c>
      <c r="AE635" s="4">
        <v>0</v>
      </c>
      <c r="AF635" s="4">
        <v>0</v>
      </c>
      <c r="AG635" s="4">
        <f>tussenblad!J624</f>
        <v>0</v>
      </c>
      <c r="AH635" s="4">
        <f>tussenblad!I624</f>
        <v>0</v>
      </c>
    </row>
    <row r="636" spans="1:34" x14ac:dyDescent="0.2">
      <c r="A636" s="4" t="s">
        <v>93</v>
      </c>
      <c r="B636" s="4" t="str">
        <f>IF(C636=0,"&lt;BLANK&gt;",Basisgegevens!$F$3)</f>
        <v>&lt;BLANK&gt;</v>
      </c>
      <c r="C636" s="4">
        <f>tussenblad!E625</f>
        <v>0</v>
      </c>
      <c r="D636" s="4">
        <f>tussenblad!H625</f>
        <v>0</v>
      </c>
      <c r="E636" s="25">
        <f>tussenblad!N625</f>
        <v>0</v>
      </c>
      <c r="F636" s="4">
        <f>tussenblad!O625</f>
        <v>0</v>
      </c>
      <c r="G636" s="4">
        <f>tussenblad!P625</f>
        <v>0</v>
      </c>
      <c r="H636" s="25">
        <f>tussenblad!BT625</f>
        <v>0</v>
      </c>
      <c r="I636" s="4">
        <f>tussenblad!Q625</f>
        <v>0</v>
      </c>
      <c r="J636" s="26">
        <f>tussenblad!R625</f>
        <v>0</v>
      </c>
      <c r="K636" s="4">
        <f>IF(tussenblad!$F625="HC","",tussenblad!F625)</f>
        <v>0</v>
      </c>
      <c r="L636" s="4">
        <f>IF(tussenblad!$F625="HC",1,0)</f>
        <v>0</v>
      </c>
      <c r="M636" s="4" t="str">
        <f>IF(tussenblad!V625="Uit",2,"")</f>
        <v/>
      </c>
      <c r="N636" s="4">
        <f>tussenblad!W625</f>
        <v>0</v>
      </c>
      <c r="O636" s="4">
        <f>tussenblad!BV625</f>
        <v>0</v>
      </c>
      <c r="P636" s="4">
        <f>tussenblad!BW625</f>
        <v>0</v>
      </c>
      <c r="Q636" s="4">
        <f>tussenblad!BX625</f>
        <v>0</v>
      </c>
      <c r="R636" s="4">
        <f>tussenblad!BY625</f>
        <v>0</v>
      </c>
      <c r="S636" s="4">
        <f>tussenblad!BZ625</f>
        <v>0</v>
      </c>
      <c r="T636" s="4">
        <f>tussenblad!CA625</f>
        <v>0</v>
      </c>
      <c r="U636" s="4">
        <f>tussenblad!CB625</f>
        <v>0</v>
      </c>
      <c r="V636" s="4">
        <f>tussenblad!CC625</f>
        <v>0</v>
      </c>
      <c r="W636" s="4" t="s">
        <v>94</v>
      </c>
      <c r="X636" s="4" t="s">
        <v>94</v>
      </c>
      <c r="Y636" s="4" t="s">
        <v>94</v>
      </c>
      <c r="Z636" s="4" t="s">
        <v>95</v>
      </c>
      <c r="AA636" s="4" t="s">
        <v>95</v>
      </c>
      <c r="AB636" s="4" t="s">
        <v>95</v>
      </c>
      <c r="AC636" s="4" t="s">
        <v>91</v>
      </c>
      <c r="AD636" s="4" t="s">
        <v>91</v>
      </c>
      <c r="AE636" s="4">
        <v>0</v>
      </c>
      <c r="AF636" s="4">
        <v>0</v>
      </c>
      <c r="AG636" s="4">
        <f>tussenblad!J625</f>
        <v>0</v>
      </c>
      <c r="AH636" s="4">
        <f>tussenblad!I625</f>
        <v>0</v>
      </c>
    </row>
    <row r="637" spans="1:34" x14ac:dyDescent="0.2">
      <c r="A637" s="4" t="s">
        <v>93</v>
      </c>
      <c r="B637" s="4" t="str">
        <f>IF(C637=0,"&lt;BLANK&gt;",Basisgegevens!$F$3)</f>
        <v>&lt;BLANK&gt;</v>
      </c>
      <c r="C637" s="4">
        <f>tussenblad!E626</f>
        <v>0</v>
      </c>
      <c r="D637" s="4">
        <f>tussenblad!H626</f>
        <v>0</v>
      </c>
      <c r="E637" s="25">
        <f>tussenblad!N626</f>
        <v>0</v>
      </c>
      <c r="F637" s="4">
        <f>tussenblad!O626</f>
        <v>0</v>
      </c>
      <c r="G637" s="4">
        <f>tussenblad!P626</f>
        <v>0</v>
      </c>
      <c r="H637" s="25">
        <f>tussenblad!BT626</f>
        <v>0</v>
      </c>
      <c r="I637" s="4">
        <f>tussenblad!Q626</f>
        <v>0</v>
      </c>
      <c r="J637" s="26">
        <f>tussenblad!R626</f>
        <v>0</v>
      </c>
      <c r="K637" s="4">
        <f>IF(tussenblad!$F626="HC","",tussenblad!F626)</f>
        <v>0</v>
      </c>
      <c r="L637" s="4">
        <f>IF(tussenblad!$F626="HC",1,0)</f>
        <v>0</v>
      </c>
      <c r="M637" s="4" t="str">
        <f>IF(tussenblad!V626="Uit",2,"")</f>
        <v/>
      </c>
      <c r="N637" s="4">
        <f>tussenblad!W626</f>
        <v>0</v>
      </c>
      <c r="O637" s="4">
        <f>tussenblad!BV626</f>
        <v>0</v>
      </c>
      <c r="P637" s="4">
        <f>tussenblad!BW626</f>
        <v>0</v>
      </c>
      <c r="Q637" s="4">
        <f>tussenblad!BX626</f>
        <v>0</v>
      </c>
      <c r="R637" s="4">
        <f>tussenblad!BY626</f>
        <v>0</v>
      </c>
      <c r="S637" s="4">
        <f>tussenblad!BZ626</f>
        <v>0</v>
      </c>
      <c r="T637" s="4">
        <f>tussenblad!CA626</f>
        <v>0</v>
      </c>
      <c r="U637" s="4">
        <f>tussenblad!CB626</f>
        <v>0</v>
      </c>
      <c r="V637" s="4">
        <f>tussenblad!CC626</f>
        <v>0</v>
      </c>
      <c r="W637" s="4" t="s">
        <v>94</v>
      </c>
      <c r="X637" s="4" t="s">
        <v>94</v>
      </c>
      <c r="Y637" s="4" t="s">
        <v>94</v>
      </c>
      <c r="Z637" s="4" t="s">
        <v>95</v>
      </c>
      <c r="AA637" s="4" t="s">
        <v>95</v>
      </c>
      <c r="AB637" s="4" t="s">
        <v>95</v>
      </c>
      <c r="AC637" s="4" t="s">
        <v>91</v>
      </c>
      <c r="AD637" s="4" t="s">
        <v>91</v>
      </c>
      <c r="AE637" s="4">
        <v>0</v>
      </c>
      <c r="AF637" s="4">
        <v>0</v>
      </c>
      <c r="AG637" s="4">
        <f>tussenblad!J626</f>
        <v>0</v>
      </c>
      <c r="AH637" s="4">
        <f>tussenblad!I626</f>
        <v>0</v>
      </c>
    </row>
    <row r="638" spans="1:34" x14ac:dyDescent="0.2">
      <c r="A638" s="4" t="s">
        <v>93</v>
      </c>
      <c r="B638" s="4" t="str">
        <f>IF(C638=0,"&lt;BLANK&gt;",Basisgegevens!$F$3)</f>
        <v>&lt;BLANK&gt;</v>
      </c>
      <c r="C638" s="4">
        <f>tussenblad!E627</f>
        <v>0</v>
      </c>
      <c r="D638" s="4">
        <f>tussenblad!H627</f>
        <v>0</v>
      </c>
      <c r="E638" s="25">
        <f>tussenblad!N627</f>
        <v>0</v>
      </c>
      <c r="F638" s="4">
        <f>tussenblad!O627</f>
        <v>0</v>
      </c>
      <c r="G638" s="4">
        <f>tussenblad!P627</f>
        <v>0</v>
      </c>
      <c r="H638" s="25">
        <f>tussenblad!BT627</f>
        <v>0</v>
      </c>
      <c r="I638" s="4">
        <f>tussenblad!Q627</f>
        <v>0</v>
      </c>
      <c r="J638" s="26">
        <f>tussenblad!R627</f>
        <v>0</v>
      </c>
      <c r="K638" s="4">
        <f>IF(tussenblad!$F627="HC","",tussenblad!F627)</f>
        <v>0</v>
      </c>
      <c r="L638" s="4">
        <f>IF(tussenblad!$F627="HC",1,0)</f>
        <v>0</v>
      </c>
      <c r="M638" s="4" t="str">
        <f>IF(tussenblad!V627="Uit",2,"")</f>
        <v/>
      </c>
      <c r="N638" s="4">
        <f>tussenblad!W627</f>
        <v>0</v>
      </c>
      <c r="O638" s="4">
        <f>tussenblad!BV627</f>
        <v>0</v>
      </c>
      <c r="P638" s="4">
        <f>tussenblad!BW627</f>
        <v>0</v>
      </c>
      <c r="Q638" s="4">
        <f>tussenblad!BX627</f>
        <v>0</v>
      </c>
      <c r="R638" s="4">
        <f>tussenblad!BY627</f>
        <v>0</v>
      </c>
      <c r="S638" s="4">
        <f>tussenblad!BZ627</f>
        <v>0</v>
      </c>
      <c r="T638" s="4">
        <f>tussenblad!CA627</f>
        <v>0</v>
      </c>
      <c r="U638" s="4">
        <f>tussenblad!CB627</f>
        <v>0</v>
      </c>
      <c r="V638" s="4">
        <f>tussenblad!CC627</f>
        <v>0</v>
      </c>
      <c r="W638" s="4" t="s">
        <v>94</v>
      </c>
      <c r="X638" s="4" t="s">
        <v>94</v>
      </c>
      <c r="Y638" s="4" t="s">
        <v>94</v>
      </c>
      <c r="Z638" s="4" t="s">
        <v>95</v>
      </c>
      <c r="AA638" s="4" t="s">
        <v>95</v>
      </c>
      <c r="AB638" s="4" t="s">
        <v>95</v>
      </c>
      <c r="AC638" s="4" t="s">
        <v>91</v>
      </c>
      <c r="AD638" s="4" t="s">
        <v>91</v>
      </c>
      <c r="AE638" s="4">
        <v>0</v>
      </c>
      <c r="AF638" s="4">
        <v>0</v>
      </c>
      <c r="AG638" s="4">
        <f>tussenblad!J627</f>
        <v>0</v>
      </c>
      <c r="AH638" s="4">
        <f>tussenblad!I627</f>
        <v>0</v>
      </c>
    </row>
    <row r="639" spans="1:34" x14ac:dyDescent="0.2">
      <c r="A639" s="4" t="s">
        <v>93</v>
      </c>
      <c r="B639" s="4" t="str">
        <f>IF(C639=0,"&lt;BLANK&gt;",Basisgegevens!$F$3)</f>
        <v>&lt;BLANK&gt;</v>
      </c>
      <c r="C639" s="4">
        <f>tussenblad!E628</f>
        <v>0</v>
      </c>
      <c r="D639" s="4">
        <f>tussenblad!H628</f>
        <v>0</v>
      </c>
      <c r="E639" s="25">
        <f>tussenblad!N628</f>
        <v>0</v>
      </c>
      <c r="F639" s="4">
        <f>tussenblad!O628</f>
        <v>0</v>
      </c>
      <c r="G639" s="4">
        <f>tussenblad!P628</f>
        <v>0</v>
      </c>
      <c r="H639" s="25">
        <f>tussenblad!BT628</f>
        <v>0</v>
      </c>
      <c r="I639" s="4">
        <f>tussenblad!Q628</f>
        <v>0</v>
      </c>
      <c r="J639" s="26">
        <f>tussenblad!R628</f>
        <v>0</v>
      </c>
      <c r="K639" s="4">
        <f>IF(tussenblad!$F628="HC","",tussenblad!F628)</f>
        <v>0</v>
      </c>
      <c r="L639" s="4">
        <f>IF(tussenblad!$F628="HC",1,0)</f>
        <v>0</v>
      </c>
      <c r="M639" s="4" t="str">
        <f>IF(tussenblad!V628="Uit",2,"")</f>
        <v/>
      </c>
      <c r="N639" s="4">
        <f>tussenblad!W628</f>
        <v>0</v>
      </c>
      <c r="O639" s="4">
        <f>tussenblad!BV628</f>
        <v>0</v>
      </c>
      <c r="P639" s="4">
        <f>tussenblad!BW628</f>
        <v>0</v>
      </c>
      <c r="Q639" s="4">
        <f>tussenblad!BX628</f>
        <v>0</v>
      </c>
      <c r="R639" s="4">
        <f>tussenblad!BY628</f>
        <v>0</v>
      </c>
      <c r="S639" s="4">
        <f>tussenblad!BZ628</f>
        <v>0</v>
      </c>
      <c r="T639" s="4">
        <f>tussenblad!CA628</f>
        <v>0</v>
      </c>
      <c r="U639" s="4">
        <f>tussenblad!CB628</f>
        <v>0</v>
      </c>
      <c r="V639" s="4">
        <f>tussenblad!CC628</f>
        <v>0</v>
      </c>
      <c r="W639" s="4" t="s">
        <v>94</v>
      </c>
      <c r="X639" s="4" t="s">
        <v>94</v>
      </c>
      <c r="Y639" s="4" t="s">
        <v>94</v>
      </c>
      <c r="Z639" s="4" t="s">
        <v>95</v>
      </c>
      <c r="AA639" s="4" t="s">
        <v>95</v>
      </c>
      <c r="AB639" s="4" t="s">
        <v>95</v>
      </c>
      <c r="AC639" s="4" t="s">
        <v>91</v>
      </c>
      <c r="AD639" s="4" t="s">
        <v>91</v>
      </c>
      <c r="AE639" s="4">
        <v>0</v>
      </c>
      <c r="AF639" s="4">
        <v>0</v>
      </c>
      <c r="AG639" s="4">
        <f>tussenblad!J628</f>
        <v>0</v>
      </c>
      <c r="AH639" s="4">
        <f>tussenblad!I628</f>
        <v>0</v>
      </c>
    </row>
    <row r="640" spans="1:34" x14ac:dyDescent="0.2">
      <c r="A640" s="4" t="s">
        <v>93</v>
      </c>
      <c r="B640" s="4" t="str">
        <f>IF(C640=0,"&lt;BLANK&gt;",Basisgegevens!$F$3)</f>
        <v>&lt;BLANK&gt;</v>
      </c>
      <c r="C640" s="4">
        <f>tussenblad!E629</f>
        <v>0</v>
      </c>
      <c r="D640" s="4">
        <f>tussenblad!H629</f>
        <v>0</v>
      </c>
      <c r="E640" s="25">
        <f>tussenblad!N629</f>
        <v>0</v>
      </c>
      <c r="F640" s="4">
        <f>tussenblad!O629</f>
        <v>0</v>
      </c>
      <c r="G640" s="4">
        <f>tussenblad!P629</f>
        <v>0</v>
      </c>
      <c r="H640" s="25">
        <f>tussenblad!BT629</f>
        <v>0</v>
      </c>
      <c r="I640" s="4">
        <f>tussenblad!Q629</f>
        <v>0</v>
      </c>
      <c r="J640" s="26">
        <f>tussenblad!R629</f>
        <v>0</v>
      </c>
      <c r="K640" s="4">
        <f>IF(tussenblad!$F629="HC","",tussenblad!F629)</f>
        <v>0</v>
      </c>
      <c r="L640" s="4">
        <f>IF(tussenblad!$F629="HC",1,0)</f>
        <v>0</v>
      </c>
      <c r="M640" s="4" t="str">
        <f>IF(tussenblad!V629="Uit",2,"")</f>
        <v/>
      </c>
      <c r="N640" s="4">
        <f>tussenblad!W629</f>
        <v>0</v>
      </c>
      <c r="O640" s="4">
        <f>tussenblad!BV629</f>
        <v>0</v>
      </c>
      <c r="P640" s="4">
        <f>tussenblad!BW629</f>
        <v>0</v>
      </c>
      <c r="Q640" s="4">
        <f>tussenblad!BX629</f>
        <v>0</v>
      </c>
      <c r="R640" s="4">
        <f>tussenblad!BY629</f>
        <v>0</v>
      </c>
      <c r="S640" s="4">
        <f>tussenblad!BZ629</f>
        <v>0</v>
      </c>
      <c r="T640" s="4">
        <f>tussenblad!CA629</f>
        <v>0</v>
      </c>
      <c r="U640" s="4">
        <f>tussenblad!CB629</f>
        <v>0</v>
      </c>
      <c r="V640" s="4">
        <f>tussenblad!CC629</f>
        <v>0</v>
      </c>
      <c r="W640" s="4" t="s">
        <v>94</v>
      </c>
      <c r="X640" s="4" t="s">
        <v>94</v>
      </c>
      <c r="Y640" s="4" t="s">
        <v>94</v>
      </c>
      <c r="Z640" s="4" t="s">
        <v>95</v>
      </c>
      <c r="AA640" s="4" t="s">
        <v>95</v>
      </c>
      <c r="AB640" s="4" t="s">
        <v>95</v>
      </c>
      <c r="AC640" s="4" t="s">
        <v>91</v>
      </c>
      <c r="AD640" s="4" t="s">
        <v>91</v>
      </c>
      <c r="AE640" s="4">
        <v>0</v>
      </c>
      <c r="AF640" s="4">
        <v>0</v>
      </c>
      <c r="AG640" s="4">
        <f>tussenblad!J629</f>
        <v>0</v>
      </c>
      <c r="AH640" s="4">
        <f>tussenblad!I629</f>
        <v>0</v>
      </c>
    </row>
    <row r="641" spans="1:34" x14ac:dyDescent="0.2">
      <c r="A641" s="4" t="s">
        <v>93</v>
      </c>
      <c r="B641" s="4" t="str">
        <f>IF(C641=0,"&lt;BLANK&gt;",Basisgegevens!$F$3)</f>
        <v>&lt;BLANK&gt;</v>
      </c>
      <c r="C641" s="4">
        <f>tussenblad!E630</f>
        <v>0</v>
      </c>
      <c r="D641" s="4">
        <f>tussenblad!H630</f>
        <v>0</v>
      </c>
      <c r="E641" s="25">
        <f>tussenblad!N630</f>
        <v>0</v>
      </c>
      <c r="F641" s="4">
        <f>tussenblad!O630</f>
        <v>0</v>
      </c>
      <c r="G641" s="4">
        <f>tussenblad!P630</f>
        <v>0</v>
      </c>
      <c r="H641" s="25">
        <f>tussenblad!BT630</f>
        <v>0</v>
      </c>
      <c r="I641" s="4">
        <f>tussenblad!Q630</f>
        <v>0</v>
      </c>
      <c r="J641" s="26">
        <f>tussenblad!R630</f>
        <v>0</v>
      </c>
      <c r="K641" s="4">
        <f>IF(tussenblad!$F630="HC","",tussenblad!F630)</f>
        <v>0</v>
      </c>
      <c r="L641" s="4">
        <f>IF(tussenblad!$F630="HC",1,0)</f>
        <v>0</v>
      </c>
      <c r="M641" s="4" t="str">
        <f>IF(tussenblad!V630="Uit",2,"")</f>
        <v/>
      </c>
      <c r="N641" s="4">
        <f>tussenblad!W630</f>
        <v>0</v>
      </c>
      <c r="O641" s="4">
        <f>tussenblad!BV630</f>
        <v>0</v>
      </c>
      <c r="P641" s="4">
        <f>tussenblad!BW630</f>
        <v>0</v>
      </c>
      <c r="Q641" s="4">
        <f>tussenblad!BX630</f>
        <v>0</v>
      </c>
      <c r="R641" s="4">
        <f>tussenblad!BY630</f>
        <v>0</v>
      </c>
      <c r="S641" s="4">
        <f>tussenblad!BZ630</f>
        <v>0</v>
      </c>
      <c r="T641" s="4">
        <f>tussenblad!CA630</f>
        <v>0</v>
      </c>
      <c r="U641" s="4">
        <f>tussenblad!CB630</f>
        <v>0</v>
      </c>
      <c r="V641" s="4">
        <f>tussenblad!CC630</f>
        <v>0</v>
      </c>
      <c r="W641" s="4" t="s">
        <v>94</v>
      </c>
      <c r="X641" s="4" t="s">
        <v>94</v>
      </c>
      <c r="Y641" s="4" t="s">
        <v>94</v>
      </c>
      <c r="Z641" s="4" t="s">
        <v>95</v>
      </c>
      <c r="AA641" s="4" t="s">
        <v>95</v>
      </c>
      <c r="AB641" s="4" t="s">
        <v>95</v>
      </c>
      <c r="AC641" s="4" t="s">
        <v>91</v>
      </c>
      <c r="AD641" s="4" t="s">
        <v>91</v>
      </c>
      <c r="AE641" s="4">
        <v>0</v>
      </c>
      <c r="AF641" s="4">
        <v>0</v>
      </c>
      <c r="AG641" s="4">
        <f>tussenblad!J630</f>
        <v>0</v>
      </c>
      <c r="AH641" s="4">
        <f>tussenblad!I630</f>
        <v>0</v>
      </c>
    </row>
    <row r="642" spans="1:34" x14ac:dyDescent="0.2">
      <c r="A642" s="4" t="s">
        <v>93</v>
      </c>
      <c r="B642" s="4" t="str">
        <f>IF(C642=0,"&lt;BLANK&gt;",Basisgegevens!$F$3)</f>
        <v>&lt;BLANK&gt;</v>
      </c>
      <c r="C642" s="4">
        <f>tussenblad!E631</f>
        <v>0</v>
      </c>
      <c r="D642" s="4">
        <f>tussenblad!H631</f>
        <v>0</v>
      </c>
      <c r="E642" s="25">
        <f>tussenblad!N631</f>
        <v>0</v>
      </c>
      <c r="F642" s="4">
        <f>tussenblad!O631</f>
        <v>0</v>
      </c>
      <c r="G642" s="4">
        <f>tussenblad!P631</f>
        <v>0</v>
      </c>
      <c r="H642" s="25">
        <f>tussenblad!BT631</f>
        <v>0</v>
      </c>
      <c r="I642" s="4">
        <f>tussenblad!Q631</f>
        <v>0</v>
      </c>
      <c r="J642" s="26">
        <f>tussenblad!R631</f>
        <v>0</v>
      </c>
      <c r="K642" s="4">
        <f>IF(tussenblad!$F631="HC","",tussenblad!F631)</f>
        <v>0</v>
      </c>
      <c r="L642" s="4">
        <f>IF(tussenblad!$F631="HC",1,0)</f>
        <v>0</v>
      </c>
      <c r="M642" s="4" t="str">
        <f>IF(tussenblad!V631="Uit",2,"")</f>
        <v/>
      </c>
      <c r="N642" s="4">
        <f>tussenblad!W631</f>
        <v>0</v>
      </c>
      <c r="O642" s="4">
        <f>tussenblad!BV631</f>
        <v>0</v>
      </c>
      <c r="P642" s="4">
        <f>tussenblad!BW631</f>
        <v>0</v>
      </c>
      <c r="Q642" s="4">
        <f>tussenblad!BX631</f>
        <v>0</v>
      </c>
      <c r="R642" s="4">
        <f>tussenblad!BY631</f>
        <v>0</v>
      </c>
      <c r="S642" s="4">
        <f>tussenblad!BZ631</f>
        <v>0</v>
      </c>
      <c r="T642" s="4">
        <f>tussenblad!CA631</f>
        <v>0</v>
      </c>
      <c r="U642" s="4">
        <f>tussenblad!CB631</f>
        <v>0</v>
      </c>
      <c r="V642" s="4">
        <f>tussenblad!CC631</f>
        <v>0</v>
      </c>
      <c r="W642" s="4" t="s">
        <v>94</v>
      </c>
      <c r="X642" s="4" t="s">
        <v>94</v>
      </c>
      <c r="Y642" s="4" t="s">
        <v>94</v>
      </c>
      <c r="Z642" s="4" t="s">
        <v>95</v>
      </c>
      <c r="AA642" s="4" t="s">
        <v>95</v>
      </c>
      <c r="AB642" s="4" t="s">
        <v>95</v>
      </c>
      <c r="AC642" s="4" t="s">
        <v>91</v>
      </c>
      <c r="AD642" s="4" t="s">
        <v>91</v>
      </c>
      <c r="AE642" s="4">
        <v>0</v>
      </c>
      <c r="AF642" s="4">
        <v>0</v>
      </c>
      <c r="AG642" s="4">
        <f>tussenblad!J631</f>
        <v>0</v>
      </c>
      <c r="AH642" s="4">
        <f>tussenblad!I631</f>
        <v>0</v>
      </c>
    </row>
    <row r="643" spans="1:34" x14ac:dyDescent="0.2">
      <c r="A643" s="4" t="s">
        <v>93</v>
      </c>
      <c r="B643" s="4" t="str">
        <f>IF(C643=0,"&lt;BLANK&gt;",Basisgegevens!$F$3)</f>
        <v>&lt;BLANK&gt;</v>
      </c>
      <c r="C643" s="4">
        <f>tussenblad!E632</f>
        <v>0</v>
      </c>
      <c r="D643" s="4">
        <f>tussenblad!H632</f>
        <v>0</v>
      </c>
      <c r="E643" s="25">
        <f>tussenblad!N632</f>
        <v>0</v>
      </c>
      <c r="F643" s="4">
        <f>tussenblad!O632</f>
        <v>0</v>
      </c>
      <c r="G643" s="4">
        <f>tussenblad!P632</f>
        <v>0</v>
      </c>
      <c r="H643" s="25">
        <f>tussenblad!BT632</f>
        <v>0</v>
      </c>
      <c r="I643" s="4">
        <f>tussenblad!Q632</f>
        <v>0</v>
      </c>
      <c r="J643" s="26">
        <f>tussenblad!R632</f>
        <v>0</v>
      </c>
      <c r="K643" s="4">
        <f>IF(tussenblad!$F632="HC","",tussenblad!F632)</f>
        <v>0</v>
      </c>
      <c r="L643" s="4">
        <f>IF(tussenblad!$F632="HC",1,0)</f>
        <v>0</v>
      </c>
      <c r="M643" s="4" t="str">
        <f>IF(tussenblad!V632="Uit",2,"")</f>
        <v/>
      </c>
      <c r="N643" s="4">
        <f>tussenblad!W632</f>
        <v>0</v>
      </c>
      <c r="O643" s="4">
        <f>tussenblad!BV632</f>
        <v>0</v>
      </c>
      <c r="P643" s="4">
        <f>tussenblad!BW632</f>
        <v>0</v>
      </c>
      <c r="Q643" s="4">
        <f>tussenblad!BX632</f>
        <v>0</v>
      </c>
      <c r="R643" s="4">
        <f>tussenblad!BY632</f>
        <v>0</v>
      </c>
      <c r="S643" s="4">
        <f>tussenblad!BZ632</f>
        <v>0</v>
      </c>
      <c r="T643" s="4">
        <f>tussenblad!CA632</f>
        <v>0</v>
      </c>
      <c r="U643" s="4">
        <f>tussenblad!CB632</f>
        <v>0</v>
      </c>
      <c r="V643" s="4">
        <f>tussenblad!CC632</f>
        <v>0</v>
      </c>
      <c r="W643" s="4" t="s">
        <v>94</v>
      </c>
      <c r="X643" s="4" t="s">
        <v>94</v>
      </c>
      <c r="Y643" s="4" t="s">
        <v>94</v>
      </c>
      <c r="Z643" s="4" t="s">
        <v>95</v>
      </c>
      <c r="AA643" s="4" t="s">
        <v>95</v>
      </c>
      <c r="AB643" s="4" t="s">
        <v>95</v>
      </c>
      <c r="AC643" s="4" t="s">
        <v>91</v>
      </c>
      <c r="AD643" s="4" t="s">
        <v>91</v>
      </c>
      <c r="AE643" s="4">
        <v>0</v>
      </c>
      <c r="AF643" s="4">
        <v>0</v>
      </c>
      <c r="AG643" s="4">
        <f>tussenblad!J632</f>
        <v>0</v>
      </c>
      <c r="AH643" s="4">
        <f>tussenblad!I632</f>
        <v>0</v>
      </c>
    </row>
    <row r="644" spans="1:34" x14ac:dyDescent="0.2">
      <c r="A644" s="4" t="s">
        <v>93</v>
      </c>
      <c r="B644" s="4" t="str">
        <f>IF(C644=0,"&lt;BLANK&gt;",Basisgegevens!$F$3)</f>
        <v>&lt;BLANK&gt;</v>
      </c>
      <c r="C644" s="4">
        <f>tussenblad!E633</f>
        <v>0</v>
      </c>
      <c r="D644" s="4">
        <f>tussenblad!H633</f>
        <v>0</v>
      </c>
      <c r="E644" s="25">
        <f>tussenblad!N633</f>
        <v>0</v>
      </c>
      <c r="F644" s="4">
        <f>tussenblad!O633</f>
        <v>0</v>
      </c>
      <c r="G644" s="4">
        <f>tussenblad!P633</f>
        <v>0</v>
      </c>
      <c r="H644" s="25">
        <f>tussenblad!BT633</f>
        <v>0</v>
      </c>
      <c r="I644" s="4">
        <f>tussenblad!Q633</f>
        <v>0</v>
      </c>
      <c r="J644" s="26">
        <f>tussenblad!R633</f>
        <v>0</v>
      </c>
      <c r="K644" s="4">
        <f>IF(tussenblad!$F633="HC","",tussenblad!F633)</f>
        <v>0</v>
      </c>
      <c r="L644" s="4">
        <f>IF(tussenblad!$F633="HC",1,0)</f>
        <v>0</v>
      </c>
      <c r="M644" s="4" t="str">
        <f>IF(tussenblad!V633="Uit",2,"")</f>
        <v/>
      </c>
      <c r="N644" s="4">
        <f>tussenblad!W633</f>
        <v>0</v>
      </c>
      <c r="O644" s="4">
        <f>tussenblad!BV633</f>
        <v>0</v>
      </c>
      <c r="P644" s="4">
        <f>tussenblad!BW633</f>
        <v>0</v>
      </c>
      <c r="Q644" s="4">
        <f>tussenblad!BX633</f>
        <v>0</v>
      </c>
      <c r="R644" s="4">
        <f>tussenblad!BY633</f>
        <v>0</v>
      </c>
      <c r="S644" s="4">
        <f>tussenblad!BZ633</f>
        <v>0</v>
      </c>
      <c r="T644" s="4">
        <f>tussenblad!CA633</f>
        <v>0</v>
      </c>
      <c r="U644" s="4">
        <f>tussenblad!CB633</f>
        <v>0</v>
      </c>
      <c r="V644" s="4">
        <f>tussenblad!CC633</f>
        <v>0</v>
      </c>
      <c r="W644" s="4" t="s">
        <v>94</v>
      </c>
      <c r="X644" s="4" t="s">
        <v>94</v>
      </c>
      <c r="Y644" s="4" t="s">
        <v>94</v>
      </c>
      <c r="Z644" s="4" t="s">
        <v>95</v>
      </c>
      <c r="AA644" s="4" t="s">
        <v>95</v>
      </c>
      <c r="AB644" s="4" t="s">
        <v>95</v>
      </c>
      <c r="AC644" s="4" t="s">
        <v>91</v>
      </c>
      <c r="AD644" s="4" t="s">
        <v>91</v>
      </c>
      <c r="AE644" s="4">
        <v>0</v>
      </c>
      <c r="AF644" s="4">
        <v>0</v>
      </c>
      <c r="AG644" s="4">
        <f>tussenblad!J633</f>
        <v>0</v>
      </c>
      <c r="AH644" s="4">
        <f>tussenblad!I633</f>
        <v>0</v>
      </c>
    </row>
    <row r="645" spans="1:34" x14ac:dyDescent="0.2">
      <c r="A645" s="4" t="s">
        <v>93</v>
      </c>
      <c r="B645" s="4" t="str">
        <f>IF(C645=0,"&lt;BLANK&gt;",Basisgegevens!$F$3)</f>
        <v>&lt;BLANK&gt;</v>
      </c>
      <c r="C645" s="4">
        <f>tussenblad!E634</f>
        <v>0</v>
      </c>
      <c r="D645" s="4">
        <f>tussenblad!H634</f>
        <v>0</v>
      </c>
      <c r="E645" s="25">
        <f>tussenblad!N634</f>
        <v>0</v>
      </c>
      <c r="F645" s="4">
        <f>tussenblad!O634</f>
        <v>0</v>
      </c>
      <c r="G645" s="4">
        <f>tussenblad!P634</f>
        <v>0</v>
      </c>
      <c r="H645" s="25">
        <f>tussenblad!BT634</f>
        <v>0</v>
      </c>
      <c r="I645" s="4">
        <f>tussenblad!Q634</f>
        <v>0</v>
      </c>
      <c r="J645" s="26">
        <f>tussenblad!R634</f>
        <v>0</v>
      </c>
      <c r="K645" s="4">
        <f>IF(tussenblad!$F634="HC","",tussenblad!F634)</f>
        <v>0</v>
      </c>
      <c r="L645" s="4">
        <f>IF(tussenblad!$F634="HC",1,0)</f>
        <v>0</v>
      </c>
      <c r="M645" s="4" t="str">
        <f>IF(tussenblad!V634="Uit",2,"")</f>
        <v/>
      </c>
      <c r="N645" s="4">
        <f>tussenblad!W634</f>
        <v>0</v>
      </c>
      <c r="O645" s="4">
        <f>tussenblad!BV634</f>
        <v>0</v>
      </c>
      <c r="P645" s="4">
        <f>tussenblad!BW634</f>
        <v>0</v>
      </c>
      <c r="Q645" s="4">
        <f>tussenblad!BX634</f>
        <v>0</v>
      </c>
      <c r="R645" s="4">
        <f>tussenblad!BY634</f>
        <v>0</v>
      </c>
      <c r="S645" s="4">
        <f>tussenblad!BZ634</f>
        <v>0</v>
      </c>
      <c r="T645" s="4">
        <f>tussenblad!CA634</f>
        <v>0</v>
      </c>
      <c r="U645" s="4">
        <f>tussenblad!CB634</f>
        <v>0</v>
      </c>
      <c r="V645" s="4">
        <f>tussenblad!CC634</f>
        <v>0</v>
      </c>
      <c r="W645" s="4" t="s">
        <v>94</v>
      </c>
      <c r="X645" s="4" t="s">
        <v>94</v>
      </c>
      <c r="Y645" s="4" t="s">
        <v>94</v>
      </c>
      <c r="Z645" s="4" t="s">
        <v>95</v>
      </c>
      <c r="AA645" s="4" t="s">
        <v>95</v>
      </c>
      <c r="AB645" s="4" t="s">
        <v>95</v>
      </c>
      <c r="AC645" s="4" t="s">
        <v>91</v>
      </c>
      <c r="AD645" s="4" t="s">
        <v>91</v>
      </c>
      <c r="AE645" s="4">
        <v>0</v>
      </c>
      <c r="AF645" s="4">
        <v>0</v>
      </c>
      <c r="AG645" s="4">
        <f>tussenblad!J634</f>
        <v>0</v>
      </c>
      <c r="AH645" s="4">
        <f>tussenblad!I634</f>
        <v>0</v>
      </c>
    </row>
    <row r="646" spans="1:34" x14ac:dyDescent="0.2">
      <c r="A646" s="4" t="s">
        <v>93</v>
      </c>
      <c r="B646" s="4" t="str">
        <f>IF(C646=0,"&lt;BLANK&gt;",Basisgegevens!$F$3)</f>
        <v>&lt;BLANK&gt;</v>
      </c>
      <c r="C646" s="4">
        <f>tussenblad!E635</f>
        <v>0</v>
      </c>
      <c r="D646" s="4">
        <f>tussenblad!H635</f>
        <v>0</v>
      </c>
      <c r="E646" s="25">
        <f>tussenblad!N635</f>
        <v>0</v>
      </c>
      <c r="F646" s="4">
        <f>tussenblad!O635</f>
        <v>0</v>
      </c>
      <c r="G646" s="4">
        <f>tussenblad!P635</f>
        <v>0</v>
      </c>
      <c r="H646" s="25">
        <f>tussenblad!BT635</f>
        <v>0</v>
      </c>
      <c r="I646" s="4">
        <f>tussenblad!Q635</f>
        <v>0</v>
      </c>
      <c r="J646" s="26">
        <f>tussenblad!R635</f>
        <v>0</v>
      </c>
      <c r="K646" s="4">
        <f>IF(tussenblad!$F635="HC","",tussenblad!F635)</f>
        <v>0</v>
      </c>
      <c r="L646" s="4">
        <f>IF(tussenblad!$F635="HC",1,0)</f>
        <v>0</v>
      </c>
      <c r="M646" s="4" t="str">
        <f>IF(tussenblad!V635="Uit",2,"")</f>
        <v/>
      </c>
      <c r="N646" s="4">
        <f>tussenblad!W635</f>
        <v>0</v>
      </c>
      <c r="O646" s="4">
        <f>tussenblad!BV635</f>
        <v>0</v>
      </c>
      <c r="P646" s="4">
        <f>tussenblad!BW635</f>
        <v>0</v>
      </c>
      <c r="Q646" s="4">
        <f>tussenblad!BX635</f>
        <v>0</v>
      </c>
      <c r="R646" s="4">
        <f>tussenblad!BY635</f>
        <v>0</v>
      </c>
      <c r="S646" s="4">
        <f>tussenblad!BZ635</f>
        <v>0</v>
      </c>
      <c r="T646" s="4">
        <f>tussenblad!CA635</f>
        <v>0</v>
      </c>
      <c r="U646" s="4">
        <f>tussenblad!CB635</f>
        <v>0</v>
      </c>
      <c r="V646" s="4">
        <f>tussenblad!CC635</f>
        <v>0</v>
      </c>
      <c r="W646" s="4" t="s">
        <v>94</v>
      </c>
      <c r="X646" s="4" t="s">
        <v>94</v>
      </c>
      <c r="Y646" s="4" t="s">
        <v>94</v>
      </c>
      <c r="Z646" s="4" t="s">
        <v>95</v>
      </c>
      <c r="AA646" s="4" t="s">
        <v>95</v>
      </c>
      <c r="AB646" s="4" t="s">
        <v>95</v>
      </c>
      <c r="AC646" s="4" t="s">
        <v>91</v>
      </c>
      <c r="AD646" s="4" t="s">
        <v>91</v>
      </c>
      <c r="AE646" s="4">
        <v>0</v>
      </c>
      <c r="AF646" s="4">
        <v>0</v>
      </c>
      <c r="AG646" s="4">
        <f>tussenblad!J635</f>
        <v>0</v>
      </c>
      <c r="AH646" s="4">
        <f>tussenblad!I635</f>
        <v>0</v>
      </c>
    </row>
    <row r="647" spans="1:34" x14ac:dyDescent="0.2">
      <c r="A647" s="4" t="s">
        <v>93</v>
      </c>
      <c r="B647" s="4" t="str">
        <f>IF(C647=0,"&lt;BLANK&gt;",Basisgegevens!$F$3)</f>
        <v>&lt;BLANK&gt;</v>
      </c>
      <c r="C647" s="4">
        <f>tussenblad!E636</f>
        <v>0</v>
      </c>
      <c r="D647" s="4">
        <f>tussenblad!H636</f>
        <v>0</v>
      </c>
      <c r="E647" s="25">
        <f>tussenblad!N636</f>
        <v>0</v>
      </c>
      <c r="F647" s="4">
        <f>tussenblad!O636</f>
        <v>0</v>
      </c>
      <c r="G647" s="4">
        <f>tussenblad!P636</f>
        <v>0</v>
      </c>
      <c r="H647" s="25">
        <f>tussenblad!BT636</f>
        <v>0</v>
      </c>
      <c r="I647" s="4">
        <f>tussenblad!Q636</f>
        <v>0</v>
      </c>
      <c r="J647" s="26">
        <f>tussenblad!R636</f>
        <v>0</v>
      </c>
      <c r="K647" s="4">
        <f>IF(tussenblad!$F636="HC","",tussenblad!F636)</f>
        <v>0</v>
      </c>
      <c r="L647" s="4">
        <f>IF(tussenblad!$F636="HC",1,0)</f>
        <v>0</v>
      </c>
      <c r="M647" s="4" t="str">
        <f>IF(tussenblad!V636="Uit",2,"")</f>
        <v/>
      </c>
      <c r="N647" s="4">
        <f>tussenblad!W636</f>
        <v>0</v>
      </c>
      <c r="O647" s="4">
        <f>tussenblad!BV636</f>
        <v>0</v>
      </c>
      <c r="P647" s="4">
        <f>tussenblad!BW636</f>
        <v>0</v>
      </c>
      <c r="Q647" s="4">
        <f>tussenblad!BX636</f>
        <v>0</v>
      </c>
      <c r="R647" s="4">
        <f>tussenblad!BY636</f>
        <v>0</v>
      </c>
      <c r="S647" s="4">
        <f>tussenblad!BZ636</f>
        <v>0</v>
      </c>
      <c r="T647" s="4">
        <f>tussenblad!CA636</f>
        <v>0</v>
      </c>
      <c r="U647" s="4">
        <f>tussenblad!CB636</f>
        <v>0</v>
      </c>
      <c r="V647" s="4">
        <f>tussenblad!CC636</f>
        <v>0</v>
      </c>
      <c r="W647" s="4" t="s">
        <v>94</v>
      </c>
      <c r="X647" s="4" t="s">
        <v>94</v>
      </c>
      <c r="Y647" s="4" t="s">
        <v>94</v>
      </c>
      <c r="Z647" s="4" t="s">
        <v>95</v>
      </c>
      <c r="AA647" s="4" t="s">
        <v>95</v>
      </c>
      <c r="AB647" s="4" t="s">
        <v>95</v>
      </c>
      <c r="AC647" s="4" t="s">
        <v>91</v>
      </c>
      <c r="AD647" s="4" t="s">
        <v>91</v>
      </c>
      <c r="AE647" s="4">
        <v>0</v>
      </c>
      <c r="AF647" s="4">
        <v>0</v>
      </c>
      <c r="AG647" s="4">
        <f>tussenblad!J636</f>
        <v>0</v>
      </c>
      <c r="AH647" s="4">
        <f>tussenblad!I636</f>
        <v>0</v>
      </c>
    </row>
    <row r="648" spans="1:34" x14ac:dyDescent="0.2">
      <c r="A648" s="4" t="s">
        <v>93</v>
      </c>
      <c r="B648" s="4" t="str">
        <f>IF(C648=0,"&lt;BLANK&gt;",Basisgegevens!$F$3)</f>
        <v>&lt;BLANK&gt;</v>
      </c>
      <c r="C648" s="4">
        <f>tussenblad!E637</f>
        <v>0</v>
      </c>
      <c r="D648" s="4">
        <f>tussenblad!H637</f>
        <v>0</v>
      </c>
      <c r="E648" s="25">
        <f>tussenblad!N637</f>
        <v>0</v>
      </c>
      <c r="F648" s="4">
        <f>tussenblad!O637</f>
        <v>0</v>
      </c>
      <c r="G648" s="4">
        <f>tussenblad!P637</f>
        <v>0</v>
      </c>
      <c r="H648" s="25">
        <f>tussenblad!BT637</f>
        <v>0</v>
      </c>
      <c r="I648" s="4">
        <f>tussenblad!Q637</f>
        <v>0</v>
      </c>
      <c r="J648" s="26">
        <f>tussenblad!R637</f>
        <v>0</v>
      </c>
      <c r="K648" s="4">
        <f>IF(tussenblad!$F637="HC","",tussenblad!F637)</f>
        <v>0</v>
      </c>
      <c r="L648" s="4">
        <f>IF(tussenblad!$F637="HC",1,0)</f>
        <v>0</v>
      </c>
      <c r="M648" s="4" t="str">
        <f>IF(tussenblad!V637="Uit",2,"")</f>
        <v/>
      </c>
      <c r="N648" s="4">
        <f>tussenblad!W637</f>
        <v>0</v>
      </c>
      <c r="O648" s="4">
        <f>tussenblad!BV637</f>
        <v>0</v>
      </c>
      <c r="P648" s="4">
        <f>tussenblad!BW637</f>
        <v>0</v>
      </c>
      <c r="Q648" s="4">
        <f>tussenblad!BX637</f>
        <v>0</v>
      </c>
      <c r="R648" s="4">
        <f>tussenblad!BY637</f>
        <v>0</v>
      </c>
      <c r="S648" s="4">
        <f>tussenblad!BZ637</f>
        <v>0</v>
      </c>
      <c r="T648" s="4">
        <f>tussenblad!CA637</f>
        <v>0</v>
      </c>
      <c r="U648" s="4">
        <f>tussenblad!CB637</f>
        <v>0</v>
      </c>
      <c r="V648" s="4">
        <f>tussenblad!CC637</f>
        <v>0</v>
      </c>
      <c r="W648" s="4" t="s">
        <v>94</v>
      </c>
      <c r="X648" s="4" t="s">
        <v>94</v>
      </c>
      <c r="Y648" s="4" t="s">
        <v>94</v>
      </c>
      <c r="Z648" s="4" t="s">
        <v>95</v>
      </c>
      <c r="AA648" s="4" t="s">
        <v>95</v>
      </c>
      <c r="AB648" s="4" t="s">
        <v>95</v>
      </c>
      <c r="AC648" s="4" t="s">
        <v>91</v>
      </c>
      <c r="AD648" s="4" t="s">
        <v>91</v>
      </c>
      <c r="AE648" s="4">
        <v>0</v>
      </c>
      <c r="AF648" s="4">
        <v>0</v>
      </c>
      <c r="AG648" s="4">
        <f>tussenblad!J637</f>
        <v>0</v>
      </c>
      <c r="AH648" s="4">
        <f>tussenblad!I637</f>
        <v>0</v>
      </c>
    </row>
    <row r="649" spans="1:34" x14ac:dyDescent="0.2">
      <c r="A649" s="4" t="s">
        <v>93</v>
      </c>
      <c r="B649" s="4" t="str">
        <f>IF(C649=0,"&lt;BLANK&gt;",Basisgegevens!$F$3)</f>
        <v>&lt;BLANK&gt;</v>
      </c>
      <c r="C649" s="4">
        <f>tussenblad!E638</f>
        <v>0</v>
      </c>
      <c r="D649" s="4">
        <f>tussenblad!H638</f>
        <v>0</v>
      </c>
      <c r="E649" s="25">
        <f>tussenblad!N638</f>
        <v>0</v>
      </c>
      <c r="F649" s="4">
        <f>tussenblad!O638</f>
        <v>0</v>
      </c>
      <c r="G649" s="4">
        <f>tussenblad!P638</f>
        <v>0</v>
      </c>
      <c r="H649" s="25">
        <f>tussenblad!BT638</f>
        <v>0</v>
      </c>
      <c r="I649" s="4">
        <f>tussenblad!Q638</f>
        <v>0</v>
      </c>
      <c r="J649" s="26">
        <f>tussenblad!R638</f>
        <v>0</v>
      </c>
      <c r="K649" s="4">
        <f>IF(tussenblad!$F638="HC","",tussenblad!F638)</f>
        <v>0</v>
      </c>
      <c r="L649" s="4">
        <f>IF(tussenblad!$F638="HC",1,0)</f>
        <v>0</v>
      </c>
      <c r="M649" s="4" t="str">
        <f>IF(tussenblad!V638="Uit",2,"")</f>
        <v/>
      </c>
      <c r="N649" s="4">
        <f>tussenblad!W638</f>
        <v>0</v>
      </c>
      <c r="O649" s="4">
        <f>tussenblad!BV638</f>
        <v>0</v>
      </c>
      <c r="P649" s="4">
        <f>tussenblad!BW638</f>
        <v>0</v>
      </c>
      <c r="Q649" s="4">
        <f>tussenblad!BX638</f>
        <v>0</v>
      </c>
      <c r="R649" s="4">
        <f>tussenblad!BY638</f>
        <v>0</v>
      </c>
      <c r="S649" s="4">
        <f>tussenblad!BZ638</f>
        <v>0</v>
      </c>
      <c r="T649" s="4">
        <f>tussenblad!CA638</f>
        <v>0</v>
      </c>
      <c r="U649" s="4">
        <f>tussenblad!CB638</f>
        <v>0</v>
      </c>
      <c r="V649" s="4">
        <f>tussenblad!CC638</f>
        <v>0</v>
      </c>
      <c r="W649" s="4" t="s">
        <v>94</v>
      </c>
      <c r="X649" s="4" t="s">
        <v>94</v>
      </c>
      <c r="Y649" s="4" t="s">
        <v>94</v>
      </c>
      <c r="Z649" s="4" t="s">
        <v>95</v>
      </c>
      <c r="AA649" s="4" t="s">
        <v>95</v>
      </c>
      <c r="AB649" s="4" t="s">
        <v>95</v>
      </c>
      <c r="AC649" s="4" t="s">
        <v>91</v>
      </c>
      <c r="AD649" s="4" t="s">
        <v>91</v>
      </c>
      <c r="AE649" s="4">
        <v>0</v>
      </c>
      <c r="AF649" s="4">
        <v>0</v>
      </c>
      <c r="AG649" s="4">
        <f>tussenblad!J638</f>
        <v>0</v>
      </c>
      <c r="AH649" s="4">
        <f>tussenblad!I638</f>
        <v>0</v>
      </c>
    </row>
    <row r="650" spans="1:34" x14ac:dyDescent="0.2">
      <c r="A650" s="4" t="s">
        <v>93</v>
      </c>
      <c r="B650" s="4" t="str">
        <f>IF(C650=0,"&lt;BLANK&gt;",Basisgegevens!$F$3)</f>
        <v>&lt;BLANK&gt;</v>
      </c>
      <c r="C650" s="4">
        <f>tussenblad!E639</f>
        <v>0</v>
      </c>
      <c r="D650" s="4">
        <f>tussenblad!H639</f>
        <v>0</v>
      </c>
      <c r="E650" s="25">
        <f>tussenblad!N639</f>
        <v>0</v>
      </c>
      <c r="F650" s="4">
        <f>tussenblad!O639</f>
        <v>0</v>
      </c>
      <c r="G650" s="4">
        <f>tussenblad!P639</f>
        <v>0</v>
      </c>
      <c r="H650" s="25">
        <f>tussenblad!BT639</f>
        <v>0</v>
      </c>
      <c r="I650" s="4">
        <f>tussenblad!Q639</f>
        <v>0</v>
      </c>
      <c r="J650" s="26">
        <f>tussenblad!R639</f>
        <v>0</v>
      </c>
      <c r="K650" s="4">
        <f>IF(tussenblad!$F639="HC","",tussenblad!F639)</f>
        <v>0</v>
      </c>
      <c r="L650" s="4">
        <f>IF(tussenblad!$F639="HC",1,0)</f>
        <v>0</v>
      </c>
      <c r="M650" s="4" t="str">
        <f>IF(tussenblad!V639="Uit",2,"")</f>
        <v/>
      </c>
      <c r="N650" s="4">
        <f>tussenblad!W639</f>
        <v>0</v>
      </c>
      <c r="O650" s="4">
        <f>tussenblad!BV639</f>
        <v>0</v>
      </c>
      <c r="P650" s="4">
        <f>tussenblad!BW639</f>
        <v>0</v>
      </c>
      <c r="Q650" s="4">
        <f>tussenblad!BX639</f>
        <v>0</v>
      </c>
      <c r="R650" s="4">
        <f>tussenblad!BY639</f>
        <v>0</v>
      </c>
      <c r="S650" s="4">
        <f>tussenblad!BZ639</f>
        <v>0</v>
      </c>
      <c r="T650" s="4">
        <f>tussenblad!CA639</f>
        <v>0</v>
      </c>
      <c r="U650" s="4">
        <f>tussenblad!CB639</f>
        <v>0</v>
      </c>
      <c r="V650" s="4">
        <f>tussenblad!CC639</f>
        <v>0</v>
      </c>
      <c r="W650" s="4" t="s">
        <v>94</v>
      </c>
      <c r="X650" s="4" t="s">
        <v>94</v>
      </c>
      <c r="Y650" s="4" t="s">
        <v>94</v>
      </c>
      <c r="Z650" s="4" t="s">
        <v>95</v>
      </c>
      <c r="AA650" s="4" t="s">
        <v>95</v>
      </c>
      <c r="AB650" s="4" t="s">
        <v>95</v>
      </c>
      <c r="AC650" s="4" t="s">
        <v>91</v>
      </c>
      <c r="AD650" s="4" t="s">
        <v>91</v>
      </c>
      <c r="AE650" s="4">
        <v>0</v>
      </c>
      <c r="AF650" s="4">
        <v>0</v>
      </c>
      <c r="AG650" s="4">
        <f>tussenblad!J639</f>
        <v>0</v>
      </c>
      <c r="AH650" s="4">
        <f>tussenblad!I639</f>
        <v>0</v>
      </c>
    </row>
    <row r="651" spans="1:34" x14ac:dyDescent="0.2">
      <c r="A651" s="4" t="s">
        <v>93</v>
      </c>
      <c r="B651" s="4" t="str">
        <f>IF(C651=0,"&lt;BLANK&gt;",Basisgegevens!$F$3)</f>
        <v>&lt;BLANK&gt;</v>
      </c>
      <c r="C651" s="4">
        <f>tussenblad!E640</f>
        <v>0</v>
      </c>
      <c r="D651" s="4">
        <f>tussenblad!H640</f>
        <v>0</v>
      </c>
      <c r="E651" s="25">
        <f>tussenblad!N640</f>
        <v>0</v>
      </c>
      <c r="F651" s="4">
        <f>tussenblad!O640</f>
        <v>0</v>
      </c>
      <c r="G651" s="4">
        <f>tussenblad!P640</f>
        <v>0</v>
      </c>
      <c r="H651" s="25">
        <f>tussenblad!BT640</f>
        <v>0</v>
      </c>
      <c r="I651" s="4">
        <f>tussenblad!Q640</f>
        <v>0</v>
      </c>
      <c r="J651" s="26">
        <f>tussenblad!R640</f>
        <v>0</v>
      </c>
      <c r="K651" s="4">
        <f>IF(tussenblad!$F640="HC","",tussenblad!F640)</f>
        <v>0</v>
      </c>
      <c r="L651" s="4">
        <f>IF(tussenblad!$F640="HC",1,0)</f>
        <v>0</v>
      </c>
      <c r="M651" s="4" t="str">
        <f>IF(tussenblad!V640="Uit",2,"")</f>
        <v/>
      </c>
      <c r="N651" s="4">
        <f>tussenblad!W640</f>
        <v>0</v>
      </c>
      <c r="O651" s="4">
        <f>tussenblad!BV640</f>
        <v>0</v>
      </c>
      <c r="P651" s="4">
        <f>tussenblad!BW640</f>
        <v>0</v>
      </c>
      <c r="Q651" s="4">
        <f>tussenblad!BX640</f>
        <v>0</v>
      </c>
      <c r="R651" s="4">
        <f>tussenblad!BY640</f>
        <v>0</v>
      </c>
      <c r="S651" s="4">
        <f>tussenblad!BZ640</f>
        <v>0</v>
      </c>
      <c r="T651" s="4">
        <f>tussenblad!CA640</f>
        <v>0</v>
      </c>
      <c r="U651" s="4">
        <f>tussenblad!CB640</f>
        <v>0</v>
      </c>
      <c r="V651" s="4">
        <f>tussenblad!CC640</f>
        <v>0</v>
      </c>
      <c r="W651" s="4" t="s">
        <v>94</v>
      </c>
      <c r="X651" s="4" t="s">
        <v>94</v>
      </c>
      <c r="Y651" s="4" t="s">
        <v>94</v>
      </c>
      <c r="Z651" s="4" t="s">
        <v>95</v>
      </c>
      <c r="AA651" s="4" t="s">
        <v>95</v>
      </c>
      <c r="AB651" s="4" t="s">
        <v>95</v>
      </c>
      <c r="AC651" s="4" t="s">
        <v>91</v>
      </c>
      <c r="AD651" s="4" t="s">
        <v>91</v>
      </c>
      <c r="AE651" s="4">
        <v>0</v>
      </c>
      <c r="AF651" s="4">
        <v>0</v>
      </c>
      <c r="AG651" s="4">
        <f>tussenblad!J640</f>
        <v>0</v>
      </c>
      <c r="AH651" s="4">
        <f>tussenblad!I640</f>
        <v>0</v>
      </c>
    </row>
    <row r="652" spans="1:34" x14ac:dyDescent="0.2">
      <c r="A652" s="4" t="s">
        <v>93</v>
      </c>
      <c r="B652" s="4" t="str">
        <f>IF(C652=0,"&lt;BLANK&gt;",Basisgegevens!$F$3)</f>
        <v>&lt;BLANK&gt;</v>
      </c>
      <c r="C652" s="4">
        <f>tussenblad!E641</f>
        <v>0</v>
      </c>
      <c r="D652" s="4">
        <f>tussenblad!H641</f>
        <v>0</v>
      </c>
      <c r="E652" s="25">
        <f>tussenblad!N641</f>
        <v>0</v>
      </c>
      <c r="F652" s="4">
        <f>tussenblad!O641</f>
        <v>0</v>
      </c>
      <c r="G652" s="4">
        <f>tussenblad!P641</f>
        <v>0</v>
      </c>
      <c r="H652" s="25">
        <f>tussenblad!BT641</f>
        <v>0</v>
      </c>
      <c r="I652" s="4">
        <f>tussenblad!Q641</f>
        <v>0</v>
      </c>
      <c r="J652" s="26">
        <f>tussenblad!R641</f>
        <v>0</v>
      </c>
      <c r="K652" s="4">
        <f>IF(tussenblad!$F641="HC","",tussenblad!F641)</f>
        <v>0</v>
      </c>
      <c r="L652" s="4">
        <f>IF(tussenblad!$F641="HC",1,0)</f>
        <v>0</v>
      </c>
      <c r="M652" s="4" t="str">
        <f>IF(tussenblad!V641="Uit",2,"")</f>
        <v/>
      </c>
      <c r="N652" s="4">
        <f>tussenblad!W641</f>
        <v>0</v>
      </c>
      <c r="O652" s="4">
        <f>tussenblad!BV641</f>
        <v>0</v>
      </c>
      <c r="P652" s="4">
        <f>tussenblad!BW641</f>
        <v>0</v>
      </c>
      <c r="Q652" s="4">
        <f>tussenblad!BX641</f>
        <v>0</v>
      </c>
      <c r="R652" s="4">
        <f>tussenblad!BY641</f>
        <v>0</v>
      </c>
      <c r="S652" s="4">
        <f>tussenblad!BZ641</f>
        <v>0</v>
      </c>
      <c r="T652" s="4">
        <f>tussenblad!CA641</f>
        <v>0</v>
      </c>
      <c r="U652" s="4">
        <f>tussenblad!CB641</f>
        <v>0</v>
      </c>
      <c r="V652" s="4">
        <f>tussenblad!CC641</f>
        <v>0</v>
      </c>
      <c r="W652" s="4" t="s">
        <v>94</v>
      </c>
      <c r="X652" s="4" t="s">
        <v>94</v>
      </c>
      <c r="Y652" s="4" t="s">
        <v>94</v>
      </c>
      <c r="Z652" s="4" t="s">
        <v>95</v>
      </c>
      <c r="AA652" s="4" t="s">
        <v>95</v>
      </c>
      <c r="AB652" s="4" t="s">
        <v>95</v>
      </c>
      <c r="AC652" s="4" t="s">
        <v>91</v>
      </c>
      <c r="AD652" s="4" t="s">
        <v>91</v>
      </c>
      <c r="AE652" s="4">
        <v>0</v>
      </c>
      <c r="AF652" s="4">
        <v>0</v>
      </c>
      <c r="AG652" s="4">
        <f>tussenblad!J641</f>
        <v>0</v>
      </c>
      <c r="AH652" s="4">
        <f>tussenblad!I641</f>
        <v>0</v>
      </c>
    </row>
    <row r="653" spans="1:34" x14ac:dyDescent="0.2">
      <c r="A653" s="4" t="s">
        <v>93</v>
      </c>
      <c r="B653" s="4" t="str">
        <f>IF(C653=0,"&lt;BLANK&gt;",Basisgegevens!$F$3)</f>
        <v>&lt;BLANK&gt;</v>
      </c>
      <c r="C653" s="4">
        <f>tussenblad!E642</f>
        <v>0</v>
      </c>
      <c r="D653" s="4">
        <f>tussenblad!H642</f>
        <v>0</v>
      </c>
      <c r="E653" s="25">
        <f>tussenblad!N642</f>
        <v>0</v>
      </c>
      <c r="F653" s="4">
        <f>tussenblad!O642</f>
        <v>0</v>
      </c>
      <c r="G653" s="4">
        <f>tussenblad!P642</f>
        <v>0</v>
      </c>
      <c r="H653" s="25">
        <f>tussenblad!BT642</f>
        <v>0</v>
      </c>
      <c r="I653" s="4">
        <f>tussenblad!Q642</f>
        <v>0</v>
      </c>
      <c r="J653" s="26">
        <f>tussenblad!R642</f>
        <v>0</v>
      </c>
      <c r="K653" s="4">
        <f>IF(tussenblad!$F642="HC","",tussenblad!F642)</f>
        <v>0</v>
      </c>
      <c r="L653" s="4">
        <f>IF(tussenblad!$F642="HC",1,0)</f>
        <v>0</v>
      </c>
      <c r="M653" s="4" t="str">
        <f>IF(tussenblad!V642="Uit",2,"")</f>
        <v/>
      </c>
      <c r="N653" s="4">
        <f>tussenblad!W642</f>
        <v>0</v>
      </c>
      <c r="O653" s="4">
        <f>tussenblad!BV642</f>
        <v>0</v>
      </c>
      <c r="P653" s="4">
        <f>tussenblad!BW642</f>
        <v>0</v>
      </c>
      <c r="Q653" s="4">
        <f>tussenblad!BX642</f>
        <v>0</v>
      </c>
      <c r="R653" s="4">
        <f>tussenblad!BY642</f>
        <v>0</v>
      </c>
      <c r="S653" s="4">
        <f>tussenblad!BZ642</f>
        <v>0</v>
      </c>
      <c r="T653" s="4">
        <f>tussenblad!CA642</f>
        <v>0</v>
      </c>
      <c r="U653" s="4">
        <f>tussenblad!CB642</f>
        <v>0</v>
      </c>
      <c r="V653" s="4">
        <f>tussenblad!CC642</f>
        <v>0</v>
      </c>
      <c r="W653" s="4" t="s">
        <v>94</v>
      </c>
      <c r="X653" s="4" t="s">
        <v>94</v>
      </c>
      <c r="Y653" s="4" t="s">
        <v>94</v>
      </c>
      <c r="Z653" s="4" t="s">
        <v>95</v>
      </c>
      <c r="AA653" s="4" t="s">
        <v>95</v>
      </c>
      <c r="AB653" s="4" t="s">
        <v>95</v>
      </c>
      <c r="AC653" s="4" t="s">
        <v>91</v>
      </c>
      <c r="AD653" s="4" t="s">
        <v>91</v>
      </c>
      <c r="AE653" s="4">
        <v>0</v>
      </c>
      <c r="AF653" s="4">
        <v>0</v>
      </c>
      <c r="AG653" s="4">
        <f>tussenblad!J642</f>
        <v>0</v>
      </c>
      <c r="AH653" s="4">
        <f>tussenblad!I642</f>
        <v>0</v>
      </c>
    </row>
    <row r="654" spans="1:34" x14ac:dyDescent="0.2">
      <c r="A654" s="4" t="s">
        <v>93</v>
      </c>
      <c r="B654" s="4" t="str">
        <f>IF(C654=0,"&lt;BLANK&gt;",Basisgegevens!$F$3)</f>
        <v>&lt;BLANK&gt;</v>
      </c>
      <c r="C654" s="4">
        <f>tussenblad!E643</f>
        <v>0</v>
      </c>
      <c r="D654" s="4">
        <f>tussenblad!H643</f>
        <v>0</v>
      </c>
      <c r="E654" s="25">
        <f>tussenblad!N643</f>
        <v>0</v>
      </c>
      <c r="F654" s="4">
        <f>tussenblad!O643</f>
        <v>0</v>
      </c>
      <c r="G654" s="4">
        <f>tussenblad!P643</f>
        <v>0</v>
      </c>
      <c r="H654" s="25">
        <f>tussenblad!BT643</f>
        <v>0</v>
      </c>
      <c r="I654" s="4">
        <f>tussenblad!Q643</f>
        <v>0</v>
      </c>
      <c r="J654" s="26">
        <f>tussenblad!R643</f>
        <v>0</v>
      </c>
      <c r="K654" s="4">
        <f>IF(tussenblad!$F643="HC","",tussenblad!F643)</f>
        <v>0</v>
      </c>
      <c r="L654" s="4">
        <f>IF(tussenblad!$F643="HC",1,0)</f>
        <v>0</v>
      </c>
      <c r="M654" s="4" t="str">
        <f>IF(tussenblad!V643="Uit",2,"")</f>
        <v/>
      </c>
      <c r="N654" s="4">
        <f>tussenblad!W643</f>
        <v>0</v>
      </c>
      <c r="O654" s="4">
        <f>tussenblad!BV643</f>
        <v>0</v>
      </c>
      <c r="P654" s="4">
        <f>tussenblad!BW643</f>
        <v>0</v>
      </c>
      <c r="Q654" s="4">
        <f>tussenblad!BX643</f>
        <v>0</v>
      </c>
      <c r="R654" s="4">
        <f>tussenblad!BY643</f>
        <v>0</v>
      </c>
      <c r="S654" s="4">
        <f>tussenblad!BZ643</f>
        <v>0</v>
      </c>
      <c r="T654" s="4">
        <f>tussenblad!CA643</f>
        <v>0</v>
      </c>
      <c r="U654" s="4">
        <f>tussenblad!CB643</f>
        <v>0</v>
      </c>
      <c r="V654" s="4">
        <f>tussenblad!CC643</f>
        <v>0</v>
      </c>
      <c r="W654" s="4" t="s">
        <v>94</v>
      </c>
      <c r="X654" s="4" t="s">
        <v>94</v>
      </c>
      <c r="Y654" s="4" t="s">
        <v>94</v>
      </c>
      <c r="Z654" s="4" t="s">
        <v>95</v>
      </c>
      <c r="AA654" s="4" t="s">
        <v>95</v>
      </c>
      <c r="AB654" s="4" t="s">
        <v>95</v>
      </c>
      <c r="AC654" s="4" t="s">
        <v>91</v>
      </c>
      <c r="AD654" s="4" t="s">
        <v>91</v>
      </c>
      <c r="AE654" s="4">
        <v>0</v>
      </c>
      <c r="AF654" s="4">
        <v>0</v>
      </c>
      <c r="AG654" s="4">
        <f>tussenblad!J643</f>
        <v>0</v>
      </c>
      <c r="AH654" s="4">
        <f>tussenblad!I643</f>
        <v>0</v>
      </c>
    </row>
    <row r="655" spans="1:34" x14ac:dyDescent="0.2">
      <c r="A655" s="4" t="s">
        <v>93</v>
      </c>
      <c r="B655" s="4" t="str">
        <f>IF(C655=0,"&lt;BLANK&gt;",Basisgegevens!$F$3)</f>
        <v>&lt;BLANK&gt;</v>
      </c>
      <c r="C655" s="4">
        <f>tussenblad!E644</f>
        <v>0</v>
      </c>
      <c r="D655" s="4">
        <f>tussenblad!H644</f>
        <v>0</v>
      </c>
      <c r="E655" s="25">
        <f>tussenblad!N644</f>
        <v>0</v>
      </c>
      <c r="F655" s="4">
        <f>tussenblad!O644</f>
        <v>0</v>
      </c>
      <c r="G655" s="4">
        <f>tussenblad!P644</f>
        <v>0</v>
      </c>
      <c r="H655" s="25">
        <f>tussenblad!BT644</f>
        <v>0</v>
      </c>
      <c r="I655" s="4">
        <f>tussenblad!Q644</f>
        <v>0</v>
      </c>
      <c r="J655" s="26">
        <f>tussenblad!R644</f>
        <v>0</v>
      </c>
      <c r="K655" s="4">
        <f>IF(tussenblad!$F644="HC","",tussenblad!F644)</f>
        <v>0</v>
      </c>
      <c r="L655" s="4">
        <f>IF(tussenblad!$F644="HC",1,0)</f>
        <v>0</v>
      </c>
      <c r="M655" s="4" t="str">
        <f>IF(tussenblad!V644="Uit",2,"")</f>
        <v/>
      </c>
      <c r="N655" s="4">
        <f>tussenblad!W644</f>
        <v>0</v>
      </c>
      <c r="O655" s="4">
        <f>tussenblad!BV644</f>
        <v>0</v>
      </c>
      <c r="P655" s="4">
        <f>tussenblad!BW644</f>
        <v>0</v>
      </c>
      <c r="Q655" s="4">
        <f>tussenblad!BX644</f>
        <v>0</v>
      </c>
      <c r="R655" s="4">
        <f>tussenblad!BY644</f>
        <v>0</v>
      </c>
      <c r="S655" s="4">
        <f>tussenblad!BZ644</f>
        <v>0</v>
      </c>
      <c r="T655" s="4">
        <f>tussenblad!CA644</f>
        <v>0</v>
      </c>
      <c r="U655" s="4">
        <f>tussenblad!CB644</f>
        <v>0</v>
      </c>
      <c r="V655" s="4">
        <f>tussenblad!CC644</f>
        <v>0</v>
      </c>
      <c r="W655" s="4" t="s">
        <v>94</v>
      </c>
      <c r="X655" s="4" t="s">
        <v>94</v>
      </c>
      <c r="Y655" s="4" t="s">
        <v>94</v>
      </c>
      <c r="Z655" s="4" t="s">
        <v>95</v>
      </c>
      <c r="AA655" s="4" t="s">
        <v>95</v>
      </c>
      <c r="AB655" s="4" t="s">
        <v>95</v>
      </c>
      <c r="AC655" s="4" t="s">
        <v>91</v>
      </c>
      <c r="AD655" s="4" t="s">
        <v>91</v>
      </c>
      <c r="AE655" s="4">
        <v>0</v>
      </c>
      <c r="AF655" s="4">
        <v>0</v>
      </c>
      <c r="AG655" s="4">
        <f>tussenblad!J644</f>
        <v>0</v>
      </c>
      <c r="AH655" s="4">
        <f>tussenblad!I644</f>
        <v>0</v>
      </c>
    </row>
    <row r="656" spans="1:34" x14ac:dyDescent="0.2">
      <c r="A656" s="4" t="s">
        <v>93</v>
      </c>
      <c r="B656" s="4" t="str">
        <f>IF(C656=0,"&lt;BLANK&gt;",Basisgegevens!$F$3)</f>
        <v>&lt;BLANK&gt;</v>
      </c>
      <c r="C656" s="4">
        <f>tussenblad!E645</f>
        <v>0</v>
      </c>
      <c r="D656" s="4">
        <f>tussenblad!H645</f>
        <v>0</v>
      </c>
      <c r="E656" s="25">
        <f>tussenblad!N645</f>
        <v>0</v>
      </c>
      <c r="F656" s="4">
        <f>tussenblad!O645</f>
        <v>0</v>
      </c>
      <c r="G656" s="4">
        <f>tussenblad!P645</f>
        <v>0</v>
      </c>
      <c r="H656" s="25">
        <f>tussenblad!BT645</f>
        <v>0</v>
      </c>
      <c r="I656" s="4">
        <f>tussenblad!Q645</f>
        <v>0</v>
      </c>
      <c r="J656" s="26">
        <f>tussenblad!R645</f>
        <v>0</v>
      </c>
      <c r="K656" s="4">
        <f>IF(tussenblad!$F645="HC","",tussenblad!F645)</f>
        <v>0</v>
      </c>
      <c r="L656" s="4">
        <f>IF(tussenblad!$F645="HC",1,0)</f>
        <v>0</v>
      </c>
      <c r="M656" s="4" t="str">
        <f>IF(tussenblad!V645="Uit",2,"")</f>
        <v/>
      </c>
      <c r="N656" s="4">
        <f>tussenblad!W645</f>
        <v>0</v>
      </c>
      <c r="O656" s="4">
        <f>tussenblad!BV645</f>
        <v>0</v>
      </c>
      <c r="P656" s="4">
        <f>tussenblad!BW645</f>
        <v>0</v>
      </c>
      <c r="Q656" s="4">
        <f>tussenblad!BX645</f>
        <v>0</v>
      </c>
      <c r="R656" s="4">
        <f>tussenblad!BY645</f>
        <v>0</v>
      </c>
      <c r="S656" s="4">
        <f>tussenblad!BZ645</f>
        <v>0</v>
      </c>
      <c r="T656" s="4">
        <f>tussenblad!CA645</f>
        <v>0</v>
      </c>
      <c r="U656" s="4">
        <f>tussenblad!CB645</f>
        <v>0</v>
      </c>
      <c r="V656" s="4">
        <f>tussenblad!CC645</f>
        <v>0</v>
      </c>
      <c r="W656" s="4" t="s">
        <v>94</v>
      </c>
      <c r="X656" s="4" t="s">
        <v>94</v>
      </c>
      <c r="Y656" s="4" t="s">
        <v>94</v>
      </c>
      <c r="Z656" s="4" t="s">
        <v>95</v>
      </c>
      <c r="AA656" s="4" t="s">
        <v>95</v>
      </c>
      <c r="AB656" s="4" t="s">
        <v>95</v>
      </c>
      <c r="AC656" s="4" t="s">
        <v>91</v>
      </c>
      <c r="AD656" s="4" t="s">
        <v>91</v>
      </c>
      <c r="AE656" s="4">
        <v>0</v>
      </c>
      <c r="AF656" s="4">
        <v>0</v>
      </c>
      <c r="AG656" s="4">
        <f>tussenblad!J645</f>
        <v>0</v>
      </c>
      <c r="AH656" s="4">
        <f>tussenblad!I645</f>
        <v>0</v>
      </c>
    </row>
    <row r="657" spans="1:34" x14ac:dyDescent="0.2">
      <c r="A657" s="4" t="s">
        <v>93</v>
      </c>
      <c r="B657" s="4" t="str">
        <f>IF(C657=0,"&lt;BLANK&gt;",Basisgegevens!$F$3)</f>
        <v>&lt;BLANK&gt;</v>
      </c>
      <c r="C657" s="4">
        <f>tussenblad!E646</f>
        <v>0</v>
      </c>
      <c r="D657" s="4">
        <f>tussenblad!H646</f>
        <v>0</v>
      </c>
      <c r="E657" s="25">
        <f>tussenblad!N646</f>
        <v>0</v>
      </c>
      <c r="F657" s="4">
        <f>tussenblad!O646</f>
        <v>0</v>
      </c>
      <c r="G657" s="4">
        <f>tussenblad!P646</f>
        <v>0</v>
      </c>
      <c r="H657" s="25">
        <f>tussenblad!BT646</f>
        <v>0</v>
      </c>
      <c r="I657" s="4">
        <f>tussenblad!Q646</f>
        <v>0</v>
      </c>
      <c r="J657" s="26">
        <f>tussenblad!R646</f>
        <v>0</v>
      </c>
      <c r="K657" s="4">
        <f>IF(tussenblad!$F646="HC","",tussenblad!F646)</f>
        <v>0</v>
      </c>
      <c r="L657" s="4">
        <f>IF(tussenblad!$F646="HC",1,0)</f>
        <v>0</v>
      </c>
      <c r="M657" s="4" t="str">
        <f>IF(tussenblad!V646="Uit",2,"")</f>
        <v/>
      </c>
      <c r="N657" s="4">
        <f>tussenblad!W646</f>
        <v>0</v>
      </c>
      <c r="O657" s="4">
        <f>tussenblad!BV646</f>
        <v>0</v>
      </c>
      <c r="P657" s="4">
        <f>tussenblad!BW646</f>
        <v>0</v>
      </c>
      <c r="Q657" s="4">
        <f>tussenblad!BX646</f>
        <v>0</v>
      </c>
      <c r="R657" s="4">
        <f>tussenblad!BY646</f>
        <v>0</v>
      </c>
      <c r="S657" s="4">
        <f>tussenblad!BZ646</f>
        <v>0</v>
      </c>
      <c r="T657" s="4">
        <f>tussenblad!CA646</f>
        <v>0</v>
      </c>
      <c r="U657" s="4">
        <f>tussenblad!CB646</f>
        <v>0</v>
      </c>
      <c r="V657" s="4">
        <f>tussenblad!CC646</f>
        <v>0</v>
      </c>
      <c r="W657" s="4" t="s">
        <v>94</v>
      </c>
      <c r="X657" s="4" t="s">
        <v>94</v>
      </c>
      <c r="Y657" s="4" t="s">
        <v>94</v>
      </c>
      <c r="Z657" s="4" t="s">
        <v>95</v>
      </c>
      <c r="AA657" s="4" t="s">
        <v>95</v>
      </c>
      <c r="AB657" s="4" t="s">
        <v>95</v>
      </c>
      <c r="AC657" s="4" t="s">
        <v>91</v>
      </c>
      <c r="AD657" s="4" t="s">
        <v>91</v>
      </c>
      <c r="AE657" s="4">
        <v>0</v>
      </c>
      <c r="AF657" s="4">
        <v>0</v>
      </c>
      <c r="AG657" s="4">
        <f>tussenblad!J646</f>
        <v>0</v>
      </c>
      <c r="AH657" s="4">
        <f>tussenblad!I646</f>
        <v>0</v>
      </c>
    </row>
    <row r="658" spans="1:34" x14ac:dyDescent="0.2">
      <c r="A658" s="4" t="s">
        <v>93</v>
      </c>
      <c r="B658" s="4" t="str">
        <f>IF(C658=0,"&lt;BLANK&gt;",Basisgegevens!$F$3)</f>
        <v>&lt;BLANK&gt;</v>
      </c>
      <c r="C658" s="4">
        <f>tussenblad!E647</f>
        <v>0</v>
      </c>
      <c r="D658" s="4">
        <f>tussenblad!H647</f>
        <v>0</v>
      </c>
      <c r="E658" s="25">
        <f>tussenblad!N647</f>
        <v>0</v>
      </c>
      <c r="F658" s="4">
        <f>tussenblad!O647</f>
        <v>0</v>
      </c>
      <c r="G658" s="4">
        <f>tussenblad!P647</f>
        <v>0</v>
      </c>
      <c r="H658" s="25">
        <f>tussenblad!BT647</f>
        <v>0</v>
      </c>
      <c r="I658" s="4">
        <f>tussenblad!Q647</f>
        <v>0</v>
      </c>
      <c r="J658" s="26">
        <f>tussenblad!R647</f>
        <v>0</v>
      </c>
      <c r="K658" s="4">
        <f>IF(tussenblad!$F647="HC","",tussenblad!F647)</f>
        <v>0</v>
      </c>
      <c r="L658" s="4">
        <f>IF(tussenblad!$F647="HC",1,0)</f>
        <v>0</v>
      </c>
      <c r="M658" s="4" t="str">
        <f>IF(tussenblad!V647="Uit",2,"")</f>
        <v/>
      </c>
      <c r="N658" s="4">
        <f>tussenblad!W647</f>
        <v>0</v>
      </c>
      <c r="O658" s="4">
        <f>tussenblad!BV647</f>
        <v>0</v>
      </c>
      <c r="P658" s="4">
        <f>tussenblad!BW647</f>
        <v>0</v>
      </c>
      <c r="Q658" s="4">
        <f>tussenblad!BX647</f>
        <v>0</v>
      </c>
      <c r="R658" s="4">
        <f>tussenblad!BY647</f>
        <v>0</v>
      </c>
      <c r="S658" s="4">
        <f>tussenblad!BZ647</f>
        <v>0</v>
      </c>
      <c r="T658" s="4">
        <f>tussenblad!CA647</f>
        <v>0</v>
      </c>
      <c r="U658" s="4">
        <f>tussenblad!CB647</f>
        <v>0</v>
      </c>
      <c r="V658" s="4">
        <f>tussenblad!CC647</f>
        <v>0</v>
      </c>
      <c r="W658" s="4" t="s">
        <v>94</v>
      </c>
      <c r="X658" s="4" t="s">
        <v>94</v>
      </c>
      <c r="Y658" s="4" t="s">
        <v>94</v>
      </c>
      <c r="Z658" s="4" t="s">
        <v>95</v>
      </c>
      <c r="AA658" s="4" t="s">
        <v>95</v>
      </c>
      <c r="AB658" s="4" t="s">
        <v>95</v>
      </c>
      <c r="AC658" s="4" t="s">
        <v>91</v>
      </c>
      <c r="AD658" s="4" t="s">
        <v>91</v>
      </c>
      <c r="AE658" s="4">
        <v>0</v>
      </c>
      <c r="AF658" s="4">
        <v>0</v>
      </c>
      <c r="AG658" s="4">
        <f>tussenblad!J647</f>
        <v>0</v>
      </c>
      <c r="AH658" s="4">
        <f>tussenblad!I647</f>
        <v>0</v>
      </c>
    </row>
    <row r="659" spans="1:34" x14ac:dyDescent="0.2">
      <c r="A659" s="4" t="s">
        <v>93</v>
      </c>
      <c r="B659" s="4" t="str">
        <f>IF(C659=0,"&lt;BLANK&gt;",Basisgegevens!$F$3)</f>
        <v>&lt;BLANK&gt;</v>
      </c>
      <c r="C659" s="4">
        <f>tussenblad!E648</f>
        <v>0</v>
      </c>
      <c r="D659" s="4">
        <f>tussenblad!H648</f>
        <v>0</v>
      </c>
      <c r="E659" s="25">
        <f>tussenblad!N648</f>
        <v>0</v>
      </c>
      <c r="F659" s="4">
        <f>tussenblad!O648</f>
        <v>0</v>
      </c>
      <c r="G659" s="4">
        <f>tussenblad!P648</f>
        <v>0</v>
      </c>
      <c r="H659" s="25">
        <f>tussenblad!BT648</f>
        <v>0</v>
      </c>
      <c r="I659" s="4">
        <f>tussenblad!Q648</f>
        <v>0</v>
      </c>
      <c r="J659" s="26">
        <f>tussenblad!R648</f>
        <v>0</v>
      </c>
      <c r="K659" s="4">
        <f>IF(tussenblad!$F648="HC","",tussenblad!F648)</f>
        <v>0</v>
      </c>
      <c r="L659" s="4">
        <f>IF(tussenblad!$F648="HC",1,0)</f>
        <v>0</v>
      </c>
      <c r="M659" s="4" t="str">
        <f>IF(tussenblad!V648="Uit",2,"")</f>
        <v/>
      </c>
      <c r="N659" s="4">
        <f>tussenblad!W648</f>
        <v>0</v>
      </c>
      <c r="O659" s="4">
        <f>tussenblad!BV648</f>
        <v>0</v>
      </c>
      <c r="P659" s="4">
        <f>tussenblad!BW648</f>
        <v>0</v>
      </c>
      <c r="Q659" s="4">
        <f>tussenblad!BX648</f>
        <v>0</v>
      </c>
      <c r="R659" s="4">
        <f>tussenblad!BY648</f>
        <v>0</v>
      </c>
      <c r="S659" s="4">
        <f>tussenblad!BZ648</f>
        <v>0</v>
      </c>
      <c r="T659" s="4">
        <f>tussenblad!CA648</f>
        <v>0</v>
      </c>
      <c r="U659" s="4">
        <f>tussenblad!CB648</f>
        <v>0</v>
      </c>
      <c r="V659" s="4">
        <f>tussenblad!CC648</f>
        <v>0</v>
      </c>
      <c r="W659" s="4" t="s">
        <v>94</v>
      </c>
      <c r="X659" s="4" t="s">
        <v>94</v>
      </c>
      <c r="Y659" s="4" t="s">
        <v>94</v>
      </c>
      <c r="Z659" s="4" t="s">
        <v>95</v>
      </c>
      <c r="AA659" s="4" t="s">
        <v>95</v>
      </c>
      <c r="AB659" s="4" t="s">
        <v>95</v>
      </c>
      <c r="AC659" s="4" t="s">
        <v>91</v>
      </c>
      <c r="AD659" s="4" t="s">
        <v>91</v>
      </c>
      <c r="AE659" s="4">
        <v>0</v>
      </c>
      <c r="AF659" s="4">
        <v>0</v>
      </c>
      <c r="AG659" s="4">
        <f>tussenblad!J648</f>
        <v>0</v>
      </c>
      <c r="AH659" s="4">
        <f>tussenblad!I648</f>
        <v>0</v>
      </c>
    </row>
    <row r="660" spans="1:34" x14ac:dyDescent="0.2">
      <c r="A660" s="4" t="s">
        <v>93</v>
      </c>
      <c r="B660" s="4" t="str">
        <f>IF(C660=0,"&lt;BLANK&gt;",Basisgegevens!$F$3)</f>
        <v>&lt;BLANK&gt;</v>
      </c>
      <c r="C660" s="4">
        <f>tussenblad!E649</f>
        <v>0</v>
      </c>
      <c r="D660" s="4">
        <f>tussenblad!H649</f>
        <v>0</v>
      </c>
      <c r="E660" s="25">
        <f>tussenblad!N649</f>
        <v>0</v>
      </c>
      <c r="F660" s="4">
        <f>tussenblad!O649</f>
        <v>0</v>
      </c>
      <c r="G660" s="4">
        <f>tussenblad!P649</f>
        <v>0</v>
      </c>
      <c r="H660" s="25">
        <f>tussenblad!BT649</f>
        <v>0</v>
      </c>
      <c r="I660" s="4">
        <f>tussenblad!Q649</f>
        <v>0</v>
      </c>
      <c r="J660" s="26">
        <f>tussenblad!R649</f>
        <v>0</v>
      </c>
      <c r="K660" s="4">
        <f>IF(tussenblad!$F649="HC","",tussenblad!F649)</f>
        <v>0</v>
      </c>
      <c r="L660" s="4">
        <f>IF(tussenblad!$F649="HC",1,0)</f>
        <v>0</v>
      </c>
      <c r="M660" s="4" t="str">
        <f>IF(tussenblad!V649="Uit",2,"")</f>
        <v/>
      </c>
      <c r="N660" s="4">
        <f>tussenblad!W649</f>
        <v>0</v>
      </c>
      <c r="O660" s="4">
        <f>tussenblad!BV649</f>
        <v>0</v>
      </c>
      <c r="P660" s="4">
        <f>tussenblad!BW649</f>
        <v>0</v>
      </c>
      <c r="Q660" s="4">
        <f>tussenblad!BX649</f>
        <v>0</v>
      </c>
      <c r="R660" s="4">
        <f>tussenblad!BY649</f>
        <v>0</v>
      </c>
      <c r="S660" s="4">
        <f>tussenblad!BZ649</f>
        <v>0</v>
      </c>
      <c r="T660" s="4">
        <f>tussenblad!CA649</f>
        <v>0</v>
      </c>
      <c r="U660" s="4">
        <f>tussenblad!CB649</f>
        <v>0</v>
      </c>
      <c r="V660" s="4">
        <f>tussenblad!CC649</f>
        <v>0</v>
      </c>
      <c r="W660" s="4" t="s">
        <v>94</v>
      </c>
      <c r="X660" s="4" t="s">
        <v>94</v>
      </c>
      <c r="Y660" s="4" t="s">
        <v>94</v>
      </c>
      <c r="Z660" s="4" t="s">
        <v>95</v>
      </c>
      <c r="AA660" s="4" t="s">
        <v>95</v>
      </c>
      <c r="AB660" s="4" t="s">
        <v>95</v>
      </c>
      <c r="AC660" s="4" t="s">
        <v>91</v>
      </c>
      <c r="AD660" s="4" t="s">
        <v>91</v>
      </c>
      <c r="AE660" s="4">
        <v>0</v>
      </c>
      <c r="AF660" s="4">
        <v>0</v>
      </c>
      <c r="AG660" s="4">
        <f>tussenblad!J649</f>
        <v>0</v>
      </c>
      <c r="AH660" s="4">
        <f>tussenblad!I649</f>
        <v>0</v>
      </c>
    </row>
    <row r="661" spans="1:34" x14ac:dyDescent="0.2">
      <c r="A661" s="4" t="s">
        <v>93</v>
      </c>
      <c r="B661" s="4" t="str">
        <f>IF(C661=0,"&lt;BLANK&gt;",Basisgegevens!$F$3)</f>
        <v>&lt;BLANK&gt;</v>
      </c>
      <c r="C661" s="4">
        <f>tussenblad!E650</f>
        <v>0</v>
      </c>
      <c r="D661" s="4">
        <f>tussenblad!H650</f>
        <v>0</v>
      </c>
      <c r="E661" s="25">
        <f>tussenblad!N650</f>
        <v>0</v>
      </c>
      <c r="F661" s="4">
        <f>tussenblad!O650</f>
        <v>0</v>
      </c>
      <c r="G661" s="4">
        <f>tussenblad!P650</f>
        <v>0</v>
      </c>
      <c r="H661" s="25">
        <f>tussenblad!BT650</f>
        <v>0</v>
      </c>
      <c r="I661" s="4">
        <f>tussenblad!Q650</f>
        <v>0</v>
      </c>
      <c r="J661" s="26">
        <f>tussenblad!R650</f>
        <v>0</v>
      </c>
      <c r="K661" s="4">
        <f>IF(tussenblad!$F650="HC","",tussenblad!F650)</f>
        <v>0</v>
      </c>
      <c r="L661" s="4">
        <f>IF(tussenblad!$F650="HC",1,0)</f>
        <v>0</v>
      </c>
      <c r="M661" s="4" t="str">
        <f>IF(tussenblad!V650="Uit",2,"")</f>
        <v/>
      </c>
      <c r="N661" s="4">
        <f>tussenblad!W650</f>
        <v>0</v>
      </c>
      <c r="O661" s="4">
        <f>tussenblad!BV650</f>
        <v>0</v>
      </c>
      <c r="P661" s="4">
        <f>tussenblad!BW650</f>
        <v>0</v>
      </c>
      <c r="Q661" s="4">
        <f>tussenblad!BX650</f>
        <v>0</v>
      </c>
      <c r="R661" s="4">
        <f>tussenblad!BY650</f>
        <v>0</v>
      </c>
      <c r="S661" s="4">
        <f>tussenblad!BZ650</f>
        <v>0</v>
      </c>
      <c r="T661" s="4">
        <f>tussenblad!CA650</f>
        <v>0</v>
      </c>
      <c r="U661" s="4">
        <f>tussenblad!CB650</f>
        <v>0</v>
      </c>
      <c r="V661" s="4">
        <f>tussenblad!CC650</f>
        <v>0</v>
      </c>
      <c r="W661" s="4" t="s">
        <v>94</v>
      </c>
      <c r="X661" s="4" t="s">
        <v>94</v>
      </c>
      <c r="Y661" s="4" t="s">
        <v>94</v>
      </c>
      <c r="Z661" s="4" t="s">
        <v>95</v>
      </c>
      <c r="AA661" s="4" t="s">
        <v>95</v>
      </c>
      <c r="AB661" s="4" t="s">
        <v>95</v>
      </c>
      <c r="AC661" s="4" t="s">
        <v>91</v>
      </c>
      <c r="AD661" s="4" t="s">
        <v>91</v>
      </c>
      <c r="AE661" s="4">
        <v>0</v>
      </c>
      <c r="AF661" s="4">
        <v>0</v>
      </c>
      <c r="AG661" s="4">
        <f>tussenblad!J650</f>
        <v>0</v>
      </c>
      <c r="AH661" s="4">
        <f>tussenblad!I650</f>
        <v>0</v>
      </c>
    </row>
    <row r="662" spans="1:34" x14ac:dyDescent="0.2">
      <c r="A662" s="4" t="s">
        <v>93</v>
      </c>
      <c r="B662" s="4" t="str">
        <f>IF(C662=0,"&lt;BLANK&gt;",Basisgegevens!$F$3)</f>
        <v>&lt;BLANK&gt;</v>
      </c>
      <c r="C662" s="4">
        <f>tussenblad!E651</f>
        <v>0</v>
      </c>
      <c r="D662" s="4">
        <f>tussenblad!H651</f>
        <v>0</v>
      </c>
      <c r="E662" s="25">
        <f>tussenblad!N651</f>
        <v>0</v>
      </c>
      <c r="F662" s="4">
        <f>tussenblad!O651</f>
        <v>0</v>
      </c>
      <c r="G662" s="4">
        <f>tussenblad!P651</f>
        <v>0</v>
      </c>
      <c r="H662" s="25">
        <f>tussenblad!BT651</f>
        <v>0</v>
      </c>
      <c r="I662" s="4">
        <f>tussenblad!Q651</f>
        <v>0</v>
      </c>
      <c r="J662" s="26">
        <f>tussenblad!R651</f>
        <v>0</v>
      </c>
      <c r="K662" s="4">
        <f>IF(tussenblad!$F651="HC","",tussenblad!F651)</f>
        <v>0</v>
      </c>
      <c r="L662" s="4">
        <f>IF(tussenblad!$F651="HC",1,0)</f>
        <v>0</v>
      </c>
      <c r="M662" s="4" t="str">
        <f>IF(tussenblad!V651="Uit",2,"")</f>
        <v/>
      </c>
      <c r="N662" s="4">
        <f>tussenblad!W651</f>
        <v>0</v>
      </c>
      <c r="O662" s="4">
        <f>tussenblad!BV651</f>
        <v>0</v>
      </c>
      <c r="P662" s="4">
        <f>tussenblad!BW651</f>
        <v>0</v>
      </c>
      <c r="Q662" s="4">
        <f>tussenblad!BX651</f>
        <v>0</v>
      </c>
      <c r="R662" s="4">
        <f>tussenblad!BY651</f>
        <v>0</v>
      </c>
      <c r="S662" s="4">
        <f>tussenblad!BZ651</f>
        <v>0</v>
      </c>
      <c r="T662" s="4">
        <f>tussenblad!CA651</f>
        <v>0</v>
      </c>
      <c r="U662" s="4">
        <f>tussenblad!CB651</f>
        <v>0</v>
      </c>
      <c r="V662" s="4">
        <f>tussenblad!CC651</f>
        <v>0</v>
      </c>
      <c r="W662" s="4" t="s">
        <v>94</v>
      </c>
      <c r="X662" s="4" t="s">
        <v>94</v>
      </c>
      <c r="Y662" s="4" t="s">
        <v>94</v>
      </c>
      <c r="Z662" s="4" t="s">
        <v>95</v>
      </c>
      <c r="AA662" s="4" t="s">
        <v>95</v>
      </c>
      <c r="AB662" s="4" t="s">
        <v>95</v>
      </c>
      <c r="AC662" s="4" t="s">
        <v>91</v>
      </c>
      <c r="AD662" s="4" t="s">
        <v>91</v>
      </c>
      <c r="AE662" s="4">
        <v>0</v>
      </c>
      <c r="AF662" s="4">
        <v>0</v>
      </c>
      <c r="AG662" s="4">
        <f>tussenblad!J651</f>
        <v>0</v>
      </c>
      <c r="AH662" s="4">
        <f>tussenblad!I651</f>
        <v>0</v>
      </c>
    </row>
    <row r="663" spans="1:34" x14ac:dyDescent="0.2">
      <c r="A663" s="4" t="s">
        <v>93</v>
      </c>
      <c r="B663" s="4" t="str">
        <f>IF(C663=0,"&lt;BLANK&gt;",Basisgegevens!$F$3)</f>
        <v>&lt;BLANK&gt;</v>
      </c>
      <c r="C663" s="4">
        <f>tussenblad!E652</f>
        <v>0</v>
      </c>
      <c r="D663" s="4">
        <f>tussenblad!H652</f>
        <v>0</v>
      </c>
      <c r="E663" s="25">
        <f>tussenblad!N652</f>
        <v>0</v>
      </c>
      <c r="F663" s="4">
        <f>tussenblad!O652</f>
        <v>0</v>
      </c>
      <c r="G663" s="4">
        <f>tussenblad!P652</f>
        <v>0</v>
      </c>
      <c r="H663" s="25">
        <f>tussenblad!BT652</f>
        <v>0</v>
      </c>
      <c r="I663" s="4">
        <f>tussenblad!Q652</f>
        <v>0</v>
      </c>
      <c r="J663" s="26">
        <f>tussenblad!R652</f>
        <v>0</v>
      </c>
      <c r="K663" s="4">
        <f>IF(tussenblad!$F652="HC","",tussenblad!F652)</f>
        <v>0</v>
      </c>
      <c r="L663" s="4">
        <f>IF(tussenblad!$F652="HC",1,0)</f>
        <v>0</v>
      </c>
      <c r="M663" s="4" t="str">
        <f>IF(tussenblad!V652="Uit",2,"")</f>
        <v/>
      </c>
      <c r="N663" s="4">
        <f>tussenblad!W652</f>
        <v>0</v>
      </c>
      <c r="O663" s="4">
        <f>tussenblad!BV652</f>
        <v>0</v>
      </c>
      <c r="P663" s="4">
        <f>tussenblad!BW652</f>
        <v>0</v>
      </c>
      <c r="Q663" s="4">
        <f>tussenblad!BX652</f>
        <v>0</v>
      </c>
      <c r="R663" s="4">
        <f>tussenblad!BY652</f>
        <v>0</v>
      </c>
      <c r="S663" s="4">
        <f>tussenblad!BZ652</f>
        <v>0</v>
      </c>
      <c r="T663" s="4">
        <f>tussenblad!CA652</f>
        <v>0</v>
      </c>
      <c r="U663" s="4">
        <f>tussenblad!CB652</f>
        <v>0</v>
      </c>
      <c r="V663" s="4">
        <f>tussenblad!CC652</f>
        <v>0</v>
      </c>
      <c r="W663" s="4" t="s">
        <v>94</v>
      </c>
      <c r="X663" s="4" t="s">
        <v>94</v>
      </c>
      <c r="Y663" s="4" t="s">
        <v>94</v>
      </c>
      <c r="Z663" s="4" t="s">
        <v>95</v>
      </c>
      <c r="AA663" s="4" t="s">
        <v>95</v>
      </c>
      <c r="AB663" s="4" t="s">
        <v>95</v>
      </c>
      <c r="AC663" s="4" t="s">
        <v>91</v>
      </c>
      <c r="AD663" s="4" t="s">
        <v>91</v>
      </c>
      <c r="AE663" s="4">
        <v>0</v>
      </c>
      <c r="AF663" s="4">
        <v>0</v>
      </c>
      <c r="AG663" s="4">
        <f>tussenblad!J652</f>
        <v>0</v>
      </c>
      <c r="AH663" s="4">
        <f>tussenblad!I652</f>
        <v>0</v>
      </c>
    </row>
    <row r="664" spans="1:34" x14ac:dyDescent="0.2">
      <c r="A664" s="4" t="s">
        <v>93</v>
      </c>
      <c r="B664" s="4" t="str">
        <f>IF(C664=0,"&lt;BLANK&gt;",Basisgegevens!$F$3)</f>
        <v>&lt;BLANK&gt;</v>
      </c>
      <c r="C664" s="4">
        <f>tussenblad!E653</f>
        <v>0</v>
      </c>
      <c r="D664" s="4">
        <f>tussenblad!H653</f>
        <v>0</v>
      </c>
      <c r="E664" s="25">
        <f>tussenblad!N653</f>
        <v>0</v>
      </c>
      <c r="F664" s="4">
        <f>tussenblad!O653</f>
        <v>0</v>
      </c>
      <c r="G664" s="4">
        <f>tussenblad!P653</f>
        <v>0</v>
      </c>
      <c r="H664" s="25">
        <f>tussenblad!BT653</f>
        <v>0</v>
      </c>
      <c r="I664" s="4">
        <f>tussenblad!Q653</f>
        <v>0</v>
      </c>
      <c r="J664" s="26">
        <f>tussenblad!R653</f>
        <v>0</v>
      </c>
      <c r="K664" s="4">
        <f>IF(tussenblad!$F653="HC","",tussenblad!F653)</f>
        <v>0</v>
      </c>
      <c r="L664" s="4">
        <f>IF(tussenblad!$F653="HC",1,0)</f>
        <v>0</v>
      </c>
      <c r="M664" s="4" t="str">
        <f>IF(tussenblad!V653="Uit",2,"")</f>
        <v/>
      </c>
      <c r="N664" s="4">
        <f>tussenblad!W653</f>
        <v>0</v>
      </c>
      <c r="O664" s="4">
        <f>tussenblad!BV653</f>
        <v>0</v>
      </c>
      <c r="P664" s="4">
        <f>tussenblad!BW653</f>
        <v>0</v>
      </c>
      <c r="Q664" s="4">
        <f>tussenblad!BX653</f>
        <v>0</v>
      </c>
      <c r="R664" s="4">
        <f>tussenblad!BY653</f>
        <v>0</v>
      </c>
      <c r="S664" s="4">
        <f>tussenblad!BZ653</f>
        <v>0</v>
      </c>
      <c r="T664" s="4">
        <f>tussenblad!CA653</f>
        <v>0</v>
      </c>
      <c r="U664" s="4">
        <f>tussenblad!CB653</f>
        <v>0</v>
      </c>
      <c r="V664" s="4">
        <f>tussenblad!CC653</f>
        <v>0</v>
      </c>
      <c r="W664" s="4" t="s">
        <v>94</v>
      </c>
      <c r="X664" s="4" t="s">
        <v>94</v>
      </c>
      <c r="Y664" s="4" t="s">
        <v>94</v>
      </c>
      <c r="Z664" s="4" t="s">
        <v>95</v>
      </c>
      <c r="AA664" s="4" t="s">
        <v>95</v>
      </c>
      <c r="AB664" s="4" t="s">
        <v>95</v>
      </c>
      <c r="AC664" s="4" t="s">
        <v>91</v>
      </c>
      <c r="AD664" s="4" t="s">
        <v>91</v>
      </c>
      <c r="AE664" s="4">
        <v>0</v>
      </c>
      <c r="AF664" s="4">
        <v>0</v>
      </c>
      <c r="AG664" s="4">
        <f>tussenblad!J653</f>
        <v>0</v>
      </c>
      <c r="AH664" s="4">
        <f>tussenblad!I653</f>
        <v>0</v>
      </c>
    </row>
    <row r="665" spans="1:34" x14ac:dyDescent="0.2">
      <c r="A665" s="4" t="s">
        <v>93</v>
      </c>
      <c r="B665" s="4" t="str">
        <f>IF(C665=0,"&lt;BLANK&gt;",Basisgegevens!$F$3)</f>
        <v>&lt;BLANK&gt;</v>
      </c>
      <c r="C665" s="4">
        <f>tussenblad!E654</f>
        <v>0</v>
      </c>
      <c r="D665" s="4">
        <f>tussenblad!H654</f>
        <v>0</v>
      </c>
      <c r="E665" s="25">
        <f>tussenblad!N654</f>
        <v>0</v>
      </c>
      <c r="F665" s="4">
        <f>tussenblad!O654</f>
        <v>0</v>
      </c>
      <c r="G665" s="4">
        <f>tussenblad!P654</f>
        <v>0</v>
      </c>
      <c r="H665" s="25">
        <f>tussenblad!BT654</f>
        <v>0</v>
      </c>
      <c r="I665" s="4">
        <f>tussenblad!Q654</f>
        <v>0</v>
      </c>
      <c r="J665" s="26">
        <f>tussenblad!R654</f>
        <v>0</v>
      </c>
      <c r="K665" s="4">
        <f>IF(tussenblad!$F654="HC","",tussenblad!F654)</f>
        <v>0</v>
      </c>
      <c r="L665" s="4">
        <f>IF(tussenblad!$F654="HC",1,0)</f>
        <v>0</v>
      </c>
      <c r="M665" s="4" t="str">
        <f>IF(tussenblad!V654="Uit",2,"")</f>
        <v/>
      </c>
      <c r="N665" s="4">
        <f>tussenblad!W654</f>
        <v>0</v>
      </c>
      <c r="O665" s="4">
        <f>tussenblad!BV654</f>
        <v>0</v>
      </c>
      <c r="P665" s="4">
        <f>tussenblad!BW654</f>
        <v>0</v>
      </c>
      <c r="Q665" s="4">
        <f>tussenblad!BX654</f>
        <v>0</v>
      </c>
      <c r="R665" s="4">
        <f>tussenblad!BY654</f>
        <v>0</v>
      </c>
      <c r="S665" s="4">
        <f>tussenblad!BZ654</f>
        <v>0</v>
      </c>
      <c r="T665" s="4">
        <f>tussenblad!CA654</f>
        <v>0</v>
      </c>
      <c r="U665" s="4">
        <f>tussenblad!CB654</f>
        <v>0</v>
      </c>
      <c r="V665" s="4">
        <f>tussenblad!CC654</f>
        <v>0</v>
      </c>
      <c r="W665" s="4" t="s">
        <v>94</v>
      </c>
      <c r="X665" s="4" t="s">
        <v>94</v>
      </c>
      <c r="Y665" s="4" t="s">
        <v>94</v>
      </c>
      <c r="Z665" s="4" t="s">
        <v>95</v>
      </c>
      <c r="AA665" s="4" t="s">
        <v>95</v>
      </c>
      <c r="AB665" s="4" t="s">
        <v>95</v>
      </c>
      <c r="AC665" s="4" t="s">
        <v>91</v>
      </c>
      <c r="AD665" s="4" t="s">
        <v>91</v>
      </c>
      <c r="AE665" s="4">
        <v>0</v>
      </c>
      <c r="AF665" s="4">
        <v>0</v>
      </c>
      <c r="AG665" s="4">
        <f>tussenblad!J654</f>
        <v>0</v>
      </c>
      <c r="AH665" s="4">
        <f>tussenblad!I654</f>
        <v>0</v>
      </c>
    </row>
    <row r="666" spans="1:34" x14ac:dyDescent="0.2">
      <c r="A666" s="4" t="s">
        <v>93</v>
      </c>
      <c r="B666" s="4" t="str">
        <f>IF(C666=0,"&lt;BLANK&gt;",Basisgegevens!$F$3)</f>
        <v>&lt;BLANK&gt;</v>
      </c>
      <c r="C666" s="4">
        <f>tussenblad!E655</f>
        <v>0</v>
      </c>
      <c r="D666" s="4">
        <f>tussenblad!H655</f>
        <v>0</v>
      </c>
      <c r="E666" s="25">
        <f>tussenblad!N655</f>
        <v>0</v>
      </c>
      <c r="F666" s="4">
        <f>tussenblad!O655</f>
        <v>0</v>
      </c>
      <c r="G666" s="4">
        <f>tussenblad!P655</f>
        <v>0</v>
      </c>
      <c r="H666" s="25">
        <f>tussenblad!BT655</f>
        <v>0</v>
      </c>
      <c r="I666" s="4">
        <f>tussenblad!Q655</f>
        <v>0</v>
      </c>
      <c r="J666" s="26">
        <f>tussenblad!R655</f>
        <v>0</v>
      </c>
      <c r="K666" s="4">
        <f>IF(tussenblad!$F655="HC","",tussenblad!F655)</f>
        <v>0</v>
      </c>
      <c r="L666" s="4">
        <f>IF(tussenblad!$F655="HC",1,0)</f>
        <v>0</v>
      </c>
      <c r="M666" s="4" t="str">
        <f>IF(tussenblad!V655="Uit",2,"")</f>
        <v/>
      </c>
      <c r="N666" s="4">
        <f>tussenblad!W655</f>
        <v>0</v>
      </c>
      <c r="O666" s="4">
        <f>tussenblad!BV655</f>
        <v>0</v>
      </c>
      <c r="P666" s="4">
        <f>tussenblad!BW655</f>
        <v>0</v>
      </c>
      <c r="Q666" s="4">
        <f>tussenblad!BX655</f>
        <v>0</v>
      </c>
      <c r="R666" s="4">
        <f>tussenblad!BY655</f>
        <v>0</v>
      </c>
      <c r="S666" s="4">
        <f>tussenblad!BZ655</f>
        <v>0</v>
      </c>
      <c r="T666" s="4">
        <f>tussenblad!CA655</f>
        <v>0</v>
      </c>
      <c r="U666" s="4">
        <f>tussenblad!CB655</f>
        <v>0</v>
      </c>
      <c r="V666" s="4">
        <f>tussenblad!CC655</f>
        <v>0</v>
      </c>
      <c r="W666" s="4" t="s">
        <v>94</v>
      </c>
      <c r="X666" s="4" t="s">
        <v>94</v>
      </c>
      <c r="Y666" s="4" t="s">
        <v>94</v>
      </c>
      <c r="Z666" s="4" t="s">
        <v>95</v>
      </c>
      <c r="AA666" s="4" t="s">
        <v>95</v>
      </c>
      <c r="AB666" s="4" t="s">
        <v>95</v>
      </c>
      <c r="AC666" s="4" t="s">
        <v>91</v>
      </c>
      <c r="AD666" s="4" t="s">
        <v>91</v>
      </c>
      <c r="AE666" s="4">
        <v>0</v>
      </c>
      <c r="AF666" s="4">
        <v>0</v>
      </c>
      <c r="AG666" s="4">
        <f>tussenblad!J655</f>
        <v>0</v>
      </c>
      <c r="AH666" s="4">
        <f>tussenblad!I655</f>
        <v>0</v>
      </c>
    </row>
    <row r="667" spans="1:34" x14ac:dyDescent="0.2">
      <c r="A667" s="4" t="s">
        <v>93</v>
      </c>
      <c r="B667" s="4" t="str">
        <f>IF(C667=0,"&lt;BLANK&gt;",Basisgegevens!$F$3)</f>
        <v>&lt;BLANK&gt;</v>
      </c>
      <c r="C667" s="4">
        <f>tussenblad!E656</f>
        <v>0</v>
      </c>
      <c r="D667" s="4">
        <f>tussenblad!H656</f>
        <v>0</v>
      </c>
      <c r="E667" s="25">
        <f>tussenblad!N656</f>
        <v>0</v>
      </c>
      <c r="F667" s="4">
        <f>tussenblad!O656</f>
        <v>0</v>
      </c>
      <c r="G667" s="4">
        <f>tussenblad!P656</f>
        <v>0</v>
      </c>
      <c r="H667" s="25">
        <f>tussenblad!BT656</f>
        <v>0</v>
      </c>
      <c r="I667" s="4">
        <f>tussenblad!Q656</f>
        <v>0</v>
      </c>
      <c r="J667" s="26">
        <f>tussenblad!R656</f>
        <v>0</v>
      </c>
      <c r="K667" s="4">
        <f>IF(tussenblad!$F656="HC","",tussenblad!F656)</f>
        <v>0</v>
      </c>
      <c r="L667" s="4">
        <f>IF(tussenblad!$F656="HC",1,0)</f>
        <v>0</v>
      </c>
      <c r="M667" s="4" t="str">
        <f>IF(tussenblad!V656="Uit",2,"")</f>
        <v/>
      </c>
      <c r="N667" s="4">
        <f>tussenblad!W656</f>
        <v>0</v>
      </c>
      <c r="O667" s="4">
        <f>tussenblad!BV656</f>
        <v>0</v>
      </c>
      <c r="P667" s="4">
        <f>tussenblad!BW656</f>
        <v>0</v>
      </c>
      <c r="Q667" s="4">
        <f>tussenblad!BX656</f>
        <v>0</v>
      </c>
      <c r="R667" s="4">
        <f>tussenblad!BY656</f>
        <v>0</v>
      </c>
      <c r="S667" s="4">
        <f>tussenblad!BZ656</f>
        <v>0</v>
      </c>
      <c r="T667" s="4">
        <f>tussenblad!CA656</f>
        <v>0</v>
      </c>
      <c r="U667" s="4">
        <f>tussenblad!CB656</f>
        <v>0</v>
      </c>
      <c r="V667" s="4">
        <f>tussenblad!CC656</f>
        <v>0</v>
      </c>
      <c r="W667" s="4" t="s">
        <v>94</v>
      </c>
      <c r="X667" s="4" t="s">
        <v>94</v>
      </c>
      <c r="Y667" s="4" t="s">
        <v>94</v>
      </c>
      <c r="Z667" s="4" t="s">
        <v>95</v>
      </c>
      <c r="AA667" s="4" t="s">
        <v>95</v>
      </c>
      <c r="AB667" s="4" t="s">
        <v>95</v>
      </c>
      <c r="AC667" s="4" t="s">
        <v>91</v>
      </c>
      <c r="AD667" s="4" t="s">
        <v>91</v>
      </c>
      <c r="AE667" s="4">
        <v>0</v>
      </c>
      <c r="AF667" s="4">
        <v>0</v>
      </c>
      <c r="AG667" s="4">
        <f>tussenblad!J656</f>
        <v>0</v>
      </c>
      <c r="AH667" s="4">
        <f>tussenblad!I656</f>
        <v>0</v>
      </c>
    </row>
    <row r="668" spans="1:34" x14ac:dyDescent="0.2">
      <c r="A668" s="4" t="s">
        <v>93</v>
      </c>
      <c r="B668" s="4" t="str">
        <f>IF(C668=0,"&lt;BLANK&gt;",Basisgegevens!$F$3)</f>
        <v>&lt;BLANK&gt;</v>
      </c>
      <c r="C668" s="4">
        <f>tussenblad!E657</f>
        <v>0</v>
      </c>
      <c r="D668" s="4">
        <f>tussenblad!H657</f>
        <v>0</v>
      </c>
      <c r="E668" s="25">
        <f>tussenblad!N657</f>
        <v>0</v>
      </c>
      <c r="F668" s="4">
        <f>tussenblad!O657</f>
        <v>0</v>
      </c>
      <c r="G668" s="4">
        <f>tussenblad!P657</f>
        <v>0</v>
      </c>
      <c r="H668" s="25">
        <f>tussenblad!BT657</f>
        <v>0</v>
      </c>
      <c r="I668" s="4">
        <f>tussenblad!Q657</f>
        <v>0</v>
      </c>
      <c r="J668" s="26">
        <f>tussenblad!R657</f>
        <v>0</v>
      </c>
      <c r="K668" s="4">
        <f>IF(tussenblad!$F657="HC","",tussenblad!F657)</f>
        <v>0</v>
      </c>
      <c r="L668" s="4">
        <f>IF(tussenblad!$F657="HC",1,0)</f>
        <v>0</v>
      </c>
      <c r="M668" s="4" t="str">
        <f>IF(tussenblad!V657="Uit",2,"")</f>
        <v/>
      </c>
      <c r="N668" s="4">
        <f>tussenblad!W657</f>
        <v>0</v>
      </c>
      <c r="O668" s="4">
        <f>tussenblad!BV657</f>
        <v>0</v>
      </c>
      <c r="P668" s="4">
        <f>tussenblad!BW657</f>
        <v>0</v>
      </c>
      <c r="Q668" s="4">
        <f>tussenblad!BX657</f>
        <v>0</v>
      </c>
      <c r="R668" s="4">
        <f>tussenblad!BY657</f>
        <v>0</v>
      </c>
      <c r="S668" s="4">
        <f>tussenblad!BZ657</f>
        <v>0</v>
      </c>
      <c r="T668" s="4">
        <f>tussenblad!CA657</f>
        <v>0</v>
      </c>
      <c r="U668" s="4">
        <f>tussenblad!CB657</f>
        <v>0</v>
      </c>
      <c r="V668" s="4">
        <f>tussenblad!CC657</f>
        <v>0</v>
      </c>
      <c r="W668" s="4" t="s">
        <v>94</v>
      </c>
      <c r="X668" s="4" t="s">
        <v>94</v>
      </c>
      <c r="Y668" s="4" t="s">
        <v>94</v>
      </c>
      <c r="Z668" s="4" t="s">
        <v>95</v>
      </c>
      <c r="AA668" s="4" t="s">
        <v>95</v>
      </c>
      <c r="AB668" s="4" t="s">
        <v>95</v>
      </c>
      <c r="AC668" s="4" t="s">
        <v>91</v>
      </c>
      <c r="AD668" s="4" t="s">
        <v>91</v>
      </c>
      <c r="AE668" s="4">
        <v>0</v>
      </c>
      <c r="AF668" s="4">
        <v>0</v>
      </c>
      <c r="AG668" s="4">
        <f>tussenblad!J657</f>
        <v>0</v>
      </c>
      <c r="AH668" s="4">
        <f>tussenblad!I657</f>
        <v>0</v>
      </c>
    </row>
    <row r="669" spans="1:34" x14ac:dyDescent="0.2">
      <c r="A669" s="4" t="s">
        <v>93</v>
      </c>
      <c r="B669" s="4" t="str">
        <f>IF(C669=0,"&lt;BLANK&gt;",Basisgegevens!$F$3)</f>
        <v>&lt;BLANK&gt;</v>
      </c>
      <c r="C669" s="4">
        <f>tussenblad!E658</f>
        <v>0</v>
      </c>
      <c r="D669" s="4">
        <f>tussenblad!H658</f>
        <v>0</v>
      </c>
      <c r="E669" s="25">
        <f>tussenblad!N658</f>
        <v>0</v>
      </c>
      <c r="F669" s="4">
        <f>tussenblad!O658</f>
        <v>0</v>
      </c>
      <c r="G669" s="4">
        <f>tussenblad!P658</f>
        <v>0</v>
      </c>
      <c r="H669" s="25">
        <f>tussenblad!BT658</f>
        <v>0</v>
      </c>
      <c r="I669" s="4">
        <f>tussenblad!Q658</f>
        <v>0</v>
      </c>
      <c r="J669" s="26">
        <f>tussenblad!R658</f>
        <v>0</v>
      </c>
      <c r="K669" s="4">
        <f>IF(tussenblad!$F658="HC","",tussenblad!F658)</f>
        <v>0</v>
      </c>
      <c r="L669" s="4">
        <f>IF(tussenblad!$F658="HC",1,0)</f>
        <v>0</v>
      </c>
      <c r="M669" s="4" t="str">
        <f>IF(tussenblad!V658="Uit",2,"")</f>
        <v/>
      </c>
      <c r="N669" s="4">
        <f>tussenblad!W658</f>
        <v>0</v>
      </c>
      <c r="O669" s="4">
        <f>tussenblad!BV658</f>
        <v>0</v>
      </c>
      <c r="P669" s="4">
        <f>tussenblad!BW658</f>
        <v>0</v>
      </c>
      <c r="Q669" s="4">
        <f>tussenblad!BX658</f>
        <v>0</v>
      </c>
      <c r="R669" s="4">
        <f>tussenblad!BY658</f>
        <v>0</v>
      </c>
      <c r="S669" s="4">
        <f>tussenblad!BZ658</f>
        <v>0</v>
      </c>
      <c r="T669" s="4">
        <f>tussenblad!CA658</f>
        <v>0</v>
      </c>
      <c r="U669" s="4">
        <f>tussenblad!CB658</f>
        <v>0</v>
      </c>
      <c r="V669" s="4">
        <f>tussenblad!CC658</f>
        <v>0</v>
      </c>
      <c r="W669" s="4" t="s">
        <v>94</v>
      </c>
      <c r="X669" s="4" t="s">
        <v>94</v>
      </c>
      <c r="Y669" s="4" t="s">
        <v>94</v>
      </c>
      <c r="Z669" s="4" t="s">
        <v>95</v>
      </c>
      <c r="AA669" s="4" t="s">
        <v>95</v>
      </c>
      <c r="AB669" s="4" t="s">
        <v>95</v>
      </c>
      <c r="AC669" s="4" t="s">
        <v>91</v>
      </c>
      <c r="AD669" s="4" t="s">
        <v>91</v>
      </c>
      <c r="AE669" s="4">
        <v>0</v>
      </c>
      <c r="AF669" s="4">
        <v>0</v>
      </c>
      <c r="AG669" s="4">
        <f>tussenblad!J658</f>
        <v>0</v>
      </c>
      <c r="AH669" s="4">
        <f>tussenblad!I658</f>
        <v>0</v>
      </c>
    </row>
    <row r="670" spans="1:34" x14ac:dyDescent="0.2">
      <c r="A670" s="4" t="s">
        <v>93</v>
      </c>
      <c r="B670" s="4" t="str">
        <f>IF(C670=0,"&lt;BLANK&gt;",Basisgegevens!$F$3)</f>
        <v>&lt;BLANK&gt;</v>
      </c>
      <c r="C670" s="4">
        <f>tussenblad!E659</f>
        <v>0</v>
      </c>
      <c r="D670" s="4">
        <f>tussenblad!H659</f>
        <v>0</v>
      </c>
      <c r="E670" s="25">
        <f>tussenblad!N659</f>
        <v>0</v>
      </c>
      <c r="F670" s="4">
        <f>tussenblad!O659</f>
        <v>0</v>
      </c>
      <c r="G670" s="4">
        <f>tussenblad!P659</f>
        <v>0</v>
      </c>
      <c r="H670" s="25">
        <f>tussenblad!BT659</f>
        <v>0</v>
      </c>
      <c r="I670" s="4">
        <f>tussenblad!Q659</f>
        <v>0</v>
      </c>
      <c r="J670" s="26">
        <f>tussenblad!R659</f>
        <v>0</v>
      </c>
      <c r="K670" s="4">
        <f>IF(tussenblad!$F659="HC","",tussenblad!F659)</f>
        <v>0</v>
      </c>
      <c r="L670" s="4">
        <f>IF(tussenblad!$F659="HC",1,0)</f>
        <v>0</v>
      </c>
      <c r="M670" s="4" t="str">
        <f>IF(tussenblad!V659="Uit",2,"")</f>
        <v/>
      </c>
      <c r="N670" s="4">
        <f>tussenblad!W659</f>
        <v>0</v>
      </c>
      <c r="O670" s="4">
        <f>tussenblad!BV659</f>
        <v>0</v>
      </c>
      <c r="P670" s="4">
        <f>tussenblad!BW659</f>
        <v>0</v>
      </c>
      <c r="Q670" s="4">
        <f>tussenblad!BX659</f>
        <v>0</v>
      </c>
      <c r="R670" s="4">
        <f>tussenblad!BY659</f>
        <v>0</v>
      </c>
      <c r="S670" s="4">
        <f>tussenblad!BZ659</f>
        <v>0</v>
      </c>
      <c r="T670" s="4">
        <f>tussenblad!CA659</f>
        <v>0</v>
      </c>
      <c r="U670" s="4">
        <f>tussenblad!CB659</f>
        <v>0</v>
      </c>
      <c r="V670" s="4">
        <f>tussenblad!CC659</f>
        <v>0</v>
      </c>
      <c r="W670" s="4" t="s">
        <v>94</v>
      </c>
      <c r="X670" s="4" t="s">
        <v>94</v>
      </c>
      <c r="Y670" s="4" t="s">
        <v>94</v>
      </c>
      <c r="Z670" s="4" t="s">
        <v>95</v>
      </c>
      <c r="AA670" s="4" t="s">
        <v>95</v>
      </c>
      <c r="AB670" s="4" t="s">
        <v>95</v>
      </c>
      <c r="AC670" s="4" t="s">
        <v>91</v>
      </c>
      <c r="AD670" s="4" t="s">
        <v>91</v>
      </c>
      <c r="AE670" s="4">
        <v>0</v>
      </c>
      <c r="AF670" s="4">
        <v>0</v>
      </c>
      <c r="AG670" s="4">
        <f>tussenblad!J659</f>
        <v>0</v>
      </c>
      <c r="AH670" s="4">
        <f>tussenblad!I659</f>
        <v>0</v>
      </c>
    </row>
    <row r="671" spans="1:34" x14ac:dyDescent="0.2">
      <c r="A671" s="4" t="s">
        <v>93</v>
      </c>
      <c r="B671" s="4" t="str">
        <f>IF(C671=0,"&lt;BLANK&gt;",Basisgegevens!$F$3)</f>
        <v>&lt;BLANK&gt;</v>
      </c>
      <c r="C671" s="4">
        <f>tussenblad!E660</f>
        <v>0</v>
      </c>
      <c r="D671" s="4">
        <f>tussenblad!H660</f>
        <v>0</v>
      </c>
      <c r="E671" s="25">
        <f>tussenblad!N660</f>
        <v>0</v>
      </c>
      <c r="F671" s="4">
        <f>tussenblad!O660</f>
        <v>0</v>
      </c>
      <c r="G671" s="4">
        <f>tussenblad!P660</f>
        <v>0</v>
      </c>
      <c r="H671" s="25">
        <f>tussenblad!BT660</f>
        <v>0</v>
      </c>
      <c r="I671" s="4">
        <f>tussenblad!Q660</f>
        <v>0</v>
      </c>
      <c r="J671" s="26">
        <f>tussenblad!R660</f>
        <v>0</v>
      </c>
      <c r="K671" s="4">
        <f>IF(tussenblad!$F660="HC","",tussenblad!F660)</f>
        <v>0</v>
      </c>
      <c r="L671" s="4">
        <f>IF(tussenblad!$F660="HC",1,0)</f>
        <v>0</v>
      </c>
      <c r="M671" s="4" t="str">
        <f>IF(tussenblad!V660="Uit",2,"")</f>
        <v/>
      </c>
      <c r="N671" s="4">
        <f>tussenblad!W660</f>
        <v>0</v>
      </c>
      <c r="O671" s="4">
        <f>tussenblad!BV660</f>
        <v>0</v>
      </c>
      <c r="P671" s="4">
        <f>tussenblad!BW660</f>
        <v>0</v>
      </c>
      <c r="Q671" s="4">
        <f>tussenblad!BX660</f>
        <v>0</v>
      </c>
      <c r="R671" s="4">
        <f>tussenblad!BY660</f>
        <v>0</v>
      </c>
      <c r="S671" s="4">
        <f>tussenblad!BZ660</f>
        <v>0</v>
      </c>
      <c r="T671" s="4">
        <f>tussenblad!CA660</f>
        <v>0</v>
      </c>
      <c r="U671" s="4">
        <f>tussenblad!CB660</f>
        <v>0</v>
      </c>
      <c r="V671" s="4">
        <f>tussenblad!CC660</f>
        <v>0</v>
      </c>
      <c r="W671" s="4" t="s">
        <v>94</v>
      </c>
      <c r="X671" s="4" t="s">
        <v>94</v>
      </c>
      <c r="Y671" s="4" t="s">
        <v>94</v>
      </c>
      <c r="Z671" s="4" t="s">
        <v>95</v>
      </c>
      <c r="AA671" s="4" t="s">
        <v>95</v>
      </c>
      <c r="AB671" s="4" t="s">
        <v>95</v>
      </c>
      <c r="AC671" s="4" t="s">
        <v>91</v>
      </c>
      <c r="AD671" s="4" t="s">
        <v>91</v>
      </c>
      <c r="AE671" s="4">
        <v>0</v>
      </c>
      <c r="AF671" s="4">
        <v>0</v>
      </c>
      <c r="AG671" s="4">
        <f>tussenblad!J660</f>
        <v>0</v>
      </c>
      <c r="AH671" s="4">
        <f>tussenblad!I660</f>
        <v>0</v>
      </c>
    </row>
    <row r="672" spans="1:34" x14ac:dyDescent="0.2">
      <c r="A672" s="4" t="s">
        <v>93</v>
      </c>
      <c r="B672" s="4" t="str">
        <f>IF(C672=0,"&lt;BLANK&gt;",Basisgegevens!$F$3)</f>
        <v>&lt;BLANK&gt;</v>
      </c>
      <c r="C672" s="4">
        <f>tussenblad!E661</f>
        <v>0</v>
      </c>
      <c r="D672" s="4">
        <f>tussenblad!H661</f>
        <v>0</v>
      </c>
      <c r="E672" s="25">
        <f>tussenblad!N661</f>
        <v>0</v>
      </c>
      <c r="F672" s="4">
        <f>tussenblad!O661</f>
        <v>0</v>
      </c>
      <c r="G672" s="4">
        <f>tussenblad!P661</f>
        <v>0</v>
      </c>
      <c r="H672" s="25">
        <f>tussenblad!BT661</f>
        <v>0</v>
      </c>
      <c r="I672" s="4">
        <f>tussenblad!Q661</f>
        <v>0</v>
      </c>
      <c r="J672" s="26">
        <f>tussenblad!R661</f>
        <v>0</v>
      </c>
      <c r="K672" s="4">
        <f>IF(tussenblad!$F661="HC","",tussenblad!F661)</f>
        <v>0</v>
      </c>
      <c r="L672" s="4">
        <f>IF(tussenblad!$F661="HC",1,0)</f>
        <v>0</v>
      </c>
      <c r="M672" s="4" t="str">
        <f>IF(tussenblad!V661="Uit",2,"")</f>
        <v/>
      </c>
      <c r="N672" s="4">
        <f>tussenblad!W661</f>
        <v>0</v>
      </c>
      <c r="O672" s="4">
        <f>tussenblad!BV661</f>
        <v>0</v>
      </c>
      <c r="P672" s="4">
        <f>tussenblad!BW661</f>
        <v>0</v>
      </c>
      <c r="Q672" s="4">
        <f>tussenblad!BX661</f>
        <v>0</v>
      </c>
      <c r="R672" s="4">
        <f>tussenblad!BY661</f>
        <v>0</v>
      </c>
      <c r="S672" s="4">
        <f>tussenblad!BZ661</f>
        <v>0</v>
      </c>
      <c r="T672" s="4">
        <f>tussenblad!CA661</f>
        <v>0</v>
      </c>
      <c r="U672" s="4">
        <f>tussenblad!CB661</f>
        <v>0</v>
      </c>
      <c r="V672" s="4">
        <f>tussenblad!CC661</f>
        <v>0</v>
      </c>
      <c r="W672" s="4" t="s">
        <v>94</v>
      </c>
      <c r="X672" s="4" t="s">
        <v>94</v>
      </c>
      <c r="Y672" s="4" t="s">
        <v>94</v>
      </c>
      <c r="Z672" s="4" t="s">
        <v>95</v>
      </c>
      <c r="AA672" s="4" t="s">
        <v>95</v>
      </c>
      <c r="AB672" s="4" t="s">
        <v>95</v>
      </c>
      <c r="AC672" s="4" t="s">
        <v>91</v>
      </c>
      <c r="AD672" s="4" t="s">
        <v>91</v>
      </c>
      <c r="AE672" s="4">
        <v>0</v>
      </c>
      <c r="AF672" s="4">
        <v>0</v>
      </c>
      <c r="AG672" s="4">
        <f>tussenblad!J661</f>
        <v>0</v>
      </c>
      <c r="AH672" s="4">
        <f>tussenblad!I661</f>
        <v>0</v>
      </c>
    </row>
    <row r="673" spans="1:34" x14ac:dyDescent="0.2">
      <c r="A673" s="4" t="s">
        <v>93</v>
      </c>
      <c r="B673" s="4" t="str">
        <f>IF(C673=0,"&lt;BLANK&gt;",Basisgegevens!$F$3)</f>
        <v>&lt;BLANK&gt;</v>
      </c>
      <c r="C673" s="4">
        <f>tussenblad!E662</f>
        <v>0</v>
      </c>
      <c r="D673" s="4">
        <f>tussenblad!H662</f>
        <v>0</v>
      </c>
      <c r="E673" s="25">
        <f>tussenblad!N662</f>
        <v>0</v>
      </c>
      <c r="F673" s="4">
        <f>tussenblad!O662</f>
        <v>0</v>
      </c>
      <c r="G673" s="4">
        <f>tussenblad!P662</f>
        <v>0</v>
      </c>
      <c r="H673" s="25">
        <f>tussenblad!BT662</f>
        <v>0</v>
      </c>
      <c r="I673" s="4">
        <f>tussenblad!Q662</f>
        <v>0</v>
      </c>
      <c r="J673" s="26">
        <f>tussenblad!R662</f>
        <v>0</v>
      </c>
      <c r="K673" s="4">
        <f>IF(tussenblad!$F662="HC","",tussenblad!F662)</f>
        <v>0</v>
      </c>
      <c r="L673" s="4">
        <f>IF(tussenblad!$F662="HC",1,0)</f>
        <v>0</v>
      </c>
      <c r="M673" s="4" t="str">
        <f>IF(tussenblad!V662="Uit",2,"")</f>
        <v/>
      </c>
      <c r="N673" s="4">
        <f>tussenblad!W662</f>
        <v>0</v>
      </c>
      <c r="O673" s="4">
        <f>tussenblad!BV662</f>
        <v>0</v>
      </c>
      <c r="P673" s="4">
        <f>tussenblad!BW662</f>
        <v>0</v>
      </c>
      <c r="Q673" s="4">
        <f>tussenblad!BX662</f>
        <v>0</v>
      </c>
      <c r="R673" s="4">
        <f>tussenblad!BY662</f>
        <v>0</v>
      </c>
      <c r="S673" s="4">
        <f>tussenblad!BZ662</f>
        <v>0</v>
      </c>
      <c r="T673" s="4">
        <f>tussenblad!CA662</f>
        <v>0</v>
      </c>
      <c r="U673" s="4">
        <f>tussenblad!CB662</f>
        <v>0</v>
      </c>
      <c r="V673" s="4">
        <f>tussenblad!CC662</f>
        <v>0</v>
      </c>
      <c r="W673" s="4" t="s">
        <v>94</v>
      </c>
      <c r="X673" s="4" t="s">
        <v>94</v>
      </c>
      <c r="Y673" s="4" t="s">
        <v>94</v>
      </c>
      <c r="Z673" s="4" t="s">
        <v>95</v>
      </c>
      <c r="AA673" s="4" t="s">
        <v>95</v>
      </c>
      <c r="AB673" s="4" t="s">
        <v>95</v>
      </c>
      <c r="AC673" s="4" t="s">
        <v>91</v>
      </c>
      <c r="AD673" s="4" t="s">
        <v>91</v>
      </c>
      <c r="AE673" s="4">
        <v>0</v>
      </c>
      <c r="AF673" s="4">
        <v>0</v>
      </c>
      <c r="AG673" s="4">
        <f>tussenblad!J662</f>
        <v>0</v>
      </c>
      <c r="AH673" s="4">
        <f>tussenblad!I662</f>
        <v>0</v>
      </c>
    </row>
    <row r="674" spans="1:34" x14ac:dyDescent="0.2">
      <c r="A674" s="4" t="s">
        <v>93</v>
      </c>
      <c r="B674" s="4" t="str">
        <f>IF(C674=0,"&lt;BLANK&gt;",Basisgegevens!$F$3)</f>
        <v>&lt;BLANK&gt;</v>
      </c>
      <c r="C674" s="4">
        <f>tussenblad!E663</f>
        <v>0</v>
      </c>
      <c r="D674" s="4">
        <f>tussenblad!H663</f>
        <v>0</v>
      </c>
      <c r="E674" s="25">
        <f>tussenblad!N663</f>
        <v>0</v>
      </c>
      <c r="F674" s="4">
        <f>tussenblad!O663</f>
        <v>0</v>
      </c>
      <c r="G674" s="4">
        <f>tussenblad!P663</f>
        <v>0</v>
      </c>
      <c r="H674" s="25">
        <f>tussenblad!BT663</f>
        <v>0</v>
      </c>
      <c r="I674" s="4">
        <f>tussenblad!Q663</f>
        <v>0</v>
      </c>
      <c r="J674" s="26">
        <f>tussenblad!R663</f>
        <v>0</v>
      </c>
      <c r="K674" s="4">
        <f>IF(tussenblad!$F663="HC","",tussenblad!F663)</f>
        <v>0</v>
      </c>
      <c r="L674" s="4">
        <f>IF(tussenblad!$F663="HC",1,0)</f>
        <v>0</v>
      </c>
      <c r="M674" s="4" t="str">
        <f>IF(tussenblad!V663="Uit",2,"")</f>
        <v/>
      </c>
      <c r="N674" s="4">
        <f>tussenblad!W663</f>
        <v>0</v>
      </c>
      <c r="O674" s="4">
        <f>tussenblad!BV663</f>
        <v>0</v>
      </c>
      <c r="P674" s="4">
        <f>tussenblad!BW663</f>
        <v>0</v>
      </c>
      <c r="Q674" s="4">
        <f>tussenblad!BX663</f>
        <v>0</v>
      </c>
      <c r="R674" s="4">
        <f>tussenblad!BY663</f>
        <v>0</v>
      </c>
      <c r="S674" s="4">
        <f>tussenblad!BZ663</f>
        <v>0</v>
      </c>
      <c r="T674" s="4">
        <f>tussenblad!CA663</f>
        <v>0</v>
      </c>
      <c r="U674" s="4">
        <f>tussenblad!CB663</f>
        <v>0</v>
      </c>
      <c r="V674" s="4">
        <f>tussenblad!CC663</f>
        <v>0</v>
      </c>
      <c r="W674" s="4" t="s">
        <v>94</v>
      </c>
      <c r="X674" s="4" t="s">
        <v>94</v>
      </c>
      <c r="Y674" s="4" t="s">
        <v>94</v>
      </c>
      <c r="Z674" s="4" t="s">
        <v>95</v>
      </c>
      <c r="AA674" s="4" t="s">
        <v>95</v>
      </c>
      <c r="AB674" s="4" t="s">
        <v>95</v>
      </c>
      <c r="AC674" s="4" t="s">
        <v>91</v>
      </c>
      <c r="AD674" s="4" t="s">
        <v>91</v>
      </c>
      <c r="AE674" s="4">
        <v>0</v>
      </c>
      <c r="AF674" s="4">
        <v>0</v>
      </c>
      <c r="AG674" s="4">
        <f>tussenblad!J663</f>
        <v>0</v>
      </c>
      <c r="AH674" s="4">
        <f>tussenblad!I663</f>
        <v>0</v>
      </c>
    </row>
    <row r="675" spans="1:34" x14ac:dyDescent="0.2">
      <c r="A675" s="4" t="s">
        <v>93</v>
      </c>
      <c r="B675" s="4" t="str">
        <f>IF(C675=0,"&lt;BLANK&gt;",Basisgegevens!$F$3)</f>
        <v>&lt;BLANK&gt;</v>
      </c>
      <c r="C675" s="4">
        <f>tussenblad!E664</f>
        <v>0</v>
      </c>
      <c r="D675" s="4">
        <f>tussenblad!H664</f>
        <v>0</v>
      </c>
      <c r="E675" s="25">
        <f>tussenblad!N664</f>
        <v>0</v>
      </c>
      <c r="F675" s="4">
        <f>tussenblad!O664</f>
        <v>0</v>
      </c>
      <c r="G675" s="4">
        <f>tussenblad!P664</f>
        <v>0</v>
      </c>
      <c r="H675" s="25">
        <f>tussenblad!BT664</f>
        <v>0</v>
      </c>
      <c r="I675" s="4">
        <f>tussenblad!Q664</f>
        <v>0</v>
      </c>
      <c r="J675" s="26">
        <f>tussenblad!R664</f>
        <v>0</v>
      </c>
      <c r="K675" s="4">
        <f>IF(tussenblad!$F664="HC","",tussenblad!F664)</f>
        <v>0</v>
      </c>
      <c r="L675" s="4">
        <f>IF(tussenblad!$F664="HC",1,0)</f>
        <v>0</v>
      </c>
      <c r="M675" s="4" t="str">
        <f>IF(tussenblad!V664="Uit",2,"")</f>
        <v/>
      </c>
      <c r="N675" s="4">
        <f>tussenblad!W664</f>
        <v>0</v>
      </c>
      <c r="O675" s="4">
        <f>tussenblad!BV664</f>
        <v>0</v>
      </c>
      <c r="P675" s="4">
        <f>tussenblad!BW664</f>
        <v>0</v>
      </c>
      <c r="Q675" s="4">
        <f>tussenblad!BX664</f>
        <v>0</v>
      </c>
      <c r="R675" s="4">
        <f>tussenblad!BY664</f>
        <v>0</v>
      </c>
      <c r="S675" s="4">
        <f>tussenblad!BZ664</f>
        <v>0</v>
      </c>
      <c r="T675" s="4">
        <f>tussenblad!CA664</f>
        <v>0</v>
      </c>
      <c r="U675" s="4">
        <f>tussenblad!CB664</f>
        <v>0</v>
      </c>
      <c r="V675" s="4">
        <f>tussenblad!CC664</f>
        <v>0</v>
      </c>
      <c r="W675" s="4" t="s">
        <v>94</v>
      </c>
      <c r="X675" s="4" t="s">
        <v>94</v>
      </c>
      <c r="Y675" s="4" t="s">
        <v>94</v>
      </c>
      <c r="Z675" s="4" t="s">
        <v>95</v>
      </c>
      <c r="AA675" s="4" t="s">
        <v>95</v>
      </c>
      <c r="AB675" s="4" t="s">
        <v>95</v>
      </c>
      <c r="AC675" s="4" t="s">
        <v>91</v>
      </c>
      <c r="AD675" s="4" t="s">
        <v>91</v>
      </c>
      <c r="AE675" s="4">
        <v>0</v>
      </c>
      <c r="AF675" s="4">
        <v>0</v>
      </c>
      <c r="AG675" s="4">
        <f>tussenblad!J664</f>
        <v>0</v>
      </c>
      <c r="AH675" s="4">
        <f>tussenblad!I664</f>
        <v>0</v>
      </c>
    </row>
    <row r="676" spans="1:34" x14ac:dyDescent="0.2">
      <c r="A676" s="4" t="s">
        <v>93</v>
      </c>
      <c r="B676" s="4" t="str">
        <f>IF(C676=0,"&lt;BLANK&gt;",Basisgegevens!$F$3)</f>
        <v>&lt;BLANK&gt;</v>
      </c>
      <c r="C676" s="4">
        <f>tussenblad!E665</f>
        <v>0</v>
      </c>
      <c r="D676" s="4">
        <f>tussenblad!H665</f>
        <v>0</v>
      </c>
      <c r="E676" s="25">
        <f>tussenblad!N665</f>
        <v>0</v>
      </c>
      <c r="F676" s="4">
        <f>tussenblad!O665</f>
        <v>0</v>
      </c>
      <c r="G676" s="4">
        <f>tussenblad!P665</f>
        <v>0</v>
      </c>
      <c r="H676" s="25">
        <f>tussenblad!BT665</f>
        <v>0</v>
      </c>
      <c r="I676" s="4">
        <f>tussenblad!Q665</f>
        <v>0</v>
      </c>
      <c r="J676" s="26">
        <f>tussenblad!R665</f>
        <v>0</v>
      </c>
      <c r="K676" s="4">
        <f>IF(tussenblad!$F665="HC","",tussenblad!F665)</f>
        <v>0</v>
      </c>
      <c r="L676" s="4">
        <f>IF(tussenblad!$F665="HC",1,0)</f>
        <v>0</v>
      </c>
      <c r="M676" s="4" t="str">
        <f>IF(tussenblad!V665="Uit",2,"")</f>
        <v/>
      </c>
      <c r="N676" s="4">
        <f>tussenblad!W665</f>
        <v>0</v>
      </c>
      <c r="O676" s="4">
        <f>tussenblad!BV665</f>
        <v>0</v>
      </c>
      <c r="P676" s="4">
        <f>tussenblad!BW665</f>
        <v>0</v>
      </c>
      <c r="Q676" s="4">
        <f>tussenblad!BX665</f>
        <v>0</v>
      </c>
      <c r="R676" s="4">
        <f>tussenblad!BY665</f>
        <v>0</v>
      </c>
      <c r="S676" s="4">
        <f>tussenblad!BZ665</f>
        <v>0</v>
      </c>
      <c r="T676" s="4">
        <f>tussenblad!CA665</f>
        <v>0</v>
      </c>
      <c r="U676" s="4">
        <f>tussenblad!CB665</f>
        <v>0</v>
      </c>
      <c r="V676" s="4">
        <f>tussenblad!CC665</f>
        <v>0</v>
      </c>
      <c r="W676" s="4" t="s">
        <v>94</v>
      </c>
      <c r="X676" s="4" t="s">
        <v>94</v>
      </c>
      <c r="Y676" s="4" t="s">
        <v>94</v>
      </c>
      <c r="Z676" s="4" t="s">
        <v>95</v>
      </c>
      <c r="AA676" s="4" t="s">
        <v>95</v>
      </c>
      <c r="AB676" s="4" t="s">
        <v>95</v>
      </c>
      <c r="AC676" s="4" t="s">
        <v>91</v>
      </c>
      <c r="AD676" s="4" t="s">
        <v>91</v>
      </c>
      <c r="AE676" s="4">
        <v>0</v>
      </c>
      <c r="AF676" s="4">
        <v>0</v>
      </c>
      <c r="AG676" s="4">
        <f>tussenblad!J665</f>
        <v>0</v>
      </c>
      <c r="AH676" s="4">
        <f>tussenblad!I665</f>
        <v>0</v>
      </c>
    </row>
    <row r="677" spans="1:34" x14ac:dyDescent="0.2">
      <c r="A677" s="4" t="s">
        <v>93</v>
      </c>
      <c r="B677" s="4" t="str">
        <f>IF(C677=0,"&lt;BLANK&gt;",Basisgegevens!$F$3)</f>
        <v>&lt;BLANK&gt;</v>
      </c>
      <c r="C677" s="4">
        <f>tussenblad!E666</f>
        <v>0</v>
      </c>
      <c r="D677" s="4">
        <f>tussenblad!H666</f>
        <v>0</v>
      </c>
      <c r="E677" s="25">
        <f>tussenblad!N666</f>
        <v>0</v>
      </c>
      <c r="F677" s="4">
        <f>tussenblad!O666</f>
        <v>0</v>
      </c>
      <c r="G677" s="4">
        <f>tussenblad!P666</f>
        <v>0</v>
      </c>
      <c r="H677" s="25">
        <f>tussenblad!BT666</f>
        <v>0</v>
      </c>
      <c r="I677" s="4">
        <f>tussenblad!Q666</f>
        <v>0</v>
      </c>
      <c r="J677" s="26">
        <f>tussenblad!R666</f>
        <v>0</v>
      </c>
      <c r="K677" s="4">
        <f>IF(tussenblad!$F666="HC","",tussenblad!F666)</f>
        <v>0</v>
      </c>
      <c r="L677" s="4">
        <f>IF(tussenblad!$F666="HC",1,0)</f>
        <v>0</v>
      </c>
      <c r="M677" s="4" t="str">
        <f>IF(tussenblad!V666="Uit",2,"")</f>
        <v/>
      </c>
      <c r="N677" s="4">
        <f>tussenblad!W666</f>
        <v>0</v>
      </c>
      <c r="O677" s="4">
        <f>tussenblad!BV666</f>
        <v>0</v>
      </c>
      <c r="P677" s="4">
        <f>tussenblad!BW666</f>
        <v>0</v>
      </c>
      <c r="Q677" s="4">
        <f>tussenblad!BX666</f>
        <v>0</v>
      </c>
      <c r="R677" s="4">
        <f>tussenblad!BY666</f>
        <v>0</v>
      </c>
      <c r="S677" s="4">
        <f>tussenblad!BZ666</f>
        <v>0</v>
      </c>
      <c r="T677" s="4">
        <f>tussenblad!CA666</f>
        <v>0</v>
      </c>
      <c r="U677" s="4">
        <f>tussenblad!CB666</f>
        <v>0</v>
      </c>
      <c r="V677" s="4">
        <f>tussenblad!CC666</f>
        <v>0</v>
      </c>
      <c r="W677" s="4" t="s">
        <v>94</v>
      </c>
      <c r="X677" s="4" t="s">
        <v>94</v>
      </c>
      <c r="Y677" s="4" t="s">
        <v>94</v>
      </c>
      <c r="Z677" s="4" t="s">
        <v>95</v>
      </c>
      <c r="AA677" s="4" t="s">
        <v>95</v>
      </c>
      <c r="AB677" s="4" t="s">
        <v>95</v>
      </c>
      <c r="AC677" s="4" t="s">
        <v>91</v>
      </c>
      <c r="AD677" s="4" t="s">
        <v>91</v>
      </c>
      <c r="AE677" s="4">
        <v>0</v>
      </c>
      <c r="AF677" s="4">
        <v>0</v>
      </c>
      <c r="AG677" s="4">
        <f>tussenblad!J666</f>
        <v>0</v>
      </c>
      <c r="AH677" s="4">
        <f>tussenblad!I666</f>
        <v>0</v>
      </c>
    </row>
    <row r="678" spans="1:34" x14ac:dyDescent="0.2">
      <c r="A678" s="4" t="s">
        <v>93</v>
      </c>
      <c r="B678" s="4" t="str">
        <f>IF(C678=0,"&lt;BLANK&gt;",Basisgegevens!$F$3)</f>
        <v>&lt;BLANK&gt;</v>
      </c>
      <c r="C678" s="4">
        <f>tussenblad!E667</f>
        <v>0</v>
      </c>
      <c r="D678" s="4">
        <f>tussenblad!H667</f>
        <v>0</v>
      </c>
      <c r="E678" s="25">
        <f>tussenblad!N667</f>
        <v>0</v>
      </c>
      <c r="F678" s="4">
        <f>tussenblad!O667</f>
        <v>0</v>
      </c>
      <c r="G678" s="4">
        <f>tussenblad!P667</f>
        <v>0</v>
      </c>
      <c r="H678" s="25">
        <f>tussenblad!BT667</f>
        <v>0</v>
      </c>
      <c r="I678" s="4">
        <f>tussenblad!Q667</f>
        <v>0</v>
      </c>
      <c r="J678" s="26">
        <f>tussenblad!R667</f>
        <v>0</v>
      </c>
      <c r="K678" s="4">
        <f>IF(tussenblad!$F667="HC","",tussenblad!F667)</f>
        <v>0</v>
      </c>
      <c r="L678" s="4">
        <f>IF(tussenblad!$F667="HC",1,0)</f>
        <v>0</v>
      </c>
      <c r="M678" s="4" t="str">
        <f>IF(tussenblad!V667="Uit",2,"")</f>
        <v/>
      </c>
      <c r="N678" s="4">
        <f>tussenblad!W667</f>
        <v>0</v>
      </c>
      <c r="O678" s="4">
        <f>tussenblad!BV667</f>
        <v>0</v>
      </c>
      <c r="P678" s="4">
        <f>tussenblad!BW667</f>
        <v>0</v>
      </c>
      <c r="Q678" s="4">
        <f>tussenblad!BX667</f>
        <v>0</v>
      </c>
      <c r="R678" s="4">
        <f>tussenblad!BY667</f>
        <v>0</v>
      </c>
      <c r="S678" s="4">
        <f>tussenblad!BZ667</f>
        <v>0</v>
      </c>
      <c r="T678" s="4">
        <f>tussenblad!CA667</f>
        <v>0</v>
      </c>
      <c r="U678" s="4">
        <f>tussenblad!CB667</f>
        <v>0</v>
      </c>
      <c r="V678" s="4">
        <f>tussenblad!CC667</f>
        <v>0</v>
      </c>
      <c r="W678" s="4" t="s">
        <v>94</v>
      </c>
      <c r="X678" s="4" t="s">
        <v>94</v>
      </c>
      <c r="Y678" s="4" t="s">
        <v>94</v>
      </c>
      <c r="Z678" s="4" t="s">
        <v>95</v>
      </c>
      <c r="AA678" s="4" t="s">
        <v>95</v>
      </c>
      <c r="AB678" s="4" t="s">
        <v>95</v>
      </c>
      <c r="AC678" s="4" t="s">
        <v>91</v>
      </c>
      <c r="AD678" s="4" t="s">
        <v>91</v>
      </c>
      <c r="AE678" s="4">
        <v>0</v>
      </c>
      <c r="AF678" s="4">
        <v>0</v>
      </c>
      <c r="AG678" s="4">
        <f>tussenblad!J667</f>
        <v>0</v>
      </c>
      <c r="AH678" s="4">
        <f>tussenblad!I667</f>
        <v>0</v>
      </c>
    </row>
    <row r="679" spans="1:34" x14ac:dyDescent="0.2">
      <c r="A679" s="4" t="s">
        <v>93</v>
      </c>
      <c r="B679" s="4" t="str">
        <f>IF(C679=0,"&lt;BLANK&gt;",Basisgegevens!$F$3)</f>
        <v>&lt;BLANK&gt;</v>
      </c>
      <c r="C679" s="4">
        <f>tussenblad!E668</f>
        <v>0</v>
      </c>
      <c r="D679" s="4">
        <f>tussenblad!H668</f>
        <v>0</v>
      </c>
      <c r="E679" s="25">
        <f>tussenblad!N668</f>
        <v>0</v>
      </c>
      <c r="F679" s="4">
        <f>tussenblad!O668</f>
        <v>0</v>
      </c>
      <c r="G679" s="4">
        <f>tussenblad!P668</f>
        <v>0</v>
      </c>
      <c r="H679" s="25">
        <f>tussenblad!BT668</f>
        <v>0</v>
      </c>
      <c r="I679" s="4">
        <f>tussenblad!Q668</f>
        <v>0</v>
      </c>
      <c r="J679" s="26">
        <f>tussenblad!R668</f>
        <v>0</v>
      </c>
      <c r="K679" s="4">
        <f>IF(tussenblad!$F668="HC","",tussenblad!F668)</f>
        <v>0</v>
      </c>
      <c r="L679" s="4">
        <f>IF(tussenblad!$F668="HC",1,0)</f>
        <v>0</v>
      </c>
      <c r="M679" s="4" t="str">
        <f>IF(tussenblad!V668="Uit",2,"")</f>
        <v/>
      </c>
      <c r="N679" s="4">
        <f>tussenblad!W668</f>
        <v>0</v>
      </c>
      <c r="O679" s="4">
        <f>tussenblad!BV668</f>
        <v>0</v>
      </c>
      <c r="P679" s="4">
        <f>tussenblad!BW668</f>
        <v>0</v>
      </c>
      <c r="Q679" s="4">
        <f>tussenblad!BX668</f>
        <v>0</v>
      </c>
      <c r="R679" s="4">
        <f>tussenblad!BY668</f>
        <v>0</v>
      </c>
      <c r="S679" s="4">
        <f>tussenblad!BZ668</f>
        <v>0</v>
      </c>
      <c r="T679" s="4">
        <f>tussenblad!CA668</f>
        <v>0</v>
      </c>
      <c r="U679" s="4">
        <f>tussenblad!CB668</f>
        <v>0</v>
      </c>
      <c r="V679" s="4">
        <f>tussenblad!CC668</f>
        <v>0</v>
      </c>
      <c r="W679" s="4" t="s">
        <v>94</v>
      </c>
      <c r="X679" s="4" t="s">
        <v>94</v>
      </c>
      <c r="Y679" s="4" t="s">
        <v>94</v>
      </c>
      <c r="Z679" s="4" t="s">
        <v>95</v>
      </c>
      <c r="AA679" s="4" t="s">
        <v>95</v>
      </c>
      <c r="AB679" s="4" t="s">
        <v>95</v>
      </c>
      <c r="AC679" s="4" t="s">
        <v>91</v>
      </c>
      <c r="AD679" s="4" t="s">
        <v>91</v>
      </c>
      <c r="AE679" s="4">
        <v>0</v>
      </c>
      <c r="AF679" s="4">
        <v>0</v>
      </c>
      <c r="AG679" s="4">
        <f>tussenblad!J668</f>
        <v>0</v>
      </c>
      <c r="AH679" s="4">
        <f>tussenblad!I668</f>
        <v>0</v>
      </c>
    </row>
    <row r="680" spans="1:34" x14ac:dyDescent="0.2">
      <c r="A680" s="4" t="s">
        <v>93</v>
      </c>
      <c r="B680" s="4" t="str">
        <f>IF(C680=0,"&lt;BLANK&gt;",Basisgegevens!$F$3)</f>
        <v>&lt;BLANK&gt;</v>
      </c>
      <c r="C680" s="4">
        <f>tussenblad!E669</f>
        <v>0</v>
      </c>
      <c r="D680" s="4">
        <f>tussenblad!H669</f>
        <v>0</v>
      </c>
      <c r="E680" s="25">
        <f>tussenblad!N669</f>
        <v>0</v>
      </c>
      <c r="F680" s="4">
        <f>tussenblad!O669</f>
        <v>0</v>
      </c>
      <c r="G680" s="4">
        <f>tussenblad!P669</f>
        <v>0</v>
      </c>
      <c r="H680" s="25">
        <f>tussenblad!BT669</f>
        <v>0</v>
      </c>
      <c r="I680" s="4">
        <f>tussenblad!Q669</f>
        <v>0</v>
      </c>
      <c r="J680" s="26">
        <f>tussenblad!R669</f>
        <v>0</v>
      </c>
      <c r="K680" s="4">
        <f>IF(tussenblad!$F669="HC","",tussenblad!F669)</f>
        <v>0</v>
      </c>
      <c r="L680" s="4">
        <f>IF(tussenblad!$F669="HC",1,0)</f>
        <v>0</v>
      </c>
      <c r="M680" s="4" t="str">
        <f>IF(tussenblad!V669="Uit",2,"")</f>
        <v/>
      </c>
      <c r="N680" s="4">
        <f>tussenblad!W669</f>
        <v>0</v>
      </c>
      <c r="O680" s="4">
        <f>tussenblad!BV669</f>
        <v>0</v>
      </c>
      <c r="P680" s="4">
        <f>tussenblad!BW669</f>
        <v>0</v>
      </c>
      <c r="Q680" s="4">
        <f>tussenblad!BX669</f>
        <v>0</v>
      </c>
      <c r="R680" s="4">
        <f>tussenblad!BY669</f>
        <v>0</v>
      </c>
      <c r="S680" s="4">
        <f>tussenblad!BZ669</f>
        <v>0</v>
      </c>
      <c r="T680" s="4">
        <f>tussenblad!CA669</f>
        <v>0</v>
      </c>
      <c r="U680" s="4">
        <f>tussenblad!CB669</f>
        <v>0</v>
      </c>
      <c r="V680" s="4">
        <f>tussenblad!CC669</f>
        <v>0</v>
      </c>
      <c r="W680" s="4" t="s">
        <v>94</v>
      </c>
      <c r="X680" s="4" t="s">
        <v>94</v>
      </c>
      <c r="Y680" s="4" t="s">
        <v>94</v>
      </c>
      <c r="Z680" s="4" t="s">
        <v>95</v>
      </c>
      <c r="AA680" s="4" t="s">
        <v>95</v>
      </c>
      <c r="AB680" s="4" t="s">
        <v>95</v>
      </c>
      <c r="AC680" s="4" t="s">
        <v>91</v>
      </c>
      <c r="AD680" s="4" t="s">
        <v>91</v>
      </c>
      <c r="AE680" s="4">
        <v>0</v>
      </c>
      <c r="AF680" s="4">
        <v>0</v>
      </c>
      <c r="AG680" s="4">
        <f>tussenblad!J669</f>
        <v>0</v>
      </c>
      <c r="AH680" s="4">
        <f>tussenblad!I669</f>
        <v>0</v>
      </c>
    </row>
    <row r="681" spans="1:34" x14ac:dyDescent="0.2">
      <c r="A681" s="4" t="s">
        <v>93</v>
      </c>
      <c r="B681" s="4" t="str">
        <f>IF(C681=0,"&lt;BLANK&gt;",Basisgegevens!$F$3)</f>
        <v>&lt;BLANK&gt;</v>
      </c>
      <c r="C681" s="4">
        <f>tussenblad!E670</f>
        <v>0</v>
      </c>
      <c r="D681" s="4">
        <f>tussenblad!H670</f>
        <v>0</v>
      </c>
      <c r="E681" s="25">
        <f>tussenblad!N670</f>
        <v>0</v>
      </c>
      <c r="F681" s="4">
        <f>tussenblad!O670</f>
        <v>0</v>
      </c>
      <c r="G681" s="4">
        <f>tussenblad!P670</f>
        <v>0</v>
      </c>
      <c r="H681" s="25">
        <f>tussenblad!BT670</f>
        <v>0</v>
      </c>
      <c r="I681" s="4">
        <f>tussenblad!Q670</f>
        <v>0</v>
      </c>
      <c r="J681" s="26">
        <f>tussenblad!R670</f>
        <v>0</v>
      </c>
      <c r="K681" s="4">
        <f>IF(tussenblad!$F670="HC","",tussenblad!F670)</f>
        <v>0</v>
      </c>
      <c r="L681" s="4">
        <f>IF(tussenblad!$F670="HC",1,0)</f>
        <v>0</v>
      </c>
      <c r="M681" s="4" t="str">
        <f>IF(tussenblad!V670="Uit",2,"")</f>
        <v/>
      </c>
      <c r="N681" s="4">
        <f>tussenblad!W670</f>
        <v>0</v>
      </c>
      <c r="O681" s="4">
        <f>tussenblad!BV670</f>
        <v>0</v>
      </c>
      <c r="P681" s="4">
        <f>tussenblad!BW670</f>
        <v>0</v>
      </c>
      <c r="Q681" s="4">
        <f>tussenblad!BX670</f>
        <v>0</v>
      </c>
      <c r="R681" s="4">
        <f>tussenblad!BY670</f>
        <v>0</v>
      </c>
      <c r="S681" s="4">
        <f>tussenblad!BZ670</f>
        <v>0</v>
      </c>
      <c r="T681" s="4">
        <f>tussenblad!CA670</f>
        <v>0</v>
      </c>
      <c r="U681" s="4">
        <f>tussenblad!CB670</f>
        <v>0</v>
      </c>
      <c r="V681" s="4">
        <f>tussenblad!CC670</f>
        <v>0</v>
      </c>
      <c r="W681" s="4" t="s">
        <v>94</v>
      </c>
      <c r="X681" s="4" t="s">
        <v>94</v>
      </c>
      <c r="Y681" s="4" t="s">
        <v>94</v>
      </c>
      <c r="Z681" s="4" t="s">
        <v>95</v>
      </c>
      <c r="AA681" s="4" t="s">
        <v>95</v>
      </c>
      <c r="AB681" s="4" t="s">
        <v>95</v>
      </c>
      <c r="AC681" s="4" t="s">
        <v>91</v>
      </c>
      <c r="AD681" s="4" t="s">
        <v>91</v>
      </c>
      <c r="AE681" s="4">
        <v>0</v>
      </c>
      <c r="AF681" s="4">
        <v>0</v>
      </c>
      <c r="AG681" s="4">
        <f>tussenblad!J670</f>
        <v>0</v>
      </c>
      <c r="AH681" s="4">
        <f>tussenblad!I670</f>
        <v>0</v>
      </c>
    </row>
    <row r="682" spans="1:34" x14ac:dyDescent="0.2">
      <c r="A682" s="4" t="s">
        <v>93</v>
      </c>
      <c r="B682" s="4" t="str">
        <f>IF(C682=0,"&lt;BLANK&gt;",Basisgegevens!$F$3)</f>
        <v>&lt;BLANK&gt;</v>
      </c>
      <c r="C682" s="4">
        <f>tussenblad!E671</f>
        <v>0</v>
      </c>
      <c r="D682" s="4">
        <f>tussenblad!H671</f>
        <v>0</v>
      </c>
      <c r="E682" s="25">
        <f>tussenblad!N671</f>
        <v>0</v>
      </c>
      <c r="F682" s="4">
        <f>tussenblad!O671</f>
        <v>0</v>
      </c>
      <c r="G682" s="4">
        <f>tussenblad!P671</f>
        <v>0</v>
      </c>
      <c r="H682" s="25">
        <f>tussenblad!BT671</f>
        <v>0</v>
      </c>
      <c r="I682" s="4">
        <f>tussenblad!Q671</f>
        <v>0</v>
      </c>
      <c r="J682" s="26">
        <f>tussenblad!R671</f>
        <v>0</v>
      </c>
      <c r="K682" s="4">
        <f>IF(tussenblad!$F671="HC","",tussenblad!F671)</f>
        <v>0</v>
      </c>
      <c r="L682" s="4">
        <f>IF(tussenblad!$F671="HC",1,0)</f>
        <v>0</v>
      </c>
      <c r="M682" s="4" t="str">
        <f>IF(tussenblad!V671="Uit",2,"")</f>
        <v/>
      </c>
      <c r="N682" s="4">
        <f>tussenblad!W671</f>
        <v>0</v>
      </c>
      <c r="O682" s="4">
        <f>tussenblad!BV671</f>
        <v>0</v>
      </c>
      <c r="P682" s="4">
        <f>tussenblad!BW671</f>
        <v>0</v>
      </c>
      <c r="Q682" s="4">
        <f>tussenblad!BX671</f>
        <v>0</v>
      </c>
      <c r="R682" s="4">
        <f>tussenblad!BY671</f>
        <v>0</v>
      </c>
      <c r="S682" s="4">
        <f>tussenblad!BZ671</f>
        <v>0</v>
      </c>
      <c r="T682" s="4">
        <f>tussenblad!CA671</f>
        <v>0</v>
      </c>
      <c r="U682" s="4">
        <f>tussenblad!CB671</f>
        <v>0</v>
      </c>
      <c r="V682" s="4">
        <f>tussenblad!CC671</f>
        <v>0</v>
      </c>
      <c r="W682" s="4" t="s">
        <v>94</v>
      </c>
      <c r="X682" s="4" t="s">
        <v>94</v>
      </c>
      <c r="Y682" s="4" t="s">
        <v>94</v>
      </c>
      <c r="Z682" s="4" t="s">
        <v>95</v>
      </c>
      <c r="AA682" s="4" t="s">
        <v>95</v>
      </c>
      <c r="AB682" s="4" t="s">
        <v>95</v>
      </c>
      <c r="AC682" s="4" t="s">
        <v>91</v>
      </c>
      <c r="AD682" s="4" t="s">
        <v>91</v>
      </c>
      <c r="AE682" s="4">
        <v>0</v>
      </c>
      <c r="AF682" s="4">
        <v>0</v>
      </c>
      <c r="AG682" s="4">
        <f>tussenblad!J671</f>
        <v>0</v>
      </c>
      <c r="AH682" s="4">
        <f>tussenblad!I671</f>
        <v>0</v>
      </c>
    </row>
    <row r="683" spans="1:34" x14ac:dyDescent="0.2">
      <c r="A683" s="4" t="s">
        <v>93</v>
      </c>
      <c r="B683" s="4" t="str">
        <f>IF(C683=0,"&lt;BLANK&gt;",Basisgegevens!$F$3)</f>
        <v>&lt;BLANK&gt;</v>
      </c>
      <c r="C683" s="4">
        <f>tussenblad!E672</f>
        <v>0</v>
      </c>
      <c r="D683" s="4">
        <f>tussenblad!H672</f>
        <v>0</v>
      </c>
      <c r="E683" s="25">
        <f>tussenblad!N672</f>
        <v>0</v>
      </c>
      <c r="F683" s="4">
        <f>tussenblad!O672</f>
        <v>0</v>
      </c>
      <c r="G683" s="4">
        <f>tussenblad!P672</f>
        <v>0</v>
      </c>
      <c r="H683" s="25">
        <f>tussenblad!BT672</f>
        <v>0</v>
      </c>
      <c r="I683" s="4">
        <f>tussenblad!Q672</f>
        <v>0</v>
      </c>
      <c r="J683" s="26">
        <f>tussenblad!R672</f>
        <v>0</v>
      </c>
      <c r="K683" s="4">
        <f>IF(tussenblad!$F672="HC","",tussenblad!F672)</f>
        <v>0</v>
      </c>
      <c r="L683" s="4">
        <f>IF(tussenblad!$F672="HC",1,0)</f>
        <v>0</v>
      </c>
      <c r="M683" s="4" t="str">
        <f>IF(tussenblad!V672="Uit",2,"")</f>
        <v/>
      </c>
      <c r="N683" s="4">
        <f>tussenblad!W672</f>
        <v>0</v>
      </c>
      <c r="O683" s="4">
        <f>tussenblad!BV672</f>
        <v>0</v>
      </c>
      <c r="P683" s="4">
        <f>tussenblad!BW672</f>
        <v>0</v>
      </c>
      <c r="Q683" s="4">
        <f>tussenblad!BX672</f>
        <v>0</v>
      </c>
      <c r="R683" s="4">
        <f>tussenblad!BY672</f>
        <v>0</v>
      </c>
      <c r="S683" s="4">
        <f>tussenblad!BZ672</f>
        <v>0</v>
      </c>
      <c r="T683" s="4">
        <f>tussenblad!CA672</f>
        <v>0</v>
      </c>
      <c r="U683" s="4">
        <f>tussenblad!CB672</f>
        <v>0</v>
      </c>
      <c r="V683" s="4">
        <f>tussenblad!CC672</f>
        <v>0</v>
      </c>
      <c r="W683" s="4" t="s">
        <v>94</v>
      </c>
      <c r="X683" s="4" t="s">
        <v>94</v>
      </c>
      <c r="Y683" s="4" t="s">
        <v>94</v>
      </c>
      <c r="Z683" s="4" t="s">
        <v>95</v>
      </c>
      <c r="AA683" s="4" t="s">
        <v>95</v>
      </c>
      <c r="AB683" s="4" t="s">
        <v>95</v>
      </c>
      <c r="AC683" s="4" t="s">
        <v>91</v>
      </c>
      <c r="AD683" s="4" t="s">
        <v>91</v>
      </c>
      <c r="AE683" s="4">
        <v>0</v>
      </c>
      <c r="AF683" s="4">
        <v>0</v>
      </c>
      <c r="AG683" s="4">
        <f>tussenblad!J672</f>
        <v>0</v>
      </c>
      <c r="AH683" s="4">
        <f>tussenblad!I672</f>
        <v>0</v>
      </c>
    </row>
    <row r="684" spans="1:34" x14ac:dyDescent="0.2">
      <c r="A684" s="4" t="s">
        <v>93</v>
      </c>
      <c r="B684" s="4" t="str">
        <f>IF(C684=0,"&lt;BLANK&gt;",Basisgegevens!$F$3)</f>
        <v>&lt;BLANK&gt;</v>
      </c>
      <c r="C684" s="4">
        <f>tussenblad!E673</f>
        <v>0</v>
      </c>
      <c r="D684" s="4">
        <f>tussenblad!H673</f>
        <v>0</v>
      </c>
      <c r="E684" s="25">
        <f>tussenblad!N673</f>
        <v>0</v>
      </c>
      <c r="F684" s="4">
        <f>tussenblad!O673</f>
        <v>0</v>
      </c>
      <c r="G684" s="4">
        <f>tussenblad!P673</f>
        <v>0</v>
      </c>
      <c r="H684" s="25">
        <f>tussenblad!BT673</f>
        <v>0</v>
      </c>
      <c r="I684" s="4">
        <f>tussenblad!Q673</f>
        <v>0</v>
      </c>
      <c r="J684" s="26">
        <f>tussenblad!R673</f>
        <v>0</v>
      </c>
      <c r="K684" s="4">
        <f>IF(tussenblad!$F673="HC","",tussenblad!F673)</f>
        <v>0</v>
      </c>
      <c r="L684" s="4">
        <f>IF(tussenblad!$F673="HC",1,0)</f>
        <v>0</v>
      </c>
      <c r="M684" s="4" t="str">
        <f>IF(tussenblad!V673="Uit",2,"")</f>
        <v/>
      </c>
      <c r="N684" s="4">
        <f>tussenblad!W673</f>
        <v>0</v>
      </c>
      <c r="O684" s="4">
        <f>tussenblad!BV673</f>
        <v>0</v>
      </c>
      <c r="P684" s="4">
        <f>tussenblad!BW673</f>
        <v>0</v>
      </c>
      <c r="Q684" s="4">
        <f>tussenblad!BX673</f>
        <v>0</v>
      </c>
      <c r="R684" s="4">
        <f>tussenblad!BY673</f>
        <v>0</v>
      </c>
      <c r="S684" s="4">
        <f>tussenblad!BZ673</f>
        <v>0</v>
      </c>
      <c r="T684" s="4">
        <f>tussenblad!CA673</f>
        <v>0</v>
      </c>
      <c r="U684" s="4">
        <f>tussenblad!CB673</f>
        <v>0</v>
      </c>
      <c r="V684" s="4">
        <f>tussenblad!CC673</f>
        <v>0</v>
      </c>
      <c r="W684" s="4" t="s">
        <v>94</v>
      </c>
      <c r="X684" s="4" t="s">
        <v>94</v>
      </c>
      <c r="Y684" s="4" t="s">
        <v>94</v>
      </c>
      <c r="Z684" s="4" t="s">
        <v>95</v>
      </c>
      <c r="AA684" s="4" t="s">
        <v>95</v>
      </c>
      <c r="AB684" s="4" t="s">
        <v>95</v>
      </c>
      <c r="AC684" s="4" t="s">
        <v>91</v>
      </c>
      <c r="AD684" s="4" t="s">
        <v>91</v>
      </c>
      <c r="AE684" s="4">
        <v>0</v>
      </c>
      <c r="AF684" s="4">
        <v>0</v>
      </c>
      <c r="AG684" s="4">
        <f>tussenblad!J673</f>
        <v>0</v>
      </c>
      <c r="AH684" s="4">
        <f>tussenblad!I673</f>
        <v>0</v>
      </c>
    </row>
    <row r="685" spans="1:34" x14ac:dyDescent="0.2">
      <c r="A685" s="4" t="s">
        <v>93</v>
      </c>
      <c r="B685" s="4" t="str">
        <f>IF(C685=0,"&lt;BLANK&gt;",Basisgegevens!$F$3)</f>
        <v>&lt;BLANK&gt;</v>
      </c>
      <c r="C685" s="4">
        <f>tussenblad!E674</f>
        <v>0</v>
      </c>
      <c r="D685" s="4">
        <f>tussenblad!H674</f>
        <v>0</v>
      </c>
      <c r="E685" s="25">
        <f>tussenblad!N674</f>
        <v>0</v>
      </c>
      <c r="F685" s="4">
        <f>tussenblad!O674</f>
        <v>0</v>
      </c>
      <c r="G685" s="4">
        <f>tussenblad!P674</f>
        <v>0</v>
      </c>
      <c r="H685" s="25">
        <f>tussenblad!BT674</f>
        <v>0</v>
      </c>
      <c r="I685" s="4">
        <f>tussenblad!Q674</f>
        <v>0</v>
      </c>
      <c r="J685" s="26">
        <f>tussenblad!R674</f>
        <v>0</v>
      </c>
      <c r="K685" s="4">
        <f>IF(tussenblad!$F674="HC","",tussenblad!F674)</f>
        <v>0</v>
      </c>
      <c r="L685" s="4">
        <f>IF(tussenblad!$F674="HC",1,0)</f>
        <v>0</v>
      </c>
      <c r="M685" s="4" t="str">
        <f>IF(tussenblad!V674="Uit",2,"")</f>
        <v/>
      </c>
      <c r="N685" s="4">
        <f>tussenblad!W674</f>
        <v>0</v>
      </c>
      <c r="O685" s="4">
        <f>tussenblad!BV674</f>
        <v>0</v>
      </c>
      <c r="P685" s="4">
        <f>tussenblad!BW674</f>
        <v>0</v>
      </c>
      <c r="Q685" s="4">
        <f>tussenblad!BX674</f>
        <v>0</v>
      </c>
      <c r="R685" s="4">
        <f>tussenblad!BY674</f>
        <v>0</v>
      </c>
      <c r="S685" s="4">
        <f>tussenblad!BZ674</f>
        <v>0</v>
      </c>
      <c r="T685" s="4">
        <f>tussenblad!CA674</f>
        <v>0</v>
      </c>
      <c r="U685" s="4">
        <f>tussenblad!CB674</f>
        <v>0</v>
      </c>
      <c r="V685" s="4">
        <f>tussenblad!CC674</f>
        <v>0</v>
      </c>
      <c r="W685" s="4" t="s">
        <v>94</v>
      </c>
      <c r="X685" s="4" t="s">
        <v>94</v>
      </c>
      <c r="Y685" s="4" t="s">
        <v>94</v>
      </c>
      <c r="Z685" s="4" t="s">
        <v>95</v>
      </c>
      <c r="AA685" s="4" t="s">
        <v>95</v>
      </c>
      <c r="AB685" s="4" t="s">
        <v>95</v>
      </c>
      <c r="AC685" s="4" t="s">
        <v>91</v>
      </c>
      <c r="AD685" s="4" t="s">
        <v>91</v>
      </c>
      <c r="AE685" s="4">
        <v>0</v>
      </c>
      <c r="AF685" s="4">
        <v>0</v>
      </c>
      <c r="AG685" s="4">
        <f>tussenblad!J674</f>
        <v>0</v>
      </c>
      <c r="AH685" s="4">
        <f>tussenblad!I674</f>
        <v>0</v>
      </c>
    </row>
    <row r="686" spans="1:34" x14ac:dyDescent="0.2">
      <c r="A686" s="4" t="s">
        <v>93</v>
      </c>
      <c r="B686" s="4" t="str">
        <f>IF(C686=0,"&lt;BLANK&gt;",Basisgegevens!$F$3)</f>
        <v>&lt;BLANK&gt;</v>
      </c>
      <c r="C686" s="4">
        <f>tussenblad!E675</f>
        <v>0</v>
      </c>
      <c r="D686" s="4">
        <f>tussenblad!H675</f>
        <v>0</v>
      </c>
      <c r="E686" s="25">
        <f>tussenblad!N675</f>
        <v>0</v>
      </c>
      <c r="F686" s="4">
        <f>tussenblad!O675</f>
        <v>0</v>
      </c>
      <c r="G686" s="4">
        <f>tussenblad!P675</f>
        <v>0</v>
      </c>
      <c r="H686" s="25">
        <f>tussenblad!BT675</f>
        <v>0</v>
      </c>
      <c r="I686" s="4">
        <f>tussenblad!Q675</f>
        <v>0</v>
      </c>
      <c r="J686" s="26">
        <f>tussenblad!R675</f>
        <v>0</v>
      </c>
      <c r="K686" s="4">
        <f>IF(tussenblad!$F675="HC","",tussenblad!F675)</f>
        <v>0</v>
      </c>
      <c r="L686" s="4">
        <f>IF(tussenblad!$F675="HC",1,0)</f>
        <v>0</v>
      </c>
      <c r="M686" s="4" t="str">
        <f>IF(tussenblad!V675="Uit",2,"")</f>
        <v/>
      </c>
      <c r="N686" s="4">
        <f>tussenblad!W675</f>
        <v>0</v>
      </c>
      <c r="O686" s="4">
        <f>tussenblad!BV675</f>
        <v>0</v>
      </c>
      <c r="P686" s="4">
        <f>tussenblad!BW675</f>
        <v>0</v>
      </c>
      <c r="Q686" s="4">
        <f>tussenblad!BX675</f>
        <v>0</v>
      </c>
      <c r="R686" s="4">
        <f>tussenblad!BY675</f>
        <v>0</v>
      </c>
      <c r="S686" s="4">
        <f>tussenblad!BZ675</f>
        <v>0</v>
      </c>
      <c r="T686" s="4">
        <f>tussenblad!CA675</f>
        <v>0</v>
      </c>
      <c r="U686" s="4">
        <f>tussenblad!CB675</f>
        <v>0</v>
      </c>
      <c r="V686" s="4">
        <f>tussenblad!CC675</f>
        <v>0</v>
      </c>
      <c r="W686" s="4" t="s">
        <v>94</v>
      </c>
      <c r="X686" s="4" t="s">
        <v>94</v>
      </c>
      <c r="Y686" s="4" t="s">
        <v>94</v>
      </c>
      <c r="Z686" s="4" t="s">
        <v>95</v>
      </c>
      <c r="AA686" s="4" t="s">
        <v>95</v>
      </c>
      <c r="AB686" s="4" t="s">
        <v>95</v>
      </c>
      <c r="AC686" s="4" t="s">
        <v>91</v>
      </c>
      <c r="AD686" s="4" t="s">
        <v>91</v>
      </c>
      <c r="AE686" s="4">
        <v>0</v>
      </c>
      <c r="AF686" s="4">
        <v>0</v>
      </c>
      <c r="AG686" s="4">
        <f>tussenblad!J675</f>
        <v>0</v>
      </c>
      <c r="AH686" s="4">
        <f>tussenblad!I675</f>
        <v>0</v>
      </c>
    </row>
    <row r="687" spans="1:34" x14ac:dyDescent="0.2">
      <c r="A687" s="4" t="s">
        <v>93</v>
      </c>
      <c r="B687" s="4" t="str">
        <f>IF(C687=0,"&lt;BLANK&gt;",Basisgegevens!$F$3)</f>
        <v>&lt;BLANK&gt;</v>
      </c>
      <c r="C687" s="4">
        <f>tussenblad!E676</f>
        <v>0</v>
      </c>
      <c r="D687" s="4">
        <f>tussenblad!H676</f>
        <v>0</v>
      </c>
      <c r="E687" s="25">
        <f>tussenblad!N676</f>
        <v>0</v>
      </c>
      <c r="F687" s="4">
        <f>tussenblad!O676</f>
        <v>0</v>
      </c>
      <c r="G687" s="4">
        <f>tussenblad!P676</f>
        <v>0</v>
      </c>
      <c r="H687" s="25">
        <f>tussenblad!BT676</f>
        <v>0</v>
      </c>
      <c r="I687" s="4">
        <f>tussenblad!Q676</f>
        <v>0</v>
      </c>
      <c r="J687" s="26">
        <f>tussenblad!R676</f>
        <v>0</v>
      </c>
      <c r="K687" s="4">
        <f>IF(tussenblad!$F676="HC","",tussenblad!F676)</f>
        <v>0</v>
      </c>
      <c r="L687" s="4">
        <f>IF(tussenblad!$F676="HC",1,0)</f>
        <v>0</v>
      </c>
      <c r="M687" s="4" t="str">
        <f>IF(tussenblad!V676="Uit",2,"")</f>
        <v/>
      </c>
      <c r="N687" s="4">
        <f>tussenblad!W676</f>
        <v>0</v>
      </c>
      <c r="O687" s="4">
        <f>tussenblad!BV676</f>
        <v>0</v>
      </c>
      <c r="P687" s="4">
        <f>tussenblad!BW676</f>
        <v>0</v>
      </c>
      <c r="Q687" s="4">
        <f>tussenblad!BX676</f>
        <v>0</v>
      </c>
      <c r="R687" s="4">
        <f>tussenblad!BY676</f>
        <v>0</v>
      </c>
      <c r="S687" s="4">
        <f>tussenblad!BZ676</f>
        <v>0</v>
      </c>
      <c r="T687" s="4">
        <f>tussenblad!CA676</f>
        <v>0</v>
      </c>
      <c r="U687" s="4">
        <f>tussenblad!CB676</f>
        <v>0</v>
      </c>
      <c r="V687" s="4">
        <f>tussenblad!CC676</f>
        <v>0</v>
      </c>
      <c r="W687" s="4" t="s">
        <v>94</v>
      </c>
      <c r="X687" s="4" t="s">
        <v>94</v>
      </c>
      <c r="Y687" s="4" t="s">
        <v>94</v>
      </c>
      <c r="Z687" s="4" t="s">
        <v>95</v>
      </c>
      <c r="AA687" s="4" t="s">
        <v>95</v>
      </c>
      <c r="AB687" s="4" t="s">
        <v>95</v>
      </c>
      <c r="AC687" s="4" t="s">
        <v>91</v>
      </c>
      <c r="AD687" s="4" t="s">
        <v>91</v>
      </c>
      <c r="AE687" s="4">
        <v>0</v>
      </c>
      <c r="AF687" s="4">
        <v>0</v>
      </c>
      <c r="AG687" s="4">
        <f>tussenblad!J676</f>
        <v>0</v>
      </c>
      <c r="AH687" s="4">
        <f>tussenblad!I676</f>
        <v>0</v>
      </c>
    </row>
    <row r="688" spans="1:34" x14ac:dyDescent="0.2">
      <c r="A688" s="4" t="s">
        <v>93</v>
      </c>
      <c r="B688" s="4" t="str">
        <f>IF(C688=0,"&lt;BLANK&gt;",Basisgegevens!$F$3)</f>
        <v>&lt;BLANK&gt;</v>
      </c>
      <c r="C688" s="4">
        <f>tussenblad!E677</f>
        <v>0</v>
      </c>
      <c r="D688" s="4">
        <f>tussenblad!H677</f>
        <v>0</v>
      </c>
      <c r="E688" s="25">
        <f>tussenblad!N677</f>
        <v>0</v>
      </c>
      <c r="F688" s="4">
        <f>tussenblad!O677</f>
        <v>0</v>
      </c>
      <c r="G688" s="4">
        <f>tussenblad!P677</f>
        <v>0</v>
      </c>
      <c r="H688" s="25">
        <f>tussenblad!BT677</f>
        <v>0</v>
      </c>
      <c r="I688" s="4">
        <f>tussenblad!Q677</f>
        <v>0</v>
      </c>
      <c r="J688" s="26">
        <f>tussenblad!R677</f>
        <v>0</v>
      </c>
      <c r="K688" s="4">
        <f>IF(tussenblad!$F677="HC","",tussenblad!F677)</f>
        <v>0</v>
      </c>
      <c r="L688" s="4">
        <f>IF(tussenblad!$F677="HC",1,0)</f>
        <v>0</v>
      </c>
      <c r="M688" s="4" t="str">
        <f>IF(tussenblad!V677="Uit",2,"")</f>
        <v/>
      </c>
      <c r="N688" s="4">
        <f>tussenblad!W677</f>
        <v>0</v>
      </c>
      <c r="O688" s="4">
        <f>tussenblad!BV677</f>
        <v>0</v>
      </c>
      <c r="P688" s="4">
        <f>tussenblad!BW677</f>
        <v>0</v>
      </c>
      <c r="Q688" s="4">
        <f>tussenblad!BX677</f>
        <v>0</v>
      </c>
      <c r="R688" s="4">
        <f>tussenblad!BY677</f>
        <v>0</v>
      </c>
      <c r="S688" s="4">
        <f>tussenblad!BZ677</f>
        <v>0</v>
      </c>
      <c r="T688" s="4">
        <f>tussenblad!CA677</f>
        <v>0</v>
      </c>
      <c r="U688" s="4">
        <f>tussenblad!CB677</f>
        <v>0</v>
      </c>
      <c r="V688" s="4">
        <f>tussenblad!CC677</f>
        <v>0</v>
      </c>
      <c r="W688" s="4" t="s">
        <v>94</v>
      </c>
      <c r="X688" s="4" t="s">
        <v>94</v>
      </c>
      <c r="Y688" s="4" t="s">
        <v>94</v>
      </c>
      <c r="Z688" s="4" t="s">
        <v>95</v>
      </c>
      <c r="AA688" s="4" t="s">
        <v>95</v>
      </c>
      <c r="AB688" s="4" t="s">
        <v>95</v>
      </c>
      <c r="AC688" s="4" t="s">
        <v>91</v>
      </c>
      <c r="AD688" s="4" t="s">
        <v>91</v>
      </c>
      <c r="AE688" s="4">
        <v>0</v>
      </c>
      <c r="AF688" s="4">
        <v>0</v>
      </c>
      <c r="AG688" s="4">
        <f>tussenblad!J677</f>
        <v>0</v>
      </c>
      <c r="AH688" s="4">
        <f>tussenblad!I677</f>
        <v>0</v>
      </c>
    </row>
    <row r="689" spans="1:34" x14ac:dyDescent="0.2">
      <c r="A689" s="4" t="s">
        <v>93</v>
      </c>
      <c r="B689" s="4" t="str">
        <f>IF(C689=0,"&lt;BLANK&gt;",Basisgegevens!$F$3)</f>
        <v>&lt;BLANK&gt;</v>
      </c>
      <c r="C689" s="4">
        <f>tussenblad!E678</f>
        <v>0</v>
      </c>
      <c r="D689" s="4">
        <f>tussenblad!H678</f>
        <v>0</v>
      </c>
      <c r="E689" s="25">
        <f>tussenblad!N678</f>
        <v>0</v>
      </c>
      <c r="F689" s="4">
        <f>tussenblad!O678</f>
        <v>0</v>
      </c>
      <c r="G689" s="4">
        <f>tussenblad!P678</f>
        <v>0</v>
      </c>
      <c r="H689" s="25">
        <f>tussenblad!BT678</f>
        <v>0</v>
      </c>
      <c r="I689" s="4">
        <f>tussenblad!Q678</f>
        <v>0</v>
      </c>
      <c r="J689" s="26">
        <f>tussenblad!R678</f>
        <v>0</v>
      </c>
      <c r="K689" s="4">
        <f>IF(tussenblad!$F678="HC","",tussenblad!F678)</f>
        <v>0</v>
      </c>
      <c r="L689" s="4">
        <f>IF(tussenblad!$F678="HC",1,0)</f>
        <v>0</v>
      </c>
      <c r="M689" s="4" t="str">
        <f>IF(tussenblad!V678="Uit",2,"")</f>
        <v/>
      </c>
      <c r="N689" s="4">
        <f>tussenblad!W678</f>
        <v>0</v>
      </c>
      <c r="O689" s="4">
        <f>tussenblad!BV678</f>
        <v>0</v>
      </c>
      <c r="P689" s="4">
        <f>tussenblad!BW678</f>
        <v>0</v>
      </c>
      <c r="Q689" s="4">
        <f>tussenblad!BX678</f>
        <v>0</v>
      </c>
      <c r="R689" s="4">
        <f>tussenblad!BY678</f>
        <v>0</v>
      </c>
      <c r="S689" s="4">
        <f>tussenblad!BZ678</f>
        <v>0</v>
      </c>
      <c r="T689" s="4">
        <f>tussenblad!CA678</f>
        <v>0</v>
      </c>
      <c r="U689" s="4">
        <f>tussenblad!CB678</f>
        <v>0</v>
      </c>
      <c r="V689" s="4">
        <f>tussenblad!CC678</f>
        <v>0</v>
      </c>
      <c r="W689" s="4" t="s">
        <v>94</v>
      </c>
      <c r="X689" s="4" t="s">
        <v>94</v>
      </c>
      <c r="Y689" s="4" t="s">
        <v>94</v>
      </c>
      <c r="Z689" s="4" t="s">
        <v>95</v>
      </c>
      <c r="AA689" s="4" t="s">
        <v>95</v>
      </c>
      <c r="AB689" s="4" t="s">
        <v>95</v>
      </c>
      <c r="AC689" s="4" t="s">
        <v>91</v>
      </c>
      <c r="AD689" s="4" t="s">
        <v>91</v>
      </c>
      <c r="AE689" s="4">
        <v>0</v>
      </c>
      <c r="AF689" s="4">
        <v>0</v>
      </c>
      <c r="AG689" s="4">
        <f>tussenblad!J678</f>
        <v>0</v>
      </c>
      <c r="AH689" s="4">
        <f>tussenblad!I678</f>
        <v>0</v>
      </c>
    </row>
    <row r="690" spans="1:34" x14ac:dyDescent="0.2">
      <c r="A690" s="4" t="s">
        <v>93</v>
      </c>
      <c r="B690" s="4" t="str">
        <f>IF(C690=0,"&lt;BLANK&gt;",Basisgegevens!$F$3)</f>
        <v>&lt;BLANK&gt;</v>
      </c>
      <c r="C690" s="4">
        <f>tussenblad!E679</f>
        <v>0</v>
      </c>
      <c r="D690" s="4">
        <f>tussenblad!H679</f>
        <v>0</v>
      </c>
      <c r="E690" s="25">
        <f>tussenblad!N679</f>
        <v>0</v>
      </c>
      <c r="F690" s="4">
        <f>tussenblad!O679</f>
        <v>0</v>
      </c>
      <c r="G690" s="4">
        <f>tussenblad!P679</f>
        <v>0</v>
      </c>
      <c r="H690" s="25">
        <f>tussenblad!BT679</f>
        <v>0</v>
      </c>
      <c r="I690" s="4">
        <f>tussenblad!Q679</f>
        <v>0</v>
      </c>
      <c r="J690" s="26">
        <f>tussenblad!R679</f>
        <v>0</v>
      </c>
      <c r="K690" s="4">
        <f>IF(tussenblad!$F679="HC","",tussenblad!F679)</f>
        <v>0</v>
      </c>
      <c r="L690" s="4">
        <f>IF(tussenblad!$F679="HC",1,0)</f>
        <v>0</v>
      </c>
      <c r="M690" s="4" t="str">
        <f>IF(tussenblad!V679="Uit",2,"")</f>
        <v/>
      </c>
      <c r="N690" s="4">
        <f>tussenblad!W679</f>
        <v>0</v>
      </c>
      <c r="O690" s="4">
        <f>tussenblad!BV679</f>
        <v>0</v>
      </c>
      <c r="P690" s="4">
        <f>tussenblad!BW679</f>
        <v>0</v>
      </c>
      <c r="Q690" s="4">
        <f>tussenblad!BX679</f>
        <v>0</v>
      </c>
      <c r="R690" s="4">
        <f>tussenblad!BY679</f>
        <v>0</v>
      </c>
      <c r="S690" s="4">
        <f>tussenblad!BZ679</f>
        <v>0</v>
      </c>
      <c r="T690" s="4">
        <f>tussenblad!CA679</f>
        <v>0</v>
      </c>
      <c r="U690" s="4">
        <f>tussenblad!CB679</f>
        <v>0</v>
      </c>
      <c r="V690" s="4">
        <f>tussenblad!CC679</f>
        <v>0</v>
      </c>
      <c r="W690" s="4" t="s">
        <v>94</v>
      </c>
      <c r="X690" s="4" t="s">
        <v>94</v>
      </c>
      <c r="Y690" s="4" t="s">
        <v>94</v>
      </c>
      <c r="Z690" s="4" t="s">
        <v>95</v>
      </c>
      <c r="AA690" s="4" t="s">
        <v>95</v>
      </c>
      <c r="AB690" s="4" t="s">
        <v>95</v>
      </c>
      <c r="AC690" s="4" t="s">
        <v>91</v>
      </c>
      <c r="AD690" s="4" t="s">
        <v>91</v>
      </c>
      <c r="AE690" s="4">
        <v>0</v>
      </c>
      <c r="AF690" s="4">
        <v>0</v>
      </c>
      <c r="AG690" s="4">
        <f>tussenblad!J679</f>
        <v>0</v>
      </c>
      <c r="AH690" s="4">
        <f>tussenblad!I679</f>
        <v>0</v>
      </c>
    </row>
    <row r="691" spans="1:34" x14ac:dyDescent="0.2">
      <c r="A691" s="4" t="s">
        <v>93</v>
      </c>
      <c r="B691" s="4" t="str">
        <f>IF(C691=0,"&lt;BLANK&gt;",Basisgegevens!$F$3)</f>
        <v>&lt;BLANK&gt;</v>
      </c>
      <c r="C691" s="4">
        <f>tussenblad!E680</f>
        <v>0</v>
      </c>
      <c r="D691" s="4">
        <f>tussenblad!H680</f>
        <v>0</v>
      </c>
      <c r="E691" s="25">
        <f>tussenblad!N680</f>
        <v>0</v>
      </c>
      <c r="F691" s="4">
        <f>tussenblad!O680</f>
        <v>0</v>
      </c>
      <c r="G691" s="4">
        <f>tussenblad!P680</f>
        <v>0</v>
      </c>
      <c r="H691" s="25">
        <f>tussenblad!BT680</f>
        <v>0</v>
      </c>
      <c r="I691" s="4">
        <f>tussenblad!Q680</f>
        <v>0</v>
      </c>
      <c r="J691" s="26">
        <f>tussenblad!R680</f>
        <v>0</v>
      </c>
      <c r="K691" s="4">
        <f>IF(tussenblad!$F680="HC","",tussenblad!F680)</f>
        <v>0</v>
      </c>
      <c r="L691" s="4">
        <f>IF(tussenblad!$F680="HC",1,0)</f>
        <v>0</v>
      </c>
      <c r="M691" s="4" t="str">
        <f>IF(tussenblad!V680="Uit",2,"")</f>
        <v/>
      </c>
      <c r="N691" s="4">
        <f>tussenblad!W680</f>
        <v>0</v>
      </c>
      <c r="O691" s="4">
        <f>tussenblad!BV680</f>
        <v>0</v>
      </c>
      <c r="P691" s="4">
        <f>tussenblad!BW680</f>
        <v>0</v>
      </c>
      <c r="Q691" s="4">
        <f>tussenblad!BX680</f>
        <v>0</v>
      </c>
      <c r="R691" s="4">
        <f>tussenblad!BY680</f>
        <v>0</v>
      </c>
      <c r="S691" s="4">
        <f>tussenblad!BZ680</f>
        <v>0</v>
      </c>
      <c r="T691" s="4">
        <f>tussenblad!CA680</f>
        <v>0</v>
      </c>
      <c r="U691" s="4">
        <f>tussenblad!CB680</f>
        <v>0</v>
      </c>
      <c r="V691" s="4">
        <f>tussenblad!CC680</f>
        <v>0</v>
      </c>
      <c r="W691" s="4" t="s">
        <v>94</v>
      </c>
      <c r="X691" s="4" t="s">
        <v>94</v>
      </c>
      <c r="Y691" s="4" t="s">
        <v>94</v>
      </c>
      <c r="Z691" s="4" t="s">
        <v>95</v>
      </c>
      <c r="AA691" s="4" t="s">
        <v>95</v>
      </c>
      <c r="AB691" s="4" t="s">
        <v>95</v>
      </c>
      <c r="AC691" s="4" t="s">
        <v>91</v>
      </c>
      <c r="AD691" s="4" t="s">
        <v>91</v>
      </c>
      <c r="AE691" s="4">
        <v>0</v>
      </c>
      <c r="AF691" s="4">
        <v>0</v>
      </c>
      <c r="AG691" s="4">
        <f>tussenblad!J680</f>
        <v>0</v>
      </c>
      <c r="AH691" s="4">
        <f>tussenblad!I680</f>
        <v>0</v>
      </c>
    </row>
    <row r="692" spans="1:34" x14ac:dyDescent="0.2">
      <c r="A692" s="4" t="s">
        <v>93</v>
      </c>
      <c r="B692" s="4" t="str">
        <f>IF(C692=0,"&lt;BLANK&gt;",Basisgegevens!$F$3)</f>
        <v>&lt;BLANK&gt;</v>
      </c>
      <c r="C692" s="4">
        <f>tussenblad!E681</f>
        <v>0</v>
      </c>
      <c r="D692" s="4">
        <f>tussenblad!H681</f>
        <v>0</v>
      </c>
      <c r="E692" s="25">
        <f>tussenblad!N681</f>
        <v>0</v>
      </c>
      <c r="F692" s="4">
        <f>tussenblad!O681</f>
        <v>0</v>
      </c>
      <c r="G692" s="4">
        <f>tussenblad!P681</f>
        <v>0</v>
      </c>
      <c r="H692" s="25">
        <f>tussenblad!BT681</f>
        <v>0</v>
      </c>
      <c r="I692" s="4">
        <f>tussenblad!Q681</f>
        <v>0</v>
      </c>
      <c r="J692" s="26">
        <f>tussenblad!R681</f>
        <v>0</v>
      </c>
      <c r="K692" s="4">
        <f>IF(tussenblad!$F681="HC","",tussenblad!F681)</f>
        <v>0</v>
      </c>
      <c r="L692" s="4">
        <f>IF(tussenblad!$F681="HC",1,0)</f>
        <v>0</v>
      </c>
      <c r="M692" s="4" t="str">
        <f>IF(tussenblad!V681="Uit",2,"")</f>
        <v/>
      </c>
      <c r="N692" s="4">
        <f>tussenblad!W681</f>
        <v>0</v>
      </c>
      <c r="O692" s="4">
        <f>tussenblad!BV681</f>
        <v>0</v>
      </c>
      <c r="P692" s="4">
        <f>tussenblad!BW681</f>
        <v>0</v>
      </c>
      <c r="Q692" s="4">
        <f>tussenblad!BX681</f>
        <v>0</v>
      </c>
      <c r="R692" s="4">
        <f>tussenblad!BY681</f>
        <v>0</v>
      </c>
      <c r="S692" s="4">
        <f>tussenblad!BZ681</f>
        <v>0</v>
      </c>
      <c r="T692" s="4">
        <f>tussenblad!CA681</f>
        <v>0</v>
      </c>
      <c r="U692" s="4">
        <f>tussenblad!CB681</f>
        <v>0</v>
      </c>
      <c r="V692" s="4">
        <f>tussenblad!CC681</f>
        <v>0</v>
      </c>
      <c r="W692" s="4" t="s">
        <v>94</v>
      </c>
      <c r="X692" s="4" t="s">
        <v>94</v>
      </c>
      <c r="Y692" s="4" t="s">
        <v>94</v>
      </c>
      <c r="Z692" s="4" t="s">
        <v>95</v>
      </c>
      <c r="AA692" s="4" t="s">
        <v>95</v>
      </c>
      <c r="AB692" s="4" t="s">
        <v>95</v>
      </c>
      <c r="AC692" s="4" t="s">
        <v>91</v>
      </c>
      <c r="AD692" s="4" t="s">
        <v>91</v>
      </c>
      <c r="AE692" s="4">
        <v>0</v>
      </c>
      <c r="AF692" s="4">
        <v>0</v>
      </c>
      <c r="AG692" s="4">
        <f>tussenblad!J681</f>
        <v>0</v>
      </c>
      <c r="AH692" s="4">
        <f>tussenblad!I681</f>
        <v>0</v>
      </c>
    </row>
    <row r="693" spans="1:34" x14ac:dyDescent="0.2">
      <c r="A693" s="4" t="s">
        <v>93</v>
      </c>
      <c r="B693" s="4" t="str">
        <f>IF(C693=0,"&lt;BLANK&gt;",Basisgegevens!$F$3)</f>
        <v>&lt;BLANK&gt;</v>
      </c>
      <c r="C693" s="4">
        <f>tussenblad!E682</f>
        <v>0</v>
      </c>
      <c r="D693" s="4">
        <f>tussenblad!H682</f>
        <v>0</v>
      </c>
      <c r="E693" s="25">
        <f>tussenblad!N682</f>
        <v>0</v>
      </c>
      <c r="F693" s="4">
        <f>tussenblad!O682</f>
        <v>0</v>
      </c>
      <c r="G693" s="4">
        <f>tussenblad!P682</f>
        <v>0</v>
      </c>
      <c r="H693" s="25">
        <f>tussenblad!BT682</f>
        <v>0</v>
      </c>
      <c r="I693" s="4">
        <f>tussenblad!Q682</f>
        <v>0</v>
      </c>
      <c r="J693" s="26">
        <f>tussenblad!R682</f>
        <v>0</v>
      </c>
      <c r="K693" s="4">
        <f>IF(tussenblad!$F682="HC","",tussenblad!F682)</f>
        <v>0</v>
      </c>
      <c r="L693" s="4">
        <f>IF(tussenblad!$F682="HC",1,0)</f>
        <v>0</v>
      </c>
      <c r="M693" s="4" t="str">
        <f>IF(tussenblad!V682="Uit",2,"")</f>
        <v/>
      </c>
      <c r="N693" s="4">
        <f>tussenblad!W682</f>
        <v>0</v>
      </c>
      <c r="O693" s="4">
        <f>tussenblad!BV682</f>
        <v>0</v>
      </c>
      <c r="P693" s="4">
        <f>tussenblad!BW682</f>
        <v>0</v>
      </c>
      <c r="Q693" s="4">
        <f>tussenblad!BX682</f>
        <v>0</v>
      </c>
      <c r="R693" s="4">
        <f>tussenblad!BY682</f>
        <v>0</v>
      </c>
      <c r="S693" s="4">
        <f>tussenblad!BZ682</f>
        <v>0</v>
      </c>
      <c r="T693" s="4">
        <f>tussenblad!CA682</f>
        <v>0</v>
      </c>
      <c r="U693" s="4">
        <f>tussenblad!CB682</f>
        <v>0</v>
      </c>
      <c r="V693" s="4">
        <f>tussenblad!CC682</f>
        <v>0</v>
      </c>
      <c r="W693" s="4" t="s">
        <v>94</v>
      </c>
      <c r="X693" s="4" t="s">
        <v>94</v>
      </c>
      <c r="Y693" s="4" t="s">
        <v>94</v>
      </c>
      <c r="Z693" s="4" t="s">
        <v>95</v>
      </c>
      <c r="AA693" s="4" t="s">
        <v>95</v>
      </c>
      <c r="AB693" s="4" t="s">
        <v>95</v>
      </c>
      <c r="AC693" s="4" t="s">
        <v>91</v>
      </c>
      <c r="AD693" s="4" t="s">
        <v>91</v>
      </c>
      <c r="AE693" s="4">
        <v>0</v>
      </c>
      <c r="AF693" s="4">
        <v>0</v>
      </c>
      <c r="AG693" s="4">
        <f>tussenblad!J682</f>
        <v>0</v>
      </c>
      <c r="AH693" s="4">
        <f>tussenblad!I682</f>
        <v>0</v>
      </c>
    </row>
    <row r="694" spans="1:34" x14ac:dyDescent="0.2">
      <c r="A694" s="4" t="s">
        <v>93</v>
      </c>
      <c r="B694" s="4" t="str">
        <f>IF(C694=0,"&lt;BLANK&gt;",Basisgegevens!$F$3)</f>
        <v>&lt;BLANK&gt;</v>
      </c>
      <c r="C694" s="4">
        <f>tussenblad!E683</f>
        <v>0</v>
      </c>
      <c r="D694" s="4">
        <f>tussenblad!H683</f>
        <v>0</v>
      </c>
      <c r="E694" s="25">
        <f>tussenblad!N683</f>
        <v>0</v>
      </c>
      <c r="F694" s="4">
        <f>tussenblad!O683</f>
        <v>0</v>
      </c>
      <c r="G694" s="4">
        <f>tussenblad!P683</f>
        <v>0</v>
      </c>
      <c r="H694" s="25">
        <f>tussenblad!BT683</f>
        <v>0</v>
      </c>
      <c r="I694" s="4">
        <f>tussenblad!Q683</f>
        <v>0</v>
      </c>
      <c r="J694" s="26">
        <f>tussenblad!R683</f>
        <v>0</v>
      </c>
      <c r="K694" s="4">
        <f>IF(tussenblad!$F683="HC","",tussenblad!F683)</f>
        <v>0</v>
      </c>
      <c r="L694" s="4">
        <f>IF(tussenblad!$F683="HC",1,0)</f>
        <v>0</v>
      </c>
      <c r="M694" s="4" t="str">
        <f>IF(tussenblad!V683="Uit",2,"")</f>
        <v/>
      </c>
      <c r="N694" s="4">
        <f>tussenblad!W683</f>
        <v>0</v>
      </c>
      <c r="O694" s="4">
        <f>tussenblad!BV683</f>
        <v>0</v>
      </c>
      <c r="P694" s="4">
        <f>tussenblad!BW683</f>
        <v>0</v>
      </c>
      <c r="Q694" s="4">
        <f>tussenblad!BX683</f>
        <v>0</v>
      </c>
      <c r="R694" s="4">
        <f>tussenblad!BY683</f>
        <v>0</v>
      </c>
      <c r="S694" s="4">
        <f>tussenblad!BZ683</f>
        <v>0</v>
      </c>
      <c r="T694" s="4">
        <f>tussenblad!CA683</f>
        <v>0</v>
      </c>
      <c r="U694" s="4">
        <f>tussenblad!CB683</f>
        <v>0</v>
      </c>
      <c r="V694" s="4">
        <f>tussenblad!CC683</f>
        <v>0</v>
      </c>
      <c r="W694" s="4" t="s">
        <v>94</v>
      </c>
      <c r="X694" s="4" t="s">
        <v>94</v>
      </c>
      <c r="Y694" s="4" t="s">
        <v>94</v>
      </c>
      <c r="Z694" s="4" t="s">
        <v>95</v>
      </c>
      <c r="AA694" s="4" t="s">
        <v>95</v>
      </c>
      <c r="AB694" s="4" t="s">
        <v>95</v>
      </c>
      <c r="AC694" s="4" t="s">
        <v>91</v>
      </c>
      <c r="AD694" s="4" t="s">
        <v>91</v>
      </c>
      <c r="AE694" s="4">
        <v>0</v>
      </c>
      <c r="AF694" s="4">
        <v>0</v>
      </c>
      <c r="AG694" s="4">
        <f>tussenblad!J683</f>
        <v>0</v>
      </c>
      <c r="AH694" s="4">
        <f>tussenblad!I683</f>
        <v>0</v>
      </c>
    </row>
    <row r="695" spans="1:34" x14ac:dyDescent="0.2">
      <c r="A695" s="4" t="s">
        <v>93</v>
      </c>
      <c r="B695" s="4" t="str">
        <f>IF(C695=0,"&lt;BLANK&gt;",Basisgegevens!$F$3)</f>
        <v>&lt;BLANK&gt;</v>
      </c>
      <c r="C695" s="4">
        <f>tussenblad!E684</f>
        <v>0</v>
      </c>
      <c r="D695" s="4">
        <f>tussenblad!H684</f>
        <v>0</v>
      </c>
      <c r="E695" s="25">
        <f>tussenblad!N684</f>
        <v>0</v>
      </c>
      <c r="F695" s="4">
        <f>tussenblad!O684</f>
        <v>0</v>
      </c>
      <c r="G695" s="4">
        <f>tussenblad!P684</f>
        <v>0</v>
      </c>
      <c r="H695" s="25">
        <f>tussenblad!BT684</f>
        <v>0</v>
      </c>
      <c r="I695" s="4">
        <f>tussenblad!Q684</f>
        <v>0</v>
      </c>
      <c r="J695" s="26">
        <f>tussenblad!R684</f>
        <v>0</v>
      </c>
      <c r="K695" s="4">
        <f>IF(tussenblad!$F684="HC","",tussenblad!F684)</f>
        <v>0</v>
      </c>
      <c r="L695" s="4">
        <f>IF(tussenblad!$F684="HC",1,0)</f>
        <v>0</v>
      </c>
      <c r="M695" s="4" t="str">
        <f>IF(tussenblad!V684="Uit",2,"")</f>
        <v/>
      </c>
      <c r="N695" s="4">
        <f>tussenblad!W684</f>
        <v>0</v>
      </c>
      <c r="O695" s="4">
        <f>tussenblad!BV684</f>
        <v>0</v>
      </c>
      <c r="P695" s="4">
        <f>tussenblad!BW684</f>
        <v>0</v>
      </c>
      <c r="Q695" s="4">
        <f>tussenblad!BX684</f>
        <v>0</v>
      </c>
      <c r="R695" s="4">
        <f>tussenblad!BY684</f>
        <v>0</v>
      </c>
      <c r="S695" s="4">
        <f>tussenblad!BZ684</f>
        <v>0</v>
      </c>
      <c r="T695" s="4">
        <f>tussenblad!CA684</f>
        <v>0</v>
      </c>
      <c r="U695" s="4">
        <f>tussenblad!CB684</f>
        <v>0</v>
      </c>
      <c r="V695" s="4">
        <f>tussenblad!CC684</f>
        <v>0</v>
      </c>
      <c r="W695" s="4" t="s">
        <v>94</v>
      </c>
      <c r="X695" s="4" t="s">
        <v>94</v>
      </c>
      <c r="Y695" s="4" t="s">
        <v>94</v>
      </c>
      <c r="Z695" s="4" t="s">
        <v>95</v>
      </c>
      <c r="AA695" s="4" t="s">
        <v>95</v>
      </c>
      <c r="AB695" s="4" t="s">
        <v>95</v>
      </c>
      <c r="AC695" s="4" t="s">
        <v>91</v>
      </c>
      <c r="AD695" s="4" t="s">
        <v>91</v>
      </c>
      <c r="AE695" s="4">
        <v>0</v>
      </c>
      <c r="AF695" s="4">
        <v>0</v>
      </c>
      <c r="AG695" s="4">
        <f>tussenblad!J684</f>
        <v>0</v>
      </c>
      <c r="AH695" s="4">
        <f>tussenblad!I684</f>
        <v>0</v>
      </c>
    </row>
    <row r="696" spans="1:34" x14ac:dyDescent="0.2">
      <c r="A696" s="4" t="s">
        <v>93</v>
      </c>
      <c r="B696" s="4" t="str">
        <f>IF(C696=0,"&lt;BLANK&gt;",Basisgegevens!$F$3)</f>
        <v>&lt;BLANK&gt;</v>
      </c>
      <c r="C696" s="4">
        <f>tussenblad!E685</f>
        <v>0</v>
      </c>
      <c r="D696" s="4">
        <f>tussenblad!H685</f>
        <v>0</v>
      </c>
      <c r="E696" s="25">
        <f>tussenblad!N685</f>
        <v>0</v>
      </c>
      <c r="F696" s="4">
        <f>tussenblad!O685</f>
        <v>0</v>
      </c>
      <c r="G696" s="4">
        <f>tussenblad!P685</f>
        <v>0</v>
      </c>
      <c r="H696" s="25">
        <f>tussenblad!BT685</f>
        <v>0</v>
      </c>
      <c r="I696" s="4">
        <f>tussenblad!Q685</f>
        <v>0</v>
      </c>
      <c r="J696" s="26">
        <f>tussenblad!R685</f>
        <v>0</v>
      </c>
      <c r="K696" s="4">
        <f>IF(tussenblad!$F685="HC","",tussenblad!F685)</f>
        <v>0</v>
      </c>
      <c r="L696" s="4">
        <f>IF(tussenblad!$F685="HC",1,0)</f>
        <v>0</v>
      </c>
      <c r="M696" s="4" t="str">
        <f>IF(tussenblad!V685="Uit",2,"")</f>
        <v/>
      </c>
      <c r="N696" s="4">
        <f>tussenblad!W685</f>
        <v>0</v>
      </c>
      <c r="O696" s="4">
        <f>tussenblad!BV685</f>
        <v>0</v>
      </c>
      <c r="P696" s="4">
        <f>tussenblad!BW685</f>
        <v>0</v>
      </c>
      <c r="Q696" s="4">
        <f>tussenblad!BX685</f>
        <v>0</v>
      </c>
      <c r="R696" s="4">
        <f>tussenblad!BY685</f>
        <v>0</v>
      </c>
      <c r="S696" s="4">
        <f>tussenblad!BZ685</f>
        <v>0</v>
      </c>
      <c r="T696" s="4">
        <f>tussenblad!CA685</f>
        <v>0</v>
      </c>
      <c r="U696" s="4">
        <f>tussenblad!CB685</f>
        <v>0</v>
      </c>
      <c r="V696" s="4">
        <f>tussenblad!CC685</f>
        <v>0</v>
      </c>
      <c r="W696" s="4" t="s">
        <v>94</v>
      </c>
      <c r="X696" s="4" t="s">
        <v>94</v>
      </c>
      <c r="Y696" s="4" t="s">
        <v>94</v>
      </c>
      <c r="Z696" s="4" t="s">
        <v>95</v>
      </c>
      <c r="AA696" s="4" t="s">
        <v>95</v>
      </c>
      <c r="AB696" s="4" t="s">
        <v>95</v>
      </c>
      <c r="AC696" s="4" t="s">
        <v>91</v>
      </c>
      <c r="AD696" s="4" t="s">
        <v>91</v>
      </c>
      <c r="AE696" s="4">
        <v>0</v>
      </c>
      <c r="AF696" s="4">
        <v>0</v>
      </c>
      <c r="AG696" s="4">
        <f>tussenblad!J685</f>
        <v>0</v>
      </c>
      <c r="AH696" s="4">
        <f>tussenblad!I685</f>
        <v>0</v>
      </c>
    </row>
    <row r="697" spans="1:34" x14ac:dyDescent="0.2">
      <c r="A697" s="4" t="s">
        <v>93</v>
      </c>
      <c r="B697" s="4" t="str">
        <f>IF(C697=0,"&lt;BLANK&gt;",Basisgegevens!$F$3)</f>
        <v>&lt;BLANK&gt;</v>
      </c>
      <c r="C697" s="4">
        <f>tussenblad!E686</f>
        <v>0</v>
      </c>
      <c r="D697" s="4">
        <f>tussenblad!H686</f>
        <v>0</v>
      </c>
      <c r="E697" s="25">
        <f>tussenblad!N686</f>
        <v>0</v>
      </c>
      <c r="F697" s="4">
        <f>tussenblad!O686</f>
        <v>0</v>
      </c>
      <c r="G697" s="4">
        <f>tussenblad!P686</f>
        <v>0</v>
      </c>
      <c r="H697" s="25">
        <f>tussenblad!BT686</f>
        <v>0</v>
      </c>
      <c r="I697" s="4">
        <f>tussenblad!Q686</f>
        <v>0</v>
      </c>
      <c r="J697" s="26">
        <f>tussenblad!R686</f>
        <v>0</v>
      </c>
      <c r="K697" s="4">
        <f>IF(tussenblad!$F686="HC","",tussenblad!F686)</f>
        <v>0</v>
      </c>
      <c r="L697" s="4">
        <f>IF(tussenblad!$F686="HC",1,0)</f>
        <v>0</v>
      </c>
      <c r="M697" s="4" t="str">
        <f>IF(tussenblad!V686="Uit",2,"")</f>
        <v/>
      </c>
      <c r="N697" s="4">
        <f>tussenblad!W686</f>
        <v>0</v>
      </c>
      <c r="O697" s="4">
        <f>tussenblad!BV686</f>
        <v>0</v>
      </c>
      <c r="P697" s="4">
        <f>tussenblad!BW686</f>
        <v>0</v>
      </c>
      <c r="Q697" s="4">
        <f>tussenblad!BX686</f>
        <v>0</v>
      </c>
      <c r="R697" s="4">
        <f>tussenblad!BY686</f>
        <v>0</v>
      </c>
      <c r="S697" s="4">
        <f>tussenblad!BZ686</f>
        <v>0</v>
      </c>
      <c r="T697" s="4">
        <f>tussenblad!CA686</f>
        <v>0</v>
      </c>
      <c r="U697" s="4">
        <f>tussenblad!CB686</f>
        <v>0</v>
      </c>
      <c r="V697" s="4">
        <f>tussenblad!CC686</f>
        <v>0</v>
      </c>
      <c r="W697" s="4" t="s">
        <v>94</v>
      </c>
      <c r="X697" s="4" t="s">
        <v>94</v>
      </c>
      <c r="Y697" s="4" t="s">
        <v>94</v>
      </c>
      <c r="Z697" s="4" t="s">
        <v>95</v>
      </c>
      <c r="AA697" s="4" t="s">
        <v>95</v>
      </c>
      <c r="AB697" s="4" t="s">
        <v>95</v>
      </c>
      <c r="AC697" s="4" t="s">
        <v>91</v>
      </c>
      <c r="AD697" s="4" t="s">
        <v>91</v>
      </c>
      <c r="AE697" s="4">
        <v>0</v>
      </c>
      <c r="AF697" s="4">
        <v>0</v>
      </c>
      <c r="AG697" s="4">
        <f>tussenblad!J686</f>
        <v>0</v>
      </c>
      <c r="AH697" s="4">
        <f>tussenblad!I686</f>
        <v>0</v>
      </c>
    </row>
    <row r="698" spans="1:34" x14ac:dyDescent="0.2">
      <c r="A698" s="4" t="s">
        <v>93</v>
      </c>
      <c r="B698" s="4" t="str">
        <f>IF(C698=0,"&lt;BLANK&gt;",Basisgegevens!$F$3)</f>
        <v>&lt;BLANK&gt;</v>
      </c>
      <c r="C698" s="4">
        <f>tussenblad!E687</f>
        <v>0</v>
      </c>
      <c r="D698" s="4">
        <f>tussenblad!H687</f>
        <v>0</v>
      </c>
      <c r="E698" s="25">
        <f>tussenblad!N687</f>
        <v>0</v>
      </c>
      <c r="F698" s="4">
        <f>tussenblad!O687</f>
        <v>0</v>
      </c>
      <c r="G698" s="4">
        <f>tussenblad!P687</f>
        <v>0</v>
      </c>
      <c r="H698" s="25">
        <f>tussenblad!BT687</f>
        <v>0</v>
      </c>
      <c r="I698" s="4">
        <f>tussenblad!Q687</f>
        <v>0</v>
      </c>
      <c r="J698" s="26">
        <f>tussenblad!R687</f>
        <v>0</v>
      </c>
      <c r="K698" s="4">
        <f>IF(tussenblad!$F687="HC","",tussenblad!F687)</f>
        <v>0</v>
      </c>
      <c r="L698" s="4">
        <f>IF(tussenblad!$F687="HC",1,0)</f>
        <v>0</v>
      </c>
      <c r="M698" s="4" t="str">
        <f>IF(tussenblad!V687="Uit",2,"")</f>
        <v/>
      </c>
      <c r="N698" s="4">
        <f>tussenblad!W687</f>
        <v>0</v>
      </c>
      <c r="O698" s="4">
        <f>tussenblad!BV687</f>
        <v>0</v>
      </c>
      <c r="P698" s="4">
        <f>tussenblad!BW687</f>
        <v>0</v>
      </c>
      <c r="Q698" s="4">
        <f>tussenblad!BX687</f>
        <v>0</v>
      </c>
      <c r="R698" s="4">
        <f>tussenblad!BY687</f>
        <v>0</v>
      </c>
      <c r="S698" s="4">
        <f>tussenblad!BZ687</f>
        <v>0</v>
      </c>
      <c r="T698" s="4">
        <f>tussenblad!CA687</f>
        <v>0</v>
      </c>
      <c r="U698" s="4">
        <f>tussenblad!CB687</f>
        <v>0</v>
      </c>
      <c r="V698" s="4">
        <f>tussenblad!CC687</f>
        <v>0</v>
      </c>
      <c r="W698" s="4" t="s">
        <v>94</v>
      </c>
      <c r="X698" s="4" t="s">
        <v>94</v>
      </c>
      <c r="Y698" s="4" t="s">
        <v>94</v>
      </c>
      <c r="Z698" s="4" t="s">
        <v>95</v>
      </c>
      <c r="AA698" s="4" t="s">
        <v>95</v>
      </c>
      <c r="AB698" s="4" t="s">
        <v>95</v>
      </c>
      <c r="AC698" s="4" t="s">
        <v>91</v>
      </c>
      <c r="AD698" s="4" t="s">
        <v>91</v>
      </c>
      <c r="AE698" s="4">
        <v>0</v>
      </c>
      <c r="AF698" s="4">
        <v>0</v>
      </c>
      <c r="AG698" s="4">
        <f>tussenblad!J687</f>
        <v>0</v>
      </c>
      <c r="AH698" s="4">
        <f>tussenblad!I687</f>
        <v>0</v>
      </c>
    </row>
    <row r="699" spans="1:34" x14ac:dyDescent="0.2">
      <c r="A699" s="4" t="s">
        <v>93</v>
      </c>
      <c r="B699" s="4" t="str">
        <f>IF(C699=0,"&lt;BLANK&gt;",Basisgegevens!$F$3)</f>
        <v>&lt;BLANK&gt;</v>
      </c>
      <c r="C699" s="4">
        <f>tussenblad!E688</f>
        <v>0</v>
      </c>
      <c r="D699" s="4">
        <f>tussenblad!H688</f>
        <v>0</v>
      </c>
      <c r="E699" s="25">
        <f>tussenblad!N688</f>
        <v>0</v>
      </c>
      <c r="F699" s="4">
        <f>tussenblad!O688</f>
        <v>0</v>
      </c>
      <c r="G699" s="4">
        <f>tussenblad!P688</f>
        <v>0</v>
      </c>
      <c r="H699" s="25">
        <f>tussenblad!BT688</f>
        <v>0</v>
      </c>
      <c r="I699" s="4">
        <f>tussenblad!Q688</f>
        <v>0</v>
      </c>
      <c r="J699" s="26">
        <f>tussenblad!R688</f>
        <v>0</v>
      </c>
      <c r="K699" s="4">
        <f>IF(tussenblad!$F688="HC","",tussenblad!F688)</f>
        <v>0</v>
      </c>
      <c r="L699" s="4">
        <f>IF(tussenblad!$F688="HC",1,0)</f>
        <v>0</v>
      </c>
      <c r="M699" s="4" t="str">
        <f>IF(tussenblad!V688="Uit",2,"")</f>
        <v/>
      </c>
      <c r="N699" s="4">
        <f>tussenblad!W688</f>
        <v>0</v>
      </c>
      <c r="O699" s="4">
        <f>tussenblad!BV688</f>
        <v>0</v>
      </c>
      <c r="P699" s="4">
        <f>tussenblad!BW688</f>
        <v>0</v>
      </c>
      <c r="Q699" s="4">
        <f>tussenblad!BX688</f>
        <v>0</v>
      </c>
      <c r="R699" s="4">
        <f>tussenblad!BY688</f>
        <v>0</v>
      </c>
      <c r="S699" s="4">
        <f>tussenblad!BZ688</f>
        <v>0</v>
      </c>
      <c r="T699" s="4">
        <f>tussenblad!CA688</f>
        <v>0</v>
      </c>
      <c r="U699" s="4">
        <f>tussenblad!CB688</f>
        <v>0</v>
      </c>
      <c r="V699" s="4">
        <f>tussenblad!CC688</f>
        <v>0</v>
      </c>
      <c r="W699" s="4" t="s">
        <v>94</v>
      </c>
      <c r="X699" s="4" t="s">
        <v>94</v>
      </c>
      <c r="Y699" s="4" t="s">
        <v>94</v>
      </c>
      <c r="Z699" s="4" t="s">
        <v>95</v>
      </c>
      <c r="AA699" s="4" t="s">
        <v>95</v>
      </c>
      <c r="AB699" s="4" t="s">
        <v>95</v>
      </c>
      <c r="AC699" s="4" t="s">
        <v>91</v>
      </c>
      <c r="AD699" s="4" t="s">
        <v>91</v>
      </c>
      <c r="AE699" s="4">
        <v>0</v>
      </c>
      <c r="AF699" s="4">
        <v>0</v>
      </c>
      <c r="AG699" s="4">
        <f>tussenblad!J688</f>
        <v>0</v>
      </c>
      <c r="AH699" s="4">
        <f>tussenblad!I688</f>
        <v>0</v>
      </c>
    </row>
    <row r="700" spans="1:34" x14ac:dyDescent="0.2">
      <c r="A700" s="4" t="s">
        <v>93</v>
      </c>
      <c r="B700" s="4" t="str">
        <f>IF(C700=0,"&lt;BLANK&gt;",Basisgegevens!$F$3)</f>
        <v>&lt;BLANK&gt;</v>
      </c>
      <c r="C700" s="4">
        <f>tussenblad!E689</f>
        <v>0</v>
      </c>
      <c r="D700" s="4">
        <f>tussenblad!H689</f>
        <v>0</v>
      </c>
      <c r="E700" s="25">
        <f>tussenblad!N689</f>
        <v>0</v>
      </c>
      <c r="F700" s="4">
        <f>tussenblad!O689</f>
        <v>0</v>
      </c>
      <c r="G700" s="4">
        <f>tussenblad!P689</f>
        <v>0</v>
      </c>
      <c r="H700" s="25">
        <f>tussenblad!BT689</f>
        <v>0</v>
      </c>
      <c r="I700" s="4">
        <f>tussenblad!Q689</f>
        <v>0</v>
      </c>
      <c r="J700" s="26">
        <f>tussenblad!R689</f>
        <v>0</v>
      </c>
      <c r="K700" s="4">
        <f>IF(tussenblad!$F689="HC","",tussenblad!F689)</f>
        <v>0</v>
      </c>
      <c r="L700" s="4">
        <f>IF(tussenblad!$F689="HC",1,0)</f>
        <v>0</v>
      </c>
      <c r="M700" s="4" t="str">
        <f>IF(tussenblad!V689="Uit",2,"")</f>
        <v/>
      </c>
      <c r="N700" s="4">
        <f>tussenblad!W689</f>
        <v>0</v>
      </c>
      <c r="O700" s="4">
        <f>tussenblad!BV689</f>
        <v>0</v>
      </c>
      <c r="P700" s="4">
        <f>tussenblad!BW689</f>
        <v>0</v>
      </c>
      <c r="Q700" s="4">
        <f>tussenblad!BX689</f>
        <v>0</v>
      </c>
      <c r="R700" s="4">
        <f>tussenblad!BY689</f>
        <v>0</v>
      </c>
      <c r="S700" s="4">
        <f>tussenblad!BZ689</f>
        <v>0</v>
      </c>
      <c r="T700" s="4">
        <f>tussenblad!CA689</f>
        <v>0</v>
      </c>
      <c r="U700" s="4">
        <f>tussenblad!CB689</f>
        <v>0</v>
      </c>
      <c r="V700" s="4">
        <f>tussenblad!CC689</f>
        <v>0</v>
      </c>
      <c r="W700" s="4" t="s">
        <v>94</v>
      </c>
      <c r="X700" s="4" t="s">
        <v>94</v>
      </c>
      <c r="Y700" s="4" t="s">
        <v>94</v>
      </c>
      <c r="Z700" s="4" t="s">
        <v>95</v>
      </c>
      <c r="AA700" s="4" t="s">
        <v>95</v>
      </c>
      <c r="AB700" s="4" t="s">
        <v>95</v>
      </c>
      <c r="AC700" s="4" t="s">
        <v>91</v>
      </c>
      <c r="AD700" s="4" t="s">
        <v>91</v>
      </c>
      <c r="AE700" s="4">
        <v>0</v>
      </c>
      <c r="AF700" s="4">
        <v>0</v>
      </c>
      <c r="AG700" s="4">
        <f>tussenblad!J689</f>
        <v>0</v>
      </c>
      <c r="AH700" s="4">
        <f>tussenblad!I689</f>
        <v>0</v>
      </c>
    </row>
    <row r="701" spans="1:34" x14ac:dyDescent="0.2">
      <c r="A701" s="4" t="s">
        <v>93</v>
      </c>
      <c r="B701" s="4" t="str">
        <f>IF(C701=0,"&lt;BLANK&gt;",Basisgegevens!$F$3)</f>
        <v>&lt;BLANK&gt;</v>
      </c>
      <c r="C701" s="4">
        <f>tussenblad!E690</f>
        <v>0</v>
      </c>
      <c r="D701" s="4">
        <f>tussenblad!H690</f>
        <v>0</v>
      </c>
      <c r="E701" s="25">
        <f>tussenblad!N690</f>
        <v>0</v>
      </c>
      <c r="F701" s="4">
        <f>tussenblad!O690</f>
        <v>0</v>
      </c>
      <c r="G701" s="4">
        <f>tussenblad!P690</f>
        <v>0</v>
      </c>
      <c r="H701" s="25">
        <f>tussenblad!BT690</f>
        <v>0</v>
      </c>
      <c r="I701" s="4">
        <f>tussenblad!Q690</f>
        <v>0</v>
      </c>
      <c r="J701" s="26">
        <f>tussenblad!R690</f>
        <v>0</v>
      </c>
      <c r="K701" s="4">
        <f>IF(tussenblad!$F690="HC","",tussenblad!F690)</f>
        <v>0</v>
      </c>
      <c r="L701" s="4">
        <f>IF(tussenblad!$F690="HC",1,0)</f>
        <v>0</v>
      </c>
      <c r="M701" s="4" t="str">
        <f>IF(tussenblad!V690="Uit",2,"")</f>
        <v/>
      </c>
      <c r="N701" s="4">
        <f>tussenblad!W690</f>
        <v>0</v>
      </c>
      <c r="O701" s="4">
        <f>tussenblad!BV690</f>
        <v>0</v>
      </c>
      <c r="P701" s="4">
        <f>tussenblad!BW690</f>
        <v>0</v>
      </c>
      <c r="Q701" s="4">
        <f>tussenblad!BX690</f>
        <v>0</v>
      </c>
      <c r="R701" s="4">
        <f>tussenblad!BY690</f>
        <v>0</v>
      </c>
      <c r="S701" s="4">
        <f>tussenblad!BZ690</f>
        <v>0</v>
      </c>
      <c r="T701" s="4">
        <f>tussenblad!CA690</f>
        <v>0</v>
      </c>
      <c r="U701" s="4">
        <f>tussenblad!CB690</f>
        <v>0</v>
      </c>
      <c r="V701" s="4">
        <f>tussenblad!CC690</f>
        <v>0</v>
      </c>
      <c r="W701" s="4" t="s">
        <v>94</v>
      </c>
      <c r="X701" s="4" t="s">
        <v>94</v>
      </c>
      <c r="Y701" s="4" t="s">
        <v>94</v>
      </c>
      <c r="Z701" s="4" t="s">
        <v>95</v>
      </c>
      <c r="AA701" s="4" t="s">
        <v>95</v>
      </c>
      <c r="AB701" s="4" t="s">
        <v>95</v>
      </c>
      <c r="AC701" s="4" t="s">
        <v>91</v>
      </c>
      <c r="AD701" s="4" t="s">
        <v>91</v>
      </c>
      <c r="AE701" s="4">
        <v>0</v>
      </c>
      <c r="AF701" s="4">
        <v>0</v>
      </c>
      <c r="AG701" s="4">
        <f>tussenblad!J690</f>
        <v>0</v>
      </c>
      <c r="AH701" s="4">
        <f>tussenblad!I690</f>
        <v>0</v>
      </c>
    </row>
    <row r="702" spans="1:34" x14ac:dyDescent="0.2">
      <c r="A702" s="4" t="s">
        <v>93</v>
      </c>
      <c r="B702" s="4" t="str">
        <f>IF(C702=0,"&lt;BLANK&gt;",Basisgegevens!$F$3)</f>
        <v>&lt;BLANK&gt;</v>
      </c>
      <c r="C702" s="4">
        <f>tussenblad!E691</f>
        <v>0</v>
      </c>
      <c r="D702" s="4">
        <f>tussenblad!H691</f>
        <v>0</v>
      </c>
      <c r="E702" s="25">
        <f>tussenblad!N691</f>
        <v>0</v>
      </c>
      <c r="F702" s="4">
        <f>tussenblad!O691</f>
        <v>0</v>
      </c>
      <c r="G702" s="4">
        <f>tussenblad!P691</f>
        <v>0</v>
      </c>
      <c r="H702" s="25">
        <f>tussenblad!BT691</f>
        <v>0</v>
      </c>
      <c r="I702" s="4">
        <f>tussenblad!Q691</f>
        <v>0</v>
      </c>
      <c r="J702" s="26">
        <f>tussenblad!R691</f>
        <v>0</v>
      </c>
      <c r="K702" s="4">
        <f>IF(tussenblad!$F691="HC","",tussenblad!F691)</f>
        <v>0</v>
      </c>
      <c r="L702" s="4">
        <f>IF(tussenblad!$F691="HC",1,0)</f>
        <v>0</v>
      </c>
      <c r="M702" s="4" t="str">
        <f>IF(tussenblad!V691="Uit",2,"")</f>
        <v/>
      </c>
      <c r="N702" s="4">
        <f>tussenblad!W691</f>
        <v>0</v>
      </c>
      <c r="O702" s="4">
        <f>tussenblad!BV691</f>
        <v>0</v>
      </c>
      <c r="P702" s="4">
        <f>tussenblad!BW691</f>
        <v>0</v>
      </c>
      <c r="Q702" s="4">
        <f>tussenblad!BX691</f>
        <v>0</v>
      </c>
      <c r="R702" s="4">
        <f>tussenblad!BY691</f>
        <v>0</v>
      </c>
      <c r="S702" s="4">
        <f>tussenblad!BZ691</f>
        <v>0</v>
      </c>
      <c r="T702" s="4">
        <f>tussenblad!CA691</f>
        <v>0</v>
      </c>
      <c r="U702" s="4">
        <f>tussenblad!CB691</f>
        <v>0</v>
      </c>
      <c r="V702" s="4">
        <f>tussenblad!CC691</f>
        <v>0</v>
      </c>
      <c r="W702" s="4" t="s">
        <v>94</v>
      </c>
      <c r="X702" s="4" t="s">
        <v>94</v>
      </c>
      <c r="Y702" s="4" t="s">
        <v>94</v>
      </c>
      <c r="Z702" s="4" t="s">
        <v>95</v>
      </c>
      <c r="AA702" s="4" t="s">
        <v>95</v>
      </c>
      <c r="AB702" s="4" t="s">
        <v>95</v>
      </c>
      <c r="AC702" s="4" t="s">
        <v>91</v>
      </c>
      <c r="AD702" s="4" t="s">
        <v>91</v>
      </c>
      <c r="AE702" s="4">
        <v>0</v>
      </c>
      <c r="AF702" s="4">
        <v>0</v>
      </c>
      <c r="AG702" s="4">
        <f>tussenblad!J691</f>
        <v>0</v>
      </c>
      <c r="AH702" s="4">
        <f>tussenblad!I691</f>
        <v>0</v>
      </c>
    </row>
    <row r="703" spans="1:34" x14ac:dyDescent="0.2">
      <c r="A703" s="4" t="s">
        <v>93</v>
      </c>
      <c r="B703" s="4" t="str">
        <f>IF(C703=0,"&lt;BLANK&gt;",Basisgegevens!$F$3)</f>
        <v>&lt;BLANK&gt;</v>
      </c>
      <c r="C703" s="4">
        <f>tussenblad!E692</f>
        <v>0</v>
      </c>
      <c r="D703" s="4">
        <f>tussenblad!H692</f>
        <v>0</v>
      </c>
      <c r="E703" s="25">
        <f>tussenblad!N692</f>
        <v>0</v>
      </c>
      <c r="F703" s="4">
        <f>tussenblad!O692</f>
        <v>0</v>
      </c>
      <c r="G703" s="4">
        <f>tussenblad!P692</f>
        <v>0</v>
      </c>
      <c r="H703" s="25">
        <f>tussenblad!BT692</f>
        <v>0</v>
      </c>
      <c r="I703" s="4">
        <f>tussenblad!Q692</f>
        <v>0</v>
      </c>
      <c r="J703" s="26">
        <f>tussenblad!R692</f>
        <v>0</v>
      </c>
      <c r="K703" s="4">
        <f>IF(tussenblad!$F692="HC","",tussenblad!F692)</f>
        <v>0</v>
      </c>
      <c r="L703" s="4">
        <f>IF(tussenblad!$F692="HC",1,0)</f>
        <v>0</v>
      </c>
      <c r="M703" s="4" t="str">
        <f>IF(tussenblad!V692="Uit",2,"")</f>
        <v/>
      </c>
      <c r="N703" s="4">
        <f>tussenblad!W692</f>
        <v>0</v>
      </c>
      <c r="O703" s="4">
        <f>tussenblad!BV692</f>
        <v>0</v>
      </c>
      <c r="P703" s="4">
        <f>tussenblad!BW692</f>
        <v>0</v>
      </c>
      <c r="Q703" s="4">
        <f>tussenblad!BX692</f>
        <v>0</v>
      </c>
      <c r="R703" s="4">
        <f>tussenblad!BY692</f>
        <v>0</v>
      </c>
      <c r="S703" s="4">
        <f>tussenblad!BZ692</f>
        <v>0</v>
      </c>
      <c r="T703" s="4">
        <f>tussenblad!CA692</f>
        <v>0</v>
      </c>
      <c r="U703" s="4">
        <f>tussenblad!CB692</f>
        <v>0</v>
      </c>
      <c r="V703" s="4">
        <f>tussenblad!CC692</f>
        <v>0</v>
      </c>
      <c r="W703" s="4" t="s">
        <v>94</v>
      </c>
      <c r="X703" s="4" t="s">
        <v>94</v>
      </c>
      <c r="Y703" s="4" t="s">
        <v>94</v>
      </c>
      <c r="Z703" s="4" t="s">
        <v>95</v>
      </c>
      <c r="AA703" s="4" t="s">
        <v>95</v>
      </c>
      <c r="AB703" s="4" t="s">
        <v>95</v>
      </c>
      <c r="AC703" s="4" t="s">
        <v>91</v>
      </c>
      <c r="AD703" s="4" t="s">
        <v>91</v>
      </c>
      <c r="AE703" s="4">
        <v>0</v>
      </c>
      <c r="AF703" s="4">
        <v>0</v>
      </c>
      <c r="AG703" s="4">
        <f>tussenblad!J692</f>
        <v>0</v>
      </c>
      <c r="AH703" s="4">
        <f>tussenblad!I692</f>
        <v>0</v>
      </c>
    </row>
    <row r="704" spans="1:34" x14ac:dyDescent="0.2">
      <c r="A704" s="4" t="s">
        <v>93</v>
      </c>
      <c r="B704" s="4" t="str">
        <f>IF(C704=0,"&lt;BLANK&gt;",Basisgegevens!$F$3)</f>
        <v>&lt;BLANK&gt;</v>
      </c>
      <c r="C704" s="4">
        <f>tussenblad!E693</f>
        <v>0</v>
      </c>
      <c r="D704" s="4">
        <f>tussenblad!H693</f>
        <v>0</v>
      </c>
      <c r="E704" s="25">
        <f>tussenblad!N693</f>
        <v>0</v>
      </c>
      <c r="F704" s="4">
        <f>tussenblad!O693</f>
        <v>0</v>
      </c>
      <c r="G704" s="4">
        <f>tussenblad!P693</f>
        <v>0</v>
      </c>
      <c r="H704" s="25">
        <f>tussenblad!BT693</f>
        <v>0</v>
      </c>
      <c r="I704" s="4">
        <f>tussenblad!Q693</f>
        <v>0</v>
      </c>
      <c r="J704" s="26">
        <f>tussenblad!R693</f>
        <v>0</v>
      </c>
      <c r="K704" s="4">
        <f>IF(tussenblad!$F693="HC","",tussenblad!F693)</f>
        <v>0</v>
      </c>
      <c r="L704" s="4">
        <f>IF(tussenblad!$F693="HC",1,0)</f>
        <v>0</v>
      </c>
      <c r="M704" s="4" t="str">
        <f>IF(tussenblad!V693="Uit",2,"")</f>
        <v/>
      </c>
      <c r="N704" s="4">
        <f>tussenblad!W693</f>
        <v>0</v>
      </c>
      <c r="O704" s="4">
        <f>tussenblad!BV693</f>
        <v>0</v>
      </c>
      <c r="P704" s="4">
        <f>tussenblad!BW693</f>
        <v>0</v>
      </c>
      <c r="Q704" s="4">
        <f>tussenblad!BX693</f>
        <v>0</v>
      </c>
      <c r="R704" s="4">
        <f>tussenblad!BY693</f>
        <v>0</v>
      </c>
      <c r="S704" s="4">
        <f>tussenblad!BZ693</f>
        <v>0</v>
      </c>
      <c r="T704" s="4">
        <f>tussenblad!CA693</f>
        <v>0</v>
      </c>
      <c r="U704" s="4">
        <f>tussenblad!CB693</f>
        <v>0</v>
      </c>
      <c r="V704" s="4">
        <f>tussenblad!CC693</f>
        <v>0</v>
      </c>
      <c r="W704" s="4" t="s">
        <v>94</v>
      </c>
      <c r="X704" s="4" t="s">
        <v>94</v>
      </c>
      <c r="Y704" s="4" t="s">
        <v>94</v>
      </c>
      <c r="Z704" s="4" t="s">
        <v>95</v>
      </c>
      <c r="AA704" s="4" t="s">
        <v>95</v>
      </c>
      <c r="AB704" s="4" t="s">
        <v>95</v>
      </c>
      <c r="AC704" s="4" t="s">
        <v>91</v>
      </c>
      <c r="AD704" s="4" t="s">
        <v>91</v>
      </c>
      <c r="AE704" s="4">
        <v>0</v>
      </c>
      <c r="AF704" s="4">
        <v>0</v>
      </c>
      <c r="AG704" s="4">
        <f>tussenblad!J693</f>
        <v>0</v>
      </c>
      <c r="AH704" s="4">
        <f>tussenblad!I693</f>
        <v>0</v>
      </c>
    </row>
    <row r="705" spans="1:34" x14ac:dyDescent="0.2">
      <c r="A705" s="4" t="s">
        <v>93</v>
      </c>
      <c r="B705" s="4" t="str">
        <f>IF(C705=0,"&lt;BLANK&gt;",Basisgegevens!$F$3)</f>
        <v>&lt;BLANK&gt;</v>
      </c>
      <c r="C705" s="4">
        <f>tussenblad!E694</f>
        <v>0</v>
      </c>
      <c r="D705" s="4">
        <f>tussenblad!H694</f>
        <v>0</v>
      </c>
      <c r="E705" s="25">
        <f>tussenblad!N694</f>
        <v>0</v>
      </c>
      <c r="F705" s="4">
        <f>tussenblad!O694</f>
        <v>0</v>
      </c>
      <c r="G705" s="4">
        <f>tussenblad!P694</f>
        <v>0</v>
      </c>
      <c r="H705" s="25">
        <f>tussenblad!BT694</f>
        <v>0</v>
      </c>
      <c r="I705" s="4">
        <f>tussenblad!Q694</f>
        <v>0</v>
      </c>
      <c r="J705" s="26">
        <f>tussenblad!R694</f>
        <v>0</v>
      </c>
      <c r="K705" s="4">
        <f>IF(tussenblad!$F694="HC","",tussenblad!F694)</f>
        <v>0</v>
      </c>
      <c r="L705" s="4">
        <f>IF(tussenblad!$F694="HC",1,0)</f>
        <v>0</v>
      </c>
      <c r="M705" s="4" t="str">
        <f>IF(tussenblad!V694="Uit",2,"")</f>
        <v/>
      </c>
      <c r="N705" s="4">
        <f>tussenblad!W694</f>
        <v>0</v>
      </c>
      <c r="O705" s="4">
        <f>tussenblad!BV694</f>
        <v>0</v>
      </c>
      <c r="P705" s="4">
        <f>tussenblad!BW694</f>
        <v>0</v>
      </c>
      <c r="Q705" s="4">
        <f>tussenblad!BX694</f>
        <v>0</v>
      </c>
      <c r="R705" s="4">
        <f>tussenblad!BY694</f>
        <v>0</v>
      </c>
      <c r="S705" s="4">
        <f>tussenblad!BZ694</f>
        <v>0</v>
      </c>
      <c r="T705" s="4">
        <f>tussenblad!CA694</f>
        <v>0</v>
      </c>
      <c r="U705" s="4">
        <f>tussenblad!CB694</f>
        <v>0</v>
      </c>
      <c r="V705" s="4">
        <f>tussenblad!CC694</f>
        <v>0</v>
      </c>
      <c r="W705" s="4" t="s">
        <v>94</v>
      </c>
      <c r="X705" s="4" t="s">
        <v>94</v>
      </c>
      <c r="Y705" s="4" t="s">
        <v>94</v>
      </c>
      <c r="Z705" s="4" t="s">
        <v>95</v>
      </c>
      <c r="AA705" s="4" t="s">
        <v>95</v>
      </c>
      <c r="AB705" s="4" t="s">
        <v>95</v>
      </c>
      <c r="AC705" s="4" t="s">
        <v>91</v>
      </c>
      <c r="AD705" s="4" t="s">
        <v>91</v>
      </c>
      <c r="AE705" s="4">
        <v>0</v>
      </c>
      <c r="AF705" s="4">
        <v>0</v>
      </c>
      <c r="AG705" s="4">
        <f>tussenblad!J694</f>
        <v>0</v>
      </c>
      <c r="AH705" s="4">
        <f>tussenblad!I694</f>
        <v>0</v>
      </c>
    </row>
    <row r="706" spans="1:34" x14ac:dyDescent="0.2">
      <c r="A706" s="4" t="s">
        <v>93</v>
      </c>
      <c r="B706" s="4" t="str">
        <f>IF(C706=0,"&lt;BLANK&gt;",Basisgegevens!$F$3)</f>
        <v>&lt;BLANK&gt;</v>
      </c>
      <c r="C706" s="4">
        <f>tussenblad!E695</f>
        <v>0</v>
      </c>
      <c r="D706" s="4">
        <f>tussenblad!H695</f>
        <v>0</v>
      </c>
      <c r="E706" s="25">
        <f>tussenblad!N695</f>
        <v>0</v>
      </c>
      <c r="F706" s="4">
        <f>tussenblad!O695</f>
        <v>0</v>
      </c>
      <c r="G706" s="4">
        <f>tussenblad!P695</f>
        <v>0</v>
      </c>
      <c r="H706" s="25">
        <f>tussenblad!BT695</f>
        <v>0</v>
      </c>
      <c r="I706" s="4">
        <f>tussenblad!Q695</f>
        <v>0</v>
      </c>
      <c r="J706" s="26">
        <f>tussenblad!R695</f>
        <v>0</v>
      </c>
      <c r="K706" s="4">
        <f>IF(tussenblad!$F695="HC","",tussenblad!F695)</f>
        <v>0</v>
      </c>
      <c r="L706" s="4">
        <f>IF(tussenblad!$F695="HC",1,0)</f>
        <v>0</v>
      </c>
      <c r="M706" s="4" t="str">
        <f>IF(tussenblad!V695="Uit",2,"")</f>
        <v/>
      </c>
      <c r="N706" s="4">
        <f>tussenblad!W695</f>
        <v>0</v>
      </c>
      <c r="O706" s="4">
        <f>tussenblad!BV695</f>
        <v>0</v>
      </c>
      <c r="P706" s="4">
        <f>tussenblad!BW695</f>
        <v>0</v>
      </c>
      <c r="Q706" s="4">
        <f>tussenblad!BX695</f>
        <v>0</v>
      </c>
      <c r="R706" s="4">
        <f>tussenblad!BY695</f>
        <v>0</v>
      </c>
      <c r="S706" s="4">
        <f>tussenblad!BZ695</f>
        <v>0</v>
      </c>
      <c r="T706" s="4">
        <f>tussenblad!CA695</f>
        <v>0</v>
      </c>
      <c r="U706" s="4">
        <f>tussenblad!CB695</f>
        <v>0</v>
      </c>
      <c r="V706" s="4">
        <f>tussenblad!CC695</f>
        <v>0</v>
      </c>
      <c r="W706" s="4" t="s">
        <v>94</v>
      </c>
      <c r="X706" s="4" t="s">
        <v>94</v>
      </c>
      <c r="Y706" s="4" t="s">
        <v>94</v>
      </c>
      <c r="Z706" s="4" t="s">
        <v>95</v>
      </c>
      <c r="AA706" s="4" t="s">
        <v>95</v>
      </c>
      <c r="AB706" s="4" t="s">
        <v>95</v>
      </c>
      <c r="AC706" s="4" t="s">
        <v>91</v>
      </c>
      <c r="AD706" s="4" t="s">
        <v>91</v>
      </c>
      <c r="AE706" s="4">
        <v>0</v>
      </c>
      <c r="AF706" s="4">
        <v>0</v>
      </c>
      <c r="AG706" s="4">
        <f>tussenblad!J695</f>
        <v>0</v>
      </c>
      <c r="AH706" s="4">
        <f>tussenblad!I695</f>
        <v>0</v>
      </c>
    </row>
    <row r="707" spans="1:34" x14ac:dyDescent="0.2">
      <c r="A707" s="4" t="s">
        <v>93</v>
      </c>
      <c r="B707" s="4" t="str">
        <f>IF(C707=0,"&lt;BLANK&gt;",Basisgegevens!$F$3)</f>
        <v>&lt;BLANK&gt;</v>
      </c>
      <c r="C707" s="4">
        <f>tussenblad!E696</f>
        <v>0</v>
      </c>
      <c r="D707" s="4">
        <f>tussenblad!H696</f>
        <v>0</v>
      </c>
      <c r="E707" s="25">
        <f>tussenblad!N696</f>
        <v>0</v>
      </c>
      <c r="F707" s="4">
        <f>tussenblad!O696</f>
        <v>0</v>
      </c>
      <c r="G707" s="4">
        <f>tussenblad!P696</f>
        <v>0</v>
      </c>
      <c r="H707" s="25">
        <f>tussenblad!BT696</f>
        <v>0</v>
      </c>
      <c r="I707" s="4">
        <f>tussenblad!Q696</f>
        <v>0</v>
      </c>
      <c r="J707" s="26">
        <f>tussenblad!R696</f>
        <v>0</v>
      </c>
      <c r="K707" s="4">
        <f>IF(tussenblad!$F696="HC","",tussenblad!F696)</f>
        <v>0</v>
      </c>
      <c r="L707" s="4">
        <f>IF(tussenblad!$F696="HC",1,0)</f>
        <v>0</v>
      </c>
      <c r="M707" s="4" t="str">
        <f>IF(tussenblad!V696="Uit",2,"")</f>
        <v/>
      </c>
      <c r="N707" s="4">
        <f>tussenblad!W696</f>
        <v>0</v>
      </c>
      <c r="O707" s="4">
        <f>tussenblad!BV696</f>
        <v>0</v>
      </c>
      <c r="P707" s="4">
        <f>tussenblad!BW696</f>
        <v>0</v>
      </c>
      <c r="Q707" s="4">
        <f>tussenblad!BX696</f>
        <v>0</v>
      </c>
      <c r="R707" s="4">
        <f>tussenblad!BY696</f>
        <v>0</v>
      </c>
      <c r="S707" s="4">
        <f>tussenblad!BZ696</f>
        <v>0</v>
      </c>
      <c r="T707" s="4">
        <f>tussenblad!CA696</f>
        <v>0</v>
      </c>
      <c r="U707" s="4">
        <f>tussenblad!CB696</f>
        <v>0</v>
      </c>
      <c r="V707" s="4">
        <f>tussenblad!CC696</f>
        <v>0</v>
      </c>
      <c r="W707" s="4" t="s">
        <v>94</v>
      </c>
      <c r="X707" s="4" t="s">
        <v>94</v>
      </c>
      <c r="Y707" s="4" t="s">
        <v>94</v>
      </c>
      <c r="Z707" s="4" t="s">
        <v>95</v>
      </c>
      <c r="AA707" s="4" t="s">
        <v>95</v>
      </c>
      <c r="AB707" s="4" t="s">
        <v>95</v>
      </c>
      <c r="AC707" s="4" t="s">
        <v>91</v>
      </c>
      <c r="AD707" s="4" t="s">
        <v>91</v>
      </c>
      <c r="AE707" s="4">
        <v>0</v>
      </c>
      <c r="AF707" s="4">
        <v>0</v>
      </c>
      <c r="AG707" s="4">
        <f>tussenblad!J696</f>
        <v>0</v>
      </c>
      <c r="AH707" s="4">
        <f>tussenblad!I696</f>
        <v>0</v>
      </c>
    </row>
    <row r="708" spans="1:34" x14ac:dyDescent="0.2">
      <c r="A708" s="4" t="s">
        <v>93</v>
      </c>
      <c r="B708" s="4" t="str">
        <f>IF(C708=0,"&lt;BLANK&gt;",Basisgegevens!$F$3)</f>
        <v>&lt;BLANK&gt;</v>
      </c>
      <c r="C708" s="4">
        <f>tussenblad!E697</f>
        <v>0</v>
      </c>
      <c r="D708" s="4">
        <f>tussenblad!H697</f>
        <v>0</v>
      </c>
      <c r="E708" s="25">
        <f>tussenblad!N697</f>
        <v>0</v>
      </c>
      <c r="F708" s="4">
        <f>tussenblad!O697</f>
        <v>0</v>
      </c>
      <c r="G708" s="4">
        <f>tussenblad!P697</f>
        <v>0</v>
      </c>
      <c r="H708" s="25">
        <f>tussenblad!BT697</f>
        <v>0</v>
      </c>
      <c r="I708" s="4">
        <f>tussenblad!Q697</f>
        <v>0</v>
      </c>
      <c r="J708" s="26">
        <f>tussenblad!R697</f>
        <v>0</v>
      </c>
      <c r="K708" s="4">
        <f>IF(tussenblad!$F697="HC","",tussenblad!F697)</f>
        <v>0</v>
      </c>
      <c r="L708" s="4">
        <f>IF(tussenblad!$F697="HC",1,0)</f>
        <v>0</v>
      </c>
      <c r="M708" s="4" t="str">
        <f>IF(tussenblad!V697="Uit",2,"")</f>
        <v/>
      </c>
      <c r="N708" s="4">
        <f>tussenblad!W697</f>
        <v>0</v>
      </c>
      <c r="O708" s="4">
        <f>tussenblad!BV697</f>
        <v>0</v>
      </c>
      <c r="P708" s="4">
        <f>tussenblad!BW697</f>
        <v>0</v>
      </c>
      <c r="Q708" s="4">
        <f>tussenblad!BX697</f>
        <v>0</v>
      </c>
      <c r="R708" s="4">
        <f>tussenblad!BY697</f>
        <v>0</v>
      </c>
      <c r="S708" s="4">
        <f>tussenblad!BZ697</f>
        <v>0</v>
      </c>
      <c r="T708" s="4">
        <f>tussenblad!CA697</f>
        <v>0</v>
      </c>
      <c r="U708" s="4">
        <f>tussenblad!CB697</f>
        <v>0</v>
      </c>
      <c r="V708" s="4">
        <f>tussenblad!CC697</f>
        <v>0</v>
      </c>
      <c r="W708" s="4" t="s">
        <v>94</v>
      </c>
      <c r="X708" s="4" t="s">
        <v>94</v>
      </c>
      <c r="Y708" s="4" t="s">
        <v>94</v>
      </c>
      <c r="Z708" s="4" t="s">
        <v>95</v>
      </c>
      <c r="AA708" s="4" t="s">
        <v>95</v>
      </c>
      <c r="AB708" s="4" t="s">
        <v>95</v>
      </c>
      <c r="AC708" s="4" t="s">
        <v>91</v>
      </c>
      <c r="AD708" s="4" t="s">
        <v>91</v>
      </c>
      <c r="AE708" s="4">
        <v>0</v>
      </c>
      <c r="AF708" s="4">
        <v>0</v>
      </c>
      <c r="AG708" s="4">
        <f>tussenblad!J697</f>
        <v>0</v>
      </c>
      <c r="AH708" s="4">
        <f>tussenblad!I697</f>
        <v>0</v>
      </c>
    </row>
    <row r="709" spans="1:34" x14ac:dyDescent="0.2">
      <c r="A709" s="4" t="s">
        <v>93</v>
      </c>
      <c r="B709" s="4" t="str">
        <f>IF(C709=0,"&lt;BLANK&gt;",Basisgegevens!$F$3)</f>
        <v>&lt;BLANK&gt;</v>
      </c>
      <c r="C709" s="4">
        <f>tussenblad!E698</f>
        <v>0</v>
      </c>
      <c r="D709" s="4">
        <f>tussenblad!H698</f>
        <v>0</v>
      </c>
      <c r="E709" s="25">
        <f>tussenblad!N698</f>
        <v>0</v>
      </c>
      <c r="F709" s="4">
        <f>tussenblad!O698</f>
        <v>0</v>
      </c>
      <c r="G709" s="4">
        <f>tussenblad!P698</f>
        <v>0</v>
      </c>
      <c r="H709" s="25">
        <f>tussenblad!BT698</f>
        <v>0</v>
      </c>
      <c r="I709" s="4">
        <f>tussenblad!Q698</f>
        <v>0</v>
      </c>
      <c r="J709" s="26">
        <f>tussenblad!R698</f>
        <v>0</v>
      </c>
      <c r="K709" s="4">
        <f>IF(tussenblad!$F698="HC","",tussenblad!F698)</f>
        <v>0</v>
      </c>
      <c r="L709" s="4">
        <f>IF(tussenblad!$F698="HC",1,0)</f>
        <v>0</v>
      </c>
      <c r="M709" s="4" t="str">
        <f>IF(tussenblad!V698="Uit",2,"")</f>
        <v/>
      </c>
      <c r="N709" s="4">
        <f>tussenblad!W698</f>
        <v>0</v>
      </c>
      <c r="O709" s="4">
        <f>tussenblad!BV698</f>
        <v>0</v>
      </c>
      <c r="P709" s="4">
        <f>tussenblad!BW698</f>
        <v>0</v>
      </c>
      <c r="Q709" s="4">
        <f>tussenblad!BX698</f>
        <v>0</v>
      </c>
      <c r="R709" s="4">
        <f>tussenblad!BY698</f>
        <v>0</v>
      </c>
      <c r="S709" s="4">
        <f>tussenblad!BZ698</f>
        <v>0</v>
      </c>
      <c r="T709" s="4">
        <f>tussenblad!CA698</f>
        <v>0</v>
      </c>
      <c r="U709" s="4">
        <f>tussenblad!CB698</f>
        <v>0</v>
      </c>
      <c r="V709" s="4">
        <f>tussenblad!CC698</f>
        <v>0</v>
      </c>
      <c r="W709" s="4" t="s">
        <v>94</v>
      </c>
      <c r="X709" s="4" t="s">
        <v>94</v>
      </c>
      <c r="Y709" s="4" t="s">
        <v>94</v>
      </c>
      <c r="Z709" s="4" t="s">
        <v>95</v>
      </c>
      <c r="AA709" s="4" t="s">
        <v>95</v>
      </c>
      <c r="AB709" s="4" t="s">
        <v>95</v>
      </c>
      <c r="AC709" s="4" t="s">
        <v>91</v>
      </c>
      <c r="AD709" s="4" t="s">
        <v>91</v>
      </c>
      <c r="AE709" s="4">
        <v>0</v>
      </c>
      <c r="AF709" s="4">
        <v>0</v>
      </c>
      <c r="AG709" s="4">
        <f>tussenblad!J698</f>
        <v>0</v>
      </c>
      <c r="AH709" s="4">
        <f>tussenblad!I698</f>
        <v>0</v>
      </c>
    </row>
    <row r="710" spans="1:34" x14ac:dyDescent="0.2">
      <c r="A710" s="4" t="s">
        <v>93</v>
      </c>
      <c r="B710" s="4" t="str">
        <f>IF(C710=0,"&lt;BLANK&gt;",Basisgegevens!$F$3)</f>
        <v>&lt;BLANK&gt;</v>
      </c>
      <c r="C710" s="4">
        <f>tussenblad!E699</f>
        <v>0</v>
      </c>
      <c r="D710" s="4">
        <f>tussenblad!H699</f>
        <v>0</v>
      </c>
      <c r="E710" s="25">
        <f>tussenblad!N699</f>
        <v>0</v>
      </c>
      <c r="F710" s="4">
        <f>tussenblad!O699</f>
        <v>0</v>
      </c>
      <c r="G710" s="4">
        <f>tussenblad!P699</f>
        <v>0</v>
      </c>
      <c r="H710" s="25">
        <f>tussenblad!BT699</f>
        <v>0</v>
      </c>
      <c r="I710" s="4">
        <f>tussenblad!Q699</f>
        <v>0</v>
      </c>
      <c r="J710" s="26">
        <f>tussenblad!R699</f>
        <v>0</v>
      </c>
      <c r="K710" s="4">
        <f>IF(tussenblad!$F699="HC","",tussenblad!F699)</f>
        <v>0</v>
      </c>
      <c r="L710" s="4">
        <f>IF(tussenblad!$F699="HC",1,0)</f>
        <v>0</v>
      </c>
      <c r="M710" s="4" t="str">
        <f>IF(tussenblad!V699="Uit",2,"")</f>
        <v/>
      </c>
      <c r="N710" s="4">
        <f>tussenblad!W699</f>
        <v>0</v>
      </c>
      <c r="O710" s="4">
        <f>tussenblad!BV699</f>
        <v>0</v>
      </c>
      <c r="P710" s="4">
        <f>tussenblad!BW699</f>
        <v>0</v>
      </c>
      <c r="Q710" s="4">
        <f>tussenblad!BX699</f>
        <v>0</v>
      </c>
      <c r="R710" s="4">
        <f>tussenblad!BY699</f>
        <v>0</v>
      </c>
      <c r="S710" s="4">
        <f>tussenblad!BZ699</f>
        <v>0</v>
      </c>
      <c r="T710" s="4">
        <f>tussenblad!CA699</f>
        <v>0</v>
      </c>
      <c r="U710" s="4">
        <f>tussenblad!CB699</f>
        <v>0</v>
      </c>
      <c r="V710" s="4">
        <f>tussenblad!CC699</f>
        <v>0</v>
      </c>
      <c r="W710" s="4" t="s">
        <v>94</v>
      </c>
      <c r="X710" s="4" t="s">
        <v>94</v>
      </c>
      <c r="Y710" s="4" t="s">
        <v>94</v>
      </c>
      <c r="Z710" s="4" t="s">
        <v>95</v>
      </c>
      <c r="AA710" s="4" t="s">
        <v>95</v>
      </c>
      <c r="AB710" s="4" t="s">
        <v>95</v>
      </c>
      <c r="AC710" s="4" t="s">
        <v>91</v>
      </c>
      <c r="AD710" s="4" t="s">
        <v>91</v>
      </c>
      <c r="AE710" s="4">
        <v>0</v>
      </c>
      <c r="AF710" s="4">
        <v>0</v>
      </c>
      <c r="AG710" s="4">
        <f>tussenblad!J699</f>
        <v>0</v>
      </c>
      <c r="AH710" s="4">
        <f>tussenblad!I699</f>
        <v>0</v>
      </c>
    </row>
    <row r="711" spans="1:34" x14ac:dyDescent="0.2">
      <c r="A711" s="4" t="s">
        <v>93</v>
      </c>
      <c r="B711" s="4" t="str">
        <f>IF(C711=0,"&lt;BLANK&gt;",Basisgegevens!$F$3)</f>
        <v>&lt;BLANK&gt;</v>
      </c>
      <c r="C711" s="4">
        <f>tussenblad!E700</f>
        <v>0</v>
      </c>
      <c r="D711" s="4">
        <f>tussenblad!H700</f>
        <v>0</v>
      </c>
      <c r="E711" s="25">
        <f>tussenblad!N700</f>
        <v>0</v>
      </c>
      <c r="F711" s="4">
        <f>tussenblad!O700</f>
        <v>0</v>
      </c>
      <c r="G711" s="4">
        <f>tussenblad!P700</f>
        <v>0</v>
      </c>
      <c r="H711" s="25">
        <f>tussenblad!BT700</f>
        <v>0</v>
      </c>
      <c r="I711" s="4">
        <f>tussenblad!Q700</f>
        <v>0</v>
      </c>
      <c r="J711" s="26">
        <f>tussenblad!R700</f>
        <v>0</v>
      </c>
      <c r="K711" s="4">
        <f>IF(tussenblad!$F700="HC","",tussenblad!F700)</f>
        <v>0</v>
      </c>
      <c r="L711" s="4">
        <f>IF(tussenblad!$F700="HC",1,0)</f>
        <v>0</v>
      </c>
      <c r="M711" s="4" t="str">
        <f>IF(tussenblad!V700="Uit",2,"")</f>
        <v/>
      </c>
      <c r="N711" s="4">
        <f>tussenblad!W700</f>
        <v>0</v>
      </c>
      <c r="O711" s="4">
        <f>tussenblad!BV700</f>
        <v>0</v>
      </c>
      <c r="P711" s="4">
        <f>tussenblad!BW700</f>
        <v>0</v>
      </c>
      <c r="Q711" s="4">
        <f>tussenblad!BX700</f>
        <v>0</v>
      </c>
      <c r="R711" s="4">
        <f>tussenblad!BY700</f>
        <v>0</v>
      </c>
      <c r="S711" s="4">
        <f>tussenblad!BZ700</f>
        <v>0</v>
      </c>
      <c r="T711" s="4">
        <f>tussenblad!CA700</f>
        <v>0</v>
      </c>
      <c r="U711" s="4">
        <f>tussenblad!CB700</f>
        <v>0</v>
      </c>
      <c r="V711" s="4">
        <f>tussenblad!CC700</f>
        <v>0</v>
      </c>
      <c r="W711" s="4" t="s">
        <v>94</v>
      </c>
      <c r="X711" s="4" t="s">
        <v>94</v>
      </c>
      <c r="Y711" s="4" t="s">
        <v>94</v>
      </c>
      <c r="Z711" s="4" t="s">
        <v>95</v>
      </c>
      <c r="AA711" s="4" t="s">
        <v>95</v>
      </c>
      <c r="AB711" s="4" t="s">
        <v>95</v>
      </c>
      <c r="AC711" s="4" t="s">
        <v>91</v>
      </c>
      <c r="AD711" s="4" t="s">
        <v>91</v>
      </c>
      <c r="AE711" s="4">
        <v>0</v>
      </c>
      <c r="AF711" s="4">
        <v>0</v>
      </c>
      <c r="AG711" s="4">
        <f>tussenblad!J700</f>
        <v>0</v>
      </c>
      <c r="AH711" s="4">
        <f>tussenblad!I700</f>
        <v>0</v>
      </c>
    </row>
    <row r="712" spans="1:34" x14ac:dyDescent="0.2">
      <c r="A712" s="4" t="s">
        <v>93</v>
      </c>
      <c r="B712" s="4" t="str">
        <f>IF(C712=0,"&lt;BLANK&gt;",Basisgegevens!$F$3)</f>
        <v>&lt;BLANK&gt;</v>
      </c>
      <c r="C712" s="4">
        <f>tussenblad!E701</f>
        <v>0</v>
      </c>
      <c r="D712" s="4">
        <f>tussenblad!H701</f>
        <v>0</v>
      </c>
      <c r="E712" s="25">
        <f>tussenblad!N701</f>
        <v>0</v>
      </c>
      <c r="F712" s="4">
        <f>tussenblad!O701</f>
        <v>0</v>
      </c>
      <c r="G712" s="4">
        <f>tussenblad!P701</f>
        <v>0</v>
      </c>
      <c r="H712" s="25">
        <f>tussenblad!BT701</f>
        <v>0</v>
      </c>
      <c r="I712" s="4">
        <f>tussenblad!Q701</f>
        <v>0</v>
      </c>
      <c r="J712" s="26">
        <f>tussenblad!R701</f>
        <v>0</v>
      </c>
      <c r="K712" s="4">
        <f>IF(tussenblad!$F701="HC","",tussenblad!F701)</f>
        <v>0</v>
      </c>
      <c r="L712" s="4">
        <f>IF(tussenblad!$F701="HC",1,0)</f>
        <v>0</v>
      </c>
      <c r="M712" s="4" t="str">
        <f>IF(tussenblad!V701="Uit",2,"")</f>
        <v/>
      </c>
      <c r="N712" s="4">
        <f>tussenblad!W701</f>
        <v>0</v>
      </c>
      <c r="O712" s="4">
        <f>tussenblad!BV701</f>
        <v>0</v>
      </c>
      <c r="P712" s="4">
        <f>tussenblad!BW701</f>
        <v>0</v>
      </c>
      <c r="Q712" s="4">
        <f>tussenblad!BX701</f>
        <v>0</v>
      </c>
      <c r="R712" s="4">
        <f>tussenblad!BY701</f>
        <v>0</v>
      </c>
      <c r="S712" s="4">
        <f>tussenblad!BZ701</f>
        <v>0</v>
      </c>
      <c r="T712" s="4">
        <f>tussenblad!CA701</f>
        <v>0</v>
      </c>
      <c r="U712" s="4">
        <f>tussenblad!CB701</f>
        <v>0</v>
      </c>
      <c r="V712" s="4">
        <f>tussenblad!CC701</f>
        <v>0</v>
      </c>
      <c r="W712" s="4" t="s">
        <v>94</v>
      </c>
      <c r="X712" s="4" t="s">
        <v>94</v>
      </c>
      <c r="Y712" s="4" t="s">
        <v>94</v>
      </c>
      <c r="Z712" s="4" t="s">
        <v>95</v>
      </c>
      <c r="AA712" s="4" t="s">
        <v>95</v>
      </c>
      <c r="AB712" s="4" t="s">
        <v>95</v>
      </c>
      <c r="AC712" s="4" t="s">
        <v>91</v>
      </c>
      <c r="AD712" s="4" t="s">
        <v>91</v>
      </c>
      <c r="AE712" s="4">
        <v>0</v>
      </c>
      <c r="AF712" s="4">
        <v>0</v>
      </c>
      <c r="AG712" s="4">
        <f>tussenblad!J701</f>
        <v>0</v>
      </c>
      <c r="AH712" s="4">
        <f>tussenblad!I701</f>
        <v>0</v>
      </c>
    </row>
    <row r="713" spans="1:34" x14ac:dyDescent="0.2">
      <c r="A713" s="4" t="s">
        <v>93</v>
      </c>
      <c r="B713" s="4" t="str">
        <f>IF(C713=0,"&lt;BLANK&gt;",Basisgegevens!$F$3)</f>
        <v>&lt;BLANK&gt;</v>
      </c>
      <c r="C713" s="4">
        <f>tussenblad!E702</f>
        <v>0</v>
      </c>
      <c r="D713" s="4">
        <f>tussenblad!H702</f>
        <v>0</v>
      </c>
      <c r="E713" s="25">
        <f>tussenblad!N702</f>
        <v>0</v>
      </c>
      <c r="F713" s="4">
        <f>tussenblad!O702</f>
        <v>0</v>
      </c>
      <c r="G713" s="4">
        <f>tussenblad!P702</f>
        <v>0</v>
      </c>
      <c r="H713" s="25">
        <f>tussenblad!BT702</f>
        <v>0</v>
      </c>
      <c r="I713" s="4">
        <f>tussenblad!Q702</f>
        <v>0</v>
      </c>
      <c r="J713" s="26">
        <f>tussenblad!R702</f>
        <v>0</v>
      </c>
      <c r="K713" s="4">
        <f>IF(tussenblad!$F702="HC","",tussenblad!F702)</f>
        <v>0</v>
      </c>
      <c r="L713" s="4">
        <f>IF(tussenblad!$F702="HC",1,0)</f>
        <v>0</v>
      </c>
      <c r="M713" s="4" t="str">
        <f>IF(tussenblad!V702="Uit",2,"")</f>
        <v/>
      </c>
      <c r="N713" s="4">
        <f>tussenblad!W702</f>
        <v>0</v>
      </c>
      <c r="O713" s="4">
        <f>tussenblad!BV702</f>
        <v>0</v>
      </c>
      <c r="P713" s="4">
        <f>tussenblad!BW702</f>
        <v>0</v>
      </c>
      <c r="Q713" s="4">
        <f>tussenblad!BX702</f>
        <v>0</v>
      </c>
      <c r="R713" s="4">
        <f>tussenblad!BY702</f>
        <v>0</v>
      </c>
      <c r="S713" s="4">
        <f>tussenblad!BZ702</f>
        <v>0</v>
      </c>
      <c r="T713" s="4">
        <f>tussenblad!CA702</f>
        <v>0</v>
      </c>
      <c r="U713" s="4">
        <f>tussenblad!CB702</f>
        <v>0</v>
      </c>
      <c r="V713" s="4">
        <f>tussenblad!CC702</f>
        <v>0</v>
      </c>
      <c r="W713" s="4" t="s">
        <v>94</v>
      </c>
      <c r="X713" s="4" t="s">
        <v>94</v>
      </c>
      <c r="Y713" s="4" t="s">
        <v>94</v>
      </c>
      <c r="Z713" s="4" t="s">
        <v>95</v>
      </c>
      <c r="AA713" s="4" t="s">
        <v>95</v>
      </c>
      <c r="AB713" s="4" t="s">
        <v>95</v>
      </c>
      <c r="AC713" s="4" t="s">
        <v>91</v>
      </c>
      <c r="AD713" s="4" t="s">
        <v>91</v>
      </c>
      <c r="AE713" s="4">
        <v>0</v>
      </c>
      <c r="AF713" s="4">
        <v>0</v>
      </c>
      <c r="AG713" s="4">
        <f>tussenblad!J702</f>
        <v>0</v>
      </c>
      <c r="AH713" s="4">
        <f>tussenblad!I702</f>
        <v>0</v>
      </c>
    </row>
    <row r="714" spans="1:34" x14ac:dyDescent="0.2">
      <c r="A714" s="4" t="s">
        <v>93</v>
      </c>
      <c r="B714" s="4" t="str">
        <f>IF(C714=0,"&lt;BLANK&gt;",Basisgegevens!$F$3)</f>
        <v>&lt;BLANK&gt;</v>
      </c>
      <c r="C714" s="4">
        <f>tussenblad!E703</f>
        <v>0</v>
      </c>
      <c r="D714" s="4">
        <f>tussenblad!H703</f>
        <v>0</v>
      </c>
      <c r="E714" s="25">
        <f>tussenblad!N703</f>
        <v>0</v>
      </c>
      <c r="F714" s="4">
        <f>tussenblad!O703</f>
        <v>0</v>
      </c>
      <c r="G714" s="4">
        <f>tussenblad!P703</f>
        <v>0</v>
      </c>
      <c r="H714" s="25">
        <f>tussenblad!BT703</f>
        <v>0</v>
      </c>
      <c r="I714" s="4">
        <f>tussenblad!Q703</f>
        <v>0</v>
      </c>
      <c r="J714" s="26">
        <f>tussenblad!R703</f>
        <v>0</v>
      </c>
      <c r="K714" s="4">
        <f>IF(tussenblad!$F703="HC","",tussenblad!F703)</f>
        <v>0</v>
      </c>
      <c r="L714" s="4">
        <f>IF(tussenblad!$F703="HC",1,0)</f>
        <v>0</v>
      </c>
      <c r="M714" s="4" t="str">
        <f>IF(tussenblad!V703="Uit",2,"")</f>
        <v/>
      </c>
      <c r="N714" s="4">
        <f>tussenblad!W703</f>
        <v>0</v>
      </c>
      <c r="O714" s="4">
        <f>tussenblad!BV703</f>
        <v>0</v>
      </c>
      <c r="P714" s="4">
        <f>tussenblad!BW703</f>
        <v>0</v>
      </c>
      <c r="Q714" s="4">
        <f>tussenblad!BX703</f>
        <v>0</v>
      </c>
      <c r="R714" s="4">
        <f>tussenblad!BY703</f>
        <v>0</v>
      </c>
      <c r="S714" s="4">
        <f>tussenblad!BZ703</f>
        <v>0</v>
      </c>
      <c r="T714" s="4">
        <f>tussenblad!CA703</f>
        <v>0</v>
      </c>
      <c r="U714" s="4">
        <f>tussenblad!CB703</f>
        <v>0</v>
      </c>
      <c r="V714" s="4">
        <f>tussenblad!CC703</f>
        <v>0</v>
      </c>
      <c r="W714" s="4" t="s">
        <v>94</v>
      </c>
      <c r="X714" s="4" t="s">
        <v>94</v>
      </c>
      <c r="Y714" s="4" t="s">
        <v>94</v>
      </c>
      <c r="Z714" s="4" t="s">
        <v>95</v>
      </c>
      <c r="AA714" s="4" t="s">
        <v>95</v>
      </c>
      <c r="AB714" s="4" t="s">
        <v>95</v>
      </c>
      <c r="AC714" s="4" t="s">
        <v>91</v>
      </c>
      <c r="AD714" s="4" t="s">
        <v>91</v>
      </c>
      <c r="AE714" s="4">
        <v>0</v>
      </c>
      <c r="AF714" s="4">
        <v>0</v>
      </c>
      <c r="AG714" s="4">
        <f>tussenblad!J703</f>
        <v>0</v>
      </c>
      <c r="AH714" s="4">
        <f>tussenblad!I703</f>
        <v>0</v>
      </c>
    </row>
    <row r="715" spans="1:34" x14ac:dyDescent="0.2">
      <c r="A715" s="4" t="s">
        <v>93</v>
      </c>
      <c r="B715" s="4" t="str">
        <f>IF(C715=0,"&lt;BLANK&gt;",Basisgegevens!$F$3)</f>
        <v>&lt;BLANK&gt;</v>
      </c>
      <c r="C715" s="4">
        <f>tussenblad!E704</f>
        <v>0</v>
      </c>
      <c r="D715" s="4">
        <f>tussenblad!H704</f>
        <v>0</v>
      </c>
      <c r="E715" s="25">
        <f>tussenblad!N704</f>
        <v>0</v>
      </c>
      <c r="F715" s="4">
        <f>tussenblad!O704</f>
        <v>0</v>
      </c>
      <c r="G715" s="4">
        <f>tussenblad!P704</f>
        <v>0</v>
      </c>
      <c r="H715" s="25">
        <f>tussenblad!BT704</f>
        <v>0</v>
      </c>
      <c r="I715" s="4">
        <f>tussenblad!Q704</f>
        <v>0</v>
      </c>
      <c r="J715" s="26">
        <f>tussenblad!R704</f>
        <v>0</v>
      </c>
      <c r="K715" s="4">
        <f>IF(tussenblad!$F704="HC","",tussenblad!F704)</f>
        <v>0</v>
      </c>
      <c r="L715" s="4">
        <f>IF(tussenblad!$F704="HC",1,0)</f>
        <v>0</v>
      </c>
      <c r="M715" s="4" t="str">
        <f>IF(tussenblad!V704="Uit",2,"")</f>
        <v/>
      </c>
      <c r="N715" s="4">
        <f>tussenblad!W704</f>
        <v>0</v>
      </c>
      <c r="O715" s="4">
        <f>tussenblad!BV704</f>
        <v>0</v>
      </c>
      <c r="P715" s="4">
        <f>tussenblad!BW704</f>
        <v>0</v>
      </c>
      <c r="Q715" s="4">
        <f>tussenblad!BX704</f>
        <v>0</v>
      </c>
      <c r="R715" s="4">
        <f>tussenblad!BY704</f>
        <v>0</v>
      </c>
      <c r="S715" s="4">
        <f>tussenblad!BZ704</f>
        <v>0</v>
      </c>
      <c r="T715" s="4">
        <f>tussenblad!CA704</f>
        <v>0</v>
      </c>
      <c r="U715" s="4">
        <f>tussenblad!CB704</f>
        <v>0</v>
      </c>
      <c r="V715" s="4">
        <f>tussenblad!CC704</f>
        <v>0</v>
      </c>
      <c r="W715" s="4" t="s">
        <v>94</v>
      </c>
      <c r="X715" s="4" t="s">
        <v>94</v>
      </c>
      <c r="Y715" s="4" t="s">
        <v>94</v>
      </c>
      <c r="Z715" s="4" t="s">
        <v>95</v>
      </c>
      <c r="AA715" s="4" t="s">
        <v>95</v>
      </c>
      <c r="AB715" s="4" t="s">
        <v>95</v>
      </c>
      <c r="AC715" s="4" t="s">
        <v>91</v>
      </c>
      <c r="AD715" s="4" t="s">
        <v>91</v>
      </c>
      <c r="AE715" s="4">
        <v>0</v>
      </c>
      <c r="AF715" s="4">
        <v>0</v>
      </c>
      <c r="AG715" s="4">
        <f>tussenblad!J704</f>
        <v>0</v>
      </c>
      <c r="AH715" s="4">
        <f>tussenblad!I704</f>
        <v>0</v>
      </c>
    </row>
    <row r="716" spans="1:34" x14ac:dyDescent="0.2">
      <c r="A716" s="4" t="s">
        <v>93</v>
      </c>
      <c r="B716" s="4" t="str">
        <f>IF(C716=0,"&lt;BLANK&gt;",Basisgegevens!$F$3)</f>
        <v>&lt;BLANK&gt;</v>
      </c>
      <c r="C716" s="4">
        <f>tussenblad!E705</f>
        <v>0</v>
      </c>
      <c r="D716" s="4">
        <f>tussenblad!H705</f>
        <v>0</v>
      </c>
      <c r="E716" s="25">
        <f>tussenblad!N705</f>
        <v>0</v>
      </c>
      <c r="F716" s="4">
        <f>tussenblad!O705</f>
        <v>0</v>
      </c>
      <c r="G716" s="4">
        <f>tussenblad!P705</f>
        <v>0</v>
      </c>
      <c r="H716" s="25">
        <f>tussenblad!BT705</f>
        <v>0</v>
      </c>
      <c r="I716" s="4">
        <f>tussenblad!Q705</f>
        <v>0</v>
      </c>
      <c r="J716" s="26">
        <f>tussenblad!R705</f>
        <v>0</v>
      </c>
      <c r="K716" s="4">
        <f>IF(tussenblad!$F705="HC","",tussenblad!F705)</f>
        <v>0</v>
      </c>
      <c r="L716" s="4">
        <f>IF(tussenblad!$F705="HC",1,0)</f>
        <v>0</v>
      </c>
      <c r="M716" s="4" t="str">
        <f>IF(tussenblad!V705="Uit",2,"")</f>
        <v/>
      </c>
      <c r="N716" s="4">
        <f>tussenblad!W705</f>
        <v>0</v>
      </c>
      <c r="O716" s="4">
        <f>tussenblad!BV705</f>
        <v>0</v>
      </c>
      <c r="P716" s="4">
        <f>tussenblad!BW705</f>
        <v>0</v>
      </c>
      <c r="Q716" s="4">
        <f>tussenblad!BX705</f>
        <v>0</v>
      </c>
      <c r="R716" s="4">
        <f>tussenblad!BY705</f>
        <v>0</v>
      </c>
      <c r="S716" s="4">
        <f>tussenblad!BZ705</f>
        <v>0</v>
      </c>
      <c r="T716" s="4">
        <f>tussenblad!CA705</f>
        <v>0</v>
      </c>
      <c r="U716" s="4">
        <f>tussenblad!CB705</f>
        <v>0</v>
      </c>
      <c r="V716" s="4">
        <f>tussenblad!CC705</f>
        <v>0</v>
      </c>
      <c r="W716" s="4" t="s">
        <v>94</v>
      </c>
      <c r="X716" s="4" t="s">
        <v>94</v>
      </c>
      <c r="Y716" s="4" t="s">
        <v>94</v>
      </c>
      <c r="Z716" s="4" t="s">
        <v>95</v>
      </c>
      <c r="AA716" s="4" t="s">
        <v>95</v>
      </c>
      <c r="AB716" s="4" t="s">
        <v>95</v>
      </c>
      <c r="AC716" s="4" t="s">
        <v>91</v>
      </c>
      <c r="AD716" s="4" t="s">
        <v>91</v>
      </c>
      <c r="AE716" s="4">
        <v>0</v>
      </c>
      <c r="AF716" s="4">
        <v>0</v>
      </c>
      <c r="AG716" s="4">
        <f>tussenblad!J705</f>
        <v>0</v>
      </c>
      <c r="AH716" s="4">
        <f>tussenblad!I705</f>
        <v>0</v>
      </c>
    </row>
    <row r="717" spans="1:34" x14ac:dyDescent="0.2">
      <c r="A717" s="4" t="s">
        <v>93</v>
      </c>
      <c r="B717" s="4" t="str">
        <f>IF(C717=0,"&lt;BLANK&gt;",Basisgegevens!$F$3)</f>
        <v>&lt;BLANK&gt;</v>
      </c>
      <c r="C717" s="4">
        <f>tussenblad!E706</f>
        <v>0</v>
      </c>
      <c r="D717" s="4">
        <f>tussenblad!H706</f>
        <v>0</v>
      </c>
      <c r="E717" s="25">
        <f>tussenblad!N706</f>
        <v>0</v>
      </c>
      <c r="F717" s="4">
        <f>tussenblad!O706</f>
        <v>0</v>
      </c>
      <c r="G717" s="4">
        <f>tussenblad!P706</f>
        <v>0</v>
      </c>
      <c r="H717" s="25">
        <f>tussenblad!BT706</f>
        <v>0</v>
      </c>
      <c r="I717" s="4">
        <f>tussenblad!Q706</f>
        <v>0</v>
      </c>
      <c r="J717" s="26">
        <f>tussenblad!R706</f>
        <v>0</v>
      </c>
      <c r="K717" s="4">
        <f>IF(tussenblad!$F706="HC","",tussenblad!F706)</f>
        <v>0</v>
      </c>
      <c r="L717" s="4">
        <f>IF(tussenblad!$F706="HC",1,0)</f>
        <v>0</v>
      </c>
      <c r="M717" s="4" t="str">
        <f>IF(tussenblad!V706="Uit",2,"")</f>
        <v/>
      </c>
      <c r="N717" s="4">
        <f>tussenblad!W706</f>
        <v>0</v>
      </c>
      <c r="O717" s="4">
        <f>tussenblad!BV706</f>
        <v>0</v>
      </c>
      <c r="P717" s="4">
        <f>tussenblad!BW706</f>
        <v>0</v>
      </c>
      <c r="Q717" s="4">
        <f>tussenblad!BX706</f>
        <v>0</v>
      </c>
      <c r="R717" s="4">
        <f>tussenblad!BY706</f>
        <v>0</v>
      </c>
      <c r="S717" s="4">
        <f>tussenblad!BZ706</f>
        <v>0</v>
      </c>
      <c r="T717" s="4">
        <f>tussenblad!CA706</f>
        <v>0</v>
      </c>
      <c r="U717" s="4">
        <f>tussenblad!CB706</f>
        <v>0</v>
      </c>
      <c r="V717" s="4">
        <f>tussenblad!CC706</f>
        <v>0</v>
      </c>
      <c r="W717" s="4" t="s">
        <v>94</v>
      </c>
      <c r="X717" s="4" t="s">
        <v>94</v>
      </c>
      <c r="Y717" s="4" t="s">
        <v>94</v>
      </c>
      <c r="Z717" s="4" t="s">
        <v>95</v>
      </c>
      <c r="AA717" s="4" t="s">
        <v>95</v>
      </c>
      <c r="AB717" s="4" t="s">
        <v>95</v>
      </c>
      <c r="AC717" s="4" t="s">
        <v>91</v>
      </c>
      <c r="AD717" s="4" t="s">
        <v>91</v>
      </c>
      <c r="AE717" s="4">
        <v>0</v>
      </c>
      <c r="AF717" s="4">
        <v>0</v>
      </c>
      <c r="AG717" s="4">
        <f>tussenblad!J706</f>
        <v>0</v>
      </c>
      <c r="AH717" s="4">
        <f>tussenblad!I706</f>
        <v>0</v>
      </c>
    </row>
    <row r="718" spans="1:34" x14ac:dyDescent="0.2">
      <c r="A718" s="4" t="s">
        <v>93</v>
      </c>
      <c r="B718" s="4" t="str">
        <f>IF(C718=0,"&lt;BLANK&gt;",Basisgegevens!$F$3)</f>
        <v>&lt;BLANK&gt;</v>
      </c>
      <c r="C718" s="4">
        <f>tussenblad!E707</f>
        <v>0</v>
      </c>
      <c r="D718" s="4">
        <f>tussenblad!H707</f>
        <v>0</v>
      </c>
      <c r="E718" s="25">
        <f>tussenblad!N707</f>
        <v>0</v>
      </c>
      <c r="F718" s="4">
        <f>tussenblad!O707</f>
        <v>0</v>
      </c>
      <c r="G718" s="4">
        <f>tussenblad!P707</f>
        <v>0</v>
      </c>
      <c r="H718" s="25">
        <f>tussenblad!BT707</f>
        <v>0</v>
      </c>
      <c r="I718" s="4">
        <f>tussenblad!Q707</f>
        <v>0</v>
      </c>
      <c r="J718" s="26">
        <f>tussenblad!R707</f>
        <v>0</v>
      </c>
      <c r="K718" s="4">
        <f>IF(tussenblad!$F707="HC","",tussenblad!F707)</f>
        <v>0</v>
      </c>
      <c r="L718" s="4">
        <f>IF(tussenblad!$F707="HC",1,0)</f>
        <v>0</v>
      </c>
      <c r="M718" s="4" t="str">
        <f>IF(tussenblad!V707="Uit",2,"")</f>
        <v/>
      </c>
      <c r="N718" s="4">
        <f>tussenblad!W707</f>
        <v>0</v>
      </c>
      <c r="O718" s="4">
        <f>tussenblad!BV707</f>
        <v>0</v>
      </c>
      <c r="P718" s="4">
        <f>tussenblad!BW707</f>
        <v>0</v>
      </c>
      <c r="Q718" s="4">
        <f>tussenblad!BX707</f>
        <v>0</v>
      </c>
      <c r="R718" s="4">
        <f>tussenblad!BY707</f>
        <v>0</v>
      </c>
      <c r="S718" s="4">
        <f>tussenblad!BZ707</f>
        <v>0</v>
      </c>
      <c r="T718" s="4">
        <f>tussenblad!CA707</f>
        <v>0</v>
      </c>
      <c r="U718" s="4">
        <f>tussenblad!CB707</f>
        <v>0</v>
      </c>
      <c r="V718" s="4">
        <f>tussenblad!CC707</f>
        <v>0</v>
      </c>
      <c r="W718" s="4" t="s">
        <v>94</v>
      </c>
      <c r="X718" s="4" t="s">
        <v>94</v>
      </c>
      <c r="Y718" s="4" t="s">
        <v>94</v>
      </c>
      <c r="Z718" s="4" t="s">
        <v>95</v>
      </c>
      <c r="AA718" s="4" t="s">
        <v>95</v>
      </c>
      <c r="AB718" s="4" t="s">
        <v>95</v>
      </c>
      <c r="AC718" s="4" t="s">
        <v>91</v>
      </c>
      <c r="AD718" s="4" t="s">
        <v>91</v>
      </c>
      <c r="AE718" s="4">
        <v>0</v>
      </c>
      <c r="AF718" s="4">
        <v>0</v>
      </c>
      <c r="AG718" s="4">
        <f>tussenblad!J707</f>
        <v>0</v>
      </c>
      <c r="AH718" s="4">
        <f>tussenblad!I707</f>
        <v>0</v>
      </c>
    </row>
    <row r="719" spans="1:34" x14ac:dyDescent="0.2">
      <c r="A719" s="4" t="s">
        <v>93</v>
      </c>
      <c r="B719" s="4" t="str">
        <f>IF(C719=0,"&lt;BLANK&gt;",Basisgegevens!$F$3)</f>
        <v>&lt;BLANK&gt;</v>
      </c>
      <c r="C719" s="4">
        <f>tussenblad!E708</f>
        <v>0</v>
      </c>
      <c r="D719" s="4">
        <f>tussenblad!H708</f>
        <v>0</v>
      </c>
      <c r="E719" s="25">
        <f>tussenblad!N708</f>
        <v>0</v>
      </c>
      <c r="F719" s="4">
        <f>tussenblad!O708</f>
        <v>0</v>
      </c>
      <c r="G719" s="4">
        <f>tussenblad!P708</f>
        <v>0</v>
      </c>
      <c r="H719" s="25">
        <f>tussenblad!BT708</f>
        <v>0</v>
      </c>
      <c r="I719" s="4">
        <f>tussenblad!Q708</f>
        <v>0</v>
      </c>
      <c r="J719" s="26">
        <f>tussenblad!R708</f>
        <v>0</v>
      </c>
      <c r="K719" s="4">
        <f>IF(tussenblad!$F708="HC","",tussenblad!F708)</f>
        <v>0</v>
      </c>
      <c r="L719" s="4">
        <f>IF(tussenblad!$F708="HC",1,0)</f>
        <v>0</v>
      </c>
      <c r="M719" s="4" t="str">
        <f>IF(tussenblad!V708="Uit",2,"")</f>
        <v/>
      </c>
      <c r="N719" s="4">
        <f>tussenblad!W708</f>
        <v>0</v>
      </c>
      <c r="O719" s="4">
        <f>tussenblad!BV708</f>
        <v>0</v>
      </c>
      <c r="P719" s="4">
        <f>tussenblad!BW708</f>
        <v>0</v>
      </c>
      <c r="Q719" s="4">
        <f>tussenblad!BX708</f>
        <v>0</v>
      </c>
      <c r="R719" s="4">
        <f>tussenblad!BY708</f>
        <v>0</v>
      </c>
      <c r="S719" s="4">
        <f>tussenblad!BZ708</f>
        <v>0</v>
      </c>
      <c r="T719" s="4">
        <f>tussenblad!CA708</f>
        <v>0</v>
      </c>
      <c r="U719" s="4">
        <f>tussenblad!CB708</f>
        <v>0</v>
      </c>
      <c r="V719" s="4">
        <f>tussenblad!CC708</f>
        <v>0</v>
      </c>
      <c r="W719" s="4" t="s">
        <v>94</v>
      </c>
      <c r="X719" s="4" t="s">
        <v>94</v>
      </c>
      <c r="Y719" s="4" t="s">
        <v>94</v>
      </c>
      <c r="Z719" s="4" t="s">
        <v>95</v>
      </c>
      <c r="AA719" s="4" t="s">
        <v>95</v>
      </c>
      <c r="AB719" s="4" t="s">
        <v>95</v>
      </c>
      <c r="AC719" s="4" t="s">
        <v>91</v>
      </c>
      <c r="AD719" s="4" t="s">
        <v>91</v>
      </c>
      <c r="AE719" s="4">
        <v>0</v>
      </c>
      <c r="AF719" s="4">
        <v>0</v>
      </c>
      <c r="AG719" s="4">
        <f>tussenblad!J708</f>
        <v>0</v>
      </c>
      <c r="AH719" s="4">
        <f>tussenblad!I708</f>
        <v>0</v>
      </c>
    </row>
    <row r="720" spans="1:34" x14ac:dyDescent="0.2">
      <c r="A720" s="4" t="s">
        <v>93</v>
      </c>
      <c r="B720" s="4" t="str">
        <f>IF(C720=0,"&lt;BLANK&gt;",Basisgegevens!$F$3)</f>
        <v>&lt;BLANK&gt;</v>
      </c>
      <c r="C720" s="4">
        <f>tussenblad!E709</f>
        <v>0</v>
      </c>
      <c r="D720" s="4">
        <f>tussenblad!H709</f>
        <v>0</v>
      </c>
      <c r="E720" s="25">
        <f>tussenblad!N709</f>
        <v>0</v>
      </c>
      <c r="F720" s="4">
        <f>tussenblad!O709</f>
        <v>0</v>
      </c>
      <c r="G720" s="4">
        <f>tussenblad!P709</f>
        <v>0</v>
      </c>
      <c r="H720" s="25">
        <f>tussenblad!BT709</f>
        <v>0</v>
      </c>
      <c r="I720" s="4">
        <f>tussenblad!Q709</f>
        <v>0</v>
      </c>
      <c r="J720" s="26">
        <f>tussenblad!R709</f>
        <v>0</v>
      </c>
      <c r="K720" s="4">
        <f>IF(tussenblad!$F709="HC","",tussenblad!F709)</f>
        <v>0</v>
      </c>
      <c r="L720" s="4">
        <f>IF(tussenblad!$F709="HC",1,0)</f>
        <v>0</v>
      </c>
      <c r="M720" s="4" t="str">
        <f>IF(tussenblad!V709="Uit",2,"")</f>
        <v/>
      </c>
      <c r="N720" s="4">
        <f>tussenblad!W709</f>
        <v>0</v>
      </c>
      <c r="O720" s="4">
        <f>tussenblad!BV709</f>
        <v>0</v>
      </c>
      <c r="P720" s="4">
        <f>tussenblad!BW709</f>
        <v>0</v>
      </c>
      <c r="Q720" s="4">
        <f>tussenblad!BX709</f>
        <v>0</v>
      </c>
      <c r="R720" s="4">
        <f>tussenblad!BY709</f>
        <v>0</v>
      </c>
      <c r="S720" s="4">
        <f>tussenblad!BZ709</f>
        <v>0</v>
      </c>
      <c r="T720" s="4">
        <f>tussenblad!CA709</f>
        <v>0</v>
      </c>
      <c r="U720" s="4">
        <f>tussenblad!CB709</f>
        <v>0</v>
      </c>
      <c r="V720" s="4">
        <f>tussenblad!CC709</f>
        <v>0</v>
      </c>
      <c r="W720" s="4" t="s">
        <v>94</v>
      </c>
      <c r="X720" s="4" t="s">
        <v>94</v>
      </c>
      <c r="Y720" s="4" t="s">
        <v>94</v>
      </c>
      <c r="Z720" s="4" t="s">
        <v>95</v>
      </c>
      <c r="AA720" s="4" t="s">
        <v>95</v>
      </c>
      <c r="AB720" s="4" t="s">
        <v>95</v>
      </c>
      <c r="AC720" s="4" t="s">
        <v>91</v>
      </c>
      <c r="AD720" s="4" t="s">
        <v>91</v>
      </c>
      <c r="AE720" s="4">
        <v>0</v>
      </c>
      <c r="AF720" s="4">
        <v>0</v>
      </c>
      <c r="AG720" s="4">
        <f>tussenblad!J709</f>
        <v>0</v>
      </c>
      <c r="AH720" s="4">
        <f>tussenblad!I709</f>
        <v>0</v>
      </c>
    </row>
    <row r="721" spans="1:34" x14ac:dyDescent="0.2">
      <c r="A721" s="4" t="s">
        <v>93</v>
      </c>
      <c r="B721" s="4" t="str">
        <f>IF(C721=0,"&lt;BLANK&gt;",Basisgegevens!$F$3)</f>
        <v>&lt;BLANK&gt;</v>
      </c>
      <c r="C721" s="4">
        <f>tussenblad!E710</f>
        <v>0</v>
      </c>
      <c r="D721" s="4">
        <f>tussenblad!H710</f>
        <v>0</v>
      </c>
      <c r="E721" s="25">
        <f>tussenblad!N710</f>
        <v>0</v>
      </c>
      <c r="F721" s="4">
        <f>tussenblad!O710</f>
        <v>0</v>
      </c>
      <c r="G721" s="4">
        <f>tussenblad!P710</f>
        <v>0</v>
      </c>
      <c r="H721" s="25">
        <f>tussenblad!BT710</f>
        <v>0</v>
      </c>
      <c r="I721" s="4">
        <f>tussenblad!Q710</f>
        <v>0</v>
      </c>
      <c r="J721" s="26">
        <f>tussenblad!R710</f>
        <v>0</v>
      </c>
      <c r="K721" s="4">
        <f>IF(tussenblad!$F710="HC","",tussenblad!F710)</f>
        <v>0</v>
      </c>
      <c r="L721" s="4">
        <f>IF(tussenblad!$F710="HC",1,0)</f>
        <v>0</v>
      </c>
      <c r="M721" s="4" t="str">
        <f>IF(tussenblad!V710="Uit",2,"")</f>
        <v/>
      </c>
      <c r="N721" s="4">
        <f>tussenblad!W710</f>
        <v>0</v>
      </c>
      <c r="O721" s="4">
        <f>tussenblad!BV710</f>
        <v>0</v>
      </c>
      <c r="P721" s="4">
        <f>tussenblad!BW710</f>
        <v>0</v>
      </c>
      <c r="Q721" s="4">
        <f>tussenblad!BX710</f>
        <v>0</v>
      </c>
      <c r="R721" s="4">
        <f>tussenblad!BY710</f>
        <v>0</v>
      </c>
      <c r="S721" s="4">
        <f>tussenblad!BZ710</f>
        <v>0</v>
      </c>
      <c r="T721" s="4">
        <f>tussenblad!CA710</f>
        <v>0</v>
      </c>
      <c r="U721" s="4">
        <f>tussenblad!CB710</f>
        <v>0</v>
      </c>
      <c r="V721" s="4">
        <f>tussenblad!CC710</f>
        <v>0</v>
      </c>
      <c r="W721" s="4" t="s">
        <v>94</v>
      </c>
      <c r="X721" s="4" t="s">
        <v>94</v>
      </c>
      <c r="Y721" s="4" t="s">
        <v>94</v>
      </c>
      <c r="Z721" s="4" t="s">
        <v>95</v>
      </c>
      <c r="AA721" s="4" t="s">
        <v>95</v>
      </c>
      <c r="AB721" s="4" t="s">
        <v>95</v>
      </c>
      <c r="AC721" s="4" t="s">
        <v>91</v>
      </c>
      <c r="AD721" s="4" t="s">
        <v>91</v>
      </c>
      <c r="AE721" s="4">
        <v>0</v>
      </c>
      <c r="AF721" s="4">
        <v>0</v>
      </c>
      <c r="AG721" s="4">
        <f>tussenblad!J710</f>
        <v>0</v>
      </c>
      <c r="AH721" s="4">
        <f>tussenblad!I710</f>
        <v>0</v>
      </c>
    </row>
    <row r="722" spans="1:34" x14ac:dyDescent="0.2">
      <c r="A722" s="4" t="s">
        <v>93</v>
      </c>
      <c r="B722" s="4" t="str">
        <f>IF(C722=0,"&lt;BLANK&gt;",Basisgegevens!$F$3)</f>
        <v>&lt;BLANK&gt;</v>
      </c>
      <c r="C722" s="4">
        <f>tussenblad!E711</f>
        <v>0</v>
      </c>
      <c r="D722" s="4">
        <f>tussenblad!H711</f>
        <v>0</v>
      </c>
      <c r="E722" s="25">
        <f>tussenblad!N711</f>
        <v>0</v>
      </c>
      <c r="F722" s="4">
        <f>tussenblad!O711</f>
        <v>0</v>
      </c>
      <c r="G722" s="4">
        <f>tussenblad!P711</f>
        <v>0</v>
      </c>
      <c r="H722" s="25">
        <f>tussenblad!BT711</f>
        <v>0</v>
      </c>
      <c r="I722" s="4">
        <f>tussenblad!Q711</f>
        <v>0</v>
      </c>
      <c r="J722" s="26">
        <f>tussenblad!R711</f>
        <v>0</v>
      </c>
      <c r="K722" s="4">
        <f>IF(tussenblad!$F711="HC","",tussenblad!F711)</f>
        <v>0</v>
      </c>
      <c r="L722" s="4">
        <f>IF(tussenblad!$F711="HC",1,0)</f>
        <v>0</v>
      </c>
      <c r="M722" s="4" t="str">
        <f>IF(tussenblad!V711="Uit",2,"")</f>
        <v/>
      </c>
      <c r="N722" s="4">
        <f>tussenblad!W711</f>
        <v>0</v>
      </c>
      <c r="O722" s="4">
        <f>tussenblad!BV711</f>
        <v>0</v>
      </c>
      <c r="P722" s="4">
        <f>tussenblad!BW711</f>
        <v>0</v>
      </c>
      <c r="Q722" s="4">
        <f>tussenblad!BX711</f>
        <v>0</v>
      </c>
      <c r="R722" s="4">
        <f>tussenblad!BY711</f>
        <v>0</v>
      </c>
      <c r="S722" s="4">
        <f>tussenblad!BZ711</f>
        <v>0</v>
      </c>
      <c r="T722" s="4">
        <f>tussenblad!CA711</f>
        <v>0</v>
      </c>
      <c r="U722" s="4">
        <f>tussenblad!CB711</f>
        <v>0</v>
      </c>
      <c r="V722" s="4">
        <f>tussenblad!CC711</f>
        <v>0</v>
      </c>
      <c r="W722" s="4" t="s">
        <v>94</v>
      </c>
      <c r="X722" s="4" t="s">
        <v>94</v>
      </c>
      <c r="Y722" s="4" t="s">
        <v>94</v>
      </c>
      <c r="Z722" s="4" t="s">
        <v>95</v>
      </c>
      <c r="AA722" s="4" t="s">
        <v>95</v>
      </c>
      <c r="AB722" s="4" t="s">
        <v>95</v>
      </c>
      <c r="AC722" s="4" t="s">
        <v>91</v>
      </c>
      <c r="AD722" s="4" t="s">
        <v>91</v>
      </c>
      <c r="AE722" s="4">
        <v>0</v>
      </c>
      <c r="AF722" s="4">
        <v>0</v>
      </c>
      <c r="AG722" s="4">
        <f>tussenblad!J711</f>
        <v>0</v>
      </c>
      <c r="AH722" s="4">
        <f>tussenblad!I711</f>
        <v>0</v>
      </c>
    </row>
    <row r="723" spans="1:34" x14ac:dyDescent="0.2">
      <c r="A723" s="4" t="s">
        <v>93</v>
      </c>
      <c r="B723" s="4" t="str">
        <f>IF(C723=0,"&lt;BLANK&gt;",Basisgegevens!$F$3)</f>
        <v>&lt;BLANK&gt;</v>
      </c>
      <c r="C723" s="4">
        <f>tussenblad!E712</f>
        <v>0</v>
      </c>
      <c r="D723" s="4">
        <f>tussenblad!H712</f>
        <v>0</v>
      </c>
      <c r="E723" s="25">
        <f>tussenblad!N712</f>
        <v>0</v>
      </c>
      <c r="F723" s="4">
        <f>tussenblad!O712</f>
        <v>0</v>
      </c>
      <c r="G723" s="4">
        <f>tussenblad!P712</f>
        <v>0</v>
      </c>
      <c r="H723" s="25">
        <f>tussenblad!BT712</f>
        <v>0</v>
      </c>
      <c r="I723" s="4">
        <f>tussenblad!Q712</f>
        <v>0</v>
      </c>
      <c r="J723" s="26">
        <f>tussenblad!R712</f>
        <v>0</v>
      </c>
      <c r="K723" s="4">
        <f>IF(tussenblad!$F712="HC","",tussenblad!F712)</f>
        <v>0</v>
      </c>
      <c r="L723" s="4">
        <f>IF(tussenblad!$F712="HC",1,0)</f>
        <v>0</v>
      </c>
      <c r="M723" s="4" t="str">
        <f>IF(tussenblad!V712="Uit",2,"")</f>
        <v/>
      </c>
      <c r="N723" s="4">
        <f>tussenblad!W712</f>
        <v>0</v>
      </c>
      <c r="O723" s="4">
        <f>tussenblad!BV712</f>
        <v>0</v>
      </c>
      <c r="P723" s="4">
        <f>tussenblad!BW712</f>
        <v>0</v>
      </c>
      <c r="Q723" s="4">
        <f>tussenblad!BX712</f>
        <v>0</v>
      </c>
      <c r="R723" s="4">
        <f>tussenblad!BY712</f>
        <v>0</v>
      </c>
      <c r="S723" s="4">
        <f>tussenblad!BZ712</f>
        <v>0</v>
      </c>
      <c r="T723" s="4">
        <f>tussenblad!CA712</f>
        <v>0</v>
      </c>
      <c r="U723" s="4">
        <f>tussenblad!CB712</f>
        <v>0</v>
      </c>
      <c r="V723" s="4">
        <f>tussenblad!CC712</f>
        <v>0</v>
      </c>
      <c r="W723" s="4" t="s">
        <v>94</v>
      </c>
      <c r="X723" s="4" t="s">
        <v>94</v>
      </c>
      <c r="Y723" s="4" t="s">
        <v>94</v>
      </c>
      <c r="Z723" s="4" t="s">
        <v>95</v>
      </c>
      <c r="AA723" s="4" t="s">
        <v>95</v>
      </c>
      <c r="AB723" s="4" t="s">
        <v>95</v>
      </c>
      <c r="AC723" s="4" t="s">
        <v>91</v>
      </c>
      <c r="AD723" s="4" t="s">
        <v>91</v>
      </c>
      <c r="AE723" s="4">
        <v>0</v>
      </c>
      <c r="AF723" s="4">
        <v>0</v>
      </c>
      <c r="AG723" s="4">
        <f>tussenblad!J712</f>
        <v>0</v>
      </c>
      <c r="AH723" s="4">
        <f>tussenblad!I712</f>
        <v>0</v>
      </c>
    </row>
    <row r="724" spans="1:34" x14ac:dyDescent="0.2">
      <c r="A724" s="4" t="s">
        <v>93</v>
      </c>
      <c r="B724" s="4" t="str">
        <f>IF(C724=0,"&lt;BLANK&gt;",Basisgegevens!$F$3)</f>
        <v>&lt;BLANK&gt;</v>
      </c>
      <c r="C724" s="4">
        <f>tussenblad!E713</f>
        <v>0</v>
      </c>
      <c r="D724" s="4">
        <f>tussenblad!H713</f>
        <v>0</v>
      </c>
      <c r="E724" s="25">
        <f>tussenblad!N713</f>
        <v>0</v>
      </c>
      <c r="F724" s="4">
        <f>tussenblad!O713</f>
        <v>0</v>
      </c>
      <c r="G724" s="4">
        <f>tussenblad!P713</f>
        <v>0</v>
      </c>
      <c r="H724" s="25">
        <f>tussenblad!BT713</f>
        <v>0</v>
      </c>
      <c r="I724" s="4">
        <f>tussenblad!Q713</f>
        <v>0</v>
      </c>
      <c r="J724" s="26">
        <f>tussenblad!R713</f>
        <v>0</v>
      </c>
      <c r="K724" s="4">
        <f>IF(tussenblad!$F713="HC","",tussenblad!F713)</f>
        <v>0</v>
      </c>
      <c r="L724" s="4">
        <f>IF(tussenblad!$F713="HC",1,0)</f>
        <v>0</v>
      </c>
      <c r="M724" s="4" t="str">
        <f>IF(tussenblad!V713="Uit",2,"")</f>
        <v/>
      </c>
      <c r="N724" s="4">
        <f>tussenblad!W713</f>
        <v>0</v>
      </c>
      <c r="O724" s="4">
        <f>tussenblad!BV713</f>
        <v>0</v>
      </c>
      <c r="P724" s="4">
        <f>tussenblad!BW713</f>
        <v>0</v>
      </c>
      <c r="Q724" s="4">
        <f>tussenblad!BX713</f>
        <v>0</v>
      </c>
      <c r="R724" s="4">
        <f>tussenblad!BY713</f>
        <v>0</v>
      </c>
      <c r="S724" s="4">
        <f>tussenblad!BZ713</f>
        <v>0</v>
      </c>
      <c r="T724" s="4">
        <f>tussenblad!CA713</f>
        <v>0</v>
      </c>
      <c r="U724" s="4">
        <f>tussenblad!CB713</f>
        <v>0</v>
      </c>
      <c r="V724" s="4">
        <f>tussenblad!CC713</f>
        <v>0</v>
      </c>
      <c r="W724" s="4" t="s">
        <v>94</v>
      </c>
      <c r="X724" s="4" t="s">
        <v>94</v>
      </c>
      <c r="Y724" s="4" t="s">
        <v>94</v>
      </c>
      <c r="Z724" s="4" t="s">
        <v>95</v>
      </c>
      <c r="AA724" s="4" t="s">
        <v>95</v>
      </c>
      <c r="AB724" s="4" t="s">
        <v>95</v>
      </c>
      <c r="AC724" s="4" t="s">
        <v>91</v>
      </c>
      <c r="AD724" s="4" t="s">
        <v>91</v>
      </c>
      <c r="AE724" s="4">
        <v>0</v>
      </c>
      <c r="AF724" s="4">
        <v>0</v>
      </c>
      <c r="AG724" s="4">
        <f>tussenblad!J713</f>
        <v>0</v>
      </c>
      <c r="AH724" s="4">
        <f>tussenblad!I713</f>
        <v>0</v>
      </c>
    </row>
    <row r="725" spans="1:34" x14ac:dyDescent="0.2">
      <c r="A725" s="4" t="s">
        <v>93</v>
      </c>
      <c r="B725" s="4" t="str">
        <f>IF(C725=0,"&lt;BLANK&gt;",Basisgegevens!$F$3)</f>
        <v>&lt;BLANK&gt;</v>
      </c>
      <c r="C725" s="4">
        <f>tussenblad!E714</f>
        <v>0</v>
      </c>
      <c r="D725" s="4">
        <f>tussenblad!H714</f>
        <v>0</v>
      </c>
      <c r="E725" s="25">
        <f>tussenblad!N714</f>
        <v>0</v>
      </c>
      <c r="F725" s="4">
        <f>tussenblad!O714</f>
        <v>0</v>
      </c>
      <c r="G725" s="4">
        <f>tussenblad!P714</f>
        <v>0</v>
      </c>
      <c r="H725" s="25">
        <f>tussenblad!BT714</f>
        <v>0</v>
      </c>
      <c r="I725" s="4">
        <f>tussenblad!Q714</f>
        <v>0</v>
      </c>
      <c r="J725" s="26">
        <f>tussenblad!R714</f>
        <v>0</v>
      </c>
      <c r="K725" s="4">
        <f>IF(tussenblad!$F714="HC","",tussenblad!F714)</f>
        <v>0</v>
      </c>
      <c r="L725" s="4">
        <f>IF(tussenblad!$F714="HC",1,0)</f>
        <v>0</v>
      </c>
      <c r="M725" s="4" t="str">
        <f>IF(tussenblad!V714="Uit",2,"")</f>
        <v/>
      </c>
      <c r="N725" s="4">
        <f>tussenblad!W714</f>
        <v>0</v>
      </c>
      <c r="O725" s="4">
        <f>tussenblad!BV714</f>
        <v>0</v>
      </c>
      <c r="P725" s="4">
        <f>tussenblad!BW714</f>
        <v>0</v>
      </c>
      <c r="Q725" s="4">
        <f>tussenblad!BX714</f>
        <v>0</v>
      </c>
      <c r="R725" s="4">
        <f>tussenblad!BY714</f>
        <v>0</v>
      </c>
      <c r="S725" s="4">
        <f>tussenblad!BZ714</f>
        <v>0</v>
      </c>
      <c r="T725" s="4">
        <f>tussenblad!CA714</f>
        <v>0</v>
      </c>
      <c r="U725" s="4">
        <f>tussenblad!CB714</f>
        <v>0</v>
      </c>
      <c r="V725" s="4">
        <f>tussenblad!CC714</f>
        <v>0</v>
      </c>
      <c r="W725" s="4" t="s">
        <v>94</v>
      </c>
      <c r="X725" s="4" t="s">
        <v>94</v>
      </c>
      <c r="Y725" s="4" t="s">
        <v>94</v>
      </c>
      <c r="Z725" s="4" t="s">
        <v>95</v>
      </c>
      <c r="AA725" s="4" t="s">
        <v>95</v>
      </c>
      <c r="AB725" s="4" t="s">
        <v>95</v>
      </c>
      <c r="AC725" s="4" t="s">
        <v>91</v>
      </c>
      <c r="AD725" s="4" t="s">
        <v>91</v>
      </c>
      <c r="AE725" s="4">
        <v>0</v>
      </c>
      <c r="AF725" s="4">
        <v>0</v>
      </c>
      <c r="AG725" s="4">
        <f>tussenblad!J714</f>
        <v>0</v>
      </c>
      <c r="AH725" s="4">
        <f>tussenblad!I714</f>
        <v>0</v>
      </c>
    </row>
    <row r="726" spans="1:34" x14ac:dyDescent="0.2">
      <c r="A726" s="4" t="s">
        <v>93</v>
      </c>
      <c r="B726" s="4" t="str">
        <f>IF(C726=0,"&lt;BLANK&gt;",Basisgegevens!$F$3)</f>
        <v>&lt;BLANK&gt;</v>
      </c>
      <c r="C726" s="4">
        <f>tussenblad!E715</f>
        <v>0</v>
      </c>
      <c r="D726" s="4">
        <f>tussenblad!H715</f>
        <v>0</v>
      </c>
      <c r="E726" s="25">
        <f>tussenblad!N715</f>
        <v>0</v>
      </c>
      <c r="F726" s="4">
        <f>tussenblad!O715</f>
        <v>0</v>
      </c>
      <c r="G726" s="4">
        <f>tussenblad!P715</f>
        <v>0</v>
      </c>
      <c r="H726" s="25">
        <f>tussenblad!BT715</f>
        <v>0</v>
      </c>
      <c r="I726" s="4">
        <f>tussenblad!Q715</f>
        <v>0</v>
      </c>
      <c r="J726" s="26">
        <f>tussenblad!R715</f>
        <v>0</v>
      </c>
      <c r="K726" s="4">
        <f>IF(tussenblad!$F715="HC","",tussenblad!F715)</f>
        <v>0</v>
      </c>
      <c r="L726" s="4">
        <f>IF(tussenblad!$F715="HC",1,0)</f>
        <v>0</v>
      </c>
      <c r="M726" s="4" t="str">
        <f>IF(tussenblad!V715="Uit",2,"")</f>
        <v/>
      </c>
      <c r="N726" s="4">
        <f>tussenblad!W715</f>
        <v>0</v>
      </c>
      <c r="O726" s="4">
        <f>tussenblad!BV715</f>
        <v>0</v>
      </c>
      <c r="P726" s="4">
        <f>tussenblad!BW715</f>
        <v>0</v>
      </c>
      <c r="Q726" s="4">
        <f>tussenblad!BX715</f>
        <v>0</v>
      </c>
      <c r="R726" s="4">
        <f>tussenblad!BY715</f>
        <v>0</v>
      </c>
      <c r="S726" s="4">
        <f>tussenblad!BZ715</f>
        <v>0</v>
      </c>
      <c r="T726" s="4">
        <f>tussenblad!CA715</f>
        <v>0</v>
      </c>
      <c r="U726" s="4">
        <f>tussenblad!CB715</f>
        <v>0</v>
      </c>
      <c r="V726" s="4">
        <f>tussenblad!CC715</f>
        <v>0</v>
      </c>
      <c r="W726" s="4" t="s">
        <v>94</v>
      </c>
      <c r="X726" s="4" t="s">
        <v>94</v>
      </c>
      <c r="Y726" s="4" t="s">
        <v>94</v>
      </c>
      <c r="Z726" s="4" t="s">
        <v>95</v>
      </c>
      <c r="AA726" s="4" t="s">
        <v>95</v>
      </c>
      <c r="AB726" s="4" t="s">
        <v>95</v>
      </c>
      <c r="AC726" s="4" t="s">
        <v>91</v>
      </c>
      <c r="AD726" s="4" t="s">
        <v>91</v>
      </c>
      <c r="AE726" s="4">
        <v>0</v>
      </c>
      <c r="AF726" s="4">
        <v>0</v>
      </c>
      <c r="AG726" s="4">
        <f>tussenblad!J715</f>
        <v>0</v>
      </c>
      <c r="AH726" s="4">
        <f>tussenblad!I715</f>
        <v>0</v>
      </c>
    </row>
    <row r="727" spans="1:34" x14ac:dyDescent="0.2">
      <c r="A727" s="4" t="s">
        <v>93</v>
      </c>
      <c r="B727" s="4" t="str">
        <f>IF(C727=0,"&lt;BLANK&gt;",Basisgegevens!$F$3)</f>
        <v>&lt;BLANK&gt;</v>
      </c>
      <c r="C727" s="4">
        <f>tussenblad!E716</f>
        <v>0</v>
      </c>
      <c r="D727" s="4">
        <f>tussenblad!H716</f>
        <v>0</v>
      </c>
      <c r="E727" s="25">
        <f>tussenblad!N716</f>
        <v>0</v>
      </c>
      <c r="F727" s="4">
        <f>tussenblad!O716</f>
        <v>0</v>
      </c>
      <c r="G727" s="4">
        <f>tussenblad!P716</f>
        <v>0</v>
      </c>
      <c r="H727" s="25">
        <f>tussenblad!BT716</f>
        <v>0</v>
      </c>
      <c r="I727" s="4">
        <f>tussenblad!Q716</f>
        <v>0</v>
      </c>
      <c r="J727" s="26">
        <f>tussenblad!R716</f>
        <v>0</v>
      </c>
      <c r="K727" s="4">
        <f>IF(tussenblad!$F716="HC","",tussenblad!F716)</f>
        <v>0</v>
      </c>
      <c r="L727" s="4">
        <f>IF(tussenblad!$F716="HC",1,0)</f>
        <v>0</v>
      </c>
      <c r="M727" s="4" t="str">
        <f>IF(tussenblad!V716="Uit",2,"")</f>
        <v/>
      </c>
      <c r="N727" s="4">
        <f>tussenblad!W716</f>
        <v>0</v>
      </c>
      <c r="O727" s="4">
        <f>tussenblad!BV716</f>
        <v>0</v>
      </c>
      <c r="P727" s="4">
        <f>tussenblad!BW716</f>
        <v>0</v>
      </c>
      <c r="Q727" s="4">
        <f>tussenblad!BX716</f>
        <v>0</v>
      </c>
      <c r="R727" s="4">
        <f>tussenblad!BY716</f>
        <v>0</v>
      </c>
      <c r="S727" s="4">
        <f>tussenblad!BZ716</f>
        <v>0</v>
      </c>
      <c r="T727" s="4">
        <f>tussenblad!CA716</f>
        <v>0</v>
      </c>
      <c r="U727" s="4">
        <f>tussenblad!CB716</f>
        <v>0</v>
      </c>
      <c r="V727" s="4">
        <f>tussenblad!CC716</f>
        <v>0</v>
      </c>
      <c r="W727" s="4" t="s">
        <v>94</v>
      </c>
      <c r="X727" s="4" t="s">
        <v>94</v>
      </c>
      <c r="Y727" s="4" t="s">
        <v>94</v>
      </c>
      <c r="Z727" s="4" t="s">
        <v>95</v>
      </c>
      <c r="AA727" s="4" t="s">
        <v>95</v>
      </c>
      <c r="AB727" s="4" t="s">
        <v>95</v>
      </c>
      <c r="AC727" s="4" t="s">
        <v>91</v>
      </c>
      <c r="AD727" s="4" t="s">
        <v>91</v>
      </c>
      <c r="AE727" s="4">
        <v>0</v>
      </c>
      <c r="AF727" s="4">
        <v>0</v>
      </c>
      <c r="AG727" s="4">
        <f>tussenblad!J716</f>
        <v>0</v>
      </c>
      <c r="AH727" s="4">
        <f>tussenblad!I716</f>
        <v>0</v>
      </c>
    </row>
    <row r="728" spans="1:34" x14ac:dyDescent="0.2">
      <c r="A728" s="4" t="s">
        <v>93</v>
      </c>
      <c r="B728" s="4" t="str">
        <f>IF(C728=0,"&lt;BLANK&gt;",Basisgegevens!$F$3)</f>
        <v>&lt;BLANK&gt;</v>
      </c>
      <c r="C728" s="4">
        <f>tussenblad!E717</f>
        <v>0</v>
      </c>
      <c r="D728" s="4">
        <f>tussenblad!H717</f>
        <v>0</v>
      </c>
      <c r="E728" s="25">
        <f>tussenblad!N717</f>
        <v>0</v>
      </c>
      <c r="F728" s="4">
        <f>tussenblad!O717</f>
        <v>0</v>
      </c>
      <c r="G728" s="4">
        <f>tussenblad!P717</f>
        <v>0</v>
      </c>
      <c r="H728" s="25">
        <f>tussenblad!BT717</f>
        <v>0</v>
      </c>
      <c r="I728" s="4">
        <f>tussenblad!Q717</f>
        <v>0</v>
      </c>
      <c r="J728" s="26">
        <f>tussenblad!R717</f>
        <v>0</v>
      </c>
      <c r="K728" s="4">
        <f>IF(tussenblad!$F717="HC","",tussenblad!F717)</f>
        <v>0</v>
      </c>
      <c r="L728" s="4">
        <f>IF(tussenblad!$F717="HC",1,0)</f>
        <v>0</v>
      </c>
      <c r="M728" s="4" t="str">
        <f>IF(tussenblad!V717="Uit",2,"")</f>
        <v/>
      </c>
      <c r="N728" s="4">
        <f>tussenblad!W717</f>
        <v>0</v>
      </c>
      <c r="O728" s="4">
        <f>tussenblad!BV717</f>
        <v>0</v>
      </c>
      <c r="P728" s="4">
        <f>tussenblad!BW717</f>
        <v>0</v>
      </c>
      <c r="Q728" s="4">
        <f>tussenblad!BX717</f>
        <v>0</v>
      </c>
      <c r="R728" s="4">
        <f>tussenblad!BY717</f>
        <v>0</v>
      </c>
      <c r="S728" s="4">
        <f>tussenblad!BZ717</f>
        <v>0</v>
      </c>
      <c r="T728" s="4">
        <f>tussenblad!CA717</f>
        <v>0</v>
      </c>
      <c r="U728" s="4">
        <f>tussenblad!CB717</f>
        <v>0</v>
      </c>
      <c r="V728" s="4">
        <f>tussenblad!CC717</f>
        <v>0</v>
      </c>
      <c r="W728" s="4" t="s">
        <v>94</v>
      </c>
      <c r="X728" s="4" t="s">
        <v>94</v>
      </c>
      <c r="Y728" s="4" t="s">
        <v>94</v>
      </c>
      <c r="Z728" s="4" t="s">
        <v>95</v>
      </c>
      <c r="AA728" s="4" t="s">
        <v>95</v>
      </c>
      <c r="AB728" s="4" t="s">
        <v>95</v>
      </c>
      <c r="AC728" s="4" t="s">
        <v>91</v>
      </c>
      <c r="AD728" s="4" t="s">
        <v>91</v>
      </c>
      <c r="AE728" s="4">
        <v>0</v>
      </c>
      <c r="AF728" s="4">
        <v>0</v>
      </c>
      <c r="AG728" s="4">
        <f>tussenblad!J717</f>
        <v>0</v>
      </c>
      <c r="AH728" s="4">
        <f>tussenblad!I717</f>
        <v>0</v>
      </c>
    </row>
    <row r="729" spans="1:34" x14ac:dyDescent="0.2">
      <c r="A729" s="4" t="s">
        <v>93</v>
      </c>
      <c r="B729" s="4" t="str">
        <f>IF(C729=0,"&lt;BLANK&gt;",Basisgegevens!$F$3)</f>
        <v>&lt;BLANK&gt;</v>
      </c>
      <c r="C729" s="4">
        <f>tussenblad!E718</f>
        <v>0</v>
      </c>
      <c r="D729" s="4">
        <f>tussenblad!H718</f>
        <v>0</v>
      </c>
      <c r="E729" s="25">
        <f>tussenblad!N718</f>
        <v>0</v>
      </c>
      <c r="F729" s="4">
        <f>tussenblad!O718</f>
        <v>0</v>
      </c>
      <c r="G729" s="4">
        <f>tussenblad!P718</f>
        <v>0</v>
      </c>
      <c r="H729" s="25">
        <f>tussenblad!BT718</f>
        <v>0</v>
      </c>
      <c r="I729" s="4">
        <f>tussenblad!Q718</f>
        <v>0</v>
      </c>
      <c r="J729" s="26">
        <f>tussenblad!R718</f>
        <v>0</v>
      </c>
      <c r="K729" s="4">
        <f>IF(tussenblad!$F718="HC","",tussenblad!F718)</f>
        <v>0</v>
      </c>
      <c r="L729" s="4">
        <f>IF(tussenblad!$F718="HC",1,0)</f>
        <v>0</v>
      </c>
      <c r="M729" s="4" t="str">
        <f>IF(tussenblad!V718="Uit",2,"")</f>
        <v/>
      </c>
      <c r="N729" s="4">
        <f>tussenblad!W718</f>
        <v>0</v>
      </c>
      <c r="O729" s="4">
        <f>tussenblad!BV718</f>
        <v>0</v>
      </c>
      <c r="P729" s="4">
        <f>tussenblad!BW718</f>
        <v>0</v>
      </c>
      <c r="Q729" s="4">
        <f>tussenblad!BX718</f>
        <v>0</v>
      </c>
      <c r="R729" s="4">
        <f>tussenblad!BY718</f>
        <v>0</v>
      </c>
      <c r="S729" s="4">
        <f>tussenblad!BZ718</f>
        <v>0</v>
      </c>
      <c r="T729" s="4">
        <f>tussenblad!CA718</f>
        <v>0</v>
      </c>
      <c r="U729" s="4">
        <f>tussenblad!CB718</f>
        <v>0</v>
      </c>
      <c r="V729" s="4">
        <f>tussenblad!CC718</f>
        <v>0</v>
      </c>
      <c r="W729" s="4" t="s">
        <v>94</v>
      </c>
      <c r="X729" s="4" t="s">
        <v>94</v>
      </c>
      <c r="Y729" s="4" t="s">
        <v>94</v>
      </c>
      <c r="Z729" s="4" t="s">
        <v>95</v>
      </c>
      <c r="AA729" s="4" t="s">
        <v>95</v>
      </c>
      <c r="AB729" s="4" t="s">
        <v>95</v>
      </c>
      <c r="AC729" s="4" t="s">
        <v>91</v>
      </c>
      <c r="AD729" s="4" t="s">
        <v>91</v>
      </c>
      <c r="AE729" s="4">
        <v>0</v>
      </c>
      <c r="AF729" s="4">
        <v>0</v>
      </c>
      <c r="AG729" s="4">
        <f>tussenblad!J718</f>
        <v>0</v>
      </c>
      <c r="AH729" s="4">
        <f>tussenblad!I718</f>
        <v>0</v>
      </c>
    </row>
    <row r="730" spans="1:34" x14ac:dyDescent="0.2">
      <c r="A730" s="4" t="s">
        <v>93</v>
      </c>
      <c r="B730" s="4" t="str">
        <f>IF(C730=0,"&lt;BLANK&gt;",Basisgegevens!$F$3)</f>
        <v>&lt;BLANK&gt;</v>
      </c>
      <c r="C730" s="4">
        <f>tussenblad!E719</f>
        <v>0</v>
      </c>
      <c r="D730" s="4">
        <f>tussenblad!H719</f>
        <v>0</v>
      </c>
      <c r="E730" s="25">
        <f>tussenblad!N719</f>
        <v>0</v>
      </c>
      <c r="F730" s="4">
        <f>tussenblad!O719</f>
        <v>0</v>
      </c>
      <c r="G730" s="4">
        <f>tussenblad!P719</f>
        <v>0</v>
      </c>
      <c r="H730" s="25">
        <f>tussenblad!BT719</f>
        <v>0</v>
      </c>
      <c r="I730" s="4">
        <f>tussenblad!Q719</f>
        <v>0</v>
      </c>
      <c r="J730" s="26">
        <f>tussenblad!R719</f>
        <v>0</v>
      </c>
      <c r="K730" s="4">
        <f>IF(tussenblad!$F719="HC","",tussenblad!F719)</f>
        <v>0</v>
      </c>
      <c r="L730" s="4">
        <f>IF(tussenblad!$F719="HC",1,0)</f>
        <v>0</v>
      </c>
      <c r="M730" s="4" t="str">
        <f>IF(tussenblad!V719="Uit",2,"")</f>
        <v/>
      </c>
      <c r="N730" s="4">
        <f>tussenblad!W719</f>
        <v>0</v>
      </c>
      <c r="O730" s="4">
        <f>tussenblad!BV719</f>
        <v>0</v>
      </c>
      <c r="P730" s="4">
        <f>tussenblad!BW719</f>
        <v>0</v>
      </c>
      <c r="Q730" s="4">
        <f>tussenblad!BX719</f>
        <v>0</v>
      </c>
      <c r="R730" s="4">
        <f>tussenblad!BY719</f>
        <v>0</v>
      </c>
      <c r="S730" s="4">
        <f>tussenblad!BZ719</f>
        <v>0</v>
      </c>
      <c r="T730" s="4">
        <f>tussenblad!CA719</f>
        <v>0</v>
      </c>
      <c r="U730" s="4">
        <f>tussenblad!CB719</f>
        <v>0</v>
      </c>
      <c r="V730" s="4">
        <f>tussenblad!CC719</f>
        <v>0</v>
      </c>
      <c r="W730" s="4" t="s">
        <v>94</v>
      </c>
      <c r="X730" s="4" t="s">
        <v>94</v>
      </c>
      <c r="Y730" s="4" t="s">
        <v>94</v>
      </c>
      <c r="Z730" s="4" t="s">
        <v>95</v>
      </c>
      <c r="AA730" s="4" t="s">
        <v>95</v>
      </c>
      <c r="AB730" s="4" t="s">
        <v>95</v>
      </c>
      <c r="AC730" s="4" t="s">
        <v>91</v>
      </c>
      <c r="AD730" s="4" t="s">
        <v>91</v>
      </c>
      <c r="AE730" s="4">
        <v>0</v>
      </c>
      <c r="AF730" s="4">
        <v>0</v>
      </c>
      <c r="AG730" s="4">
        <f>tussenblad!J719</f>
        <v>0</v>
      </c>
      <c r="AH730" s="4">
        <f>tussenblad!I719</f>
        <v>0</v>
      </c>
    </row>
    <row r="731" spans="1:34" x14ac:dyDescent="0.2">
      <c r="A731" s="4" t="s">
        <v>93</v>
      </c>
      <c r="B731" s="4" t="str">
        <f>IF(C731=0,"&lt;BLANK&gt;",Basisgegevens!$F$3)</f>
        <v>&lt;BLANK&gt;</v>
      </c>
      <c r="C731" s="4">
        <f>tussenblad!E720</f>
        <v>0</v>
      </c>
      <c r="D731" s="4">
        <f>tussenblad!H720</f>
        <v>0</v>
      </c>
      <c r="E731" s="25">
        <f>tussenblad!N720</f>
        <v>0</v>
      </c>
      <c r="F731" s="4">
        <f>tussenblad!O720</f>
        <v>0</v>
      </c>
      <c r="G731" s="4">
        <f>tussenblad!P720</f>
        <v>0</v>
      </c>
      <c r="H731" s="25">
        <f>tussenblad!BT720</f>
        <v>0</v>
      </c>
      <c r="I731" s="4">
        <f>tussenblad!Q720</f>
        <v>0</v>
      </c>
      <c r="J731" s="26">
        <f>tussenblad!R720</f>
        <v>0</v>
      </c>
      <c r="K731" s="4">
        <f>IF(tussenblad!$F720="HC","",tussenblad!F720)</f>
        <v>0</v>
      </c>
      <c r="L731" s="4">
        <f>IF(tussenblad!$F720="HC",1,0)</f>
        <v>0</v>
      </c>
      <c r="M731" s="4" t="str">
        <f>IF(tussenblad!V720="Uit",2,"")</f>
        <v/>
      </c>
      <c r="N731" s="4">
        <f>tussenblad!W720</f>
        <v>0</v>
      </c>
      <c r="O731" s="4">
        <f>tussenblad!BV720</f>
        <v>0</v>
      </c>
      <c r="P731" s="4">
        <f>tussenblad!BW720</f>
        <v>0</v>
      </c>
      <c r="Q731" s="4">
        <f>tussenblad!BX720</f>
        <v>0</v>
      </c>
      <c r="R731" s="4">
        <f>tussenblad!BY720</f>
        <v>0</v>
      </c>
      <c r="S731" s="4">
        <f>tussenblad!BZ720</f>
        <v>0</v>
      </c>
      <c r="T731" s="4">
        <f>tussenblad!CA720</f>
        <v>0</v>
      </c>
      <c r="U731" s="4">
        <f>tussenblad!CB720</f>
        <v>0</v>
      </c>
      <c r="V731" s="4">
        <f>tussenblad!CC720</f>
        <v>0</v>
      </c>
      <c r="W731" s="4" t="s">
        <v>94</v>
      </c>
      <c r="X731" s="4" t="s">
        <v>94</v>
      </c>
      <c r="Y731" s="4" t="s">
        <v>94</v>
      </c>
      <c r="Z731" s="4" t="s">
        <v>95</v>
      </c>
      <c r="AA731" s="4" t="s">
        <v>95</v>
      </c>
      <c r="AB731" s="4" t="s">
        <v>95</v>
      </c>
      <c r="AC731" s="4" t="s">
        <v>91</v>
      </c>
      <c r="AD731" s="4" t="s">
        <v>91</v>
      </c>
      <c r="AE731" s="4">
        <v>0</v>
      </c>
      <c r="AF731" s="4">
        <v>0</v>
      </c>
      <c r="AG731" s="4">
        <f>tussenblad!J720</f>
        <v>0</v>
      </c>
      <c r="AH731" s="4">
        <f>tussenblad!I720</f>
        <v>0</v>
      </c>
    </row>
    <row r="732" spans="1:34" x14ac:dyDescent="0.2">
      <c r="A732" s="4" t="s">
        <v>93</v>
      </c>
      <c r="B732" s="4" t="str">
        <f>IF(C732=0,"&lt;BLANK&gt;",Basisgegevens!$F$3)</f>
        <v>&lt;BLANK&gt;</v>
      </c>
      <c r="C732" s="4">
        <f>tussenblad!E721</f>
        <v>0</v>
      </c>
      <c r="D732" s="4">
        <f>tussenblad!H721</f>
        <v>0</v>
      </c>
      <c r="E732" s="25">
        <f>tussenblad!N721</f>
        <v>0</v>
      </c>
      <c r="F732" s="4">
        <f>tussenblad!O721</f>
        <v>0</v>
      </c>
      <c r="G732" s="4">
        <f>tussenblad!P721</f>
        <v>0</v>
      </c>
      <c r="H732" s="25">
        <f>tussenblad!BT721</f>
        <v>0</v>
      </c>
      <c r="I732" s="4">
        <f>tussenblad!Q721</f>
        <v>0</v>
      </c>
      <c r="J732" s="26">
        <f>tussenblad!R721</f>
        <v>0</v>
      </c>
      <c r="K732" s="4">
        <f>IF(tussenblad!$F721="HC","",tussenblad!F721)</f>
        <v>0</v>
      </c>
      <c r="L732" s="4">
        <f>IF(tussenblad!$F721="HC",1,0)</f>
        <v>0</v>
      </c>
      <c r="M732" s="4" t="str">
        <f>IF(tussenblad!V721="Uit",2,"")</f>
        <v/>
      </c>
      <c r="N732" s="4">
        <f>tussenblad!W721</f>
        <v>0</v>
      </c>
      <c r="O732" s="4">
        <f>tussenblad!BV721</f>
        <v>0</v>
      </c>
      <c r="P732" s="4">
        <f>tussenblad!BW721</f>
        <v>0</v>
      </c>
      <c r="Q732" s="4">
        <f>tussenblad!BX721</f>
        <v>0</v>
      </c>
      <c r="R732" s="4">
        <f>tussenblad!BY721</f>
        <v>0</v>
      </c>
      <c r="S732" s="4">
        <f>tussenblad!BZ721</f>
        <v>0</v>
      </c>
      <c r="T732" s="4">
        <f>tussenblad!CA721</f>
        <v>0</v>
      </c>
      <c r="U732" s="4">
        <f>tussenblad!CB721</f>
        <v>0</v>
      </c>
      <c r="V732" s="4">
        <f>tussenblad!CC721</f>
        <v>0</v>
      </c>
      <c r="W732" s="4" t="s">
        <v>94</v>
      </c>
      <c r="X732" s="4" t="s">
        <v>94</v>
      </c>
      <c r="Y732" s="4" t="s">
        <v>94</v>
      </c>
      <c r="Z732" s="4" t="s">
        <v>95</v>
      </c>
      <c r="AA732" s="4" t="s">
        <v>95</v>
      </c>
      <c r="AB732" s="4" t="s">
        <v>95</v>
      </c>
      <c r="AC732" s="4" t="s">
        <v>91</v>
      </c>
      <c r="AD732" s="4" t="s">
        <v>91</v>
      </c>
      <c r="AE732" s="4">
        <v>0</v>
      </c>
      <c r="AF732" s="4">
        <v>0</v>
      </c>
      <c r="AG732" s="4">
        <f>tussenblad!J721</f>
        <v>0</v>
      </c>
      <c r="AH732" s="4">
        <f>tussenblad!I721</f>
        <v>0</v>
      </c>
    </row>
    <row r="733" spans="1:34" x14ac:dyDescent="0.2">
      <c r="A733" s="4" t="s">
        <v>93</v>
      </c>
      <c r="B733" s="4" t="str">
        <f>IF(C733=0,"&lt;BLANK&gt;",Basisgegevens!$F$3)</f>
        <v>&lt;BLANK&gt;</v>
      </c>
      <c r="C733" s="4">
        <f>tussenblad!E722</f>
        <v>0</v>
      </c>
      <c r="D733" s="4">
        <f>tussenblad!H722</f>
        <v>0</v>
      </c>
      <c r="E733" s="25">
        <f>tussenblad!N722</f>
        <v>0</v>
      </c>
      <c r="F733" s="4">
        <f>tussenblad!O722</f>
        <v>0</v>
      </c>
      <c r="G733" s="4">
        <f>tussenblad!P722</f>
        <v>0</v>
      </c>
      <c r="H733" s="25">
        <f>tussenblad!BT722</f>
        <v>0</v>
      </c>
      <c r="I733" s="4">
        <f>tussenblad!Q722</f>
        <v>0</v>
      </c>
      <c r="J733" s="26">
        <f>tussenblad!R722</f>
        <v>0</v>
      </c>
      <c r="K733" s="4">
        <f>IF(tussenblad!$F722="HC","",tussenblad!F722)</f>
        <v>0</v>
      </c>
      <c r="L733" s="4">
        <f>IF(tussenblad!$F722="HC",1,0)</f>
        <v>0</v>
      </c>
      <c r="M733" s="4" t="str">
        <f>IF(tussenblad!V722="Uit",2,"")</f>
        <v/>
      </c>
      <c r="N733" s="4">
        <f>tussenblad!W722</f>
        <v>0</v>
      </c>
      <c r="O733" s="4">
        <f>tussenblad!BV722</f>
        <v>0</v>
      </c>
      <c r="P733" s="4">
        <f>tussenblad!BW722</f>
        <v>0</v>
      </c>
      <c r="Q733" s="4">
        <f>tussenblad!BX722</f>
        <v>0</v>
      </c>
      <c r="R733" s="4">
        <f>tussenblad!BY722</f>
        <v>0</v>
      </c>
      <c r="S733" s="4">
        <f>tussenblad!BZ722</f>
        <v>0</v>
      </c>
      <c r="T733" s="4">
        <f>tussenblad!CA722</f>
        <v>0</v>
      </c>
      <c r="U733" s="4">
        <f>tussenblad!CB722</f>
        <v>0</v>
      </c>
      <c r="V733" s="4">
        <f>tussenblad!CC722</f>
        <v>0</v>
      </c>
      <c r="W733" s="4" t="s">
        <v>94</v>
      </c>
      <c r="X733" s="4" t="s">
        <v>94</v>
      </c>
      <c r="Y733" s="4" t="s">
        <v>94</v>
      </c>
      <c r="Z733" s="4" t="s">
        <v>95</v>
      </c>
      <c r="AA733" s="4" t="s">
        <v>95</v>
      </c>
      <c r="AB733" s="4" t="s">
        <v>95</v>
      </c>
      <c r="AC733" s="4" t="s">
        <v>91</v>
      </c>
      <c r="AD733" s="4" t="s">
        <v>91</v>
      </c>
      <c r="AE733" s="4">
        <v>0</v>
      </c>
      <c r="AF733" s="4">
        <v>0</v>
      </c>
      <c r="AG733" s="4">
        <f>tussenblad!J722</f>
        <v>0</v>
      </c>
      <c r="AH733" s="4">
        <f>tussenblad!I722</f>
        <v>0</v>
      </c>
    </row>
    <row r="734" spans="1:34" x14ac:dyDescent="0.2">
      <c r="A734" s="4" t="s">
        <v>93</v>
      </c>
      <c r="B734" s="4" t="str">
        <f>IF(C734=0,"&lt;BLANK&gt;",Basisgegevens!$F$3)</f>
        <v>&lt;BLANK&gt;</v>
      </c>
      <c r="C734" s="4">
        <f>tussenblad!E723</f>
        <v>0</v>
      </c>
      <c r="D734" s="4">
        <f>tussenblad!H723</f>
        <v>0</v>
      </c>
      <c r="E734" s="25">
        <f>tussenblad!N723</f>
        <v>0</v>
      </c>
      <c r="F734" s="4">
        <f>tussenblad!O723</f>
        <v>0</v>
      </c>
      <c r="G734" s="4">
        <f>tussenblad!P723</f>
        <v>0</v>
      </c>
      <c r="H734" s="25">
        <f>tussenblad!BT723</f>
        <v>0</v>
      </c>
      <c r="I734" s="4">
        <f>tussenblad!Q723</f>
        <v>0</v>
      </c>
      <c r="J734" s="26">
        <f>tussenblad!R723</f>
        <v>0</v>
      </c>
      <c r="K734" s="4">
        <f>IF(tussenblad!$F723="HC","",tussenblad!F723)</f>
        <v>0</v>
      </c>
      <c r="L734" s="4">
        <f>IF(tussenblad!$F723="HC",1,0)</f>
        <v>0</v>
      </c>
      <c r="M734" s="4" t="str">
        <f>IF(tussenblad!V723="Uit",2,"")</f>
        <v/>
      </c>
      <c r="N734" s="4">
        <f>tussenblad!W723</f>
        <v>0</v>
      </c>
      <c r="O734" s="4">
        <f>tussenblad!BV723</f>
        <v>0</v>
      </c>
      <c r="P734" s="4">
        <f>tussenblad!BW723</f>
        <v>0</v>
      </c>
      <c r="Q734" s="4">
        <f>tussenblad!BX723</f>
        <v>0</v>
      </c>
      <c r="R734" s="4">
        <f>tussenblad!BY723</f>
        <v>0</v>
      </c>
      <c r="S734" s="4">
        <f>tussenblad!BZ723</f>
        <v>0</v>
      </c>
      <c r="T734" s="4">
        <f>tussenblad!CA723</f>
        <v>0</v>
      </c>
      <c r="U734" s="4">
        <f>tussenblad!CB723</f>
        <v>0</v>
      </c>
      <c r="V734" s="4">
        <f>tussenblad!CC723</f>
        <v>0</v>
      </c>
      <c r="W734" s="4" t="s">
        <v>94</v>
      </c>
      <c r="X734" s="4" t="s">
        <v>94</v>
      </c>
      <c r="Y734" s="4" t="s">
        <v>94</v>
      </c>
      <c r="Z734" s="4" t="s">
        <v>95</v>
      </c>
      <c r="AA734" s="4" t="s">
        <v>95</v>
      </c>
      <c r="AB734" s="4" t="s">
        <v>95</v>
      </c>
      <c r="AC734" s="4" t="s">
        <v>91</v>
      </c>
      <c r="AD734" s="4" t="s">
        <v>91</v>
      </c>
      <c r="AE734" s="4">
        <v>0</v>
      </c>
      <c r="AF734" s="4">
        <v>0</v>
      </c>
      <c r="AG734" s="4">
        <f>tussenblad!J723</f>
        <v>0</v>
      </c>
      <c r="AH734" s="4">
        <f>tussenblad!I723</f>
        <v>0</v>
      </c>
    </row>
    <row r="735" spans="1:34" x14ac:dyDescent="0.2">
      <c r="A735" s="4" t="s">
        <v>93</v>
      </c>
      <c r="B735" s="4" t="str">
        <f>IF(C735=0,"&lt;BLANK&gt;",Basisgegevens!$F$3)</f>
        <v>&lt;BLANK&gt;</v>
      </c>
      <c r="C735" s="4">
        <f>tussenblad!E724</f>
        <v>0</v>
      </c>
      <c r="D735" s="4">
        <f>tussenblad!H724</f>
        <v>0</v>
      </c>
      <c r="E735" s="25">
        <f>tussenblad!N724</f>
        <v>0</v>
      </c>
      <c r="F735" s="4">
        <f>tussenblad!O724</f>
        <v>0</v>
      </c>
      <c r="G735" s="4">
        <f>tussenblad!P724</f>
        <v>0</v>
      </c>
      <c r="H735" s="25">
        <f>tussenblad!BT724</f>
        <v>0</v>
      </c>
      <c r="I735" s="4">
        <f>tussenblad!Q724</f>
        <v>0</v>
      </c>
      <c r="J735" s="26">
        <f>tussenblad!R724</f>
        <v>0</v>
      </c>
      <c r="K735" s="4">
        <f>IF(tussenblad!$F724="HC","",tussenblad!F724)</f>
        <v>0</v>
      </c>
      <c r="L735" s="4">
        <f>IF(tussenblad!$F724="HC",1,0)</f>
        <v>0</v>
      </c>
      <c r="M735" s="4" t="str">
        <f>IF(tussenblad!V724="Uit",2,"")</f>
        <v/>
      </c>
      <c r="N735" s="4">
        <f>tussenblad!W724</f>
        <v>0</v>
      </c>
      <c r="O735" s="4">
        <f>tussenblad!BV724</f>
        <v>0</v>
      </c>
      <c r="P735" s="4">
        <f>tussenblad!BW724</f>
        <v>0</v>
      </c>
      <c r="Q735" s="4">
        <f>tussenblad!BX724</f>
        <v>0</v>
      </c>
      <c r="R735" s="4">
        <f>tussenblad!BY724</f>
        <v>0</v>
      </c>
      <c r="S735" s="4">
        <f>tussenblad!BZ724</f>
        <v>0</v>
      </c>
      <c r="T735" s="4">
        <f>tussenblad!CA724</f>
        <v>0</v>
      </c>
      <c r="U735" s="4">
        <f>tussenblad!CB724</f>
        <v>0</v>
      </c>
      <c r="V735" s="4">
        <f>tussenblad!CC724</f>
        <v>0</v>
      </c>
      <c r="W735" s="4" t="s">
        <v>94</v>
      </c>
      <c r="X735" s="4" t="s">
        <v>94</v>
      </c>
      <c r="Y735" s="4" t="s">
        <v>94</v>
      </c>
      <c r="Z735" s="4" t="s">
        <v>95</v>
      </c>
      <c r="AA735" s="4" t="s">
        <v>95</v>
      </c>
      <c r="AB735" s="4" t="s">
        <v>95</v>
      </c>
      <c r="AC735" s="4" t="s">
        <v>91</v>
      </c>
      <c r="AD735" s="4" t="s">
        <v>91</v>
      </c>
      <c r="AE735" s="4">
        <v>0</v>
      </c>
      <c r="AF735" s="4">
        <v>0</v>
      </c>
      <c r="AG735" s="4">
        <f>tussenblad!J724</f>
        <v>0</v>
      </c>
      <c r="AH735" s="4">
        <f>tussenblad!I724</f>
        <v>0</v>
      </c>
    </row>
    <row r="736" spans="1:34" x14ac:dyDescent="0.2">
      <c r="A736" s="4" t="s">
        <v>93</v>
      </c>
      <c r="B736" s="4" t="str">
        <f>IF(C736=0,"&lt;BLANK&gt;",Basisgegevens!$F$3)</f>
        <v>&lt;BLANK&gt;</v>
      </c>
      <c r="C736" s="4">
        <f>tussenblad!E725</f>
        <v>0</v>
      </c>
      <c r="D736" s="4">
        <f>tussenblad!H725</f>
        <v>0</v>
      </c>
      <c r="E736" s="25">
        <f>tussenblad!N725</f>
        <v>0</v>
      </c>
      <c r="F736" s="4">
        <f>tussenblad!O725</f>
        <v>0</v>
      </c>
      <c r="G736" s="4">
        <f>tussenblad!P725</f>
        <v>0</v>
      </c>
      <c r="H736" s="25">
        <f>tussenblad!BT725</f>
        <v>0</v>
      </c>
      <c r="I736" s="4">
        <f>tussenblad!Q725</f>
        <v>0</v>
      </c>
      <c r="J736" s="26">
        <f>tussenblad!R725</f>
        <v>0</v>
      </c>
      <c r="K736" s="4">
        <f>IF(tussenblad!$F725="HC","",tussenblad!F725)</f>
        <v>0</v>
      </c>
      <c r="L736" s="4">
        <f>IF(tussenblad!$F725="HC",1,0)</f>
        <v>0</v>
      </c>
      <c r="M736" s="4" t="str">
        <f>IF(tussenblad!V725="Uit",2,"")</f>
        <v/>
      </c>
      <c r="N736" s="4">
        <f>tussenblad!W725</f>
        <v>0</v>
      </c>
      <c r="O736" s="4">
        <f>tussenblad!BV725</f>
        <v>0</v>
      </c>
      <c r="P736" s="4">
        <f>tussenblad!BW725</f>
        <v>0</v>
      </c>
      <c r="Q736" s="4">
        <f>tussenblad!BX725</f>
        <v>0</v>
      </c>
      <c r="R736" s="4">
        <f>tussenblad!BY725</f>
        <v>0</v>
      </c>
      <c r="S736" s="4">
        <f>tussenblad!BZ725</f>
        <v>0</v>
      </c>
      <c r="T736" s="4">
        <f>tussenblad!CA725</f>
        <v>0</v>
      </c>
      <c r="U736" s="4">
        <f>tussenblad!CB725</f>
        <v>0</v>
      </c>
      <c r="V736" s="4">
        <f>tussenblad!CC725</f>
        <v>0</v>
      </c>
      <c r="W736" s="4" t="s">
        <v>94</v>
      </c>
      <c r="X736" s="4" t="s">
        <v>94</v>
      </c>
      <c r="Y736" s="4" t="s">
        <v>94</v>
      </c>
      <c r="Z736" s="4" t="s">
        <v>95</v>
      </c>
      <c r="AA736" s="4" t="s">
        <v>95</v>
      </c>
      <c r="AB736" s="4" t="s">
        <v>95</v>
      </c>
      <c r="AC736" s="4" t="s">
        <v>91</v>
      </c>
      <c r="AD736" s="4" t="s">
        <v>91</v>
      </c>
      <c r="AE736" s="4">
        <v>0</v>
      </c>
      <c r="AF736" s="4">
        <v>0</v>
      </c>
      <c r="AG736" s="4">
        <f>tussenblad!J725</f>
        <v>0</v>
      </c>
      <c r="AH736" s="4">
        <f>tussenblad!I725</f>
        <v>0</v>
      </c>
    </row>
    <row r="737" spans="1:34" x14ac:dyDescent="0.2">
      <c r="A737" s="4" t="s">
        <v>93</v>
      </c>
      <c r="B737" s="4" t="str">
        <f>IF(C737=0,"&lt;BLANK&gt;",Basisgegevens!$F$3)</f>
        <v>&lt;BLANK&gt;</v>
      </c>
      <c r="C737" s="4">
        <f>tussenblad!E726</f>
        <v>0</v>
      </c>
      <c r="D737" s="4">
        <f>tussenblad!H726</f>
        <v>0</v>
      </c>
      <c r="E737" s="25">
        <f>tussenblad!N726</f>
        <v>0</v>
      </c>
      <c r="F737" s="4">
        <f>tussenblad!O726</f>
        <v>0</v>
      </c>
      <c r="G737" s="4">
        <f>tussenblad!P726</f>
        <v>0</v>
      </c>
      <c r="H737" s="25">
        <f>tussenblad!BT726</f>
        <v>0</v>
      </c>
      <c r="I737" s="4">
        <f>tussenblad!Q726</f>
        <v>0</v>
      </c>
      <c r="J737" s="26">
        <f>tussenblad!R726</f>
        <v>0</v>
      </c>
      <c r="K737" s="4">
        <f>IF(tussenblad!$F726="HC","",tussenblad!F726)</f>
        <v>0</v>
      </c>
      <c r="L737" s="4">
        <f>IF(tussenblad!$F726="HC",1,0)</f>
        <v>0</v>
      </c>
      <c r="M737" s="4" t="str">
        <f>IF(tussenblad!V726="Uit",2,"")</f>
        <v/>
      </c>
      <c r="N737" s="4">
        <f>tussenblad!W726</f>
        <v>0</v>
      </c>
      <c r="O737" s="4">
        <f>tussenblad!BV726</f>
        <v>0</v>
      </c>
      <c r="P737" s="4">
        <f>tussenblad!BW726</f>
        <v>0</v>
      </c>
      <c r="Q737" s="4">
        <f>tussenblad!BX726</f>
        <v>0</v>
      </c>
      <c r="R737" s="4">
        <f>tussenblad!BY726</f>
        <v>0</v>
      </c>
      <c r="S737" s="4">
        <f>tussenblad!BZ726</f>
        <v>0</v>
      </c>
      <c r="T737" s="4">
        <f>tussenblad!CA726</f>
        <v>0</v>
      </c>
      <c r="U737" s="4">
        <f>tussenblad!CB726</f>
        <v>0</v>
      </c>
      <c r="V737" s="4">
        <f>tussenblad!CC726</f>
        <v>0</v>
      </c>
      <c r="W737" s="4" t="s">
        <v>94</v>
      </c>
      <c r="X737" s="4" t="s">
        <v>94</v>
      </c>
      <c r="Y737" s="4" t="s">
        <v>94</v>
      </c>
      <c r="Z737" s="4" t="s">
        <v>95</v>
      </c>
      <c r="AA737" s="4" t="s">
        <v>95</v>
      </c>
      <c r="AB737" s="4" t="s">
        <v>95</v>
      </c>
      <c r="AC737" s="4" t="s">
        <v>91</v>
      </c>
      <c r="AD737" s="4" t="s">
        <v>91</v>
      </c>
      <c r="AE737" s="4">
        <v>0</v>
      </c>
      <c r="AF737" s="4">
        <v>0</v>
      </c>
      <c r="AG737" s="4">
        <f>tussenblad!J726</f>
        <v>0</v>
      </c>
      <c r="AH737" s="4">
        <f>tussenblad!I726</f>
        <v>0</v>
      </c>
    </row>
    <row r="738" spans="1:34" x14ac:dyDescent="0.2">
      <c r="A738" s="4" t="s">
        <v>93</v>
      </c>
      <c r="B738" s="4" t="str">
        <f>IF(C738=0,"&lt;BLANK&gt;",Basisgegevens!$F$3)</f>
        <v>&lt;BLANK&gt;</v>
      </c>
      <c r="C738" s="4">
        <f>tussenblad!E727</f>
        <v>0</v>
      </c>
      <c r="D738" s="4">
        <f>tussenblad!H727</f>
        <v>0</v>
      </c>
      <c r="E738" s="25">
        <f>tussenblad!N727</f>
        <v>0</v>
      </c>
      <c r="F738" s="4">
        <f>tussenblad!O727</f>
        <v>0</v>
      </c>
      <c r="G738" s="4">
        <f>tussenblad!P727</f>
        <v>0</v>
      </c>
      <c r="H738" s="25">
        <f>tussenblad!BT727</f>
        <v>0</v>
      </c>
      <c r="I738" s="4">
        <f>tussenblad!Q727</f>
        <v>0</v>
      </c>
      <c r="J738" s="26">
        <f>tussenblad!R727</f>
        <v>0</v>
      </c>
      <c r="K738" s="4">
        <f>IF(tussenblad!$F727="HC","",tussenblad!F727)</f>
        <v>0</v>
      </c>
      <c r="L738" s="4">
        <f>IF(tussenblad!$F727="HC",1,0)</f>
        <v>0</v>
      </c>
      <c r="M738" s="4" t="str">
        <f>IF(tussenblad!V727="Uit",2,"")</f>
        <v/>
      </c>
      <c r="N738" s="4">
        <f>tussenblad!W727</f>
        <v>0</v>
      </c>
      <c r="O738" s="4">
        <f>tussenblad!BV727</f>
        <v>0</v>
      </c>
      <c r="P738" s="4">
        <f>tussenblad!BW727</f>
        <v>0</v>
      </c>
      <c r="Q738" s="4">
        <f>tussenblad!BX727</f>
        <v>0</v>
      </c>
      <c r="R738" s="4">
        <f>tussenblad!BY727</f>
        <v>0</v>
      </c>
      <c r="S738" s="4">
        <f>tussenblad!BZ727</f>
        <v>0</v>
      </c>
      <c r="T738" s="4">
        <f>tussenblad!CA727</f>
        <v>0</v>
      </c>
      <c r="U738" s="4">
        <f>tussenblad!CB727</f>
        <v>0</v>
      </c>
      <c r="V738" s="4">
        <f>tussenblad!CC727</f>
        <v>0</v>
      </c>
      <c r="W738" s="4" t="s">
        <v>94</v>
      </c>
      <c r="X738" s="4" t="s">
        <v>94</v>
      </c>
      <c r="Y738" s="4" t="s">
        <v>94</v>
      </c>
      <c r="Z738" s="4" t="s">
        <v>95</v>
      </c>
      <c r="AA738" s="4" t="s">
        <v>95</v>
      </c>
      <c r="AB738" s="4" t="s">
        <v>95</v>
      </c>
      <c r="AC738" s="4" t="s">
        <v>91</v>
      </c>
      <c r="AD738" s="4" t="s">
        <v>91</v>
      </c>
      <c r="AE738" s="4">
        <v>0</v>
      </c>
      <c r="AF738" s="4">
        <v>0</v>
      </c>
      <c r="AG738" s="4">
        <f>tussenblad!J727</f>
        <v>0</v>
      </c>
      <c r="AH738" s="4">
        <f>tussenblad!I727</f>
        <v>0</v>
      </c>
    </row>
    <row r="739" spans="1:34" x14ac:dyDescent="0.2">
      <c r="A739" s="4" t="s">
        <v>93</v>
      </c>
      <c r="B739" s="4" t="str">
        <f>IF(C739=0,"&lt;BLANK&gt;",Basisgegevens!$F$3)</f>
        <v>&lt;BLANK&gt;</v>
      </c>
      <c r="C739" s="4">
        <f>tussenblad!E728</f>
        <v>0</v>
      </c>
      <c r="D739" s="4">
        <f>tussenblad!H728</f>
        <v>0</v>
      </c>
      <c r="E739" s="25">
        <f>tussenblad!N728</f>
        <v>0</v>
      </c>
      <c r="F739" s="4">
        <f>tussenblad!O728</f>
        <v>0</v>
      </c>
      <c r="G739" s="4">
        <f>tussenblad!P728</f>
        <v>0</v>
      </c>
      <c r="H739" s="25">
        <f>tussenblad!BT728</f>
        <v>0</v>
      </c>
      <c r="I739" s="4">
        <f>tussenblad!Q728</f>
        <v>0</v>
      </c>
      <c r="J739" s="26">
        <f>tussenblad!R728</f>
        <v>0</v>
      </c>
      <c r="K739" s="4">
        <f>IF(tussenblad!$F728="HC","",tussenblad!F728)</f>
        <v>0</v>
      </c>
      <c r="L739" s="4">
        <f>IF(tussenblad!$F728="HC",1,0)</f>
        <v>0</v>
      </c>
      <c r="M739" s="4" t="str">
        <f>IF(tussenblad!V728="Uit",2,"")</f>
        <v/>
      </c>
      <c r="N739" s="4">
        <f>tussenblad!W728</f>
        <v>0</v>
      </c>
      <c r="O739" s="4">
        <f>tussenblad!BV728</f>
        <v>0</v>
      </c>
      <c r="P739" s="4">
        <f>tussenblad!BW728</f>
        <v>0</v>
      </c>
      <c r="Q739" s="4">
        <f>tussenblad!BX728</f>
        <v>0</v>
      </c>
      <c r="R739" s="4">
        <f>tussenblad!BY728</f>
        <v>0</v>
      </c>
      <c r="S739" s="4">
        <f>tussenblad!BZ728</f>
        <v>0</v>
      </c>
      <c r="T739" s="4">
        <f>tussenblad!CA728</f>
        <v>0</v>
      </c>
      <c r="U739" s="4">
        <f>tussenblad!CB728</f>
        <v>0</v>
      </c>
      <c r="V739" s="4">
        <f>tussenblad!CC728</f>
        <v>0</v>
      </c>
      <c r="W739" s="4" t="s">
        <v>94</v>
      </c>
      <c r="X739" s="4" t="s">
        <v>94</v>
      </c>
      <c r="Y739" s="4" t="s">
        <v>94</v>
      </c>
      <c r="Z739" s="4" t="s">
        <v>95</v>
      </c>
      <c r="AA739" s="4" t="s">
        <v>95</v>
      </c>
      <c r="AB739" s="4" t="s">
        <v>95</v>
      </c>
      <c r="AC739" s="4" t="s">
        <v>91</v>
      </c>
      <c r="AD739" s="4" t="s">
        <v>91</v>
      </c>
      <c r="AE739" s="4">
        <v>0</v>
      </c>
      <c r="AF739" s="4">
        <v>0</v>
      </c>
      <c r="AG739" s="4">
        <f>tussenblad!J728</f>
        <v>0</v>
      </c>
      <c r="AH739" s="4">
        <f>tussenblad!I728</f>
        <v>0</v>
      </c>
    </row>
    <row r="740" spans="1:34" x14ac:dyDescent="0.2">
      <c r="A740" s="4" t="s">
        <v>93</v>
      </c>
      <c r="B740" s="4" t="str">
        <f>IF(C740=0,"&lt;BLANK&gt;",Basisgegevens!$F$3)</f>
        <v>&lt;BLANK&gt;</v>
      </c>
      <c r="C740" s="4">
        <f>tussenblad!E729</f>
        <v>0</v>
      </c>
      <c r="D740" s="4">
        <f>tussenblad!H729</f>
        <v>0</v>
      </c>
      <c r="E740" s="25">
        <f>tussenblad!N729</f>
        <v>0</v>
      </c>
      <c r="F740" s="4">
        <f>tussenblad!O729</f>
        <v>0</v>
      </c>
      <c r="G740" s="4">
        <f>tussenblad!P729</f>
        <v>0</v>
      </c>
      <c r="H740" s="25">
        <f>tussenblad!BT729</f>
        <v>0</v>
      </c>
      <c r="I740" s="4">
        <f>tussenblad!Q729</f>
        <v>0</v>
      </c>
      <c r="J740" s="26">
        <f>tussenblad!R729</f>
        <v>0</v>
      </c>
      <c r="K740" s="4">
        <f>IF(tussenblad!$F729="HC","",tussenblad!F729)</f>
        <v>0</v>
      </c>
      <c r="L740" s="4">
        <f>IF(tussenblad!$F729="HC",1,0)</f>
        <v>0</v>
      </c>
      <c r="M740" s="4" t="str">
        <f>IF(tussenblad!V729="Uit",2,"")</f>
        <v/>
      </c>
      <c r="N740" s="4">
        <f>tussenblad!W729</f>
        <v>0</v>
      </c>
      <c r="O740" s="4">
        <f>tussenblad!BV729</f>
        <v>0</v>
      </c>
      <c r="P740" s="4">
        <f>tussenblad!BW729</f>
        <v>0</v>
      </c>
      <c r="Q740" s="4">
        <f>tussenblad!BX729</f>
        <v>0</v>
      </c>
      <c r="R740" s="4">
        <f>tussenblad!BY729</f>
        <v>0</v>
      </c>
      <c r="S740" s="4">
        <f>tussenblad!BZ729</f>
        <v>0</v>
      </c>
      <c r="T740" s="4">
        <f>tussenblad!CA729</f>
        <v>0</v>
      </c>
      <c r="U740" s="4">
        <f>tussenblad!CB729</f>
        <v>0</v>
      </c>
      <c r="V740" s="4">
        <f>tussenblad!CC729</f>
        <v>0</v>
      </c>
      <c r="W740" s="4" t="s">
        <v>94</v>
      </c>
      <c r="X740" s="4" t="s">
        <v>94</v>
      </c>
      <c r="Y740" s="4" t="s">
        <v>94</v>
      </c>
      <c r="Z740" s="4" t="s">
        <v>95</v>
      </c>
      <c r="AA740" s="4" t="s">
        <v>95</v>
      </c>
      <c r="AB740" s="4" t="s">
        <v>95</v>
      </c>
      <c r="AC740" s="4" t="s">
        <v>91</v>
      </c>
      <c r="AD740" s="4" t="s">
        <v>91</v>
      </c>
      <c r="AE740" s="4">
        <v>0</v>
      </c>
      <c r="AF740" s="4">
        <v>0</v>
      </c>
      <c r="AG740" s="4">
        <f>tussenblad!J729</f>
        <v>0</v>
      </c>
      <c r="AH740" s="4">
        <f>tussenblad!I729</f>
        <v>0</v>
      </c>
    </row>
    <row r="741" spans="1:34" x14ac:dyDescent="0.2">
      <c r="A741" s="4" t="s">
        <v>93</v>
      </c>
      <c r="B741" s="4" t="str">
        <f>IF(C741=0,"&lt;BLANK&gt;",Basisgegevens!$F$3)</f>
        <v>&lt;BLANK&gt;</v>
      </c>
      <c r="C741" s="4">
        <f>tussenblad!E730</f>
        <v>0</v>
      </c>
      <c r="D741" s="4">
        <f>tussenblad!H730</f>
        <v>0</v>
      </c>
      <c r="E741" s="25">
        <f>tussenblad!N730</f>
        <v>0</v>
      </c>
      <c r="F741" s="4">
        <f>tussenblad!O730</f>
        <v>0</v>
      </c>
      <c r="G741" s="4">
        <f>tussenblad!P730</f>
        <v>0</v>
      </c>
      <c r="H741" s="25">
        <f>tussenblad!BT730</f>
        <v>0</v>
      </c>
      <c r="I741" s="4">
        <f>tussenblad!Q730</f>
        <v>0</v>
      </c>
      <c r="J741" s="26">
        <f>tussenblad!R730</f>
        <v>0</v>
      </c>
      <c r="K741" s="4">
        <f>IF(tussenblad!$F730="HC","",tussenblad!F730)</f>
        <v>0</v>
      </c>
      <c r="L741" s="4">
        <f>IF(tussenblad!$F730="HC",1,0)</f>
        <v>0</v>
      </c>
      <c r="M741" s="4" t="str">
        <f>IF(tussenblad!V730="Uit",2,"")</f>
        <v/>
      </c>
      <c r="N741" s="4">
        <f>tussenblad!W730</f>
        <v>0</v>
      </c>
      <c r="O741" s="4">
        <f>tussenblad!BV730</f>
        <v>0</v>
      </c>
      <c r="P741" s="4">
        <f>tussenblad!BW730</f>
        <v>0</v>
      </c>
      <c r="Q741" s="4">
        <f>tussenblad!BX730</f>
        <v>0</v>
      </c>
      <c r="R741" s="4">
        <f>tussenblad!BY730</f>
        <v>0</v>
      </c>
      <c r="S741" s="4">
        <f>tussenblad!BZ730</f>
        <v>0</v>
      </c>
      <c r="T741" s="4">
        <f>tussenblad!CA730</f>
        <v>0</v>
      </c>
      <c r="U741" s="4">
        <f>tussenblad!CB730</f>
        <v>0</v>
      </c>
      <c r="V741" s="4">
        <f>tussenblad!CC730</f>
        <v>0</v>
      </c>
      <c r="W741" s="4" t="s">
        <v>94</v>
      </c>
      <c r="X741" s="4" t="s">
        <v>94</v>
      </c>
      <c r="Y741" s="4" t="s">
        <v>94</v>
      </c>
      <c r="Z741" s="4" t="s">
        <v>95</v>
      </c>
      <c r="AA741" s="4" t="s">
        <v>95</v>
      </c>
      <c r="AB741" s="4" t="s">
        <v>95</v>
      </c>
      <c r="AC741" s="4" t="s">
        <v>91</v>
      </c>
      <c r="AD741" s="4" t="s">
        <v>91</v>
      </c>
      <c r="AE741" s="4">
        <v>0</v>
      </c>
      <c r="AF741" s="4">
        <v>0</v>
      </c>
      <c r="AG741" s="4">
        <f>tussenblad!J730</f>
        <v>0</v>
      </c>
      <c r="AH741" s="4">
        <f>tussenblad!I730</f>
        <v>0</v>
      </c>
    </row>
    <row r="742" spans="1:34" x14ac:dyDescent="0.2">
      <c r="A742" s="4" t="s">
        <v>93</v>
      </c>
      <c r="B742" s="4" t="str">
        <f>IF(C742=0,"&lt;BLANK&gt;",Basisgegevens!$F$3)</f>
        <v>&lt;BLANK&gt;</v>
      </c>
      <c r="C742" s="4">
        <f>tussenblad!E731</f>
        <v>0</v>
      </c>
      <c r="D742" s="4">
        <f>tussenblad!H731</f>
        <v>0</v>
      </c>
      <c r="E742" s="25">
        <f>tussenblad!N731</f>
        <v>0</v>
      </c>
      <c r="F742" s="4">
        <f>tussenblad!O731</f>
        <v>0</v>
      </c>
      <c r="G742" s="4">
        <f>tussenblad!P731</f>
        <v>0</v>
      </c>
      <c r="H742" s="25">
        <f>tussenblad!BT731</f>
        <v>0</v>
      </c>
      <c r="I742" s="4">
        <f>tussenblad!Q731</f>
        <v>0</v>
      </c>
      <c r="J742" s="26">
        <f>tussenblad!R731</f>
        <v>0</v>
      </c>
      <c r="K742" s="4">
        <f>IF(tussenblad!$F731="HC","",tussenblad!F731)</f>
        <v>0</v>
      </c>
      <c r="L742" s="4">
        <f>IF(tussenblad!$F731="HC",1,0)</f>
        <v>0</v>
      </c>
      <c r="M742" s="4" t="str">
        <f>IF(tussenblad!V731="Uit",2,"")</f>
        <v/>
      </c>
      <c r="N742" s="4">
        <f>tussenblad!W731</f>
        <v>0</v>
      </c>
      <c r="O742" s="4">
        <f>tussenblad!BV731</f>
        <v>0</v>
      </c>
      <c r="P742" s="4">
        <f>tussenblad!BW731</f>
        <v>0</v>
      </c>
      <c r="Q742" s="4">
        <f>tussenblad!BX731</f>
        <v>0</v>
      </c>
      <c r="R742" s="4">
        <f>tussenblad!BY731</f>
        <v>0</v>
      </c>
      <c r="S742" s="4">
        <f>tussenblad!BZ731</f>
        <v>0</v>
      </c>
      <c r="T742" s="4">
        <f>tussenblad!CA731</f>
        <v>0</v>
      </c>
      <c r="U742" s="4">
        <f>tussenblad!CB731</f>
        <v>0</v>
      </c>
      <c r="V742" s="4">
        <f>tussenblad!CC731</f>
        <v>0</v>
      </c>
      <c r="W742" s="4" t="s">
        <v>94</v>
      </c>
      <c r="X742" s="4" t="s">
        <v>94</v>
      </c>
      <c r="Y742" s="4" t="s">
        <v>94</v>
      </c>
      <c r="Z742" s="4" t="s">
        <v>95</v>
      </c>
      <c r="AA742" s="4" t="s">
        <v>95</v>
      </c>
      <c r="AB742" s="4" t="s">
        <v>95</v>
      </c>
      <c r="AC742" s="4" t="s">
        <v>91</v>
      </c>
      <c r="AD742" s="4" t="s">
        <v>91</v>
      </c>
      <c r="AE742" s="4">
        <v>0</v>
      </c>
      <c r="AF742" s="4">
        <v>0</v>
      </c>
      <c r="AG742" s="4">
        <f>tussenblad!J731</f>
        <v>0</v>
      </c>
      <c r="AH742" s="4">
        <f>tussenblad!I731</f>
        <v>0</v>
      </c>
    </row>
    <row r="743" spans="1:34" x14ac:dyDescent="0.2">
      <c r="A743" s="4" t="s">
        <v>93</v>
      </c>
      <c r="B743" s="4" t="str">
        <f>IF(C743=0,"&lt;BLANK&gt;",Basisgegevens!$F$3)</f>
        <v>&lt;BLANK&gt;</v>
      </c>
      <c r="C743" s="4">
        <f>tussenblad!E732</f>
        <v>0</v>
      </c>
      <c r="D743" s="4">
        <f>tussenblad!H732</f>
        <v>0</v>
      </c>
      <c r="E743" s="25">
        <f>tussenblad!N732</f>
        <v>0</v>
      </c>
      <c r="F743" s="4">
        <f>tussenblad!O732</f>
        <v>0</v>
      </c>
      <c r="G743" s="4">
        <f>tussenblad!P732</f>
        <v>0</v>
      </c>
      <c r="H743" s="25">
        <f>tussenblad!BT732</f>
        <v>0</v>
      </c>
      <c r="I743" s="4">
        <f>tussenblad!Q732</f>
        <v>0</v>
      </c>
      <c r="J743" s="26">
        <f>tussenblad!R732</f>
        <v>0</v>
      </c>
      <c r="K743" s="4">
        <f>IF(tussenblad!$F732="HC","",tussenblad!F732)</f>
        <v>0</v>
      </c>
      <c r="L743" s="4">
        <f>IF(tussenblad!$F732="HC",1,0)</f>
        <v>0</v>
      </c>
      <c r="M743" s="4" t="str">
        <f>IF(tussenblad!V732="Uit",2,"")</f>
        <v/>
      </c>
      <c r="N743" s="4">
        <f>tussenblad!W732</f>
        <v>0</v>
      </c>
      <c r="O743" s="4">
        <f>tussenblad!BV732</f>
        <v>0</v>
      </c>
      <c r="P743" s="4">
        <f>tussenblad!BW732</f>
        <v>0</v>
      </c>
      <c r="Q743" s="4">
        <f>tussenblad!BX732</f>
        <v>0</v>
      </c>
      <c r="R743" s="4">
        <f>tussenblad!BY732</f>
        <v>0</v>
      </c>
      <c r="S743" s="4">
        <f>tussenblad!BZ732</f>
        <v>0</v>
      </c>
      <c r="T743" s="4">
        <f>tussenblad!CA732</f>
        <v>0</v>
      </c>
      <c r="U743" s="4">
        <f>tussenblad!CB732</f>
        <v>0</v>
      </c>
      <c r="V743" s="4">
        <f>tussenblad!CC732</f>
        <v>0</v>
      </c>
      <c r="W743" s="4" t="s">
        <v>94</v>
      </c>
      <c r="X743" s="4" t="s">
        <v>94</v>
      </c>
      <c r="Y743" s="4" t="s">
        <v>94</v>
      </c>
      <c r="Z743" s="4" t="s">
        <v>95</v>
      </c>
      <c r="AA743" s="4" t="s">
        <v>95</v>
      </c>
      <c r="AB743" s="4" t="s">
        <v>95</v>
      </c>
      <c r="AC743" s="4" t="s">
        <v>91</v>
      </c>
      <c r="AD743" s="4" t="s">
        <v>91</v>
      </c>
      <c r="AE743" s="4">
        <v>0</v>
      </c>
      <c r="AF743" s="4">
        <v>0</v>
      </c>
      <c r="AG743" s="4">
        <f>tussenblad!J732</f>
        <v>0</v>
      </c>
      <c r="AH743" s="4">
        <f>tussenblad!I732</f>
        <v>0</v>
      </c>
    </row>
    <row r="744" spans="1:34" x14ac:dyDescent="0.2">
      <c r="A744" s="4" t="s">
        <v>93</v>
      </c>
      <c r="B744" s="4" t="str">
        <f>IF(C744=0,"&lt;BLANK&gt;",Basisgegevens!$F$3)</f>
        <v>&lt;BLANK&gt;</v>
      </c>
      <c r="C744" s="4">
        <f>tussenblad!E733</f>
        <v>0</v>
      </c>
      <c r="D744" s="4">
        <f>tussenblad!H733</f>
        <v>0</v>
      </c>
      <c r="E744" s="25">
        <f>tussenblad!N733</f>
        <v>0</v>
      </c>
      <c r="F744" s="4">
        <f>tussenblad!O733</f>
        <v>0</v>
      </c>
      <c r="G744" s="4">
        <f>tussenblad!P733</f>
        <v>0</v>
      </c>
      <c r="H744" s="25">
        <f>tussenblad!BT733</f>
        <v>0</v>
      </c>
      <c r="I744" s="4">
        <f>tussenblad!Q733</f>
        <v>0</v>
      </c>
      <c r="J744" s="26">
        <f>tussenblad!R733</f>
        <v>0</v>
      </c>
      <c r="K744" s="4">
        <f>IF(tussenblad!$F733="HC","",tussenblad!F733)</f>
        <v>0</v>
      </c>
      <c r="L744" s="4">
        <f>IF(tussenblad!$F733="HC",1,0)</f>
        <v>0</v>
      </c>
      <c r="M744" s="4" t="str">
        <f>IF(tussenblad!V733="Uit",2,"")</f>
        <v/>
      </c>
      <c r="N744" s="4">
        <f>tussenblad!W733</f>
        <v>0</v>
      </c>
      <c r="O744" s="4">
        <f>tussenblad!BV733</f>
        <v>0</v>
      </c>
      <c r="P744" s="4">
        <f>tussenblad!BW733</f>
        <v>0</v>
      </c>
      <c r="Q744" s="4">
        <f>tussenblad!BX733</f>
        <v>0</v>
      </c>
      <c r="R744" s="4">
        <f>tussenblad!BY733</f>
        <v>0</v>
      </c>
      <c r="S744" s="4">
        <f>tussenblad!BZ733</f>
        <v>0</v>
      </c>
      <c r="T744" s="4">
        <f>tussenblad!CA733</f>
        <v>0</v>
      </c>
      <c r="U744" s="4">
        <f>tussenblad!CB733</f>
        <v>0</v>
      </c>
      <c r="V744" s="4">
        <f>tussenblad!CC733</f>
        <v>0</v>
      </c>
      <c r="W744" s="4" t="s">
        <v>94</v>
      </c>
      <c r="X744" s="4" t="s">
        <v>94</v>
      </c>
      <c r="Y744" s="4" t="s">
        <v>94</v>
      </c>
      <c r="Z744" s="4" t="s">
        <v>95</v>
      </c>
      <c r="AA744" s="4" t="s">
        <v>95</v>
      </c>
      <c r="AB744" s="4" t="s">
        <v>95</v>
      </c>
      <c r="AC744" s="4" t="s">
        <v>91</v>
      </c>
      <c r="AD744" s="4" t="s">
        <v>91</v>
      </c>
      <c r="AE744" s="4">
        <v>0</v>
      </c>
      <c r="AF744" s="4">
        <v>0</v>
      </c>
      <c r="AG744" s="4">
        <f>tussenblad!J733</f>
        <v>0</v>
      </c>
      <c r="AH744" s="4">
        <f>tussenblad!I733</f>
        <v>0</v>
      </c>
    </row>
    <row r="745" spans="1:34" x14ac:dyDescent="0.2">
      <c r="A745" s="4" t="s">
        <v>93</v>
      </c>
      <c r="B745" s="4" t="str">
        <f>IF(C745=0,"&lt;BLANK&gt;",Basisgegevens!$F$3)</f>
        <v>&lt;BLANK&gt;</v>
      </c>
      <c r="C745" s="4">
        <f>tussenblad!E734</f>
        <v>0</v>
      </c>
      <c r="D745" s="4">
        <f>tussenblad!H734</f>
        <v>0</v>
      </c>
      <c r="E745" s="25">
        <f>tussenblad!N734</f>
        <v>0</v>
      </c>
      <c r="F745" s="4">
        <f>tussenblad!O734</f>
        <v>0</v>
      </c>
      <c r="G745" s="4">
        <f>tussenblad!P734</f>
        <v>0</v>
      </c>
      <c r="H745" s="25">
        <f>tussenblad!BT734</f>
        <v>0</v>
      </c>
      <c r="I745" s="4">
        <f>tussenblad!Q734</f>
        <v>0</v>
      </c>
      <c r="J745" s="26">
        <f>tussenblad!R734</f>
        <v>0</v>
      </c>
      <c r="K745" s="4">
        <f>IF(tussenblad!$F734="HC","",tussenblad!F734)</f>
        <v>0</v>
      </c>
      <c r="L745" s="4">
        <f>IF(tussenblad!$F734="HC",1,0)</f>
        <v>0</v>
      </c>
      <c r="M745" s="4" t="str">
        <f>IF(tussenblad!V734="Uit",2,"")</f>
        <v/>
      </c>
      <c r="N745" s="4">
        <f>tussenblad!W734</f>
        <v>0</v>
      </c>
      <c r="O745" s="4">
        <f>tussenblad!BV734</f>
        <v>0</v>
      </c>
      <c r="P745" s="4">
        <f>tussenblad!BW734</f>
        <v>0</v>
      </c>
      <c r="Q745" s="4">
        <f>tussenblad!BX734</f>
        <v>0</v>
      </c>
      <c r="R745" s="4">
        <f>tussenblad!BY734</f>
        <v>0</v>
      </c>
      <c r="S745" s="4">
        <f>tussenblad!BZ734</f>
        <v>0</v>
      </c>
      <c r="T745" s="4">
        <f>tussenblad!CA734</f>
        <v>0</v>
      </c>
      <c r="U745" s="4">
        <f>tussenblad!CB734</f>
        <v>0</v>
      </c>
      <c r="V745" s="4">
        <f>tussenblad!CC734</f>
        <v>0</v>
      </c>
      <c r="W745" s="4" t="s">
        <v>94</v>
      </c>
      <c r="X745" s="4" t="s">
        <v>94</v>
      </c>
      <c r="Y745" s="4" t="s">
        <v>94</v>
      </c>
      <c r="Z745" s="4" t="s">
        <v>95</v>
      </c>
      <c r="AA745" s="4" t="s">
        <v>95</v>
      </c>
      <c r="AB745" s="4" t="s">
        <v>95</v>
      </c>
      <c r="AC745" s="4" t="s">
        <v>91</v>
      </c>
      <c r="AD745" s="4" t="s">
        <v>91</v>
      </c>
      <c r="AE745" s="4">
        <v>0</v>
      </c>
      <c r="AF745" s="4">
        <v>0</v>
      </c>
      <c r="AG745" s="4">
        <f>tussenblad!J734</f>
        <v>0</v>
      </c>
      <c r="AH745" s="4">
        <f>tussenblad!I734</f>
        <v>0</v>
      </c>
    </row>
    <row r="746" spans="1:34" x14ac:dyDescent="0.2">
      <c r="A746" s="4" t="s">
        <v>93</v>
      </c>
      <c r="B746" s="4" t="str">
        <f>IF(C746=0,"&lt;BLANK&gt;",Basisgegevens!$F$3)</f>
        <v>&lt;BLANK&gt;</v>
      </c>
      <c r="C746" s="4">
        <f>tussenblad!E735</f>
        <v>0</v>
      </c>
      <c r="D746" s="4">
        <f>tussenblad!H735</f>
        <v>0</v>
      </c>
      <c r="E746" s="25">
        <f>tussenblad!N735</f>
        <v>0</v>
      </c>
      <c r="F746" s="4">
        <f>tussenblad!O735</f>
        <v>0</v>
      </c>
      <c r="G746" s="4">
        <f>tussenblad!P735</f>
        <v>0</v>
      </c>
      <c r="H746" s="25">
        <f>tussenblad!BT735</f>
        <v>0</v>
      </c>
      <c r="I746" s="4">
        <f>tussenblad!Q735</f>
        <v>0</v>
      </c>
      <c r="J746" s="26">
        <f>tussenblad!R735</f>
        <v>0</v>
      </c>
      <c r="K746" s="4">
        <f>IF(tussenblad!$F735="HC","",tussenblad!F735)</f>
        <v>0</v>
      </c>
      <c r="L746" s="4">
        <f>IF(tussenblad!$F735="HC",1,0)</f>
        <v>0</v>
      </c>
      <c r="M746" s="4" t="str">
        <f>IF(tussenblad!V735="Uit",2,"")</f>
        <v/>
      </c>
      <c r="N746" s="4">
        <f>tussenblad!W735</f>
        <v>0</v>
      </c>
      <c r="O746" s="4">
        <f>tussenblad!BV735</f>
        <v>0</v>
      </c>
      <c r="P746" s="4">
        <f>tussenblad!BW735</f>
        <v>0</v>
      </c>
      <c r="Q746" s="4">
        <f>tussenblad!BX735</f>
        <v>0</v>
      </c>
      <c r="R746" s="4">
        <f>tussenblad!BY735</f>
        <v>0</v>
      </c>
      <c r="S746" s="4">
        <f>tussenblad!BZ735</f>
        <v>0</v>
      </c>
      <c r="T746" s="4">
        <f>tussenblad!CA735</f>
        <v>0</v>
      </c>
      <c r="U746" s="4">
        <f>tussenblad!CB735</f>
        <v>0</v>
      </c>
      <c r="V746" s="4">
        <f>tussenblad!CC735</f>
        <v>0</v>
      </c>
      <c r="W746" s="4" t="s">
        <v>94</v>
      </c>
      <c r="X746" s="4" t="s">
        <v>94</v>
      </c>
      <c r="Y746" s="4" t="s">
        <v>94</v>
      </c>
      <c r="Z746" s="4" t="s">
        <v>95</v>
      </c>
      <c r="AA746" s="4" t="s">
        <v>95</v>
      </c>
      <c r="AB746" s="4" t="s">
        <v>95</v>
      </c>
      <c r="AC746" s="4" t="s">
        <v>91</v>
      </c>
      <c r="AD746" s="4" t="s">
        <v>91</v>
      </c>
      <c r="AE746" s="4">
        <v>0</v>
      </c>
      <c r="AF746" s="4">
        <v>0</v>
      </c>
      <c r="AG746" s="4">
        <f>tussenblad!J735</f>
        <v>0</v>
      </c>
      <c r="AH746" s="4">
        <f>tussenblad!I735</f>
        <v>0</v>
      </c>
    </row>
    <row r="747" spans="1:34" x14ac:dyDescent="0.2">
      <c r="A747" s="4" t="s">
        <v>93</v>
      </c>
      <c r="B747" s="4" t="str">
        <f>IF(C747=0,"&lt;BLANK&gt;",Basisgegevens!$F$3)</f>
        <v>&lt;BLANK&gt;</v>
      </c>
      <c r="C747" s="4">
        <f>tussenblad!E736</f>
        <v>0</v>
      </c>
      <c r="D747" s="4">
        <f>tussenblad!H736</f>
        <v>0</v>
      </c>
      <c r="E747" s="25">
        <f>tussenblad!N736</f>
        <v>0</v>
      </c>
      <c r="F747" s="4">
        <f>tussenblad!O736</f>
        <v>0</v>
      </c>
      <c r="G747" s="4">
        <f>tussenblad!P736</f>
        <v>0</v>
      </c>
      <c r="H747" s="25">
        <f>tussenblad!BT736</f>
        <v>0</v>
      </c>
      <c r="I747" s="4">
        <f>tussenblad!Q736</f>
        <v>0</v>
      </c>
      <c r="J747" s="26">
        <f>tussenblad!R736</f>
        <v>0</v>
      </c>
      <c r="K747" s="4">
        <f>IF(tussenblad!$F736="HC","",tussenblad!F736)</f>
        <v>0</v>
      </c>
      <c r="L747" s="4">
        <f>IF(tussenblad!$F736="HC",1,0)</f>
        <v>0</v>
      </c>
      <c r="M747" s="4" t="str">
        <f>IF(tussenblad!V736="Uit",2,"")</f>
        <v/>
      </c>
      <c r="N747" s="4">
        <f>tussenblad!W736</f>
        <v>0</v>
      </c>
      <c r="O747" s="4">
        <f>tussenblad!BV736</f>
        <v>0</v>
      </c>
      <c r="P747" s="4">
        <f>tussenblad!BW736</f>
        <v>0</v>
      </c>
      <c r="Q747" s="4">
        <f>tussenblad!BX736</f>
        <v>0</v>
      </c>
      <c r="R747" s="4">
        <f>tussenblad!BY736</f>
        <v>0</v>
      </c>
      <c r="S747" s="4">
        <f>tussenblad!BZ736</f>
        <v>0</v>
      </c>
      <c r="T747" s="4">
        <f>tussenblad!CA736</f>
        <v>0</v>
      </c>
      <c r="U747" s="4">
        <f>tussenblad!CB736</f>
        <v>0</v>
      </c>
      <c r="V747" s="4">
        <f>tussenblad!CC736</f>
        <v>0</v>
      </c>
      <c r="W747" s="4" t="s">
        <v>94</v>
      </c>
      <c r="X747" s="4" t="s">
        <v>94</v>
      </c>
      <c r="Y747" s="4" t="s">
        <v>94</v>
      </c>
      <c r="Z747" s="4" t="s">
        <v>95</v>
      </c>
      <c r="AA747" s="4" t="s">
        <v>95</v>
      </c>
      <c r="AB747" s="4" t="s">
        <v>95</v>
      </c>
      <c r="AC747" s="4" t="s">
        <v>91</v>
      </c>
      <c r="AD747" s="4" t="s">
        <v>91</v>
      </c>
      <c r="AE747" s="4">
        <v>0</v>
      </c>
      <c r="AF747" s="4">
        <v>0</v>
      </c>
      <c r="AG747" s="4">
        <f>tussenblad!J736</f>
        <v>0</v>
      </c>
      <c r="AH747" s="4">
        <f>tussenblad!I736</f>
        <v>0</v>
      </c>
    </row>
    <row r="748" spans="1:34" x14ac:dyDescent="0.2">
      <c r="A748" s="4" t="s">
        <v>93</v>
      </c>
      <c r="B748" s="4" t="str">
        <f>IF(C748=0,"&lt;BLANK&gt;",Basisgegevens!$F$3)</f>
        <v>&lt;BLANK&gt;</v>
      </c>
      <c r="C748" s="4">
        <f>tussenblad!E737</f>
        <v>0</v>
      </c>
      <c r="D748" s="4">
        <f>tussenblad!H737</f>
        <v>0</v>
      </c>
      <c r="E748" s="25">
        <f>tussenblad!N737</f>
        <v>0</v>
      </c>
      <c r="F748" s="4">
        <f>tussenblad!O737</f>
        <v>0</v>
      </c>
      <c r="G748" s="4">
        <f>tussenblad!P737</f>
        <v>0</v>
      </c>
      <c r="H748" s="25">
        <f>tussenblad!BT737</f>
        <v>0</v>
      </c>
      <c r="I748" s="4">
        <f>tussenblad!Q737</f>
        <v>0</v>
      </c>
      <c r="J748" s="26">
        <f>tussenblad!R737</f>
        <v>0</v>
      </c>
      <c r="K748" s="4">
        <f>IF(tussenblad!$F737="HC","",tussenblad!F737)</f>
        <v>0</v>
      </c>
      <c r="L748" s="4">
        <f>IF(tussenblad!$F737="HC",1,0)</f>
        <v>0</v>
      </c>
      <c r="M748" s="4" t="str">
        <f>IF(tussenblad!V737="Uit",2,"")</f>
        <v/>
      </c>
      <c r="N748" s="4">
        <f>tussenblad!W737</f>
        <v>0</v>
      </c>
      <c r="O748" s="4">
        <f>tussenblad!BV737</f>
        <v>0</v>
      </c>
      <c r="P748" s="4">
        <f>tussenblad!BW737</f>
        <v>0</v>
      </c>
      <c r="Q748" s="4">
        <f>tussenblad!BX737</f>
        <v>0</v>
      </c>
      <c r="R748" s="4">
        <f>tussenblad!BY737</f>
        <v>0</v>
      </c>
      <c r="S748" s="4">
        <f>tussenblad!BZ737</f>
        <v>0</v>
      </c>
      <c r="T748" s="4">
        <f>tussenblad!CA737</f>
        <v>0</v>
      </c>
      <c r="U748" s="4">
        <f>tussenblad!CB737</f>
        <v>0</v>
      </c>
      <c r="V748" s="4">
        <f>tussenblad!CC737</f>
        <v>0</v>
      </c>
      <c r="W748" s="4" t="s">
        <v>94</v>
      </c>
      <c r="X748" s="4" t="s">
        <v>94</v>
      </c>
      <c r="Y748" s="4" t="s">
        <v>94</v>
      </c>
      <c r="Z748" s="4" t="s">
        <v>95</v>
      </c>
      <c r="AA748" s="4" t="s">
        <v>95</v>
      </c>
      <c r="AB748" s="4" t="s">
        <v>95</v>
      </c>
      <c r="AC748" s="4" t="s">
        <v>91</v>
      </c>
      <c r="AD748" s="4" t="s">
        <v>91</v>
      </c>
      <c r="AE748" s="4">
        <v>0</v>
      </c>
      <c r="AF748" s="4">
        <v>0</v>
      </c>
      <c r="AG748" s="4">
        <f>tussenblad!J737</f>
        <v>0</v>
      </c>
      <c r="AH748" s="4">
        <f>tussenblad!I737</f>
        <v>0</v>
      </c>
    </row>
    <row r="749" spans="1:34" x14ac:dyDescent="0.2">
      <c r="A749" s="4" t="s">
        <v>93</v>
      </c>
      <c r="B749" s="4" t="str">
        <f>IF(C749=0,"&lt;BLANK&gt;",Basisgegevens!$F$3)</f>
        <v>&lt;BLANK&gt;</v>
      </c>
      <c r="C749" s="4">
        <f>tussenblad!E738</f>
        <v>0</v>
      </c>
      <c r="D749" s="4">
        <f>tussenblad!H738</f>
        <v>0</v>
      </c>
      <c r="E749" s="25">
        <f>tussenblad!N738</f>
        <v>0</v>
      </c>
      <c r="F749" s="4">
        <f>tussenblad!O738</f>
        <v>0</v>
      </c>
      <c r="G749" s="4">
        <f>tussenblad!P738</f>
        <v>0</v>
      </c>
      <c r="H749" s="25">
        <f>tussenblad!BT738</f>
        <v>0</v>
      </c>
      <c r="I749" s="4">
        <f>tussenblad!Q738</f>
        <v>0</v>
      </c>
      <c r="J749" s="26">
        <f>tussenblad!R738</f>
        <v>0</v>
      </c>
      <c r="K749" s="4">
        <f>IF(tussenblad!$F738="HC","",tussenblad!F738)</f>
        <v>0</v>
      </c>
      <c r="L749" s="4">
        <f>IF(tussenblad!$F738="HC",1,0)</f>
        <v>0</v>
      </c>
      <c r="M749" s="4" t="str">
        <f>IF(tussenblad!V738="Uit",2,"")</f>
        <v/>
      </c>
      <c r="N749" s="4">
        <f>tussenblad!W738</f>
        <v>0</v>
      </c>
      <c r="O749" s="4">
        <f>tussenblad!BV738</f>
        <v>0</v>
      </c>
      <c r="P749" s="4">
        <f>tussenblad!BW738</f>
        <v>0</v>
      </c>
      <c r="Q749" s="4">
        <f>tussenblad!BX738</f>
        <v>0</v>
      </c>
      <c r="R749" s="4">
        <f>tussenblad!BY738</f>
        <v>0</v>
      </c>
      <c r="S749" s="4">
        <f>tussenblad!BZ738</f>
        <v>0</v>
      </c>
      <c r="T749" s="4">
        <f>tussenblad!CA738</f>
        <v>0</v>
      </c>
      <c r="U749" s="4">
        <f>tussenblad!CB738</f>
        <v>0</v>
      </c>
      <c r="V749" s="4">
        <f>tussenblad!CC738</f>
        <v>0</v>
      </c>
      <c r="W749" s="4" t="s">
        <v>94</v>
      </c>
      <c r="X749" s="4" t="s">
        <v>94</v>
      </c>
      <c r="Y749" s="4" t="s">
        <v>94</v>
      </c>
      <c r="Z749" s="4" t="s">
        <v>95</v>
      </c>
      <c r="AA749" s="4" t="s">
        <v>95</v>
      </c>
      <c r="AB749" s="4" t="s">
        <v>95</v>
      </c>
      <c r="AC749" s="4" t="s">
        <v>91</v>
      </c>
      <c r="AD749" s="4" t="s">
        <v>91</v>
      </c>
      <c r="AE749" s="4">
        <v>0</v>
      </c>
      <c r="AF749" s="4">
        <v>0</v>
      </c>
      <c r="AG749" s="4">
        <f>tussenblad!J738</f>
        <v>0</v>
      </c>
      <c r="AH749" s="4">
        <f>tussenblad!I738</f>
        <v>0</v>
      </c>
    </row>
    <row r="750" spans="1:34" x14ac:dyDescent="0.2">
      <c r="A750" s="4" t="s">
        <v>93</v>
      </c>
      <c r="B750" s="4" t="str">
        <f>IF(C750=0,"&lt;BLANK&gt;",Basisgegevens!$F$3)</f>
        <v>&lt;BLANK&gt;</v>
      </c>
      <c r="C750" s="4">
        <f>tussenblad!E739</f>
        <v>0</v>
      </c>
      <c r="D750" s="4">
        <f>tussenblad!H739</f>
        <v>0</v>
      </c>
      <c r="E750" s="25">
        <f>tussenblad!N739</f>
        <v>0</v>
      </c>
      <c r="F750" s="4">
        <f>tussenblad!O739</f>
        <v>0</v>
      </c>
      <c r="G750" s="4">
        <f>tussenblad!P739</f>
        <v>0</v>
      </c>
      <c r="H750" s="25">
        <f>tussenblad!BT739</f>
        <v>0</v>
      </c>
      <c r="I750" s="4">
        <f>tussenblad!Q739</f>
        <v>0</v>
      </c>
      <c r="J750" s="26">
        <f>tussenblad!R739</f>
        <v>0</v>
      </c>
      <c r="K750" s="4">
        <f>IF(tussenblad!$F739="HC","",tussenblad!F739)</f>
        <v>0</v>
      </c>
      <c r="L750" s="4">
        <f>IF(tussenblad!$F739="HC",1,0)</f>
        <v>0</v>
      </c>
      <c r="M750" s="4" t="str">
        <f>IF(tussenblad!V739="Uit",2,"")</f>
        <v/>
      </c>
      <c r="N750" s="4">
        <f>tussenblad!W739</f>
        <v>0</v>
      </c>
      <c r="O750" s="4">
        <f>tussenblad!BV739</f>
        <v>0</v>
      </c>
      <c r="P750" s="4">
        <f>tussenblad!BW739</f>
        <v>0</v>
      </c>
      <c r="Q750" s="4">
        <f>tussenblad!BX739</f>
        <v>0</v>
      </c>
      <c r="R750" s="4">
        <f>tussenblad!BY739</f>
        <v>0</v>
      </c>
      <c r="S750" s="4">
        <f>tussenblad!BZ739</f>
        <v>0</v>
      </c>
      <c r="T750" s="4">
        <f>tussenblad!CA739</f>
        <v>0</v>
      </c>
      <c r="U750" s="4">
        <f>tussenblad!CB739</f>
        <v>0</v>
      </c>
      <c r="V750" s="4">
        <f>tussenblad!CC739</f>
        <v>0</v>
      </c>
      <c r="W750" s="4" t="s">
        <v>94</v>
      </c>
      <c r="X750" s="4" t="s">
        <v>94</v>
      </c>
      <c r="Y750" s="4" t="s">
        <v>94</v>
      </c>
      <c r="Z750" s="4" t="s">
        <v>95</v>
      </c>
      <c r="AA750" s="4" t="s">
        <v>95</v>
      </c>
      <c r="AB750" s="4" t="s">
        <v>95</v>
      </c>
      <c r="AC750" s="4" t="s">
        <v>91</v>
      </c>
      <c r="AD750" s="4" t="s">
        <v>91</v>
      </c>
      <c r="AE750" s="4">
        <v>0</v>
      </c>
      <c r="AF750" s="4">
        <v>0</v>
      </c>
      <c r="AG750" s="4">
        <f>tussenblad!J739</f>
        <v>0</v>
      </c>
      <c r="AH750" s="4">
        <f>tussenblad!I739</f>
        <v>0</v>
      </c>
    </row>
    <row r="751" spans="1:34" x14ac:dyDescent="0.2">
      <c r="A751" s="4" t="s">
        <v>93</v>
      </c>
      <c r="B751" s="4" t="str">
        <f>IF(C751=0,"&lt;BLANK&gt;",Basisgegevens!$F$3)</f>
        <v>&lt;BLANK&gt;</v>
      </c>
      <c r="C751" s="4">
        <f>tussenblad!E740</f>
        <v>0</v>
      </c>
      <c r="D751" s="4">
        <f>tussenblad!H740</f>
        <v>0</v>
      </c>
      <c r="E751" s="25">
        <f>tussenblad!N740</f>
        <v>0</v>
      </c>
      <c r="F751" s="4">
        <f>tussenblad!O740</f>
        <v>0</v>
      </c>
      <c r="G751" s="4">
        <f>tussenblad!P740</f>
        <v>0</v>
      </c>
      <c r="H751" s="25">
        <f>tussenblad!BT740</f>
        <v>0</v>
      </c>
      <c r="I751" s="4">
        <f>tussenblad!Q740</f>
        <v>0</v>
      </c>
      <c r="J751" s="26">
        <f>tussenblad!R740</f>
        <v>0</v>
      </c>
      <c r="K751" s="4">
        <f>IF(tussenblad!$F740="HC","",tussenblad!F740)</f>
        <v>0</v>
      </c>
      <c r="L751" s="4">
        <f>IF(tussenblad!$F740="HC",1,0)</f>
        <v>0</v>
      </c>
      <c r="M751" s="4" t="str">
        <f>IF(tussenblad!V740="Uit",2,"")</f>
        <v/>
      </c>
      <c r="N751" s="4">
        <f>tussenblad!W740</f>
        <v>0</v>
      </c>
      <c r="O751" s="4">
        <f>tussenblad!BV740</f>
        <v>0</v>
      </c>
      <c r="P751" s="4">
        <f>tussenblad!BW740</f>
        <v>0</v>
      </c>
      <c r="Q751" s="4">
        <f>tussenblad!BX740</f>
        <v>0</v>
      </c>
      <c r="R751" s="4">
        <f>tussenblad!BY740</f>
        <v>0</v>
      </c>
      <c r="S751" s="4">
        <f>tussenblad!BZ740</f>
        <v>0</v>
      </c>
      <c r="T751" s="4">
        <f>tussenblad!CA740</f>
        <v>0</v>
      </c>
      <c r="U751" s="4">
        <f>tussenblad!CB740</f>
        <v>0</v>
      </c>
      <c r="V751" s="4">
        <f>tussenblad!CC740</f>
        <v>0</v>
      </c>
      <c r="W751" s="4" t="s">
        <v>94</v>
      </c>
      <c r="X751" s="4" t="s">
        <v>94</v>
      </c>
      <c r="Y751" s="4" t="s">
        <v>94</v>
      </c>
      <c r="Z751" s="4" t="s">
        <v>95</v>
      </c>
      <c r="AA751" s="4" t="s">
        <v>95</v>
      </c>
      <c r="AB751" s="4" t="s">
        <v>95</v>
      </c>
      <c r="AC751" s="4" t="s">
        <v>91</v>
      </c>
      <c r="AD751" s="4" t="s">
        <v>91</v>
      </c>
      <c r="AE751" s="4">
        <v>0</v>
      </c>
      <c r="AF751" s="4">
        <v>0</v>
      </c>
      <c r="AG751" s="4">
        <f>tussenblad!J740</f>
        <v>0</v>
      </c>
      <c r="AH751" s="4">
        <f>tussenblad!I740</f>
        <v>0</v>
      </c>
    </row>
    <row r="752" spans="1:34" x14ac:dyDescent="0.2">
      <c r="A752" s="4" t="s">
        <v>93</v>
      </c>
      <c r="B752" s="4" t="str">
        <f>IF(C752=0,"&lt;BLANK&gt;",Basisgegevens!$F$3)</f>
        <v>&lt;BLANK&gt;</v>
      </c>
      <c r="C752" s="4">
        <f>tussenblad!E741</f>
        <v>0</v>
      </c>
      <c r="D752" s="4">
        <f>tussenblad!H741</f>
        <v>0</v>
      </c>
      <c r="E752" s="25">
        <f>tussenblad!N741</f>
        <v>0</v>
      </c>
      <c r="F752" s="4">
        <f>tussenblad!O741</f>
        <v>0</v>
      </c>
      <c r="G752" s="4">
        <f>tussenblad!P741</f>
        <v>0</v>
      </c>
      <c r="H752" s="25">
        <f>tussenblad!BT741</f>
        <v>0</v>
      </c>
      <c r="I752" s="4">
        <f>tussenblad!Q741</f>
        <v>0</v>
      </c>
      <c r="J752" s="26">
        <f>tussenblad!R741</f>
        <v>0</v>
      </c>
      <c r="K752" s="4">
        <f>IF(tussenblad!$F741="HC","",tussenblad!F741)</f>
        <v>0</v>
      </c>
      <c r="L752" s="4">
        <f>IF(tussenblad!$F741="HC",1,0)</f>
        <v>0</v>
      </c>
      <c r="M752" s="4" t="str">
        <f>IF(tussenblad!V741="Uit",2,"")</f>
        <v/>
      </c>
      <c r="N752" s="4">
        <f>tussenblad!W741</f>
        <v>0</v>
      </c>
      <c r="O752" s="4">
        <f>tussenblad!BV741</f>
        <v>0</v>
      </c>
      <c r="P752" s="4">
        <f>tussenblad!BW741</f>
        <v>0</v>
      </c>
      <c r="Q752" s="4">
        <f>tussenblad!BX741</f>
        <v>0</v>
      </c>
      <c r="R752" s="4">
        <f>tussenblad!BY741</f>
        <v>0</v>
      </c>
      <c r="S752" s="4">
        <f>tussenblad!BZ741</f>
        <v>0</v>
      </c>
      <c r="T752" s="4">
        <f>tussenblad!CA741</f>
        <v>0</v>
      </c>
      <c r="U752" s="4">
        <f>tussenblad!CB741</f>
        <v>0</v>
      </c>
      <c r="V752" s="4">
        <f>tussenblad!CC741</f>
        <v>0</v>
      </c>
      <c r="W752" s="4" t="s">
        <v>94</v>
      </c>
      <c r="X752" s="4" t="s">
        <v>94</v>
      </c>
      <c r="Y752" s="4" t="s">
        <v>94</v>
      </c>
      <c r="Z752" s="4" t="s">
        <v>95</v>
      </c>
      <c r="AA752" s="4" t="s">
        <v>95</v>
      </c>
      <c r="AB752" s="4" t="s">
        <v>95</v>
      </c>
      <c r="AC752" s="4" t="s">
        <v>91</v>
      </c>
      <c r="AD752" s="4" t="s">
        <v>91</v>
      </c>
      <c r="AE752" s="4">
        <v>0</v>
      </c>
      <c r="AF752" s="4">
        <v>0</v>
      </c>
      <c r="AG752" s="4">
        <f>tussenblad!J741</f>
        <v>0</v>
      </c>
      <c r="AH752" s="4">
        <f>tussenblad!I741</f>
        <v>0</v>
      </c>
    </row>
    <row r="753" spans="1:34" x14ac:dyDescent="0.2">
      <c r="A753" s="4" t="s">
        <v>93</v>
      </c>
      <c r="B753" s="4" t="str">
        <f>IF(C753=0,"&lt;BLANK&gt;",Basisgegevens!$F$3)</f>
        <v>&lt;BLANK&gt;</v>
      </c>
      <c r="C753" s="4">
        <f>tussenblad!E742</f>
        <v>0</v>
      </c>
      <c r="D753" s="4">
        <f>tussenblad!H742</f>
        <v>0</v>
      </c>
      <c r="E753" s="25">
        <f>tussenblad!N742</f>
        <v>0</v>
      </c>
      <c r="F753" s="4">
        <f>tussenblad!O742</f>
        <v>0</v>
      </c>
      <c r="G753" s="4">
        <f>tussenblad!P742</f>
        <v>0</v>
      </c>
      <c r="H753" s="25">
        <f>tussenblad!BT742</f>
        <v>0</v>
      </c>
      <c r="I753" s="4">
        <f>tussenblad!Q742</f>
        <v>0</v>
      </c>
      <c r="J753" s="26">
        <f>tussenblad!R742</f>
        <v>0</v>
      </c>
      <c r="K753" s="4">
        <f>IF(tussenblad!$F742="HC","",tussenblad!F742)</f>
        <v>0</v>
      </c>
      <c r="L753" s="4">
        <f>IF(tussenblad!$F742="HC",1,0)</f>
        <v>0</v>
      </c>
      <c r="M753" s="4" t="str">
        <f>IF(tussenblad!V742="Uit",2,"")</f>
        <v/>
      </c>
      <c r="N753" s="4">
        <f>tussenblad!W742</f>
        <v>0</v>
      </c>
      <c r="O753" s="4">
        <f>tussenblad!BV742</f>
        <v>0</v>
      </c>
      <c r="P753" s="4">
        <f>tussenblad!BW742</f>
        <v>0</v>
      </c>
      <c r="Q753" s="4">
        <f>tussenblad!BX742</f>
        <v>0</v>
      </c>
      <c r="R753" s="4">
        <f>tussenblad!BY742</f>
        <v>0</v>
      </c>
      <c r="S753" s="4">
        <f>tussenblad!BZ742</f>
        <v>0</v>
      </c>
      <c r="T753" s="4">
        <f>tussenblad!CA742</f>
        <v>0</v>
      </c>
      <c r="U753" s="4">
        <f>tussenblad!CB742</f>
        <v>0</v>
      </c>
      <c r="V753" s="4">
        <f>tussenblad!CC742</f>
        <v>0</v>
      </c>
      <c r="W753" s="4" t="s">
        <v>94</v>
      </c>
      <c r="X753" s="4" t="s">
        <v>94</v>
      </c>
      <c r="Y753" s="4" t="s">
        <v>94</v>
      </c>
      <c r="Z753" s="4" t="s">
        <v>95</v>
      </c>
      <c r="AA753" s="4" t="s">
        <v>95</v>
      </c>
      <c r="AB753" s="4" t="s">
        <v>95</v>
      </c>
      <c r="AC753" s="4" t="s">
        <v>91</v>
      </c>
      <c r="AD753" s="4" t="s">
        <v>91</v>
      </c>
      <c r="AE753" s="4">
        <v>0</v>
      </c>
      <c r="AF753" s="4">
        <v>0</v>
      </c>
      <c r="AG753" s="4">
        <f>tussenblad!J742</f>
        <v>0</v>
      </c>
      <c r="AH753" s="4">
        <f>tussenblad!I742</f>
        <v>0</v>
      </c>
    </row>
    <row r="754" spans="1:34" x14ac:dyDescent="0.2">
      <c r="A754" s="4" t="s">
        <v>93</v>
      </c>
      <c r="B754" s="4" t="str">
        <f>IF(C754=0,"&lt;BLANK&gt;",Basisgegevens!$F$3)</f>
        <v>&lt;BLANK&gt;</v>
      </c>
      <c r="C754" s="4">
        <f>tussenblad!E743</f>
        <v>0</v>
      </c>
      <c r="D754" s="4">
        <f>tussenblad!H743</f>
        <v>0</v>
      </c>
      <c r="E754" s="25">
        <f>tussenblad!N743</f>
        <v>0</v>
      </c>
      <c r="F754" s="4">
        <f>tussenblad!O743</f>
        <v>0</v>
      </c>
      <c r="G754" s="4">
        <f>tussenblad!P743</f>
        <v>0</v>
      </c>
      <c r="H754" s="25">
        <f>tussenblad!BT743</f>
        <v>0</v>
      </c>
      <c r="I754" s="4">
        <f>tussenblad!Q743</f>
        <v>0</v>
      </c>
      <c r="J754" s="26">
        <f>tussenblad!R743</f>
        <v>0</v>
      </c>
      <c r="K754" s="4">
        <f>IF(tussenblad!$F743="HC","",tussenblad!F743)</f>
        <v>0</v>
      </c>
      <c r="L754" s="4">
        <f>IF(tussenblad!$F743="HC",1,0)</f>
        <v>0</v>
      </c>
      <c r="M754" s="4" t="str">
        <f>IF(tussenblad!V743="Uit",2,"")</f>
        <v/>
      </c>
      <c r="N754" s="4">
        <f>tussenblad!W743</f>
        <v>0</v>
      </c>
      <c r="O754" s="4">
        <f>tussenblad!BV743</f>
        <v>0</v>
      </c>
      <c r="P754" s="4">
        <f>tussenblad!BW743</f>
        <v>0</v>
      </c>
      <c r="Q754" s="4">
        <f>tussenblad!BX743</f>
        <v>0</v>
      </c>
      <c r="R754" s="4">
        <f>tussenblad!BY743</f>
        <v>0</v>
      </c>
      <c r="S754" s="4">
        <f>tussenblad!BZ743</f>
        <v>0</v>
      </c>
      <c r="T754" s="4">
        <f>tussenblad!CA743</f>
        <v>0</v>
      </c>
      <c r="U754" s="4">
        <f>tussenblad!CB743</f>
        <v>0</v>
      </c>
      <c r="V754" s="4">
        <f>tussenblad!CC743</f>
        <v>0</v>
      </c>
      <c r="W754" s="4" t="s">
        <v>94</v>
      </c>
      <c r="X754" s="4" t="s">
        <v>94</v>
      </c>
      <c r="Y754" s="4" t="s">
        <v>94</v>
      </c>
      <c r="Z754" s="4" t="s">
        <v>95</v>
      </c>
      <c r="AA754" s="4" t="s">
        <v>95</v>
      </c>
      <c r="AB754" s="4" t="s">
        <v>95</v>
      </c>
      <c r="AC754" s="4" t="s">
        <v>91</v>
      </c>
      <c r="AD754" s="4" t="s">
        <v>91</v>
      </c>
      <c r="AE754" s="4">
        <v>0</v>
      </c>
      <c r="AF754" s="4">
        <v>0</v>
      </c>
      <c r="AG754" s="4">
        <f>tussenblad!J743</f>
        <v>0</v>
      </c>
      <c r="AH754" s="4">
        <f>tussenblad!I743</f>
        <v>0</v>
      </c>
    </row>
    <row r="755" spans="1:34" x14ac:dyDescent="0.2">
      <c r="A755" s="4" t="s">
        <v>93</v>
      </c>
      <c r="B755" s="4" t="str">
        <f>IF(C755=0,"&lt;BLANK&gt;",Basisgegevens!$F$3)</f>
        <v>&lt;BLANK&gt;</v>
      </c>
      <c r="C755" s="4">
        <f>tussenblad!E744</f>
        <v>0</v>
      </c>
      <c r="D755" s="4">
        <f>tussenblad!H744</f>
        <v>0</v>
      </c>
      <c r="E755" s="25">
        <f>tussenblad!N744</f>
        <v>0</v>
      </c>
      <c r="F755" s="4">
        <f>tussenblad!O744</f>
        <v>0</v>
      </c>
      <c r="G755" s="4">
        <f>tussenblad!P744</f>
        <v>0</v>
      </c>
      <c r="H755" s="25">
        <f>tussenblad!BT744</f>
        <v>0</v>
      </c>
      <c r="I755" s="4">
        <f>tussenblad!Q744</f>
        <v>0</v>
      </c>
      <c r="J755" s="26">
        <f>tussenblad!R744</f>
        <v>0</v>
      </c>
      <c r="K755" s="4">
        <f>IF(tussenblad!$F744="HC","",tussenblad!F744)</f>
        <v>0</v>
      </c>
      <c r="L755" s="4">
        <f>IF(tussenblad!$F744="HC",1,0)</f>
        <v>0</v>
      </c>
      <c r="M755" s="4" t="str">
        <f>IF(tussenblad!V744="Uit",2,"")</f>
        <v/>
      </c>
      <c r="N755" s="4">
        <f>tussenblad!W744</f>
        <v>0</v>
      </c>
      <c r="O755" s="4">
        <f>tussenblad!BV744</f>
        <v>0</v>
      </c>
      <c r="P755" s="4">
        <f>tussenblad!BW744</f>
        <v>0</v>
      </c>
      <c r="Q755" s="4">
        <f>tussenblad!BX744</f>
        <v>0</v>
      </c>
      <c r="R755" s="4">
        <f>tussenblad!BY744</f>
        <v>0</v>
      </c>
      <c r="S755" s="4">
        <f>tussenblad!BZ744</f>
        <v>0</v>
      </c>
      <c r="T755" s="4">
        <f>tussenblad!CA744</f>
        <v>0</v>
      </c>
      <c r="U755" s="4">
        <f>tussenblad!CB744</f>
        <v>0</v>
      </c>
      <c r="V755" s="4">
        <f>tussenblad!CC744</f>
        <v>0</v>
      </c>
      <c r="W755" s="4" t="s">
        <v>94</v>
      </c>
      <c r="X755" s="4" t="s">
        <v>94</v>
      </c>
      <c r="Y755" s="4" t="s">
        <v>94</v>
      </c>
      <c r="Z755" s="4" t="s">
        <v>95</v>
      </c>
      <c r="AA755" s="4" t="s">
        <v>95</v>
      </c>
      <c r="AB755" s="4" t="s">
        <v>95</v>
      </c>
      <c r="AC755" s="4" t="s">
        <v>91</v>
      </c>
      <c r="AD755" s="4" t="s">
        <v>91</v>
      </c>
      <c r="AE755" s="4">
        <v>0</v>
      </c>
      <c r="AF755" s="4">
        <v>0</v>
      </c>
      <c r="AG755" s="4">
        <f>tussenblad!J744</f>
        <v>0</v>
      </c>
      <c r="AH755" s="4">
        <f>tussenblad!I744</f>
        <v>0</v>
      </c>
    </row>
    <row r="756" spans="1:34" x14ac:dyDescent="0.2">
      <c r="A756" s="4" t="s">
        <v>93</v>
      </c>
      <c r="B756" s="4" t="str">
        <f>IF(C756=0,"&lt;BLANK&gt;",Basisgegevens!$F$3)</f>
        <v>&lt;BLANK&gt;</v>
      </c>
      <c r="C756" s="4">
        <f>tussenblad!E745</f>
        <v>0</v>
      </c>
      <c r="D756" s="4">
        <f>tussenblad!H745</f>
        <v>0</v>
      </c>
      <c r="E756" s="25">
        <f>tussenblad!N745</f>
        <v>0</v>
      </c>
      <c r="F756" s="4">
        <f>tussenblad!O745</f>
        <v>0</v>
      </c>
      <c r="G756" s="4">
        <f>tussenblad!P745</f>
        <v>0</v>
      </c>
      <c r="H756" s="25">
        <f>tussenblad!BT745</f>
        <v>0</v>
      </c>
      <c r="I756" s="4">
        <f>tussenblad!Q745</f>
        <v>0</v>
      </c>
      <c r="J756" s="26">
        <f>tussenblad!R745</f>
        <v>0</v>
      </c>
      <c r="K756" s="4">
        <f>IF(tussenblad!$F745="HC","",tussenblad!F745)</f>
        <v>0</v>
      </c>
      <c r="L756" s="4">
        <f>IF(tussenblad!$F745="HC",1,0)</f>
        <v>0</v>
      </c>
      <c r="M756" s="4" t="str">
        <f>IF(tussenblad!V745="Uit",2,"")</f>
        <v/>
      </c>
      <c r="N756" s="4">
        <f>tussenblad!W745</f>
        <v>0</v>
      </c>
      <c r="O756" s="4">
        <f>tussenblad!BV745</f>
        <v>0</v>
      </c>
      <c r="P756" s="4">
        <f>tussenblad!BW745</f>
        <v>0</v>
      </c>
      <c r="Q756" s="4">
        <f>tussenblad!BX745</f>
        <v>0</v>
      </c>
      <c r="R756" s="4">
        <f>tussenblad!BY745</f>
        <v>0</v>
      </c>
      <c r="S756" s="4">
        <f>tussenblad!BZ745</f>
        <v>0</v>
      </c>
      <c r="T756" s="4">
        <f>tussenblad!CA745</f>
        <v>0</v>
      </c>
      <c r="U756" s="4">
        <f>tussenblad!CB745</f>
        <v>0</v>
      </c>
      <c r="V756" s="4">
        <f>tussenblad!CC745</f>
        <v>0</v>
      </c>
      <c r="W756" s="4" t="s">
        <v>94</v>
      </c>
      <c r="X756" s="4" t="s">
        <v>94</v>
      </c>
      <c r="Y756" s="4" t="s">
        <v>94</v>
      </c>
      <c r="Z756" s="4" t="s">
        <v>95</v>
      </c>
      <c r="AA756" s="4" t="s">
        <v>95</v>
      </c>
      <c r="AB756" s="4" t="s">
        <v>95</v>
      </c>
      <c r="AC756" s="4" t="s">
        <v>91</v>
      </c>
      <c r="AD756" s="4" t="s">
        <v>91</v>
      </c>
      <c r="AE756" s="4">
        <v>0</v>
      </c>
      <c r="AF756" s="4">
        <v>0</v>
      </c>
      <c r="AG756" s="4">
        <f>tussenblad!J745</f>
        <v>0</v>
      </c>
      <c r="AH756" s="4">
        <f>tussenblad!I745</f>
        <v>0</v>
      </c>
    </row>
    <row r="757" spans="1:34" x14ac:dyDescent="0.2">
      <c r="A757" s="4" t="s">
        <v>93</v>
      </c>
      <c r="B757" s="4" t="str">
        <f>IF(C757=0,"&lt;BLANK&gt;",Basisgegevens!$F$3)</f>
        <v>&lt;BLANK&gt;</v>
      </c>
      <c r="C757" s="4">
        <f>tussenblad!E746</f>
        <v>0</v>
      </c>
      <c r="D757" s="4">
        <f>tussenblad!H746</f>
        <v>0</v>
      </c>
      <c r="E757" s="25">
        <f>tussenblad!N746</f>
        <v>0</v>
      </c>
      <c r="F757" s="4">
        <f>tussenblad!O746</f>
        <v>0</v>
      </c>
      <c r="G757" s="4">
        <f>tussenblad!P746</f>
        <v>0</v>
      </c>
      <c r="H757" s="25">
        <f>tussenblad!BT746</f>
        <v>0</v>
      </c>
      <c r="I757" s="4">
        <f>tussenblad!Q746</f>
        <v>0</v>
      </c>
      <c r="J757" s="26">
        <f>tussenblad!R746</f>
        <v>0</v>
      </c>
      <c r="K757" s="4">
        <f>IF(tussenblad!$F746="HC","",tussenblad!F746)</f>
        <v>0</v>
      </c>
      <c r="L757" s="4">
        <f>IF(tussenblad!$F746="HC",1,0)</f>
        <v>0</v>
      </c>
      <c r="M757" s="4" t="str">
        <f>IF(tussenblad!V746="Uit",2,"")</f>
        <v/>
      </c>
      <c r="N757" s="4">
        <f>tussenblad!W746</f>
        <v>0</v>
      </c>
      <c r="O757" s="4">
        <f>tussenblad!BV746</f>
        <v>0</v>
      </c>
      <c r="P757" s="4">
        <f>tussenblad!BW746</f>
        <v>0</v>
      </c>
      <c r="Q757" s="4">
        <f>tussenblad!BX746</f>
        <v>0</v>
      </c>
      <c r="R757" s="4">
        <f>tussenblad!BY746</f>
        <v>0</v>
      </c>
      <c r="S757" s="4">
        <f>tussenblad!BZ746</f>
        <v>0</v>
      </c>
      <c r="T757" s="4">
        <f>tussenblad!CA746</f>
        <v>0</v>
      </c>
      <c r="U757" s="4">
        <f>tussenblad!CB746</f>
        <v>0</v>
      </c>
      <c r="V757" s="4">
        <f>tussenblad!CC746</f>
        <v>0</v>
      </c>
      <c r="W757" s="4" t="s">
        <v>94</v>
      </c>
      <c r="X757" s="4" t="s">
        <v>94</v>
      </c>
      <c r="Y757" s="4" t="s">
        <v>94</v>
      </c>
      <c r="Z757" s="4" t="s">
        <v>95</v>
      </c>
      <c r="AA757" s="4" t="s">
        <v>95</v>
      </c>
      <c r="AB757" s="4" t="s">
        <v>95</v>
      </c>
      <c r="AC757" s="4" t="s">
        <v>91</v>
      </c>
      <c r="AD757" s="4" t="s">
        <v>91</v>
      </c>
      <c r="AE757" s="4">
        <v>0</v>
      </c>
      <c r="AF757" s="4">
        <v>0</v>
      </c>
      <c r="AG757" s="4">
        <f>tussenblad!J746</f>
        <v>0</v>
      </c>
      <c r="AH757" s="4">
        <f>tussenblad!I746</f>
        <v>0</v>
      </c>
    </row>
    <row r="758" spans="1:34" x14ac:dyDescent="0.2">
      <c r="A758" s="4" t="s">
        <v>93</v>
      </c>
      <c r="B758" s="4" t="str">
        <f>IF(C758=0,"&lt;BLANK&gt;",Basisgegevens!$F$3)</f>
        <v>&lt;BLANK&gt;</v>
      </c>
      <c r="C758" s="4">
        <f>tussenblad!E747</f>
        <v>0</v>
      </c>
      <c r="D758" s="4">
        <f>tussenblad!H747</f>
        <v>0</v>
      </c>
      <c r="E758" s="25">
        <f>tussenblad!N747</f>
        <v>0</v>
      </c>
      <c r="F758" s="4">
        <f>tussenblad!O747</f>
        <v>0</v>
      </c>
      <c r="G758" s="4">
        <f>tussenblad!P747</f>
        <v>0</v>
      </c>
      <c r="H758" s="25">
        <f>tussenblad!BT747</f>
        <v>0</v>
      </c>
      <c r="I758" s="4">
        <f>tussenblad!Q747</f>
        <v>0</v>
      </c>
      <c r="J758" s="26">
        <f>tussenblad!R747</f>
        <v>0</v>
      </c>
      <c r="K758" s="4">
        <f>IF(tussenblad!$F747="HC","",tussenblad!F747)</f>
        <v>0</v>
      </c>
      <c r="L758" s="4">
        <f>IF(tussenblad!$F747="HC",1,0)</f>
        <v>0</v>
      </c>
      <c r="M758" s="4" t="str">
        <f>IF(tussenblad!V747="Uit",2,"")</f>
        <v/>
      </c>
      <c r="N758" s="4">
        <f>tussenblad!W747</f>
        <v>0</v>
      </c>
      <c r="O758" s="4">
        <f>tussenblad!BV747</f>
        <v>0</v>
      </c>
      <c r="P758" s="4">
        <f>tussenblad!BW747</f>
        <v>0</v>
      </c>
      <c r="Q758" s="4">
        <f>tussenblad!BX747</f>
        <v>0</v>
      </c>
      <c r="R758" s="4">
        <f>tussenblad!BY747</f>
        <v>0</v>
      </c>
      <c r="S758" s="4">
        <f>tussenblad!BZ747</f>
        <v>0</v>
      </c>
      <c r="T758" s="4">
        <f>tussenblad!CA747</f>
        <v>0</v>
      </c>
      <c r="U758" s="4">
        <f>tussenblad!CB747</f>
        <v>0</v>
      </c>
      <c r="V758" s="4">
        <f>tussenblad!CC747</f>
        <v>0</v>
      </c>
      <c r="W758" s="4" t="s">
        <v>94</v>
      </c>
      <c r="X758" s="4" t="s">
        <v>94</v>
      </c>
      <c r="Y758" s="4" t="s">
        <v>94</v>
      </c>
      <c r="Z758" s="4" t="s">
        <v>95</v>
      </c>
      <c r="AA758" s="4" t="s">
        <v>95</v>
      </c>
      <c r="AB758" s="4" t="s">
        <v>95</v>
      </c>
      <c r="AC758" s="4" t="s">
        <v>91</v>
      </c>
      <c r="AD758" s="4" t="s">
        <v>91</v>
      </c>
      <c r="AE758" s="4">
        <v>0</v>
      </c>
      <c r="AF758" s="4">
        <v>0</v>
      </c>
      <c r="AG758" s="4">
        <f>tussenblad!J747</f>
        <v>0</v>
      </c>
      <c r="AH758" s="4">
        <f>tussenblad!I747</f>
        <v>0</v>
      </c>
    </row>
    <row r="759" spans="1:34" x14ac:dyDescent="0.2">
      <c r="A759" s="4" t="s">
        <v>93</v>
      </c>
      <c r="B759" s="4" t="str">
        <f>IF(C759=0,"&lt;BLANK&gt;",Basisgegevens!$F$3)</f>
        <v>&lt;BLANK&gt;</v>
      </c>
      <c r="C759" s="4">
        <f>tussenblad!E748</f>
        <v>0</v>
      </c>
      <c r="D759" s="4">
        <f>tussenblad!H748</f>
        <v>0</v>
      </c>
      <c r="E759" s="25">
        <f>tussenblad!N748</f>
        <v>0</v>
      </c>
      <c r="F759" s="4">
        <f>tussenblad!O748</f>
        <v>0</v>
      </c>
      <c r="G759" s="4">
        <f>tussenblad!P748</f>
        <v>0</v>
      </c>
      <c r="H759" s="25">
        <f>tussenblad!BT748</f>
        <v>0</v>
      </c>
      <c r="I759" s="4">
        <f>tussenblad!Q748</f>
        <v>0</v>
      </c>
      <c r="J759" s="26">
        <f>tussenblad!R748</f>
        <v>0</v>
      </c>
      <c r="K759" s="4">
        <f>IF(tussenblad!$F748="HC","",tussenblad!F748)</f>
        <v>0</v>
      </c>
      <c r="L759" s="4">
        <f>IF(tussenblad!$F748="HC",1,0)</f>
        <v>0</v>
      </c>
      <c r="M759" s="4" t="str">
        <f>IF(tussenblad!V748="Uit",2,"")</f>
        <v/>
      </c>
      <c r="N759" s="4">
        <f>tussenblad!W748</f>
        <v>0</v>
      </c>
      <c r="O759" s="4">
        <f>tussenblad!BV748</f>
        <v>0</v>
      </c>
      <c r="P759" s="4">
        <f>tussenblad!BW748</f>
        <v>0</v>
      </c>
      <c r="Q759" s="4">
        <f>tussenblad!BX748</f>
        <v>0</v>
      </c>
      <c r="R759" s="4">
        <f>tussenblad!BY748</f>
        <v>0</v>
      </c>
      <c r="S759" s="4">
        <f>tussenblad!BZ748</f>
        <v>0</v>
      </c>
      <c r="T759" s="4">
        <f>tussenblad!CA748</f>
        <v>0</v>
      </c>
      <c r="U759" s="4">
        <f>tussenblad!CB748</f>
        <v>0</v>
      </c>
      <c r="V759" s="4">
        <f>tussenblad!CC748</f>
        <v>0</v>
      </c>
      <c r="W759" s="4" t="s">
        <v>94</v>
      </c>
      <c r="X759" s="4" t="s">
        <v>94</v>
      </c>
      <c r="Y759" s="4" t="s">
        <v>94</v>
      </c>
      <c r="Z759" s="4" t="s">
        <v>95</v>
      </c>
      <c r="AA759" s="4" t="s">
        <v>95</v>
      </c>
      <c r="AB759" s="4" t="s">
        <v>95</v>
      </c>
      <c r="AC759" s="4" t="s">
        <v>91</v>
      </c>
      <c r="AD759" s="4" t="s">
        <v>91</v>
      </c>
      <c r="AE759" s="4">
        <v>0</v>
      </c>
      <c r="AF759" s="4">
        <v>0</v>
      </c>
      <c r="AG759" s="4">
        <f>tussenblad!J748</f>
        <v>0</v>
      </c>
      <c r="AH759" s="4">
        <f>tussenblad!I748</f>
        <v>0</v>
      </c>
    </row>
    <row r="760" spans="1:34" x14ac:dyDescent="0.2">
      <c r="A760" s="4" t="s">
        <v>93</v>
      </c>
      <c r="B760" s="4" t="str">
        <f>IF(C760=0,"&lt;BLANK&gt;",Basisgegevens!$F$3)</f>
        <v>&lt;BLANK&gt;</v>
      </c>
      <c r="C760" s="4">
        <f>tussenblad!E749</f>
        <v>0</v>
      </c>
      <c r="D760" s="4">
        <f>tussenblad!H749</f>
        <v>0</v>
      </c>
      <c r="E760" s="25">
        <f>tussenblad!N749</f>
        <v>0</v>
      </c>
      <c r="F760" s="4">
        <f>tussenblad!O749</f>
        <v>0</v>
      </c>
      <c r="G760" s="4">
        <f>tussenblad!P749</f>
        <v>0</v>
      </c>
      <c r="H760" s="25">
        <f>tussenblad!BT749</f>
        <v>0</v>
      </c>
      <c r="I760" s="4">
        <f>tussenblad!Q749</f>
        <v>0</v>
      </c>
      <c r="J760" s="26">
        <f>tussenblad!R749</f>
        <v>0</v>
      </c>
      <c r="K760" s="4">
        <f>IF(tussenblad!$F749="HC","",tussenblad!F749)</f>
        <v>0</v>
      </c>
      <c r="L760" s="4">
        <f>IF(tussenblad!$F749="HC",1,0)</f>
        <v>0</v>
      </c>
      <c r="M760" s="4" t="str">
        <f>IF(tussenblad!V749="Uit",2,"")</f>
        <v/>
      </c>
      <c r="N760" s="4">
        <f>tussenblad!W749</f>
        <v>0</v>
      </c>
      <c r="O760" s="4">
        <f>tussenblad!BV749</f>
        <v>0</v>
      </c>
      <c r="P760" s="4">
        <f>tussenblad!BW749</f>
        <v>0</v>
      </c>
      <c r="Q760" s="4">
        <f>tussenblad!BX749</f>
        <v>0</v>
      </c>
      <c r="R760" s="4">
        <f>tussenblad!BY749</f>
        <v>0</v>
      </c>
      <c r="S760" s="4">
        <f>tussenblad!BZ749</f>
        <v>0</v>
      </c>
      <c r="T760" s="4">
        <f>tussenblad!CA749</f>
        <v>0</v>
      </c>
      <c r="U760" s="4">
        <f>tussenblad!CB749</f>
        <v>0</v>
      </c>
      <c r="V760" s="4">
        <f>tussenblad!CC749</f>
        <v>0</v>
      </c>
      <c r="W760" s="4" t="s">
        <v>94</v>
      </c>
      <c r="X760" s="4" t="s">
        <v>94</v>
      </c>
      <c r="Y760" s="4" t="s">
        <v>94</v>
      </c>
      <c r="Z760" s="4" t="s">
        <v>95</v>
      </c>
      <c r="AA760" s="4" t="s">
        <v>95</v>
      </c>
      <c r="AB760" s="4" t="s">
        <v>95</v>
      </c>
      <c r="AC760" s="4" t="s">
        <v>91</v>
      </c>
      <c r="AD760" s="4" t="s">
        <v>91</v>
      </c>
      <c r="AE760" s="4">
        <v>0</v>
      </c>
      <c r="AF760" s="4">
        <v>0</v>
      </c>
      <c r="AG760" s="4">
        <f>tussenblad!J749</f>
        <v>0</v>
      </c>
      <c r="AH760" s="4">
        <f>tussenblad!I749</f>
        <v>0</v>
      </c>
    </row>
    <row r="761" spans="1:34" x14ac:dyDescent="0.2">
      <c r="A761" s="4" t="s">
        <v>93</v>
      </c>
      <c r="B761" s="4" t="str">
        <f>IF(C761=0,"&lt;BLANK&gt;",Basisgegevens!$F$3)</f>
        <v>&lt;BLANK&gt;</v>
      </c>
      <c r="C761" s="4">
        <f>tussenblad!E750</f>
        <v>0</v>
      </c>
      <c r="D761" s="4">
        <f>tussenblad!H750</f>
        <v>0</v>
      </c>
      <c r="E761" s="25">
        <f>tussenblad!N750</f>
        <v>0</v>
      </c>
      <c r="F761" s="4">
        <f>tussenblad!O750</f>
        <v>0</v>
      </c>
      <c r="G761" s="4">
        <f>tussenblad!P750</f>
        <v>0</v>
      </c>
      <c r="H761" s="25">
        <f>tussenblad!BT750</f>
        <v>0</v>
      </c>
      <c r="I761" s="4">
        <f>tussenblad!Q750</f>
        <v>0</v>
      </c>
      <c r="J761" s="26">
        <f>tussenblad!R750</f>
        <v>0</v>
      </c>
      <c r="K761" s="4">
        <f>IF(tussenblad!$F750="HC","",tussenblad!F750)</f>
        <v>0</v>
      </c>
      <c r="L761" s="4">
        <f>IF(tussenblad!$F750="HC",1,0)</f>
        <v>0</v>
      </c>
      <c r="M761" s="4" t="str">
        <f>IF(tussenblad!V750="Uit",2,"")</f>
        <v/>
      </c>
      <c r="N761" s="4">
        <f>tussenblad!W750</f>
        <v>0</v>
      </c>
      <c r="O761" s="4">
        <f>tussenblad!BV750</f>
        <v>0</v>
      </c>
      <c r="P761" s="4">
        <f>tussenblad!BW750</f>
        <v>0</v>
      </c>
      <c r="Q761" s="4">
        <f>tussenblad!BX750</f>
        <v>0</v>
      </c>
      <c r="R761" s="4">
        <f>tussenblad!BY750</f>
        <v>0</v>
      </c>
      <c r="S761" s="4">
        <f>tussenblad!BZ750</f>
        <v>0</v>
      </c>
      <c r="T761" s="4">
        <f>tussenblad!CA750</f>
        <v>0</v>
      </c>
      <c r="U761" s="4">
        <f>tussenblad!CB750</f>
        <v>0</v>
      </c>
      <c r="V761" s="4">
        <f>tussenblad!CC750</f>
        <v>0</v>
      </c>
      <c r="W761" s="4" t="s">
        <v>94</v>
      </c>
      <c r="X761" s="4" t="s">
        <v>94</v>
      </c>
      <c r="Y761" s="4" t="s">
        <v>94</v>
      </c>
      <c r="Z761" s="4" t="s">
        <v>95</v>
      </c>
      <c r="AA761" s="4" t="s">
        <v>95</v>
      </c>
      <c r="AB761" s="4" t="s">
        <v>95</v>
      </c>
      <c r="AC761" s="4" t="s">
        <v>91</v>
      </c>
      <c r="AD761" s="4" t="s">
        <v>91</v>
      </c>
      <c r="AE761" s="4">
        <v>0</v>
      </c>
      <c r="AF761" s="4">
        <v>0</v>
      </c>
      <c r="AG761" s="4">
        <f>tussenblad!J750</f>
        <v>0</v>
      </c>
      <c r="AH761" s="4">
        <f>tussenblad!I750</f>
        <v>0</v>
      </c>
    </row>
    <row r="762" spans="1:34" x14ac:dyDescent="0.2">
      <c r="A762" s="4" t="s">
        <v>93</v>
      </c>
      <c r="B762" s="4" t="str">
        <f>IF(C762=0,"&lt;BLANK&gt;",Basisgegevens!$F$3)</f>
        <v>&lt;BLANK&gt;</v>
      </c>
      <c r="C762" s="4">
        <f>tussenblad!E751</f>
        <v>0</v>
      </c>
      <c r="D762" s="4">
        <f>tussenblad!H751</f>
        <v>0</v>
      </c>
      <c r="E762" s="25">
        <f>tussenblad!N751</f>
        <v>0</v>
      </c>
      <c r="F762" s="4">
        <f>tussenblad!O751</f>
        <v>0</v>
      </c>
      <c r="G762" s="4">
        <f>tussenblad!P751</f>
        <v>0</v>
      </c>
      <c r="H762" s="25">
        <f>tussenblad!BT751</f>
        <v>0</v>
      </c>
      <c r="I762" s="4">
        <f>tussenblad!Q751</f>
        <v>0</v>
      </c>
      <c r="J762" s="26">
        <f>tussenblad!R751</f>
        <v>0</v>
      </c>
      <c r="K762" s="4">
        <f>IF(tussenblad!$F751="HC","",tussenblad!F751)</f>
        <v>0</v>
      </c>
      <c r="L762" s="4">
        <f>IF(tussenblad!$F751="HC",1,0)</f>
        <v>0</v>
      </c>
      <c r="M762" s="4" t="str">
        <f>IF(tussenblad!V751="Uit",2,"")</f>
        <v/>
      </c>
      <c r="N762" s="4">
        <f>tussenblad!W751</f>
        <v>0</v>
      </c>
      <c r="O762" s="4">
        <f>tussenblad!BV751</f>
        <v>0</v>
      </c>
      <c r="P762" s="4">
        <f>tussenblad!BW751</f>
        <v>0</v>
      </c>
      <c r="Q762" s="4">
        <f>tussenblad!BX751</f>
        <v>0</v>
      </c>
      <c r="R762" s="4">
        <f>tussenblad!BY751</f>
        <v>0</v>
      </c>
      <c r="S762" s="4">
        <f>tussenblad!BZ751</f>
        <v>0</v>
      </c>
      <c r="T762" s="4">
        <f>tussenblad!CA751</f>
        <v>0</v>
      </c>
      <c r="U762" s="4">
        <f>tussenblad!CB751</f>
        <v>0</v>
      </c>
      <c r="V762" s="4">
        <f>tussenblad!CC751</f>
        <v>0</v>
      </c>
      <c r="W762" s="4" t="s">
        <v>94</v>
      </c>
      <c r="X762" s="4" t="s">
        <v>94</v>
      </c>
      <c r="Y762" s="4" t="s">
        <v>94</v>
      </c>
      <c r="Z762" s="4" t="s">
        <v>95</v>
      </c>
      <c r="AA762" s="4" t="s">
        <v>95</v>
      </c>
      <c r="AB762" s="4" t="s">
        <v>95</v>
      </c>
      <c r="AC762" s="4" t="s">
        <v>91</v>
      </c>
      <c r="AD762" s="4" t="s">
        <v>91</v>
      </c>
      <c r="AE762" s="4">
        <v>0</v>
      </c>
      <c r="AF762" s="4">
        <v>0</v>
      </c>
      <c r="AG762" s="4">
        <f>tussenblad!J751</f>
        <v>0</v>
      </c>
      <c r="AH762" s="4">
        <f>tussenblad!I751</f>
        <v>0</v>
      </c>
    </row>
    <row r="763" spans="1:34" x14ac:dyDescent="0.2">
      <c r="A763" s="4" t="s">
        <v>93</v>
      </c>
      <c r="B763" s="4" t="str">
        <f>IF(C763=0,"&lt;BLANK&gt;",Basisgegevens!$F$3)</f>
        <v>&lt;BLANK&gt;</v>
      </c>
      <c r="C763" s="4">
        <f>tussenblad!E752</f>
        <v>0</v>
      </c>
      <c r="D763" s="4">
        <f>tussenblad!H752</f>
        <v>0</v>
      </c>
      <c r="E763" s="25">
        <f>tussenblad!N752</f>
        <v>0</v>
      </c>
      <c r="F763" s="4">
        <f>tussenblad!O752</f>
        <v>0</v>
      </c>
      <c r="G763" s="4">
        <f>tussenblad!P752</f>
        <v>0</v>
      </c>
      <c r="H763" s="25">
        <f>tussenblad!BT752</f>
        <v>0</v>
      </c>
      <c r="I763" s="4">
        <f>tussenblad!Q752</f>
        <v>0</v>
      </c>
      <c r="J763" s="26">
        <f>tussenblad!R752</f>
        <v>0</v>
      </c>
      <c r="K763" s="4">
        <f>IF(tussenblad!$F752="HC","",tussenblad!F752)</f>
        <v>0</v>
      </c>
      <c r="L763" s="4">
        <f>IF(tussenblad!$F752="HC",1,0)</f>
        <v>0</v>
      </c>
      <c r="M763" s="4" t="str">
        <f>IF(tussenblad!V752="Uit",2,"")</f>
        <v/>
      </c>
      <c r="N763" s="4">
        <f>tussenblad!W752</f>
        <v>0</v>
      </c>
      <c r="O763" s="4">
        <f>tussenblad!BV752</f>
        <v>0</v>
      </c>
      <c r="P763" s="4">
        <f>tussenblad!BW752</f>
        <v>0</v>
      </c>
      <c r="Q763" s="4">
        <f>tussenblad!BX752</f>
        <v>0</v>
      </c>
      <c r="R763" s="4">
        <f>tussenblad!BY752</f>
        <v>0</v>
      </c>
      <c r="S763" s="4">
        <f>tussenblad!BZ752</f>
        <v>0</v>
      </c>
      <c r="T763" s="4">
        <f>tussenblad!CA752</f>
        <v>0</v>
      </c>
      <c r="U763" s="4">
        <f>tussenblad!CB752</f>
        <v>0</v>
      </c>
      <c r="V763" s="4">
        <f>tussenblad!CC752</f>
        <v>0</v>
      </c>
      <c r="W763" s="4" t="s">
        <v>94</v>
      </c>
      <c r="X763" s="4" t="s">
        <v>94</v>
      </c>
      <c r="Y763" s="4" t="s">
        <v>94</v>
      </c>
      <c r="Z763" s="4" t="s">
        <v>95</v>
      </c>
      <c r="AA763" s="4" t="s">
        <v>95</v>
      </c>
      <c r="AB763" s="4" t="s">
        <v>95</v>
      </c>
      <c r="AC763" s="4" t="s">
        <v>91</v>
      </c>
      <c r="AD763" s="4" t="s">
        <v>91</v>
      </c>
      <c r="AE763" s="4">
        <v>0</v>
      </c>
      <c r="AF763" s="4">
        <v>0</v>
      </c>
      <c r="AG763" s="4">
        <f>tussenblad!J752</f>
        <v>0</v>
      </c>
      <c r="AH763" s="4">
        <f>tussenblad!I752</f>
        <v>0</v>
      </c>
    </row>
    <row r="764" spans="1:34" x14ac:dyDescent="0.2">
      <c r="A764" s="4" t="s">
        <v>93</v>
      </c>
      <c r="B764" s="4" t="str">
        <f>IF(C764=0,"&lt;BLANK&gt;",Basisgegevens!$F$3)</f>
        <v>&lt;BLANK&gt;</v>
      </c>
      <c r="C764" s="4">
        <f>tussenblad!E753</f>
        <v>0</v>
      </c>
      <c r="D764" s="4">
        <f>tussenblad!H753</f>
        <v>0</v>
      </c>
      <c r="E764" s="25">
        <f>tussenblad!N753</f>
        <v>0</v>
      </c>
      <c r="F764" s="4">
        <f>tussenblad!O753</f>
        <v>0</v>
      </c>
      <c r="G764" s="4">
        <f>tussenblad!P753</f>
        <v>0</v>
      </c>
      <c r="H764" s="25">
        <f>tussenblad!BT753</f>
        <v>0</v>
      </c>
      <c r="I764" s="4">
        <f>tussenblad!Q753</f>
        <v>0</v>
      </c>
      <c r="J764" s="26">
        <f>tussenblad!R753</f>
        <v>0</v>
      </c>
      <c r="K764" s="4">
        <f>IF(tussenblad!$F753="HC","",tussenblad!F753)</f>
        <v>0</v>
      </c>
      <c r="L764" s="4">
        <f>IF(tussenblad!$F753="HC",1,0)</f>
        <v>0</v>
      </c>
      <c r="M764" s="4" t="str">
        <f>IF(tussenblad!V753="Uit",2,"")</f>
        <v/>
      </c>
      <c r="N764" s="4">
        <f>tussenblad!W753</f>
        <v>0</v>
      </c>
      <c r="O764" s="4">
        <f>tussenblad!BV753</f>
        <v>0</v>
      </c>
      <c r="P764" s="4">
        <f>tussenblad!BW753</f>
        <v>0</v>
      </c>
      <c r="Q764" s="4">
        <f>tussenblad!BX753</f>
        <v>0</v>
      </c>
      <c r="R764" s="4">
        <f>tussenblad!BY753</f>
        <v>0</v>
      </c>
      <c r="S764" s="4">
        <f>tussenblad!BZ753</f>
        <v>0</v>
      </c>
      <c r="T764" s="4">
        <f>tussenblad!CA753</f>
        <v>0</v>
      </c>
      <c r="U764" s="4">
        <f>tussenblad!CB753</f>
        <v>0</v>
      </c>
      <c r="V764" s="4">
        <f>tussenblad!CC753</f>
        <v>0</v>
      </c>
      <c r="W764" s="4" t="s">
        <v>94</v>
      </c>
      <c r="X764" s="4" t="s">
        <v>94</v>
      </c>
      <c r="Y764" s="4" t="s">
        <v>94</v>
      </c>
      <c r="Z764" s="4" t="s">
        <v>95</v>
      </c>
      <c r="AA764" s="4" t="s">
        <v>95</v>
      </c>
      <c r="AB764" s="4" t="s">
        <v>95</v>
      </c>
      <c r="AC764" s="4" t="s">
        <v>91</v>
      </c>
      <c r="AD764" s="4" t="s">
        <v>91</v>
      </c>
      <c r="AE764" s="4">
        <v>0</v>
      </c>
      <c r="AF764" s="4">
        <v>0</v>
      </c>
      <c r="AG764" s="4">
        <f>tussenblad!J753</f>
        <v>0</v>
      </c>
      <c r="AH764" s="4">
        <f>tussenblad!I753</f>
        <v>0</v>
      </c>
    </row>
    <row r="765" spans="1:34" x14ac:dyDescent="0.2">
      <c r="A765" s="4" t="s">
        <v>93</v>
      </c>
      <c r="B765" s="4" t="str">
        <f>IF(C765=0,"&lt;BLANK&gt;",Basisgegevens!$F$3)</f>
        <v>&lt;BLANK&gt;</v>
      </c>
      <c r="C765" s="4">
        <f>tussenblad!E754</f>
        <v>0</v>
      </c>
      <c r="D765" s="4">
        <f>tussenblad!H754</f>
        <v>0</v>
      </c>
      <c r="E765" s="25">
        <f>tussenblad!N754</f>
        <v>0</v>
      </c>
      <c r="F765" s="4">
        <f>tussenblad!O754</f>
        <v>0</v>
      </c>
      <c r="G765" s="4">
        <f>tussenblad!P754</f>
        <v>0</v>
      </c>
      <c r="H765" s="25">
        <f>tussenblad!BT754</f>
        <v>0</v>
      </c>
      <c r="I765" s="4">
        <f>tussenblad!Q754</f>
        <v>0</v>
      </c>
      <c r="J765" s="26">
        <f>tussenblad!R754</f>
        <v>0</v>
      </c>
      <c r="K765" s="4">
        <f>IF(tussenblad!$F754="HC","",tussenblad!F754)</f>
        <v>0</v>
      </c>
      <c r="L765" s="4">
        <f>IF(tussenblad!$F754="HC",1,0)</f>
        <v>0</v>
      </c>
      <c r="M765" s="4" t="str">
        <f>IF(tussenblad!V754="Uit",2,"")</f>
        <v/>
      </c>
      <c r="N765" s="4">
        <f>tussenblad!W754</f>
        <v>0</v>
      </c>
      <c r="O765" s="4">
        <f>tussenblad!BV754</f>
        <v>0</v>
      </c>
      <c r="P765" s="4">
        <f>tussenblad!BW754</f>
        <v>0</v>
      </c>
      <c r="Q765" s="4">
        <f>tussenblad!BX754</f>
        <v>0</v>
      </c>
      <c r="R765" s="4">
        <f>tussenblad!BY754</f>
        <v>0</v>
      </c>
      <c r="S765" s="4">
        <f>tussenblad!BZ754</f>
        <v>0</v>
      </c>
      <c r="T765" s="4">
        <f>tussenblad!CA754</f>
        <v>0</v>
      </c>
      <c r="U765" s="4">
        <f>tussenblad!CB754</f>
        <v>0</v>
      </c>
      <c r="V765" s="4">
        <f>tussenblad!CC754</f>
        <v>0</v>
      </c>
      <c r="W765" s="4" t="s">
        <v>94</v>
      </c>
      <c r="X765" s="4" t="s">
        <v>94</v>
      </c>
      <c r="Y765" s="4" t="s">
        <v>94</v>
      </c>
      <c r="Z765" s="4" t="s">
        <v>95</v>
      </c>
      <c r="AA765" s="4" t="s">
        <v>95</v>
      </c>
      <c r="AB765" s="4" t="s">
        <v>95</v>
      </c>
      <c r="AC765" s="4" t="s">
        <v>91</v>
      </c>
      <c r="AD765" s="4" t="s">
        <v>91</v>
      </c>
      <c r="AE765" s="4">
        <v>0</v>
      </c>
      <c r="AF765" s="4">
        <v>0</v>
      </c>
      <c r="AG765" s="4">
        <f>tussenblad!J754</f>
        <v>0</v>
      </c>
      <c r="AH765" s="4">
        <f>tussenblad!I754</f>
        <v>0</v>
      </c>
    </row>
    <row r="766" spans="1:34" x14ac:dyDescent="0.2">
      <c r="A766" s="4" t="s">
        <v>93</v>
      </c>
      <c r="B766" s="4" t="str">
        <f>IF(C766=0,"&lt;BLANK&gt;",Basisgegevens!$F$3)</f>
        <v>&lt;BLANK&gt;</v>
      </c>
      <c r="C766" s="4">
        <f>tussenblad!E755</f>
        <v>0</v>
      </c>
      <c r="D766" s="4">
        <f>tussenblad!H755</f>
        <v>0</v>
      </c>
      <c r="E766" s="25">
        <f>tussenblad!N755</f>
        <v>0</v>
      </c>
      <c r="F766" s="4">
        <f>tussenblad!O755</f>
        <v>0</v>
      </c>
      <c r="G766" s="4">
        <f>tussenblad!P755</f>
        <v>0</v>
      </c>
      <c r="H766" s="25">
        <f>tussenblad!BT755</f>
        <v>0</v>
      </c>
      <c r="I766" s="4">
        <f>tussenblad!Q755</f>
        <v>0</v>
      </c>
      <c r="J766" s="26">
        <f>tussenblad!R755</f>
        <v>0</v>
      </c>
      <c r="K766" s="4">
        <f>IF(tussenblad!$F755="HC","",tussenblad!F755)</f>
        <v>0</v>
      </c>
      <c r="L766" s="4">
        <f>IF(tussenblad!$F755="HC",1,0)</f>
        <v>0</v>
      </c>
      <c r="M766" s="4" t="str">
        <f>IF(tussenblad!V755="Uit",2,"")</f>
        <v/>
      </c>
      <c r="N766" s="4">
        <f>tussenblad!W755</f>
        <v>0</v>
      </c>
      <c r="O766" s="4">
        <f>tussenblad!BV755</f>
        <v>0</v>
      </c>
      <c r="P766" s="4">
        <f>tussenblad!BW755</f>
        <v>0</v>
      </c>
      <c r="Q766" s="4">
        <f>tussenblad!BX755</f>
        <v>0</v>
      </c>
      <c r="R766" s="4">
        <f>tussenblad!BY755</f>
        <v>0</v>
      </c>
      <c r="S766" s="4">
        <f>tussenblad!BZ755</f>
        <v>0</v>
      </c>
      <c r="T766" s="4">
        <f>tussenblad!CA755</f>
        <v>0</v>
      </c>
      <c r="U766" s="4">
        <f>tussenblad!CB755</f>
        <v>0</v>
      </c>
      <c r="V766" s="4">
        <f>tussenblad!CC755</f>
        <v>0</v>
      </c>
      <c r="W766" s="4" t="s">
        <v>94</v>
      </c>
      <c r="X766" s="4" t="s">
        <v>94</v>
      </c>
      <c r="Y766" s="4" t="s">
        <v>94</v>
      </c>
      <c r="Z766" s="4" t="s">
        <v>95</v>
      </c>
      <c r="AA766" s="4" t="s">
        <v>95</v>
      </c>
      <c r="AB766" s="4" t="s">
        <v>95</v>
      </c>
      <c r="AC766" s="4" t="s">
        <v>91</v>
      </c>
      <c r="AD766" s="4" t="s">
        <v>91</v>
      </c>
      <c r="AE766" s="4">
        <v>0</v>
      </c>
      <c r="AF766" s="4">
        <v>0</v>
      </c>
      <c r="AG766" s="4">
        <f>tussenblad!J755</f>
        <v>0</v>
      </c>
      <c r="AH766" s="4">
        <f>tussenblad!I755</f>
        <v>0</v>
      </c>
    </row>
    <row r="767" spans="1:34" x14ac:dyDescent="0.2">
      <c r="A767" s="4" t="s">
        <v>93</v>
      </c>
      <c r="B767" s="4" t="str">
        <f>IF(C767=0,"&lt;BLANK&gt;",Basisgegevens!$F$3)</f>
        <v>&lt;BLANK&gt;</v>
      </c>
      <c r="C767" s="4">
        <f>tussenblad!E756</f>
        <v>0</v>
      </c>
      <c r="D767" s="4">
        <f>tussenblad!H756</f>
        <v>0</v>
      </c>
      <c r="E767" s="25">
        <f>tussenblad!N756</f>
        <v>0</v>
      </c>
      <c r="F767" s="4">
        <f>tussenblad!O756</f>
        <v>0</v>
      </c>
      <c r="G767" s="4">
        <f>tussenblad!P756</f>
        <v>0</v>
      </c>
      <c r="H767" s="25">
        <f>tussenblad!BT756</f>
        <v>0</v>
      </c>
      <c r="I767" s="4">
        <f>tussenblad!Q756</f>
        <v>0</v>
      </c>
      <c r="J767" s="26">
        <f>tussenblad!R756</f>
        <v>0</v>
      </c>
      <c r="K767" s="4">
        <f>IF(tussenblad!$F756="HC","",tussenblad!F756)</f>
        <v>0</v>
      </c>
      <c r="L767" s="4">
        <f>IF(tussenblad!$F756="HC",1,0)</f>
        <v>0</v>
      </c>
      <c r="M767" s="4" t="str">
        <f>IF(tussenblad!V756="Uit",2,"")</f>
        <v/>
      </c>
      <c r="N767" s="4">
        <f>tussenblad!W756</f>
        <v>0</v>
      </c>
      <c r="O767" s="4">
        <f>tussenblad!BV756</f>
        <v>0</v>
      </c>
      <c r="P767" s="4">
        <f>tussenblad!BW756</f>
        <v>0</v>
      </c>
      <c r="Q767" s="4">
        <f>tussenblad!BX756</f>
        <v>0</v>
      </c>
      <c r="R767" s="4">
        <f>tussenblad!BY756</f>
        <v>0</v>
      </c>
      <c r="S767" s="4">
        <f>tussenblad!BZ756</f>
        <v>0</v>
      </c>
      <c r="T767" s="4">
        <f>tussenblad!CA756</f>
        <v>0</v>
      </c>
      <c r="U767" s="4">
        <f>tussenblad!CB756</f>
        <v>0</v>
      </c>
      <c r="V767" s="4">
        <f>tussenblad!CC756</f>
        <v>0</v>
      </c>
      <c r="W767" s="4" t="s">
        <v>94</v>
      </c>
      <c r="X767" s="4" t="s">
        <v>94</v>
      </c>
      <c r="Y767" s="4" t="s">
        <v>94</v>
      </c>
      <c r="Z767" s="4" t="s">
        <v>95</v>
      </c>
      <c r="AA767" s="4" t="s">
        <v>95</v>
      </c>
      <c r="AB767" s="4" t="s">
        <v>95</v>
      </c>
      <c r="AC767" s="4" t="s">
        <v>91</v>
      </c>
      <c r="AD767" s="4" t="s">
        <v>91</v>
      </c>
      <c r="AE767" s="4">
        <v>0</v>
      </c>
      <c r="AF767" s="4">
        <v>0</v>
      </c>
      <c r="AG767" s="4">
        <f>tussenblad!J756</f>
        <v>0</v>
      </c>
      <c r="AH767" s="4">
        <f>tussenblad!I756</f>
        <v>0</v>
      </c>
    </row>
    <row r="768" spans="1:34" x14ac:dyDescent="0.2">
      <c r="A768" s="4" t="s">
        <v>93</v>
      </c>
      <c r="B768" s="4" t="str">
        <f>IF(C768=0,"&lt;BLANK&gt;",Basisgegevens!$F$3)</f>
        <v>&lt;BLANK&gt;</v>
      </c>
      <c r="C768" s="4">
        <f>tussenblad!E757</f>
        <v>0</v>
      </c>
      <c r="D768" s="4">
        <f>tussenblad!H757</f>
        <v>0</v>
      </c>
      <c r="E768" s="25">
        <f>tussenblad!N757</f>
        <v>0</v>
      </c>
      <c r="F768" s="4">
        <f>tussenblad!O757</f>
        <v>0</v>
      </c>
      <c r="G768" s="4">
        <f>tussenblad!P757</f>
        <v>0</v>
      </c>
      <c r="H768" s="25">
        <f>tussenblad!BT757</f>
        <v>0</v>
      </c>
      <c r="I768" s="4">
        <f>tussenblad!Q757</f>
        <v>0</v>
      </c>
      <c r="J768" s="26">
        <f>tussenblad!R757</f>
        <v>0</v>
      </c>
      <c r="K768" s="4">
        <f>IF(tussenblad!$F757="HC","",tussenblad!F757)</f>
        <v>0</v>
      </c>
      <c r="L768" s="4">
        <f>IF(tussenblad!$F757="HC",1,0)</f>
        <v>0</v>
      </c>
      <c r="M768" s="4" t="str">
        <f>IF(tussenblad!V757="Uit",2,"")</f>
        <v/>
      </c>
      <c r="N768" s="4">
        <f>tussenblad!W757</f>
        <v>0</v>
      </c>
      <c r="O768" s="4">
        <f>tussenblad!BV757</f>
        <v>0</v>
      </c>
      <c r="P768" s="4">
        <f>tussenblad!BW757</f>
        <v>0</v>
      </c>
      <c r="Q768" s="4">
        <f>tussenblad!BX757</f>
        <v>0</v>
      </c>
      <c r="R768" s="4">
        <f>tussenblad!BY757</f>
        <v>0</v>
      </c>
      <c r="S768" s="4">
        <f>tussenblad!BZ757</f>
        <v>0</v>
      </c>
      <c r="T768" s="4">
        <f>tussenblad!CA757</f>
        <v>0</v>
      </c>
      <c r="U768" s="4">
        <f>tussenblad!CB757</f>
        <v>0</v>
      </c>
      <c r="V768" s="4">
        <f>tussenblad!CC757</f>
        <v>0</v>
      </c>
      <c r="W768" s="4" t="s">
        <v>94</v>
      </c>
      <c r="X768" s="4" t="s">
        <v>94</v>
      </c>
      <c r="Y768" s="4" t="s">
        <v>94</v>
      </c>
      <c r="Z768" s="4" t="s">
        <v>95</v>
      </c>
      <c r="AA768" s="4" t="s">
        <v>95</v>
      </c>
      <c r="AB768" s="4" t="s">
        <v>95</v>
      </c>
      <c r="AC768" s="4" t="s">
        <v>91</v>
      </c>
      <c r="AD768" s="4" t="s">
        <v>91</v>
      </c>
      <c r="AE768" s="4">
        <v>0</v>
      </c>
      <c r="AF768" s="4">
        <v>0</v>
      </c>
      <c r="AG768" s="4">
        <f>tussenblad!J757</f>
        <v>0</v>
      </c>
      <c r="AH768" s="4">
        <f>tussenblad!I757</f>
        <v>0</v>
      </c>
    </row>
    <row r="769" spans="1:34" x14ac:dyDescent="0.2">
      <c r="A769" s="4" t="s">
        <v>93</v>
      </c>
      <c r="B769" s="4" t="str">
        <f>IF(C769=0,"&lt;BLANK&gt;",Basisgegevens!$F$3)</f>
        <v>&lt;BLANK&gt;</v>
      </c>
      <c r="C769" s="4">
        <f>tussenblad!E758</f>
        <v>0</v>
      </c>
      <c r="D769" s="4">
        <f>tussenblad!H758</f>
        <v>0</v>
      </c>
      <c r="E769" s="25">
        <f>tussenblad!N758</f>
        <v>0</v>
      </c>
      <c r="F769" s="4">
        <f>tussenblad!O758</f>
        <v>0</v>
      </c>
      <c r="G769" s="4">
        <f>tussenblad!P758</f>
        <v>0</v>
      </c>
      <c r="H769" s="25">
        <f>tussenblad!BT758</f>
        <v>0</v>
      </c>
      <c r="I769" s="4">
        <f>tussenblad!Q758</f>
        <v>0</v>
      </c>
      <c r="J769" s="26">
        <f>tussenblad!R758</f>
        <v>0</v>
      </c>
      <c r="K769" s="4">
        <f>IF(tussenblad!$F758="HC","",tussenblad!F758)</f>
        <v>0</v>
      </c>
      <c r="L769" s="4">
        <f>IF(tussenblad!$F758="HC",1,0)</f>
        <v>0</v>
      </c>
      <c r="M769" s="4" t="str">
        <f>IF(tussenblad!V758="Uit",2,"")</f>
        <v/>
      </c>
      <c r="N769" s="4">
        <f>tussenblad!W758</f>
        <v>0</v>
      </c>
      <c r="O769" s="4">
        <f>tussenblad!BV758</f>
        <v>0</v>
      </c>
      <c r="P769" s="4">
        <f>tussenblad!BW758</f>
        <v>0</v>
      </c>
      <c r="Q769" s="4">
        <f>tussenblad!BX758</f>
        <v>0</v>
      </c>
      <c r="R769" s="4">
        <f>tussenblad!BY758</f>
        <v>0</v>
      </c>
      <c r="S769" s="4">
        <f>tussenblad!BZ758</f>
        <v>0</v>
      </c>
      <c r="T769" s="4">
        <f>tussenblad!CA758</f>
        <v>0</v>
      </c>
      <c r="U769" s="4">
        <f>tussenblad!CB758</f>
        <v>0</v>
      </c>
      <c r="V769" s="4">
        <f>tussenblad!CC758</f>
        <v>0</v>
      </c>
      <c r="W769" s="4" t="s">
        <v>94</v>
      </c>
      <c r="X769" s="4" t="s">
        <v>94</v>
      </c>
      <c r="Y769" s="4" t="s">
        <v>94</v>
      </c>
      <c r="Z769" s="4" t="s">
        <v>95</v>
      </c>
      <c r="AA769" s="4" t="s">
        <v>95</v>
      </c>
      <c r="AB769" s="4" t="s">
        <v>95</v>
      </c>
      <c r="AC769" s="4" t="s">
        <v>91</v>
      </c>
      <c r="AD769" s="4" t="s">
        <v>91</v>
      </c>
      <c r="AE769" s="4">
        <v>0</v>
      </c>
      <c r="AF769" s="4">
        <v>0</v>
      </c>
      <c r="AG769" s="4">
        <f>tussenblad!J758</f>
        <v>0</v>
      </c>
      <c r="AH769" s="4">
        <f>tussenblad!I758</f>
        <v>0</v>
      </c>
    </row>
    <row r="770" spans="1:34" x14ac:dyDescent="0.2">
      <c r="A770" s="4" t="s">
        <v>93</v>
      </c>
      <c r="B770" s="4" t="str">
        <f>IF(C770=0,"&lt;BLANK&gt;",Basisgegevens!$F$3)</f>
        <v>&lt;BLANK&gt;</v>
      </c>
      <c r="C770" s="4">
        <f>tussenblad!E759</f>
        <v>0</v>
      </c>
      <c r="D770" s="4">
        <f>tussenblad!H759</f>
        <v>0</v>
      </c>
      <c r="E770" s="25">
        <f>tussenblad!N759</f>
        <v>0</v>
      </c>
      <c r="F770" s="4">
        <f>tussenblad!O759</f>
        <v>0</v>
      </c>
      <c r="G770" s="4">
        <f>tussenblad!P759</f>
        <v>0</v>
      </c>
      <c r="H770" s="25">
        <f>tussenblad!BT759</f>
        <v>0</v>
      </c>
      <c r="I770" s="4">
        <f>tussenblad!Q759</f>
        <v>0</v>
      </c>
      <c r="J770" s="26">
        <f>tussenblad!R759</f>
        <v>0</v>
      </c>
      <c r="K770" s="4">
        <f>IF(tussenblad!$F759="HC","",tussenblad!F759)</f>
        <v>0</v>
      </c>
      <c r="L770" s="4">
        <f>IF(tussenblad!$F759="HC",1,0)</f>
        <v>0</v>
      </c>
      <c r="M770" s="4" t="str">
        <f>IF(tussenblad!V759="Uit",2,"")</f>
        <v/>
      </c>
      <c r="N770" s="4">
        <f>tussenblad!W759</f>
        <v>0</v>
      </c>
      <c r="O770" s="4">
        <f>tussenblad!BV759</f>
        <v>0</v>
      </c>
      <c r="P770" s="4">
        <f>tussenblad!BW759</f>
        <v>0</v>
      </c>
      <c r="Q770" s="4">
        <f>tussenblad!BX759</f>
        <v>0</v>
      </c>
      <c r="R770" s="4">
        <f>tussenblad!BY759</f>
        <v>0</v>
      </c>
      <c r="S770" s="4">
        <f>tussenblad!BZ759</f>
        <v>0</v>
      </c>
      <c r="T770" s="4">
        <f>tussenblad!CA759</f>
        <v>0</v>
      </c>
      <c r="U770" s="4">
        <f>tussenblad!CB759</f>
        <v>0</v>
      </c>
      <c r="V770" s="4">
        <f>tussenblad!CC759</f>
        <v>0</v>
      </c>
      <c r="W770" s="4" t="s">
        <v>94</v>
      </c>
      <c r="X770" s="4" t="s">
        <v>94</v>
      </c>
      <c r="Y770" s="4" t="s">
        <v>94</v>
      </c>
      <c r="Z770" s="4" t="s">
        <v>95</v>
      </c>
      <c r="AA770" s="4" t="s">
        <v>95</v>
      </c>
      <c r="AB770" s="4" t="s">
        <v>95</v>
      </c>
      <c r="AC770" s="4" t="s">
        <v>91</v>
      </c>
      <c r="AD770" s="4" t="s">
        <v>91</v>
      </c>
      <c r="AE770" s="4">
        <v>0</v>
      </c>
      <c r="AF770" s="4">
        <v>0</v>
      </c>
      <c r="AG770" s="4">
        <f>tussenblad!J759</f>
        <v>0</v>
      </c>
      <c r="AH770" s="4">
        <f>tussenblad!I759</f>
        <v>0</v>
      </c>
    </row>
    <row r="771" spans="1:34" x14ac:dyDescent="0.2">
      <c r="A771" s="4" t="s">
        <v>93</v>
      </c>
      <c r="B771" s="4" t="str">
        <f>IF(C771=0,"&lt;BLANK&gt;",Basisgegevens!$F$3)</f>
        <v>&lt;BLANK&gt;</v>
      </c>
      <c r="C771" s="4">
        <f>tussenblad!E760</f>
        <v>0</v>
      </c>
      <c r="D771" s="4">
        <f>tussenblad!H760</f>
        <v>0</v>
      </c>
      <c r="E771" s="25">
        <f>tussenblad!N760</f>
        <v>0</v>
      </c>
      <c r="F771" s="4">
        <f>tussenblad!O760</f>
        <v>0</v>
      </c>
      <c r="G771" s="4">
        <f>tussenblad!P760</f>
        <v>0</v>
      </c>
      <c r="H771" s="25">
        <f>tussenblad!BT760</f>
        <v>0</v>
      </c>
      <c r="I771" s="4">
        <f>tussenblad!Q760</f>
        <v>0</v>
      </c>
      <c r="J771" s="26">
        <f>tussenblad!R760</f>
        <v>0</v>
      </c>
      <c r="K771" s="4">
        <f>IF(tussenblad!$F760="HC","",tussenblad!F760)</f>
        <v>0</v>
      </c>
      <c r="L771" s="4">
        <f>IF(tussenblad!$F760="HC",1,0)</f>
        <v>0</v>
      </c>
      <c r="M771" s="4" t="str">
        <f>IF(tussenblad!V760="Uit",2,"")</f>
        <v/>
      </c>
      <c r="N771" s="4">
        <f>tussenblad!W760</f>
        <v>0</v>
      </c>
      <c r="O771" s="4">
        <f>tussenblad!BV760</f>
        <v>0</v>
      </c>
      <c r="P771" s="4">
        <f>tussenblad!BW760</f>
        <v>0</v>
      </c>
      <c r="Q771" s="4">
        <f>tussenblad!BX760</f>
        <v>0</v>
      </c>
      <c r="R771" s="4">
        <f>tussenblad!BY760</f>
        <v>0</v>
      </c>
      <c r="S771" s="4">
        <f>tussenblad!BZ760</f>
        <v>0</v>
      </c>
      <c r="T771" s="4">
        <f>tussenblad!CA760</f>
        <v>0</v>
      </c>
      <c r="U771" s="4">
        <f>tussenblad!CB760</f>
        <v>0</v>
      </c>
      <c r="V771" s="4">
        <f>tussenblad!CC760</f>
        <v>0</v>
      </c>
      <c r="W771" s="4" t="s">
        <v>94</v>
      </c>
      <c r="X771" s="4" t="s">
        <v>94</v>
      </c>
      <c r="Y771" s="4" t="s">
        <v>94</v>
      </c>
      <c r="Z771" s="4" t="s">
        <v>95</v>
      </c>
      <c r="AA771" s="4" t="s">
        <v>95</v>
      </c>
      <c r="AB771" s="4" t="s">
        <v>95</v>
      </c>
      <c r="AC771" s="4" t="s">
        <v>91</v>
      </c>
      <c r="AD771" s="4" t="s">
        <v>91</v>
      </c>
      <c r="AE771" s="4">
        <v>0</v>
      </c>
      <c r="AF771" s="4">
        <v>0</v>
      </c>
      <c r="AG771" s="4">
        <f>tussenblad!J760</f>
        <v>0</v>
      </c>
      <c r="AH771" s="4">
        <f>tussenblad!I760</f>
        <v>0</v>
      </c>
    </row>
    <row r="772" spans="1:34" x14ac:dyDescent="0.2">
      <c r="A772" s="4" t="s">
        <v>93</v>
      </c>
      <c r="B772" s="4" t="str">
        <f>IF(C772=0,"&lt;BLANK&gt;",Basisgegevens!$F$3)</f>
        <v>&lt;BLANK&gt;</v>
      </c>
      <c r="C772" s="4">
        <f>tussenblad!E761</f>
        <v>0</v>
      </c>
      <c r="D772" s="4">
        <f>tussenblad!H761</f>
        <v>0</v>
      </c>
      <c r="E772" s="25">
        <f>tussenblad!N761</f>
        <v>0</v>
      </c>
      <c r="F772" s="4">
        <f>tussenblad!O761</f>
        <v>0</v>
      </c>
      <c r="G772" s="4">
        <f>tussenblad!P761</f>
        <v>0</v>
      </c>
      <c r="H772" s="25">
        <f>tussenblad!BT761</f>
        <v>0</v>
      </c>
      <c r="I772" s="4">
        <f>tussenblad!Q761</f>
        <v>0</v>
      </c>
      <c r="J772" s="26">
        <f>tussenblad!R761</f>
        <v>0</v>
      </c>
      <c r="K772" s="4">
        <f>IF(tussenblad!$F761="HC","",tussenblad!F761)</f>
        <v>0</v>
      </c>
      <c r="L772" s="4">
        <f>IF(tussenblad!$F761="HC",1,0)</f>
        <v>0</v>
      </c>
      <c r="M772" s="4" t="str">
        <f>IF(tussenblad!V761="Uit",2,"")</f>
        <v/>
      </c>
      <c r="N772" s="4">
        <f>tussenblad!W761</f>
        <v>0</v>
      </c>
      <c r="O772" s="4">
        <f>tussenblad!BV761</f>
        <v>0</v>
      </c>
      <c r="P772" s="4">
        <f>tussenblad!BW761</f>
        <v>0</v>
      </c>
      <c r="Q772" s="4">
        <f>tussenblad!BX761</f>
        <v>0</v>
      </c>
      <c r="R772" s="4">
        <f>tussenblad!BY761</f>
        <v>0</v>
      </c>
      <c r="S772" s="4">
        <f>tussenblad!BZ761</f>
        <v>0</v>
      </c>
      <c r="T772" s="4">
        <f>tussenblad!CA761</f>
        <v>0</v>
      </c>
      <c r="U772" s="4">
        <f>tussenblad!CB761</f>
        <v>0</v>
      </c>
      <c r="V772" s="4">
        <f>tussenblad!CC761</f>
        <v>0</v>
      </c>
      <c r="W772" s="4" t="s">
        <v>94</v>
      </c>
      <c r="X772" s="4" t="s">
        <v>94</v>
      </c>
      <c r="Y772" s="4" t="s">
        <v>94</v>
      </c>
      <c r="Z772" s="4" t="s">
        <v>95</v>
      </c>
      <c r="AA772" s="4" t="s">
        <v>95</v>
      </c>
      <c r="AB772" s="4" t="s">
        <v>95</v>
      </c>
      <c r="AC772" s="4" t="s">
        <v>91</v>
      </c>
      <c r="AD772" s="4" t="s">
        <v>91</v>
      </c>
      <c r="AE772" s="4">
        <v>0</v>
      </c>
      <c r="AF772" s="4">
        <v>0</v>
      </c>
      <c r="AG772" s="4">
        <f>tussenblad!J761</f>
        <v>0</v>
      </c>
      <c r="AH772" s="4">
        <f>tussenblad!I761</f>
        <v>0</v>
      </c>
    </row>
    <row r="773" spans="1:34" x14ac:dyDescent="0.2">
      <c r="A773" s="4" t="s">
        <v>93</v>
      </c>
      <c r="B773" s="4" t="str">
        <f>IF(C773=0,"&lt;BLANK&gt;",Basisgegevens!$F$3)</f>
        <v>&lt;BLANK&gt;</v>
      </c>
      <c r="C773" s="4">
        <f>tussenblad!E762</f>
        <v>0</v>
      </c>
      <c r="D773" s="4">
        <f>tussenblad!H762</f>
        <v>0</v>
      </c>
      <c r="E773" s="25">
        <f>tussenblad!N762</f>
        <v>0</v>
      </c>
      <c r="F773" s="4">
        <f>tussenblad!O762</f>
        <v>0</v>
      </c>
      <c r="G773" s="4">
        <f>tussenblad!P762</f>
        <v>0</v>
      </c>
      <c r="H773" s="25">
        <f>tussenblad!BT762</f>
        <v>0</v>
      </c>
      <c r="I773" s="4">
        <f>tussenblad!Q762</f>
        <v>0</v>
      </c>
      <c r="J773" s="26">
        <f>tussenblad!R762</f>
        <v>0</v>
      </c>
      <c r="K773" s="4">
        <f>IF(tussenblad!$F762="HC","",tussenblad!F762)</f>
        <v>0</v>
      </c>
      <c r="L773" s="4">
        <f>IF(tussenblad!$F762="HC",1,0)</f>
        <v>0</v>
      </c>
      <c r="M773" s="4" t="str">
        <f>IF(tussenblad!V762="Uit",2,"")</f>
        <v/>
      </c>
      <c r="N773" s="4">
        <f>tussenblad!W762</f>
        <v>0</v>
      </c>
      <c r="O773" s="4">
        <f>tussenblad!BV762</f>
        <v>0</v>
      </c>
      <c r="P773" s="4">
        <f>tussenblad!BW762</f>
        <v>0</v>
      </c>
      <c r="Q773" s="4">
        <f>tussenblad!BX762</f>
        <v>0</v>
      </c>
      <c r="R773" s="4">
        <f>tussenblad!BY762</f>
        <v>0</v>
      </c>
      <c r="S773" s="4">
        <f>tussenblad!BZ762</f>
        <v>0</v>
      </c>
      <c r="T773" s="4">
        <f>tussenblad!CA762</f>
        <v>0</v>
      </c>
      <c r="U773" s="4">
        <f>tussenblad!CB762</f>
        <v>0</v>
      </c>
      <c r="V773" s="4">
        <f>tussenblad!CC762</f>
        <v>0</v>
      </c>
      <c r="W773" s="4" t="s">
        <v>94</v>
      </c>
      <c r="X773" s="4" t="s">
        <v>94</v>
      </c>
      <c r="Y773" s="4" t="s">
        <v>94</v>
      </c>
      <c r="Z773" s="4" t="s">
        <v>95</v>
      </c>
      <c r="AA773" s="4" t="s">
        <v>95</v>
      </c>
      <c r="AB773" s="4" t="s">
        <v>95</v>
      </c>
      <c r="AC773" s="4" t="s">
        <v>91</v>
      </c>
      <c r="AD773" s="4" t="s">
        <v>91</v>
      </c>
      <c r="AE773" s="4">
        <v>0</v>
      </c>
      <c r="AF773" s="4">
        <v>0</v>
      </c>
      <c r="AG773" s="4">
        <f>tussenblad!J762</f>
        <v>0</v>
      </c>
      <c r="AH773" s="4">
        <f>tussenblad!I762</f>
        <v>0</v>
      </c>
    </row>
    <row r="774" spans="1:34" x14ac:dyDescent="0.2">
      <c r="A774" s="4" t="s">
        <v>93</v>
      </c>
      <c r="B774" s="4" t="str">
        <f>IF(C774=0,"&lt;BLANK&gt;",Basisgegevens!$F$3)</f>
        <v>&lt;BLANK&gt;</v>
      </c>
      <c r="C774" s="4">
        <f>tussenblad!E763</f>
        <v>0</v>
      </c>
      <c r="D774" s="4">
        <f>tussenblad!H763</f>
        <v>0</v>
      </c>
      <c r="E774" s="25">
        <f>tussenblad!N763</f>
        <v>0</v>
      </c>
      <c r="F774" s="4">
        <f>tussenblad!O763</f>
        <v>0</v>
      </c>
      <c r="G774" s="4">
        <f>tussenblad!P763</f>
        <v>0</v>
      </c>
      <c r="H774" s="25">
        <f>tussenblad!BT763</f>
        <v>0</v>
      </c>
      <c r="I774" s="4">
        <f>tussenblad!Q763</f>
        <v>0</v>
      </c>
      <c r="J774" s="26">
        <f>tussenblad!R763</f>
        <v>0</v>
      </c>
      <c r="K774" s="4">
        <f>IF(tussenblad!$F763="HC","",tussenblad!F763)</f>
        <v>0</v>
      </c>
      <c r="L774" s="4">
        <f>IF(tussenblad!$F763="HC",1,0)</f>
        <v>0</v>
      </c>
      <c r="M774" s="4" t="str">
        <f>IF(tussenblad!V763="Uit",2,"")</f>
        <v/>
      </c>
      <c r="N774" s="4">
        <f>tussenblad!W763</f>
        <v>0</v>
      </c>
      <c r="O774" s="4">
        <f>tussenblad!BV763</f>
        <v>0</v>
      </c>
      <c r="P774" s="4">
        <f>tussenblad!BW763</f>
        <v>0</v>
      </c>
      <c r="Q774" s="4">
        <f>tussenblad!BX763</f>
        <v>0</v>
      </c>
      <c r="R774" s="4">
        <f>tussenblad!BY763</f>
        <v>0</v>
      </c>
      <c r="S774" s="4">
        <f>tussenblad!BZ763</f>
        <v>0</v>
      </c>
      <c r="T774" s="4">
        <f>tussenblad!CA763</f>
        <v>0</v>
      </c>
      <c r="U774" s="4">
        <f>tussenblad!CB763</f>
        <v>0</v>
      </c>
      <c r="V774" s="4">
        <f>tussenblad!CC763</f>
        <v>0</v>
      </c>
      <c r="W774" s="4" t="s">
        <v>94</v>
      </c>
      <c r="X774" s="4" t="s">
        <v>94</v>
      </c>
      <c r="Y774" s="4" t="s">
        <v>94</v>
      </c>
      <c r="Z774" s="4" t="s">
        <v>95</v>
      </c>
      <c r="AA774" s="4" t="s">
        <v>95</v>
      </c>
      <c r="AB774" s="4" t="s">
        <v>95</v>
      </c>
      <c r="AC774" s="4" t="s">
        <v>91</v>
      </c>
      <c r="AD774" s="4" t="s">
        <v>91</v>
      </c>
      <c r="AE774" s="4">
        <v>0</v>
      </c>
      <c r="AF774" s="4">
        <v>0</v>
      </c>
      <c r="AG774" s="4">
        <f>tussenblad!J763</f>
        <v>0</v>
      </c>
      <c r="AH774" s="4">
        <f>tussenblad!I763</f>
        <v>0</v>
      </c>
    </row>
    <row r="775" spans="1:34" x14ac:dyDescent="0.2">
      <c r="A775" s="4" t="s">
        <v>93</v>
      </c>
      <c r="B775" s="4" t="str">
        <f>IF(C775=0,"&lt;BLANK&gt;",Basisgegevens!$F$3)</f>
        <v>&lt;BLANK&gt;</v>
      </c>
      <c r="C775" s="4">
        <f>tussenblad!E764</f>
        <v>0</v>
      </c>
      <c r="D775" s="4">
        <f>tussenblad!H764</f>
        <v>0</v>
      </c>
      <c r="E775" s="25">
        <f>tussenblad!N764</f>
        <v>0</v>
      </c>
      <c r="F775" s="4">
        <f>tussenblad!O764</f>
        <v>0</v>
      </c>
      <c r="G775" s="4">
        <f>tussenblad!P764</f>
        <v>0</v>
      </c>
      <c r="H775" s="25">
        <f>tussenblad!BT764</f>
        <v>0</v>
      </c>
      <c r="I775" s="4">
        <f>tussenblad!Q764</f>
        <v>0</v>
      </c>
      <c r="J775" s="26">
        <f>tussenblad!R764</f>
        <v>0</v>
      </c>
      <c r="K775" s="4">
        <f>IF(tussenblad!$F764="HC","",tussenblad!F764)</f>
        <v>0</v>
      </c>
      <c r="L775" s="4">
        <f>IF(tussenblad!$F764="HC",1,0)</f>
        <v>0</v>
      </c>
      <c r="M775" s="4" t="str">
        <f>IF(tussenblad!V764="Uit",2,"")</f>
        <v/>
      </c>
      <c r="N775" s="4">
        <f>tussenblad!W764</f>
        <v>0</v>
      </c>
      <c r="O775" s="4">
        <f>tussenblad!BV764</f>
        <v>0</v>
      </c>
      <c r="P775" s="4">
        <f>tussenblad!BW764</f>
        <v>0</v>
      </c>
      <c r="Q775" s="4">
        <f>tussenblad!BX764</f>
        <v>0</v>
      </c>
      <c r="R775" s="4">
        <f>tussenblad!BY764</f>
        <v>0</v>
      </c>
      <c r="S775" s="4">
        <f>tussenblad!BZ764</f>
        <v>0</v>
      </c>
      <c r="T775" s="4">
        <f>tussenblad!CA764</f>
        <v>0</v>
      </c>
      <c r="U775" s="4">
        <f>tussenblad!CB764</f>
        <v>0</v>
      </c>
      <c r="V775" s="4">
        <f>tussenblad!CC764</f>
        <v>0</v>
      </c>
      <c r="W775" s="4" t="s">
        <v>94</v>
      </c>
      <c r="X775" s="4" t="s">
        <v>94</v>
      </c>
      <c r="Y775" s="4" t="s">
        <v>94</v>
      </c>
      <c r="Z775" s="4" t="s">
        <v>95</v>
      </c>
      <c r="AA775" s="4" t="s">
        <v>95</v>
      </c>
      <c r="AB775" s="4" t="s">
        <v>95</v>
      </c>
      <c r="AC775" s="4" t="s">
        <v>91</v>
      </c>
      <c r="AD775" s="4" t="s">
        <v>91</v>
      </c>
      <c r="AE775" s="4">
        <v>0</v>
      </c>
      <c r="AF775" s="4">
        <v>0</v>
      </c>
      <c r="AG775" s="4">
        <f>tussenblad!J764</f>
        <v>0</v>
      </c>
      <c r="AH775" s="4">
        <f>tussenblad!I764</f>
        <v>0</v>
      </c>
    </row>
    <row r="776" spans="1:34" x14ac:dyDescent="0.2">
      <c r="A776" s="4" t="s">
        <v>93</v>
      </c>
      <c r="B776" s="4" t="str">
        <f>IF(C776=0,"&lt;BLANK&gt;",Basisgegevens!$F$3)</f>
        <v>&lt;BLANK&gt;</v>
      </c>
      <c r="C776" s="4">
        <f>tussenblad!E765</f>
        <v>0</v>
      </c>
      <c r="D776" s="4">
        <f>tussenblad!H765</f>
        <v>0</v>
      </c>
      <c r="E776" s="25">
        <f>tussenblad!N765</f>
        <v>0</v>
      </c>
      <c r="F776" s="4">
        <f>tussenblad!O765</f>
        <v>0</v>
      </c>
      <c r="G776" s="4">
        <f>tussenblad!P765</f>
        <v>0</v>
      </c>
      <c r="H776" s="25">
        <f>tussenblad!BT765</f>
        <v>0</v>
      </c>
      <c r="I776" s="4">
        <f>tussenblad!Q765</f>
        <v>0</v>
      </c>
      <c r="J776" s="26">
        <f>tussenblad!R765</f>
        <v>0</v>
      </c>
      <c r="K776" s="4">
        <f>IF(tussenblad!$F765="HC","",tussenblad!F765)</f>
        <v>0</v>
      </c>
      <c r="L776" s="4">
        <f>IF(tussenblad!$F765="HC",1,0)</f>
        <v>0</v>
      </c>
      <c r="M776" s="4" t="str">
        <f>IF(tussenblad!V765="Uit",2,"")</f>
        <v/>
      </c>
      <c r="N776" s="4">
        <f>tussenblad!W765</f>
        <v>0</v>
      </c>
      <c r="O776" s="4">
        <f>tussenblad!BV765</f>
        <v>0</v>
      </c>
      <c r="P776" s="4">
        <f>tussenblad!BW765</f>
        <v>0</v>
      </c>
      <c r="Q776" s="4">
        <f>tussenblad!BX765</f>
        <v>0</v>
      </c>
      <c r="R776" s="4">
        <f>tussenblad!BY765</f>
        <v>0</v>
      </c>
      <c r="S776" s="4">
        <f>tussenblad!BZ765</f>
        <v>0</v>
      </c>
      <c r="T776" s="4">
        <f>tussenblad!CA765</f>
        <v>0</v>
      </c>
      <c r="U776" s="4">
        <f>tussenblad!CB765</f>
        <v>0</v>
      </c>
      <c r="V776" s="4">
        <f>tussenblad!CC765</f>
        <v>0</v>
      </c>
      <c r="W776" s="4" t="s">
        <v>94</v>
      </c>
      <c r="X776" s="4" t="s">
        <v>94</v>
      </c>
      <c r="Y776" s="4" t="s">
        <v>94</v>
      </c>
      <c r="Z776" s="4" t="s">
        <v>95</v>
      </c>
      <c r="AA776" s="4" t="s">
        <v>95</v>
      </c>
      <c r="AB776" s="4" t="s">
        <v>95</v>
      </c>
      <c r="AC776" s="4" t="s">
        <v>91</v>
      </c>
      <c r="AD776" s="4" t="s">
        <v>91</v>
      </c>
      <c r="AE776" s="4">
        <v>0</v>
      </c>
      <c r="AF776" s="4">
        <v>0</v>
      </c>
      <c r="AG776" s="4">
        <f>tussenblad!J765</f>
        <v>0</v>
      </c>
      <c r="AH776" s="4">
        <f>tussenblad!I765</f>
        <v>0</v>
      </c>
    </row>
    <row r="777" spans="1:34" x14ac:dyDescent="0.2">
      <c r="A777" s="4" t="s">
        <v>93</v>
      </c>
      <c r="B777" s="4" t="str">
        <f>IF(C777=0,"&lt;BLANK&gt;",Basisgegevens!$F$3)</f>
        <v>&lt;BLANK&gt;</v>
      </c>
      <c r="C777" s="4">
        <f>tussenblad!E766</f>
        <v>0</v>
      </c>
      <c r="D777" s="4">
        <f>tussenblad!H766</f>
        <v>0</v>
      </c>
      <c r="E777" s="25">
        <f>tussenblad!N766</f>
        <v>0</v>
      </c>
      <c r="F777" s="4">
        <f>tussenblad!O766</f>
        <v>0</v>
      </c>
      <c r="G777" s="4">
        <f>tussenblad!P766</f>
        <v>0</v>
      </c>
      <c r="H777" s="25">
        <f>tussenblad!BT766</f>
        <v>0</v>
      </c>
      <c r="I777" s="4">
        <f>tussenblad!Q766</f>
        <v>0</v>
      </c>
      <c r="J777" s="26">
        <f>tussenblad!R766</f>
        <v>0</v>
      </c>
      <c r="K777" s="4">
        <f>IF(tussenblad!$F766="HC","",tussenblad!F766)</f>
        <v>0</v>
      </c>
      <c r="L777" s="4">
        <f>IF(tussenblad!$F766="HC",1,0)</f>
        <v>0</v>
      </c>
      <c r="M777" s="4" t="str">
        <f>IF(tussenblad!V766="Uit",2,"")</f>
        <v/>
      </c>
      <c r="N777" s="4">
        <f>tussenblad!W766</f>
        <v>0</v>
      </c>
      <c r="O777" s="4">
        <f>tussenblad!BV766</f>
        <v>0</v>
      </c>
      <c r="P777" s="4">
        <f>tussenblad!BW766</f>
        <v>0</v>
      </c>
      <c r="Q777" s="4">
        <f>tussenblad!BX766</f>
        <v>0</v>
      </c>
      <c r="R777" s="4">
        <f>tussenblad!BY766</f>
        <v>0</v>
      </c>
      <c r="S777" s="4">
        <f>tussenblad!BZ766</f>
        <v>0</v>
      </c>
      <c r="T777" s="4">
        <f>tussenblad!CA766</f>
        <v>0</v>
      </c>
      <c r="U777" s="4">
        <f>tussenblad!CB766</f>
        <v>0</v>
      </c>
      <c r="V777" s="4">
        <f>tussenblad!CC766</f>
        <v>0</v>
      </c>
      <c r="W777" s="4" t="s">
        <v>94</v>
      </c>
      <c r="X777" s="4" t="s">
        <v>94</v>
      </c>
      <c r="Y777" s="4" t="s">
        <v>94</v>
      </c>
      <c r="Z777" s="4" t="s">
        <v>95</v>
      </c>
      <c r="AA777" s="4" t="s">
        <v>95</v>
      </c>
      <c r="AB777" s="4" t="s">
        <v>95</v>
      </c>
      <c r="AC777" s="4" t="s">
        <v>91</v>
      </c>
      <c r="AD777" s="4" t="s">
        <v>91</v>
      </c>
      <c r="AE777" s="4">
        <v>0</v>
      </c>
      <c r="AF777" s="4">
        <v>0</v>
      </c>
      <c r="AG777" s="4">
        <f>tussenblad!J766</f>
        <v>0</v>
      </c>
      <c r="AH777" s="4">
        <f>tussenblad!I766</f>
        <v>0</v>
      </c>
    </row>
    <row r="778" spans="1:34" x14ac:dyDescent="0.2">
      <c r="A778" s="4" t="s">
        <v>93</v>
      </c>
      <c r="B778" s="4" t="str">
        <f>IF(C778=0,"&lt;BLANK&gt;",Basisgegevens!$F$3)</f>
        <v>&lt;BLANK&gt;</v>
      </c>
      <c r="C778" s="4">
        <f>tussenblad!E767</f>
        <v>0</v>
      </c>
      <c r="D778" s="4">
        <f>tussenblad!H767</f>
        <v>0</v>
      </c>
      <c r="E778" s="25">
        <f>tussenblad!N767</f>
        <v>0</v>
      </c>
      <c r="F778" s="4">
        <f>tussenblad!O767</f>
        <v>0</v>
      </c>
      <c r="G778" s="4">
        <f>tussenblad!P767</f>
        <v>0</v>
      </c>
      <c r="H778" s="25">
        <f>tussenblad!BT767</f>
        <v>0</v>
      </c>
      <c r="I778" s="4">
        <f>tussenblad!Q767</f>
        <v>0</v>
      </c>
      <c r="J778" s="26">
        <f>tussenblad!R767</f>
        <v>0</v>
      </c>
      <c r="K778" s="4">
        <f>IF(tussenblad!$F767="HC","",tussenblad!F767)</f>
        <v>0</v>
      </c>
      <c r="L778" s="4">
        <f>IF(tussenblad!$F767="HC",1,0)</f>
        <v>0</v>
      </c>
      <c r="M778" s="4" t="str">
        <f>IF(tussenblad!V767="Uit",2,"")</f>
        <v/>
      </c>
      <c r="N778" s="4">
        <f>tussenblad!W767</f>
        <v>0</v>
      </c>
      <c r="O778" s="4">
        <f>tussenblad!BV767</f>
        <v>0</v>
      </c>
      <c r="P778" s="4">
        <f>tussenblad!BW767</f>
        <v>0</v>
      </c>
      <c r="Q778" s="4">
        <f>tussenblad!BX767</f>
        <v>0</v>
      </c>
      <c r="R778" s="4">
        <f>tussenblad!BY767</f>
        <v>0</v>
      </c>
      <c r="S778" s="4">
        <f>tussenblad!BZ767</f>
        <v>0</v>
      </c>
      <c r="T778" s="4">
        <f>tussenblad!CA767</f>
        <v>0</v>
      </c>
      <c r="U778" s="4">
        <f>tussenblad!CB767</f>
        <v>0</v>
      </c>
      <c r="V778" s="4">
        <f>tussenblad!CC767</f>
        <v>0</v>
      </c>
      <c r="W778" s="4" t="s">
        <v>94</v>
      </c>
      <c r="X778" s="4" t="s">
        <v>94</v>
      </c>
      <c r="Y778" s="4" t="s">
        <v>94</v>
      </c>
      <c r="Z778" s="4" t="s">
        <v>95</v>
      </c>
      <c r="AA778" s="4" t="s">
        <v>95</v>
      </c>
      <c r="AB778" s="4" t="s">
        <v>95</v>
      </c>
      <c r="AC778" s="4" t="s">
        <v>91</v>
      </c>
      <c r="AD778" s="4" t="s">
        <v>91</v>
      </c>
      <c r="AE778" s="4">
        <v>0</v>
      </c>
      <c r="AF778" s="4">
        <v>0</v>
      </c>
      <c r="AG778" s="4">
        <f>tussenblad!J767</f>
        <v>0</v>
      </c>
      <c r="AH778" s="4">
        <f>tussenblad!I767</f>
        <v>0</v>
      </c>
    </row>
    <row r="779" spans="1:34" x14ac:dyDescent="0.2">
      <c r="A779" s="4" t="s">
        <v>93</v>
      </c>
      <c r="B779" s="4" t="str">
        <f>IF(C779=0,"&lt;BLANK&gt;",Basisgegevens!$F$3)</f>
        <v>&lt;BLANK&gt;</v>
      </c>
      <c r="C779" s="4">
        <f>tussenblad!E768</f>
        <v>0</v>
      </c>
      <c r="D779" s="4">
        <f>tussenblad!H768</f>
        <v>0</v>
      </c>
      <c r="E779" s="25">
        <f>tussenblad!N768</f>
        <v>0</v>
      </c>
      <c r="F779" s="4">
        <f>tussenblad!O768</f>
        <v>0</v>
      </c>
      <c r="G779" s="4">
        <f>tussenblad!P768</f>
        <v>0</v>
      </c>
      <c r="H779" s="25">
        <f>tussenblad!BT768</f>
        <v>0</v>
      </c>
      <c r="I779" s="4">
        <f>tussenblad!Q768</f>
        <v>0</v>
      </c>
      <c r="J779" s="26">
        <f>tussenblad!R768</f>
        <v>0</v>
      </c>
      <c r="K779" s="4">
        <f>IF(tussenblad!$F768="HC","",tussenblad!F768)</f>
        <v>0</v>
      </c>
      <c r="L779" s="4">
        <f>IF(tussenblad!$F768="HC",1,0)</f>
        <v>0</v>
      </c>
      <c r="M779" s="4" t="str">
        <f>IF(tussenblad!V768="Uit",2,"")</f>
        <v/>
      </c>
      <c r="N779" s="4">
        <f>tussenblad!W768</f>
        <v>0</v>
      </c>
      <c r="O779" s="4">
        <f>tussenblad!BV768</f>
        <v>0</v>
      </c>
      <c r="P779" s="4">
        <f>tussenblad!BW768</f>
        <v>0</v>
      </c>
      <c r="Q779" s="4">
        <f>tussenblad!BX768</f>
        <v>0</v>
      </c>
      <c r="R779" s="4">
        <f>tussenblad!BY768</f>
        <v>0</v>
      </c>
      <c r="S779" s="4">
        <f>tussenblad!BZ768</f>
        <v>0</v>
      </c>
      <c r="T779" s="4">
        <f>tussenblad!CA768</f>
        <v>0</v>
      </c>
      <c r="U779" s="4">
        <f>tussenblad!CB768</f>
        <v>0</v>
      </c>
      <c r="V779" s="4">
        <f>tussenblad!CC768</f>
        <v>0</v>
      </c>
      <c r="W779" s="4" t="s">
        <v>94</v>
      </c>
      <c r="X779" s="4" t="s">
        <v>94</v>
      </c>
      <c r="Y779" s="4" t="s">
        <v>94</v>
      </c>
      <c r="Z779" s="4" t="s">
        <v>95</v>
      </c>
      <c r="AA779" s="4" t="s">
        <v>95</v>
      </c>
      <c r="AB779" s="4" t="s">
        <v>95</v>
      </c>
      <c r="AC779" s="4" t="s">
        <v>91</v>
      </c>
      <c r="AD779" s="4" t="s">
        <v>91</v>
      </c>
      <c r="AE779" s="4">
        <v>0</v>
      </c>
      <c r="AF779" s="4">
        <v>0</v>
      </c>
      <c r="AG779" s="4">
        <f>tussenblad!J768</f>
        <v>0</v>
      </c>
      <c r="AH779" s="4">
        <f>tussenblad!I768</f>
        <v>0</v>
      </c>
    </row>
    <row r="780" spans="1:34" x14ac:dyDescent="0.2">
      <c r="A780" s="4" t="s">
        <v>93</v>
      </c>
      <c r="B780" s="4" t="str">
        <f>IF(C780=0,"&lt;BLANK&gt;",Basisgegevens!$F$3)</f>
        <v>&lt;BLANK&gt;</v>
      </c>
      <c r="C780" s="4">
        <f>tussenblad!E769</f>
        <v>0</v>
      </c>
      <c r="D780" s="4">
        <f>tussenblad!H769</f>
        <v>0</v>
      </c>
      <c r="E780" s="25">
        <f>tussenblad!N769</f>
        <v>0</v>
      </c>
      <c r="F780" s="4">
        <f>tussenblad!O769</f>
        <v>0</v>
      </c>
      <c r="G780" s="4">
        <f>tussenblad!P769</f>
        <v>0</v>
      </c>
      <c r="H780" s="25">
        <f>tussenblad!BT769</f>
        <v>0</v>
      </c>
      <c r="I780" s="4">
        <f>tussenblad!Q769</f>
        <v>0</v>
      </c>
      <c r="J780" s="26">
        <f>tussenblad!R769</f>
        <v>0</v>
      </c>
      <c r="K780" s="4">
        <f>IF(tussenblad!$F769="HC","",tussenblad!F769)</f>
        <v>0</v>
      </c>
      <c r="L780" s="4">
        <f>IF(tussenblad!$F769="HC",1,0)</f>
        <v>0</v>
      </c>
      <c r="M780" s="4" t="str">
        <f>IF(tussenblad!V769="Uit",2,"")</f>
        <v/>
      </c>
      <c r="N780" s="4">
        <f>tussenblad!W769</f>
        <v>0</v>
      </c>
      <c r="O780" s="4">
        <f>tussenblad!BV769</f>
        <v>0</v>
      </c>
      <c r="P780" s="4">
        <f>tussenblad!BW769</f>
        <v>0</v>
      </c>
      <c r="Q780" s="4">
        <f>tussenblad!BX769</f>
        <v>0</v>
      </c>
      <c r="R780" s="4">
        <f>tussenblad!BY769</f>
        <v>0</v>
      </c>
      <c r="S780" s="4">
        <f>tussenblad!BZ769</f>
        <v>0</v>
      </c>
      <c r="T780" s="4">
        <f>tussenblad!CA769</f>
        <v>0</v>
      </c>
      <c r="U780" s="4">
        <f>tussenblad!CB769</f>
        <v>0</v>
      </c>
      <c r="V780" s="4">
        <f>tussenblad!CC769</f>
        <v>0</v>
      </c>
      <c r="W780" s="4" t="s">
        <v>94</v>
      </c>
      <c r="X780" s="4" t="s">
        <v>94</v>
      </c>
      <c r="Y780" s="4" t="s">
        <v>94</v>
      </c>
      <c r="Z780" s="4" t="s">
        <v>95</v>
      </c>
      <c r="AA780" s="4" t="s">
        <v>95</v>
      </c>
      <c r="AB780" s="4" t="s">
        <v>95</v>
      </c>
      <c r="AC780" s="4" t="s">
        <v>91</v>
      </c>
      <c r="AD780" s="4" t="s">
        <v>91</v>
      </c>
      <c r="AE780" s="4">
        <v>0</v>
      </c>
      <c r="AF780" s="4">
        <v>0</v>
      </c>
      <c r="AG780" s="4">
        <f>tussenblad!J769</f>
        <v>0</v>
      </c>
      <c r="AH780" s="4">
        <f>tussenblad!I769</f>
        <v>0</v>
      </c>
    </row>
    <row r="781" spans="1:34" x14ac:dyDescent="0.2">
      <c r="A781" s="4" t="s">
        <v>93</v>
      </c>
      <c r="B781" s="4" t="str">
        <f>IF(C781=0,"&lt;BLANK&gt;",Basisgegevens!$F$3)</f>
        <v>&lt;BLANK&gt;</v>
      </c>
      <c r="C781" s="4">
        <f>tussenblad!E770</f>
        <v>0</v>
      </c>
      <c r="D781" s="4">
        <f>tussenblad!H770</f>
        <v>0</v>
      </c>
      <c r="E781" s="25">
        <f>tussenblad!N770</f>
        <v>0</v>
      </c>
      <c r="F781" s="4">
        <f>tussenblad!O770</f>
        <v>0</v>
      </c>
      <c r="G781" s="4">
        <f>tussenblad!P770</f>
        <v>0</v>
      </c>
      <c r="H781" s="25">
        <f>tussenblad!BT770</f>
        <v>0</v>
      </c>
      <c r="I781" s="4">
        <f>tussenblad!Q770</f>
        <v>0</v>
      </c>
      <c r="J781" s="26">
        <f>tussenblad!R770</f>
        <v>0</v>
      </c>
      <c r="K781" s="4">
        <f>IF(tussenblad!$F770="HC","",tussenblad!F770)</f>
        <v>0</v>
      </c>
      <c r="L781" s="4">
        <f>IF(tussenblad!$F770="HC",1,0)</f>
        <v>0</v>
      </c>
      <c r="M781" s="4" t="str">
        <f>IF(tussenblad!V770="Uit",2,"")</f>
        <v/>
      </c>
      <c r="N781" s="4">
        <f>tussenblad!W770</f>
        <v>0</v>
      </c>
      <c r="O781" s="4">
        <f>tussenblad!BV770</f>
        <v>0</v>
      </c>
      <c r="P781" s="4">
        <f>tussenblad!BW770</f>
        <v>0</v>
      </c>
      <c r="Q781" s="4">
        <f>tussenblad!BX770</f>
        <v>0</v>
      </c>
      <c r="R781" s="4">
        <f>tussenblad!BY770</f>
        <v>0</v>
      </c>
      <c r="S781" s="4">
        <f>tussenblad!BZ770</f>
        <v>0</v>
      </c>
      <c r="T781" s="4">
        <f>tussenblad!CA770</f>
        <v>0</v>
      </c>
      <c r="U781" s="4">
        <f>tussenblad!CB770</f>
        <v>0</v>
      </c>
      <c r="V781" s="4">
        <f>tussenblad!CC770</f>
        <v>0</v>
      </c>
      <c r="W781" s="4" t="s">
        <v>94</v>
      </c>
      <c r="X781" s="4" t="s">
        <v>94</v>
      </c>
      <c r="Y781" s="4" t="s">
        <v>94</v>
      </c>
      <c r="Z781" s="4" t="s">
        <v>95</v>
      </c>
      <c r="AA781" s="4" t="s">
        <v>95</v>
      </c>
      <c r="AB781" s="4" t="s">
        <v>95</v>
      </c>
      <c r="AC781" s="4" t="s">
        <v>91</v>
      </c>
      <c r="AD781" s="4" t="s">
        <v>91</v>
      </c>
      <c r="AE781" s="4">
        <v>0</v>
      </c>
      <c r="AF781" s="4">
        <v>0</v>
      </c>
      <c r="AG781" s="4">
        <f>tussenblad!J770</f>
        <v>0</v>
      </c>
      <c r="AH781" s="4">
        <f>tussenblad!I770</f>
        <v>0</v>
      </c>
    </row>
    <row r="782" spans="1:34" x14ac:dyDescent="0.2">
      <c r="A782" s="4" t="s">
        <v>93</v>
      </c>
      <c r="B782" s="4" t="str">
        <f>IF(C782=0,"&lt;BLANK&gt;",Basisgegevens!$F$3)</f>
        <v>&lt;BLANK&gt;</v>
      </c>
      <c r="C782" s="4">
        <f>tussenblad!E771</f>
        <v>0</v>
      </c>
      <c r="D782" s="4">
        <f>tussenblad!H771</f>
        <v>0</v>
      </c>
      <c r="E782" s="25">
        <f>tussenblad!N771</f>
        <v>0</v>
      </c>
      <c r="F782" s="4">
        <f>tussenblad!O771</f>
        <v>0</v>
      </c>
      <c r="G782" s="4">
        <f>tussenblad!P771</f>
        <v>0</v>
      </c>
      <c r="H782" s="25">
        <f>tussenblad!BT771</f>
        <v>0</v>
      </c>
      <c r="I782" s="4">
        <f>tussenblad!Q771</f>
        <v>0</v>
      </c>
      <c r="J782" s="26">
        <f>tussenblad!R771</f>
        <v>0</v>
      </c>
      <c r="K782" s="4">
        <f>IF(tussenblad!$F771="HC","",tussenblad!F771)</f>
        <v>0</v>
      </c>
      <c r="L782" s="4">
        <f>IF(tussenblad!$F771="HC",1,0)</f>
        <v>0</v>
      </c>
      <c r="M782" s="4" t="str">
        <f>IF(tussenblad!V771="Uit",2,"")</f>
        <v/>
      </c>
      <c r="N782" s="4">
        <f>tussenblad!W771</f>
        <v>0</v>
      </c>
      <c r="O782" s="4">
        <f>tussenblad!BV771</f>
        <v>0</v>
      </c>
      <c r="P782" s="4">
        <f>tussenblad!BW771</f>
        <v>0</v>
      </c>
      <c r="Q782" s="4">
        <f>tussenblad!BX771</f>
        <v>0</v>
      </c>
      <c r="R782" s="4">
        <f>tussenblad!BY771</f>
        <v>0</v>
      </c>
      <c r="S782" s="4">
        <f>tussenblad!BZ771</f>
        <v>0</v>
      </c>
      <c r="T782" s="4">
        <f>tussenblad!CA771</f>
        <v>0</v>
      </c>
      <c r="U782" s="4">
        <f>tussenblad!CB771</f>
        <v>0</v>
      </c>
      <c r="V782" s="4">
        <f>tussenblad!CC771</f>
        <v>0</v>
      </c>
      <c r="W782" s="4" t="s">
        <v>94</v>
      </c>
      <c r="X782" s="4" t="s">
        <v>94</v>
      </c>
      <c r="Y782" s="4" t="s">
        <v>94</v>
      </c>
      <c r="Z782" s="4" t="s">
        <v>95</v>
      </c>
      <c r="AA782" s="4" t="s">
        <v>95</v>
      </c>
      <c r="AB782" s="4" t="s">
        <v>95</v>
      </c>
      <c r="AC782" s="4" t="s">
        <v>91</v>
      </c>
      <c r="AD782" s="4" t="s">
        <v>91</v>
      </c>
      <c r="AE782" s="4">
        <v>0</v>
      </c>
      <c r="AF782" s="4">
        <v>0</v>
      </c>
      <c r="AG782" s="4">
        <f>tussenblad!J771</f>
        <v>0</v>
      </c>
      <c r="AH782" s="4">
        <f>tussenblad!I771</f>
        <v>0</v>
      </c>
    </row>
    <row r="783" spans="1:34" x14ac:dyDescent="0.2">
      <c r="A783" s="4" t="s">
        <v>93</v>
      </c>
      <c r="B783" s="4" t="str">
        <f>IF(C783=0,"&lt;BLANK&gt;",Basisgegevens!$F$3)</f>
        <v>&lt;BLANK&gt;</v>
      </c>
      <c r="C783" s="4">
        <f>tussenblad!E772</f>
        <v>0</v>
      </c>
      <c r="D783" s="4">
        <f>tussenblad!H772</f>
        <v>0</v>
      </c>
      <c r="E783" s="25">
        <f>tussenblad!N772</f>
        <v>0</v>
      </c>
      <c r="F783" s="4">
        <f>tussenblad!O772</f>
        <v>0</v>
      </c>
      <c r="G783" s="4">
        <f>tussenblad!P772</f>
        <v>0</v>
      </c>
      <c r="H783" s="25">
        <f>tussenblad!BT772</f>
        <v>0</v>
      </c>
      <c r="I783" s="4">
        <f>tussenblad!Q772</f>
        <v>0</v>
      </c>
      <c r="J783" s="26">
        <f>tussenblad!R772</f>
        <v>0</v>
      </c>
      <c r="K783" s="4">
        <f>IF(tussenblad!$F772="HC","",tussenblad!F772)</f>
        <v>0</v>
      </c>
      <c r="L783" s="4">
        <f>IF(tussenblad!$F772="HC",1,0)</f>
        <v>0</v>
      </c>
      <c r="M783" s="4" t="str">
        <f>IF(tussenblad!V772="Uit",2,"")</f>
        <v/>
      </c>
      <c r="N783" s="4">
        <f>tussenblad!W772</f>
        <v>0</v>
      </c>
      <c r="O783" s="4">
        <f>tussenblad!BV772</f>
        <v>0</v>
      </c>
      <c r="P783" s="4">
        <f>tussenblad!BW772</f>
        <v>0</v>
      </c>
      <c r="Q783" s="4">
        <f>tussenblad!BX772</f>
        <v>0</v>
      </c>
      <c r="R783" s="4">
        <f>tussenblad!BY772</f>
        <v>0</v>
      </c>
      <c r="S783" s="4">
        <f>tussenblad!BZ772</f>
        <v>0</v>
      </c>
      <c r="T783" s="4">
        <f>tussenblad!CA772</f>
        <v>0</v>
      </c>
      <c r="U783" s="4">
        <f>tussenblad!CB772</f>
        <v>0</v>
      </c>
      <c r="V783" s="4">
        <f>tussenblad!CC772</f>
        <v>0</v>
      </c>
      <c r="W783" s="4" t="s">
        <v>94</v>
      </c>
      <c r="X783" s="4" t="s">
        <v>94</v>
      </c>
      <c r="Y783" s="4" t="s">
        <v>94</v>
      </c>
      <c r="Z783" s="4" t="s">
        <v>95</v>
      </c>
      <c r="AA783" s="4" t="s">
        <v>95</v>
      </c>
      <c r="AB783" s="4" t="s">
        <v>95</v>
      </c>
      <c r="AC783" s="4" t="s">
        <v>91</v>
      </c>
      <c r="AD783" s="4" t="s">
        <v>91</v>
      </c>
      <c r="AE783" s="4">
        <v>0</v>
      </c>
      <c r="AF783" s="4">
        <v>0</v>
      </c>
      <c r="AG783" s="4">
        <f>tussenblad!J772</f>
        <v>0</v>
      </c>
      <c r="AH783" s="4">
        <f>tussenblad!I772</f>
        <v>0</v>
      </c>
    </row>
    <row r="784" spans="1:34" x14ac:dyDescent="0.2">
      <c r="A784" s="4" t="s">
        <v>93</v>
      </c>
      <c r="B784" s="4" t="str">
        <f>IF(C784=0,"&lt;BLANK&gt;",Basisgegevens!$F$3)</f>
        <v>&lt;BLANK&gt;</v>
      </c>
      <c r="C784" s="4">
        <f>tussenblad!E773</f>
        <v>0</v>
      </c>
      <c r="D784" s="4">
        <f>tussenblad!H773</f>
        <v>0</v>
      </c>
      <c r="E784" s="25">
        <f>tussenblad!N773</f>
        <v>0</v>
      </c>
      <c r="F784" s="4">
        <f>tussenblad!O773</f>
        <v>0</v>
      </c>
      <c r="G784" s="4">
        <f>tussenblad!P773</f>
        <v>0</v>
      </c>
      <c r="H784" s="25">
        <f>tussenblad!BT773</f>
        <v>0</v>
      </c>
      <c r="I784" s="4">
        <f>tussenblad!Q773</f>
        <v>0</v>
      </c>
      <c r="J784" s="26">
        <f>tussenblad!R773</f>
        <v>0</v>
      </c>
      <c r="K784" s="4">
        <f>IF(tussenblad!$F773="HC","",tussenblad!F773)</f>
        <v>0</v>
      </c>
      <c r="L784" s="4">
        <f>IF(tussenblad!$F773="HC",1,0)</f>
        <v>0</v>
      </c>
      <c r="M784" s="4" t="str">
        <f>IF(tussenblad!V773="Uit",2,"")</f>
        <v/>
      </c>
      <c r="N784" s="4">
        <f>tussenblad!W773</f>
        <v>0</v>
      </c>
      <c r="O784" s="4">
        <f>tussenblad!BV773</f>
        <v>0</v>
      </c>
      <c r="P784" s="4">
        <f>tussenblad!BW773</f>
        <v>0</v>
      </c>
      <c r="Q784" s="4">
        <f>tussenblad!BX773</f>
        <v>0</v>
      </c>
      <c r="R784" s="4">
        <f>tussenblad!BY773</f>
        <v>0</v>
      </c>
      <c r="S784" s="4">
        <f>tussenblad!BZ773</f>
        <v>0</v>
      </c>
      <c r="T784" s="4">
        <f>tussenblad!CA773</f>
        <v>0</v>
      </c>
      <c r="U784" s="4">
        <f>tussenblad!CB773</f>
        <v>0</v>
      </c>
      <c r="V784" s="4">
        <f>tussenblad!CC773</f>
        <v>0</v>
      </c>
      <c r="W784" s="4" t="s">
        <v>94</v>
      </c>
      <c r="X784" s="4" t="s">
        <v>94</v>
      </c>
      <c r="Y784" s="4" t="s">
        <v>94</v>
      </c>
      <c r="Z784" s="4" t="s">
        <v>95</v>
      </c>
      <c r="AA784" s="4" t="s">
        <v>95</v>
      </c>
      <c r="AB784" s="4" t="s">
        <v>95</v>
      </c>
      <c r="AC784" s="4" t="s">
        <v>91</v>
      </c>
      <c r="AD784" s="4" t="s">
        <v>91</v>
      </c>
      <c r="AE784" s="4">
        <v>0</v>
      </c>
      <c r="AF784" s="4">
        <v>0</v>
      </c>
      <c r="AG784" s="4">
        <f>tussenblad!J773</f>
        <v>0</v>
      </c>
      <c r="AH784" s="4">
        <f>tussenblad!I773</f>
        <v>0</v>
      </c>
    </row>
    <row r="785" spans="1:34" x14ac:dyDescent="0.2">
      <c r="A785" s="4" t="s">
        <v>93</v>
      </c>
      <c r="B785" s="4" t="str">
        <f>IF(C785=0,"&lt;BLANK&gt;",Basisgegevens!$F$3)</f>
        <v>&lt;BLANK&gt;</v>
      </c>
      <c r="C785" s="4">
        <f>tussenblad!E774</f>
        <v>0</v>
      </c>
      <c r="D785" s="4">
        <f>tussenblad!H774</f>
        <v>0</v>
      </c>
      <c r="E785" s="25">
        <f>tussenblad!N774</f>
        <v>0</v>
      </c>
      <c r="F785" s="4">
        <f>tussenblad!O774</f>
        <v>0</v>
      </c>
      <c r="G785" s="4">
        <f>tussenblad!P774</f>
        <v>0</v>
      </c>
      <c r="H785" s="25">
        <f>tussenblad!BT774</f>
        <v>0</v>
      </c>
      <c r="I785" s="4">
        <f>tussenblad!Q774</f>
        <v>0</v>
      </c>
      <c r="J785" s="26">
        <f>tussenblad!R774</f>
        <v>0</v>
      </c>
      <c r="K785" s="4">
        <f>IF(tussenblad!$F774="HC","",tussenblad!F774)</f>
        <v>0</v>
      </c>
      <c r="L785" s="4">
        <f>IF(tussenblad!$F774="HC",1,0)</f>
        <v>0</v>
      </c>
      <c r="M785" s="4" t="str">
        <f>IF(tussenblad!V774="Uit",2,"")</f>
        <v/>
      </c>
      <c r="N785" s="4">
        <f>tussenblad!W774</f>
        <v>0</v>
      </c>
      <c r="O785" s="4">
        <f>tussenblad!BV774</f>
        <v>0</v>
      </c>
      <c r="P785" s="4">
        <f>tussenblad!BW774</f>
        <v>0</v>
      </c>
      <c r="Q785" s="4">
        <f>tussenblad!BX774</f>
        <v>0</v>
      </c>
      <c r="R785" s="4">
        <f>tussenblad!BY774</f>
        <v>0</v>
      </c>
      <c r="S785" s="4">
        <f>tussenblad!BZ774</f>
        <v>0</v>
      </c>
      <c r="T785" s="4">
        <f>tussenblad!CA774</f>
        <v>0</v>
      </c>
      <c r="U785" s="4">
        <f>tussenblad!CB774</f>
        <v>0</v>
      </c>
      <c r="V785" s="4">
        <f>tussenblad!CC774</f>
        <v>0</v>
      </c>
      <c r="W785" s="4" t="s">
        <v>94</v>
      </c>
      <c r="X785" s="4" t="s">
        <v>94</v>
      </c>
      <c r="Y785" s="4" t="s">
        <v>94</v>
      </c>
      <c r="Z785" s="4" t="s">
        <v>95</v>
      </c>
      <c r="AA785" s="4" t="s">
        <v>95</v>
      </c>
      <c r="AB785" s="4" t="s">
        <v>95</v>
      </c>
      <c r="AC785" s="4" t="s">
        <v>91</v>
      </c>
      <c r="AD785" s="4" t="s">
        <v>91</v>
      </c>
      <c r="AE785" s="4">
        <v>0</v>
      </c>
      <c r="AF785" s="4">
        <v>0</v>
      </c>
      <c r="AG785" s="4">
        <f>tussenblad!J774</f>
        <v>0</v>
      </c>
      <c r="AH785" s="4">
        <f>tussenblad!I774</f>
        <v>0</v>
      </c>
    </row>
    <row r="786" spans="1:34" x14ac:dyDescent="0.2">
      <c r="A786" s="4" t="s">
        <v>93</v>
      </c>
      <c r="B786" s="4" t="str">
        <f>IF(C786=0,"&lt;BLANK&gt;",Basisgegevens!$F$3)</f>
        <v>&lt;BLANK&gt;</v>
      </c>
      <c r="C786" s="4">
        <f>tussenblad!E775</f>
        <v>0</v>
      </c>
      <c r="D786" s="4">
        <f>tussenblad!H775</f>
        <v>0</v>
      </c>
      <c r="E786" s="25">
        <f>tussenblad!N775</f>
        <v>0</v>
      </c>
      <c r="F786" s="4">
        <f>tussenblad!O775</f>
        <v>0</v>
      </c>
      <c r="G786" s="4">
        <f>tussenblad!P775</f>
        <v>0</v>
      </c>
      <c r="H786" s="25">
        <f>tussenblad!BT775</f>
        <v>0</v>
      </c>
      <c r="I786" s="4">
        <f>tussenblad!Q775</f>
        <v>0</v>
      </c>
      <c r="J786" s="26">
        <f>tussenblad!R775</f>
        <v>0</v>
      </c>
      <c r="K786" s="4">
        <f>IF(tussenblad!$F775="HC","",tussenblad!F775)</f>
        <v>0</v>
      </c>
      <c r="L786" s="4">
        <f>IF(tussenblad!$F775="HC",1,0)</f>
        <v>0</v>
      </c>
      <c r="M786" s="4" t="str">
        <f>IF(tussenblad!V775="Uit",2,"")</f>
        <v/>
      </c>
      <c r="N786" s="4">
        <f>tussenblad!W775</f>
        <v>0</v>
      </c>
      <c r="O786" s="4">
        <f>tussenblad!BV775</f>
        <v>0</v>
      </c>
      <c r="P786" s="4">
        <f>tussenblad!BW775</f>
        <v>0</v>
      </c>
      <c r="Q786" s="4">
        <f>tussenblad!BX775</f>
        <v>0</v>
      </c>
      <c r="R786" s="4">
        <f>tussenblad!BY775</f>
        <v>0</v>
      </c>
      <c r="S786" s="4">
        <f>tussenblad!BZ775</f>
        <v>0</v>
      </c>
      <c r="T786" s="4">
        <f>tussenblad!CA775</f>
        <v>0</v>
      </c>
      <c r="U786" s="4">
        <f>tussenblad!CB775</f>
        <v>0</v>
      </c>
      <c r="V786" s="4">
        <f>tussenblad!CC775</f>
        <v>0</v>
      </c>
      <c r="W786" s="4" t="s">
        <v>94</v>
      </c>
      <c r="X786" s="4" t="s">
        <v>94</v>
      </c>
      <c r="Y786" s="4" t="s">
        <v>94</v>
      </c>
      <c r="Z786" s="4" t="s">
        <v>95</v>
      </c>
      <c r="AA786" s="4" t="s">
        <v>95</v>
      </c>
      <c r="AB786" s="4" t="s">
        <v>95</v>
      </c>
      <c r="AC786" s="4" t="s">
        <v>91</v>
      </c>
      <c r="AD786" s="4" t="s">
        <v>91</v>
      </c>
      <c r="AE786" s="4">
        <v>0</v>
      </c>
      <c r="AF786" s="4">
        <v>0</v>
      </c>
      <c r="AG786" s="4">
        <f>tussenblad!J775</f>
        <v>0</v>
      </c>
      <c r="AH786" s="4">
        <f>tussenblad!I775</f>
        <v>0</v>
      </c>
    </row>
    <row r="787" spans="1:34" x14ac:dyDescent="0.2">
      <c r="A787" s="4" t="s">
        <v>93</v>
      </c>
      <c r="B787" s="4" t="str">
        <f>IF(C787=0,"&lt;BLANK&gt;",Basisgegevens!$F$3)</f>
        <v>&lt;BLANK&gt;</v>
      </c>
      <c r="C787" s="4">
        <f>tussenblad!E776</f>
        <v>0</v>
      </c>
      <c r="D787" s="4">
        <f>tussenblad!H776</f>
        <v>0</v>
      </c>
      <c r="E787" s="25">
        <f>tussenblad!N776</f>
        <v>0</v>
      </c>
      <c r="F787" s="4">
        <f>tussenblad!O776</f>
        <v>0</v>
      </c>
      <c r="G787" s="4">
        <f>tussenblad!P776</f>
        <v>0</v>
      </c>
      <c r="H787" s="25">
        <f>tussenblad!BT776</f>
        <v>0</v>
      </c>
      <c r="I787" s="4">
        <f>tussenblad!Q776</f>
        <v>0</v>
      </c>
      <c r="J787" s="26">
        <f>tussenblad!R776</f>
        <v>0</v>
      </c>
      <c r="K787" s="4">
        <f>IF(tussenblad!$F776="HC","",tussenblad!F776)</f>
        <v>0</v>
      </c>
      <c r="L787" s="4">
        <f>IF(tussenblad!$F776="HC",1,0)</f>
        <v>0</v>
      </c>
      <c r="M787" s="4" t="str">
        <f>IF(tussenblad!V776="Uit",2,"")</f>
        <v/>
      </c>
      <c r="N787" s="4">
        <f>tussenblad!W776</f>
        <v>0</v>
      </c>
      <c r="O787" s="4">
        <f>tussenblad!BV776</f>
        <v>0</v>
      </c>
      <c r="P787" s="4">
        <f>tussenblad!BW776</f>
        <v>0</v>
      </c>
      <c r="Q787" s="4">
        <f>tussenblad!BX776</f>
        <v>0</v>
      </c>
      <c r="R787" s="4">
        <f>tussenblad!BY776</f>
        <v>0</v>
      </c>
      <c r="S787" s="4">
        <f>tussenblad!BZ776</f>
        <v>0</v>
      </c>
      <c r="T787" s="4">
        <f>tussenblad!CA776</f>
        <v>0</v>
      </c>
      <c r="U787" s="4">
        <f>tussenblad!CB776</f>
        <v>0</v>
      </c>
      <c r="V787" s="4">
        <f>tussenblad!CC776</f>
        <v>0</v>
      </c>
      <c r="W787" s="4" t="s">
        <v>94</v>
      </c>
      <c r="X787" s="4" t="s">
        <v>94</v>
      </c>
      <c r="Y787" s="4" t="s">
        <v>94</v>
      </c>
      <c r="Z787" s="4" t="s">
        <v>95</v>
      </c>
      <c r="AA787" s="4" t="s">
        <v>95</v>
      </c>
      <c r="AB787" s="4" t="s">
        <v>95</v>
      </c>
      <c r="AC787" s="4" t="s">
        <v>91</v>
      </c>
      <c r="AD787" s="4" t="s">
        <v>91</v>
      </c>
      <c r="AE787" s="4">
        <v>0</v>
      </c>
      <c r="AF787" s="4">
        <v>0</v>
      </c>
      <c r="AG787" s="4">
        <f>tussenblad!J776</f>
        <v>0</v>
      </c>
      <c r="AH787" s="4">
        <f>tussenblad!I776</f>
        <v>0</v>
      </c>
    </row>
    <row r="788" spans="1:34" x14ac:dyDescent="0.2">
      <c r="A788" s="4" t="s">
        <v>93</v>
      </c>
      <c r="B788" s="4" t="str">
        <f>IF(C788=0,"&lt;BLANK&gt;",Basisgegevens!$F$3)</f>
        <v>&lt;BLANK&gt;</v>
      </c>
      <c r="C788" s="4">
        <f>tussenblad!E777</f>
        <v>0</v>
      </c>
      <c r="D788" s="4">
        <f>tussenblad!H777</f>
        <v>0</v>
      </c>
      <c r="E788" s="25">
        <f>tussenblad!N777</f>
        <v>0</v>
      </c>
      <c r="F788" s="4">
        <f>tussenblad!O777</f>
        <v>0</v>
      </c>
      <c r="G788" s="4">
        <f>tussenblad!P777</f>
        <v>0</v>
      </c>
      <c r="H788" s="25">
        <f>tussenblad!BT777</f>
        <v>0</v>
      </c>
      <c r="I788" s="4">
        <f>tussenblad!Q777</f>
        <v>0</v>
      </c>
      <c r="J788" s="26">
        <f>tussenblad!R777</f>
        <v>0</v>
      </c>
      <c r="K788" s="4">
        <f>IF(tussenblad!$F777="HC","",tussenblad!F777)</f>
        <v>0</v>
      </c>
      <c r="L788" s="4">
        <f>IF(tussenblad!$F777="HC",1,0)</f>
        <v>0</v>
      </c>
      <c r="M788" s="4" t="str">
        <f>IF(tussenblad!V777="Uit",2,"")</f>
        <v/>
      </c>
      <c r="N788" s="4">
        <f>tussenblad!W777</f>
        <v>0</v>
      </c>
      <c r="O788" s="4">
        <f>tussenblad!BV777</f>
        <v>0</v>
      </c>
      <c r="P788" s="4">
        <f>tussenblad!BW777</f>
        <v>0</v>
      </c>
      <c r="Q788" s="4">
        <f>tussenblad!BX777</f>
        <v>0</v>
      </c>
      <c r="R788" s="4">
        <f>tussenblad!BY777</f>
        <v>0</v>
      </c>
      <c r="S788" s="4">
        <f>tussenblad!BZ777</f>
        <v>0</v>
      </c>
      <c r="T788" s="4">
        <f>tussenblad!CA777</f>
        <v>0</v>
      </c>
      <c r="U788" s="4">
        <f>tussenblad!CB777</f>
        <v>0</v>
      </c>
      <c r="V788" s="4">
        <f>tussenblad!CC777</f>
        <v>0</v>
      </c>
      <c r="W788" s="4" t="s">
        <v>94</v>
      </c>
      <c r="X788" s="4" t="s">
        <v>94</v>
      </c>
      <c r="Y788" s="4" t="s">
        <v>94</v>
      </c>
      <c r="Z788" s="4" t="s">
        <v>95</v>
      </c>
      <c r="AA788" s="4" t="s">
        <v>95</v>
      </c>
      <c r="AB788" s="4" t="s">
        <v>95</v>
      </c>
      <c r="AC788" s="4" t="s">
        <v>91</v>
      </c>
      <c r="AD788" s="4" t="s">
        <v>91</v>
      </c>
      <c r="AE788" s="4">
        <v>0</v>
      </c>
      <c r="AF788" s="4">
        <v>0</v>
      </c>
      <c r="AG788" s="4">
        <f>tussenblad!J777</f>
        <v>0</v>
      </c>
      <c r="AH788" s="4">
        <f>tussenblad!I777</f>
        <v>0</v>
      </c>
    </row>
    <row r="789" spans="1:34" x14ac:dyDescent="0.2">
      <c r="A789" s="4" t="s">
        <v>93</v>
      </c>
      <c r="B789" s="4" t="str">
        <f>IF(C789=0,"&lt;BLANK&gt;",Basisgegevens!$F$3)</f>
        <v>&lt;BLANK&gt;</v>
      </c>
      <c r="C789" s="4">
        <f>tussenblad!E778</f>
        <v>0</v>
      </c>
      <c r="D789" s="4">
        <f>tussenblad!H778</f>
        <v>0</v>
      </c>
      <c r="E789" s="25">
        <f>tussenblad!N778</f>
        <v>0</v>
      </c>
      <c r="F789" s="4">
        <f>tussenblad!O778</f>
        <v>0</v>
      </c>
      <c r="G789" s="4">
        <f>tussenblad!P778</f>
        <v>0</v>
      </c>
      <c r="H789" s="25">
        <f>tussenblad!BT778</f>
        <v>0</v>
      </c>
      <c r="I789" s="4">
        <f>tussenblad!Q778</f>
        <v>0</v>
      </c>
      <c r="J789" s="26">
        <f>tussenblad!R778</f>
        <v>0</v>
      </c>
      <c r="K789" s="4">
        <f>IF(tussenblad!$F778="HC","",tussenblad!F778)</f>
        <v>0</v>
      </c>
      <c r="L789" s="4">
        <f>IF(tussenblad!$F778="HC",1,0)</f>
        <v>0</v>
      </c>
      <c r="M789" s="4" t="str">
        <f>IF(tussenblad!V778="Uit",2,"")</f>
        <v/>
      </c>
      <c r="N789" s="4">
        <f>tussenblad!W778</f>
        <v>0</v>
      </c>
      <c r="O789" s="4">
        <f>tussenblad!BV778</f>
        <v>0</v>
      </c>
      <c r="P789" s="4">
        <f>tussenblad!BW778</f>
        <v>0</v>
      </c>
      <c r="Q789" s="4">
        <f>tussenblad!BX778</f>
        <v>0</v>
      </c>
      <c r="R789" s="4">
        <f>tussenblad!BY778</f>
        <v>0</v>
      </c>
      <c r="S789" s="4">
        <f>tussenblad!BZ778</f>
        <v>0</v>
      </c>
      <c r="T789" s="4">
        <f>tussenblad!CA778</f>
        <v>0</v>
      </c>
      <c r="U789" s="4">
        <f>tussenblad!CB778</f>
        <v>0</v>
      </c>
      <c r="V789" s="4">
        <f>tussenblad!CC778</f>
        <v>0</v>
      </c>
      <c r="W789" s="4" t="s">
        <v>94</v>
      </c>
      <c r="X789" s="4" t="s">
        <v>94</v>
      </c>
      <c r="Y789" s="4" t="s">
        <v>94</v>
      </c>
      <c r="Z789" s="4" t="s">
        <v>95</v>
      </c>
      <c r="AA789" s="4" t="s">
        <v>95</v>
      </c>
      <c r="AB789" s="4" t="s">
        <v>95</v>
      </c>
      <c r="AC789" s="4" t="s">
        <v>91</v>
      </c>
      <c r="AD789" s="4" t="s">
        <v>91</v>
      </c>
      <c r="AE789" s="4">
        <v>0</v>
      </c>
      <c r="AF789" s="4">
        <v>0</v>
      </c>
      <c r="AG789" s="4">
        <f>tussenblad!J778</f>
        <v>0</v>
      </c>
      <c r="AH789" s="4">
        <f>tussenblad!I778</f>
        <v>0</v>
      </c>
    </row>
    <row r="790" spans="1:34" x14ac:dyDescent="0.2">
      <c r="A790" s="4" t="s">
        <v>93</v>
      </c>
      <c r="B790" s="4" t="str">
        <f>IF(C790=0,"&lt;BLANK&gt;",Basisgegevens!$F$3)</f>
        <v>&lt;BLANK&gt;</v>
      </c>
      <c r="C790" s="4">
        <f>tussenblad!E779</f>
        <v>0</v>
      </c>
      <c r="D790" s="4">
        <f>tussenblad!H779</f>
        <v>0</v>
      </c>
      <c r="E790" s="25">
        <f>tussenblad!N779</f>
        <v>0</v>
      </c>
      <c r="F790" s="4">
        <f>tussenblad!O779</f>
        <v>0</v>
      </c>
      <c r="G790" s="4">
        <f>tussenblad!P779</f>
        <v>0</v>
      </c>
      <c r="H790" s="25">
        <f>tussenblad!BT779</f>
        <v>0</v>
      </c>
      <c r="I790" s="4">
        <f>tussenblad!Q779</f>
        <v>0</v>
      </c>
      <c r="J790" s="26">
        <f>tussenblad!R779</f>
        <v>0</v>
      </c>
      <c r="K790" s="4">
        <f>IF(tussenblad!$F779="HC","",tussenblad!F779)</f>
        <v>0</v>
      </c>
      <c r="L790" s="4">
        <f>IF(tussenblad!$F779="HC",1,0)</f>
        <v>0</v>
      </c>
      <c r="M790" s="4" t="str">
        <f>IF(tussenblad!V779="Uit",2,"")</f>
        <v/>
      </c>
      <c r="N790" s="4">
        <f>tussenblad!W779</f>
        <v>0</v>
      </c>
      <c r="O790" s="4">
        <f>tussenblad!BV779</f>
        <v>0</v>
      </c>
      <c r="P790" s="4">
        <f>tussenblad!BW779</f>
        <v>0</v>
      </c>
      <c r="Q790" s="4">
        <f>tussenblad!BX779</f>
        <v>0</v>
      </c>
      <c r="R790" s="4">
        <f>tussenblad!BY779</f>
        <v>0</v>
      </c>
      <c r="S790" s="4">
        <f>tussenblad!BZ779</f>
        <v>0</v>
      </c>
      <c r="T790" s="4">
        <f>tussenblad!CA779</f>
        <v>0</v>
      </c>
      <c r="U790" s="4">
        <f>tussenblad!CB779</f>
        <v>0</v>
      </c>
      <c r="V790" s="4">
        <f>tussenblad!CC779</f>
        <v>0</v>
      </c>
      <c r="W790" s="4" t="s">
        <v>94</v>
      </c>
      <c r="X790" s="4" t="s">
        <v>94</v>
      </c>
      <c r="Y790" s="4" t="s">
        <v>94</v>
      </c>
      <c r="Z790" s="4" t="s">
        <v>95</v>
      </c>
      <c r="AA790" s="4" t="s">
        <v>95</v>
      </c>
      <c r="AB790" s="4" t="s">
        <v>95</v>
      </c>
      <c r="AC790" s="4" t="s">
        <v>91</v>
      </c>
      <c r="AD790" s="4" t="s">
        <v>91</v>
      </c>
      <c r="AE790" s="4">
        <v>0</v>
      </c>
      <c r="AF790" s="4">
        <v>0</v>
      </c>
      <c r="AG790" s="4">
        <f>tussenblad!J779</f>
        <v>0</v>
      </c>
      <c r="AH790" s="4">
        <f>tussenblad!I779</f>
        <v>0</v>
      </c>
    </row>
    <row r="791" spans="1:34" x14ac:dyDescent="0.2">
      <c r="A791" s="4" t="s">
        <v>93</v>
      </c>
      <c r="B791" s="4" t="str">
        <f>IF(C791=0,"&lt;BLANK&gt;",Basisgegevens!$F$3)</f>
        <v>&lt;BLANK&gt;</v>
      </c>
      <c r="C791" s="4">
        <f>tussenblad!E780</f>
        <v>0</v>
      </c>
      <c r="D791" s="4">
        <f>tussenblad!H780</f>
        <v>0</v>
      </c>
      <c r="E791" s="25">
        <f>tussenblad!N780</f>
        <v>0</v>
      </c>
      <c r="F791" s="4">
        <f>tussenblad!O780</f>
        <v>0</v>
      </c>
      <c r="G791" s="4">
        <f>tussenblad!P780</f>
        <v>0</v>
      </c>
      <c r="H791" s="25">
        <f>tussenblad!BT780</f>
        <v>0</v>
      </c>
      <c r="I791" s="4">
        <f>tussenblad!Q780</f>
        <v>0</v>
      </c>
      <c r="J791" s="26">
        <f>tussenblad!R780</f>
        <v>0</v>
      </c>
      <c r="K791" s="4">
        <f>IF(tussenblad!$F780="HC","",tussenblad!F780)</f>
        <v>0</v>
      </c>
      <c r="L791" s="4">
        <f>IF(tussenblad!$F780="HC",1,0)</f>
        <v>0</v>
      </c>
      <c r="M791" s="4" t="str">
        <f>IF(tussenblad!V780="Uit",2,"")</f>
        <v/>
      </c>
      <c r="N791" s="4">
        <f>tussenblad!W780</f>
        <v>0</v>
      </c>
      <c r="O791" s="4">
        <f>tussenblad!BV780</f>
        <v>0</v>
      </c>
      <c r="P791" s="4">
        <f>tussenblad!BW780</f>
        <v>0</v>
      </c>
      <c r="Q791" s="4">
        <f>tussenblad!BX780</f>
        <v>0</v>
      </c>
      <c r="R791" s="4">
        <f>tussenblad!BY780</f>
        <v>0</v>
      </c>
      <c r="S791" s="4">
        <f>tussenblad!BZ780</f>
        <v>0</v>
      </c>
      <c r="T791" s="4">
        <f>tussenblad!CA780</f>
        <v>0</v>
      </c>
      <c r="U791" s="4">
        <f>tussenblad!CB780</f>
        <v>0</v>
      </c>
      <c r="V791" s="4">
        <f>tussenblad!CC780</f>
        <v>0</v>
      </c>
      <c r="W791" s="4" t="s">
        <v>94</v>
      </c>
      <c r="X791" s="4" t="s">
        <v>94</v>
      </c>
      <c r="Y791" s="4" t="s">
        <v>94</v>
      </c>
      <c r="Z791" s="4" t="s">
        <v>95</v>
      </c>
      <c r="AA791" s="4" t="s">
        <v>95</v>
      </c>
      <c r="AB791" s="4" t="s">
        <v>95</v>
      </c>
      <c r="AC791" s="4" t="s">
        <v>91</v>
      </c>
      <c r="AD791" s="4" t="s">
        <v>91</v>
      </c>
      <c r="AE791" s="4">
        <v>0</v>
      </c>
      <c r="AF791" s="4">
        <v>0</v>
      </c>
      <c r="AG791" s="4">
        <f>tussenblad!J780</f>
        <v>0</v>
      </c>
      <c r="AH791" s="4">
        <f>tussenblad!I780</f>
        <v>0</v>
      </c>
    </row>
    <row r="792" spans="1:34" x14ac:dyDescent="0.2">
      <c r="A792" s="4" t="s">
        <v>93</v>
      </c>
      <c r="B792" s="4" t="str">
        <f>IF(C792=0,"&lt;BLANK&gt;",Basisgegevens!$F$3)</f>
        <v>&lt;BLANK&gt;</v>
      </c>
      <c r="C792" s="4">
        <f>tussenblad!E781</f>
        <v>0</v>
      </c>
      <c r="D792" s="4">
        <f>tussenblad!H781</f>
        <v>0</v>
      </c>
      <c r="E792" s="25">
        <f>tussenblad!N781</f>
        <v>0</v>
      </c>
      <c r="F792" s="4">
        <f>tussenblad!O781</f>
        <v>0</v>
      </c>
      <c r="G792" s="4">
        <f>tussenblad!P781</f>
        <v>0</v>
      </c>
      <c r="H792" s="25">
        <f>tussenblad!BT781</f>
        <v>0</v>
      </c>
      <c r="I792" s="4">
        <f>tussenblad!Q781</f>
        <v>0</v>
      </c>
      <c r="J792" s="26">
        <f>tussenblad!R781</f>
        <v>0</v>
      </c>
      <c r="K792" s="4">
        <f>IF(tussenblad!$F781="HC","",tussenblad!F781)</f>
        <v>0</v>
      </c>
      <c r="L792" s="4">
        <f>IF(tussenblad!$F781="HC",1,0)</f>
        <v>0</v>
      </c>
      <c r="M792" s="4" t="str">
        <f>IF(tussenblad!V781="Uit",2,"")</f>
        <v/>
      </c>
      <c r="N792" s="4">
        <f>tussenblad!W781</f>
        <v>0</v>
      </c>
      <c r="O792" s="4">
        <f>tussenblad!BV781</f>
        <v>0</v>
      </c>
      <c r="P792" s="4">
        <f>tussenblad!BW781</f>
        <v>0</v>
      </c>
      <c r="Q792" s="4">
        <f>tussenblad!BX781</f>
        <v>0</v>
      </c>
      <c r="R792" s="4">
        <f>tussenblad!BY781</f>
        <v>0</v>
      </c>
      <c r="S792" s="4">
        <f>tussenblad!BZ781</f>
        <v>0</v>
      </c>
      <c r="T792" s="4">
        <f>tussenblad!CA781</f>
        <v>0</v>
      </c>
      <c r="U792" s="4">
        <f>tussenblad!CB781</f>
        <v>0</v>
      </c>
      <c r="V792" s="4">
        <f>tussenblad!CC781</f>
        <v>0</v>
      </c>
      <c r="W792" s="4" t="s">
        <v>94</v>
      </c>
      <c r="X792" s="4" t="s">
        <v>94</v>
      </c>
      <c r="Y792" s="4" t="s">
        <v>94</v>
      </c>
      <c r="Z792" s="4" t="s">
        <v>95</v>
      </c>
      <c r="AA792" s="4" t="s">
        <v>95</v>
      </c>
      <c r="AB792" s="4" t="s">
        <v>95</v>
      </c>
      <c r="AC792" s="4" t="s">
        <v>91</v>
      </c>
      <c r="AD792" s="4" t="s">
        <v>91</v>
      </c>
      <c r="AE792" s="4">
        <v>0</v>
      </c>
      <c r="AF792" s="4">
        <v>0</v>
      </c>
      <c r="AG792" s="4">
        <f>tussenblad!J781</f>
        <v>0</v>
      </c>
      <c r="AH792" s="4">
        <f>tussenblad!I781</f>
        <v>0</v>
      </c>
    </row>
    <row r="793" spans="1:34" x14ac:dyDescent="0.2">
      <c r="A793" s="4" t="s">
        <v>93</v>
      </c>
      <c r="B793" s="4" t="str">
        <f>IF(C793=0,"&lt;BLANK&gt;",Basisgegevens!$F$3)</f>
        <v>&lt;BLANK&gt;</v>
      </c>
      <c r="C793" s="4">
        <f>tussenblad!E782</f>
        <v>0</v>
      </c>
      <c r="D793" s="4">
        <f>tussenblad!H782</f>
        <v>0</v>
      </c>
      <c r="E793" s="25">
        <f>tussenblad!N782</f>
        <v>0</v>
      </c>
      <c r="F793" s="4">
        <f>tussenblad!O782</f>
        <v>0</v>
      </c>
      <c r="G793" s="4">
        <f>tussenblad!P782</f>
        <v>0</v>
      </c>
      <c r="H793" s="25">
        <f>tussenblad!BT782</f>
        <v>0</v>
      </c>
      <c r="I793" s="4">
        <f>tussenblad!Q782</f>
        <v>0</v>
      </c>
      <c r="J793" s="26">
        <f>tussenblad!R782</f>
        <v>0</v>
      </c>
      <c r="K793" s="4">
        <f>IF(tussenblad!$F782="HC","",tussenblad!F782)</f>
        <v>0</v>
      </c>
      <c r="L793" s="4">
        <f>IF(tussenblad!$F782="HC",1,0)</f>
        <v>0</v>
      </c>
      <c r="M793" s="4" t="str">
        <f>IF(tussenblad!V782="Uit",2,"")</f>
        <v/>
      </c>
      <c r="N793" s="4">
        <f>tussenblad!W782</f>
        <v>0</v>
      </c>
      <c r="O793" s="4">
        <f>tussenblad!BV782</f>
        <v>0</v>
      </c>
      <c r="P793" s="4">
        <f>tussenblad!BW782</f>
        <v>0</v>
      </c>
      <c r="Q793" s="4">
        <f>tussenblad!BX782</f>
        <v>0</v>
      </c>
      <c r="R793" s="4">
        <f>tussenblad!BY782</f>
        <v>0</v>
      </c>
      <c r="S793" s="4">
        <f>tussenblad!BZ782</f>
        <v>0</v>
      </c>
      <c r="T793" s="4">
        <f>tussenblad!CA782</f>
        <v>0</v>
      </c>
      <c r="U793" s="4">
        <f>tussenblad!CB782</f>
        <v>0</v>
      </c>
      <c r="V793" s="4">
        <f>tussenblad!CC782</f>
        <v>0</v>
      </c>
      <c r="W793" s="4" t="s">
        <v>94</v>
      </c>
      <c r="X793" s="4" t="s">
        <v>94</v>
      </c>
      <c r="Y793" s="4" t="s">
        <v>94</v>
      </c>
      <c r="Z793" s="4" t="s">
        <v>95</v>
      </c>
      <c r="AA793" s="4" t="s">
        <v>95</v>
      </c>
      <c r="AB793" s="4" t="s">
        <v>95</v>
      </c>
      <c r="AC793" s="4" t="s">
        <v>91</v>
      </c>
      <c r="AD793" s="4" t="s">
        <v>91</v>
      </c>
      <c r="AE793" s="4">
        <v>0</v>
      </c>
      <c r="AF793" s="4">
        <v>0</v>
      </c>
      <c r="AG793" s="4">
        <f>tussenblad!J782</f>
        <v>0</v>
      </c>
      <c r="AH793" s="4">
        <f>tussenblad!I782</f>
        <v>0</v>
      </c>
    </row>
    <row r="794" spans="1:34" x14ac:dyDescent="0.2">
      <c r="A794" s="4" t="s">
        <v>93</v>
      </c>
      <c r="B794" s="4" t="str">
        <f>IF(C794=0,"&lt;BLANK&gt;",Basisgegevens!$F$3)</f>
        <v>&lt;BLANK&gt;</v>
      </c>
      <c r="C794" s="4">
        <f>tussenblad!E783</f>
        <v>0</v>
      </c>
      <c r="D794" s="4">
        <f>tussenblad!H783</f>
        <v>0</v>
      </c>
      <c r="E794" s="25">
        <f>tussenblad!N783</f>
        <v>0</v>
      </c>
      <c r="F794" s="4">
        <f>tussenblad!O783</f>
        <v>0</v>
      </c>
      <c r="G794" s="4">
        <f>tussenblad!P783</f>
        <v>0</v>
      </c>
      <c r="H794" s="25">
        <f>tussenblad!BT783</f>
        <v>0</v>
      </c>
      <c r="I794" s="4">
        <f>tussenblad!Q783</f>
        <v>0</v>
      </c>
      <c r="J794" s="26">
        <f>tussenblad!R783</f>
        <v>0</v>
      </c>
      <c r="K794" s="4">
        <f>IF(tussenblad!$F783="HC","",tussenblad!F783)</f>
        <v>0</v>
      </c>
      <c r="L794" s="4">
        <f>IF(tussenblad!$F783="HC",1,0)</f>
        <v>0</v>
      </c>
      <c r="M794" s="4" t="str">
        <f>IF(tussenblad!V783="Uit",2,"")</f>
        <v/>
      </c>
      <c r="N794" s="4">
        <f>tussenblad!W783</f>
        <v>0</v>
      </c>
      <c r="O794" s="4">
        <f>tussenblad!BV783</f>
        <v>0</v>
      </c>
      <c r="P794" s="4">
        <f>tussenblad!BW783</f>
        <v>0</v>
      </c>
      <c r="Q794" s="4">
        <f>tussenblad!BX783</f>
        <v>0</v>
      </c>
      <c r="R794" s="4">
        <f>tussenblad!BY783</f>
        <v>0</v>
      </c>
      <c r="S794" s="4">
        <f>tussenblad!BZ783</f>
        <v>0</v>
      </c>
      <c r="T794" s="4">
        <f>tussenblad!CA783</f>
        <v>0</v>
      </c>
      <c r="U794" s="4">
        <f>tussenblad!CB783</f>
        <v>0</v>
      </c>
      <c r="V794" s="4">
        <f>tussenblad!CC783</f>
        <v>0</v>
      </c>
      <c r="W794" s="4" t="s">
        <v>94</v>
      </c>
      <c r="X794" s="4" t="s">
        <v>94</v>
      </c>
      <c r="Y794" s="4" t="s">
        <v>94</v>
      </c>
      <c r="Z794" s="4" t="s">
        <v>95</v>
      </c>
      <c r="AA794" s="4" t="s">
        <v>95</v>
      </c>
      <c r="AB794" s="4" t="s">
        <v>95</v>
      </c>
      <c r="AC794" s="4" t="s">
        <v>91</v>
      </c>
      <c r="AD794" s="4" t="s">
        <v>91</v>
      </c>
      <c r="AE794" s="4">
        <v>0</v>
      </c>
      <c r="AF794" s="4">
        <v>0</v>
      </c>
      <c r="AG794" s="4">
        <f>tussenblad!J783</f>
        <v>0</v>
      </c>
      <c r="AH794" s="4">
        <f>tussenblad!I783</f>
        <v>0</v>
      </c>
    </row>
    <row r="795" spans="1:34" x14ac:dyDescent="0.2">
      <c r="A795" s="4" t="s">
        <v>93</v>
      </c>
      <c r="B795" s="4" t="str">
        <f>IF(C795=0,"&lt;BLANK&gt;",Basisgegevens!$F$3)</f>
        <v>&lt;BLANK&gt;</v>
      </c>
      <c r="C795" s="4">
        <f>tussenblad!E784</f>
        <v>0</v>
      </c>
      <c r="D795" s="4">
        <f>tussenblad!H784</f>
        <v>0</v>
      </c>
      <c r="E795" s="25">
        <f>tussenblad!N784</f>
        <v>0</v>
      </c>
      <c r="F795" s="4">
        <f>tussenblad!O784</f>
        <v>0</v>
      </c>
      <c r="G795" s="4">
        <f>tussenblad!P784</f>
        <v>0</v>
      </c>
      <c r="H795" s="25">
        <f>tussenblad!BT784</f>
        <v>0</v>
      </c>
      <c r="I795" s="4">
        <f>tussenblad!Q784</f>
        <v>0</v>
      </c>
      <c r="J795" s="26">
        <f>tussenblad!R784</f>
        <v>0</v>
      </c>
      <c r="K795" s="4">
        <f>IF(tussenblad!$F784="HC","",tussenblad!F784)</f>
        <v>0</v>
      </c>
      <c r="L795" s="4">
        <f>IF(tussenblad!$F784="HC",1,0)</f>
        <v>0</v>
      </c>
      <c r="M795" s="4" t="str">
        <f>IF(tussenblad!V784="Uit",2,"")</f>
        <v/>
      </c>
      <c r="N795" s="4">
        <f>tussenblad!W784</f>
        <v>0</v>
      </c>
      <c r="O795" s="4">
        <f>tussenblad!BV784</f>
        <v>0</v>
      </c>
      <c r="P795" s="4">
        <f>tussenblad!BW784</f>
        <v>0</v>
      </c>
      <c r="Q795" s="4">
        <f>tussenblad!BX784</f>
        <v>0</v>
      </c>
      <c r="R795" s="4">
        <f>tussenblad!BY784</f>
        <v>0</v>
      </c>
      <c r="S795" s="4">
        <f>tussenblad!BZ784</f>
        <v>0</v>
      </c>
      <c r="T795" s="4">
        <f>tussenblad!CA784</f>
        <v>0</v>
      </c>
      <c r="U795" s="4">
        <f>tussenblad!CB784</f>
        <v>0</v>
      </c>
      <c r="V795" s="4">
        <f>tussenblad!CC784</f>
        <v>0</v>
      </c>
      <c r="W795" s="4" t="s">
        <v>94</v>
      </c>
      <c r="X795" s="4" t="s">
        <v>94</v>
      </c>
      <c r="Y795" s="4" t="s">
        <v>94</v>
      </c>
      <c r="Z795" s="4" t="s">
        <v>95</v>
      </c>
      <c r="AA795" s="4" t="s">
        <v>95</v>
      </c>
      <c r="AB795" s="4" t="s">
        <v>95</v>
      </c>
      <c r="AC795" s="4" t="s">
        <v>91</v>
      </c>
      <c r="AD795" s="4" t="s">
        <v>91</v>
      </c>
      <c r="AE795" s="4">
        <v>0</v>
      </c>
      <c r="AF795" s="4">
        <v>0</v>
      </c>
      <c r="AG795" s="4">
        <f>tussenblad!J784</f>
        <v>0</v>
      </c>
      <c r="AH795" s="4">
        <f>tussenblad!I784</f>
        <v>0</v>
      </c>
    </row>
    <row r="796" spans="1:34" x14ac:dyDescent="0.2">
      <c r="A796" s="4" t="s">
        <v>93</v>
      </c>
      <c r="B796" s="4" t="str">
        <f>IF(C796=0,"&lt;BLANK&gt;",Basisgegevens!$F$3)</f>
        <v>&lt;BLANK&gt;</v>
      </c>
      <c r="C796" s="4">
        <f>tussenblad!E785</f>
        <v>0</v>
      </c>
      <c r="D796" s="4">
        <f>tussenblad!H785</f>
        <v>0</v>
      </c>
      <c r="E796" s="25">
        <f>tussenblad!N785</f>
        <v>0</v>
      </c>
      <c r="F796" s="4">
        <f>tussenblad!O785</f>
        <v>0</v>
      </c>
      <c r="G796" s="4">
        <f>tussenblad!P785</f>
        <v>0</v>
      </c>
      <c r="H796" s="25">
        <f>tussenblad!BT785</f>
        <v>0</v>
      </c>
      <c r="I796" s="4">
        <f>tussenblad!Q785</f>
        <v>0</v>
      </c>
      <c r="J796" s="26">
        <f>tussenblad!R785</f>
        <v>0</v>
      </c>
      <c r="K796" s="4">
        <f>IF(tussenblad!$F785="HC","",tussenblad!F785)</f>
        <v>0</v>
      </c>
      <c r="L796" s="4">
        <f>IF(tussenblad!$F785="HC",1,0)</f>
        <v>0</v>
      </c>
      <c r="M796" s="4" t="str">
        <f>IF(tussenblad!V785="Uit",2,"")</f>
        <v/>
      </c>
      <c r="N796" s="4">
        <f>tussenblad!W785</f>
        <v>0</v>
      </c>
      <c r="O796" s="4">
        <f>tussenblad!BV785</f>
        <v>0</v>
      </c>
      <c r="P796" s="4">
        <f>tussenblad!BW785</f>
        <v>0</v>
      </c>
      <c r="Q796" s="4">
        <f>tussenblad!BX785</f>
        <v>0</v>
      </c>
      <c r="R796" s="4">
        <f>tussenblad!BY785</f>
        <v>0</v>
      </c>
      <c r="S796" s="4">
        <f>tussenblad!BZ785</f>
        <v>0</v>
      </c>
      <c r="T796" s="4">
        <f>tussenblad!CA785</f>
        <v>0</v>
      </c>
      <c r="U796" s="4">
        <f>tussenblad!CB785</f>
        <v>0</v>
      </c>
      <c r="V796" s="4">
        <f>tussenblad!CC785</f>
        <v>0</v>
      </c>
      <c r="W796" s="4" t="s">
        <v>94</v>
      </c>
      <c r="X796" s="4" t="s">
        <v>94</v>
      </c>
      <c r="Y796" s="4" t="s">
        <v>94</v>
      </c>
      <c r="Z796" s="4" t="s">
        <v>95</v>
      </c>
      <c r="AA796" s="4" t="s">
        <v>95</v>
      </c>
      <c r="AB796" s="4" t="s">
        <v>95</v>
      </c>
      <c r="AC796" s="4" t="s">
        <v>91</v>
      </c>
      <c r="AD796" s="4" t="s">
        <v>91</v>
      </c>
      <c r="AE796" s="4">
        <v>0</v>
      </c>
      <c r="AF796" s="4">
        <v>0</v>
      </c>
      <c r="AG796" s="4">
        <f>tussenblad!J785</f>
        <v>0</v>
      </c>
      <c r="AH796" s="4">
        <f>tussenblad!I785</f>
        <v>0</v>
      </c>
    </row>
    <row r="797" spans="1:34" x14ac:dyDescent="0.2">
      <c r="A797" s="4" t="s">
        <v>93</v>
      </c>
      <c r="B797" s="4" t="str">
        <f>IF(C797=0,"&lt;BLANK&gt;",Basisgegevens!$F$3)</f>
        <v>&lt;BLANK&gt;</v>
      </c>
      <c r="C797" s="4">
        <f>tussenblad!E786</f>
        <v>0</v>
      </c>
      <c r="D797" s="4">
        <f>tussenblad!H786</f>
        <v>0</v>
      </c>
      <c r="E797" s="25">
        <f>tussenblad!N786</f>
        <v>0</v>
      </c>
      <c r="F797" s="4">
        <f>tussenblad!O786</f>
        <v>0</v>
      </c>
      <c r="G797" s="4">
        <f>tussenblad!P786</f>
        <v>0</v>
      </c>
      <c r="H797" s="25">
        <f>tussenblad!BT786</f>
        <v>0</v>
      </c>
      <c r="I797" s="4">
        <f>tussenblad!Q786</f>
        <v>0</v>
      </c>
      <c r="J797" s="26">
        <f>tussenblad!R786</f>
        <v>0</v>
      </c>
      <c r="K797" s="4">
        <f>IF(tussenblad!$F786="HC","",tussenblad!F786)</f>
        <v>0</v>
      </c>
      <c r="L797" s="4">
        <f>IF(tussenblad!$F786="HC",1,0)</f>
        <v>0</v>
      </c>
      <c r="M797" s="4" t="str">
        <f>IF(tussenblad!V786="Uit",2,"")</f>
        <v/>
      </c>
      <c r="N797" s="4">
        <f>tussenblad!W786</f>
        <v>0</v>
      </c>
      <c r="O797" s="4">
        <f>tussenblad!BV786</f>
        <v>0</v>
      </c>
      <c r="P797" s="4">
        <f>tussenblad!BW786</f>
        <v>0</v>
      </c>
      <c r="Q797" s="4">
        <f>tussenblad!BX786</f>
        <v>0</v>
      </c>
      <c r="R797" s="4">
        <f>tussenblad!BY786</f>
        <v>0</v>
      </c>
      <c r="S797" s="4">
        <f>tussenblad!BZ786</f>
        <v>0</v>
      </c>
      <c r="T797" s="4">
        <f>tussenblad!CA786</f>
        <v>0</v>
      </c>
      <c r="U797" s="4">
        <f>tussenblad!CB786</f>
        <v>0</v>
      </c>
      <c r="V797" s="4">
        <f>tussenblad!CC786</f>
        <v>0</v>
      </c>
      <c r="W797" s="4" t="s">
        <v>94</v>
      </c>
      <c r="X797" s="4" t="s">
        <v>94</v>
      </c>
      <c r="Y797" s="4" t="s">
        <v>94</v>
      </c>
      <c r="Z797" s="4" t="s">
        <v>95</v>
      </c>
      <c r="AA797" s="4" t="s">
        <v>95</v>
      </c>
      <c r="AB797" s="4" t="s">
        <v>95</v>
      </c>
      <c r="AC797" s="4" t="s">
        <v>91</v>
      </c>
      <c r="AD797" s="4" t="s">
        <v>91</v>
      </c>
      <c r="AE797" s="4">
        <v>0</v>
      </c>
      <c r="AF797" s="4">
        <v>0</v>
      </c>
      <c r="AG797" s="4">
        <f>tussenblad!J786</f>
        <v>0</v>
      </c>
      <c r="AH797" s="4">
        <f>tussenblad!I786</f>
        <v>0</v>
      </c>
    </row>
    <row r="798" spans="1:34" x14ac:dyDescent="0.2">
      <c r="A798" s="4" t="s">
        <v>93</v>
      </c>
      <c r="B798" s="4" t="str">
        <f>IF(C798=0,"&lt;BLANK&gt;",Basisgegevens!$F$3)</f>
        <v>&lt;BLANK&gt;</v>
      </c>
      <c r="C798" s="4">
        <f>tussenblad!E787</f>
        <v>0</v>
      </c>
      <c r="D798" s="4">
        <f>tussenblad!H787</f>
        <v>0</v>
      </c>
      <c r="E798" s="25">
        <f>tussenblad!N787</f>
        <v>0</v>
      </c>
      <c r="F798" s="4">
        <f>tussenblad!O787</f>
        <v>0</v>
      </c>
      <c r="G798" s="4">
        <f>tussenblad!P787</f>
        <v>0</v>
      </c>
      <c r="H798" s="25">
        <f>tussenblad!BT787</f>
        <v>0</v>
      </c>
      <c r="I798" s="4">
        <f>tussenblad!Q787</f>
        <v>0</v>
      </c>
      <c r="J798" s="26">
        <f>tussenblad!R787</f>
        <v>0</v>
      </c>
      <c r="K798" s="4">
        <f>IF(tussenblad!$F787="HC","",tussenblad!F787)</f>
        <v>0</v>
      </c>
      <c r="L798" s="4">
        <f>IF(tussenblad!$F787="HC",1,0)</f>
        <v>0</v>
      </c>
      <c r="M798" s="4" t="str">
        <f>IF(tussenblad!V787="Uit",2,"")</f>
        <v/>
      </c>
      <c r="N798" s="4">
        <f>tussenblad!W787</f>
        <v>0</v>
      </c>
      <c r="O798" s="4">
        <f>tussenblad!BV787</f>
        <v>0</v>
      </c>
      <c r="P798" s="4">
        <f>tussenblad!BW787</f>
        <v>0</v>
      </c>
      <c r="Q798" s="4">
        <f>tussenblad!BX787</f>
        <v>0</v>
      </c>
      <c r="R798" s="4">
        <f>tussenblad!BY787</f>
        <v>0</v>
      </c>
      <c r="S798" s="4">
        <f>tussenblad!BZ787</f>
        <v>0</v>
      </c>
      <c r="T798" s="4">
        <f>tussenblad!CA787</f>
        <v>0</v>
      </c>
      <c r="U798" s="4">
        <f>tussenblad!CB787</f>
        <v>0</v>
      </c>
      <c r="V798" s="4">
        <f>tussenblad!CC787</f>
        <v>0</v>
      </c>
      <c r="W798" s="4" t="s">
        <v>94</v>
      </c>
      <c r="X798" s="4" t="s">
        <v>94</v>
      </c>
      <c r="Y798" s="4" t="s">
        <v>94</v>
      </c>
      <c r="Z798" s="4" t="s">
        <v>95</v>
      </c>
      <c r="AA798" s="4" t="s">
        <v>95</v>
      </c>
      <c r="AB798" s="4" t="s">
        <v>95</v>
      </c>
      <c r="AC798" s="4" t="s">
        <v>91</v>
      </c>
      <c r="AD798" s="4" t="s">
        <v>91</v>
      </c>
      <c r="AE798" s="4">
        <v>0</v>
      </c>
      <c r="AF798" s="4">
        <v>0</v>
      </c>
      <c r="AG798" s="4">
        <f>tussenblad!J787</f>
        <v>0</v>
      </c>
      <c r="AH798" s="4">
        <f>tussenblad!I787</f>
        <v>0</v>
      </c>
    </row>
    <row r="799" spans="1:34" x14ac:dyDescent="0.2">
      <c r="A799" s="4" t="s">
        <v>93</v>
      </c>
      <c r="B799" s="4" t="str">
        <f>IF(C799=0,"&lt;BLANK&gt;",Basisgegevens!$F$3)</f>
        <v>&lt;BLANK&gt;</v>
      </c>
      <c r="C799" s="4">
        <f>tussenblad!E788</f>
        <v>0</v>
      </c>
      <c r="D799" s="4">
        <f>tussenblad!H788</f>
        <v>0</v>
      </c>
      <c r="E799" s="25">
        <f>tussenblad!N788</f>
        <v>0</v>
      </c>
      <c r="F799" s="4">
        <f>tussenblad!O788</f>
        <v>0</v>
      </c>
      <c r="G799" s="4">
        <f>tussenblad!P788</f>
        <v>0</v>
      </c>
      <c r="H799" s="25">
        <f>tussenblad!BT788</f>
        <v>0</v>
      </c>
      <c r="I799" s="4">
        <f>tussenblad!Q788</f>
        <v>0</v>
      </c>
      <c r="J799" s="26">
        <f>tussenblad!R788</f>
        <v>0</v>
      </c>
      <c r="K799" s="4">
        <f>IF(tussenblad!$F788="HC","",tussenblad!F788)</f>
        <v>0</v>
      </c>
      <c r="L799" s="4">
        <f>IF(tussenblad!$F788="HC",1,0)</f>
        <v>0</v>
      </c>
      <c r="M799" s="4" t="str">
        <f>IF(tussenblad!V788="Uit",2,"")</f>
        <v/>
      </c>
      <c r="N799" s="4">
        <f>tussenblad!W788</f>
        <v>0</v>
      </c>
      <c r="O799" s="4">
        <f>tussenblad!BV788</f>
        <v>0</v>
      </c>
      <c r="P799" s="4">
        <f>tussenblad!BW788</f>
        <v>0</v>
      </c>
      <c r="Q799" s="4">
        <f>tussenblad!BX788</f>
        <v>0</v>
      </c>
      <c r="R799" s="4">
        <f>tussenblad!BY788</f>
        <v>0</v>
      </c>
      <c r="S799" s="4">
        <f>tussenblad!BZ788</f>
        <v>0</v>
      </c>
      <c r="T799" s="4">
        <f>tussenblad!CA788</f>
        <v>0</v>
      </c>
      <c r="U799" s="4">
        <f>tussenblad!CB788</f>
        <v>0</v>
      </c>
      <c r="V799" s="4">
        <f>tussenblad!CC788</f>
        <v>0</v>
      </c>
      <c r="W799" s="4" t="s">
        <v>94</v>
      </c>
      <c r="X799" s="4" t="s">
        <v>94</v>
      </c>
      <c r="Y799" s="4" t="s">
        <v>94</v>
      </c>
      <c r="Z799" s="4" t="s">
        <v>95</v>
      </c>
      <c r="AA799" s="4" t="s">
        <v>95</v>
      </c>
      <c r="AB799" s="4" t="s">
        <v>95</v>
      </c>
      <c r="AC799" s="4" t="s">
        <v>91</v>
      </c>
      <c r="AD799" s="4" t="s">
        <v>91</v>
      </c>
      <c r="AE799" s="4">
        <v>0</v>
      </c>
      <c r="AF799" s="4">
        <v>0</v>
      </c>
      <c r="AG799" s="4">
        <f>tussenblad!J788</f>
        <v>0</v>
      </c>
      <c r="AH799" s="4">
        <f>tussenblad!I788</f>
        <v>0</v>
      </c>
    </row>
    <row r="800" spans="1:34" x14ac:dyDescent="0.2">
      <c r="A800" s="4" t="s">
        <v>93</v>
      </c>
      <c r="B800" s="4" t="str">
        <f>IF(C800=0,"&lt;BLANK&gt;",Basisgegevens!$F$3)</f>
        <v>&lt;BLANK&gt;</v>
      </c>
      <c r="C800" s="4">
        <f>tussenblad!E789</f>
        <v>0</v>
      </c>
      <c r="D800" s="4">
        <f>tussenblad!H789</f>
        <v>0</v>
      </c>
      <c r="E800" s="25">
        <f>tussenblad!N789</f>
        <v>0</v>
      </c>
      <c r="F800" s="4">
        <f>tussenblad!O789</f>
        <v>0</v>
      </c>
      <c r="G800" s="4">
        <f>tussenblad!P789</f>
        <v>0</v>
      </c>
      <c r="H800" s="25">
        <f>tussenblad!BT789</f>
        <v>0</v>
      </c>
      <c r="I800" s="4">
        <f>tussenblad!Q789</f>
        <v>0</v>
      </c>
      <c r="J800" s="26">
        <f>tussenblad!R789</f>
        <v>0</v>
      </c>
      <c r="K800" s="4">
        <f>IF(tussenblad!$F789="HC","",tussenblad!F789)</f>
        <v>0</v>
      </c>
      <c r="L800" s="4">
        <f>IF(tussenblad!$F789="HC",1,0)</f>
        <v>0</v>
      </c>
      <c r="M800" s="4" t="str">
        <f>IF(tussenblad!V789="Uit",2,"")</f>
        <v/>
      </c>
      <c r="N800" s="4">
        <f>tussenblad!W789</f>
        <v>0</v>
      </c>
      <c r="O800" s="4">
        <f>tussenblad!BV789</f>
        <v>0</v>
      </c>
      <c r="P800" s="4">
        <f>tussenblad!BW789</f>
        <v>0</v>
      </c>
      <c r="Q800" s="4">
        <f>tussenblad!BX789</f>
        <v>0</v>
      </c>
      <c r="R800" s="4">
        <f>tussenblad!BY789</f>
        <v>0</v>
      </c>
      <c r="S800" s="4">
        <f>tussenblad!BZ789</f>
        <v>0</v>
      </c>
      <c r="T800" s="4">
        <f>tussenblad!CA789</f>
        <v>0</v>
      </c>
      <c r="U800" s="4">
        <f>tussenblad!CB789</f>
        <v>0</v>
      </c>
      <c r="V800" s="4">
        <f>tussenblad!CC789</f>
        <v>0</v>
      </c>
      <c r="W800" s="4" t="s">
        <v>94</v>
      </c>
      <c r="X800" s="4" t="s">
        <v>94</v>
      </c>
      <c r="Y800" s="4" t="s">
        <v>94</v>
      </c>
      <c r="Z800" s="4" t="s">
        <v>95</v>
      </c>
      <c r="AA800" s="4" t="s">
        <v>95</v>
      </c>
      <c r="AB800" s="4" t="s">
        <v>95</v>
      </c>
      <c r="AC800" s="4" t="s">
        <v>91</v>
      </c>
      <c r="AD800" s="4" t="s">
        <v>91</v>
      </c>
      <c r="AE800" s="4">
        <v>0</v>
      </c>
      <c r="AF800" s="4">
        <v>0</v>
      </c>
      <c r="AG800" s="4">
        <f>tussenblad!J789</f>
        <v>0</v>
      </c>
      <c r="AH800" s="4">
        <f>tussenblad!I789</f>
        <v>0</v>
      </c>
    </row>
    <row r="801" spans="1:34" x14ac:dyDescent="0.2">
      <c r="A801" s="4" t="s">
        <v>93</v>
      </c>
      <c r="B801" s="4" t="str">
        <f>IF(C801=0,"&lt;BLANK&gt;",Basisgegevens!$F$3)</f>
        <v>&lt;BLANK&gt;</v>
      </c>
      <c r="C801" s="4">
        <f>tussenblad!E790</f>
        <v>0</v>
      </c>
      <c r="D801" s="4">
        <f>tussenblad!H790</f>
        <v>0</v>
      </c>
      <c r="E801" s="25">
        <f>tussenblad!N790</f>
        <v>0</v>
      </c>
      <c r="F801" s="4">
        <f>tussenblad!O790</f>
        <v>0</v>
      </c>
      <c r="G801" s="4">
        <f>tussenblad!P790</f>
        <v>0</v>
      </c>
      <c r="H801" s="25">
        <f>tussenblad!BT790</f>
        <v>0</v>
      </c>
      <c r="I801" s="4">
        <f>tussenblad!Q790</f>
        <v>0</v>
      </c>
      <c r="J801" s="26">
        <f>tussenblad!R790</f>
        <v>0</v>
      </c>
      <c r="K801" s="4">
        <f>IF(tussenblad!$F790="HC","",tussenblad!F790)</f>
        <v>0</v>
      </c>
      <c r="L801" s="4">
        <f>IF(tussenblad!$F790="HC",1,0)</f>
        <v>0</v>
      </c>
      <c r="M801" s="4" t="str">
        <f>IF(tussenblad!V790="Uit",2,"")</f>
        <v/>
      </c>
      <c r="N801" s="4">
        <f>tussenblad!W790</f>
        <v>0</v>
      </c>
      <c r="O801" s="4">
        <f>tussenblad!BV790</f>
        <v>0</v>
      </c>
      <c r="P801" s="4">
        <f>tussenblad!BW790</f>
        <v>0</v>
      </c>
      <c r="Q801" s="4">
        <f>tussenblad!BX790</f>
        <v>0</v>
      </c>
      <c r="R801" s="4">
        <f>tussenblad!BY790</f>
        <v>0</v>
      </c>
      <c r="S801" s="4">
        <f>tussenblad!BZ790</f>
        <v>0</v>
      </c>
      <c r="T801" s="4">
        <f>tussenblad!CA790</f>
        <v>0</v>
      </c>
      <c r="U801" s="4">
        <f>tussenblad!CB790</f>
        <v>0</v>
      </c>
      <c r="V801" s="4">
        <f>tussenblad!CC790</f>
        <v>0</v>
      </c>
      <c r="W801" s="4" t="s">
        <v>94</v>
      </c>
      <c r="X801" s="4" t="s">
        <v>94</v>
      </c>
      <c r="Y801" s="4" t="s">
        <v>94</v>
      </c>
      <c r="Z801" s="4" t="s">
        <v>95</v>
      </c>
      <c r="AA801" s="4" t="s">
        <v>95</v>
      </c>
      <c r="AB801" s="4" t="s">
        <v>95</v>
      </c>
      <c r="AC801" s="4" t="s">
        <v>91</v>
      </c>
      <c r="AD801" s="4" t="s">
        <v>91</v>
      </c>
      <c r="AE801" s="4">
        <v>0</v>
      </c>
      <c r="AF801" s="4">
        <v>0</v>
      </c>
      <c r="AG801" s="4">
        <f>tussenblad!J790</f>
        <v>0</v>
      </c>
      <c r="AH801" s="4">
        <f>tussenblad!I790</f>
        <v>0</v>
      </c>
    </row>
    <row r="802" spans="1:34" x14ac:dyDescent="0.2">
      <c r="A802" s="4" t="s">
        <v>93</v>
      </c>
      <c r="B802" s="4" t="str">
        <f>IF(C802=0,"&lt;BLANK&gt;",Basisgegevens!$F$3)</f>
        <v>&lt;BLANK&gt;</v>
      </c>
      <c r="C802" s="4">
        <f>tussenblad!E791</f>
        <v>0</v>
      </c>
      <c r="D802" s="4">
        <f>tussenblad!H791</f>
        <v>0</v>
      </c>
      <c r="E802" s="25">
        <f>tussenblad!N791</f>
        <v>0</v>
      </c>
      <c r="F802" s="4">
        <f>tussenblad!O791</f>
        <v>0</v>
      </c>
      <c r="G802" s="4">
        <f>tussenblad!P791</f>
        <v>0</v>
      </c>
      <c r="H802" s="25">
        <f>tussenblad!BT791</f>
        <v>0</v>
      </c>
      <c r="I802" s="4">
        <f>tussenblad!Q791</f>
        <v>0</v>
      </c>
      <c r="J802" s="26">
        <f>tussenblad!R791</f>
        <v>0</v>
      </c>
      <c r="K802" s="4">
        <f>IF(tussenblad!$F791="HC","",tussenblad!F791)</f>
        <v>0</v>
      </c>
      <c r="L802" s="4">
        <f>IF(tussenblad!$F791="HC",1,0)</f>
        <v>0</v>
      </c>
      <c r="M802" s="4" t="str">
        <f>IF(tussenblad!V791="Uit",2,"")</f>
        <v/>
      </c>
      <c r="N802" s="4">
        <f>tussenblad!W791</f>
        <v>0</v>
      </c>
      <c r="O802" s="4">
        <f>tussenblad!BV791</f>
        <v>0</v>
      </c>
      <c r="P802" s="4">
        <f>tussenblad!BW791</f>
        <v>0</v>
      </c>
      <c r="Q802" s="4">
        <f>tussenblad!BX791</f>
        <v>0</v>
      </c>
      <c r="R802" s="4">
        <f>tussenblad!BY791</f>
        <v>0</v>
      </c>
      <c r="S802" s="4">
        <f>tussenblad!BZ791</f>
        <v>0</v>
      </c>
      <c r="T802" s="4">
        <f>tussenblad!CA791</f>
        <v>0</v>
      </c>
      <c r="U802" s="4">
        <f>tussenblad!CB791</f>
        <v>0</v>
      </c>
      <c r="V802" s="4">
        <f>tussenblad!CC791</f>
        <v>0</v>
      </c>
      <c r="W802" s="4" t="s">
        <v>94</v>
      </c>
      <c r="X802" s="4" t="s">
        <v>94</v>
      </c>
      <c r="Y802" s="4" t="s">
        <v>94</v>
      </c>
      <c r="Z802" s="4" t="s">
        <v>95</v>
      </c>
      <c r="AA802" s="4" t="s">
        <v>95</v>
      </c>
      <c r="AB802" s="4" t="s">
        <v>95</v>
      </c>
      <c r="AC802" s="4" t="s">
        <v>91</v>
      </c>
      <c r="AD802" s="4" t="s">
        <v>91</v>
      </c>
      <c r="AE802" s="4">
        <v>0</v>
      </c>
      <c r="AF802" s="4">
        <v>0</v>
      </c>
      <c r="AG802" s="4">
        <f>tussenblad!J791</f>
        <v>0</v>
      </c>
      <c r="AH802" s="4">
        <f>tussenblad!I791</f>
        <v>0</v>
      </c>
    </row>
    <row r="803" spans="1:34" x14ac:dyDescent="0.2">
      <c r="A803" s="4" t="s">
        <v>93</v>
      </c>
      <c r="B803" s="4" t="str">
        <f>IF(C803=0,"&lt;BLANK&gt;",Basisgegevens!$F$3)</f>
        <v>&lt;BLANK&gt;</v>
      </c>
      <c r="C803" s="4">
        <f>tussenblad!E792</f>
        <v>0</v>
      </c>
      <c r="D803" s="4">
        <f>tussenblad!H792</f>
        <v>0</v>
      </c>
      <c r="E803" s="25">
        <f>tussenblad!N792</f>
        <v>0</v>
      </c>
      <c r="F803" s="4">
        <f>tussenblad!O792</f>
        <v>0</v>
      </c>
      <c r="G803" s="4">
        <f>tussenblad!P792</f>
        <v>0</v>
      </c>
      <c r="H803" s="25">
        <f>tussenblad!BT792</f>
        <v>0</v>
      </c>
      <c r="I803" s="4">
        <f>tussenblad!Q792</f>
        <v>0</v>
      </c>
      <c r="J803" s="26">
        <f>tussenblad!R792</f>
        <v>0</v>
      </c>
      <c r="K803" s="4">
        <f>IF(tussenblad!$F792="HC","",tussenblad!F792)</f>
        <v>0</v>
      </c>
      <c r="L803" s="4">
        <f>IF(tussenblad!$F792="HC",1,0)</f>
        <v>0</v>
      </c>
      <c r="M803" s="4" t="str">
        <f>IF(tussenblad!V792="Uit",2,"")</f>
        <v/>
      </c>
      <c r="N803" s="4">
        <f>tussenblad!W792</f>
        <v>0</v>
      </c>
      <c r="O803" s="4">
        <f>tussenblad!BV792</f>
        <v>0</v>
      </c>
      <c r="P803" s="4">
        <f>tussenblad!BW792</f>
        <v>0</v>
      </c>
      <c r="Q803" s="4">
        <f>tussenblad!BX792</f>
        <v>0</v>
      </c>
      <c r="R803" s="4">
        <f>tussenblad!BY792</f>
        <v>0</v>
      </c>
      <c r="S803" s="4">
        <f>tussenblad!BZ792</f>
        <v>0</v>
      </c>
      <c r="T803" s="4">
        <f>tussenblad!CA792</f>
        <v>0</v>
      </c>
      <c r="U803" s="4">
        <f>tussenblad!CB792</f>
        <v>0</v>
      </c>
      <c r="V803" s="4">
        <f>tussenblad!CC792</f>
        <v>0</v>
      </c>
      <c r="W803" s="4" t="s">
        <v>94</v>
      </c>
      <c r="X803" s="4" t="s">
        <v>94</v>
      </c>
      <c r="Y803" s="4" t="s">
        <v>94</v>
      </c>
      <c r="Z803" s="4" t="s">
        <v>95</v>
      </c>
      <c r="AA803" s="4" t="s">
        <v>95</v>
      </c>
      <c r="AB803" s="4" t="s">
        <v>95</v>
      </c>
      <c r="AC803" s="4" t="s">
        <v>91</v>
      </c>
      <c r="AD803" s="4" t="s">
        <v>91</v>
      </c>
      <c r="AE803" s="4">
        <v>0</v>
      </c>
      <c r="AF803" s="4">
        <v>0</v>
      </c>
      <c r="AG803" s="4">
        <f>tussenblad!J792</f>
        <v>0</v>
      </c>
      <c r="AH803" s="4">
        <f>tussenblad!I792</f>
        <v>0</v>
      </c>
    </row>
    <row r="804" spans="1:34" x14ac:dyDescent="0.2">
      <c r="A804" s="4" t="s">
        <v>93</v>
      </c>
      <c r="B804" s="4" t="str">
        <f>IF(C804=0,"&lt;BLANK&gt;",Basisgegevens!$F$3)</f>
        <v>&lt;BLANK&gt;</v>
      </c>
      <c r="C804" s="4">
        <f>tussenblad!E793</f>
        <v>0</v>
      </c>
      <c r="D804" s="4">
        <f>tussenblad!H793</f>
        <v>0</v>
      </c>
      <c r="E804" s="25">
        <f>tussenblad!N793</f>
        <v>0</v>
      </c>
      <c r="F804" s="4">
        <f>tussenblad!O793</f>
        <v>0</v>
      </c>
      <c r="G804" s="4">
        <f>tussenblad!P793</f>
        <v>0</v>
      </c>
      <c r="H804" s="25">
        <f>tussenblad!BT793</f>
        <v>0</v>
      </c>
      <c r="I804" s="4">
        <f>tussenblad!Q793</f>
        <v>0</v>
      </c>
      <c r="J804" s="26">
        <f>tussenblad!R793</f>
        <v>0</v>
      </c>
      <c r="K804" s="4">
        <f>IF(tussenblad!$F793="HC","",tussenblad!F793)</f>
        <v>0</v>
      </c>
      <c r="L804" s="4">
        <f>IF(tussenblad!$F793="HC",1,0)</f>
        <v>0</v>
      </c>
      <c r="M804" s="4" t="str">
        <f>IF(tussenblad!V793="Uit",2,"")</f>
        <v/>
      </c>
      <c r="N804" s="4">
        <f>tussenblad!W793</f>
        <v>0</v>
      </c>
      <c r="O804" s="4">
        <f>tussenblad!BV793</f>
        <v>0</v>
      </c>
      <c r="P804" s="4">
        <f>tussenblad!BW793</f>
        <v>0</v>
      </c>
      <c r="Q804" s="4">
        <f>tussenblad!BX793</f>
        <v>0</v>
      </c>
      <c r="R804" s="4">
        <f>tussenblad!BY793</f>
        <v>0</v>
      </c>
      <c r="S804" s="4">
        <f>tussenblad!BZ793</f>
        <v>0</v>
      </c>
      <c r="T804" s="4">
        <f>tussenblad!CA793</f>
        <v>0</v>
      </c>
      <c r="U804" s="4">
        <f>tussenblad!CB793</f>
        <v>0</v>
      </c>
      <c r="V804" s="4">
        <f>tussenblad!CC793</f>
        <v>0</v>
      </c>
      <c r="W804" s="4" t="s">
        <v>94</v>
      </c>
      <c r="X804" s="4" t="s">
        <v>94</v>
      </c>
      <c r="Y804" s="4" t="s">
        <v>94</v>
      </c>
      <c r="Z804" s="4" t="s">
        <v>95</v>
      </c>
      <c r="AA804" s="4" t="s">
        <v>95</v>
      </c>
      <c r="AB804" s="4" t="s">
        <v>95</v>
      </c>
      <c r="AC804" s="4" t="s">
        <v>91</v>
      </c>
      <c r="AD804" s="4" t="s">
        <v>91</v>
      </c>
      <c r="AE804" s="4">
        <v>0</v>
      </c>
      <c r="AF804" s="4">
        <v>0</v>
      </c>
      <c r="AG804" s="4">
        <f>tussenblad!J793</f>
        <v>0</v>
      </c>
      <c r="AH804" s="4">
        <f>tussenblad!I793</f>
        <v>0</v>
      </c>
    </row>
    <row r="805" spans="1:34" x14ac:dyDescent="0.2">
      <c r="A805" s="4" t="s">
        <v>93</v>
      </c>
      <c r="B805" s="4" t="str">
        <f>IF(C805=0,"&lt;BLANK&gt;",Basisgegevens!$F$3)</f>
        <v>&lt;BLANK&gt;</v>
      </c>
      <c r="C805" s="4">
        <f>tussenblad!E794</f>
        <v>0</v>
      </c>
      <c r="D805" s="4">
        <f>tussenblad!H794</f>
        <v>0</v>
      </c>
      <c r="E805" s="25">
        <f>tussenblad!N794</f>
        <v>0</v>
      </c>
      <c r="F805" s="4">
        <f>tussenblad!O794</f>
        <v>0</v>
      </c>
      <c r="G805" s="4">
        <f>tussenblad!P794</f>
        <v>0</v>
      </c>
      <c r="H805" s="25">
        <f>tussenblad!BT794</f>
        <v>0</v>
      </c>
      <c r="I805" s="4">
        <f>tussenblad!Q794</f>
        <v>0</v>
      </c>
      <c r="J805" s="26">
        <f>tussenblad!R794</f>
        <v>0</v>
      </c>
      <c r="K805" s="4">
        <f>IF(tussenblad!$F794="HC","",tussenblad!F794)</f>
        <v>0</v>
      </c>
      <c r="L805" s="4">
        <f>IF(tussenblad!$F794="HC",1,0)</f>
        <v>0</v>
      </c>
      <c r="M805" s="4" t="str">
        <f>IF(tussenblad!V794="Uit",2,"")</f>
        <v/>
      </c>
      <c r="N805" s="4">
        <f>tussenblad!W794</f>
        <v>0</v>
      </c>
      <c r="O805" s="4">
        <f>tussenblad!BV794</f>
        <v>0</v>
      </c>
      <c r="P805" s="4">
        <f>tussenblad!BW794</f>
        <v>0</v>
      </c>
      <c r="Q805" s="4">
        <f>tussenblad!BX794</f>
        <v>0</v>
      </c>
      <c r="R805" s="4">
        <f>tussenblad!BY794</f>
        <v>0</v>
      </c>
      <c r="S805" s="4">
        <f>tussenblad!BZ794</f>
        <v>0</v>
      </c>
      <c r="T805" s="4">
        <f>tussenblad!CA794</f>
        <v>0</v>
      </c>
      <c r="U805" s="4">
        <f>tussenblad!CB794</f>
        <v>0</v>
      </c>
      <c r="V805" s="4">
        <f>tussenblad!CC794</f>
        <v>0</v>
      </c>
      <c r="W805" s="4" t="s">
        <v>94</v>
      </c>
      <c r="X805" s="4" t="s">
        <v>94</v>
      </c>
      <c r="Y805" s="4" t="s">
        <v>94</v>
      </c>
      <c r="Z805" s="4" t="s">
        <v>95</v>
      </c>
      <c r="AA805" s="4" t="s">
        <v>95</v>
      </c>
      <c r="AB805" s="4" t="s">
        <v>95</v>
      </c>
      <c r="AC805" s="4" t="s">
        <v>91</v>
      </c>
      <c r="AD805" s="4" t="s">
        <v>91</v>
      </c>
      <c r="AE805" s="4">
        <v>0</v>
      </c>
      <c r="AF805" s="4">
        <v>0</v>
      </c>
      <c r="AG805" s="4">
        <f>tussenblad!J794</f>
        <v>0</v>
      </c>
      <c r="AH805" s="4">
        <f>tussenblad!I794</f>
        <v>0</v>
      </c>
    </row>
    <row r="806" spans="1:34" x14ac:dyDescent="0.2">
      <c r="A806" s="4" t="s">
        <v>93</v>
      </c>
      <c r="B806" s="4" t="str">
        <f>IF(C806=0,"&lt;BLANK&gt;",Basisgegevens!$F$3)</f>
        <v>&lt;BLANK&gt;</v>
      </c>
      <c r="C806" s="4">
        <f>tussenblad!E795</f>
        <v>0</v>
      </c>
      <c r="D806" s="4">
        <f>tussenblad!H795</f>
        <v>0</v>
      </c>
      <c r="E806" s="25">
        <f>tussenblad!N795</f>
        <v>0</v>
      </c>
      <c r="F806" s="4">
        <f>tussenblad!O795</f>
        <v>0</v>
      </c>
      <c r="G806" s="4">
        <f>tussenblad!P795</f>
        <v>0</v>
      </c>
      <c r="H806" s="25">
        <f>tussenblad!BT795</f>
        <v>0</v>
      </c>
      <c r="I806" s="4">
        <f>tussenblad!Q795</f>
        <v>0</v>
      </c>
      <c r="J806" s="26">
        <f>tussenblad!R795</f>
        <v>0</v>
      </c>
      <c r="K806" s="4">
        <f>IF(tussenblad!$F795="HC","",tussenblad!F795)</f>
        <v>0</v>
      </c>
      <c r="L806" s="4">
        <f>IF(tussenblad!$F795="HC",1,0)</f>
        <v>0</v>
      </c>
      <c r="M806" s="4" t="str">
        <f>IF(tussenblad!V795="Uit",2,"")</f>
        <v/>
      </c>
      <c r="N806" s="4">
        <f>tussenblad!W795</f>
        <v>0</v>
      </c>
      <c r="O806" s="4">
        <f>tussenblad!BV795</f>
        <v>0</v>
      </c>
      <c r="P806" s="4">
        <f>tussenblad!BW795</f>
        <v>0</v>
      </c>
      <c r="Q806" s="4">
        <f>tussenblad!BX795</f>
        <v>0</v>
      </c>
      <c r="R806" s="4">
        <f>tussenblad!BY795</f>
        <v>0</v>
      </c>
      <c r="S806" s="4">
        <f>tussenblad!BZ795</f>
        <v>0</v>
      </c>
      <c r="T806" s="4">
        <f>tussenblad!CA795</f>
        <v>0</v>
      </c>
      <c r="U806" s="4">
        <f>tussenblad!CB795</f>
        <v>0</v>
      </c>
      <c r="V806" s="4">
        <f>tussenblad!CC795</f>
        <v>0</v>
      </c>
      <c r="W806" s="4" t="s">
        <v>94</v>
      </c>
      <c r="X806" s="4" t="s">
        <v>94</v>
      </c>
      <c r="Y806" s="4" t="s">
        <v>94</v>
      </c>
      <c r="Z806" s="4" t="s">
        <v>95</v>
      </c>
      <c r="AA806" s="4" t="s">
        <v>95</v>
      </c>
      <c r="AB806" s="4" t="s">
        <v>95</v>
      </c>
      <c r="AC806" s="4" t="s">
        <v>91</v>
      </c>
      <c r="AD806" s="4" t="s">
        <v>91</v>
      </c>
      <c r="AE806" s="4">
        <v>0</v>
      </c>
      <c r="AF806" s="4">
        <v>0</v>
      </c>
      <c r="AG806" s="4">
        <f>tussenblad!J795</f>
        <v>0</v>
      </c>
      <c r="AH806" s="4">
        <f>tussenblad!I795</f>
        <v>0</v>
      </c>
    </row>
    <row r="807" spans="1:34" x14ac:dyDescent="0.2">
      <c r="A807" s="4" t="s">
        <v>93</v>
      </c>
      <c r="B807" s="4" t="str">
        <f>IF(C807=0,"&lt;BLANK&gt;",Basisgegevens!$F$3)</f>
        <v>&lt;BLANK&gt;</v>
      </c>
      <c r="C807" s="4">
        <f>tussenblad!E796</f>
        <v>0</v>
      </c>
      <c r="D807" s="4">
        <f>tussenblad!H796</f>
        <v>0</v>
      </c>
      <c r="E807" s="25">
        <f>tussenblad!N796</f>
        <v>0</v>
      </c>
      <c r="F807" s="4">
        <f>tussenblad!O796</f>
        <v>0</v>
      </c>
      <c r="G807" s="4">
        <f>tussenblad!P796</f>
        <v>0</v>
      </c>
      <c r="H807" s="25">
        <f>tussenblad!BT796</f>
        <v>0</v>
      </c>
      <c r="I807" s="4">
        <f>tussenblad!Q796</f>
        <v>0</v>
      </c>
      <c r="J807" s="26">
        <f>tussenblad!R796</f>
        <v>0</v>
      </c>
      <c r="K807" s="4">
        <f>IF(tussenblad!$F796="HC","",tussenblad!F796)</f>
        <v>0</v>
      </c>
      <c r="L807" s="4">
        <f>IF(tussenblad!$F796="HC",1,0)</f>
        <v>0</v>
      </c>
      <c r="M807" s="4" t="str">
        <f>IF(tussenblad!V796="Uit",2,"")</f>
        <v/>
      </c>
      <c r="N807" s="4">
        <f>tussenblad!W796</f>
        <v>0</v>
      </c>
      <c r="O807" s="4">
        <f>tussenblad!BV796</f>
        <v>0</v>
      </c>
      <c r="P807" s="4">
        <f>tussenblad!BW796</f>
        <v>0</v>
      </c>
      <c r="Q807" s="4">
        <f>tussenblad!BX796</f>
        <v>0</v>
      </c>
      <c r="R807" s="4">
        <f>tussenblad!BY796</f>
        <v>0</v>
      </c>
      <c r="S807" s="4">
        <f>tussenblad!BZ796</f>
        <v>0</v>
      </c>
      <c r="T807" s="4">
        <f>tussenblad!CA796</f>
        <v>0</v>
      </c>
      <c r="U807" s="4">
        <f>tussenblad!CB796</f>
        <v>0</v>
      </c>
      <c r="V807" s="4">
        <f>tussenblad!CC796</f>
        <v>0</v>
      </c>
      <c r="W807" s="4" t="s">
        <v>94</v>
      </c>
      <c r="X807" s="4" t="s">
        <v>94</v>
      </c>
      <c r="Y807" s="4" t="s">
        <v>94</v>
      </c>
      <c r="Z807" s="4" t="s">
        <v>95</v>
      </c>
      <c r="AA807" s="4" t="s">
        <v>95</v>
      </c>
      <c r="AB807" s="4" t="s">
        <v>95</v>
      </c>
      <c r="AC807" s="4" t="s">
        <v>91</v>
      </c>
      <c r="AD807" s="4" t="s">
        <v>91</v>
      </c>
      <c r="AE807" s="4">
        <v>0</v>
      </c>
      <c r="AF807" s="4">
        <v>0</v>
      </c>
      <c r="AG807" s="4">
        <f>tussenblad!J796</f>
        <v>0</v>
      </c>
      <c r="AH807" s="4">
        <f>tussenblad!I796</f>
        <v>0</v>
      </c>
    </row>
    <row r="808" spans="1:34" x14ac:dyDescent="0.2">
      <c r="A808" s="4" t="s">
        <v>93</v>
      </c>
      <c r="B808" s="4" t="str">
        <f>IF(C808=0,"&lt;BLANK&gt;",Basisgegevens!$F$3)</f>
        <v>&lt;BLANK&gt;</v>
      </c>
      <c r="C808" s="4">
        <f>tussenblad!E797</f>
        <v>0</v>
      </c>
      <c r="D808" s="4">
        <f>tussenblad!H797</f>
        <v>0</v>
      </c>
      <c r="E808" s="25">
        <f>tussenblad!N797</f>
        <v>0</v>
      </c>
      <c r="F808" s="4">
        <f>tussenblad!O797</f>
        <v>0</v>
      </c>
      <c r="G808" s="4">
        <f>tussenblad!P797</f>
        <v>0</v>
      </c>
      <c r="H808" s="25">
        <f>tussenblad!BT797</f>
        <v>0</v>
      </c>
      <c r="I808" s="4">
        <f>tussenblad!Q797</f>
        <v>0</v>
      </c>
      <c r="J808" s="26">
        <f>tussenblad!R797</f>
        <v>0</v>
      </c>
      <c r="K808" s="4">
        <f>IF(tussenblad!$F797="HC","",tussenblad!F797)</f>
        <v>0</v>
      </c>
      <c r="L808" s="4">
        <f>IF(tussenblad!$F797="HC",1,0)</f>
        <v>0</v>
      </c>
      <c r="M808" s="4" t="str">
        <f>IF(tussenblad!V797="Uit",2,"")</f>
        <v/>
      </c>
      <c r="N808" s="4">
        <f>tussenblad!W797</f>
        <v>0</v>
      </c>
      <c r="O808" s="4">
        <f>tussenblad!BV797</f>
        <v>0</v>
      </c>
      <c r="P808" s="4">
        <f>tussenblad!BW797</f>
        <v>0</v>
      </c>
      <c r="Q808" s="4">
        <f>tussenblad!BX797</f>
        <v>0</v>
      </c>
      <c r="R808" s="4">
        <f>tussenblad!BY797</f>
        <v>0</v>
      </c>
      <c r="S808" s="4">
        <f>tussenblad!BZ797</f>
        <v>0</v>
      </c>
      <c r="T808" s="4">
        <f>tussenblad!CA797</f>
        <v>0</v>
      </c>
      <c r="U808" s="4">
        <f>tussenblad!CB797</f>
        <v>0</v>
      </c>
      <c r="V808" s="4">
        <f>tussenblad!CC797</f>
        <v>0</v>
      </c>
      <c r="W808" s="4" t="s">
        <v>94</v>
      </c>
      <c r="X808" s="4" t="s">
        <v>94</v>
      </c>
      <c r="Y808" s="4" t="s">
        <v>94</v>
      </c>
      <c r="Z808" s="4" t="s">
        <v>95</v>
      </c>
      <c r="AA808" s="4" t="s">
        <v>95</v>
      </c>
      <c r="AB808" s="4" t="s">
        <v>95</v>
      </c>
      <c r="AC808" s="4" t="s">
        <v>91</v>
      </c>
      <c r="AD808" s="4" t="s">
        <v>91</v>
      </c>
      <c r="AE808" s="4">
        <v>0</v>
      </c>
      <c r="AF808" s="4">
        <v>0</v>
      </c>
      <c r="AG808" s="4">
        <f>tussenblad!J797</f>
        <v>0</v>
      </c>
      <c r="AH808" s="4">
        <f>tussenblad!I797</f>
        <v>0</v>
      </c>
    </row>
    <row r="809" spans="1:34" x14ac:dyDescent="0.2">
      <c r="A809" s="4" t="s">
        <v>93</v>
      </c>
      <c r="B809" s="4" t="str">
        <f>IF(C809=0,"&lt;BLANK&gt;",Basisgegevens!$F$3)</f>
        <v>&lt;BLANK&gt;</v>
      </c>
      <c r="C809" s="4">
        <f>tussenblad!E798</f>
        <v>0</v>
      </c>
      <c r="D809" s="4">
        <f>tussenblad!H798</f>
        <v>0</v>
      </c>
      <c r="E809" s="25">
        <f>tussenblad!N798</f>
        <v>0</v>
      </c>
      <c r="F809" s="4">
        <f>tussenblad!O798</f>
        <v>0</v>
      </c>
      <c r="G809" s="4">
        <f>tussenblad!P798</f>
        <v>0</v>
      </c>
      <c r="H809" s="25">
        <f>tussenblad!BT798</f>
        <v>0</v>
      </c>
      <c r="I809" s="4">
        <f>tussenblad!Q798</f>
        <v>0</v>
      </c>
      <c r="J809" s="26">
        <f>tussenblad!R798</f>
        <v>0</v>
      </c>
      <c r="K809" s="4">
        <f>IF(tussenblad!$F798="HC","",tussenblad!F798)</f>
        <v>0</v>
      </c>
      <c r="L809" s="4">
        <f>IF(tussenblad!$F798="HC",1,0)</f>
        <v>0</v>
      </c>
      <c r="M809" s="4" t="str">
        <f>IF(tussenblad!V798="Uit",2,"")</f>
        <v/>
      </c>
      <c r="N809" s="4">
        <f>tussenblad!W798</f>
        <v>0</v>
      </c>
      <c r="O809" s="4">
        <f>tussenblad!BV798</f>
        <v>0</v>
      </c>
      <c r="P809" s="4">
        <f>tussenblad!BW798</f>
        <v>0</v>
      </c>
      <c r="Q809" s="4">
        <f>tussenblad!BX798</f>
        <v>0</v>
      </c>
      <c r="R809" s="4">
        <f>tussenblad!BY798</f>
        <v>0</v>
      </c>
      <c r="S809" s="4">
        <f>tussenblad!BZ798</f>
        <v>0</v>
      </c>
      <c r="T809" s="4">
        <f>tussenblad!CA798</f>
        <v>0</v>
      </c>
      <c r="U809" s="4">
        <f>tussenblad!CB798</f>
        <v>0</v>
      </c>
      <c r="V809" s="4">
        <f>tussenblad!CC798</f>
        <v>0</v>
      </c>
      <c r="W809" s="4" t="s">
        <v>94</v>
      </c>
      <c r="X809" s="4" t="s">
        <v>94</v>
      </c>
      <c r="Y809" s="4" t="s">
        <v>94</v>
      </c>
      <c r="Z809" s="4" t="s">
        <v>95</v>
      </c>
      <c r="AA809" s="4" t="s">
        <v>95</v>
      </c>
      <c r="AB809" s="4" t="s">
        <v>95</v>
      </c>
      <c r="AC809" s="4" t="s">
        <v>91</v>
      </c>
      <c r="AD809" s="4" t="s">
        <v>91</v>
      </c>
      <c r="AE809" s="4">
        <v>0</v>
      </c>
      <c r="AF809" s="4">
        <v>0</v>
      </c>
      <c r="AG809" s="4">
        <f>tussenblad!J798</f>
        <v>0</v>
      </c>
      <c r="AH809" s="4">
        <f>tussenblad!I798</f>
        <v>0</v>
      </c>
    </row>
    <row r="810" spans="1:34" x14ac:dyDescent="0.2">
      <c r="A810" s="4" t="s">
        <v>93</v>
      </c>
      <c r="B810" s="4" t="str">
        <f>IF(C810=0,"&lt;BLANK&gt;",Basisgegevens!$F$3)</f>
        <v>&lt;BLANK&gt;</v>
      </c>
      <c r="C810" s="4">
        <f>tussenblad!E799</f>
        <v>0</v>
      </c>
      <c r="D810" s="4">
        <f>tussenblad!H799</f>
        <v>0</v>
      </c>
      <c r="E810" s="25">
        <f>tussenblad!N799</f>
        <v>0</v>
      </c>
      <c r="F810" s="4">
        <f>tussenblad!O799</f>
        <v>0</v>
      </c>
      <c r="G810" s="4">
        <f>tussenblad!P799</f>
        <v>0</v>
      </c>
      <c r="H810" s="25">
        <f>tussenblad!BT799</f>
        <v>0</v>
      </c>
      <c r="I810" s="4">
        <f>tussenblad!Q799</f>
        <v>0</v>
      </c>
      <c r="J810" s="26">
        <f>tussenblad!R799</f>
        <v>0</v>
      </c>
      <c r="K810" s="4">
        <f>IF(tussenblad!$F799="HC","",tussenblad!F799)</f>
        <v>0</v>
      </c>
      <c r="L810" s="4">
        <f>IF(tussenblad!$F799="HC",1,0)</f>
        <v>0</v>
      </c>
      <c r="M810" s="4" t="str">
        <f>IF(tussenblad!V799="Uit",2,"")</f>
        <v/>
      </c>
      <c r="N810" s="4">
        <f>tussenblad!W799</f>
        <v>0</v>
      </c>
      <c r="O810" s="4">
        <f>tussenblad!BV799</f>
        <v>0</v>
      </c>
      <c r="P810" s="4">
        <f>tussenblad!BW799</f>
        <v>0</v>
      </c>
      <c r="Q810" s="4">
        <f>tussenblad!BX799</f>
        <v>0</v>
      </c>
      <c r="R810" s="4">
        <f>tussenblad!BY799</f>
        <v>0</v>
      </c>
      <c r="S810" s="4">
        <f>tussenblad!BZ799</f>
        <v>0</v>
      </c>
      <c r="T810" s="4">
        <f>tussenblad!CA799</f>
        <v>0</v>
      </c>
      <c r="U810" s="4">
        <f>tussenblad!CB799</f>
        <v>0</v>
      </c>
      <c r="V810" s="4">
        <f>tussenblad!CC799</f>
        <v>0</v>
      </c>
      <c r="W810" s="4" t="s">
        <v>94</v>
      </c>
      <c r="X810" s="4" t="s">
        <v>94</v>
      </c>
      <c r="Y810" s="4" t="s">
        <v>94</v>
      </c>
      <c r="Z810" s="4" t="s">
        <v>95</v>
      </c>
      <c r="AA810" s="4" t="s">
        <v>95</v>
      </c>
      <c r="AB810" s="4" t="s">
        <v>95</v>
      </c>
      <c r="AC810" s="4" t="s">
        <v>91</v>
      </c>
      <c r="AD810" s="4" t="s">
        <v>91</v>
      </c>
      <c r="AE810" s="4">
        <v>0</v>
      </c>
      <c r="AF810" s="4">
        <v>0</v>
      </c>
      <c r="AG810" s="4">
        <f>tussenblad!J799</f>
        <v>0</v>
      </c>
      <c r="AH810" s="4">
        <f>tussenblad!I799</f>
        <v>0</v>
      </c>
    </row>
    <row r="811" spans="1:34" x14ac:dyDescent="0.2">
      <c r="A811" s="4" t="s">
        <v>93</v>
      </c>
      <c r="B811" s="4" t="str">
        <f>IF(C811=0,"&lt;BLANK&gt;",Basisgegevens!$F$3)</f>
        <v>&lt;BLANK&gt;</v>
      </c>
      <c r="C811" s="4">
        <f>tussenblad!E800</f>
        <v>0</v>
      </c>
      <c r="D811" s="4">
        <f>tussenblad!H800</f>
        <v>0</v>
      </c>
      <c r="E811" s="25">
        <f>tussenblad!N800</f>
        <v>0</v>
      </c>
      <c r="F811" s="4">
        <f>tussenblad!O800</f>
        <v>0</v>
      </c>
      <c r="G811" s="4">
        <f>tussenblad!P800</f>
        <v>0</v>
      </c>
      <c r="H811" s="25">
        <f>tussenblad!BT800</f>
        <v>0</v>
      </c>
      <c r="I811" s="4">
        <f>tussenblad!Q800</f>
        <v>0</v>
      </c>
      <c r="J811" s="26">
        <f>tussenblad!R800</f>
        <v>0</v>
      </c>
      <c r="K811" s="4">
        <f>IF(tussenblad!$F800="HC","",tussenblad!F800)</f>
        <v>0</v>
      </c>
      <c r="L811" s="4">
        <f>IF(tussenblad!$F800="HC",1,0)</f>
        <v>0</v>
      </c>
      <c r="M811" s="4" t="str">
        <f>IF(tussenblad!V800="Uit",2,"")</f>
        <v/>
      </c>
      <c r="N811" s="4">
        <f>tussenblad!W800</f>
        <v>0</v>
      </c>
      <c r="O811" s="4">
        <f>tussenblad!BV800</f>
        <v>0</v>
      </c>
      <c r="P811" s="4">
        <f>tussenblad!BW800</f>
        <v>0</v>
      </c>
      <c r="Q811" s="4">
        <f>tussenblad!BX800</f>
        <v>0</v>
      </c>
      <c r="R811" s="4">
        <f>tussenblad!BY800</f>
        <v>0</v>
      </c>
      <c r="S811" s="4">
        <f>tussenblad!BZ800</f>
        <v>0</v>
      </c>
      <c r="T811" s="4">
        <f>tussenblad!CA800</f>
        <v>0</v>
      </c>
      <c r="U811" s="4">
        <f>tussenblad!CB800</f>
        <v>0</v>
      </c>
      <c r="V811" s="4">
        <f>tussenblad!CC800</f>
        <v>0</v>
      </c>
      <c r="W811" s="4" t="s">
        <v>94</v>
      </c>
      <c r="X811" s="4" t="s">
        <v>94</v>
      </c>
      <c r="Y811" s="4" t="s">
        <v>94</v>
      </c>
      <c r="Z811" s="4" t="s">
        <v>95</v>
      </c>
      <c r="AA811" s="4" t="s">
        <v>95</v>
      </c>
      <c r="AB811" s="4" t="s">
        <v>95</v>
      </c>
      <c r="AC811" s="4" t="s">
        <v>91</v>
      </c>
      <c r="AD811" s="4" t="s">
        <v>91</v>
      </c>
      <c r="AE811" s="4">
        <v>0</v>
      </c>
      <c r="AF811" s="4">
        <v>0</v>
      </c>
      <c r="AG811" s="4">
        <f>tussenblad!J800</f>
        <v>0</v>
      </c>
      <c r="AH811" s="4">
        <f>tussenblad!I800</f>
        <v>0</v>
      </c>
    </row>
    <row r="812" spans="1:34" x14ac:dyDescent="0.2">
      <c r="A812" s="4" t="s">
        <v>93</v>
      </c>
      <c r="B812" s="4" t="str">
        <f>IF(C812=0,"&lt;BLANK&gt;",Basisgegevens!$F$3)</f>
        <v>&lt;BLANK&gt;</v>
      </c>
      <c r="C812" s="4">
        <f>tussenblad!E801</f>
        <v>0</v>
      </c>
      <c r="D812" s="4">
        <f>tussenblad!H801</f>
        <v>0</v>
      </c>
      <c r="E812" s="25">
        <f>tussenblad!N801</f>
        <v>0</v>
      </c>
      <c r="F812" s="4">
        <f>tussenblad!O801</f>
        <v>0</v>
      </c>
      <c r="G812" s="4">
        <f>tussenblad!P801</f>
        <v>0</v>
      </c>
      <c r="H812" s="25">
        <f>tussenblad!BT801</f>
        <v>0</v>
      </c>
      <c r="I812" s="4">
        <f>tussenblad!Q801</f>
        <v>0</v>
      </c>
      <c r="J812" s="26">
        <f>tussenblad!R801</f>
        <v>0</v>
      </c>
      <c r="K812" s="4">
        <f>IF(tussenblad!$F801="HC","",tussenblad!F801)</f>
        <v>0</v>
      </c>
      <c r="L812" s="4">
        <f>IF(tussenblad!$F801="HC",1,0)</f>
        <v>0</v>
      </c>
      <c r="M812" s="4" t="str">
        <f>IF(tussenblad!V801="Uit",2,"")</f>
        <v/>
      </c>
      <c r="N812" s="4">
        <f>tussenblad!W801</f>
        <v>0</v>
      </c>
      <c r="O812" s="4">
        <f>tussenblad!BV801</f>
        <v>0</v>
      </c>
      <c r="P812" s="4">
        <f>tussenblad!BW801</f>
        <v>0</v>
      </c>
      <c r="Q812" s="4">
        <f>tussenblad!BX801</f>
        <v>0</v>
      </c>
      <c r="R812" s="4">
        <f>tussenblad!BY801</f>
        <v>0</v>
      </c>
      <c r="S812" s="4">
        <f>tussenblad!BZ801</f>
        <v>0</v>
      </c>
      <c r="T812" s="4">
        <f>tussenblad!CA801</f>
        <v>0</v>
      </c>
      <c r="U812" s="4">
        <f>tussenblad!CB801</f>
        <v>0</v>
      </c>
      <c r="V812" s="4">
        <f>tussenblad!CC801</f>
        <v>0</v>
      </c>
      <c r="W812" s="4" t="s">
        <v>94</v>
      </c>
      <c r="X812" s="4" t="s">
        <v>94</v>
      </c>
      <c r="Y812" s="4" t="s">
        <v>94</v>
      </c>
      <c r="Z812" s="4" t="s">
        <v>95</v>
      </c>
      <c r="AA812" s="4" t="s">
        <v>95</v>
      </c>
      <c r="AB812" s="4" t="s">
        <v>95</v>
      </c>
      <c r="AC812" s="4" t="s">
        <v>91</v>
      </c>
      <c r="AD812" s="4" t="s">
        <v>91</v>
      </c>
      <c r="AE812" s="4">
        <v>0</v>
      </c>
      <c r="AF812" s="4">
        <v>0</v>
      </c>
      <c r="AG812" s="4">
        <f>tussenblad!J801</f>
        <v>0</v>
      </c>
      <c r="AH812" s="4">
        <f>tussenblad!I801</f>
        <v>0</v>
      </c>
    </row>
    <row r="813" spans="1:34" x14ac:dyDescent="0.2">
      <c r="A813" s="4" t="s">
        <v>93</v>
      </c>
      <c r="B813" s="4" t="str">
        <f>IF(C813=0,"&lt;BLANK&gt;",Basisgegevens!$F$3)</f>
        <v>&lt;BLANK&gt;</v>
      </c>
      <c r="C813" s="4">
        <f>tussenblad!E802</f>
        <v>0</v>
      </c>
      <c r="D813" s="4">
        <f>tussenblad!H802</f>
        <v>0</v>
      </c>
      <c r="E813" s="25">
        <f>tussenblad!N802</f>
        <v>0</v>
      </c>
      <c r="F813" s="4">
        <f>tussenblad!O802</f>
        <v>0</v>
      </c>
      <c r="G813" s="4">
        <f>tussenblad!P802</f>
        <v>0</v>
      </c>
      <c r="H813" s="25">
        <f>tussenblad!BT802</f>
        <v>0</v>
      </c>
      <c r="I813" s="4">
        <f>tussenblad!Q802</f>
        <v>0</v>
      </c>
      <c r="J813" s="26">
        <f>tussenblad!R802</f>
        <v>0</v>
      </c>
      <c r="K813" s="4">
        <f>IF(tussenblad!$F802="HC","",tussenblad!F802)</f>
        <v>0</v>
      </c>
      <c r="L813" s="4">
        <f>IF(tussenblad!$F802="HC",1,0)</f>
        <v>0</v>
      </c>
      <c r="M813" s="4" t="str">
        <f>IF(tussenblad!V802="Uit",2,"")</f>
        <v/>
      </c>
      <c r="N813" s="4">
        <f>tussenblad!W802</f>
        <v>0</v>
      </c>
      <c r="O813" s="4">
        <f>tussenblad!BV802</f>
        <v>0</v>
      </c>
      <c r="P813" s="4">
        <f>tussenblad!BW802</f>
        <v>0</v>
      </c>
      <c r="Q813" s="4">
        <f>tussenblad!BX802</f>
        <v>0</v>
      </c>
      <c r="R813" s="4">
        <f>tussenblad!BY802</f>
        <v>0</v>
      </c>
      <c r="S813" s="4">
        <f>tussenblad!BZ802</f>
        <v>0</v>
      </c>
      <c r="T813" s="4">
        <f>tussenblad!CA802</f>
        <v>0</v>
      </c>
      <c r="U813" s="4">
        <f>tussenblad!CB802</f>
        <v>0</v>
      </c>
      <c r="V813" s="4">
        <f>tussenblad!CC802</f>
        <v>0</v>
      </c>
      <c r="W813" s="4" t="s">
        <v>94</v>
      </c>
      <c r="X813" s="4" t="s">
        <v>94</v>
      </c>
      <c r="Y813" s="4" t="s">
        <v>94</v>
      </c>
      <c r="Z813" s="4" t="s">
        <v>95</v>
      </c>
      <c r="AA813" s="4" t="s">
        <v>95</v>
      </c>
      <c r="AB813" s="4" t="s">
        <v>95</v>
      </c>
      <c r="AC813" s="4" t="s">
        <v>91</v>
      </c>
      <c r="AD813" s="4" t="s">
        <v>91</v>
      </c>
      <c r="AE813" s="4">
        <v>0</v>
      </c>
      <c r="AF813" s="4">
        <v>0</v>
      </c>
      <c r="AG813" s="4">
        <f>tussenblad!J802</f>
        <v>0</v>
      </c>
      <c r="AH813" s="4">
        <f>tussenblad!I802</f>
        <v>0</v>
      </c>
    </row>
    <row r="814" spans="1:34" x14ac:dyDescent="0.2">
      <c r="A814" s="4" t="s">
        <v>93</v>
      </c>
      <c r="B814" s="4" t="str">
        <f>IF(C814=0,"&lt;BLANK&gt;",Basisgegevens!$F$3)</f>
        <v>&lt;BLANK&gt;</v>
      </c>
      <c r="C814" s="4">
        <f>tussenblad!E803</f>
        <v>0</v>
      </c>
      <c r="D814" s="4">
        <f>tussenblad!H803</f>
        <v>0</v>
      </c>
      <c r="E814" s="25">
        <f>tussenblad!N803</f>
        <v>0</v>
      </c>
      <c r="F814" s="4">
        <f>tussenblad!O803</f>
        <v>0</v>
      </c>
      <c r="G814" s="4">
        <f>tussenblad!P803</f>
        <v>0</v>
      </c>
      <c r="H814" s="25">
        <f>tussenblad!BT803</f>
        <v>0</v>
      </c>
      <c r="I814" s="4">
        <f>tussenblad!Q803</f>
        <v>0</v>
      </c>
      <c r="J814" s="26">
        <f>tussenblad!R803</f>
        <v>0</v>
      </c>
      <c r="K814" s="4">
        <f>IF(tussenblad!$F803="HC","",tussenblad!F803)</f>
        <v>0</v>
      </c>
      <c r="L814" s="4">
        <f>IF(tussenblad!$F803="HC",1,0)</f>
        <v>0</v>
      </c>
      <c r="M814" s="4" t="str">
        <f>IF(tussenblad!V803="Uit",2,"")</f>
        <v/>
      </c>
      <c r="N814" s="4">
        <f>tussenblad!W803</f>
        <v>0</v>
      </c>
      <c r="O814" s="4">
        <f>tussenblad!BV803</f>
        <v>0</v>
      </c>
      <c r="P814" s="4">
        <f>tussenblad!BW803</f>
        <v>0</v>
      </c>
      <c r="Q814" s="4">
        <f>tussenblad!BX803</f>
        <v>0</v>
      </c>
      <c r="R814" s="4">
        <f>tussenblad!BY803</f>
        <v>0</v>
      </c>
      <c r="S814" s="4">
        <f>tussenblad!BZ803</f>
        <v>0</v>
      </c>
      <c r="T814" s="4">
        <f>tussenblad!CA803</f>
        <v>0</v>
      </c>
      <c r="U814" s="4">
        <f>tussenblad!CB803</f>
        <v>0</v>
      </c>
      <c r="V814" s="4">
        <f>tussenblad!CC803</f>
        <v>0</v>
      </c>
      <c r="W814" s="4" t="s">
        <v>94</v>
      </c>
      <c r="X814" s="4" t="s">
        <v>94</v>
      </c>
      <c r="Y814" s="4" t="s">
        <v>94</v>
      </c>
      <c r="Z814" s="4" t="s">
        <v>95</v>
      </c>
      <c r="AA814" s="4" t="s">
        <v>95</v>
      </c>
      <c r="AB814" s="4" t="s">
        <v>95</v>
      </c>
      <c r="AC814" s="4" t="s">
        <v>91</v>
      </c>
      <c r="AD814" s="4" t="s">
        <v>91</v>
      </c>
      <c r="AE814" s="4">
        <v>0</v>
      </c>
      <c r="AF814" s="4">
        <v>0</v>
      </c>
      <c r="AG814" s="4">
        <f>tussenblad!J803</f>
        <v>0</v>
      </c>
      <c r="AH814" s="4">
        <f>tussenblad!I803</f>
        <v>0</v>
      </c>
    </row>
    <row r="815" spans="1:34" x14ac:dyDescent="0.2">
      <c r="A815" s="4" t="s">
        <v>93</v>
      </c>
      <c r="B815" s="4" t="str">
        <f>IF(C815=0,"&lt;BLANK&gt;",Basisgegevens!$F$3)</f>
        <v>&lt;BLANK&gt;</v>
      </c>
      <c r="C815" s="4">
        <f>tussenblad!E804</f>
        <v>0</v>
      </c>
      <c r="D815" s="4">
        <f>tussenblad!H804</f>
        <v>0</v>
      </c>
      <c r="E815" s="25">
        <f>tussenblad!N804</f>
        <v>0</v>
      </c>
      <c r="F815" s="4">
        <f>tussenblad!O804</f>
        <v>0</v>
      </c>
      <c r="G815" s="4">
        <f>tussenblad!P804</f>
        <v>0</v>
      </c>
      <c r="H815" s="25">
        <f>tussenblad!BT804</f>
        <v>0</v>
      </c>
      <c r="I815" s="4">
        <f>tussenblad!Q804</f>
        <v>0</v>
      </c>
      <c r="J815" s="26">
        <f>tussenblad!R804</f>
        <v>0</v>
      </c>
      <c r="K815" s="4">
        <f>IF(tussenblad!$F804="HC","",tussenblad!F804)</f>
        <v>0</v>
      </c>
      <c r="L815" s="4">
        <f>IF(tussenblad!$F804="HC",1,0)</f>
        <v>0</v>
      </c>
      <c r="M815" s="4" t="str">
        <f>IF(tussenblad!V804="Uit",2,"")</f>
        <v/>
      </c>
      <c r="N815" s="4">
        <f>tussenblad!W804</f>
        <v>0</v>
      </c>
      <c r="O815" s="4">
        <f>tussenblad!BV804</f>
        <v>0</v>
      </c>
      <c r="P815" s="4">
        <f>tussenblad!BW804</f>
        <v>0</v>
      </c>
      <c r="Q815" s="4">
        <f>tussenblad!BX804</f>
        <v>0</v>
      </c>
      <c r="R815" s="4">
        <f>tussenblad!BY804</f>
        <v>0</v>
      </c>
      <c r="S815" s="4">
        <f>tussenblad!BZ804</f>
        <v>0</v>
      </c>
      <c r="T815" s="4">
        <f>tussenblad!CA804</f>
        <v>0</v>
      </c>
      <c r="U815" s="4">
        <f>tussenblad!CB804</f>
        <v>0</v>
      </c>
      <c r="V815" s="4">
        <f>tussenblad!CC804</f>
        <v>0</v>
      </c>
      <c r="W815" s="4" t="s">
        <v>94</v>
      </c>
      <c r="X815" s="4" t="s">
        <v>94</v>
      </c>
      <c r="Y815" s="4" t="s">
        <v>94</v>
      </c>
      <c r="Z815" s="4" t="s">
        <v>95</v>
      </c>
      <c r="AA815" s="4" t="s">
        <v>95</v>
      </c>
      <c r="AB815" s="4" t="s">
        <v>95</v>
      </c>
      <c r="AC815" s="4" t="s">
        <v>91</v>
      </c>
      <c r="AD815" s="4" t="s">
        <v>91</v>
      </c>
      <c r="AE815" s="4">
        <v>0</v>
      </c>
      <c r="AF815" s="4">
        <v>0</v>
      </c>
      <c r="AG815" s="4">
        <f>tussenblad!J804</f>
        <v>0</v>
      </c>
      <c r="AH815" s="4">
        <f>tussenblad!I804</f>
        <v>0</v>
      </c>
    </row>
    <row r="816" spans="1:34" x14ac:dyDescent="0.2">
      <c r="A816" s="4" t="s">
        <v>93</v>
      </c>
      <c r="B816" s="4" t="str">
        <f>IF(C816=0,"&lt;BLANK&gt;",Basisgegevens!$F$3)</f>
        <v>&lt;BLANK&gt;</v>
      </c>
      <c r="C816" s="4">
        <f>tussenblad!E805</f>
        <v>0</v>
      </c>
      <c r="D816" s="4">
        <f>tussenblad!H805</f>
        <v>0</v>
      </c>
      <c r="E816" s="25">
        <f>tussenblad!N805</f>
        <v>0</v>
      </c>
      <c r="F816" s="4">
        <f>tussenblad!O805</f>
        <v>0</v>
      </c>
      <c r="G816" s="4">
        <f>tussenblad!P805</f>
        <v>0</v>
      </c>
      <c r="H816" s="25">
        <f>tussenblad!BT805</f>
        <v>0</v>
      </c>
      <c r="I816" s="4">
        <f>tussenblad!Q805</f>
        <v>0</v>
      </c>
      <c r="J816" s="26">
        <f>tussenblad!R805</f>
        <v>0</v>
      </c>
      <c r="K816" s="4">
        <f>IF(tussenblad!$F805="HC","",tussenblad!F805)</f>
        <v>0</v>
      </c>
      <c r="L816" s="4">
        <f>IF(tussenblad!$F805="HC",1,0)</f>
        <v>0</v>
      </c>
      <c r="M816" s="4" t="str">
        <f>IF(tussenblad!V805="Uit",2,"")</f>
        <v/>
      </c>
      <c r="N816" s="4">
        <f>tussenblad!W805</f>
        <v>0</v>
      </c>
      <c r="O816" s="4">
        <f>tussenblad!BV805</f>
        <v>0</v>
      </c>
      <c r="P816" s="4">
        <f>tussenblad!BW805</f>
        <v>0</v>
      </c>
      <c r="Q816" s="4">
        <f>tussenblad!BX805</f>
        <v>0</v>
      </c>
      <c r="R816" s="4">
        <f>tussenblad!BY805</f>
        <v>0</v>
      </c>
      <c r="S816" s="4">
        <f>tussenblad!BZ805</f>
        <v>0</v>
      </c>
      <c r="T816" s="4">
        <f>tussenblad!CA805</f>
        <v>0</v>
      </c>
      <c r="U816" s="4">
        <f>tussenblad!CB805</f>
        <v>0</v>
      </c>
      <c r="V816" s="4">
        <f>tussenblad!CC805</f>
        <v>0</v>
      </c>
      <c r="W816" s="4" t="s">
        <v>94</v>
      </c>
      <c r="X816" s="4" t="s">
        <v>94</v>
      </c>
      <c r="Y816" s="4" t="s">
        <v>94</v>
      </c>
      <c r="Z816" s="4" t="s">
        <v>95</v>
      </c>
      <c r="AA816" s="4" t="s">
        <v>95</v>
      </c>
      <c r="AB816" s="4" t="s">
        <v>95</v>
      </c>
      <c r="AC816" s="4" t="s">
        <v>91</v>
      </c>
      <c r="AD816" s="4" t="s">
        <v>91</v>
      </c>
      <c r="AE816" s="4">
        <v>0</v>
      </c>
      <c r="AF816" s="4">
        <v>0</v>
      </c>
      <c r="AG816" s="4">
        <f>tussenblad!J805</f>
        <v>0</v>
      </c>
      <c r="AH816" s="4">
        <f>tussenblad!I805</f>
        <v>0</v>
      </c>
    </row>
    <row r="817" spans="1:34" x14ac:dyDescent="0.2">
      <c r="A817" s="4" t="s">
        <v>93</v>
      </c>
      <c r="B817" s="4" t="str">
        <f>IF(C817=0,"&lt;BLANK&gt;",Basisgegevens!$F$3)</f>
        <v>&lt;BLANK&gt;</v>
      </c>
      <c r="C817" s="4">
        <f>tussenblad!E806</f>
        <v>0</v>
      </c>
      <c r="D817" s="4">
        <f>tussenblad!H806</f>
        <v>0</v>
      </c>
      <c r="E817" s="25">
        <f>tussenblad!N806</f>
        <v>0</v>
      </c>
      <c r="F817" s="4">
        <f>tussenblad!O806</f>
        <v>0</v>
      </c>
      <c r="G817" s="4">
        <f>tussenblad!P806</f>
        <v>0</v>
      </c>
      <c r="H817" s="25">
        <f>tussenblad!BT806</f>
        <v>0</v>
      </c>
      <c r="I817" s="4">
        <f>tussenblad!Q806</f>
        <v>0</v>
      </c>
      <c r="J817" s="26">
        <f>tussenblad!R806</f>
        <v>0</v>
      </c>
      <c r="K817" s="4">
        <f>IF(tussenblad!$F806="HC","",tussenblad!F806)</f>
        <v>0</v>
      </c>
      <c r="L817" s="4">
        <f>IF(tussenblad!$F806="HC",1,0)</f>
        <v>0</v>
      </c>
      <c r="M817" s="4" t="str">
        <f>IF(tussenblad!V806="Uit",2,"")</f>
        <v/>
      </c>
      <c r="N817" s="4">
        <f>tussenblad!W806</f>
        <v>0</v>
      </c>
      <c r="O817" s="4">
        <f>tussenblad!BV806</f>
        <v>0</v>
      </c>
      <c r="P817" s="4">
        <f>tussenblad!BW806</f>
        <v>0</v>
      </c>
      <c r="Q817" s="4">
        <f>tussenblad!BX806</f>
        <v>0</v>
      </c>
      <c r="R817" s="4">
        <f>tussenblad!BY806</f>
        <v>0</v>
      </c>
      <c r="S817" s="4">
        <f>tussenblad!BZ806</f>
        <v>0</v>
      </c>
      <c r="T817" s="4">
        <f>tussenblad!CA806</f>
        <v>0</v>
      </c>
      <c r="U817" s="4">
        <f>tussenblad!CB806</f>
        <v>0</v>
      </c>
      <c r="V817" s="4">
        <f>tussenblad!CC806</f>
        <v>0</v>
      </c>
      <c r="W817" s="4" t="s">
        <v>94</v>
      </c>
      <c r="X817" s="4" t="s">
        <v>94</v>
      </c>
      <c r="Y817" s="4" t="s">
        <v>94</v>
      </c>
      <c r="Z817" s="4" t="s">
        <v>95</v>
      </c>
      <c r="AA817" s="4" t="s">
        <v>95</v>
      </c>
      <c r="AB817" s="4" t="s">
        <v>95</v>
      </c>
      <c r="AC817" s="4" t="s">
        <v>91</v>
      </c>
      <c r="AD817" s="4" t="s">
        <v>91</v>
      </c>
      <c r="AE817" s="4">
        <v>0</v>
      </c>
      <c r="AF817" s="4">
        <v>0</v>
      </c>
      <c r="AG817" s="4">
        <f>tussenblad!J806</f>
        <v>0</v>
      </c>
      <c r="AH817" s="4">
        <f>tussenblad!I806</f>
        <v>0</v>
      </c>
    </row>
    <row r="818" spans="1:34" x14ac:dyDescent="0.2">
      <c r="A818" s="4" t="s">
        <v>93</v>
      </c>
      <c r="B818" s="4" t="str">
        <f>IF(C818=0,"&lt;BLANK&gt;",Basisgegevens!$F$3)</f>
        <v>&lt;BLANK&gt;</v>
      </c>
      <c r="C818" s="4">
        <f>tussenblad!E807</f>
        <v>0</v>
      </c>
      <c r="D818" s="4">
        <f>tussenblad!H807</f>
        <v>0</v>
      </c>
      <c r="E818" s="25">
        <f>tussenblad!N807</f>
        <v>0</v>
      </c>
      <c r="F818" s="4">
        <f>tussenblad!O807</f>
        <v>0</v>
      </c>
      <c r="G818" s="4">
        <f>tussenblad!P807</f>
        <v>0</v>
      </c>
      <c r="H818" s="25">
        <f>tussenblad!BT807</f>
        <v>0</v>
      </c>
      <c r="I818" s="4">
        <f>tussenblad!Q807</f>
        <v>0</v>
      </c>
      <c r="J818" s="26">
        <f>tussenblad!R807</f>
        <v>0</v>
      </c>
      <c r="K818" s="4">
        <f>IF(tussenblad!$F807="HC","",tussenblad!F807)</f>
        <v>0</v>
      </c>
      <c r="L818" s="4">
        <f>IF(tussenblad!$F807="HC",1,0)</f>
        <v>0</v>
      </c>
      <c r="M818" s="4" t="str">
        <f>IF(tussenblad!V807="Uit",2,"")</f>
        <v/>
      </c>
      <c r="N818" s="4">
        <f>tussenblad!W807</f>
        <v>0</v>
      </c>
      <c r="O818" s="4">
        <f>tussenblad!BV807</f>
        <v>0</v>
      </c>
      <c r="P818" s="4">
        <f>tussenblad!BW807</f>
        <v>0</v>
      </c>
      <c r="Q818" s="4">
        <f>tussenblad!BX807</f>
        <v>0</v>
      </c>
      <c r="R818" s="4">
        <f>tussenblad!BY807</f>
        <v>0</v>
      </c>
      <c r="S818" s="4">
        <f>tussenblad!BZ807</f>
        <v>0</v>
      </c>
      <c r="T818" s="4">
        <f>tussenblad!CA807</f>
        <v>0</v>
      </c>
      <c r="U818" s="4">
        <f>tussenblad!CB807</f>
        <v>0</v>
      </c>
      <c r="V818" s="4">
        <f>tussenblad!CC807</f>
        <v>0</v>
      </c>
      <c r="W818" s="4" t="s">
        <v>94</v>
      </c>
      <c r="X818" s="4" t="s">
        <v>94</v>
      </c>
      <c r="Y818" s="4" t="s">
        <v>94</v>
      </c>
      <c r="Z818" s="4" t="s">
        <v>95</v>
      </c>
      <c r="AA818" s="4" t="s">
        <v>95</v>
      </c>
      <c r="AB818" s="4" t="s">
        <v>95</v>
      </c>
      <c r="AC818" s="4" t="s">
        <v>91</v>
      </c>
      <c r="AD818" s="4" t="s">
        <v>91</v>
      </c>
      <c r="AE818" s="4">
        <v>0</v>
      </c>
      <c r="AF818" s="4">
        <v>0</v>
      </c>
      <c r="AG818" s="4">
        <f>tussenblad!J807</f>
        <v>0</v>
      </c>
      <c r="AH818" s="4">
        <f>tussenblad!I807</f>
        <v>0</v>
      </c>
    </row>
    <row r="819" spans="1:34" x14ac:dyDescent="0.2">
      <c r="A819" s="4" t="s">
        <v>93</v>
      </c>
      <c r="B819" s="4" t="str">
        <f>IF(C819=0,"&lt;BLANK&gt;",Basisgegevens!$F$3)</f>
        <v>&lt;BLANK&gt;</v>
      </c>
      <c r="C819" s="4">
        <f>tussenblad!E808</f>
        <v>0</v>
      </c>
      <c r="D819" s="4">
        <f>tussenblad!H808</f>
        <v>0</v>
      </c>
      <c r="E819" s="25">
        <f>tussenblad!N808</f>
        <v>0</v>
      </c>
      <c r="F819" s="4">
        <f>tussenblad!O808</f>
        <v>0</v>
      </c>
      <c r="G819" s="4">
        <f>tussenblad!P808</f>
        <v>0</v>
      </c>
      <c r="H819" s="25">
        <f>tussenblad!BT808</f>
        <v>0</v>
      </c>
      <c r="I819" s="4">
        <f>tussenblad!Q808</f>
        <v>0</v>
      </c>
      <c r="J819" s="26">
        <f>tussenblad!R808</f>
        <v>0</v>
      </c>
      <c r="K819" s="4">
        <f>IF(tussenblad!$F808="HC","",tussenblad!F808)</f>
        <v>0</v>
      </c>
      <c r="L819" s="4">
        <f>IF(tussenblad!$F808="HC",1,0)</f>
        <v>0</v>
      </c>
      <c r="M819" s="4" t="str">
        <f>IF(tussenblad!V808="Uit",2,"")</f>
        <v/>
      </c>
      <c r="N819" s="4">
        <f>tussenblad!W808</f>
        <v>0</v>
      </c>
      <c r="O819" s="4">
        <f>tussenblad!BV808</f>
        <v>0</v>
      </c>
      <c r="P819" s="4">
        <f>tussenblad!BW808</f>
        <v>0</v>
      </c>
      <c r="Q819" s="4">
        <f>tussenblad!BX808</f>
        <v>0</v>
      </c>
      <c r="R819" s="4">
        <f>tussenblad!BY808</f>
        <v>0</v>
      </c>
      <c r="S819" s="4">
        <f>tussenblad!BZ808</f>
        <v>0</v>
      </c>
      <c r="T819" s="4">
        <f>tussenblad!CA808</f>
        <v>0</v>
      </c>
      <c r="U819" s="4">
        <f>tussenblad!CB808</f>
        <v>0</v>
      </c>
      <c r="V819" s="4">
        <f>tussenblad!CC808</f>
        <v>0</v>
      </c>
      <c r="W819" s="4" t="s">
        <v>94</v>
      </c>
      <c r="X819" s="4" t="s">
        <v>94</v>
      </c>
      <c r="Y819" s="4" t="s">
        <v>94</v>
      </c>
      <c r="Z819" s="4" t="s">
        <v>95</v>
      </c>
      <c r="AA819" s="4" t="s">
        <v>95</v>
      </c>
      <c r="AB819" s="4" t="s">
        <v>95</v>
      </c>
      <c r="AC819" s="4" t="s">
        <v>91</v>
      </c>
      <c r="AD819" s="4" t="s">
        <v>91</v>
      </c>
      <c r="AE819" s="4">
        <v>0</v>
      </c>
      <c r="AF819" s="4">
        <v>0</v>
      </c>
      <c r="AG819" s="4">
        <f>tussenblad!J808</f>
        <v>0</v>
      </c>
      <c r="AH819" s="4">
        <f>tussenblad!I808</f>
        <v>0</v>
      </c>
    </row>
    <row r="820" spans="1:34" x14ac:dyDescent="0.2">
      <c r="A820" s="4" t="s">
        <v>93</v>
      </c>
      <c r="B820" s="4" t="str">
        <f>IF(C820=0,"&lt;BLANK&gt;",Basisgegevens!$F$3)</f>
        <v>&lt;BLANK&gt;</v>
      </c>
      <c r="C820" s="4">
        <f>tussenblad!E809</f>
        <v>0</v>
      </c>
      <c r="D820" s="4">
        <f>tussenblad!H809</f>
        <v>0</v>
      </c>
      <c r="E820" s="25">
        <f>tussenblad!N809</f>
        <v>0</v>
      </c>
      <c r="F820" s="4">
        <f>tussenblad!O809</f>
        <v>0</v>
      </c>
      <c r="G820" s="4">
        <f>tussenblad!P809</f>
        <v>0</v>
      </c>
      <c r="H820" s="25">
        <f>tussenblad!BT809</f>
        <v>0</v>
      </c>
      <c r="I820" s="4">
        <f>tussenblad!Q809</f>
        <v>0</v>
      </c>
      <c r="J820" s="26">
        <f>tussenblad!R809</f>
        <v>0</v>
      </c>
      <c r="K820" s="4">
        <f>IF(tussenblad!$F809="HC","",tussenblad!F809)</f>
        <v>0</v>
      </c>
      <c r="L820" s="4">
        <f>IF(tussenblad!$F809="HC",1,0)</f>
        <v>0</v>
      </c>
      <c r="M820" s="4" t="str">
        <f>IF(tussenblad!V809="Uit",2,"")</f>
        <v/>
      </c>
      <c r="N820" s="4">
        <f>tussenblad!W809</f>
        <v>0</v>
      </c>
      <c r="O820" s="4">
        <f>tussenblad!BV809</f>
        <v>0</v>
      </c>
      <c r="P820" s="4">
        <f>tussenblad!BW809</f>
        <v>0</v>
      </c>
      <c r="Q820" s="4">
        <f>tussenblad!BX809</f>
        <v>0</v>
      </c>
      <c r="R820" s="4">
        <f>tussenblad!BY809</f>
        <v>0</v>
      </c>
      <c r="S820" s="4">
        <f>tussenblad!BZ809</f>
        <v>0</v>
      </c>
      <c r="T820" s="4">
        <f>tussenblad!CA809</f>
        <v>0</v>
      </c>
      <c r="U820" s="4">
        <f>tussenblad!CB809</f>
        <v>0</v>
      </c>
      <c r="V820" s="4">
        <f>tussenblad!CC809</f>
        <v>0</v>
      </c>
      <c r="W820" s="4" t="s">
        <v>94</v>
      </c>
      <c r="X820" s="4" t="s">
        <v>94</v>
      </c>
      <c r="Y820" s="4" t="s">
        <v>94</v>
      </c>
      <c r="Z820" s="4" t="s">
        <v>95</v>
      </c>
      <c r="AA820" s="4" t="s">
        <v>95</v>
      </c>
      <c r="AB820" s="4" t="s">
        <v>95</v>
      </c>
      <c r="AC820" s="4" t="s">
        <v>91</v>
      </c>
      <c r="AD820" s="4" t="s">
        <v>91</v>
      </c>
      <c r="AE820" s="4">
        <v>0</v>
      </c>
      <c r="AF820" s="4">
        <v>0</v>
      </c>
      <c r="AG820" s="4">
        <f>tussenblad!J809</f>
        <v>0</v>
      </c>
      <c r="AH820" s="4">
        <f>tussenblad!I809</f>
        <v>0</v>
      </c>
    </row>
    <row r="821" spans="1:34" x14ac:dyDescent="0.2">
      <c r="A821" s="4" t="s">
        <v>93</v>
      </c>
      <c r="B821" s="4" t="str">
        <f>IF(C821=0,"&lt;BLANK&gt;",Basisgegevens!$F$3)</f>
        <v>&lt;BLANK&gt;</v>
      </c>
      <c r="C821" s="4">
        <f>tussenblad!E810</f>
        <v>0</v>
      </c>
      <c r="D821" s="4">
        <f>tussenblad!H810</f>
        <v>0</v>
      </c>
      <c r="E821" s="25">
        <f>tussenblad!N810</f>
        <v>0</v>
      </c>
      <c r="F821" s="4">
        <f>tussenblad!O810</f>
        <v>0</v>
      </c>
      <c r="G821" s="4">
        <f>tussenblad!P810</f>
        <v>0</v>
      </c>
      <c r="H821" s="25">
        <f>tussenblad!BT810</f>
        <v>0</v>
      </c>
      <c r="I821" s="4">
        <f>tussenblad!Q810</f>
        <v>0</v>
      </c>
      <c r="J821" s="26">
        <f>tussenblad!R810</f>
        <v>0</v>
      </c>
      <c r="K821" s="4">
        <f>IF(tussenblad!$F810="HC","",tussenblad!F810)</f>
        <v>0</v>
      </c>
      <c r="L821" s="4">
        <f>IF(tussenblad!$F810="HC",1,0)</f>
        <v>0</v>
      </c>
      <c r="M821" s="4" t="str">
        <f>IF(tussenblad!V810="Uit",2,"")</f>
        <v/>
      </c>
      <c r="N821" s="4">
        <f>tussenblad!W810</f>
        <v>0</v>
      </c>
      <c r="O821" s="4">
        <f>tussenblad!BV810</f>
        <v>0</v>
      </c>
      <c r="P821" s="4">
        <f>tussenblad!BW810</f>
        <v>0</v>
      </c>
      <c r="Q821" s="4">
        <f>tussenblad!BX810</f>
        <v>0</v>
      </c>
      <c r="R821" s="4">
        <f>tussenblad!BY810</f>
        <v>0</v>
      </c>
      <c r="S821" s="4">
        <f>tussenblad!BZ810</f>
        <v>0</v>
      </c>
      <c r="T821" s="4">
        <f>tussenblad!CA810</f>
        <v>0</v>
      </c>
      <c r="U821" s="4">
        <f>tussenblad!CB810</f>
        <v>0</v>
      </c>
      <c r="V821" s="4">
        <f>tussenblad!CC810</f>
        <v>0</v>
      </c>
      <c r="W821" s="4" t="s">
        <v>94</v>
      </c>
      <c r="X821" s="4" t="s">
        <v>94</v>
      </c>
      <c r="Y821" s="4" t="s">
        <v>94</v>
      </c>
      <c r="Z821" s="4" t="s">
        <v>95</v>
      </c>
      <c r="AA821" s="4" t="s">
        <v>95</v>
      </c>
      <c r="AB821" s="4" t="s">
        <v>95</v>
      </c>
      <c r="AC821" s="4" t="s">
        <v>91</v>
      </c>
      <c r="AD821" s="4" t="s">
        <v>91</v>
      </c>
      <c r="AE821" s="4">
        <v>0</v>
      </c>
      <c r="AF821" s="4">
        <v>0</v>
      </c>
      <c r="AG821" s="4">
        <f>tussenblad!J810</f>
        <v>0</v>
      </c>
      <c r="AH821" s="4">
        <f>tussenblad!I810</f>
        <v>0</v>
      </c>
    </row>
    <row r="822" spans="1:34" x14ac:dyDescent="0.2">
      <c r="A822" s="4" t="s">
        <v>93</v>
      </c>
      <c r="B822" s="4" t="str">
        <f>IF(C822=0,"&lt;BLANK&gt;",Basisgegevens!$F$3)</f>
        <v>&lt;BLANK&gt;</v>
      </c>
      <c r="C822" s="4">
        <f>tussenblad!E811</f>
        <v>0</v>
      </c>
      <c r="D822" s="4">
        <f>tussenblad!H811</f>
        <v>0</v>
      </c>
      <c r="E822" s="25">
        <f>tussenblad!N811</f>
        <v>0</v>
      </c>
      <c r="F822" s="4">
        <f>tussenblad!O811</f>
        <v>0</v>
      </c>
      <c r="G822" s="4">
        <f>tussenblad!P811</f>
        <v>0</v>
      </c>
      <c r="H822" s="25">
        <f>tussenblad!BT811</f>
        <v>0</v>
      </c>
      <c r="I822" s="4">
        <f>tussenblad!Q811</f>
        <v>0</v>
      </c>
      <c r="J822" s="26">
        <f>tussenblad!R811</f>
        <v>0</v>
      </c>
      <c r="K822" s="4">
        <f>IF(tussenblad!$F811="HC","",tussenblad!F811)</f>
        <v>0</v>
      </c>
      <c r="L822" s="4">
        <f>IF(tussenblad!$F811="HC",1,0)</f>
        <v>0</v>
      </c>
      <c r="M822" s="4" t="str">
        <f>IF(tussenblad!V811="Uit",2,"")</f>
        <v/>
      </c>
      <c r="N822" s="4">
        <f>tussenblad!W811</f>
        <v>0</v>
      </c>
      <c r="O822" s="4">
        <f>tussenblad!BV811</f>
        <v>0</v>
      </c>
      <c r="P822" s="4">
        <f>tussenblad!BW811</f>
        <v>0</v>
      </c>
      <c r="Q822" s="4">
        <f>tussenblad!BX811</f>
        <v>0</v>
      </c>
      <c r="R822" s="4">
        <f>tussenblad!BY811</f>
        <v>0</v>
      </c>
      <c r="S822" s="4">
        <f>tussenblad!BZ811</f>
        <v>0</v>
      </c>
      <c r="T822" s="4">
        <f>tussenblad!CA811</f>
        <v>0</v>
      </c>
      <c r="U822" s="4">
        <f>tussenblad!CB811</f>
        <v>0</v>
      </c>
      <c r="V822" s="4">
        <f>tussenblad!CC811</f>
        <v>0</v>
      </c>
      <c r="W822" s="4" t="s">
        <v>94</v>
      </c>
      <c r="X822" s="4" t="s">
        <v>94</v>
      </c>
      <c r="Y822" s="4" t="s">
        <v>94</v>
      </c>
      <c r="Z822" s="4" t="s">
        <v>95</v>
      </c>
      <c r="AA822" s="4" t="s">
        <v>95</v>
      </c>
      <c r="AB822" s="4" t="s">
        <v>95</v>
      </c>
      <c r="AC822" s="4" t="s">
        <v>91</v>
      </c>
      <c r="AD822" s="4" t="s">
        <v>91</v>
      </c>
      <c r="AE822" s="4">
        <v>0</v>
      </c>
      <c r="AF822" s="4">
        <v>0</v>
      </c>
      <c r="AG822" s="4">
        <f>tussenblad!J811</f>
        <v>0</v>
      </c>
      <c r="AH822" s="4">
        <f>tussenblad!I811</f>
        <v>0</v>
      </c>
    </row>
    <row r="823" spans="1:34" x14ac:dyDescent="0.2">
      <c r="A823" s="4" t="s">
        <v>93</v>
      </c>
      <c r="B823" s="4" t="str">
        <f>IF(C823=0,"&lt;BLANK&gt;",Basisgegevens!$F$3)</f>
        <v>&lt;BLANK&gt;</v>
      </c>
      <c r="C823" s="4">
        <f>tussenblad!E812</f>
        <v>0</v>
      </c>
      <c r="D823" s="4">
        <f>tussenblad!H812</f>
        <v>0</v>
      </c>
      <c r="E823" s="25">
        <f>tussenblad!N812</f>
        <v>0</v>
      </c>
      <c r="F823" s="4">
        <f>tussenblad!O812</f>
        <v>0</v>
      </c>
      <c r="G823" s="4">
        <f>tussenblad!P812</f>
        <v>0</v>
      </c>
      <c r="H823" s="25">
        <f>tussenblad!BT812</f>
        <v>0</v>
      </c>
      <c r="I823" s="4">
        <f>tussenblad!Q812</f>
        <v>0</v>
      </c>
      <c r="J823" s="26">
        <f>tussenblad!R812</f>
        <v>0</v>
      </c>
      <c r="K823" s="4">
        <f>IF(tussenblad!$F812="HC","",tussenblad!F812)</f>
        <v>0</v>
      </c>
      <c r="L823" s="4">
        <f>IF(tussenblad!$F812="HC",1,0)</f>
        <v>0</v>
      </c>
      <c r="M823" s="4" t="str">
        <f>IF(tussenblad!V812="Uit",2,"")</f>
        <v/>
      </c>
      <c r="N823" s="4">
        <f>tussenblad!W812</f>
        <v>0</v>
      </c>
      <c r="O823" s="4">
        <f>tussenblad!BV812</f>
        <v>0</v>
      </c>
      <c r="P823" s="4">
        <f>tussenblad!BW812</f>
        <v>0</v>
      </c>
      <c r="Q823" s="4">
        <f>tussenblad!BX812</f>
        <v>0</v>
      </c>
      <c r="R823" s="4">
        <f>tussenblad!BY812</f>
        <v>0</v>
      </c>
      <c r="S823" s="4">
        <f>tussenblad!BZ812</f>
        <v>0</v>
      </c>
      <c r="T823" s="4">
        <f>tussenblad!CA812</f>
        <v>0</v>
      </c>
      <c r="U823" s="4">
        <f>tussenblad!CB812</f>
        <v>0</v>
      </c>
      <c r="V823" s="4">
        <f>tussenblad!CC812</f>
        <v>0</v>
      </c>
      <c r="W823" s="4" t="s">
        <v>94</v>
      </c>
      <c r="X823" s="4" t="s">
        <v>94</v>
      </c>
      <c r="Y823" s="4" t="s">
        <v>94</v>
      </c>
      <c r="Z823" s="4" t="s">
        <v>95</v>
      </c>
      <c r="AA823" s="4" t="s">
        <v>95</v>
      </c>
      <c r="AB823" s="4" t="s">
        <v>95</v>
      </c>
      <c r="AC823" s="4" t="s">
        <v>91</v>
      </c>
      <c r="AD823" s="4" t="s">
        <v>91</v>
      </c>
      <c r="AE823" s="4">
        <v>0</v>
      </c>
      <c r="AF823" s="4">
        <v>0</v>
      </c>
      <c r="AG823" s="4">
        <f>tussenblad!J812</f>
        <v>0</v>
      </c>
      <c r="AH823" s="4">
        <f>tussenblad!I812</f>
        <v>0</v>
      </c>
    </row>
    <row r="824" spans="1:34" x14ac:dyDescent="0.2">
      <c r="A824" s="4" t="s">
        <v>93</v>
      </c>
      <c r="B824" s="4" t="str">
        <f>IF(C824=0,"&lt;BLANK&gt;",Basisgegevens!$F$3)</f>
        <v>&lt;BLANK&gt;</v>
      </c>
      <c r="C824" s="4">
        <f>tussenblad!E813</f>
        <v>0</v>
      </c>
      <c r="D824" s="4">
        <f>tussenblad!H813</f>
        <v>0</v>
      </c>
      <c r="E824" s="25">
        <f>tussenblad!N813</f>
        <v>0</v>
      </c>
      <c r="F824" s="4">
        <f>tussenblad!O813</f>
        <v>0</v>
      </c>
      <c r="G824" s="4">
        <f>tussenblad!P813</f>
        <v>0</v>
      </c>
      <c r="H824" s="25">
        <f>tussenblad!BT813</f>
        <v>0</v>
      </c>
      <c r="I824" s="4">
        <f>tussenblad!Q813</f>
        <v>0</v>
      </c>
      <c r="J824" s="26">
        <f>tussenblad!R813</f>
        <v>0</v>
      </c>
      <c r="K824" s="4">
        <f>IF(tussenblad!$F813="HC","",tussenblad!F813)</f>
        <v>0</v>
      </c>
      <c r="L824" s="4">
        <f>IF(tussenblad!$F813="HC",1,0)</f>
        <v>0</v>
      </c>
      <c r="M824" s="4" t="str">
        <f>IF(tussenblad!V813="Uit",2,"")</f>
        <v/>
      </c>
      <c r="N824" s="4">
        <f>tussenblad!W813</f>
        <v>0</v>
      </c>
      <c r="O824" s="4">
        <f>tussenblad!BV813</f>
        <v>0</v>
      </c>
      <c r="P824" s="4">
        <f>tussenblad!BW813</f>
        <v>0</v>
      </c>
      <c r="Q824" s="4">
        <f>tussenblad!BX813</f>
        <v>0</v>
      </c>
      <c r="R824" s="4">
        <f>tussenblad!BY813</f>
        <v>0</v>
      </c>
      <c r="S824" s="4">
        <f>tussenblad!BZ813</f>
        <v>0</v>
      </c>
      <c r="T824" s="4">
        <f>tussenblad!CA813</f>
        <v>0</v>
      </c>
      <c r="U824" s="4">
        <f>tussenblad!CB813</f>
        <v>0</v>
      </c>
      <c r="V824" s="4">
        <f>tussenblad!CC813</f>
        <v>0</v>
      </c>
      <c r="W824" s="4" t="s">
        <v>94</v>
      </c>
      <c r="X824" s="4" t="s">
        <v>94</v>
      </c>
      <c r="Y824" s="4" t="s">
        <v>94</v>
      </c>
      <c r="Z824" s="4" t="s">
        <v>95</v>
      </c>
      <c r="AA824" s="4" t="s">
        <v>95</v>
      </c>
      <c r="AB824" s="4" t="s">
        <v>95</v>
      </c>
      <c r="AC824" s="4" t="s">
        <v>91</v>
      </c>
      <c r="AD824" s="4" t="s">
        <v>91</v>
      </c>
      <c r="AE824" s="4">
        <v>0</v>
      </c>
      <c r="AF824" s="4">
        <v>0</v>
      </c>
      <c r="AG824" s="4">
        <f>tussenblad!J813</f>
        <v>0</v>
      </c>
      <c r="AH824" s="4">
        <f>tussenblad!I813</f>
        <v>0</v>
      </c>
    </row>
    <row r="825" spans="1:34" x14ac:dyDescent="0.2">
      <c r="A825" s="4" t="s">
        <v>93</v>
      </c>
      <c r="B825" s="4" t="str">
        <f>IF(C825=0,"&lt;BLANK&gt;",Basisgegevens!$F$3)</f>
        <v>&lt;BLANK&gt;</v>
      </c>
      <c r="C825" s="4">
        <f>tussenblad!E814</f>
        <v>0</v>
      </c>
      <c r="D825" s="4">
        <f>tussenblad!H814</f>
        <v>0</v>
      </c>
      <c r="E825" s="25">
        <f>tussenblad!N814</f>
        <v>0</v>
      </c>
      <c r="F825" s="4">
        <f>tussenblad!O814</f>
        <v>0</v>
      </c>
      <c r="G825" s="4">
        <f>tussenblad!P814</f>
        <v>0</v>
      </c>
      <c r="H825" s="25">
        <f>tussenblad!BT814</f>
        <v>0</v>
      </c>
      <c r="I825" s="4">
        <f>tussenblad!Q814</f>
        <v>0</v>
      </c>
      <c r="J825" s="26">
        <f>tussenblad!R814</f>
        <v>0</v>
      </c>
      <c r="K825" s="4">
        <f>IF(tussenblad!$F814="HC","",tussenblad!F814)</f>
        <v>0</v>
      </c>
      <c r="L825" s="4">
        <f>IF(tussenblad!$F814="HC",1,0)</f>
        <v>0</v>
      </c>
      <c r="M825" s="4" t="str">
        <f>IF(tussenblad!V814="Uit",2,"")</f>
        <v/>
      </c>
      <c r="N825" s="4">
        <f>tussenblad!W814</f>
        <v>0</v>
      </c>
      <c r="O825" s="4">
        <f>tussenblad!BV814</f>
        <v>0</v>
      </c>
      <c r="P825" s="4">
        <f>tussenblad!BW814</f>
        <v>0</v>
      </c>
      <c r="Q825" s="4">
        <f>tussenblad!BX814</f>
        <v>0</v>
      </c>
      <c r="R825" s="4">
        <f>tussenblad!BY814</f>
        <v>0</v>
      </c>
      <c r="S825" s="4">
        <f>tussenblad!BZ814</f>
        <v>0</v>
      </c>
      <c r="T825" s="4">
        <f>tussenblad!CA814</f>
        <v>0</v>
      </c>
      <c r="U825" s="4">
        <f>tussenblad!CB814</f>
        <v>0</v>
      </c>
      <c r="V825" s="4">
        <f>tussenblad!CC814</f>
        <v>0</v>
      </c>
      <c r="W825" s="4" t="s">
        <v>94</v>
      </c>
      <c r="X825" s="4" t="s">
        <v>94</v>
      </c>
      <c r="Y825" s="4" t="s">
        <v>94</v>
      </c>
      <c r="Z825" s="4" t="s">
        <v>95</v>
      </c>
      <c r="AA825" s="4" t="s">
        <v>95</v>
      </c>
      <c r="AB825" s="4" t="s">
        <v>95</v>
      </c>
      <c r="AC825" s="4" t="s">
        <v>91</v>
      </c>
      <c r="AD825" s="4" t="s">
        <v>91</v>
      </c>
      <c r="AE825" s="4">
        <v>0</v>
      </c>
      <c r="AF825" s="4">
        <v>0</v>
      </c>
      <c r="AG825" s="4">
        <f>tussenblad!J814</f>
        <v>0</v>
      </c>
      <c r="AH825" s="4">
        <f>tussenblad!I814</f>
        <v>0</v>
      </c>
    </row>
    <row r="826" spans="1:34" x14ac:dyDescent="0.2">
      <c r="A826" s="4" t="s">
        <v>93</v>
      </c>
      <c r="B826" s="4" t="str">
        <f>IF(C826=0,"&lt;BLANK&gt;",Basisgegevens!$F$3)</f>
        <v>&lt;BLANK&gt;</v>
      </c>
      <c r="C826" s="4">
        <f>tussenblad!E815</f>
        <v>0</v>
      </c>
      <c r="D826" s="4">
        <f>tussenblad!H815</f>
        <v>0</v>
      </c>
      <c r="E826" s="25">
        <f>tussenblad!N815</f>
        <v>0</v>
      </c>
      <c r="F826" s="4">
        <f>tussenblad!O815</f>
        <v>0</v>
      </c>
      <c r="G826" s="4">
        <f>tussenblad!P815</f>
        <v>0</v>
      </c>
      <c r="H826" s="25">
        <f>tussenblad!BT815</f>
        <v>0</v>
      </c>
      <c r="I826" s="4">
        <f>tussenblad!Q815</f>
        <v>0</v>
      </c>
      <c r="J826" s="26">
        <f>tussenblad!R815</f>
        <v>0</v>
      </c>
      <c r="K826" s="4">
        <f>IF(tussenblad!$F815="HC","",tussenblad!F815)</f>
        <v>0</v>
      </c>
      <c r="L826" s="4">
        <f>IF(tussenblad!$F815="HC",1,0)</f>
        <v>0</v>
      </c>
      <c r="M826" s="4" t="str">
        <f>IF(tussenblad!V815="Uit",2,"")</f>
        <v/>
      </c>
      <c r="N826" s="4">
        <f>tussenblad!W815</f>
        <v>0</v>
      </c>
      <c r="O826" s="4">
        <f>tussenblad!BV815</f>
        <v>0</v>
      </c>
      <c r="P826" s="4">
        <f>tussenblad!BW815</f>
        <v>0</v>
      </c>
      <c r="Q826" s="4">
        <f>tussenblad!BX815</f>
        <v>0</v>
      </c>
      <c r="R826" s="4">
        <f>tussenblad!BY815</f>
        <v>0</v>
      </c>
      <c r="S826" s="4">
        <f>tussenblad!BZ815</f>
        <v>0</v>
      </c>
      <c r="T826" s="4">
        <f>tussenblad!CA815</f>
        <v>0</v>
      </c>
      <c r="U826" s="4">
        <f>tussenblad!CB815</f>
        <v>0</v>
      </c>
      <c r="V826" s="4">
        <f>tussenblad!CC815</f>
        <v>0</v>
      </c>
      <c r="W826" s="4" t="s">
        <v>94</v>
      </c>
      <c r="X826" s="4" t="s">
        <v>94</v>
      </c>
      <c r="Y826" s="4" t="s">
        <v>94</v>
      </c>
      <c r="Z826" s="4" t="s">
        <v>95</v>
      </c>
      <c r="AA826" s="4" t="s">
        <v>95</v>
      </c>
      <c r="AB826" s="4" t="s">
        <v>95</v>
      </c>
      <c r="AC826" s="4" t="s">
        <v>91</v>
      </c>
      <c r="AD826" s="4" t="s">
        <v>91</v>
      </c>
      <c r="AE826" s="4">
        <v>0</v>
      </c>
      <c r="AF826" s="4">
        <v>0</v>
      </c>
      <c r="AG826" s="4">
        <f>tussenblad!J815</f>
        <v>0</v>
      </c>
      <c r="AH826" s="4">
        <f>tussenblad!I815</f>
        <v>0</v>
      </c>
    </row>
    <row r="827" spans="1:34" x14ac:dyDescent="0.2">
      <c r="A827" s="4" t="s">
        <v>93</v>
      </c>
      <c r="B827" s="4" t="str">
        <f>IF(C827=0,"&lt;BLANK&gt;",Basisgegevens!$F$3)</f>
        <v>&lt;BLANK&gt;</v>
      </c>
      <c r="C827" s="4">
        <f>tussenblad!E816</f>
        <v>0</v>
      </c>
      <c r="D827" s="4">
        <f>tussenblad!H816</f>
        <v>0</v>
      </c>
      <c r="E827" s="25">
        <f>tussenblad!N816</f>
        <v>0</v>
      </c>
      <c r="F827" s="4">
        <f>tussenblad!O816</f>
        <v>0</v>
      </c>
      <c r="G827" s="4">
        <f>tussenblad!P816</f>
        <v>0</v>
      </c>
      <c r="H827" s="25">
        <f>tussenblad!BT816</f>
        <v>0</v>
      </c>
      <c r="I827" s="4">
        <f>tussenblad!Q816</f>
        <v>0</v>
      </c>
      <c r="J827" s="26">
        <f>tussenblad!R816</f>
        <v>0</v>
      </c>
      <c r="K827" s="4">
        <f>IF(tussenblad!$F816="HC","",tussenblad!F816)</f>
        <v>0</v>
      </c>
      <c r="L827" s="4">
        <f>IF(tussenblad!$F816="HC",1,0)</f>
        <v>0</v>
      </c>
      <c r="M827" s="4" t="str">
        <f>IF(tussenblad!V816="Uit",2,"")</f>
        <v/>
      </c>
      <c r="N827" s="4">
        <f>tussenblad!W816</f>
        <v>0</v>
      </c>
      <c r="O827" s="4">
        <f>tussenblad!BV816</f>
        <v>0</v>
      </c>
      <c r="P827" s="4">
        <f>tussenblad!BW816</f>
        <v>0</v>
      </c>
      <c r="Q827" s="4">
        <f>tussenblad!BX816</f>
        <v>0</v>
      </c>
      <c r="R827" s="4">
        <f>tussenblad!BY816</f>
        <v>0</v>
      </c>
      <c r="S827" s="4">
        <f>tussenblad!BZ816</f>
        <v>0</v>
      </c>
      <c r="T827" s="4">
        <f>tussenblad!CA816</f>
        <v>0</v>
      </c>
      <c r="U827" s="4">
        <f>tussenblad!CB816</f>
        <v>0</v>
      </c>
      <c r="V827" s="4">
        <f>tussenblad!CC816</f>
        <v>0</v>
      </c>
      <c r="W827" s="4" t="s">
        <v>94</v>
      </c>
      <c r="X827" s="4" t="s">
        <v>94</v>
      </c>
      <c r="Y827" s="4" t="s">
        <v>94</v>
      </c>
      <c r="Z827" s="4" t="s">
        <v>95</v>
      </c>
      <c r="AA827" s="4" t="s">
        <v>95</v>
      </c>
      <c r="AB827" s="4" t="s">
        <v>95</v>
      </c>
      <c r="AC827" s="4" t="s">
        <v>91</v>
      </c>
      <c r="AD827" s="4" t="s">
        <v>91</v>
      </c>
      <c r="AE827" s="4">
        <v>0</v>
      </c>
      <c r="AF827" s="4">
        <v>0</v>
      </c>
      <c r="AG827" s="4">
        <f>tussenblad!J816</f>
        <v>0</v>
      </c>
      <c r="AH827" s="4">
        <f>tussenblad!I816</f>
        <v>0</v>
      </c>
    </row>
    <row r="828" spans="1:34" x14ac:dyDescent="0.2">
      <c r="A828" s="4" t="s">
        <v>93</v>
      </c>
      <c r="B828" s="4" t="str">
        <f>IF(C828=0,"&lt;BLANK&gt;",Basisgegevens!$F$3)</f>
        <v>&lt;BLANK&gt;</v>
      </c>
      <c r="C828" s="4">
        <f>tussenblad!E817</f>
        <v>0</v>
      </c>
      <c r="D828" s="4">
        <f>tussenblad!H817</f>
        <v>0</v>
      </c>
      <c r="E828" s="25">
        <f>tussenblad!N817</f>
        <v>0</v>
      </c>
      <c r="F828" s="4">
        <f>tussenblad!O817</f>
        <v>0</v>
      </c>
      <c r="G828" s="4">
        <f>tussenblad!P817</f>
        <v>0</v>
      </c>
      <c r="H828" s="25">
        <f>tussenblad!BT817</f>
        <v>0</v>
      </c>
      <c r="I828" s="4">
        <f>tussenblad!Q817</f>
        <v>0</v>
      </c>
      <c r="J828" s="26">
        <f>tussenblad!R817</f>
        <v>0</v>
      </c>
      <c r="K828" s="4">
        <f>IF(tussenblad!$F817="HC","",tussenblad!F817)</f>
        <v>0</v>
      </c>
      <c r="L828" s="4">
        <f>IF(tussenblad!$F817="HC",1,0)</f>
        <v>0</v>
      </c>
      <c r="M828" s="4" t="str">
        <f>IF(tussenblad!V817="Uit",2,"")</f>
        <v/>
      </c>
      <c r="N828" s="4">
        <f>tussenblad!W817</f>
        <v>0</v>
      </c>
      <c r="O828" s="4">
        <f>tussenblad!BV817</f>
        <v>0</v>
      </c>
      <c r="P828" s="4">
        <f>tussenblad!BW817</f>
        <v>0</v>
      </c>
      <c r="Q828" s="4">
        <f>tussenblad!BX817</f>
        <v>0</v>
      </c>
      <c r="R828" s="4">
        <f>tussenblad!BY817</f>
        <v>0</v>
      </c>
      <c r="S828" s="4">
        <f>tussenblad!BZ817</f>
        <v>0</v>
      </c>
      <c r="T828" s="4">
        <f>tussenblad!CA817</f>
        <v>0</v>
      </c>
      <c r="U828" s="4">
        <f>tussenblad!CB817</f>
        <v>0</v>
      </c>
      <c r="V828" s="4">
        <f>tussenblad!CC817</f>
        <v>0</v>
      </c>
      <c r="W828" s="4" t="s">
        <v>94</v>
      </c>
      <c r="X828" s="4" t="s">
        <v>94</v>
      </c>
      <c r="Y828" s="4" t="s">
        <v>94</v>
      </c>
      <c r="Z828" s="4" t="s">
        <v>95</v>
      </c>
      <c r="AA828" s="4" t="s">
        <v>95</v>
      </c>
      <c r="AB828" s="4" t="s">
        <v>95</v>
      </c>
      <c r="AC828" s="4" t="s">
        <v>91</v>
      </c>
      <c r="AD828" s="4" t="s">
        <v>91</v>
      </c>
      <c r="AE828" s="4">
        <v>0</v>
      </c>
      <c r="AF828" s="4">
        <v>0</v>
      </c>
      <c r="AG828" s="4">
        <f>tussenblad!J817</f>
        <v>0</v>
      </c>
      <c r="AH828" s="4">
        <f>tussenblad!I817</f>
        <v>0</v>
      </c>
    </row>
    <row r="829" spans="1:34" x14ac:dyDescent="0.2">
      <c r="A829" s="4" t="s">
        <v>93</v>
      </c>
      <c r="B829" s="4" t="str">
        <f>IF(C829=0,"&lt;BLANK&gt;",Basisgegevens!$F$3)</f>
        <v>&lt;BLANK&gt;</v>
      </c>
      <c r="C829" s="4">
        <f>tussenblad!E818</f>
        <v>0</v>
      </c>
      <c r="D829" s="4">
        <f>tussenblad!H818</f>
        <v>0</v>
      </c>
      <c r="E829" s="25">
        <f>tussenblad!N818</f>
        <v>0</v>
      </c>
      <c r="F829" s="4">
        <f>tussenblad!O818</f>
        <v>0</v>
      </c>
      <c r="G829" s="4">
        <f>tussenblad!P818</f>
        <v>0</v>
      </c>
      <c r="H829" s="25">
        <f>tussenblad!BT818</f>
        <v>0</v>
      </c>
      <c r="I829" s="4">
        <f>tussenblad!Q818</f>
        <v>0</v>
      </c>
      <c r="J829" s="26">
        <f>tussenblad!R818</f>
        <v>0</v>
      </c>
      <c r="K829" s="4">
        <f>IF(tussenblad!$F818="HC","",tussenblad!F818)</f>
        <v>0</v>
      </c>
      <c r="L829" s="4">
        <f>IF(tussenblad!$F818="HC",1,0)</f>
        <v>0</v>
      </c>
      <c r="M829" s="4" t="str">
        <f>IF(tussenblad!V818="Uit",2,"")</f>
        <v/>
      </c>
      <c r="N829" s="4">
        <f>tussenblad!W818</f>
        <v>0</v>
      </c>
      <c r="O829" s="4">
        <f>tussenblad!BV818</f>
        <v>0</v>
      </c>
      <c r="P829" s="4">
        <f>tussenblad!BW818</f>
        <v>0</v>
      </c>
      <c r="Q829" s="4">
        <f>tussenblad!BX818</f>
        <v>0</v>
      </c>
      <c r="R829" s="4">
        <f>tussenblad!BY818</f>
        <v>0</v>
      </c>
      <c r="S829" s="4">
        <f>tussenblad!BZ818</f>
        <v>0</v>
      </c>
      <c r="T829" s="4">
        <f>tussenblad!CA818</f>
        <v>0</v>
      </c>
      <c r="U829" s="4">
        <f>tussenblad!CB818</f>
        <v>0</v>
      </c>
      <c r="V829" s="4">
        <f>tussenblad!CC818</f>
        <v>0</v>
      </c>
      <c r="W829" s="4" t="s">
        <v>94</v>
      </c>
      <c r="X829" s="4" t="s">
        <v>94</v>
      </c>
      <c r="Y829" s="4" t="s">
        <v>94</v>
      </c>
      <c r="Z829" s="4" t="s">
        <v>95</v>
      </c>
      <c r="AA829" s="4" t="s">
        <v>95</v>
      </c>
      <c r="AB829" s="4" t="s">
        <v>95</v>
      </c>
      <c r="AC829" s="4" t="s">
        <v>91</v>
      </c>
      <c r="AD829" s="4" t="s">
        <v>91</v>
      </c>
      <c r="AE829" s="4">
        <v>0</v>
      </c>
      <c r="AF829" s="4">
        <v>0</v>
      </c>
      <c r="AG829" s="4">
        <f>tussenblad!J818</f>
        <v>0</v>
      </c>
      <c r="AH829" s="4">
        <f>tussenblad!I818</f>
        <v>0</v>
      </c>
    </row>
    <row r="830" spans="1:34" x14ac:dyDescent="0.2">
      <c r="A830" s="4" t="s">
        <v>93</v>
      </c>
      <c r="B830" s="4" t="str">
        <f>IF(C830=0,"&lt;BLANK&gt;",Basisgegevens!$F$3)</f>
        <v>&lt;BLANK&gt;</v>
      </c>
      <c r="C830" s="4">
        <f>tussenblad!E819</f>
        <v>0</v>
      </c>
      <c r="D830" s="4">
        <f>tussenblad!H819</f>
        <v>0</v>
      </c>
      <c r="E830" s="25">
        <f>tussenblad!N819</f>
        <v>0</v>
      </c>
      <c r="F830" s="4">
        <f>tussenblad!O819</f>
        <v>0</v>
      </c>
      <c r="G830" s="4">
        <f>tussenblad!P819</f>
        <v>0</v>
      </c>
      <c r="H830" s="25">
        <f>tussenblad!BT819</f>
        <v>0</v>
      </c>
      <c r="I830" s="4">
        <f>tussenblad!Q819</f>
        <v>0</v>
      </c>
      <c r="J830" s="26">
        <f>tussenblad!R819</f>
        <v>0</v>
      </c>
      <c r="K830" s="4">
        <f>IF(tussenblad!$F819="HC","",tussenblad!F819)</f>
        <v>0</v>
      </c>
      <c r="L830" s="4">
        <f>IF(tussenblad!$F819="HC",1,0)</f>
        <v>0</v>
      </c>
      <c r="M830" s="4" t="str">
        <f>IF(tussenblad!V819="Uit",2,"")</f>
        <v/>
      </c>
      <c r="N830" s="4">
        <f>tussenblad!W819</f>
        <v>0</v>
      </c>
      <c r="O830" s="4">
        <f>tussenblad!BV819</f>
        <v>0</v>
      </c>
      <c r="P830" s="4">
        <f>tussenblad!BW819</f>
        <v>0</v>
      </c>
      <c r="Q830" s="4">
        <f>tussenblad!BX819</f>
        <v>0</v>
      </c>
      <c r="R830" s="4">
        <f>tussenblad!BY819</f>
        <v>0</v>
      </c>
      <c r="S830" s="4">
        <f>tussenblad!BZ819</f>
        <v>0</v>
      </c>
      <c r="T830" s="4">
        <f>tussenblad!CA819</f>
        <v>0</v>
      </c>
      <c r="U830" s="4">
        <f>tussenblad!CB819</f>
        <v>0</v>
      </c>
      <c r="V830" s="4">
        <f>tussenblad!CC819</f>
        <v>0</v>
      </c>
      <c r="W830" s="4" t="s">
        <v>94</v>
      </c>
      <c r="X830" s="4" t="s">
        <v>94</v>
      </c>
      <c r="Y830" s="4" t="s">
        <v>94</v>
      </c>
      <c r="Z830" s="4" t="s">
        <v>95</v>
      </c>
      <c r="AA830" s="4" t="s">
        <v>95</v>
      </c>
      <c r="AB830" s="4" t="s">
        <v>95</v>
      </c>
      <c r="AC830" s="4" t="s">
        <v>91</v>
      </c>
      <c r="AD830" s="4" t="s">
        <v>91</v>
      </c>
      <c r="AE830" s="4">
        <v>0</v>
      </c>
      <c r="AF830" s="4">
        <v>0</v>
      </c>
      <c r="AG830" s="4">
        <f>tussenblad!J819</f>
        <v>0</v>
      </c>
      <c r="AH830" s="4">
        <f>tussenblad!I819</f>
        <v>0</v>
      </c>
    </row>
    <row r="831" spans="1:34" x14ac:dyDescent="0.2">
      <c r="A831" s="4" t="s">
        <v>93</v>
      </c>
      <c r="B831" s="4" t="str">
        <f>IF(C831=0,"&lt;BLANK&gt;",Basisgegevens!$F$3)</f>
        <v>&lt;BLANK&gt;</v>
      </c>
      <c r="C831" s="4">
        <f>tussenblad!E820</f>
        <v>0</v>
      </c>
      <c r="D831" s="4">
        <f>tussenblad!H820</f>
        <v>0</v>
      </c>
      <c r="E831" s="25">
        <f>tussenblad!N820</f>
        <v>0</v>
      </c>
      <c r="F831" s="4">
        <f>tussenblad!O820</f>
        <v>0</v>
      </c>
      <c r="G831" s="4">
        <f>tussenblad!P820</f>
        <v>0</v>
      </c>
      <c r="H831" s="25">
        <f>tussenblad!BT820</f>
        <v>0</v>
      </c>
      <c r="I831" s="4">
        <f>tussenblad!Q820</f>
        <v>0</v>
      </c>
      <c r="J831" s="26">
        <f>tussenblad!R820</f>
        <v>0</v>
      </c>
      <c r="K831" s="4">
        <f>IF(tussenblad!$F820="HC","",tussenblad!F820)</f>
        <v>0</v>
      </c>
      <c r="L831" s="4">
        <f>IF(tussenblad!$F820="HC",1,0)</f>
        <v>0</v>
      </c>
      <c r="M831" s="4" t="str">
        <f>IF(tussenblad!V820="Uit",2,"")</f>
        <v/>
      </c>
      <c r="N831" s="4">
        <f>tussenblad!W820</f>
        <v>0</v>
      </c>
      <c r="O831" s="4">
        <f>tussenblad!BV820</f>
        <v>0</v>
      </c>
      <c r="P831" s="4">
        <f>tussenblad!BW820</f>
        <v>0</v>
      </c>
      <c r="Q831" s="4">
        <f>tussenblad!BX820</f>
        <v>0</v>
      </c>
      <c r="R831" s="4">
        <f>tussenblad!BY820</f>
        <v>0</v>
      </c>
      <c r="S831" s="4">
        <f>tussenblad!BZ820</f>
        <v>0</v>
      </c>
      <c r="T831" s="4">
        <f>tussenblad!CA820</f>
        <v>0</v>
      </c>
      <c r="U831" s="4">
        <f>tussenblad!CB820</f>
        <v>0</v>
      </c>
      <c r="V831" s="4">
        <f>tussenblad!CC820</f>
        <v>0</v>
      </c>
      <c r="W831" s="4" t="s">
        <v>94</v>
      </c>
      <c r="X831" s="4" t="s">
        <v>94</v>
      </c>
      <c r="Y831" s="4" t="s">
        <v>94</v>
      </c>
      <c r="Z831" s="4" t="s">
        <v>95</v>
      </c>
      <c r="AA831" s="4" t="s">
        <v>95</v>
      </c>
      <c r="AB831" s="4" t="s">
        <v>95</v>
      </c>
      <c r="AC831" s="4" t="s">
        <v>91</v>
      </c>
      <c r="AD831" s="4" t="s">
        <v>91</v>
      </c>
      <c r="AE831" s="4">
        <v>0</v>
      </c>
      <c r="AF831" s="4">
        <v>0</v>
      </c>
      <c r="AG831" s="4">
        <f>tussenblad!J820</f>
        <v>0</v>
      </c>
      <c r="AH831" s="4">
        <f>tussenblad!I820</f>
        <v>0</v>
      </c>
    </row>
    <row r="832" spans="1:34" x14ac:dyDescent="0.2">
      <c r="A832" s="4" t="s">
        <v>93</v>
      </c>
      <c r="B832" s="4" t="str">
        <f>IF(C832=0,"&lt;BLANK&gt;",Basisgegevens!$F$3)</f>
        <v>&lt;BLANK&gt;</v>
      </c>
      <c r="C832" s="4">
        <f>tussenblad!E821</f>
        <v>0</v>
      </c>
      <c r="D832" s="4">
        <f>tussenblad!H821</f>
        <v>0</v>
      </c>
      <c r="E832" s="25">
        <f>tussenblad!N821</f>
        <v>0</v>
      </c>
      <c r="F832" s="4">
        <f>tussenblad!O821</f>
        <v>0</v>
      </c>
      <c r="G832" s="4">
        <f>tussenblad!P821</f>
        <v>0</v>
      </c>
      <c r="H832" s="25">
        <f>tussenblad!BT821</f>
        <v>0</v>
      </c>
      <c r="I832" s="4">
        <f>tussenblad!Q821</f>
        <v>0</v>
      </c>
      <c r="J832" s="26">
        <f>tussenblad!R821</f>
        <v>0</v>
      </c>
      <c r="K832" s="4">
        <f>IF(tussenblad!$F821="HC","",tussenblad!F821)</f>
        <v>0</v>
      </c>
      <c r="L832" s="4">
        <f>IF(tussenblad!$F821="HC",1,0)</f>
        <v>0</v>
      </c>
      <c r="M832" s="4" t="str">
        <f>IF(tussenblad!V821="Uit",2,"")</f>
        <v/>
      </c>
      <c r="N832" s="4">
        <f>tussenblad!W821</f>
        <v>0</v>
      </c>
      <c r="O832" s="4">
        <f>tussenblad!BV821</f>
        <v>0</v>
      </c>
      <c r="P832" s="4">
        <f>tussenblad!BW821</f>
        <v>0</v>
      </c>
      <c r="Q832" s="4">
        <f>tussenblad!BX821</f>
        <v>0</v>
      </c>
      <c r="R832" s="4">
        <f>tussenblad!BY821</f>
        <v>0</v>
      </c>
      <c r="S832" s="4">
        <f>tussenblad!BZ821</f>
        <v>0</v>
      </c>
      <c r="T832" s="4">
        <f>tussenblad!CA821</f>
        <v>0</v>
      </c>
      <c r="U832" s="4">
        <f>tussenblad!CB821</f>
        <v>0</v>
      </c>
      <c r="V832" s="4">
        <f>tussenblad!CC821</f>
        <v>0</v>
      </c>
      <c r="W832" s="4" t="s">
        <v>94</v>
      </c>
      <c r="X832" s="4" t="s">
        <v>94</v>
      </c>
      <c r="Y832" s="4" t="s">
        <v>94</v>
      </c>
      <c r="Z832" s="4" t="s">
        <v>95</v>
      </c>
      <c r="AA832" s="4" t="s">
        <v>95</v>
      </c>
      <c r="AB832" s="4" t="s">
        <v>95</v>
      </c>
      <c r="AC832" s="4" t="s">
        <v>91</v>
      </c>
      <c r="AD832" s="4" t="s">
        <v>91</v>
      </c>
      <c r="AE832" s="4">
        <v>0</v>
      </c>
      <c r="AF832" s="4">
        <v>0</v>
      </c>
      <c r="AG832" s="4">
        <f>tussenblad!J821</f>
        <v>0</v>
      </c>
      <c r="AH832" s="4">
        <f>tussenblad!I821</f>
        <v>0</v>
      </c>
    </row>
    <row r="833" spans="1:34" x14ac:dyDescent="0.2">
      <c r="A833" s="4" t="s">
        <v>93</v>
      </c>
      <c r="B833" s="4" t="str">
        <f>IF(C833=0,"&lt;BLANK&gt;",Basisgegevens!$F$3)</f>
        <v>&lt;BLANK&gt;</v>
      </c>
      <c r="C833" s="4">
        <f>tussenblad!E822</f>
        <v>0</v>
      </c>
      <c r="D833" s="4">
        <f>tussenblad!H822</f>
        <v>0</v>
      </c>
      <c r="E833" s="25">
        <f>tussenblad!N822</f>
        <v>0</v>
      </c>
      <c r="F833" s="4">
        <f>tussenblad!O822</f>
        <v>0</v>
      </c>
      <c r="G833" s="4">
        <f>tussenblad!P822</f>
        <v>0</v>
      </c>
      <c r="H833" s="25">
        <f>tussenblad!BT822</f>
        <v>0</v>
      </c>
      <c r="I833" s="4">
        <f>tussenblad!Q822</f>
        <v>0</v>
      </c>
      <c r="J833" s="26">
        <f>tussenblad!R822</f>
        <v>0</v>
      </c>
      <c r="K833" s="4">
        <f>IF(tussenblad!$F822="HC","",tussenblad!F822)</f>
        <v>0</v>
      </c>
      <c r="L833" s="4">
        <f>IF(tussenblad!$F822="HC",1,0)</f>
        <v>0</v>
      </c>
      <c r="M833" s="4" t="str">
        <f>IF(tussenblad!V822="Uit",2,"")</f>
        <v/>
      </c>
      <c r="N833" s="4">
        <f>tussenblad!W822</f>
        <v>0</v>
      </c>
      <c r="O833" s="4">
        <f>tussenblad!BV822</f>
        <v>0</v>
      </c>
      <c r="P833" s="4">
        <f>tussenblad!BW822</f>
        <v>0</v>
      </c>
      <c r="Q833" s="4">
        <f>tussenblad!BX822</f>
        <v>0</v>
      </c>
      <c r="R833" s="4">
        <f>tussenblad!BY822</f>
        <v>0</v>
      </c>
      <c r="S833" s="4">
        <f>tussenblad!BZ822</f>
        <v>0</v>
      </c>
      <c r="T833" s="4">
        <f>tussenblad!CA822</f>
        <v>0</v>
      </c>
      <c r="U833" s="4">
        <f>tussenblad!CB822</f>
        <v>0</v>
      </c>
      <c r="V833" s="4">
        <f>tussenblad!CC822</f>
        <v>0</v>
      </c>
      <c r="W833" s="4" t="s">
        <v>94</v>
      </c>
      <c r="X833" s="4" t="s">
        <v>94</v>
      </c>
      <c r="Y833" s="4" t="s">
        <v>94</v>
      </c>
      <c r="Z833" s="4" t="s">
        <v>95</v>
      </c>
      <c r="AA833" s="4" t="s">
        <v>95</v>
      </c>
      <c r="AB833" s="4" t="s">
        <v>95</v>
      </c>
      <c r="AC833" s="4" t="s">
        <v>91</v>
      </c>
      <c r="AD833" s="4" t="s">
        <v>91</v>
      </c>
      <c r="AE833" s="4">
        <v>0</v>
      </c>
      <c r="AF833" s="4">
        <v>0</v>
      </c>
      <c r="AG833" s="4">
        <f>tussenblad!J822</f>
        <v>0</v>
      </c>
      <c r="AH833" s="4">
        <f>tussenblad!I822</f>
        <v>0</v>
      </c>
    </row>
    <row r="834" spans="1:34" x14ac:dyDescent="0.2">
      <c r="A834" s="4" t="s">
        <v>93</v>
      </c>
      <c r="B834" s="4" t="str">
        <f>IF(C834=0,"&lt;BLANK&gt;",Basisgegevens!$F$3)</f>
        <v>&lt;BLANK&gt;</v>
      </c>
      <c r="C834" s="4">
        <f>tussenblad!E823</f>
        <v>0</v>
      </c>
      <c r="D834" s="4">
        <f>tussenblad!H823</f>
        <v>0</v>
      </c>
      <c r="E834" s="25">
        <f>tussenblad!N823</f>
        <v>0</v>
      </c>
      <c r="F834" s="4">
        <f>tussenblad!O823</f>
        <v>0</v>
      </c>
      <c r="G834" s="4">
        <f>tussenblad!P823</f>
        <v>0</v>
      </c>
      <c r="H834" s="25">
        <f>tussenblad!BT823</f>
        <v>0</v>
      </c>
      <c r="I834" s="4">
        <f>tussenblad!Q823</f>
        <v>0</v>
      </c>
      <c r="J834" s="26">
        <f>tussenblad!R823</f>
        <v>0</v>
      </c>
      <c r="K834" s="4">
        <f>IF(tussenblad!$F823="HC","",tussenblad!F823)</f>
        <v>0</v>
      </c>
      <c r="L834" s="4">
        <f>IF(tussenblad!$F823="HC",1,0)</f>
        <v>0</v>
      </c>
      <c r="M834" s="4" t="str">
        <f>IF(tussenblad!V823="Uit",2,"")</f>
        <v/>
      </c>
      <c r="N834" s="4">
        <f>tussenblad!W823</f>
        <v>0</v>
      </c>
      <c r="O834" s="4">
        <f>tussenblad!BV823</f>
        <v>0</v>
      </c>
      <c r="P834" s="4">
        <f>tussenblad!BW823</f>
        <v>0</v>
      </c>
      <c r="Q834" s="4">
        <f>tussenblad!BX823</f>
        <v>0</v>
      </c>
      <c r="R834" s="4">
        <f>tussenblad!BY823</f>
        <v>0</v>
      </c>
      <c r="S834" s="4">
        <f>tussenblad!BZ823</f>
        <v>0</v>
      </c>
      <c r="T834" s="4">
        <f>tussenblad!CA823</f>
        <v>0</v>
      </c>
      <c r="U834" s="4">
        <f>tussenblad!CB823</f>
        <v>0</v>
      </c>
      <c r="V834" s="4">
        <f>tussenblad!CC823</f>
        <v>0</v>
      </c>
      <c r="W834" s="4" t="s">
        <v>94</v>
      </c>
      <c r="X834" s="4" t="s">
        <v>94</v>
      </c>
      <c r="Y834" s="4" t="s">
        <v>94</v>
      </c>
      <c r="Z834" s="4" t="s">
        <v>95</v>
      </c>
      <c r="AA834" s="4" t="s">
        <v>95</v>
      </c>
      <c r="AB834" s="4" t="s">
        <v>95</v>
      </c>
      <c r="AC834" s="4" t="s">
        <v>91</v>
      </c>
      <c r="AD834" s="4" t="s">
        <v>91</v>
      </c>
      <c r="AE834" s="4">
        <v>0</v>
      </c>
      <c r="AF834" s="4">
        <v>0</v>
      </c>
      <c r="AG834" s="4">
        <f>tussenblad!J823</f>
        <v>0</v>
      </c>
      <c r="AH834" s="4">
        <f>tussenblad!I823</f>
        <v>0</v>
      </c>
    </row>
    <row r="835" spans="1:34" x14ac:dyDescent="0.2">
      <c r="A835" s="4" t="s">
        <v>93</v>
      </c>
      <c r="B835" s="4" t="str">
        <f>IF(C835=0,"&lt;BLANK&gt;",Basisgegevens!$F$3)</f>
        <v>&lt;BLANK&gt;</v>
      </c>
      <c r="C835" s="4">
        <f>tussenblad!E824</f>
        <v>0</v>
      </c>
      <c r="D835" s="4">
        <f>tussenblad!H824</f>
        <v>0</v>
      </c>
      <c r="E835" s="25">
        <f>tussenblad!N824</f>
        <v>0</v>
      </c>
      <c r="F835" s="4">
        <f>tussenblad!O824</f>
        <v>0</v>
      </c>
      <c r="G835" s="4">
        <f>tussenblad!P824</f>
        <v>0</v>
      </c>
      <c r="H835" s="25">
        <f>tussenblad!BT824</f>
        <v>0</v>
      </c>
      <c r="I835" s="4">
        <f>tussenblad!Q824</f>
        <v>0</v>
      </c>
      <c r="J835" s="26">
        <f>tussenblad!R824</f>
        <v>0</v>
      </c>
      <c r="K835" s="4">
        <f>IF(tussenblad!$F824="HC","",tussenblad!F824)</f>
        <v>0</v>
      </c>
      <c r="L835" s="4">
        <f>IF(tussenblad!$F824="HC",1,0)</f>
        <v>0</v>
      </c>
      <c r="M835" s="4" t="str">
        <f>IF(tussenblad!V824="Uit",2,"")</f>
        <v/>
      </c>
      <c r="N835" s="4">
        <f>tussenblad!W824</f>
        <v>0</v>
      </c>
      <c r="O835" s="4">
        <f>tussenblad!BV824</f>
        <v>0</v>
      </c>
      <c r="P835" s="4">
        <f>tussenblad!BW824</f>
        <v>0</v>
      </c>
      <c r="Q835" s="4">
        <f>tussenblad!BX824</f>
        <v>0</v>
      </c>
      <c r="R835" s="4">
        <f>tussenblad!BY824</f>
        <v>0</v>
      </c>
      <c r="S835" s="4">
        <f>tussenblad!BZ824</f>
        <v>0</v>
      </c>
      <c r="T835" s="4">
        <f>tussenblad!CA824</f>
        <v>0</v>
      </c>
      <c r="U835" s="4">
        <f>tussenblad!CB824</f>
        <v>0</v>
      </c>
      <c r="V835" s="4">
        <f>tussenblad!CC824</f>
        <v>0</v>
      </c>
      <c r="W835" s="4" t="s">
        <v>94</v>
      </c>
      <c r="X835" s="4" t="s">
        <v>94</v>
      </c>
      <c r="Y835" s="4" t="s">
        <v>94</v>
      </c>
      <c r="Z835" s="4" t="s">
        <v>95</v>
      </c>
      <c r="AA835" s="4" t="s">
        <v>95</v>
      </c>
      <c r="AB835" s="4" t="s">
        <v>95</v>
      </c>
      <c r="AC835" s="4" t="s">
        <v>91</v>
      </c>
      <c r="AD835" s="4" t="s">
        <v>91</v>
      </c>
      <c r="AE835" s="4">
        <v>0</v>
      </c>
      <c r="AF835" s="4">
        <v>0</v>
      </c>
      <c r="AG835" s="4">
        <f>tussenblad!J824</f>
        <v>0</v>
      </c>
      <c r="AH835" s="4">
        <f>tussenblad!I824</f>
        <v>0</v>
      </c>
    </row>
    <row r="836" spans="1:34" x14ac:dyDescent="0.2">
      <c r="A836" s="4" t="s">
        <v>93</v>
      </c>
      <c r="B836" s="4" t="str">
        <f>IF(C836=0,"&lt;BLANK&gt;",Basisgegevens!$F$3)</f>
        <v>&lt;BLANK&gt;</v>
      </c>
      <c r="C836" s="4">
        <f>tussenblad!E825</f>
        <v>0</v>
      </c>
      <c r="D836" s="4">
        <f>tussenblad!H825</f>
        <v>0</v>
      </c>
      <c r="E836" s="25">
        <f>tussenblad!N825</f>
        <v>0</v>
      </c>
      <c r="F836" s="4">
        <f>tussenblad!O825</f>
        <v>0</v>
      </c>
      <c r="G836" s="4">
        <f>tussenblad!P825</f>
        <v>0</v>
      </c>
      <c r="H836" s="25">
        <f>tussenblad!BT825</f>
        <v>0</v>
      </c>
      <c r="I836" s="4">
        <f>tussenblad!Q825</f>
        <v>0</v>
      </c>
      <c r="J836" s="26">
        <f>tussenblad!R825</f>
        <v>0</v>
      </c>
      <c r="K836" s="4">
        <f>IF(tussenblad!$F825="HC","",tussenblad!F825)</f>
        <v>0</v>
      </c>
      <c r="L836" s="4">
        <f>IF(tussenblad!$F825="HC",1,0)</f>
        <v>0</v>
      </c>
      <c r="M836" s="4" t="str">
        <f>IF(tussenblad!V825="Uit",2,"")</f>
        <v/>
      </c>
      <c r="N836" s="4">
        <f>tussenblad!W825</f>
        <v>0</v>
      </c>
      <c r="O836" s="4">
        <f>tussenblad!BV825</f>
        <v>0</v>
      </c>
      <c r="P836" s="4">
        <f>tussenblad!BW825</f>
        <v>0</v>
      </c>
      <c r="Q836" s="4">
        <f>tussenblad!BX825</f>
        <v>0</v>
      </c>
      <c r="R836" s="4">
        <f>tussenblad!BY825</f>
        <v>0</v>
      </c>
      <c r="S836" s="4">
        <f>tussenblad!BZ825</f>
        <v>0</v>
      </c>
      <c r="T836" s="4">
        <f>tussenblad!CA825</f>
        <v>0</v>
      </c>
      <c r="U836" s="4">
        <f>tussenblad!CB825</f>
        <v>0</v>
      </c>
      <c r="V836" s="4">
        <f>tussenblad!CC825</f>
        <v>0</v>
      </c>
      <c r="W836" s="4" t="s">
        <v>94</v>
      </c>
      <c r="X836" s="4" t="s">
        <v>94</v>
      </c>
      <c r="Y836" s="4" t="s">
        <v>94</v>
      </c>
      <c r="Z836" s="4" t="s">
        <v>95</v>
      </c>
      <c r="AA836" s="4" t="s">
        <v>95</v>
      </c>
      <c r="AB836" s="4" t="s">
        <v>95</v>
      </c>
      <c r="AC836" s="4" t="s">
        <v>91</v>
      </c>
      <c r="AD836" s="4" t="s">
        <v>91</v>
      </c>
      <c r="AE836" s="4">
        <v>0</v>
      </c>
      <c r="AF836" s="4">
        <v>0</v>
      </c>
      <c r="AG836" s="4">
        <f>tussenblad!J825</f>
        <v>0</v>
      </c>
      <c r="AH836" s="4">
        <f>tussenblad!I825</f>
        <v>0</v>
      </c>
    </row>
    <row r="837" spans="1:34" x14ac:dyDescent="0.2">
      <c r="A837" s="4" t="s">
        <v>93</v>
      </c>
      <c r="B837" s="4" t="str">
        <f>IF(C837=0,"&lt;BLANK&gt;",Basisgegevens!$F$3)</f>
        <v>&lt;BLANK&gt;</v>
      </c>
      <c r="C837" s="4">
        <f>tussenblad!E826</f>
        <v>0</v>
      </c>
      <c r="D837" s="4">
        <f>tussenblad!H826</f>
        <v>0</v>
      </c>
      <c r="E837" s="25">
        <f>tussenblad!N826</f>
        <v>0</v>
      </c>
      <c r="F837" s="4">
        <f>tussenblad!O826</f>
        <v>0</v>
      </c>
      <c r="G837" s="4">
        <f>tussenblad!P826</f>
        <v>0</v>
      </c>
      <c r="H837" s="25">
        <f>tussenblad!BT826</f>
        <v>0</v>
      </c>
      <c r="I837" s="4">
        <f>tussenblad!Q826</f>
        <v>0</v>
      </c>
      <c r="J837" s="26">
        <f>tussenblad!R826</f>
        <v>0</v>
      </c>
      <c r="K837" s="4">
        <f>IF(tussenblad!$F826="HC","",tussenblad!F826)</f>
        <v>0</v>
      </c>
      <c r="L837" s="4">
        <f>IF(tussenblad!$F826="HC",1,0)</f>
        <v>0</v>
      </c>
      <c r="M837" s="4" t="str">
        <f>IF(tussenblad!V826="Uit",2,"")</f>
        <v/>
      </c>
      <c r="N837" s="4">
        <f>tussenblad!W826</f>
        <v>0</v>
      </c>
      <c r="O837" s="4">
        <f>tussenblad!BV826</f>
        <v>0</v>
      </c>
      <c r="P837" s="4">
        <f>tussenblad!BW826</f>
        <v>0</v>
      </c>
      <c r="Q837" s="4">
        <f>tussenblad!BX826</f>
        <v>0</v>
      </c>
      <c r="R837" s="4">
        <f>tussenblad!BY826</f>
        <v>0</v>
      </c>
      <c r="S837" s="4">
        <f>tussenblad!BZ826</f>
        <v>0</v>
      </c>
      <c r="T837" s="4">
        <f>tussenblad!CA826</f>
        <v>0</v>
      </c>
      <c r="U837" s="4">
        <f>tussenblad!CB826</f>
        <v>0</v>
      </c>
      <c r="V837" s="4">
        <f>tussenblad!CC826</f>
        <v>0</v>
      </c>
      <c r="W837" s="4" t="s">
        <v>94</v>
      </c>
      <c r="X837" s="4" t="s">
        <v>94</v>
      </c>
      <c r="Y837" s="4" t="s">
        <v>94</v>
      </c>
      <c r="Z837" s="4" t="s">
        <v>95</v>
      </c>
      <c r="AA837" s="4" t="s">
        <v>95</v>
      </c>
      <c r="AB837" s="4" t="s">
        <v>95</v>
      </c>
      <c r="AC837" s="4" t="s">
        <v>91</v>
      </c>
      <c r="AD837" s="4" t="s">
        <v>91</v>
      </c>
      <c r="AE837" s="4">
        <v>0</v>
      </c>
      <c r="AF837" s="4">
        <v>0</v>
      </c>
      <c r="AG837" s="4">
        <f>tussenblad!J826</f>
        <v>0</v>
      </c>
      <c r="AH837" s="4">
        <f>tussenblad!I826</f>
        <v>0</v>
      </c>
    </row>
    <row r="838" spans="1:34" x14ac:dyDescent="0.2">
      <c r="A838" s="4" t="s">
        <v>93</v>
      </c>
      <c r="B838" s="4" t="str">
        <f>IF(C838=0,"&lt;BLANK&gt;",Basisgegevens!$F$3)</f>
        <v>&lt;BLANK&gt;</v>
      </c>
      <c r="C838" s="4">
        <f>tussenblad!E827</f>
        <v>0</v>
      </c>
      <c r="D838" s="4">
        <f>tussenblad!H827</f>
        <v>0</v>
      </c>
      <c r="E838" s="25">
        <f>tussenblad!N827</f>
        <v>0</v>
      </c>
      <c r="F838" s="4">
        <f>tussenblad!O827</f>
        <v>0</v>
      </c>
      <c r="G838" s="4">
        <f>tussenblad!P827</f>
        <v>0</v>
      </c>
      <c r="H838" s="25">
        <f>tussenblad!BT827</f>
        <v>0</v>
      </c>
      <c r="I838" s="4">
        <f>tussenblad!Q827</f>
        <v>0</v>
      </c>
      <c r="J838" s="26">
        <f>tussenblad!R827</f>
        <v>0</v>
      </c>
      <c r="K838" s="4">
        <f>IF(tussenblad!$F827="HC","",tussenblad!F827)</f>
        <v>0</v>
      </c>
      <c r="L838" s="4">
        <f>IF(tussenblad!$F827="HC",1,0)</f>
        <v>0</v>
      </c>
      <c r="M838" s="4" t="str">
        <f>IF(tussenblad!V827="Uit",2,"")</f>
        <v/>
      </c>
      <c r="N838" s="4">
        <f>tussenblad!W827</f>
        <v>0</v>
      </c>
      <c r="O838" s="4">
        <f>tussenblad!BV827</f>
        <v>0</v>
      </c>
      <c r="P838" s="4">
        <f>tussenblad!BW827</f>
        <v>0</v>
      </c>
      <c r="Q838" s="4">
        <f>tussenblad!BX827</f>
        <v>0</v>
      </c>
      <c r="R838" s="4">
        <f>tussenblad!BY827</f>
        <v>0</v>
      </c>
      <c r="S838" s="4">
        <f>tussenblad!BZ827</f>
        <v>0</v>
      </c>
      <c r="T838" s="4">
        <f>tussenblad!CA827</f>
        <v>0</v>
      </c>
      <c r="U838" s="4">
        <f>tussenblad!CB827</f>
        <v>0</v>
      </c>
      <c r="V838" s="4">
        <f>tussenblad!CC827</f>
        <v>0</v>
      </c>
      <c r="W838" s="4" t="s">
        <v>94</v>
      </c>
      <c r="X838" s="4" t="s">
        <v>94</v>
      </c>
      <c r="Y838" s="4" t="s">
        <v>94</v>
      </c>
      <c r="Z838" s="4" t="s">
        <v>95</v>
      </c>
      <c r="AA838" s="4" t="s">
        <v>95</v>
      </c>
      <c r="AB838" s="4" t="s">
        <v>95</v>
      </c>
      <c r="AC838" s="4" t="s">
        <v>91</v>
      </c>
      <c r="AD838" s="4" t="s">
        <v>91</v>
      </c>
      <c r="AE838" s="4">
        <v>0</v>
      </c>
      <c r="AF838" s="4">
        <v>0</v>
      </c>
      <c r="AG838" s="4">
        <f>tussenblad!J827</f>
        <v>0</v>
      </c>
      <c r="AH838" s="4">
        <f>tussenblad!I827</f>
        <v>0</v>
      </c>
    </row>
    <row r="839" spans="1:34" x14ac:dyDescent="0.2">
      <c r="A839" s="4" t="s">
        <v>93</v>
      </c>
      <c r="B839" s="4" t="str">
        <f>IF(C839=0,"&lt;BLANK&gt;",Basisgegevens!$F$3)</f>
        <v>&lt;BLANK&gt;</v>
      </c>
      <c r="C839" s="4">
        <f>tussenblad!E828</f>
        <v>0</v>
      </c>
      <c r="D839" s="4">
        <f>tussenblad!H828</f>
        <v>0</v>
      </c>
      <c r="E839" s="25">
        <f>tussenblad!N828</f>
        <v>0</v>
      </c>
      <c r="F839" s="4">
        <f>tussenblad!O828</f>
        <v>0</v>
      </c>
      <c r="G839" s="4">
        <f>tussenblad!P828</f>
        <v>0</v>
      </c>
      <c r="H839" s="25">
        <f>tussenblad!BT828</f>
        <v>0</v>
      </c>
      <c r="I839" s="4">
        <f>tussenblad!Q828</f>
        <v>0</v>
      </c>
      <c r="J839" s="26">
        <f>tussenblad!R828</f>
        <v>0</v>
      </c>
      <c r="K839" s="4">
        <f>IF(tussenblad!$F828="HC","",tussenblad!F828)</f>
        <v>0</v>
      </c>
      <c r="L839" s="4">
        <f>IF(tussenblad!$F828="HC",1,0)</f>
        <v>0</v>
      </c>
      <c r="M839" s="4" t="str">
        <f>IF(tussenblad!V828="Uit",2,"")</f>
        <v/>
      </c>
      <c r="N839" s="4">
        <f>tussenblad!W828</f>
        <v>0</v>
      </c>
      <c r="O839" s="4">
        <f>tussenblad!BV828</f>
        <v>0</v>
      </c>
      <c r="P839" s="4">
        <f>tussenblad!BW828</f>
        <v>0</v>
      </c>
      <c r="Q839" s="4">
        <f>tussenblad!BX828</f>
        <v>0</v>
      </c>
      <c r="R839" s="4">
        <f>tussenblad!BY828</f>
        <v>0</v>
      </c>
      <c r="S839" s="4">
        <f>tussenblad!BZ828</f>
        <v>0</v>
      </c>
      <c r="T839" s="4">
        <f>tussenblad!CA828</f>
        <v>0</v>
      </c>
      <c r="U839" s="4">
        <f>tussenblad!CB828</f>
        <v>0</v>
      </c>
      <c r="V839" s="4">
        <f>tussenblad!CC828</f>
        <v>0</v>
      </c>
      <c r="W839" s="4" t="s">
        <v>94</v>
      </c>
      <c r="X839" s="4" t="s">
        <v>94</v>
      </c>
      <c r="Y839" s="4" t="s">
        <v>94</v>
      </c>
      <c r="Z839" s="4" t="s">
        <v>95</v>
      </c>
      <c r="AA839" s="4" t="s">
        <v>95</v>
      </c>
      <c r="AB839" s="4" t="s">
        <v>95</v>
      </c>
      <c r="AC839" s="4" t="s">
        <v>91</v>
      </c>
      <c r="AD839" s="4" t="s">
        <v>91</v>
      </c>
      <c r="AE839" s="4">
        <v>0</v>
      </c>
      <c r="AF839" s="4">
        <v>0</v>
      </c>
      <c r="AG839" s="4">
        <f>tussenblad!J828</f>
        <v>0</v>
      </c>
      <c r="AH839" s="4">
        <f>tussenblad!I828</f>
        <v>0</v>
      </c>
    </row>
    <row r="840" spans="1:34" x14ac:dyDescent="0.2">
      <c r="A840" s="4" t="s">
        <v>93</v>
      </c>
      <c r="B840" s="4" t="str">
        <f>IF(C840=0,"&lt;BLANK&gt;",Basisgegevens!$F$3)</f>
        <v>&lt;BLANK&gt;</v>
      </c>
      <c r="C840" s="4">
        <f>tussenblad!E829</f>
        <v>0</v>
      </c>
      <c r="D840" s="4">
        <f>tussenblad!H829</f>
        <v>0</v>
      </c>
      <c r="E840" s="25">
        <f>tussenblad!N829</f>
        <v>0</v>
      </c>
      <c r="F840" s="4">
        <f>tussenblad!O829</f>
        <v>0</v>
      </c>
      <c r="G840" s="4">
        <f>tussenblad!P829</f>
        <v>0</v>
      </c>
      <c r="H840" s="25">
        <f>tussenblad!BT829</f>
        <v>0</v>
      </c>
      <c r="I840" s="4">
        <f>tussenblad!Q829</f>
        <v>0</v>
      </c>
      <c r="J840" s="26">
        <f>tussenblad!R829</f>
        <v>0</v>
      </c>
      <c r="K840" s="4">
        <f>IF(tussenblad!$F829="HC","",tussenblad!F829)</f>
        <v>0</v>
      </c>
      <c r="L840" s="4">
        <f>IF(tussenblad!$F829="HC",1,0)</f>
        <v>0</v>
      </c>
      <c r="M840" s="4" t="str">
        <f>IF(tussenblad!V829="Uit",2,"")</f>
        <v/>
      </c>
      <c r="N840" s="4">
        <f>tussenblad!W829</f>
        <v>0</v>
      </c>
      <c r="O840" s="4">
        <f>tussenblad!BV829</f>
        <v>0</v>
      </c>
      <c r="P840" s="4">
        <f>tussenblad!BW829</f>
        <v>0</v>
      </c>
      <c r="Q840" s="4">
        <f>tussenblad!BX829</f>
        <v>0</v>
      </c>
      <c r="R840" s="4">
        <f>tussenblad!BY829</f>
        <v>0</v>
      </c>
      <c r="S840" s="4">
        <f>tussenblad!BZ829</f>
        <v>0</v>
      </c>
      <c r="T840" s="4">
        <f>tussenblad!CA829</f>
        <v>0</v>
      </c>
      <c r="U840" s="4">
        <f>tussenblad!CB829</f>
        <v>0</v>
      </c>
      <c r="V840" s="4">
        <f>tussenblad!CC829</f>
        <v>0</v>
      </c>
      <c r="W840" s="4" t="s">
        <v>94</v>
      </c>
      <c r="X840" s="4" t="s">
        <v>94</v>
      </c>
      <c r="Y840" s="4" t="s">
        <v>94</v>
      </c>
      <c r="Z840" s="4" t="s">
        <v>95</v>
      </c>
      <c r="AA840" s="4" t="s">
        <v>95</v>
      </c>
      <c r="AB840" s="4" t="s">
        <v>95</v>
      </c>
      <c r="AC840" s="4" t="s">
        <v>91</v>
      </c>
      <c r="AD840" s="4" t="s">
        <v>91</v>
      </c>
      <c r="AE840" s="4">
        <v>0</v>
      </c>
      <c r="AF840" s="4">
        <v>0</v>
      </c>
      <c r="AG840" s="4">
        <f>tussenblad!J829</f>
        <v>0</v>
      </c>
      <c r="AH840" s="4">
        <f>tussenblad!I829</f>
        <v>0</v>
      </c>
    </row>
    <row r="841" spans="1:34" x14ac:dyDescent="0.2">
      <c r="A841" s="4" t="s">
        <v>93</v>
      </c>
      <c r="B841" s="4" t="str">
        <f>IF(C841=0,"&lt;BLANK&gt;",Basisgegevens!$F$3)</f>
        <v>&lt;BLANK&gt;</v>
      </c>
      <c r="C841" s="4">
        <f>tussenblad!E830</f>
        <v>0</v>
      </c>
      <c r="D841" s="4">
        <f>tussenblad!H830</f>
        <v>0</v>
      </c>
      <c r="E841" s="25">
        <f>tussenblad!N830</f>
        <v>0</v>
      </c>
      <c r="F841" s="4">
        <f>tussenblad!O830</f>
        <v>0</v>
      </c>
      <c r="G841" s="4">
        <f>tussenblad!P830</f>
        <v>0</v>
      </c>
      <c r="H841" s="25">
        <f>tussenblad!BT830</f>
        <v>0</v>
      </c>
      <c r="I841" s="4">
        <f>tussenblad!Q830</f>
        <v>0</v>
      </c>
      <c r="J841" s="26">
        <f>tussenblad!R830</f>
        <v>0</v>
      </c>
      <c r="K841" s="4">
        <f>IF(tussenblad!$F830="HC","",tussenblad!F830)</f>
        <v>0</v>
      </c>
      <c r="L841" s="4">
        <f>IF(tussenblad!$F830="HC",1,0)</f>
        <v>0</v>
      </c>
      <c r="M841" s="4" t="str">
        <f>IF(tussenblad!V830="Uit",2,"")</f>
        <v/>
      </c>
      <c r="N841" s="4">
        <f>tussenblad!W830</f>
        <v>0</v>
      </c>
      <c r="O841" s="4">
        <f>tussenblad!BV830</f>
        <v>0</v>
      </c>
      <c r="P841" s="4">
        <f>tussenblad!BW830</f>
        <v>0</v>
      </c>
      <c r="Q841" s="4">
        <f>tussenblad!BX830</f>
        <v>0</v>
      </c>
      <c r="R841" s="4">
        <f>tussenblad!BY830</f>
        <v>0</v>
      </c>
      <c r="S841" s="4">
        <f>tussenblad!BZ830</f>
        <v>0</v>
      </c>
      <c r="T841" s="4">
        <f>tussenblad!CA830</f>
        <v>0</v>
      </c>
      <c r="U841" s="4">
        <f>tussenblad!CB830</f>
        <v>0</v>
      </c>
      <c r="V841" s="4">
        <f>tussenblad!CC830</f>
        <v>0</v>
      </c>
      <c r="W841" s="4" t="s">
        <v>94</v>
      </c>
      <c r="X841" s="4" t="s">
        <v>94</v>
      </c>
      <c r="Y841" s="4" t="s">
        <v>94</v>
      </c>
      <c r="Z841" s="4" t="s">
        <v>95</v>
      </c>
      <c r="AA841" s="4" t="s">
        <v>95</v>
      </c>
      <c r="AB841" s="4" t="s">
        <v>95</v>
      </c>
      <c r="AC841" s="4" t="s">
        <v>91</v>
      </c>
      <c r="AD841" s="4" t="s">
        <v>91</v>
      </c>
      <c r="AE841" s="4">
        <v>0</v>
      </c>
      <c r="AF841" s="4">
        <v>0</v>
      </c>
      <c r="AG841" s="4">
        <f>tussenblad!J830</f>
        <v>0</v>
      </c>
      <c r="AH841" s="4">
        <f>tussenblad!I830</f>
        <v>0</v>
      </c>
    </row>
    <row r="842" spans="1:34" x14ac:dyDescent="0.2">
      <c r="A842" s="4" t="s">
        <v>93</v>
      </c>
      <c r="B842" s="4" t="str">
        <f>IF(C842=0,"&lt;BLANK&gt;",Basisgegevens!$F$3)</f>
        <v>&lt;BLANK&gt;</v>
      </c>
      <c r="C842" s="4">
        <f>tussenblad!E831</f>
        <v>0</v>
      </c>
      <c r="D842" s="4">
        <f>tussenblad!H831</f>
        <v>0</v>
      </c>
      <c r="E842" s="25">
        <f>tussenblad!N831</f>
        <v>0</v>
      </c>
      <c r="F842" s="4">
        <f>tussenblad!O831</f>
        <v>0</v>
      </c>
      <c r="G842" s="4">
        <f>tussenblad!P831</f>
        <v>0</v>
      </c>
      <c r="H842" s="25">
        <f>tussenblad!BT831</f>
        <v>0</v>
      </c>
      <c r="I842" s="4">
        <f>tussenblad!Q831</f>
        <v>0</v>
      </c>
      <c r="J842" s="26">
        <f>tussenblad!R831</f>
        <v>0</v>
      </c>
      <c r="K842" s="4">
        <f>IF(tussenblad!$F831="HC","",tussenblad!F831)</f>
        <v>0</v>
      </c>
      <c r="L842" s="4">
        <f>IF(tussenblad!$F831="HC",1,0)</f>
        <v>0</v>
      </c>
      <c r="M842" s="4" t="str">
        <f>IF(tussenblad!V831="Uit",2,"")</f>
        <v/>
      </c>
      <c r="N842" s="4">
        <f>tussenblad!W831</f>
        <v>0</v>
      </c>
      <c r="O842" s="4">
        <f>tussenblad!BV831</f>
        <v>0</v>
      </c>
      <c r="P842" s="4">
        <f>tussenblad!BW831</f>
        <v>0</v>
      </c>
      <c r="Q842" s="4">
        <f>tussenblad!BX831</f>
        <v>0</v>
      </c>
      <c r="R842" s="4">
        <f>tussenblad!BY831</f>
        <v>0</v>
      </c>
      <c r="S842" s="4">
        <f>tussenblad!BZ831</f>
        <v>0</v>
      </c>
      <c r="T842" s="4">
        <f>tussenblad!CA831</f>
        <v>0</v>
      </c>
      <c r="U842" s="4">
        <f>tussenblad!CB831</f>
        <v>0</v>
      </c>
      <c r="V842" s="4">
        <f>tussenblad!CC831</f>
        <v>0</v>
      </c>
      <c r="W842" s="4" t="s">
        <v>94</v>
      </c>
      <c r="X842" s="4" t="s">
        <v>94</v>
      </c>
      <c r="Y842" s="4" t="s">
        <v>94</v>
      </c>
      <c r="Z842" s="4" t="s">
        <v>95</v>
      </c>
      <c r="AA842" s="4" t="s">
        <v>95</v>
      </c>
      <c r="AB842" s="4" t="s">
        <v>95</v>
      </c>
      <c r="AC842" s="4" t="s">
        <v>91</v>
      </c>
      <c r="AD842" s="4" t="s">
        <v>91</v>
      </c>
      <c r="AE842" s="4">
        <v>0</v>
      </c>
      <c r="AF842" s="4">
        <v>0</v>
      </c>
      <c r="AG842" s="4">
        <f>tussenblad!J831</f>
        <v>0</v>
      </c>
      <c r="AH842" s="4">
        <f>tussenblad!I831</f>
        <v>0</v>
      </c>
    </row>
    <row r="843" spans="1:34" x14ac:dyDescent="0.2">
      <c r="A843" s="4" t="s">
        <v>93</v>
      </c>
      <c r="B843" s="4" t="str">
        <f>IF(C843=0,"&lt;BLANK&gt;",Basisgegevens!$F$3)</f>
        <v>&lt;BLANK&gt;</v>
      </c>
      <c r="C843" s="4">
        <f>tussenblad!E832</f>
        <v>0</v>
      </c>
      <c r="D843" s="4">
        <f>tussenblad!H832</f>
        <v>0</v>
      </c>
      <c r="E843" s="25">
        <f>tussenblad!N832</f>
        <v>0</v>
      </c>
      <c r="F843" s="4">
        <f>tussenblad!O832</f>
        <v>0</v>
      </c>
      <c r="G843" s="4">
        <f>tussenblad!P832</f>
        <v>0</v>
      </c>
      <c r="H843" s="25">
        <f>tussenblad!BT832</f>
        <v>0</v>
      </c>
      <c r="I843" s="4">
        <f>tussenblad!Q832</f>
        <v>0</v>
      </c>
      <c r="J843" s="26">
        <f>tussenblad!R832</f>
        <v>0</v>
      </c>
      <c r="K843" s="4">
        <f>IF(tussenblad!$F832="HC","",tussenblad!F832)</f>
        <v>0</v>
      </c>
      <c r="L843" s="4">
        <f>IF(tussenblad!$F832="HC",1,0)</f>
        <v>0</v>
      </c>
      <c r="M843" s="4" t="str">
        <f>IF(tussenblad!V832="Uit",2,"")</f>
        <v/>
      </c>
      <c r="N843" s="4">
        <f>tussenblad!W832</f>
        <v>0</v>
      </c>
      <c r="O843" s="4">
        <f>tussenblad!BV832</f>
        <v>0</v>
      </c>
      <c r="P843" s="4">
        <f>tussenblad!BW832</f>
        <v>0</v>
      </c>
      <c r="Q843" s="4">
        <f>tussenblad!BX832</f>
        <v>0</v>
      </c>
      <c r="R843" s="4">
        <f>tussenblad!BY832</f>
        <v>0</v>
      </c>
      <c r="S843" s="4">
        <f>tussenblad!BZ832</f>
        <v>0</v>
      </c>
      <c r="T843" s="4">
        <f>tussenblad!CA832</f>
        <v>0</v>
      </c>
      <c r="U843" s="4">
        <f>tussenblad!CB832</f>
        <v>0</v>
      </c>
      <c r="V843" s="4">
        <f>tussenblad!CC832</f>
        <v>0</v>
      </c>
      <c r="W843" s="4" t="s">
        <v>94</v>
      </c>
      <c r="X843" s="4" t="s">
        <v>94</v>
      </c>
      <c r="Y843" s="4" t="s">
        <v>94</v>
      </c>
      <c r="Z843" s="4" t="s">
        <v>95</v>
      </c>
      <c r="AA843" s="4" t="s">
        <v>95</v>
      </c>
      <c r="AB843" s="4" t="s">
        <v>95</v>
      </c>
      <c r="AC843" s="4" t="s">
        <v>91</v>
      </c>
      <c r="AD843" s="4" t="s">
        <v>91</v>
      </c>
      <c r="AE843" s="4">
        <v>0</v>
      </c>
      <c r="AF843" s="4">
        <v>0</v>
      </c>
      <c r="AG843" s="4">
        <f>tussenblad!J832</f>
        <v>0</v>
      </c>
      <c r="AH843" s="4">
        <f>tussenblad!I832</f>
        <v>0</v>
      </c>
    </row>
    <row r="844" spans="1:34" x14ac:dyDescent="0.2">
      <c r="A844" s="4" t="s">
        <v>93</v>
      </c>
      <c r="B844" s="4" t="str">
        <f>IF(C844=0,"&lt;BLANK&gt;",Basisgegevens!$F$3)</f>
        <v>&lt;BLANK&gt;</v>
      </c>
      <c r="C844" s="4">
        <f>tussenblad!E833</f>
        <v>0</v>
      </c>
      <c r="D844" s="4">
        <f>tussenblad!H833</f>
        <v>0</v>
      </c>
      <c r="E844" s="25">
        <f>tussenblad!N833</f>
        <v>0</v>
      </c>
      <c r="F844" s="4">
        <f>tussenblad!O833</f>
        <v>0</v>
      </c>
      <c r="G844" s="4">
        <f>tussenblad!P833</f>
        <v>0</v>
      </c>
      <c r="H844" s="25">
        <f>tussenblad!BT833</f>
        <v>0</v>
      </c>
      <c r="I844" s="4">
        <f>tussenblad!Q833</f>
        <v>0</v>
      </c>
      <c r="J844" s="26">
        <f>tussenblad!R833</f>
        <v>0</v>
      </c>
      <c r="K844" s="4">
        <f>IF(tussenblad!$F833="HC","",tussenblad!F833)</f>
        <v>0</v>
      </c>
      <c r="L844" s="4">
        <f>IF(tussenblad!$F833="HC",1,0)</f>
        <v>0</v>
      </c>
      <c r="M844" s="4" t="str">
        <f>IF(tussenblad!V833="Uit",2,"")</f>
        <v/>
      </c>
      <c r="N844" s="4">
        <f>tussenblad!W833</f>
        <v>0</v>
      </c>
      <c r="O844" s="4">
        <f>tussenblad!BV833</f>
        <v>0</v>
      </c>
      <c r="P844" s="4">
        <f>tussenblad!BW833</f>
        <v>0</v>
      </c>
      <c r="Q844" s="4">
        <f>tussenblad!BX833</f>
        <v>0</v>
      </c>
      <c r="R844" s="4">
        <f>tussenblad!BY833</f>
        <v>0</v>
      </c>
      <c r="S844" s="4">
        <f>tussenblad!BZ833</f>
        <v>0</v>
      </c>
      <c r="T844" s="4">
        <f>tussenblad!CA833</f>
        <v>0</v>
      </c>
      <c r="U844" s="4">
        <f>tussenblad!CB833</f>
        <v>0</v>
      </c>
      <c r="V844" s="4">
        <f>tussenblad!CC833</f>
        <v>0</v>
      </c>
      <c r="W844" s="4" t="s">
        <v>94</v>
      </c>
      <c r="X844" s="4" t="s">
        <v>94</v>
      </c>
      <c r="Y844" s="4" t="s">
        <v>94</v>
      </c>
      <c r="Z844" s="4" t="s">
        <v>95</v>
      </c>
      <c r="AA844" s="4" t="s">
        <v>95</v>
      </c>
      <c r="AB844" s="4" t="s">
        <v>95</v>
      </c>
      <c r="AC844" s="4" t="s">
        <v>91</v>
      </c>
      <c r="AD844" s="4" t="s">
        <v>91</v>
      </c>
      <c r="AE844" s="4">
        <v>0</v>
      </c>
      <c r="AF844" s="4">
        <v>0</v>
      </c>
      <c r="AG844" s="4">
        <f>tussenblad!J833</f>
        <v>0</v>
      </c>
      <c r="AH844" s="4">
        <f>tussenblad!I833</f>
        <v>0</v>
      </c>
    </row>
    <row r="845" spans="1:34" x14ac:dyDescent="0.2">
      <c r="A845" s="4" t="s">
        <v>93</v>
      </c>
      <c r="B845" s="4" t="str">
        <f>IF(C845=0,"&lt;BLANK&gt;",Basisgegevens!$F$3)</f>
        <v>&lt;BLANK&gt;</v>
      </c>
      <c r="C845" s="4">
        <f>tussenblad!E834</f>
        <v>0</v>
      </c>
      <c r="D845" s="4">
        <f>tussenblad!H834</f>
        <v>0</v>
      </c>
      <c r="E845" s="25">
        <f>tussenblad!N834</f>
        <v>0</v>
      </c>
      <c r="F845" s="4">
        <f>tussenblad!O834</f>
        <v>0</v>
      </c>
      <c r="G845" s="4">
        <f>tussenblad!P834</f>
        <v>0</v>
      </c>
      <c r="H845" s="25">
        <f>tussenblad!BT834</f>
        <v>0</v>
      </c>
      <c r="I845" s="4">
        <f>tussenblad!Q834</f>
        <v>0</v>
      </c>
      <c r="J845" s="26">
        <f>tussenblad!R834</f>
        <v>0</v>
      </c>
      <c r="K845" s="4">
        <f>IF(tussenblad!$F834="HC","",tussenblad!F834)</f>
        <v>0</v>
      </c>
      <c r="L845" s="4">
        <f>IF(tussenblad!$F834="HC",1,0)</f>
        <v>0</v>
      </c>
      <c r="M845" s="4" t="str">
        <f>IF(tussenblad!V834="Uit",2,"")</f>
        <v/>
      </c>
      <c r="N845" s="4">
        <f>tussenblad!W834</f>
        <v>0</v>
      </c>
      <c r="O845" s="4">
        <f>tussenblad!BV834</f>
        <v>0</v>
      </c>
      <c r="P845" s="4">
        <f>tussenblad!BW834</f>
        <v>0</v>
      </c>
      <c r="Q845" s="4">
        <f>tussenblad!BX834</f>
        <v>0</v>
      </c>
      <c r="R845" s="4">
        <f>tussenblad!BY834</f>
        <v>0</v>
      </c>
      <c r="S845" s="4">
        <f>tussenblad!BZ834</f>
        <v>0</v>
      </c>
      <c r="T845" s="4">
        <f>tussenblad!CA834</f>
        <v>0</v>
      </c>
      <c r="U845" s="4">
        <f>tussenblad!CB834</f>
        <v>0</v>
      </c>
      <c r="V845" s="4">
        <f>tussenblad!CC834</f>
        <v>0</v>
      </c>
      <c r="W845" s="4" t="s">
        <v>94</v>
      </c>
      <c r="X845" s="4" t="s">
        <v>94</v>
      </c>
      <c r="Y845" s="4" t="s">
        <v>94</v>
      </c>
      <c r="Z845" s="4" t="s">
        <v>95</v>
      </c>
      <c r="AA845" s="4" t="s">
        <v>95</v>
      </c>
      <c r="AB845" s="4" t="s">
        <v>95</v>
      </c>
      <c r="AC845" s="4" t="s">
        <v>91</v>
      </c>
      <c r="AD845" s="4" t="s">
        <v>91</v>
      </c>
      <c r="AE845" s="4">
        <v>0</v>
      </c>
      <c r="AF845" s="4">
        <v>0</v>
      </c>
      <c r="AG845" s="4">
        <f>tussenblad!J834</f>
        <v>0</v>
      </c>
      <c r="AH845" s="4">
        <f>tussenblad!I834</f>
        <v>0</v>
      </c>
    </row>
    <row r="846" spans="1:34" x14ac:dyDescent="0.2">
      <c r="A846" s="4" t="s">
        <v>93</v>
      </c>
      <c r="B846" s="4" t="str">
        <f>IF(C846=0,"&lt;BLANK&gt;",Basisgegevens!$F$3)</f>
        <v>&lt;BLANK&gt;</v>
      </c>
      <c r="C846" s="4">
        <f>tussenblad!E835</f>
        <v>0</v>
      </c>
      <c r="D846" s="4">
        <f>tussenblad!H835</f>
        <v>0</v>
      </c>
      <c r="E846" s="25">
        <f>tussenblad!N835</f>
        <v>0</v>
      </c>
      <c r="F846" s="4">
        <f>tussenblad!O835</f>
        <v>0</v>
      </c>
      <c r="G846" s="4">
        <f>tussenblad!P835</f>
        <v>0</v>
      </c>
      <c r="H846" s="25">
        <f>tussenblad!BT835</f>
        <v>0</v>
      </c>
      <c r="I846" s="4">
        <f>tussenblad!Q835</f>
        <v>0</v>
      </c>
      <c r="J846" s="26">
        <f>tussenblad!R835</f>
        <v>0</v>
      </c>
      <c r="K846" s="4">
        <f>IF(tussenblad!$F835="HC","",tussenblad!F835)</f>
        <v>0</v>
      </c>
      <c r="L846" s="4">
        <f>IF(tussenblad!$F835="HC",1,0)</f>
        <v>0</v>
      </c>
      <c r="M846" s="4" t="str">
        <f>IF(tussenblad!V835="Uit",2,"")</f>
        <v/>
      </c>
      <c r="N846" s="4">
        <f>tussenblad!W835</f>
        <v>0</v>
      </c>
      <c r="O846" s="4">
        <f>tussenblad!BV835</f>
        <v>0</v>
      </c>
      <c r="P846" s="4">
        <f>tussenblad!BW835</f>
        <v>0</v>
      </c>
      <c r="Q846" s="4">
        <f>tussenblad!BX835</f>
        <v>0</v>
      </c>
      <c r="R846" s="4">
        <f>tussenblad!BY835</f>
        <v>0</v>
      </c>
      <c r="S846" s="4">
        <f>tussenblad!BZ835</f>
        <v>0</v>
      </c>
      <c r="T846" s="4">
        <f>tussenblad!CA835</f>
        <v>0</v>
      </c>
      <c r="U846" s="4">
        <f>tussenblad!CB835</f>
        <v>0</v>
      </c>
      <c r="V846" s="4">
        <f>tussenblad!CC835</f>
        <v>0</v>
      </c>
      <c r="W846" s="4" t="s">
        <v>94</v>
      </c>
      <c r="X846" s="4" t="s">
        <v>94</v>
      </c>
      <c r="Y846" s="4" t="s">
        <v>94</v>
      </c>
      <c r="Z846" s="4" t="s">
        <v>95</v>
      </c>
      <c r="AA846" s="4" t="s">
        <v>95</v>
      </c>
      <c r="AB846" s="4" t="s">
        <v>95</v>
      </c>
      <c r="AC846" s="4" t="s">
        <v>91</v>
      </c>
      <c r="AD846" s="4" t="s">
        <v>91</v>
      </c>
      <c r="AE846" s="4">
        <v>0</v>
      </c>
      <c r="AF846" s="4">
        <v>0</v>
      </c>
      <c r="AG846" s="4">
        <f>tussenblad!J835</f>
        <v>0</v>
      </c>
      <c r="AH846" s="4">
        <f>tussenblad!I835</f>
        <v>0</v>
      </c>
    </row>
    <row r="847" spans="1:34" x14ac:dyDescent="0.2">
      <c r="A847" s="4" t="s">
        <v>93</v>
      </c>
      <c r="B847" s="4" t="str">
        <f>IF(C847=0,"&lt;BLANK&gt;",Basisgegevens!$F$3)</f>
        <v>&lt;BLANK&gt;</v>
      </c>
      <c r="C847" s="4">
        <f>tussenblad!E836</f>
        <v>0</v>
      </c>
      <c r="D847" s="4">
        <f>tussenblad!H836</f>
        <v>0</v>
      </c>
      <c r="E847" s="25">
        <f>tussenblad!N836</f>
        <v>0</v>
      </c>
      <c r="F847" s="4">
        <f>tussenblad!O836</f>
        <v>0</v>
      </c>
      <c r="G847" s="4">
        <f>tussenblad!P836</f>
        <v>0</v>
      </c>
      <c r="H847" s="25">
        <f>tussenblad!BT836</f>
        <v>0</v>
      </c>
      <c r="I847" s="4">
        <f>tussenblad!Q836</f>
        <v>0</v>
      </c>
      <c r="J847" s="26">
        <f>tussenblad!R836</f>
        <v>0</v>
      </c>
      <c r="K847" s="4">
        <f>IF(tussenblad!$F836="HC","",tussenblad!F836)</f>
        <v>0</v>
      </c>
      <c r="L847" s="4">
        <f>IF(tussenblad!$F836="HC",1,0)</f>
        <v>0</v>
      </c>
      <c r="M847" s="4" t="str">
        <f>IF(tussenblad!V836="Uit",2,"")</f>
        <v/>
      </c>
      <c r="N847" s="4">
        <f>tussenblad!W836</f>
        <v>0</v>
      </c>
      <c r="O847" s="4">
        <f>tussenblad!BV836</f>
        <v>0</v>
      </c>
      <c r="P847" s="4">
        <f>tussenblad!BW836</f>
        <v>0</v>
      </c>
      <c r="Q847" s="4">
        <f>tussenblad!BX836</f>
        <v>0</v>
      </c>
      <c r="R847" s="4">
        <f>tussenblad!BY836</f>
        <v>0</v>
      </c>
      <c r="S847" s="4">
        <f>tussenblad!BZ836</f>
        <v>0</v>
      </c>
      <c r="T847" s="4">
        <f>tussenblad!CA836</f>
        <v>0</v>
      </c>
      <c r="U847" s="4">
        <f>tussenblad!CB836</f>
        <v>0</v>
      </c>
      <c r="V847" s="4">
        <f>tussenblad!CC836</f>
        <v>0</v>
      </c>
      <c r="W847" s="4" t="s">
        <v>94</v>
      </c>
      <c r="X847" s="4" t="s">
        <v>94</v>
      </c>
      <c r="Y847" s="4" t="s">
        <v>94</v>
      </c>
      <c r="Z847" s="4" t="s">
        <v>95</v>
      </c>
      <c r="AA847" s="4" t="s">
        <v>95</v>
      </c>
      <c r="AB847" s="4" t="s">
        <v>95</v>
      </c>
      <c r="AC847" s="4" t="s">
        <v>91</v>
      </c>
      <c r="AD847" s="4" t="s">
        <v>91</v>
      </c>
      <c r="AE847" s="4">
        <v>0</v>
      </c>
      <c r="AF847" s="4">
        <v>0</v>
      </c>
      <c r="AG847" s="4">
        <f>tussenblad!J836</f>
        <v>0</v>
      </c>
      <c r="AH847" s="4">
        <f>tussenblad!I836</f>
        <v>0</v>
      </c>
    </row>
    <row r="848" spans="1:34" x14ac:dyDescent="0.2">
      <c r="A848" s="4" t="s">
        <v>93</v>
      </c>
      <c r="B848" s="4" t="str">
        <f>IF(C848=0,"&lt;BLANK&gt;",Basisgegevens!$F$3)</f>
        <v>&lt;BLANK&gt;</v>
      </c>
      <c r="C848" s="4">
        <f>tussenblad!E837</f>
        <v>0</v>
      </c>
      <c r="D848" s="4">
        <f>tussenblad!H837</f>
        <v>0</v>
      </c>
      <c r="E848" s="25">
        <f>tussenblad!N837</f>
        <v>0</v>
      </c>
      <c r="F848" s="4">
        <f>tussenblad!O837</f>
        <v>0</v>
      </c>
      <c r="G848" s="4">
        <f>tussenblad!P837</f>
        <v>0</v>
      </c>
      <c r="H848" s="25">
        <f>tussenblad!BT837</f>
        <v>0</v>
      </c>
      <c r="I848" s="4">
        <f>tussenblad!Q837</f>
        <v>0</v>
      </c>
      <c r="J848" s="26">
        <f>tussenblad!R837</f>
        <v>0</v>
      </c>
      <c r="K848" s="4">
        <f>IF(tussenblad!$F837="HC","",tussenblad!F837)</f>
        <v>0</v>
      </c>
      <c r="L848" s="4">
        <f>IF(tussenblad!$F837="HC",1,0)</f>
        <v>0</v>
      </c>
      <c r="M848" s="4" t="str">
        <f>IF(tussenblad!V837="Uit",2,"")</f>
        <v/>
      </c>
      <c r="N848" s="4">
        <f>tussenblad!W837</f>
        <v>0</v>
      </c>
      <c r="O848" s="4">
        <f>tussenblad!BV837</f>
        <v>0</v>
      </c>
      <c r="P848" s="4">
        <f>tussenblad!BW837</f>
        <v>0</v>
      </c>
      <c r="Q848" s="4">
        <f>tussenblad!BX837</f>
        <v>0</v>
      </c>
      <c r="R848" s="4">
        <f>tussenblad!BY837</f>
        <v>0</v>
      </c>
      <c r="S848" s="4">
        <f>tussenblad!BZ837</f>
        <v>0</v>
      </c>
      <c r="T848" s="4">
        <f>tussenblad!CA837</f>
        <v>0</v>
      </c>
      <c r="U848" s="4">
        <f>tussenblad!CB837</f>
        <v>0</v>
      </c>
      <c r="V848" s="4">
        <f>tussenblad!CC837</f>
        <v>0</v>
      </c>
      <c r="W848" s="4" t="s">
        <v>94</v>
      </c>
      <c r="X848" s="4" t="s">
        <v>94</v>
      </c>
      <c r="Y848" s="4" t="s">
        <v>94</v>
      </c>
      <c r="Z848" s="4" t="s">
        <v>95</v>
      </c>
      <c r="AA848" s="4" t="s">
        <v>95</v>
      </c>
      <c r="AB848" s="4" t="s">
        <v>95</v>
      </c>
      <c r="AC848" s="4" t="s">
        <v>91</v>
      </c>
      <c r="AD848" s="4" t="s">
        <v>91</v>
      </c>
      <c r="AE848" s="4">
        <v>0</v>
      </c>
      <c r="AF848" s="4">
        <v>0</v>
      </c>
      <c r="AG848" s="4">
        <f>tussenblad!J837</f>
        <v>0</v>
      </c>
      <c r="AH848" s="4">
        <f>tussenblad!I837</f>
        <v>0</v>
      </c>
    </row>
    <row r="849" spans="1:34" x14ac:dyDescent="0.2">
      <c r="A849" s="4" t="s">
        <v>93</v>
      </c>
      <c r="B849" s="4" t="str">
        <f>IF(C849=0,"&lt;BLANK&gt;",Basisgegevens!$F$3)</f>
        <v>&lt;BLANK&gt;</v>
      </c>
      <c r="C849" s="4">
        <f>tussenblad!E838</f>
        <v>0</v>
      </c>
      <c r="D849" s="4">
        <f>tussenblad!H838</f>
        <v>0</v>
      </c>
      <c r="E849" s="25">
        <f>tussenblad!N838</f>
        <v>0</v>
      </c>
      <c r="F849" s="4">
        <f>tussenblad!O838</f>
        <v>0</v>
      </c>
      <c r="G849" s="4">
        <f>tussenblad!P838</f>
        <v>0</v>
      </c>
      <c r="H849" s="25">
        <f>tussenblad!BT838</f>
        <v>0</v>
      </c>
      <c r="I849" s="4">
        <f>tussenblad!Q838</f>
        <v>0</v>
      </c>
      <c r="J849" s="26">
        <f>tussenblad!R838</f>
        <v>0</v>
      </c>
      <c r="K849" s="4">
        <f>IF(tussenblad!$F838="HC","",tussenblad!F838)</f>
        <v>0</v>
      </c>
      <c r="L849" s="4">
        <f>IF(tussenblad!$F838="HC",1,0)</f>
        <v>0</v>
      </c>
      <c r="M849" s="4" t="str">
        <f>IF(tussenblad!V838="Uit",2,"")</f>
        <v/>
      </c>
      <c r="N849" s="4">
        <f>tussenblad!W838</f>
        <v>0</v>
      </c>
      <c r="O849" s="4">
        <f>tussenblad!BV838</f>
        <v>0</v>
      </c>
      <c r="P849" s="4">
        <f>tussenblad!BW838</f>
        <v>0</v>
      </c>
      <c r="Q849" s="4">
        <f>tussenblad!BX838</f>
        <v>0</v>
      </c>
      <c r="R849" s="4">
        <f>tussenblad!BY838</f>
        <v>0</v>
      </c>
      <c r="S849" s="4">
        <f>tussenblad!BZ838</f>
        <v>0</v>
      </c>
      <c r="T849" s="4">
        <f>tussenblad!CA838</f>
        <v>0</v>
      </c>
      <c r="U849" s="4">
        <f>tussenblad!CB838</f>
        <v>0</v>
      </c>
      <c r="V849" s="4">
        <f>tussenblad!CC838</f>
        <v>0</v>
      </c>
      <c r="W849" s="4" t="s">
        <v>94</v>
      </c>
      <c r="X849" s="4" t="s">
        <v>94</v>
      </c>
      <c r="Y849" s="4" t="s">
        <v>94</v>
      </c>
      <c r="Z849" s="4" t="s">
        <v>95</v>
      </c>
      <c r="AA849" s="4" t="s">
        <v>95</v>
      </c>
      <c r="AB849" s="4" t="s">
        <v>95</v>
      </c>
      <c r="AC849" s="4" t="s">
        <v>91</v>
      </c>
      <c r="AD849" s="4" t="s">
        <v>91</v>
      </c>
      <c r="AE849" s="4">
        <v>0</v>
      </c>
      <c r="AF849" s="4">
        <v>0</v>
      </c>
      <c r="AG849" s="4">
        <f>tussenblad!J838</f>
        <v>0</v>
      </c>
      <c r="AH849" s="4">
        <f>tussenblad!I838</f>
        <v>0</v>
      </c>
    </row>
    <row r="850" spans="1:34" x14ac:dyDescent="0.2">
      <c r="A850" s="4" t="s">
        <v>93</v>
      </c>
      <c r="B850" s="4" t="str">
        <f>IF(C850=0,"&lt;BLANK&gt;",Basisgegevens!$F$3)</f>
        <v>&lt;BLANK&gt;</v>
      </c>
      <c r="C850" s="4">
        <f>tussenblad!E839</f>
        <v>0</v>
      </c>
      <c r="D850" s="4">
        <f>tussenblad!H839</f>
        <v>0</v>
      </c>
      <c r="E850" s="25">
        <f>tussenblad!N839</f>
        <v>0</v>
      </c>
      <c r="F850" s="4">
        <f>tussenblad!O839</f>
        <v>0</v>
      </c>
      <c r="G850" s="4">
        <f>tussenblad!P839</f>
        <v>0</v>
      </c>
      <c r="H850" s="25">
        <f>tussenblad!BT839</f>
        <v>0</v>
      </c>
      <c r="I850" s="4">
        <f>tussenblad!Q839</f>
        <v>0</v>
      </c>
      <c r="J850" s="26">
        <f>tussenblad!R839</f>
        <v>0</v>
      </c>
      <c r="K850" s="4">
        <f>IF(tussenblad!$F839="HC","",tussenblad!F839)</f>
        <v>0</v>
      </c>
      <c r="L850" s="4">
        <f>IF(tussenblad!$F839="HC",1,0)</f>
        <v>0</v>
      </c>
      <c r="M850" s="4" t="str">
        <f>IF(tussenblad!V839="Uit",2,"")</f>
        <v/>
      </c>
      <c r="N850" s="4">
        <f>tussenblad!W839</f>
        <v>0</v>
      </c>
      <c r="O850" s="4">
        <f>tussenblad!BV839</f>
        <v>0</v>
      </c>
      <c r="P850" s="4">
        <f>tussenblad!BW839</f>
        <v>0</v>
      </c>
      <c r="Q850" s="4">
        <f>tussenblad!BX839</f>
        <v>0</v>
      </c>
      <c r="R850" s="4">
        <f>tussenblad!BY839</f>
        <v>0</v>
      </c>
      <c r="S850" s="4">
        <f>tussenblad!BZ839</f>
        <v>0</v>
      </c>
      <c r="T850" s="4">
        <f>tussenblad!CA839</f>
        <v>0</v>
      </c>
      <c r="U850" s="4">
        <f>tussenblad!CB839</f>
        <v>0</v>
      </c>
      <c r="V850" s="4">
        <f>tussenblad!CC839</f>
        <v>0</v>
      </c>
      <c r="W850" s="4" t="s">
        <v>94</v>
      </c>
      <c r="X850" s="4" t="s">
        <v>94</v>
      </c>
      <c r="Y850" s="4" t="s">
        <v>94</v>
      </c>
      <c r="Z850" s="4" t="s">
        <v>95</v>
      </c>
      <c r="AA850" s="4" t="s">
        <v>95</v>
      </c>
      <c r="AB850" s="4" t="s">
        <v>95</v>
      </c>
      <c r="AC850" s="4" t="s">
        <v>91</v>
      </c>
      <c r="AD850" s="4" t="s">
        <v>91</v>
      </c>
      <c r="AE850" s="4">
        <v>0</v>
      </c>
      <c r="AF850" s="4">
        <v>0</v>
      </c>
      <c r="AG850" s="4">
        <f>tussenblad!J839</f>
        <v>0</v>
      </c>
      <c r="AH850" s="4">
        <f>tussenblad!I839</f>
        <v>0</v>
      </c>
    </row>
    <row r="851" spans="1:34" x14ac:dyDescent="0.2">
      <c r="A851" s="4" t="s">
        <v>93</v>
      </c>
      <c r="B851" s="4" t="str">
        <f>IF(C851=0,"&lt;BLANK&gt;",Basisgegevens!$F$3)</f>
        <v>&lt;BLANK&gt;</v>
      </c>
      <c r="C851" s="4">
        <f>tussenblad!E840</f>
        <v>0</v>
      </c>
      <c r="D851" s="4">
        <f>tussenblad!H840</f>
        <v>0</v>
      </c>
      <c r="E851" s="25">
        <f>tussenblad!N840</f>
        <v>0</v>
      </c>
      <c r="F851" s="4">
        <f>tussenblad!O840</f>
        <v>0</v>
      </c>
      <c r="G851" s="4">
        <f>tussenblad!P840</f>
        <v>0</v>
      </c>
      <c r="H851" s="25">
        <f>tussenblad!BT840</f>
        <v>0</v>
      </c>
      <c r="I851" s="4">
        <f>tussenblad!Q840</f>
        <v>0</v>
      </c>
      <c r="J851" s="26">
        <f>tussenblad!R840</f>
        <v>0</v>
      </c>
      <c r="K851" s="4">
        <f>IF(tussenblad!$F840="HC","",tussenblad!F840)</f>
        <v>0</v>
      </c>
      <c r="L851" s="4">
        <f>IF(tussenblad!$F840="HC",1,0)</f>
        <v>0</v>
      </c>
      <c r="M851" s="4" t="str">
        <f>IF(tussenblad!V840="Uit",2,"")</f>
        <v/>
      </c>
      <c r="N851" s="4">
        <f>tussenblad!W840</f>
        <v>0</v>
      </c>
      <c r="O851" s="4">
        <f>tussenblad!BV840</f>
        <v>0</v>
      </c>
      <c r="P851" s="4">
        <f>tussenblad!BW840</f>
        <v>0</v>
      </c>
      <c r="Q851" s="4">
        <f>tussenblad!BX840</f>
        <v>0</v>
      </c>
      <c r="R851" s="4">
        <f>tussenblad!BY840</f>
        <v>0</v>
      </c>
      <c r="S851" s="4">
        <f>tussenblad!BZ840</f>
        <v>0</v>
      </c>
      <c r="T851" s="4">
        <f>tussenblad!CA840</f>
        <v>0</v>
      </c>
      <c r="U851" s="4">
        <f>tussenblad!CB840</f>
        <v>0</v>
      </c>
      <c r="V851" s="4">
        <f>tussenblad!CC840</f>
        <v>0</v>
      </c>
      <c r="W851" s="4" t="s">
        <v>94</v>
      </c>
      <c r="X851" s="4" t="s">
        <v>94</v>
      </c>
      <c r="Y851" s="4" t="s">
        <v>94</v>
      </c>
      <c r="Z851" s="4" t="s">
        <v>95</v>
      </c>
      <c r="AA851" s="4" t="s">
        <v>95</v>
      </c>
      <c r="AB851" s="4" t="s">
        <v>95</v>
      </c>
      <c r="AC851" s="4" t="s">
        <v>91</v>
      </c>
      <c r="AD851" s="4" t="s">
        <v>91</v>
      </c>
      <c r="AE851" s="4">
        <v>0</v>
      </c>
      <c r="AF851" s="4">
        <v>0</v>
      </c>
      <c r="AG851" s="4">
        <f>tussenblad!J840</f>
        <v>0</v>
      </c>
      <c r="AH851" s="4">
        <f>tussenblad!I840</f>
        <v>0</v>
      </c>
    </row>
    <row r="852" spans="1:34" x14ac:dyDescent="0.2">
      <c r="A852" s="4" t="s">
        <v>93</v>
      </c>
      <c r="B852" s="4" t="str">
        <f>IF(C852=0,"&lt;BLANK&gt;",Basisgegevens!$F$3)</f>
        <v>&lt;BLANK&gt;</v>
      </c>
      <c r="C852" s="4">
        <f>tussenblad!E841</f>
        <v>0</v>
      </c>
      <c r="D852" s="4">
        <f>tussenblad!H841</f>
        <v>0</v>
      </c>
      <c r="E852" s="25">
        <f>tussenblad!N841</f>
        <v>0</v>
      </c>
      <c r="F852" s="4">
        <f>tussenblad!O841</f>
        <v>0</v>
      </c>
      <c r="G852" s="4">
        <f>tussenblad!P841</f>
        <v>0</v>
      </c>
      <c r="H852" s="25">
        <f>tussenblad!BT841</f>
        <v>0</v>
      </c>
      <c r="I852" s="4">
        <f>tussenblad!Q841</f>
        <v>0</v>
      </c>
      <c r="J852" s="26">
        <f>tussenblad!R841</f>
        <v>0</v>
      </c>
      <c r="K852" s="4">
        <f>IF(tussenblad!$F841="HC","",tussenblad!F841)</f>
        <v>0</v>
      </c>
      <c r="L852" s="4">
        <f>IF(tussenblad!$F841="HC",1,0)</f>
        <v>0</v>
      </c>
      <c r="M852" s="4" t="str">
        <f>IF(tussenblad!V841="Uit",2,"")</f>
        <v/>
      </c>
      <c r="N852" s="4">
        <f>tussenblad!W841</f>
        <v>0</v>
      </c>
      <c r="O852" s="4">
        <f>tussenblad!BV841</f>
        <v>0</v>
      </c>
      <c r="P852" s="4">
        <f>tussenblad!BW841</f>
        <v>0</v>
      </c>
      <c r="Q852" s="4">
        <f>tussenblad!BX841</f>
        <v>0</v>
      </c>
      <c r="R852" s="4">
        <f>tussenblad!BY841</f>
        <v>0</v>
      </c>
      <c r="S852" s="4">
        <f>tussenblad!BZ841</f>
        <v>0</v>
      </c>
      <c r="T852" s="4">
        <f>tussenblad!CA841</f>
        <v>0</v>
      </c>
      <c r="U852" s="4">
        <f>tussenblad!CB841</f>
        <v>0</v>
      </c>
      <c r="V852" s="4">
        <f>tussenblad!CC841</f>
        <v>0</v>
      </c>
      <c r="W852" s="4" t="s">
        <v>94</v>
      </c>
      <c r="X852" s="4" t="s">
        <v>94</v>
      </c>
      <c r="Y852" s="4" t="s">
        <v>94</v>
      </c>
      <c r="Z852" s="4" t="s">
        <v>95</v>
      </c>
      <c r="AA852" s="4" t="s">
        <v>95</v>
      </c>
      <c r="AB852" s="4" t="s">
        <v>95</v>
      </c>
      <c r="AC852" s="4" t="s">
        <v>91</v>
      </c>
      <c r="AD852" s="4" t="s">
        <v>91</v>
      </c>
      <c r="AE852" s="4">
        <v>0</v>
      </c>
      <c r="AF852" s="4">
        <v>0</v>
      </c>
      <c r="AG852" s="4">
        <f>tussenblad!J841</f>
        <v>0</v>
      </c>
      <c r="AH852" s="4">
        <f>tussenblad!I841</f>
        <v>0</v>
      </c>
    </row>
    <row r="853" spans="1:34" x14ac:dyDescent="0.2">
      <c r="A853" s="4" t="s">
        <v>93</v>
      </c>
      <c r="B853" s="4" t="str">
        <f>IF(C853=0,"&lt;BLANK&gt;",Basisgegevens!$F$3)</f>
        <v>&lt;BLANK&gt;</v>
      </c>
      <c r="C853" s="4">
        <f>tussenblad!E842</f>
        <v>0</v>
      </c>
      <c r="D853" s="4">
        <f>tussenblad!H842</f>
        <v>0</v>
      </c>
      <c r="E853" s="25">
        <f>tussenblad!N842</f>
        <v>0</v>
      </c>
      <c r="F853" s="4">
        <f>tussenblad!O842</f>
        <v>0</v>
      </c>
      <c r="G853" s="4">
        <f>tussenblad!P842</f>
        <v>0</v>
      </c>
      <c r="H853" s="25">
        <f>tussenblad!BT842</f>
        <v>0</v>
      </c>
      <c r="I853" s="4">
        <f>tussenblad!Q842</f>
        <v>0</v>
      </c>
      <c r="J853" s="26">
        <f>tussenblad!R842</f>
        <v>0</v>
      </c>
      <c r="K853" s="4">
        <f>IF(tussenblad!$F842="HC","",tussenblad!F842)</f>
        <v>0</v>
      </c>
      <c r="L853" s="4">
        <f>IF(tussenblad!$F842="HC",1,0)</f>
        <v>0</v>
      </c>
      <c r="M853" s="4" t="str">
        <f>IF(tussenblad!V842="Uit",2,"")</f>
        <v/>
      </c>
      <c r="N853" s="4">
        <f>tussenblad!W842</f>
        <v>0</v>
      </c>
      <c r="O853" s="4">
        <f>tussenblad!BV842</f>
        <v>0</v>
      </c>
      <c r="P853" s="4">
        <f>tussenblad!BW842</f>
        <v>0</v>
      </c>
      <c r="Q853" s="4">
        <f>tussenblad!BX842</f>
        <v>0</v>
      </c>
      <c r="R853" s="4">
        <f>tussenblad!BY842</f>
        <v>0</v>
      </c>
      <c r="S853" s="4">
        <f>tussenblad!BZ842</f>
        <v>0</v>
      </c>
      <c r="T853" s="4">
        <f>tussenblad!CA842</f>
        <v>0</v>
      </c>
      <c r="U853" s="4">
        <f>tussenblad!CB842</f>
        <v>0</v>
      </c>
      <c r="V853" s="4">
        <f>tussenblad!CC842</f>
        <v>0</v>
      </c>
      <c r="W853" s="4" t="s">
        <v>94</v>
      </c>
      <c r="X853" s="4" t="s">
        <v>94</v>
      </c>
      <c r="Y853" s="4" t="s">
        <v>94</v>
      </c>
      <c r="Z853" s="4" t="s">
        <v>95</v>
      </c>
      <c r="AA853" s="4" t="s">
        <v>95</v>
      </c>
      <c r="AB853" s="4" t="s">
        <v>95</v>
      </c>
      <c r="AC853" s="4" t="s">
        <v>91</v>
      </c>
      <c r="AD853" s="4" t="s">
        <v>91</v>
      </c>
      <c r="AE853" s="4">
        <v>0</v>
      </c>
      <c r="AF853" s="4">
        <v>0</v>
      </c>
      <c r="AG853" s="4">
        <f>tussenblad!J842</f>
        <v>0</v>
      </c>
      <c r="AH853" s="4">
        <f>tussenblad!I842</f>
        <v>0</v>
      </c>
    </row>
    <row r="854" spans="1:34" x14ac:dyDescent="0.2">
      <c r="A854" s="4" t="s">
        <v>93</v>
      </c>
      <c r="B854" s="4" t="str">
        <f>IF(C854=0,"&lt;BLANK&gt;",Basisgegevens!$F$3)</f>
        <v>&lt;BLANK&gt;</v>
      </c>
      <c r="C854" s="4">
        <f>tussenblad!E843</f>
        <v>0</v>
      </c>
      <c r="D854" s="4">
        <f>tussenblad!H843</f>
        <v>0</v>
      </c>
      <c r="E854" s="25">
        <f>tussenblad!N843</f>
        <v>0</v>
      </c>
      <c r="F854" s="4">
        <f>tussenblad!O843</f>
        <v>0</v>
      </c>
      <c r="G854" s="4">
        <f>tussenblad!P843</f>
        <v>0</v>
      </c>
      <c r="H854" s="25">
        <f>tussenblad!BT843</f>
        <v>0</v>
      </c>
      <c r="I854" s="4">
        <f>tussenblad!Q843</f>
        <v>0</v>
      </c>
      <c r="J854" s="26">
        <f>tussenblad!R843</f>
        <v>0</v>
      </c>
      <c r="K854" s="4">
        <f>IF(tussenblad!$F843="HC","",tussenblad!F843)</f>
        <v>0</v>
      </c>
      <c r="L854" s="4">
        <f>IF(tussenblad!$F843="HC",1,0)</f>
        <v>0</v>
      </c>
      <c r="M854" s="4" t="str">
        <f>IF(tussenblad!V843="Uit",2,"")</f>
        <v/>
      </c>
      <c r="N854" s="4">
        <f>tussenblad!W843</f>
        <v>0</v>
      </c>
      <c r="O854" s="4">
        <f>tussenblad!BV843</f>
        <v>0</v>
      </c>
      <c r="P854" s="4">
        <f>tussenblad!BW843</f>
        <v>0</v>
      </c>
      <c r="Q854" s="4">
        <f>tussenblad!BX843</f>
        <v>0</v>
      </c>
      <c r="R854" s="4">
        <f>tussenblad!BY843</f>
        <v>0</v>
      </c>
      <c r="S854" s="4">
        <f>tussenblad!BZ843</f>
        <v>0</v>
      </c>
      <c r="T854" s="4">
        <f>tussenblad!CA843</f>
        <v>0</v>
      </c>
      <c r="U854" s="4">
        <f>tussenblad!CB843</f>
        <v>0</v>
      </c>
      <c r="V854" s="4">
        <f>tussenblad!CC843</f>
        <v>0</v>
      </c>
      <c r="W854" s="4" t="s">
        <v>94</v>
      </c>
      <c r="X854" s="4" t="s">
        <v>94</v>
      </c>
      <c r="Y854" s="4" t="s">
        <v>94</v>
      </c>
      <c r="Z854" s="4" t="s">
        <v>95</v>
      </c>
      <c r="AA854" s="4" t="s">
        <v>95</v>
      </c>
      <c r="AB854" s="4" t="s">
        <v>95</v>
      </c>
      <c r="AC854" s="4" t="s">
        <v>91</v>
      </c>
      <c r="AD854" s="4" t="s">
        <v>91</v>
      </c>
      <c r="AE854" s="4">
        <v>0</v>
      </c>
      <c r="AF854" s="4">
        <v>0</v>
      </c>
      <c r="AG854" s="4">
        <f>tussenblad!J843</f>
        <v>0</v>
      </c>
      <c r="AH854" s="4">
        <f>tussenblad!I843</f>
        <v>0</v>
      </c>
    </row>
    <row r="855" spans="1:34" x14ac:dyDescent="0.2">
      <c r="A855" s="4" t="s">
        <v>93</v>
      </c>
      <c r="B855" s="4" t="str">
        <f>IF(C855=0,"&lt;BLANK&gt;",Basisgegevens!$F$3)</f>
        <v>&lt;BLANK&gt;</v>
      </c>
      <c r="C855" s="4">
        <f>tussenblad!E844</f>
        <v>0</v>
      </c>
      <c r="D855" s="4">
        <f>tussenblad!H844</f>
        <v>0</v>
      </c>
      <c r="E855" s="25">
        <f>tussenblad!N844</f>
        <v>0</v>
      </c>
      <c r="F855" s="4">
        <f>tussenblad!O844</f>
        <v>0</v>
      </c>
      <c r="G855" s="4">
        <f>tussenblad!P844</f>
        <v>0</v>
      </c>
      <c r="H855" s="25">
        <f>tussenblad!BT844</f>
        <v>0</v>
      </c>
      <c r="I855" s="4">
        <f>tussenblad!Q844</f>
        <v>0</v>
      </c>
      <c r="J855" s="26">
        <f>tussenblad!R844</f>
        <v>0</v>
      </c>
      <c r="K855" s="4">
        <f>IF(tussenblad!$F844="HC","",tussenblad!F844)</f>
        <v>0</v>
      </c>
      <c r="L855" s="4">
        <f>IF(tussenblad!$F844="HC",1,0)</f>
        <v>0</v>
      </c>
      <c r="M855" s="4" t="str">
        <f>IF(tussenblad!V844="Uit",2,"")</f>
        <v/>
      </c>
      <c r="N855" s="4">
        <f>tussenblad!W844</f>
        <v>0</v>
      </c>
      <c r="O855" s="4">
        <f>tussenblad!BV844</f>
        <v>0</v>
      </c>
      <c r="P855" s="4">
        <f>tussenblad!BW844</f>
        <v>0</v>
      </c>
      <c r="Q855" s="4">
        <f>tussenblad!BX844</f>
        <v>0</v>
      </c>
      <c r="R855" s="4">
        <f>tussenblad!BY844</f>
        <v>0</v>
      </c>
      <c r="S855" s="4">
        <f>tussenblad!BZ844</f>
        <v>0</v>
      </c>
      <c r="T855" s="4">
        <f>tussenblad!CA844</f>
        <v>0</v>
      </c>
      <c r="U855" s="4">
        <f>tussenblad!CB844</f>
        <v>0</v>
      </c>
      <c r="V855" s="4">
        <f>tussenblad!CC844</f>
        <v>0</v>
      </c>
      <c r="W855" s="4" t="s">
        <v>94</v>
      </c>
      <c r="X855" s="4" t="s">
        <v>94</v>
      </c>
      <c r="Y855" s="4" t="s">
        <v>94</v>
      </c>
      <c r="Z855" s="4" t="s">
        <v>95</v>
      </c>
      <c r="AA855" s="4" t="s">
        <v>95</v>
      </c>
      <c r="AB855" s="4" t="s">
        <v>95</v>
      </c>
      <c r="AC855" s="4" t="s">
        <v>91</v>
      </c>
      <c r="AD855" s="4" t="s">
        <v>91</v>
      </c>
      <c r="AE855" s="4">
        <v>0</v>
      </c>
      <c r="AF855" s="4">
        <v>0</v>
      </c>
      <c r="AG855" s="4">
        <f>tussenblad!J844</f>
        <v>0</v>
      </c>
      <c r="AH855" s="4">
        <f>tussenblad!I844</f>
        <v>0</v>
      </c>
    </row>
    <row r="856" spans="1:34" x14ac:dyDescent="0.2">
      <c r="A856" s="4" t="s">
        <v>93</v>
      </c>
      <c r="B856" s="4" t="str">
        <f>IF(C856=0,"&lt;BLANK&gt;",Basisgegevens!$F$3)</f>
        <v>&lt;BLANK&gt;</v>
      </c>
      <c r="C856" s="4">
        <f>tussenblad!E845</f>
        <v>0</v>
      </c>
      <c r="D856" s="4">
        <f>tussenblad!H845</f>
        <v>0</v>
      </c>
      <c r="E856" s="25">
        <f>tussenblad!N845</f>
        <v>0</v>
      </c>
      <c r="F856" s="4">
        <f>tussenblad!O845</f>
        <v>0</v>
      </c>
      <c r="G856" s="4">
        <f>tussenblad!P845</f>
        <v>0</v>
      </c>
      <c r="H856" s="25">
        <f>tussenblad!BT845</f>
        <v>0</v>
      </c>
      <c r="I856" s="4">
        <f>tussenblad!Q845</f>
        <v>0</v>
      </c>
      <c r="J856" s="26">
        <f>tussenblad!R845</f>
        <v>0</v>
      </c>
      <c r="K856" s="4">
        <f>IF(tussenblad!$F845="HC","",tussenblad!F845)</f>
        <v>0</v>
      </c>
      <c r="L856" s="4">
        <f>IF(tussenblad!$F845="HC",1,0)</f>
        <v>0</v>
      </c>
      <c r="M856" s="4" t="str">
        <f>IF(tussenblad!V845="Uit",2,"")</f>
        <v/>
      </c>
      <c r="N856" s="4">
        <f>tussenblad!W845</f>
        <v>0</v>
      </c>
      <c r="O856" s="4">
        <f>tussenblad!BV845</f>
        <v>0</v>
      </c>
      <c r="P856" s="4">
        <f>tussenblad!BW845</f>
        <v>0</v>
      </c>
      <c r="Q856" s="4">
        <f>tussenblad!BX845</f>
        <v>0</v>
      </c>
      <c r="R856" s="4">
        <f>tussenblad!BY845</f>
        <v>0</v>
      </c>
      <c r="S856" s="4">
        <f>tussenblad!BZ845</f>
        <v>0</v>
      </c>
      <c r="T856" s="4">
        <f>tussenblad!CA845</f>
        <v>0</v>
      </c>
      <c r="U856" s="4">
        <f>tussenblad!CB845</f>
        <v>0</v>
      </c>
      <c r="V856" s="4">
        <f>tussenblad!CC845</f>
        <v>0</v>
      </c>
      <c r="W856" s="4" t="s">
        <v>94</v>
      </c>
      <c r="X856" s="4" t="s">
        <v>94</v>
      </c>
      <c r="Y856" s="4" t="s">
        <v>94</v>
      </c>
      <c r="Z856" s="4" t="s">
        <v>95</v>
      </c>
      <c r="AA856" s="4" t="s">
        <v>95</v>
      </c>
      <c r="AB856" s="4" t="s">
        <v>95</v>
      </c>
      <c r="AC856" s="4" t="s">
        <v>91</v>
      </c>
      <c r="AD856" s="4" t="s">
        <v>91</v>
      </c>
      <c r="AE856" s="4">
        <v>0</v>
      </c>
      <c r="AF856" s="4">
        <v>0</v>
      </c>
      <c r="AG856" s="4">
        <f>tussenblad!J845</f>
        <v>0</v>
      </c>
      <c r="AH856" s="4">
        <f>tussenblad!I845</f>
        <v>0</v>
      </c>
    </row>
    <row r="857" spans="1:34" x14ac:dyDescent="0.2">
      <c r="A857" s="4" t="s">
        <v>93</v>
      </c>
      <c r="B857" s="4" t="str">
        <f>IF(C857=0,"&lt;BLANK&gt;",Basisgegevens!$F$3)</f>
        <v>&lt;BLANK&gt;</v>
      </c>
      <c r="C857" s="4">
        <f>tussenblad!E846</f>
        <v>0</v>
      </c>
      <c r="D857" s="4">
        <f>tussenblad!H846</f>
        <v>0</v>
      </c>
      <c r="E857" s="25">
        <f>tussenblad!N846</f>
        <v>0</v>
      </c>
      <c r="F857" s="4">
        <f>tussenblad!O846</f>
        <v>0</v>
      </c>
      <c r="G857" s="4">
        <f>tussenblad!P846</f>
        <v>0</v>
      </c>
      <c r="H857" s="25">
        <f>tussenblad!BT846</f>
        <v>0</v>
      </c>
      <c r="I857" s="4">
        <f>tussenblad!Q846</f>
        <v>0</v>
      </c>
      <c r="J857" s="26">
        <f>tussenblad!R846</f>
        <v>0</v>
      </c>
      <c r="K857" s="4">
        <f>IF(tussenblad!$F846="HC","",tussenblad!F846)</f>
        <v>0</v>
      </c>
      <c r="L857" s="4">
        <f>IF(tussenblad!$F846="HC",1,0)</f>
        <v>0</v>
      </c>
      <c r="M857" s="4" t="str">
        <f>IF(tussenblad!V846="Uit",2,"")</f>
        <v/>
      </c>
      <c r="N857" s="4">
        <f>tussenblad!W846</f>
        <v>0</v>
      </c>
      <c r="O857" s="4">
        <f>tussenblad!BV846</f>
        <v>0</v>
      </c>
      <c r="P857" s="4">
        <f>tussenblad!BW846</f>
        <v>0</v>
      </c>
      <c r="Q857" s="4">
        <f>tussenblad!BX846</f>
        <v>0</v>
      </c>
      <c r="R857" s="4">
        <f>tussenblad!BY846</f>
        <v>0</v>
      </c>
      <c r="S857" s="4">
        <f>tussenblad!BZ846</f>
        <v>0</v>
      </c>
      <c r="T857" s="4">
        <f>tussenblad!CA846</f>
        <v>0</v>
      </c>
      <c r="U857" s="4">
        <f>tussenblad!CB846</f>
        <v>0</v>
      </c>
      <c r="V857" s="4">
        <f>tussenblad!CC846</f>
        <v>0</v>
      </c>
      <c r="W857" s="4" t="s">
        <v>94</v>
      </c>
      <c r="X857" s="4" t="s">
        <v>94</v>
      </c>
      <c r="Y857" s="4" t="s">
        <v>94</v>
      </c>
      <c r="Z857" s="4" t="s">
        <v>95</v>
      </c>
      <c r="AA857" s="4" t="s">
        <v>95</v>
      </c>
      <c r="AB857" s="4" t="s">
        <v>95</v>
      </c>
      <c r="AC857" s="4" t="s">
        <v>91</v>
      </c>
      <c r="AD857" s="4" t="s">
        <v>91</v>
      </c>
      <c r="AE857" s="4">
        <v>0</v>
      </c>
      <c r="AF857" s="4">
        <v>0</v>
      </c>
      <c r="AG857" s="4">
        <f>tussenblad!J846</f>
        <v>0</v>
      </c>
      <c r="AH857" s="4">
        <f>tussenblad!I846</f>
        <v>0</v>
      </c>
    </row>
    <row r="858" spans="1:34" x14ac:dyDescent="0.2">
      <c r="A858" s="4" t="s">
        <v>93</v>
      </c>
      <c r="B858" s="4" t="str">
        <f>IF(C858=0,"&lt;BLANK&gt;",Basisgegevens!$F$3)</f>
        <v>&lt;BLANK&gt;</v>
      </c>
      <c r="C858" s="4">
        <f>tussenblad!E847</f>
        <v>0</v>
      </c>
      <c r="D858" s="4">
        <f>tussenblad!H847</f>
        <v>0</v>
      </c>
      <c r="E858" s="25">
        <f>tussenblad!N847</f>
        <v>0</v>
      </c>
      <c r="F858" s="4">
        <f>tussenblad!O847</f>
        <v>0</v>
      </c>
      <c r="G858" s="4">
        <f>tussenblad!P847</f>
        <v>0</v>
      </c>
      <c r="H858" s="25">
        <f>tussenblad!BT847</f>
        <v>0</v>
      </c>
      <c r="I858" s="4">
        <f>tussenblad!Q847</f>
        <v>0</v>
      </c>
      <c r="J858" s="26">
        <f>tussenblad!R847</f>
        <v>0</v>
      </c>
      <c r="K858" s="4">
        <f>IF(tussenblad!$F847="HC","",tussenblad!F847)</f>
        <v>0</v>
      </c>
      <c r="L858" s="4">
        <f>IF(tussenblad!$F847="HC",1,0)</f>
        <v>0</v>
      </c>
      <c r="M858" s="4" t="str">
        <f>IF(tussenblad!V847="Uit",2,"")</f>
        <v/>
      </c>
      <c r="N858" s="4">
        <f>tussenblad!W847</f>
        <v>0</v>
      </c>
      <c r="O858" s="4">
        <f>tussenblad!BV847</f>
        <v>0</v>
      </c>
      <c r="P858" s="4">
        <f>tussenblad!BW847</f>
        <v>0</v>
      </c>
      <c r="Q858" s="4">
        <f>tussenblad!BX847</f>
        <v>0</v>
      </c>
      <c r="R858" s="4">
        <f>tussenblad!BY847</f>
        <v>0</v>
      </c>
      <c r="S858" s="4">
        <f>tussenblad!BZ847</f>
        <v>0</v>
      </c>
      <c r="T858" s="4">
        <f>tussenblad!CA847</f>
        <v>0</v>
      </c>
      <c r="U858" s="4">
        <f>tussenblad!CB847</f>
        <v>0</v>
      </c>
      <c r="V858" s="4">
        <f>tussenblad!CC847</f>
        <v>0</v>
      </c>
      <c r="W858" s="4" t="s">
        <v>94</v>
      </c>
      <c r="X858" s="4" t="s">
        <v>94</v>
      </c>
      <c r="Y858" s="4" t="s">
        <v>94</v>
      </c>
      <c r="Z858" s="4" t="s">
        <v>95</v>
      </c>
      <c r="AA858" s="4" t="s">
        <v>95</v>
      </c>
      <c r="AB858" s="4" t="s">
        <v>95</v>
      </c>
      <c r="AC858" s="4" t="s">
        <v>91</v>
      </c>
      <c r="AD858" s="4" t="s">
        <v>91</v>
      </c>
      <c r="AE858" s="4">
        <v>0</v>
      </c>
      <c r="AF858" s="4">
        <v>0</v>
      </c>
      <c r="AG858" s="4">
        <f>tussenblad!J847</f>
        <v>0</v>
      </c>
      <c r="AH858" s="4">
        <f>tussenblad!I847</f>
        <v>0</v>
      </c>
    </row>
    <row r="859" spans="1:34" x14ac:dyDescent="0.2">
      <c r="A859" s="4" t="s">
        <v>93</v>
      </c>
      <c r="B859" s="4" t="str">
        <f>IF(C859=0,"&lt;BLANK&gt;",Basisgegevens!$F$3)</f>
        <v>&lt;BLANK&gt;</v>
      </c>
      <c r="C859" s="4">
        <f>tussenblad!E848</f>
        <v>0</v>
      </c>
      <c r="D859" s="4">
        <f>tussenblad!H848</f>
        <v>0</v>
      </c>
      <c r="E859" s="25">
        <f>tussenblad!N848</f>
        <v>0</v>
      </c>
      <c r="F859" s="4">
        <f>tussenblad!O848</f>
        <v>0</v>
      </c>
      <c r="G859" s="4">
        <f>tussenblad!P848</f>
        <v>0</v>
      </c>
      <c r="H859" s="25">
        <f>tussenblad!BT848</f>
        <v>0</v>
      </c>
      <c r="I859" s="4">
        <f>tussenblad!Q848</f>
        <v>0</v>
      </c>
      <c r="J859" s="26">
        <f>tussenblad!R848</f>
        <v>0</v>
      </c>
      <c r="K859" s="4">
        <f>IF(tussenblad!$F848="HC","",tussenblad!F848)</f>
        <v>0</v>
      </c>
      <c r="L859" s="4">
        <f>IF(tussenblad!$F848="HC",1,0)</f>
        <v>0</v>
      </c>
      <c r="M859" s="4" t="str">
        <f>IF(tussenblad!V848="Uit",2,"")</f>
        <v/>
      </c>
      <c r="N859" s="4">
        <f>tussenblad!W848</f>
        <v>0</v>
      </c>
      <c r="O859" s="4">
        <f>tussenblad!BV848</f>
        <v>0</v>
      </c>
      <c r="P859" s="4">
        <f>tussenblad!BW848</f>
        <v>0</v>
      </c>
      <c r="Q859" s="4">
        <f>tussenblad!BX848</f>
        <v>0</v>
      </c>
      <c r="R859" s="4">
        <f>tussenblad!BY848</f>
        <v>0</v>
      </c>
      <c r="S859" s="4">
        <f>tussenblad!BZ848</f>
        <v>0</v>
      </c>
      <c r="T859" s="4">
        <f>tussenblad!CA848</f>
        <v>0</v>
      </c>
      <c r="U859" s="4">
        <f>tussenblad!CB848</f>
        <v>0</v>
      </c>
      <c r="V859" s="4">
        <f>tussenblad!CC848</f>
        <v>0</v>
      </c>
      <c r="W859" s="4" t="s">
        <v>94</v>
      </c>
      <c r="X859" s="4" t="s">
        <v>94</v>
      </c>
      <c r="Y859" s="4" t="s">
        <v>94</v>
      </c>
      <c r="Z859" s="4" t="s">
        <v>95</v>
      </c>
      <c r="AA859" s="4" t="s">
        <v>95</v>
      </c>
      <c r="AB859" s="4" t="s">
        <v>95</v>
      </c>
      <c r="AC859" s="4" t="s">
        <v>91</v>
      </c>
      <c r="AD859" s="4" t="s">
        <v>91</v>
      </c>
      <c r="AE859" s="4">
        <v>0</v>
      </c>
      <c r="AF859" s="4">
        <v>0</v>
      </c>
      <c r="AG859" s="4">
        <f>tussenblad!J848</f>
        <v>0</v>
      </c>
      <c r="AH859" s="4">
        <f>tussenblad!I848</f>
        <v>0</v>
      </c>
    </row>
    <row r="860" spans="1:34" x14ac:dyDescent="0.2">
      <c r="A860" s="4" t="s">
        <v>93</v>
      </c>
      <c r="B860" s="4" t="str">
        <f>IF(C860=0,"&lt;BLANK&gt;",Basisgegevens!$F$3)</f>
        <v>&lt;BLANK&gt;</v>
      </c>
      <c r="C860" s="4">
        <f>tussenblad!E849</f>
        <v>0</v>
      </c>
      <c r="D860" s="4">
        <f>tussenblad!H849</f>
        <v>0</v>
      </c>
      <c r="E860" s="25">
        <f>tussenblad!N849</f>
        <v>0</v>
      </c>
      <c r="F860" s="4">
        <f>tussenblad!O849</f>
        <v>0</v>
      </c>
      <c r="G860" s="4">
        <f>tussenblad!P849</f>
        <v>0</v>
      </c>
      <c r="H860" s="25">
        <f>tussenblad!BT849</f>
        <v>0</v>
      </c>
      <c r="I860" s="4">
        <f>tussenblad!Q849</f>
        <v>0</v>
      </c>
      <c r="J860" s="26">
        <f>tussenblad!R849</f>
        <v>0</v>
      </c>
      <c r="K860" s="4">
        <f>IF(tussenblad!$F849="HC","",tussenblad!F849)</f>
        <v>0</v>
      </c>
      <c r="L860" s="4">
        <f>IF(tussenblad!$F849="HC",1,0)</f>
        <v>0</v>
      </c>
      <c r="M860" s="4" t="str">
        <f>IF(tussenblad!V849="Uit",2,"")</f>
        <v/>
      </c>
      <c r="N860" s="4">
        <f>tussenblad!W849</f>
        <v>0</v>
      </c>
      <c r="O860" s="4">
        <f>tussenblad!BV849</f>
        <v>0</v>
      </c>
      <c r="P860" s="4">
        <f>tussenblad!BW849</f>
        <v>0</v>
      </c>
      <c r="Q860" s="4">
        <f>tussenblad!BX849</f>
        <v>0</v>
      </c>
      <c r="R860" s="4">
        <f>tussenblad!BY849</f>
        <v>0</v>
      </c>
      <c r="S860" s="4">
        <f>tussenblad!BZ849</f>
        <v>0</v>
      </c>
      <c r="T860" s="4">
        <f>tussenblad!CA849</f>
        <v>0</v>
      </c>
      <c r="U860" s="4">
        <f>tussenblad!CB849</f>
        <v>0</v>
      </c>
      <c r="V860" s="4">
        <f>tussenblad!CC849</f>
        <v>0</v>
      </c>
      <c r="W860" s="4" t="s">
        <v>94</v>
      </c>
      <c r="X860" s="4" t="s">
        <v>94</v>
      </c>
      <c r="Y860" s="4" t="s">
        <v>94</v>
      </c>
      <c r="Z860" s="4" t="s">
        <v>95</v>
      </c>
      <c r="AA860" s="4" t="s">
        <v>95</v>
      </c>
      <c r="AB860" s="4" t="s">
        <v>95</v>
      </c>
      <c r="AC860" s="4" t="s">
        <v>91</v>
      </c>
      <c r="AD860" s="4" t="s">
        <v>91</v>
      </c>
      <c r="AE860" s="4">
        <v>0</v>
      </c>
      <c r="AF860" s="4">
        <v>0</v>
      </c>
      <c r="AG860" s="4">
        <f>tussenblad!J849</f>
        <v>0</v>
      </c>
      <c r="AH860" s="4">
        <f>tussenblad!I849</f>
        <v>0</v>
      </c>
    </row>
    <row r="861" spans="1:34" x14ac:dyDescent="0.2">
      <c r="A861" s="4" t="s">
        <v>93</v>
      </c>
      <c r="B861" s="4" t="str">
        <f>IF(C861=0,"&lt;BLANK&gt;",Basisgegevens!$F$3)</f>
        <v>&lt;BLANK&gt;</v>
      </c>
      <c r="C861" s="4">
        <f>tussenblad!E850</f>
        <v>0</v>
      </c>
      <c r="D861" s="4">
        <f>tussenblad!H850</f>
        <v>0</v>
      </c>
      <c r="E861" s="25">
        <f>tussenblad!N850</f>
        <v>0</v>
      </c>
      <c r="F861" s="4">
        <f>tussenblad!O850</f>
        <v>0</v>
      </c>
      <c r="G861" s="4">
        <f>tussenblad!P850</f>
        <v>0</v>
      </c>
      <c r="H861" s="25">
        <f>tussenblad!BT850</f>
        <v>0</v>
      </c>
      <c r="I861" s="4">
        <f>tussenblad!Q850</f>
        <v>0</v>
      </c>
      <c r="J861" s="26">
        <f>tussenblad!R850</f>
        <v>0</v>
      </c>
      <c r="K861" s="4">
        <f>IF(tussenblad!$F850="HC","",tussenblad!F850)</f>
        <v>0</v>
      </c>
      <c r="L861" s="4">
        <f>IF(tussenblad!$F850="HC",1,0)</f>
        <v>0</v>
      </c>
      <c r="M861" s="4" t="str">
        <f>IF(tussenblad!V850="Uit",2,"")</f>
        <v/>
      </c>
      <c r="N861" s="4">
        <f>tussenblad!W850</f>
        <v>0</v>
      </c>
      <c r="O861" s="4">
        <f>tussenblad!BV850</f>
        <v>0</v>
      </c>
      <c r="P861" s="4">
        <f>tussenblad!BW850</f>
        <v>0</v>
      </c>
      <c r="Q861" s="4">
        <f>tussenblad!BX850</f>
        <v>0</v>
      </c>
      <c r="R861" s="4">
        <f>tussenblad!BY850</f>
        <v>0</v>
      </c>
      <c r="S861" s="4">
        <f>tussenblad!BZ850</f>
        <v>0</v>
      </c>
      <c r="T861" s="4">
        <f>tussenblad!CA850</f>
        <v>0</v>
      </c>
      <c r="U861" s="4">
        <f>tussenblad!CB850</f>
        <v>0</v>
      </c>
      <c r="V861" s="4">
        <f>tussenblad!CC850</f>
        <v>0</v>
      </c>
      <c r="W861" s="4" t="s">
        <v>94</v>
      </c>
      <c r="X861" s="4" t="s">
        <v>94</v>
      </c>
      <c r="Y861" s="4" t="s">
        <v>94</v>
      </c>
      <c r="Z861" s="4" t="s">
        <v>95</v>
      </c>
      <c r="AA861" s="4" t="s">
        <v>95</v>
      </c>
      <c r="AB861" s="4" t="s">
        <v>95</v>
      </c>
      <c r="AC861" s="4" t="s">
        <v>91</v>
      </c>
      <c r="AD861" s="4" t="s">
        <v>91</v>
      </c>
      <c r="AE861" s="4">
        <v>0</v>
      </c>
      <c r="AF861" s="4">
        <v>0</v>
      </c>
      <c r="AG861" s="4">
        <f>tussenblad!J850</f>
        <v>0</v>
      </c>
      <c r="AH861" s="4">
        <f>tussenblad!I850</f>
        <v>0</v>
      </c>
    </row>
    <row r="862" spans="1:34" x14ac:dyDescent="0.2">
      <c r="A862" s="4" t="s">
        <v>93</v>
      </c>
      <c r="B862" s="4" t="str">
        <f>IF(C862=0,"&lt;BLANK&gt;",Basisgegevens!$F$3)</f>
        <v>&lt;BLANK&gt;</v>
      </c>
      <c r="C862" s="4">
        <f>tussenblad!E851</f>
        <v>0</v>
      </c>
      <c r="D862" s="4">
        <f>tussenblad!H851</f>
        <v>0</v>
      </c>
      <c r="E862" s="25">
        <f>tussenblad!N851</f>
        <v>0</v>
      </c>
      <c r="F862" s="4">
        <f>tussenblad!O851</f>
        <v>0</v>
      </c>
      <c r="G862" s="4">
        <f>tussenblad!P851</f>
        <v>0</v>
      </c>
      <c r="H862" s="25">
        <f>tussenblad!BT851</f>
        <v>0</v>
      </c>
      <c r="I862" s="4">
        <f>tussenblad!Q851</f>
        <v>0</v>
      </c>
      <c r="J862" s="26">
        <f>tussenblad!R851</f>
        <v>0</v>
      </c>
      <c r="K862" s="4">
        <f>IF(tussenblad!$F851="HC","",tussenblad!F851)</f>
        <v>0</v>
      </c>
      <c r="L862" s="4">
        <f>IF(tussenblad!$F851="HC",1,0)</f>
        <v>0</v>
      </c>
      <c r="M862" s="4" t="str">
        <f>IF(tussenblad!V851="Uit",2,"")</f>
        <v/>
      </c>
      <c r="N862" s="4">
        <f>tussenblad!W851</f>
        <v>0</v>
      </c>
      <c r="O862" s="4">
        <f>tussenblad!BV851</f>
        <v>0</v>
      </c>
      <c r="P862" s="4">
        <f>tussenblad!BW851</f>
        <v>0</v>
      </c>
      <c r="Q862" s="4">
        <f>tussenblad!BX851</f>
        <v>0</v>
      </c>
      <c r="R862" s="4">
        <f>tussenblad!BY851</f>
        <v>0</v>
      </c>
      <c r="S862" s="4">
        <f>tussenblad!BZ851</f>
        <v>0</v>
      </c>
      <c r="T862" s="4">
        <f>tussenblad!CA851</f>
        <v>0</v>
      </c>
      <c r="U862" s="4">
        <f>tussenblad!CB851</f>
        <v>0</v>
      </c>
      <c r="V862" s="4">
        <f>tussenblad!CC851</f>
        <v>0</v>
      </c>
      <c r="W862" s="4" t="s">
        <v>94</v>
      </c>
      <c r="X862" s="4" t="s">
        <v>94</v>
      </c>
      <c r="Y862" s="4" t="s">
        <v>94</v>
      </c>
      <c r="Z862" s="4" t="s">
        <v>95</v>
      </c>
      <c r="AA862" s="4" t="s">
        <v>95</v>
      </c>
      <c r="AB862" s="4" t="s">
        <v>95</v>
      </c>
      <c r="AC862" s="4" t="s">
        <v>91</v>
      </c>
      <c r="AD862" s="4" t="s">
        <v>91</v>
      </c>
      <c r="AE862" s="4">
        <v>0</v>
      </c>
      <c r="AF862" s="4">
        <v>0</v>
      </c>
      <c r="AG862" s="4">
        <f>tussenblad!J851</f>
        <v>0</v>
      </c>
      <c r="AH862" s="4">
        <f>tussenblad!I851</f>
        <v>0</v>
      </c>
    </row>
    <row r="863" spans="1:34" x14ac:dyDescent="0.2">
      <c r="A863" s="4" t="s">
        <v>93</v>
      </c>
      <c r="B863" s="4" t="str">
        <f>IF(C863=0,"&lt;BLANK&gt;",Basisgegevens!$F$3)</f>
        <v>&lt;BLANK&gt;</v>
      </c>
      <c r="C863" s="4">
        <f>tussenblad!E852</f>
        <v>0</v>
      </c>
      <c r="D863" s="4">
        <f>tussenblad!H852</f>
        <v>0</v>
      </c>
      <c r="E863" s="25">
        <f>tussenblad!N852</f>
        <v>0</v>
      </c>
      <c r="F863" s="4">
        <f>tussenblad!O852</f>
        <v>0</v>
      </c>
      <c r="G863" s="4">
        <f>tussenblad!P852</f>
        <v>0</v>
      </c>
      <c r="H863" s="25">
        <f>tussenblad!BT852</f>
        <v>0</v>
      </c>
      <c r="I863" s="4">
        <f>tussenblad!Q852</f>
        <v>0</v>
      </c>
      <c r="J863" s="26">
        <f>tussenblad!R852</f>
        <v>0</v>
      </c>
      <c r="K863" s="4">
        <f>IF(tussenblad!$F852="HC","",tussenblad!F852)</f>
        <v>0</v>
      </c>
      <c r="L863" s="4">
        <f>IF(tussenblad!$F852="HC",1,0)</f>
        <v>0</v>
      </c>
      <c r="M863" s="4" t="str">
        <f>IF(tussenblad!V852="Uit",2,"")</f>
        <v/>
      </c>
      <c r="N863" s="4">
        <f>tussenblad!W852</f>
        <v>0</v>
      </c>
      <c r="O863" s="4">
        <f>tussenblad!BV852</f>
        <v>0</v>
      </c>
      <c r="P863" s="4">
        <f>tussenblad!BW852</f>
        <v>0</v>
      </c>
      <c r="Q863" s="4">
        <f>tussenblad!BX852</f>
        <v>0</v>
      </c>
      <c r="R863" s="4">
        <f>tussenblad!BY852</f>
        <v>0</v>
      </c>
      <c r="S863" s="4">
        <f>tussenblad!BZ852</f>
        <v>0</v>
      </c>
      <c r="T863" s="4">
        <f>tussenblad!CA852</f>
        <v>0</v>
      </c>
      <c r="U863" s="4">
        <f>tussenblad!CB852</f>
        <v>0</v>
      </c>
      <c r="V863" s="4">
        <f>tussenblad!CC852</f>
        <v>0</v>
      </c>
      <c r="W863" s="4" t="s">
        <v>94</v>
      </c>
      <c r="X863" s="4" t="s">
        <v>94</v>
      </c>
      <c r="Y863" s="4" t="s">
        <v>94</v>
      </c>
      <c r="Z863" s="4" t="s">
        <v>95</v>
      </c>
      <c r="AA863" s="4" t="s">
        <v>95</v>
      </c>
      <c r="AB863" s="4" t="s">
        <v>95</v>
      </c>
      <c r="AC863" s="4" t="s">
        <v>91</v>
      </c>
      <c r="AD863" s="4" t="s">
        <v>91</v>
      </c>
      <c r="AE863" s="4">
        <v>0</v>
      </c>
      <c r="AF863" s="4">
        <v>0</v>
      </c>
      <c r="AG863" s="4">
        <f>tussenblad!J852</f>
        <v>0</v>
      </c>
      <c r="AH863" s="4">
        <f>tussenblad!I852</f>
        <v>0</v>
      </c>
    </row>
    <row r="864" spans="1:34" x14ac:dyDescent="0.2">
      <c r="A864" s="4" t="s">
        <v>93</v>
      </c>
      <c r="B864" s="4" t="str">
        <f>IF(C864=0,"&lt;BLANK&gt;",Basisgegevens!$F$3)</f>
        <v>&lt;BLANK&gt;</v>
      </c>
      <c r="C864" s="4">
        <f>tussenblad!E853</f>
        <v>0</v>
      </c>
      <c r="D864" s="4">
        <f>tussenblad!H853</f>
        <v>0</v>
      </c>
      <c r="E864" s="25">
        <f>tussenblad!N853</f>
        <v>0</v>
      </c>
      <c r="F864" s="4">
        <f>tussenblad!O853</f>
        <v>0</v>
      </c>
      <c r="G864" s="4">
        <f>tussenblad!P853</f>
        <v>0</v>
      </c>
      <c r="H864" s="25">
        <f>tussenblad!BT853</f>
        <v>0</v>
      </c>
      <c r="I864" s="4">
        <f>tussenblad!Q853</f>
        <v>0</v>
      </c>
      <c r="J864" s="26">
        <f>tussenblad!R853</f>
        <v>0</v>
      </c>
      <c r="K864" s="4">
        <f>IF(tussenblad!$F853="HC","",tussenblad!F853)</f>
        <v>0</v>
      </c>
      <c r="L864" s="4">
        <f>IF(tussenblad!$F853="HC",1,0)</f>
        <v>0</v>
      </c>
      <c r="M864" s="4" t="str">
        <f>IF(tussenblad!V853="Uit",2,"")</f>
        <v/>
      </c>
      <c r="N864" s="4">
        <f>tussenblad!W853</f>
        <v>0</v>
      </c>
      <c r="O864" s="4">
        <f>tussenblad!BV853</f>
        <v>0</v>
      </c>
      <c r="P864" s="4">
        <f>tussenblad!BW853</f>
        <v>0</v>
      </c>
      <c r="Q864" s="4">
        <f>tussenblad!BX853</f>
        <v>0</v>
      </c>
      <c r="R864" s="4">
        <f>tussenblad!BY853</f>
        <v>0</v>
      </c>
      <c r="S864" s="4">
        <f>tussenblad!BZ853</f>
        <v>0</v>
      </c>
      <c r="T864" s="4">
        <f>tussenblad!CA853</f>
        <v>0</v>
      </c>
      <c r="U864" s="4">
        <f>tussenblad!CB853</f>
        <v>0</v>
      </c>
      <c r="V864" s="4">
        <f>tussenblad!CC853</f>
        <v>0</v>
      </c>
      <c r="W864" s="4" t="s">
        <v>94</v>
      </c>
      <c r="X864" s="4" t="s">
        <v>94</v>
      </c>
      <c r="Y864" s="4" t="s">
        <v>94</v>
      </c>
      <c r="Z864" s="4" t="s">
        <v>95</v>
      </c>
      <c r="AA864" s="4" t="s">
        <v>95</v>
      </c>
      <c r="AB864" s="4" t="s">
        <v>95</v>
      </c>
      <c r="AC864" s="4" t="s">
        <v>91</v>
      </c>
      <c r="AD864" s="4" t="s">
        <v>91</v>
      </c>
      <c r="AE864" s="4">
        <v>0</v>
      </c>
      <c r="AF864" s="4">
        <v>0</v>
      </c>
      <c r="AG864" s="4">
        <f>tussenblad!J853</f>
        <v>0</v>
      </c>
      <c r="AH864" s="4">
        <f>tussenblad!I853</f>
        <v>0</v>
      </c>
    </row>
    <row r="865" spans="1:34" x14ac:dyDescent="0.2">
      <c r="A865" s="4" t="s">
        <v>93</v>
      </c>
      <c r="B865" s="4" t="str">
        <f>IF(C865=0,"&lt;BLANK&gt;",Basisgegevens!$F$3)</f>
        <v>&lt;BLANK&gt;</v>
      </c>
      <c r="C865" s="4">
        <f>tussenblad!E854</f>
        <v>0</v>
      </c>
      <c r="D865" s="4">
        <f>tussenblad!H854</f>
        <v>0</v>
      </c>
      <c r="E865" s="25">
        <f>tussenblad!N854</f>
        <v>0</v>
      </c>
      <c r="F865" s="4">
        <f>tussenblad!O854</f>
        <v>0</v>
      </c>
      <c r="G865" s="4">
        <f>tussenblad!P854</f>
        <v>0</v>
      </c>
      <c r="H865" s="25">
        <f>tussenblad!BT854</f>
        <v>0</v>
      </c>
      <c r="I865" s="4">
        <f>tussenblad!Q854</f>
        <v>0</v>
      </c>
      <c r="J865" s="26">
        <f>tussenblad!R854</f>
        <v>0</v>
      </c>
      <c r="K865" s="4">
        <f>IF(tussenblad!$F854="HC","",tussenblad!F854)</f>
        <v>0</v>
      </c>
      <c r="L865" s="4">
        <f>IF(tussenblad!$F854="HC",1,0)</f>
        <v>0</v>
      </c>
      <c r="M865" s="4" t="str">
        <f>IF(tussenblad!V854="Uit",2,"")</f>
        <v/>
      </c>
      <c r="N865" s="4">
        <f>tussenblad!W854</f>
        <v>0</v>
      </c>
      <c r="O865" s="4">
        <f>tussenblad!BV854</f>
        <v>0</v>
      </c>
      <c r="P865" s="4">
        <f>tussenblad!BW854</f>
        <v>0</v>
      </c>
      <c r="Q865" s="4">
        <f>tussenblad!BX854</f>
        <v>0</v>
      </c>
      <c r="R865" s="4">
        <f>tussenblad!BY854</f>
        <v>0</v>
      </c>
      <c r="S865" s="4">
        <f>tussenblad!BZ854</f>
        <v>0</v>
      </c>
      <c r="T865" s="4">
        <f>tussenblad!CA854</f>
        <v>0</v>
      </c>
      <c r="U865" s="4">
        <f>tussenblad!CB854</f>
        <v>0</v>
      </c>
      <c r="V865" s="4">
        <f>tussenblad!CC854</f>
        <v>0</v>
      </c>
      <c r="W865" s="4" t="s">
        <v>94</v>
      </c>
      <c r="X865" s="4" t="s">
        <v>94</v>
      </c>
      <c r="Y865" s="4" t="s">
        <v>94</v>
      </c>
      <c r="Z865" s="4" t="s">
        <v>95</v>
      </c>
      <c r="AA865" s="4" t="s">
        <v>95</v>
      </c>
      <c r="AB865" s="4" t="s">
        <v>95</v>
      </c>
      <c r="AC865" s="4" t="s">
        <v>91</v>
      </c>
      <c r="AD865" s="4" t="s">
        <v>91</v>
      </c>
      <c r="AE865" s="4">
        <v>0</v>
      </c>
      <c r="AF865" s="4">
        <v>0</v>
      </c>
      <c r="AG865" s="4">
        <f>tussenblad!J854</f>
        <v>0</v>
      </c>
      <c r="AH865" s="4">
        <f>tussenblad!I854</f>
        <v>0</v>
      </c>
    </row>
    <row r="866" spans="1:34" x14ac:dyDescent="0.2">
      <c r="A866" s="4" t="s">
        <v>93</v>
      </c>
      <c r="B866" s="4" t="str">
        <f>IF(C866=0,"&lt;BLANK&gt;",Basisgegevens!$F$3)</f>
        <v>&lt;BLANK&gt;</v>
      </c>
      <c r="C866" s="4">
        <f>tussenblad!E855</f>
        <v>0</v>
      </c>
      <c r="D866" s="4">
        <f>tussenblad!H855</f>
        <v>0</v>
      </c>
      <c r="E866" s="25">
        <f>tussenblad!N855</f>
        <v>0</v>
      </c>
      <c r="F866" s="4">
        <f>tussenblad!O855</f>
        <v>0</v>
      </c>
      <c r="G866" s="4">
        <f>tussenblad!P855</f>
        <v>0</v>
      </c>
      <c r="H866" s="25">
        <f>tussenblad!BT855</f>
        <v>0</v>
      </c>
      <c r="I866" s="4">
        <f>tussenblad!Q855</f>
        <v>0</v>
      </c>
      <c r="J866" s="26">
        <f>tussenblad!R855</f>
        <v>0</v>
      </c>
      <c r="K866" s="4">
        <f>IF(tussenblad!$F855="HC","",tussenblad!F855)</f>
        <v>0</v>
      </c>
      <c r="L866" s="4">
        <f>IF(tussenblad!$F855="HC",1,0)</f>
        <v>0</v>
      </c>
      <c r="M866" s="4" t="str">
        <f>IF(tussenblad!V855="Uit",2,"")</f>
        <v/>
      </c>
      <c r="N866" s="4">
        <f>tussenblad!W855</f>
        <v>0</v>
      </c>
      <c r="O866" s="4">
        <f>tussenblad!BV855</f>
        <v>0</v>
      </c>
      <c r="P866" s="4">
        <f>tussenblad!BW855</f>
        <v>0</v>
      </c>
      <c r="Q866" s="4">
        <f>tussenblad!BX855</f>
        <v>0</v>
      </c>
      <c r="R866" s="4">
        <f>tussenblad!BY855</f>
        <v>0</v>
      </c>
      <c r="S866" s="4">
        <f>tussenblad!BZ855</f>
        <v>0</v>
      </c>
      <c r="T866" s="4">
        <f>tussenblad!CA855</f>
        <v>0</v>
      </c>
      <c r="U866" s="4">
        <f>tussenblad!CB855</f>
        <v>0</v>
      </c>
      <c r="V866" s="4">
        <f>tussenblad!CC855</f>
        <v>0</v>
      </c>
      <c r="W866" s="4" t="s">
        <v>94</v>
      </c>
      <c r="X866" s="4" t="s">
        <v>94</v>
      </c>
      <c r="Y866" s="4" t="s">
        <v>94</v>
      </c>
      <c r="Z866" s="4" t="s">
        <v>95</v>
      </c>
      <c r="AA866" s="4" t="s">
        <v>95</v>
      </c>
      <c r="AB866" s="4" t="s">
        <v>95</v>
      </c>
      <c r="AC866" s="4" t="s">
        <v>91</v>
      </c>
      <c r="AD866" s="4" t="s">
        <v>91</v>
      </c>
      <c r="AE866" s="4">
        <v>0</v>
      </c>
      <c r="AF866" s="4">
        <v>0</v>
      </c>
      <c r="AG866" s="4">
        <f>tussenblad!J855</f>
        <v>0</v>
      </c>
      <c r="AH866" s="4">
        <f>tussenblad!I855</f>
        <v>0</v>
      </c>
    </row>
    <row r="867" spans="1:34" x14ac:dyDescent="0.2">
      <c r="A867" s="4" t="s">
        <v>93</v>
      </c>
      <c r="B867" s="4" t="str">
        <f>IF(C867=0,"&lt;BLANK&gt;",Basisgegevens!$F$3)</f>
        <v>&lt;BLANK&gt;</v>
      </c>
      <c r="C867" s="4">
        <f>tussenblad!E856</f>
        <v>0</v>
      </c>
      <c r="D867" s="4">
        <f>tussenblad!H856</f>
        <v>0</v>
      </c>
      <c r="E867" s="25">
        <f>tussenblad!N856</f>
        <v>0</v>
      </c>
      <c r="F867" s="4">
        <f>tussenblad!O856</f>
        <v>0</v>
      </c>
      <c r="G867" s="4">
        <f>tussenblad!P856</f>
        <v>0</v>
      </c>
      <c r="H867" s="25">
        <f>tussenblad!BT856</f>
        <v>0</v>
      </c>
      <c r="I867" s="4">
        <f>tussenblad!Q856</f>
        <v>0</v>
      </c>
      <c r="J867" s="26">
        <f>tussenblad!R856</f>
        <v>0</v>
      </c>
      <c r="K867" s="4">
        <f>IF(tussenblad!$F856="HC","",tussenblad!F856)</f>
        <v>0</v>
      </c>
      <c r="L867" s="4">
        <f>IF(tussenblad!$F856="HC",1,0)</f>
        <v>0</v>
      </c>
      <c r="M867" s="4" t="str">
        <f>IF(tussenblad!V856="Uit",2,"")</f>
        <v/>
      </c>
      <c r="N867" s="4">
        <f>tussenblad!W856</f>
        <v>0</v>
      </c>
      <c r="O867" s="4">
        <f>tussenblad!BV856</f>
        <v>0</v>
      </c>
      <c r="P867" s="4">
        <f>tussenblad!BW856</f>
        <v>0</v>
      </c>
      <c r="Q867" s="4">
        <f>tussenblad!BX856</f>
        <v>0</v>
      </c>
      <c r="R867" s="4">
        <f>tussenblad!BY856</f>
        <v>0</v>
      </c>
      <c r="S867" s="4">
        <f>tussenblad!BZ856</f>
        <v>0</v>
      </c>
      <c r="T867" s="4">
        <f>tussenblad!CA856</f>
        <v>0</v>
      </c>
      <c r="U867" s="4">
        <f>tussenblad!CB856</f>
        <v>0</v>
      </c>
      <c r="V867" s="4">
        <f>tussenblad!CC856</f>
        <v>0</v>
      </c>
      <c r="W867" s="4" t="s">
        <v>94</v>
      </c>
      <c r="X867" s="4" t="s">
        <v>94</v>
      </c>
      <c r="Y867" s="4" t="s">
        <v>94</v>
      </c>
      <c r="Z867" s="4" t="s">
        <v>95</v>
      </c>
      <c r="AA867" s="4" t="s">
        <v>95</v>
      </c>
      <c r="AB867" s="4" t="s">
        <v>95</v>
      </c>
      <c r="AC867" s="4" t="s">
        <v>91</v>
      </c>
      <c r="AD867" s="4" t="s">
        <v>91</v>
      </c>
      <c r="AE867" s="4">
        <v>0</v>
      </c>
      <c r="AF867" s="4">
        <v>0</v>
      </c>
      <c r="AG867" s="4">
        <f>tussenblad!J856</f>
        <v>0</v>
      </c>
      <c r="AH867" s="4">
        <f>tussenblad!I856</f>
        <v>0</v>
      </c>
    </row>
    <row r="868" spans="1:34" x14ac:dyDescent="0.2">
      <c r="A868" s="4" t="s">
        <v>93</v>
      </c>
      <c r="B868" s="4" t="str">
        <f>IF(C868=0,"&lt;BLANK&gt;",Basisgegevens!$F$3)</f>
        <v>&lt;BLANK&gt;</v>
      </c>
      <c r="C868" s="4">
        <f>tussenblad!E857</f>
        <v>0</v>
      </c>
      <c r="D868" s="4">
        <f>tussenblad!H857</f>
        <v>0</v>
      </c>
      <c r="E868" s="25">
        <f>tussenblad!N857</f>
        <v>0</v>
      </c>
      <c r="F868" s="4">
        <f>tussenblad!O857</f>
        <v>0</v>
      </c>
      <c r="G868" s="4">
        <f>tussenblad!P857</f>
        <v>0</v>
      </c>
      <c r="H868" s="25">
        <f>tussenblad!BT857</f>
        <v>0</v>
      </c>
      <c r="I868" s="4">
        <f>tussenblad!Q857</f>
        <v>0</v>
      </c>
      <c r="J868" s="26">
        <f>tussenblad!R857</f>
        <v>0</v>
      </c>
      <c r="K868" s="4">
        <f>IF(tussenblad!$F857="HC","",tussenblad!F857)</f>
        <v>0</v>
      </c>
      <c r="L868" s="4">
        <f>IF(tussenblad!$F857="HC",1,0)</f>
        <v>0</v>
      </c>
      <c r="M868" s="4" t="str">
        <f>IF(tussenblad!V857="Uit",2,"")</f>
        <v/>
      </c>
      <c r="N868" s="4">
        <f>tussenblad!W857</f>
        <v>0</v>
      </c>
      <c r="O868" s="4">
        <f>tussenblad!BV857</f>
        <v>0</v>
      </c>
      <c r="P868" s="4">
        <f>tussenblad!BW857</f>
        <v>0</v>
      </c>
      <c r="Q868" s="4">
        <f>tussenblad!BX857</f>
        <v>0</v>
      </c>
      <c r="R868" s="4">
        <f>tussenblad!BY857</f>
        <v>0</v>
      </c>
      <c r="S868" s="4">
        <f>tussenblad!BZ857</f>
        <v>0</v>
      </c>
      <c r="T868" s="4">
        <f>tussenblad!CA857</f>
        <v>0</v>
      </c>
      <c r="U868" s="4">
        <f>tussenblad!CB857</f>
        <v>0</v>
      </c>
      <c r="V868" s="4">
        <f>tussenblad!CC857</f>
        <v>0</v>
      </c>
      <c r="W868" s="4" t="s">
        <v>94</v>
      </c>
      <c r="X868" s="4" t="s">
        <v>94</v>
      </c>
      <c r="Y868" s="4" t="s">
        <v>94</v>
      </c>
      <c r="Z868" s="4" t="s">
        <v>95</v>
      </c>
      <c r="AA868" s="4" t="s">
        <v>95</v>
      </c>
      <c r="AB868" s="4" t="s">
        <v>95</v>
      </c>
      <c r="AC868" s="4" t="s">
        <v>91</v>
      </c>
      <c r="AD868" s="4" t="s">
        <v>91</v>
      </c>
      <c r="AE868" s="4">
        <v>0</v>
      </c>
      <c r="AF868" s="4">
        <v>0</v>
      </c>
      <c r="AG868" s="4">
        <f>tussenblad!J857</f>
        <v>0</v>
      </c>
      <c r="AH868" s="4">
        <f>tussenblad!I857</f>
        <v>0</v>
      </c>
    </row>
    <row r="869" spans="1:34" x14ac:dyDescent="0.2">
      <c r="A869" s="4" t="s">
        <v>93</v>
      </c>
      <c r="B869" s="4" t="str">
        <f>IF(C869=0,"&lt;BLANK&gt;",Basisgegevens!$F$3)</f>
        <v>&lt;BLANK&gt;</v>
      </c>
      <c r="C869" s="4">
        <f>tussenblad!E858</f>
        <v>0</v>
      </c>
      <c r="D869" s="4">
        <f>tussenblad!H858</f>
        <v>0</v>
      </c>
      <c r="E869" s="25">
        <f>tussenblad!N858</f>
        <v>0</v>
      </c>
      <c r="F869" s="4">
        <f>tussenblad!O858</f>
        <v>0</v>
      </c>
      <c r="G869" s="4">
        <f>tussenblad!P858</f>
        <v>0</v>
      </c>
      <c r="H869" s="25">
        <f>tussenblad!BT858</f>
        <v>0</v>
      </c>
      <c r="I869" s="4">
        <f>tussenblad!Q858</f>
        <v>0</v>
      </c>
      <c r="J869" s="26">
        <f>tussenblad!R858</f>
        <v>0</v>
      </c>
      <c r="K869" s="4">
        <f>IF(tussenblad!$F858="HC","",tussenblad!F858)</f>
        <v>0</v>
      </c>
      <c r="L869" s="4">
        <f>IF(tussenblad!$F858="HC",1,0)</f>
        <v>0</v>
      </c>
      <c r="M869" s="4" t="str">
        <f>IF(tussenblad!V858="Uit",2,"")</f>
        <v/>
      </c>
      <c r="N869" s="4">
        <f>tussenblad!W858</f>
        <v>0</v>
      </c>
      <c r="O869" s="4">
        <f>tussenblad!BV858</f>
        <v>0</v>
      </c>
      <c r="P869" s="4">
        <f>tussenblad!BW858</f>
        <v>0</v>
      </c>
      <c r="Q869" s="4">
        <f>tussenblad!BX858</f>
        <v>0</v>
      </c>
      <c r="R869" s="4">
        <f>tussenblad!BY858</f>
        <v>0</v>
      </c>
      <c r="S869" s="4">
        <f>tussenblad!BZ858</f>
        <v>0</v>
      </c>
      <c r="T869" s="4">
        <f>tussenblad!CA858</f>
        <v>0</v>
      </c>
      <c r="U869" s="4">
        <f>tussenblad!CB858</f>
        <v>0</v>
      </c>
      <c r="V869" s="4">
        <f>tussenblad!CC858</f>
        <v>0</v>
      </c>
      <c r="W869" s="4" t="s">
        <v>94</v>
      </c>
      <c r="X869" s="4" t="s">
        <v>94</v>
      </c>
      <c r="Y869" s="4" t="s">
        <v>94</v>
      </c>
      <c r="Z869" s="4" t="s">
        <v>95</v>
      </c>
      <c r="AA869" s="4" t="s">
        <v>95</v>
      </c>
      <c r="AB869" s="4" t="s">
        <v>95</v>
      </c>
      <c r="AC869" s="4" t="s">
        <v>91</v>
      </c>
      <c r="AD869" s="4" t="s">
        <v>91</v>
      </c>
      <c r="AE869" s="4">
        <v>0</v>
      </c>
      <c r="AF869" s="4">
        <v>0</v>
      </c>
      <c r="AG869" s="4">
        <f>tussenblad!J858</f>
        <v>0</v>
      </c>
      <c r="AH869" s="4">
        <f>tussenblad!I858</f>
        <v>0</v>
      </c>
    </row>
    <row r="870" spans="1:34" x14ac:dyDescent="0.2">
      <c r="A870" s="4" t="s">
        <v>93</v>
      </c>
      <c r="B870" s="4" t="str">
        <f>IF(C870=0,"&lt;BLANK&gt;",Basisgegevens!$F$3)</f>
        <v>&lt;BLANK&gt;</v>
      </c>
      <c r="C870" s="4">
        <f>tussenblad!E859</f>
        <v>0</v>
      </c>
      <c r="D870" s="4">
        <f>tussenblad!H859</f>
        <v>0</v>
      </c>
      <c r="E870" s="25">
        <f>tussenblad!N859</f>
        <v>0</v>
      </c>
      <c r="F870" s="4">
        <f>tussenblad!O859</f>
        <v>0</v>
      </c>
      <c r="G870" s="4">
        <f>tussenblad!P859</f>
        <v>0</v>
      </c>
      <c r="H870" s="25">
        <f>tussenblad!BT859</f>
        <v>0</v>
      </c>
      <c r="I870" s="4">
        <f>tussenblad!Q859</f>
        <v>0</v>
      </c>
      <c r="J870" s="26">
        <f>tussenblad!R859</f>
        <v>0</v>
      </c>
      <c r="K870" s="4">
        <f>IF(tussenblad!$F859="HC","",tussenblad!F859)</f>
        <v>0</v>
      </c>
      <c r="L870" s="4">
        <f>IF(tussenblad!$F859="HC",1,0)</f>
        <v>0</v>
      </c>
      <c r="M870" s="4" t="str">
        <f>IF(tussenblad!V859="Uit",2,"")</f>
        <v/>
      </c>
      <c r="N870" s="4">
        <f>tussenblad!W859</f>
        <v>0</v>
      </c>
      <c r="O870" s="4">
        <f>tussenblad!BV859</f>
        <v>0</v>
      </c>
      <c r="P870" s="4">
        <f>tussenblad!BW859</f>
        <v>0</v>
      </c>
      <c r="Q870" s="4">
        <f>tussenblad!BX859</f>
        <v>0</v>
      </c>
      <c r="R870" s="4">
        <f>tussenblad!BY859</f>
        <v>0</v>
      </c>
      <c r="S870" s="4">
        <f>tussenblad!BZ859</f>
        <v>0</v>
      </c>
      <c r="T870" s="4">
        <f>tussenblad!CA859</f>
        <v>0</v>
      </c>
      <c r="U870" s="4">
        <f>tussenblad!CB859</f>
        <v>0</v>
      </c>
      <c r="V870" s="4">
        <f>tussenblad!CC859</f>
        <v>0</v>
      </c>
      <c r="W870" s="4" t="s">
        <v>94</v>
      </c>
      <c r="X870" s="4" t="s">
        <v>94</v>
      </c>
      <c r="Y870" s="4" t="s">
        <v>94</v>
      </c>
      <c r="Z870" s="4" t="s">
        <v>95</v>
      </c>
      <c r="AA870" s="4" t="s">
        <v>95</v>
      </c>
      <c r="AB870" s="4" t="s">
        <v>95</v>
      </c>
      <c r="AC870" s="4" t="s">
        <v>91</v>
      </c>
      <c r="AD870" s="4" t="s">
        <v>91</v>
      </c>
      <c r="AE870" s="4">
        <v>0</v>
      </c>
      <c r="AF870" s="4">
        <v>0</v>
      </c>
      <c r="AG870" s="4">
        <f>tussenblad!J859</f>
        <v>0</v>
      </c>
      <c r="AH870" s="4">
        <f>tussenblad!I859</f>
        <v>0</v>
      </c>
    </row>
    <row r="871" spans="1:34" x14ac:dyDescent="0.2">
      <c r="A871" s="4" t="s">
        <v>93</v>
      </c>
      <c r="B871" s="4" t="str">
        <f>IF(C871=0,"&lt;BLANK&gt;",Basisgegevens!$F$3)</f>
        <v>&lt;BLANK&gt;</v>
      </c>
      <c r="C871" s="4">
        <f>tussenblad!E860</f>
        <v>0</v>
      </c>
      <c r="D871" s="4">
        <f>tussenblad!H860</f>
        <v>0</v>
      </c>
      <c r="E871" s="25">
        <f>tussenblad!N860</f>
        <v>0</v>
      </c>
      <c r="F871" s="4">
        <f>tussenblad!O860</f>
        <v>0</v>
      </c>
      <c r="G871" s="4">
        <f>tussenblad!P860</f>
        <v>0</v>
      </c>
      <c r="H871" s="25">
        <f>tussenblad!BT860</f>
        <v>0</v>
      </c>
      <c r="I871" s="4">
        <f>tussenblad!Q860</f>
        <v>0</v>
      </c>
      <c r="J871" s="26">
        <f>tussenblad!R860</f>
        <v>0</v>
      </c>
      <c r="K871" s="4">
        <f>IF(tussenblad!$F860="HC","",tussenblad!F860)</f>
        <v>0</v>
      </c>
      <c r="L871" s="4">
        <f>IF(tussenblad!$F860="HC",1,0)</f>
        <v>0</v>
      </c>
      <c r="M871" s="4" t="str">
        <f>IF(tussenblad!V860="Uit",2,"")</f>
        <v/>
      </c>
      <c r="N871" s="4">
        <f>tussenblad!W860</f>
        <v>0</v>
      </c>
      <c r="O871" s="4">
        <f>tussenblad!BV860</f>
        <v>0</v>
      </c>
      <c r="P871" s="4">
        <f>tussenblad!BW860</f>
        <v>0</v>
      </c>
      <c r="Q871" s="4">
        <f>tussenblad!BX860</f>
        <v>0</v>
      </c>
      <c r="R871" s="4">
        <f>tussenblad!BY860</f>
        <v>0</v>
      </c>
      <c r="S871" s="4">
        <f>tussenblad!BZ860</f>
        <v>0</v>
      </c>
      <c r="T871" s="4">
        <f>tussenblad!CA860</f>
        <v>0</v>
      </c>
      <c r="U871" s="4">
        <f>tussenblad!CB860</f>
        <v>0</v>
      </c>
      <c r="V871" s="4">
        <f>tussenblad!CC860</f>
        <v>0</v>
      </c>
      <c r="W871" s="4" t="s">
        <v>94</v>
      </c>
      <c r="X871" s="4" t="s">
        <v>94</v>
      </c>
      <c r="Y871" s="4" t="s">
        <v>94</v>
      </c>
      <c r="Z871" s="4" t="s">
        <v>95</v>
      </c>
      <c r="AA871" s="4" t="s">
        <v>95</v>
      </c>
      <c r="AB871" s="4" t="s">
        <v>95</v>
      </c>
      <c r="AC871" s="4" t="s">
        <v>91</v>
      </c>
      <c r="AD871" s="4" t="s">
        <v>91</v>
      </c>
      <c r="AE871" s="4">
        <v>0</v>
      </c>
      <c r="AF871" s="4">
        <v>0</v>
      </c>
      <c r="AG871" s="4">
        <f>tussenblad!J860</f>
        <v>0</v>
      </c>
      <c r="AH871" s="4">
        <f>tussenblad!I860</f>
        <v>0</v>
      </c>
    </row>
    <row r="872" spans="1:34" x14ac:dyDescent="0.2">
      <c r="A872" s="4" t="s">
        <v>93</v>
      </c>
      <c r="B872" s="4" t="str">
        <f>IF(C872=0,"&lt;BLANK&gt;",Basisgegevens!$F$3)</f>
        <v>&lt;BLANK&gt;</v>
      </c>
      <c r="C872" s="4">
        <f>tussenblad!E861</f>
        <v>0</v>
      </c>
      <c r="D872" s="4">
        <f>tussenblad!H861</f>
        <v>0</v>
      </c>
      <c r="E872" s="25">
        <f>tussenblad!N861</f>
        <v>0</v>
      </c>
      <c r="F872" s="4">
        <f>tussenblad!O861</f>
        <v>0</v>
      </c>
      <c r="G872" s="4">
        <f>tussenblad!P861</f>
        <v>0</v>
      </c>
      <c r="H872" s="25">
        <f>tussenblad!BT861</f>
        <v>0</v>
      </c>
      <c r="I872" s="4">
        <f>tussenblad!Q861</f>
        <v>0</v>
      </c>
      <c r="J872" s="26">
        <f>tussenblad!R861</f>
        <v>0</v>
      </c>
      <c r="K872" s="4">
        <f>IF(tussenblad!$F861="HC","",tussenblad!F861)</f>
        <v>0</v>
      </c>
      <c r="L872" s="4">
        <f>IF(tussenblad!$F861="HC",1,0)</f>
        <v>0</v>
      </c>
      <c r="M872" s="4" t="str">
        <f>IF(tussenblad!V861="Uit",2,"")</f>
        <v/>
      </c>
      <c r="N872" s="4">
        <f>tussenblad!W861</f>
        <v>0</v>
      </c>
      <c r="O872" s="4">
        <f>tussenblad!BV861</f>
        <v>0</v>
      </c>
      <c r="P872" s="4">
        <f>tussenblad!BW861</f>
        <v>0</v>
      </c>
      <c r="Q872" s="4">
        <f>tussenblad!BX861</f>
        <v>0</v>
      </c>
      <c r="R872" s="4">
        <f>tussenblad!BY861</f>
        <v>0</v>
      </c>
      <c r="S872" s="4">
        <f>tussenblad!BZ861</f>
        <v>0</v>
      </c>
      <c r="T872" s="4">
        <f>tussenblad!CA861</f>
        <v>0</v>
      </c>
      <c r="U872" s="4">
        <f>tussenblad!CB861</f>
        <v>0</v>
      </c>
      <c r="V872" s="4">
        <f>tussenblad!CC861</f>
        <v>0</v>
      </c>
      <c r="W872" s="4" t="s">
        <v>94</v>
      </c>
      <c r="X872" s="4" t="s">
        <v>94</v>
      </c>
      <c r="Y872" s="4" t="s">
        <v>94</v>
      </c>
      <c r="Z872" s="4" t="s">
        <v>95</v>
      </c>
      <c r="AA872" s="4" t="s">
        <v>95</v>
      </c>
      <c r="AB872" s="4" t="s">
        <v>95</v>
      </c>
      <c r="AC872" s="4" t="s">
        <v>91</v>
      </c>
      <c r="AD872" s="4" t="s">
        <v>91</v>
      </c>
      <c r="AE872" s="4">
        <v>0</v>
      </c>
      <c r="AF872" s="4">
        <v>0</v>
      </c>
      <c r="AG872" s="4">
        <f>tussenblad!J861</f>
        <v>0</v>
      </c>
      <c r="AH872" s="4">
        <f>tussenblad!I861</f>
        <v>0</v>
      </c>
    </row>
    <row r="873" spans="1:34" x14ac:dyDescent="0.2">
      <c r="A873" s="4" t="s">
        <v>93</v>
      </c>
      <c r="B873" s="4" t="str">
        <f>IF(C873=0,"&lt;BLANK&gt;",Basisgegevens!$F$3)</f>
        <v>&lt;BLANK&gt;</v>
      </c>
      <c r="C873" s="4">
        <f>tussenblad!E862</f>
        <v>0</v>
      </c>
      <c r="D873" s="4">
        <f>tussenblad!H862</f>
        <v>0</v>
      </c>
      <c r="E873" s="25">
        <f>tussenblad!N862</f>
        <v>0</v>
      </c>
      <c r="F873" s="4">
        <f>tussenblad!O862</f>
        <v>0</v>
      </c>
      <c r="G873" s="4">
        <f>tussenblad!P862</f>
        <v>0</v>
      </c>
      <c r="H873" s="25">
        <f>tussenblad!BT862</f>
        <v>0</v>
      </c>
      <c r="I873" s="4">
        <f>tussenblad!Q862</f>
        <v>0</v>
      </c>
      <c r="J873" s="26">
        <f>tussenblad!R862</f>
        <v>0</v>
      </c>
      <c r="K873" s="4">
        <f>IF(tussenblad!$F862="HC","",tussenblad!F862)</f>
        <v>0</v>
      </c>
      <c r="L873" s="4">
        <f>IF(tussenblad!$F862="HC",1,0)</f>
        <v>0</v>
      </c>
      <c r="M873" s="4" t="str">
        <f>IF(tussenblad!V862="Uit",2,"")</f>
        <v/>
      </c>
      <c r="N873" s="4">
        <f>tussenblad!W862</f>
        <v>0</v>
      </c>
      <c r="O873" s="4">
        <f>tussenblad!BV862</f>
        <v>0</v>
      </c>
      <c r="P873" s="4">
        <f>tussenblad!BW862</f>
        <v>0</v>
      </c>
      <c r="Q873" s="4">
        <f>tussenblad!BX862</f>
        <v>0</v>
      </c>
      <c r="R873" s="4">
        <f>tussenblad!BY862</f>
        <v>0</v>
      </c>
      <c r="S873" s="4">
        <f>tussenblad!BZ862</f>
        <v>0</v>
      </c>
      <c r="T873" s="4">
        <f>tussenblad!CA862</f>
        <v>0</v>
      </c>
      <c r="U873" s="4">
        <f>tussenblad!CB862</f>
        <v>0</v>
      </c>
      <c r="V873" s="4">
        <f>tussenblad!CC862</f>
        <v>0</v>
      </c>
      <c r="W873" s="4" t="s">
        <v>94</v>
      </c>
      <c r="X873" s="4" t="s">
        <v>94</v>
      </c>
      <c r="Y873" s="4" t="s">
        <v>94</v>
      </c>
      <c r="Z873" s="4" t="s">
        <v>95</v>
      </c>
      <c r="AA873" s="4" t="s">
        <v>95</v>
      </c>
      <c r="AB873" s="4" t="s">
        <v>95</v>
      </c>
      <c r="AC873" s="4" t="s">
        <v>91</v>
      </c>
      <c r="AD873" s="4" t="s">
        <v>91</v>
      </c>
      <c r="AE873" s="4">
        <v>0</v>
      </c>
      <c r="AF873" s="4">
        <v>0</v>
      </c>
      <c r="AG873" s="4">
        <f>tussenblad!J862</f>
        <v>0</v>
      </c>
      <c r="AH873" s="4">
        <f>tussenblad!I862</f>
        <v>0</v>
      </c>
    </row>
    <row r="874" spans="1:34" x14ac:dyDescent="0.2">
      <c r="A874" s="4" t="s">
        <v>93</v>
      </c>
      <c r="B874" s="4" t="str">
        <f>IF(C874=0,"&lt;BLANK&gt;",Basisgegevens!$F$3)</f>
        <v>&lt;BLANK&gt;</v>
      </c>
      <c r="C874" s="4">
        <f>tussenblad!E863</f>
        <v>0</v>
      </c>
      <c r="D874" s="4">
        <f>tussenblad!H863</f>
        <v>0</v>
      </c>
      <c r="E874" s="25">
        <f>tussenblad!N863</f>
        <v>0</v>
      </c>
      <c r="F874" s="4">
        <f>tussenblad!O863</f>
        <v>0</v>
      </c>
      <c r="G874" s="4">
        <f>tussenblad!P863</f>
        <v>0</v>
      </c>
      <c r="H874" s="25">
        <f>tussenblad!BT863</f>
        <v>0</v>
      </c>
      <c r="I874" s="4">
        <f>tussenblad!Q863</f>
        <v>0</v>
      </c>
      <c r="J874" s="26">
        <f>tussenblad!R863</f>
        <v>0</v>
      </c>
      <c r="K874" s="4">
        <f>IF(tussenblad!$F863="HC","",tussenblad!F863)</f>
        <v>0</v>
      </c>
      <c r="L874" s="4">
        <f>IF(tussenblad!$F863="HC",1,0)</f>
        <v>0</v>
      </c>
      <c r="M874" s="4" t="str">
        <f>IF(tussenblad!V863="Uit",2,"")</f>
        <v/>
      </c>
      <c r="N874" s="4">
        <f>tussenblad!W863</f>
        <v>0</v>
      </c>
      <c r="O874" s="4">
        <f>tussenblad!BV863</f>
        <v>0</v>
      </c>
      <c r="P874" s="4">
        <f>tussenblad!BW863</f>
        <v>0</v>
      </c>
      <c r="Q874" s="4">
        <f>tussenblad!BX863</f>
        <v>0</v>
      </c>
      <c r="R874" s="4">
        <f>tussenblad!BY863</f>
        <v>0</v>
      </c>
      <c r="S874" s="4">
        <f>tussenblad!BZ863</f>
        <v>0</v>
      </c>
      <c r="T874" s="4">
        <f>tussenblad!CA863</f>
        <v>0</v>
      </c>
      <c r="U874" s="4">
        <f>tussenblad!CB863</f>
        <v>0</v>
      </c>
      <c r="V874" s="4">
        <f>tussenblad!CC863</f>
        <v>0</v>
      </c>
      <c r="W874" s="4" t="s">
        <v>94</v>
      </c>
      <c r="X874" s="4" t="s">
        <v>94</v>
      </c>
      <c r="Y874" s="4" t="s">
        <v>94</v>
      </c>
      <c r="Z874" s="4" t="s">
        <v>95</v>
      </c>
      <c r="AA874" s="4" t="s">
        <v>95</v>
      </c>
      <c r="AB874" s="4" t="s">
        <v>95</v>
      </c>
      <c r="AC874" s="4" t="s">
        <v>91</v>
      </c>
      <c r="AD874" s="4" t="s">
        <v>91</v>
      </c>
      <c r="AE874" s="4">
        <v>0</v>
      </c>
      <c r="AF874" s="4">
        <v>0</v>
      </c>
      <c r="AG874" s="4">
        <f>tussenblad!J863</f>
        <v>0</v>
      </c>
      <c r="AH874" s="4">
        <f>tussenblad!I863</f>
        <v>0</v>
      </c>
    </row>
    <row r="875" spans="1:34" x14ac:dyDescent="0.2">
      <c r="A875" s="4" t="s">
        <v>93</v>
      </c>
      <c r="B875" s="4" t="str">
        <f>IF(C875=0,"&lt;BLANK&gt;",Basisgegevens!$F$3)</f>
        <v>&lt;BLANK&gt;</v>
      </c>
      <c r="C875" s="4">
        <f>tussenblad!E864</f>
        <v>0</v>
      </c>
      <c r="D875" s="4">
        <f>tussenblad!H864</f>
        <v>0</v>
      </c>
      <c r="E875" s="25">
        <f>tussenblad!N864</f>
        <v>0</v>
      </c>
      <c r="F875" s="4">
        <f>tussenblad!O864</f>
        <v>0</v>
      </c>
      <c r="G875" s="4">
        <f>tussenblad!P864</f>
        <v>0</v>
      </c>
      <c r="H875" s="25">
        <f>tussenblad!BT864</f>
        <v>0</v>
      </c>
      <c r="I875" s="4">
        <f>tussenblad!Q864</f>
        <v>0</v>
      </c>
      <c r="J875" s="26">
        <f>tussenblad!R864</f>
        <v>0</v>
      </c>
      <c r="K875" s="4">
        <f>IF(tussenblad!$F864="HC","",tussenblad!F864)</f>
        <v>0</v>
      </c>
      <c r="L875" s="4">
        <f>IF(tussenblad!$F864="HC",1,0)</f>
        <v>0</v>
      </c>
      <c r="M875" s="4" t="str">
        <f>IF(tussenblad!V864="Uit",2,"")</f>
        <v/>
      </c>
      <c r="N875" s="4">
        <f>tussenblad!W864</f>
        <v>0</v>
      </c>
      <c r="O875" s="4">
        <f>tussenblad!BV864</f>
        <v>0</v>
      </c>
      <c r="P875" s="4">
        <f>tussenblad!BW864</f>
        <v>0</v>
      </c>
      <c r="Q875" s="4">
        <f>tussenblad!BX864</f>
        <v>0</v>
      </c>
      <c r="R875" s="4">
        <f>tussenblad!BY864</f>
        <v>0</v>
      </c>
      <c r="S875" s="4">
        <f>tussenblad!BZ864</f>
        <v>0</v>
      </c>
      <c r="T875" s="4">
        <f>tussenblad!CA864</f>
        <v>0</v>
      </c>
      <c r="U875" s="4">
        <f>tussenblad!CB864</f>
        <v>0</v>
      </c>
      <c r="V875" s="4">
        <f>tussenblad!CC864</f>
        <v>0</v>
      </c>
      <c r="W875" s="4" t="s">
        <v>94</v>
      </c>
      <c r="X875" s="4" t="s">
        <v>94</v>
      </c>
      <c r="Y875" s="4" t="s">
        <v>94</v>
      </c>
      <c r="Z875" s="4" t="s">
        <v>95</v>
      </c>
      <c r="AA875" s="4" t="s">
        <v>95</v>
      </c>
      <c r="AB875" s="4" t="s">
        <v>95</v>
      </c>
      <c r="AC875" s="4" t="s">
        <v>91</v>
      </c>
      <c r="AD875" s="4" t="s">
        <v>91</v>
      </c>
      <c r="AE875" s="4">
        <v>0</v>
      </c>
      <c r="AF875" s="4">
        <v>0</v>
      </c>
      <c r="AG875" s="4">
        <f>tussenblad!J864</f>
        <v>0</v>
      </c>
      <c r="AH875" s="4">
        <f>tussenblad!I864</f>
        <v>0</v>
      </c>
    </row>
    <row r="876" spans="1:34" x14ac:dyDescent="0.2">
      <c r="A876" s="4" t="s">
        <v>93</v>
      </c>
      <c r="B876" s="4" t="str">
        <f>IF(C876=0,"&lt;BLANK&gt;",Basisgegevens!$F$3)</f>
        <v>&lt;BLANK&gt;</v>
      </c>
      <c r="C876" s="4">
        <f>tussenblad!E865</f>
        <v>0</v>
      </c>
      <c r="D876" s="4">
        <f>tussenblad!H865</f>
        <v>0</v>
      </c>
      <c r="E876" s="25">
        <f>tussenblad!N865</f>
        <v>0</v>
      </c>
      <c r="F876" s="4">
        <f>tussenblad!O865</f>
        <v>0</v>
      </c>
      <c r="G876" s="4">
        <f>tussenblad!P865</f>
        <v>0</v>
      </c>
      <c r="H876" s="25">
        <f>tussenblad!BT865</f>
        <v>0</v>
      </c>
      <c r="I876" s="4">
        <f>tussenblad!Q865</f>
        <v>0</v>
      </c>
      <c r="J876" s="26">
        <f>tussenblad!R865</f>
        <v>0</v>
      </c>
      <c r="K876" s="4">
        <f>IF(tussenblad!$F865="HC","",tussenblad!F865)</f>
        <v>0</v>
      </c>
      <c r="L876" s="4">
        <f>IF(tussenblad!$F865="HC",1,0)</f>
        <v>0</v>
      </c>
      <c r="M876" s="4" t="str">
        <f>IF(tussenblad!V865="Uit",2,"")</f>
        <v/>
      </c>
      <c r="N876" s="4">
        <f>tussenblad!W865</f>
        <v>0</v>
      </c>
      <c r="O876" s="4">
        <f>tussenblad!BV865</f>
        <v>0</v>
      </c>
      <c r="P876" s="4">
        <f>tussenblad!BW865</f>
        <v>0</v>
      </c>
      <c r="Q876" s="4">
        <f>tussenblad!BX865</f>
        <v>0</v>
      </c>
      <c r="R876" s="4">
        <f>tussenblad!BY865</f>
        <v>0</v>
      </c>
      <c r="S876" s="4">
        <f>tussenblad!BZ865</f>
        <v>0</v>
      </c>
      <c r="T876" s="4">
        <f>tussenblad!CA865</f>
        <v>0</v>
      </c>
      <c r="U876" s="4">
        <f>tussenblad!CB865</f>
        <v>0</v>
      </c>
      <c r="V876" s="4">
        <f>tussenblad!CC865</f>
        <v>0</v>
      </c>
      <c r="W876" s="4" t="s">
        <v>94</v>
      </c>
      <c r="X876" s="4" t="s">
        <v>94</v>
      </c>
      <c r="Y876" s="4" t="s">
        <v>94</v>
      </c>
      <c r="Z876" s="4" t="s">
        <v>95</v>
      </c>
      <c r="AA876" s="4" t="s">
        <v>95</v>
      </c>
      <c r="AB876" s="4" t="s">
        <v>95</v>
      </c>
      <c r="AC876" s="4" t="s">
        <v>91</v>
      </c>
      <c r="AD876" s="4" t="s">
        <v>91</v>
      </c>
      <c r="AE876" s="4">
        <v>0</v>
      </c>
      <c r="AF876" s="4">
        <v>0</v>
      </c>
      <c r="AG876" s="4">
        <f>tussenblad!J865</f>
        <v>0</v>
      </c>
      <c r="AH876" s="4">
        <f>tussenblad!I865</f>
        <v>0</v>
      </c>
    </row>
    <row r="877" spans="1:34" x14ac:dyDescent="0.2">
      <c r="A877" s="4" t="s">
        <v>93</v>
      </c>
      <c r="B877" s="4" t="str">
        <f>IF(C877=0,"&lt;BLANK&gt;",Basisgegevens!$F$3)</f>
        <v>&lt;BLANK&gt;</v>
      </c>
      <c r="C877" s="4">
        <f>tussenblad!E866</f>
        <v>0</v>
      </c>
      <c r="D877" s="4">
        <f>tussenblad!H866</f>
        <v>0</v>
      </c>
      <c r="E877" s="25">
        <f>tussenblad!N866</f>
        <v>0</v>
      </c>
      <c r="F877" s="4">
        <f>tussenblad!O866</f>
        <v>0</v>
      </c>
      <c r="G877" s="4">
        <f>tussenblad!P866</f>
        <v>0</v>
      </c>
      <c r="H877" s="25">
        <f>tussenblad!BT866</f>
        <v>0</v>
      </c>
      <c r="I877" s="4">
        <f>tussenblad!Q866</f>
        <v>0</v>
      </c>
      <c r="J877" s="26">
        <f>tussenblad!R866</f>
        <v>0</v>
      </c>
      <c r="K877" s="4">
        <f>IF(tussenblad!$F866="HC","",tussenblad!F866)</f>
        <v>0</v>
      </c>
      <c r="L877" s="4">
        <f>IF(tussenblad!$F866="HC",1,0)</f>
        <v>0</v>
      </c>
      <c r="M877" s="4" t="str">
        <f>IF(tussenblad!V866="Uit",2,"")</f>
        <v/>
      </c>
      <c r="N877" s="4">
        <f>tussenblad!W866</f>
        <v>0</v>
      </c>
      <c r="O877" s="4">
        <f>tussenblad!BV866</f>
        <v>0</v>
      </c>
      <c r="P877" s="4">
        <f>tussenblad!BW866</f>
        <v>0</v>
      </c>
      <c r="Q877" s="4">
        <f>tussenblad!BX866</f>
        <v>0</v>
      </c>
      <c r="R877" s="4">
        <f>tussenblad!BY866</f>
        <v>0</v>
      </c>
      <c r="S877" s="4">
        <f>tussenblad!BZ866</f>
        <v>0</v>
      </c>
      <c r="T877" s="4">
        <f>tussenblad!CA866</f>
        <v>0</v>
      </c>
      <c r="U877" s="4">
        <f>tussenblad!CB866</f>
        <v>0</v>
      </c>
      <c r="V877" s="4">
        <f>tussenblad!CC866</f>
        <v>0</v>
      </c>
      <c r="W877" s="4" t="s">
        <v>94</v>
      </c>
      <c r="X877" s="4" t="s">
        <v>94</v>
      </c>
      <c r="Y877" s="4" t="s">
        <v>94</v>
      </c>
      <c r="Z877" s="4" t="s">
        <v>95</v>
      </c>
      <c r="AA877" s="4" t="s">
        <v>95</v>
      </c>
      <c r="AB877" s="4" t="s">
        <v>95</v>
      </c>
      <c r="AC877" s="4" t="s">
        <v>91</v>
      </c>
      <c r="AD877" s="4" t="s">
        <v>91</v>
      </c>
      <c r="AE877" s="4">
        <v>0</v>
      </c>
      <c r="AF877" s="4">
        <v>0</v>
      </c>
      <c r="AG877" s="4">
        <f>tussenblad!J866</f>
        <v>0</v>
      </c>
      <c r="AH877" s="4">
        <f>tussenblad!I866</f>
        <v>0</v>
      </c>
    </row>
    <row r="878" spans="1:34" x14ac:dyDescent="0.2">
      <c r="A878" s="4" t="s">
        <v>93</v>
      </c>
      <c r="B878" s="4" t="str">
        <f>IF(C878=0,"&lt;BLANK&gt;",Basisgegevens!$F$3)</f>
        <v>&lt;BLANK&gt;</v>
      </c>
      <c r="C878" s="4">
        <f>tussenblad!E867</f>
        <v>0</v>
      </c>
      <c r="D878" s="4">
        <f>tussenblad!H867</f>
        <v>0</v>
      </c>
      <c r="E878" s="25">
        <f>tussenblad!N867</f>
        <v>0</v>
      </c>
      <c r="F878" s="4">
        <f>tussenblad!O867</f>
        <v>0</v>
      </c>
      <c r="G878" s="4">
        <f>tussenblad!P867</f>
        <v>0</v>
      </c>
      <c r="H878" s="25">
        <f>tussenblad!BT867</f>
        <v>0</v>
      </c>
      <c r="I878" s="4">
        <f>tussenblad!Q867</f>
        <v>0</v>
      </c>
      <c r="J878" s="26">
        <f>tussenblad!R867</f>
        <v>0</v>
      </c>
      <c r="K878" s="4">
        <f>IF(tussenblad!$F867="HC","",tussenblad!F867)</f>
        <v>0</v>
      </c>
      <c r="L878" s="4">
        <f>IF(tussenblad!$F867="HC",1,0)</f>
        <v>0</v>
      </c>
      <c r="M878" s="4" t="str">
        <f>IF(tussenblad!V867="Uit",2,"")</f>
        <v/>
      </c>
      <c r="N878" s="4">
        <f>tussenblad!W867</f>
        <v>0</v>
      </c>
      <c r="O878" s="4">
        <f>tussenblad!BV867</f>
        <v>0</v>
      </c>
      <c r="P878" s="4">
        <f>tussenblad!BW867</f>
        <v>0</v>
      </c>
      <c r="Q878" s="4">
        <f>tussenblad!BX867</f>
        <v>0</v>
      </c>
      <c r="R878" s="4">
        <f>tussenblad!BY867</f>
        <v>0</v>
      </c>
      <c r="S878" s="4">
        <f>tussenblad!BZ867</f>
        <v>0</v>
      </c>
      <c r="T878" s="4">
        <f>tussenblad!CA867</f>
        <v>0</v>
      </c>
      <c r="U878" s="4">
        <f>tussenblad!CB867</f>
        <v>0</v>
      </c>
      <c r="V878" s="4">
        <f>tussenblad!CC867</f>
        <v>0</v>
      </c>
      <c r="W878" s="4" t="s">
        <v>94</v>
      </c>
      <c r="X878" s="4" t="s">
        <v>94</v>
      </c>
      <c r="Y878" s="4" t="s">
        <v>94</v>
      </c>
      <c r="Z878" s="4" t="s">
        <v>95</v>
      </c>
      <c r="AA878" s="4" t="s">
        <v>95</v>
      </c>
      <c r="AB878" s="4" t="s">
        <v>95</v>
      </c>
      <c r="AC878" s="4" t="s">
        <v>91</v>
      </c>
      <c r="AD878" s="4" t="s">
        <v>91</v>
      </c>
      <c r="AE878" s="4">
        <v>0</v>
      </c>
      <c r="AF878" s="4">
        <v>0</v>
      </c>
      <c r="AG878" s="4">
        <f>tussenblad!J867</f>
        <v>0</v>
      </c>
      <c r="AH878" s="4">
        <f>tussenblad!I867</f>
        <v>0</v>
      </c>
    </row>
    <row r="879" spans="1:34" x14ac:dyDescent="0.2">
      <c r="A879" s="4" t="s">
        <v>93</v>
      </c>
      <c r="B879" s="4" t="str">
        <f>IF(C879=0,"&lt;BLANK&gt;",Basisgegevens!$F$3)</f>
        <v>&lt;BLANK&gt;</v>
      </c>
      <c r="C879" s="4">
        <f>tussenblad!E868</f>
        <v>0</v>
      </c>
      <c r="D879" s="4">
        <f>tussenblad!H868</f>
        <v>0</v>
      </c>
      <c r="E879" s="25">
        <f>tussenblad!N868</f>
        <v>0</v>
      </c>
      <c r="F879" s="4">
        <f>tussenblad!O868</f>
        <v>0</v>
      </c>
      <c r="G879" s="4">
        <f>tussenblad!P868</f>
        <v>0</v>
      </c>
      <c r="H879" s="25">
        <f>tussenblad!BT868</f>
        <v>0</v>
      </c>
      <c r="I879" s="4">
        <f>tussenblad!Q868</f>
        <v>0</v>
      </c>
      <c r="J879" s="26">
        <f>tussenblad!R868</f>
        <v>0</v>
      </c>
      <c r="K879" s="4">
        <f>IF(tussenblad!$F868="HC","",tussenblad!F868)</f>
        <v>0</v>
      </c>
      <c r="L879" s="4">
        <f>IF(tussenblad!$F868="HC",1,0)</f>
        <v>0</v>
      </c>
      <c r="M879" s="4" t="str">
        <f>IF(tussenblad!V868="Uit",2,"")</f>
        <v/>
      </c>
      <c r="N879" s="4">
        <f>tussenblad!W868</f>
        <v>0</v>
      </c>
      <c r="O879" s="4">
        <f>tussenblad!BV868</f>
        <v>0</v>
      </c>
      <c r="P879" s="4">
        <f>tussenblad!BW868</f>
        <v>0</v>
      </c>
      <c r="Q879" s="4">
        <f>tussenblad!BX868</f>
        <v>0</v>
      </c>
      <c r="R879" s="4">
        <f>tussenblad!BY868</f>
        <v>0</v>
      </c>
      <c r="S879" s="4">
        <f>tussenblad!BZ868</f>
        <v>0</v>
      </c>
      <c r="T879" s="4">
        <f>tussenblad!CA868</f>
        <v>0</v>
      </c>
      <c r="U879" s="4">
        <f>tussenblad!CB868</f>
        <v>0</v>
      </c>
      <c r="V879" s="4">
        <f>tussenblad!CC868</f>
        <v>0</v>
      </c>
      <c r="W879" s="4" t="s">
        <v>94</v>
      </c>
      <c r="X879" s="4" t="s">
        <v>94</v>
      </c>
      <c r="Y879" s="4" t="s">
        <v>94</v>
      </c>
      <c r="Z879" s="4" t="s">
        <v>95</v>
      </c>
      <c r="AA879" s="4" t="s">
        <v>95</v>
      </c>
      <c r="AB879" s="4" t="s">
        <v>95</v>
      </c>
      <c r="AC879" s="4" t="s">
        <v>91</v>
      </c>
      <c r="AD879" s="4" t="s">
        <v>91</v>
      </c>
      <c r="AE879" s="4">
        <v>0</v>
      </c>
      <c r="AF879" s="4">
        <v>0</v>
      </c>
      <c r="AG879" s="4">
        <f>tussenblad!J868</f>
        <v>0</v>
      </c>
      <c r="AH879" s="4">
        <f>tussenblad!I868</f>
        <v>0</v>
      </c>
    </row>
    <row r="880" spans="1:34" x14ac:dyDescent="0.2">
      <c r="A880" s="4" t="s">
        <v>93</v>
      </c>
      <c r="B880" s="4" t="str">
        <f>IF(C880=0,"&lt;BLANK&gt;",Basisgegevens!$F$3)</f>
        <v>&lt;BLANK&gt;</v>
      </c>
      <c r="C880" s="4">
        <f>tussenblad!E869</f>
        <v>0</v>
      </c>
      <c r="D880" s="4">
        <f>tussenblad!H869</f>
        <v>0</v>
      </c>
      <c r="E880" s="25">
        <f>tussenblad!N869</f>
        <v>0</v>
      </c>
      <c r="F880" s="4">
        <f>tussenblad!O869</f>
        <v>0</v>
      </c>
      <c r="G880" s="4">
        <f>tussenblad!P869</f>
        <v>0</v>
      </c>
      <c r="H880" s="25">
        <f>tussenblad!BT869</f>
        <v>0</v>
      </c>
      <c r="I880" s="4">
        <f>tussenblad!Q869</f>
        <v>0</v>
      </c>
      <c r="J880" s="26">
        <f>tussenblad!R869</f>
        <v>0</v>
      </c>
      <c r="K880" s="4">
        <f>IF(tussenblad!$F869="HC","",tussenblad!F869)</f>
        <v>0</v>
      </c>
      <c r="L880" s="4">
        <f>IF(tussenblad!$F869="HC",1,0)</f>
        <v>0</v>
      </c>
      <c r="M880" s="4" t="str">
        <f>IF(tussenblad!V869="Uit",2,"")</f>
        <v/>
      </c>
      <c r="N880" s="4">
        <f>tussenblad!W869</f>
        <v>0</v>
      </c>
      <c r="O880" s="4">
        <f>tussenblad!BV869</f>
        <v>0</v>
      </c>
      <c r="P880" s="4">
        <f>tussenblad!BW869</f>
        <v>0</v>
      </c>
      <c r="Q880" s="4">
        <f>tussenblad!BX869</f>
        <v>0</v>
      </c>
      <c r="R880" s="4">
        <f>tussenblad!BY869</f>
        <v>0</v>
      </c>
      <c r="S880" s="4">
        <f>tussenblad!BZ869</f>
        <v>0</v>
      </c>
      <c r="T880" s="4">
        <f>tussenblad!CA869</f>
        <v>0</v>
      </c>
      <c r="U880" s="4">
        <f>tussenblad!CB869</f>
        <v>0</v>
      </c>
      <c r="V880" s="4">
        <f>tussenblad!CC869</f>
        <v>0</v>
      </c>
      <c r="W880" s="4" t="s">
        <v>94</v>
      </c>
      <c r="X880" s="4" t="s">
        <v>94</v>
      </c>
      <c r="Y880" s="4" t="s">
        <v>94</v>
      </c>
      <c r="Z880" s="4" t="s">
        <v>95</v>
      </c>
      <c r="AA880" s="4" t="s">
        <v>95</v>
      </c>
      <c r="AB880" s="4" t="s">
        <v>95</v>
      </c>
      <c r="AC880" s="4" t="s">
        <v>91</v>
      </c>
      <c r="AD880" s="4" t="s">
        <v>91</v>
      </c>
      <c r="AE880" s="4">
        <v>0</v>
      </c>
      <c r="AF880" s="4">
        <v>0</v>
      </c>
      <c r="AG880" s="4">
        <f>tussenblad!J869</f>
        <v>0</v>
      </c>
      <c r="AH880" s="4">
        <f>tussenblad!I869</f>
        <v>0</v>
      </c>
    </row>
    <row r="881" spans="1:34" x14ac:dyDescent="0.2">
      <c r="A881" s="4" t="s">
        <v>93</v>
      </c>
      <c r="B881" s="4" t="str">
        <f>IF(C881=0,"&lt;BLANK&gt;",Basisgegevens!$F$3)</f>
        <v>&lt;BLANK&gt;</v>
      </c>
      <c r="C881" s="4">
        <f>tussenblad!E870</f>
        <v>0</v>
      </c>
      <c r="D881" s="4">
        <f>tussenblad!H870</f>
        <v>0</v>
      </c>
      <c r="E881" s="25">
        <f>tussenblad!N870</f>
        <v>0</v>
      </c>
      <c r="F881" s="4">
        <f>tussenblad!O870</f>
        <v>0</v>
      </c>
      <c r="G881" s="4">
        <f>tussenblad!P870</f>
        <v>0</v>
      </c>
      <c r="H881" s="25">
        <f>tussenblad!BT870</f>
        <v>0</v>
      </c>
      <c r="I881" s="4">
        <f>tussenblad!Q870</f>
        <v>0</v>
      </c>
      <c r="J881" s="26">
        <f>tussenblad!R870</f>
        <v>0</v>
      </c>
      <c r="K881" s="4">
        <f>IF(tussenblad!$F870="HC","",tussenblad!F870)</f>
        <v>0</v>
      </c>
      <c r="L881" s="4">
        <f>IF(tussenblad!$F870="HC",1,0)</f>
        <v>0</v>
      </c>
      <c r="M881" s="4" t="str">
        <f>IF(tussenblad!V870="Uit",2,"")</f>
        <v/>
      </c>
      <c r="N881" s="4">
        <f>tussenblad!W870</f>
        <v>0</v>
      </c>
      <c r="O881" s="4">
        <f>tussenblad!BV870</f>
        <v>0</v>
      </c>
      <c r="P881" s="4">
        <f>tussenblad!BW870</f>
        <v>0</v>
      </c>
      <c r="Q881" s="4">
        <f>tussenblad!BX870</f>
        <v>0</v>
      </c>
      <c r="R881" s="4">
        <f>tussenblad!BY870</f>
        <v>0</v>
      </c>
      <c r="S881" s="4">
        <f>tussenblad!BZ870</f>
        <v>0</v>
      </c>
      <c r="T881" s="4">
        <f>tussenblad!CA870</f>
        <v>0</v>
      </c>
      <c r="U881" s="4">
        <f>tussenblad!CB870</f>
        <v>0</v>
      </c>
      <c r="V881" s="4">
        <f>tussenblad!CC870</f>
        <v>0</v>
      </c>
      <c r="W881" s="4" t="s">
        <v>94</v>
      </c>
      <c r="X881" s="4" t="s">
        <v>94</v>
      </c>
      <c r="Y881" s="4" t="s">
        <v>94</v>
      </c>
      <c r="Z881" s="4" t="s">
        <v>95</v>
      </c>
      <c r="AA881" s="4" t="s">
        <v>95</v>
      </c>
      <c r="AB881" s="4" t="s">
        <v>95</v>
      </c>
      <c r="AC881" s="4" t="s">
        <v>91</v>
      </c>
      <c r="AD881" s="4" t="s">
        <v>91</v>
      </c>
      <c r="AE881" s="4">
        <v>0</v>
      </c>
      <c r="AF881" s="4">
        <v>0</v>
      </c>
      <c r="AG881" s="4">
        <f>tussenblad!J870</f>
        <v>0</v>
      </c>
      <c r="AH881" s="4">
        <f>tussenblad!I870</f>
        <v>0</v>
      </c>
    </row>
    <row r="882" spans="1:34" x14ac:dyDescent="0.2">
      <c r="A882" s="4" t="s">
        <v>93</v>
      </c>
      <c r="B882" s="4" t="str">
        <f>IF(C882=0,"&lt;BLANK&gt;",Basisgegevens!$F$3)</f>
        <v>&lt;BLANK&gt;</v>
      </c>
      <c r="C882" s="4">
        <f>tussenblad!E871</f>
        <v>0</v>
      </c>
      <c r="D882" s="4">
        <f>tussenblad!H871</f>
        <v>0</v>
      </c>
      <c r="E882" s="25">
        <f>tussenblad!N871</f>
        <v>0</v>
      </c>
      <c r="F882" s="4">
        <f>tussenblad!O871</f>
        <v>0</v>
      </c>
      <c r="G882" s="4">
        <f>tussenblad!P871</f>
        <v>0</v>
      </c>
      <c r="H882" s="25">
        <f>tussenblad!BT871</f>
        <v>0</v>
      </c>
      <c r="I882" s="4">
        <f>tussenblad!Q871</f>
        <v>0</v>
      </c>
      <c r="J882" s="26">
        <f>tussenblad!R871</f>
        <v>0</v>
      </c>
      <c r="K882" s="4">
        <f>IF(tussenblad!$F871="HC","",tussenblad!F871)</f>
        <v>0</v>
      </c>
      <c r="L882" s="4">
        <f>IF(tussenblad!$F871="HC",1,0)</f>
        <v>0</v>
      </c>
      <c r="M882" s="4" t="str">
        <f>IF(tussenblad!V871="Uit",2,"")</f>
        <v/>
      </c>
      <c r="N882" s="4">
        <f>tussenblad!W871</f>
        <v>0</v>
      </c>
      <c r="O882" s="4">
        <f>tussenblad!BV871</f>
        <v>0</v>
      </c>
      <c r="P882" s="4">
        <f>tussenblad!BW871</f>
        <v>0</v>
      </c>
      <c r="Q882" s="4">
        <f>tussenblad!BX871</f>
        <v>0</v>
      </c>
      <c r="R882" s="4">
        <f>tussenblad!BY871</f>
        <v>0</v>
      </c>
      <c r="S882" s="4">
        <f>tussenblad!BZ871</f>
        <v>0</v>
      </c>
      <c r="T882" s="4">
        <f>tussenblad!CA871</f>
        <v>0</v>
      </c>
      <c r="U882" s="4">
        <f>tussenblad!CB871</f>
        <v>0</v>
      </c>
      <c r="V882" s="4">
        <f>tussenblad!CC871</f>
        <v>0</v>
      </c>
      <c r="W882" s="4" t="s">
        <v>94</v>
      </c>
      <c r="X882" s="4" t="s">
        <v>94</v>
      </c>
      <c r="Y882" s="4" t="s">
        <v>94</v>
      </c>
      <c r="Z882" s="4" t="s">
        <v>95</v>
      </c>
      <c r="AA882" s="4" t="s">
        <v>95</v>
      </c>
      <c r="AB882" s="4" t="s">
        <v>95</v>
      </c>
      <c r="AC882" s="4" t="s">
        <v>91</v>
      </c>
      <c r="AD882" s="4" t="s">
        <v>91</v>
      </c>
      <c r="AE882" s="4">
        <v>0</v>
      </c>
      <c r="AF882" s="4">
        <v>0</v>
      </c>
      <c r="AG882" s="4">
        <f>tussenblad!J871</f>
        <v>0</v>
      </c>
      <c r="AH882" s="4">
        <f>tussenblad!I871</f>
        <v>0</v>
      </c>
    </row>
    <row r="883" spans="1:34" x14ac:dyDescent="0.2">
      <c r="A883" s="4" t="s">
        <v>93</v>
      </c>
      <c r="B883" s="4" t="str">
        <f>IF(C883=0,"&lt;BLANK&gt;",Basisgegevens!$F$3)</f>
        <v>&lt;BLANK&gt;</v>
      </c>
      <c r="C883" s="4">
        <f>tussenblad!E872</f>
        <v>0</v>
      </c>
      <c r="D883" s="4">
        <f>tussenblad!H872</f>
        <v>0</v>
      </c>
      <c r="E883" s="25">
        <f>tussenblad!N872</f>
        <v>0</v>
      </c>
      <c r="F883" s="4">
        <f>tussenblad!O872</f>
        <v>0</v>
      </c>
      <c r="G883" s="4">
        <f>tussenblad!P872</f>
        <v>0</v>
      </c>
      <c r="H883" s="25">
        <f>tussenblad!BT872</f>
        <v>0</v>
      </c>
      <c r="I883" s="4">
        <f>tussenblad!Q872</f>
        <v>0</v>
      </c>
      <c r="J883" s="26">
        <f>tussenblad!R872</f>
        <v>0</v>
      </c>
      <c r="K883" s="4">
        <f>IF(tussenblad!$F872="HC","",tussenblad!F872)</f>
        <v>0</v>
      </c>
      <c r="L883" s="4">
        <f>IF(tussenblad!$F872="HC",1,0)</f>
        <v>0</v>
      </c>
      <c r="M883" s="4" t="str">
        <f>IF(tussenblad!V872="Uit",2,"")</f>
        <v/>
      </c>
      <c r="N883" s="4">
        <f>tussenblad!W872</f>
        <v>0</v>
      </c>
      <c r="O883" s="4">
        <f>tussenblad!BV872</f>
        <v>0</v>
      </c>
      <c r="P883" s="4">
        <f>tussenblad!BW872</f>
        <v>0</v>
      </c>
      <c r="Q883" s="4">
        <f>tussenblad!BX872</f>
        <v>0</v>
      </c>
      <c r="R883" s="4">
        <f>tussenblad!BY872</f>
        <v>0</v>
      </c>
      <c r="S883" s="4">
        <f>tussenblad!BZ872</f>
        <v>0</v>
      </c>
      <c r="T883" s="4">
        <f>tussenblad!CA872</f>
        <v>0</v>
      </c>
      <c r="U883" s="4">
        <f>tussenblad!CB872</f>
        <v>0</v>
      </c>
      <c r="V883" s="4">
        <f>tussenblad!CC872</f>
        <v>0</v>
      </c>
      <c r="W883" s="4" t="s">
        <v>94</v>
      </c>
      <c r="X883" s="4" t="s">
        <v>94</v>
      </c>
      <c r="Y883" s="4" t="s">
        <v>94</v>
      </c>
      <c r="Z883" s="4" t="s">
        <v>95</v>
      </c>
      <c r="AA883" s="4" t="s">
        <v>95</v>
      </c>
      <c r="AB883" s="4" t="s">
        <v>95</v>
      </c>
      <c r="AC883" s="4" t="s">
        <v>91</v>
      </c>
      <c r="AD883" s="4" t="s">
        <v>91</v>
      </c>
      <c r="AE883" s="4">
        <v>0</v>
      </c>
      <c r="AF883" s="4">
        <v>0</v>
      </c>
      <c r="AG883" s="4">
        <f>tussenblad!J872</f>
        <v>0</v>
      </c>
      <c r="AH883" s="4">
        <f>tussenblad!I872</f>
        <v>0</v>
      </c>
    </row>
    <row r="884" spans="1:34" x14ac:dyDescent="0.2">
      <c r="A884" s="4" t="s">
        <v>93</v>
      </c>
      <c r="B884" s="4" t="str">
        <f>IF(C884=0,"&lt;BLANK&gt;",Basisgegevens!$F$3)</f>
        <v>&lt;BLANK&gt;</v>
      </c>
      <c r="C884" s="4">
        <f>tussenblad!E873</f>
        <v>0</v>
      </c>
      <c r="D884" s="4">
        <f>tussenblad!H873</f>
        <v>0</v>
      </c>
      <c r="E884" s="25">
        <f>tussenblad!N873</f>
        <v>0</v>
      </c>
      <c r="F884" s="4">
        <f>tussenblad!O873</f>
        <v>0</v>
      </c>
      <c r="G884" s="4">
        <f>tussenblad!P873</f>
        <v>0</v>
      </c>
      <c r="H884" s="25">
        <f>tussenblad!BT873</f>
        <v>0</v>
      </c>
      <c r="I884" s="4">
        <f>tussenblad!Q873</f>
        <v>0</v>
      </c>
      <c r="J884" s="26">
        <f>tussenblad!R873</f>
        <v>0</v>
      </c>
      <c r="K884" s="4">
        <f>IF(tussenblad!$F873="HC","",tussenblad!F873)</f>
        <v>0</v>
      </c>
      <c r="L884" s="4">
        <f>IF(tussenblad!$F873="HC",1,0)</f>
        <v>0</v>
      </c>
      <c r="M884" s="4" t="str">
        <f>IF(tussenblad!V873="Uit",2,"")</f>
        <v/>
      </c>
      <c r="N884" s="4">
        <f>tussenblad!W873</f>
        <v>0</v>
      </c>
      <c r="O884" s="4">
        <f>tussenblad!BV873</f>
        <v>0</v>
      </c>
      <c r="P884" s="4">
        <f>tussenblad!BW873</f>
        <v>0</v>
      </c>
      <c r="Q884" s="4">
        <f>tussenblad!BX873</f>
        <v>0</v>
      </c>
      <c r="R884" s="4">
        <f>tussenblad!BY873</f>
        <v>0</v>
      </c>
      <c r="S884" s="4">
        <f>tussenblad!BZ873</f>
        <v>0</v>
      </c>
      <c r="T884" s="4">
        <f>tussenblad!CA873</f>
        <v>0</v>
      </c>
      <c r="U884" s="4">
        <f>tussenblad!CB873</f>
        <v>0</v>
      </c>
      <c r="V884" s="4">
        <f>tussenblad!CC873</f>
        <v>0</v>
      </c>
      <c r="W884" s="4" t="s">
        <v>94</v>
      </c>
      <c r="X884" s="4" t="s">
        <v>94</v>
      </c>
      <c r="Y884" s="4" t="s">
        <v>94</v>
      </c>
      <c r="Z884" s="4" t="s">
        <v>95</v>
      </c>
      <c r="AA884" s="4" t="s">
        <v>95</v>
      </c>
      <c r="AB884" s="4" t="s">
        <v>95</v>
      </c>
      <c r="AC884" s="4" t="s">
        <v>91</v>
      </c>
      <c r="AD884" s="4" t="s">
        <v>91</v>
      </c>
      <c r="AE884" s="4">
        <v>0</v>
      </c>
      <c r="AF884" s="4">
        <v>0</v>
      </c>
      <c r="AG884" s="4">
        <f>tussenblad!J873</f>
        <v>0</v>
      </c>
      <c r="AH884" s="4">
        <f>tussenblad!I873</f>
        <v>0</v>
      </c>
    </row>
    <row r="885" spans="1:34" x14ac:dyDescent="0.2">
      <c r="A885" s="4" t="s">
        <v>93</v>
      </c>
      <c r="B885" s="4" t="str">
        <f>IF(C885=0,"&lt;BLANK&gt;",Basisgegevens!$F$3)</f>
        <v>&lt;BLANK&gt;</v>
      </c>
      <c r="C885" s="4">
        <f>tussenblad!E874</f>
        <v>0</v>
      </c>
      <c r="D885" s="4">
        <f>tussenblad!H874</f>
        <v>0</v>
      </c>
      <c r="E885" s="25">
        <f>tussenblad!N874</f>
        <v>0</v>
      </c>
      <c r="F885" s="4">
        <f>tussenblad!O874</f>
        <v>0</v>
      </c>
      <c r="G885" s="4">
        <f>tussenblad!P874</f>
        <v>0</v>
      </c>
      <c r="H885" s="25">
        <f>tussenblad!BT874</f>
        <v>0</v>
      </c>
      <c r="I885" s="4">
        <f>tussenblad!Q874</f>
        <v>0</v>
      </c>
      <c r="J885" s="26">
        <f>tussenblad!R874</f>
        <v>0</v>
      </c>
      <c r="K885" s="4">
        <f>IF(tussenblad!$F874="HC","",tussenblad!F874)</f>
        <v>0</v>
      </c>
      <c r="L885" s="4">
        <f>IF(tussenblad!$F874="HC",1,0)</f>
        <v>0</v>
      </c>
      <c r="M885" s="4" t="str">
        <f>IF(tussenblad!V874="Uit",2,"")</f>
        <v/>
      </c>
      <c r="N885" s="4">
        <f>tussenblad!W874</f>
        <v>0</v>
      </c>
      <c r="O885" s="4">
        <f>tussenblad!BV874</f>
        <v>0</v>
      </c>
      <c r="P885" s="4">
        <f>tussenblad!BW874</f>
        <v>0</v>
      </c>
      <c r="Q885" s="4">
        <f>tussenblad!BX874</f>
        <v>0</v>
      </c>
      <c r="R885" s="4">
        <f>tussenblad!BY874</f>
        <v>0</v>
      </c>
      <c r="S885" s="4">
        <f>tussenblad!BZ874</f>
        <v>0</v>
      </c>
      <c r="T885" s="4">
        <f>tussenblad!CA874</f>
        <v>0</v>
      </c>
      <c r="U885" s="4">
        <f>tussenblad!CB874</f>
        <v>0</v>
      </c>
      <c r="V885" s="4">
        <f>tussenblad!CC874</f>
        <v>0</v>
      </c>
      <c r="W885" s="4" t="s">
        <v>94</v>
      </c>
      <c r="X885" s="4" t="s">
        <v>94</v>
      </c>
      <c r="Y885" s="4" t="s">
        <v>94</v>
      </c>
      <c r="Z885" s="4" t="s">
        <v>95</v>
      </c>
      <c r="AA885" s="4" t="s">
        <v>95</v>
      </c>
      <c r="AB885" s="4" t="s">
        <v>95</v>
      </c>
      <c r="AC885" s="4" t="s">
        <v>91</v>
      </c>
      <c r="AD885" s="4" t="s">
        <v>91</v>
      </c>
      <c r="AE885" s="4">
        <v>0</v>
      </c>
      <c r="AF885" s="4">
        <v>0</v>
      </c>
      <c r="AG885" s="4">
        <f>tussenblad!J874</f>
        <v>0</v>
      </c>
      <c r="AH885" s="4">
        <f>tussenblad!I874</f>
        <v>0</v>
      </c>
    </row>
    <row r="886" spans="1:34" x14ac:dyDescent="0.2">
      <c r="A886" s="4" t="s">
        <v>93</v>
      </c>
      <c r="B886" s="4" t="str">
        <f>IF(C886=0,"&lt;BLANK&gt;",Basisgegevens!$F$3)</f>
        <v>&lt;BLANK&gt;</v>
      </c>
      <c r="C886" s="4">
        <f>tussenblad!E875</f>
        <v>0</v>
      </c>
      <c r="D886" s="4">
        <f>tussenblad!H875</f>
        <v>0</v>
      </c>
      <c r="E886" s="25">
        <f>tussenblad!N875</f>
        <v>0</v>
      </c>
      <c r="F886" s="4">
        <f>tussenblad!O875</f>
        <v>0</v>
      </c>
      <c r="G886" s="4">
        <f>tussenblad!P875</f>
        <v>0</v>
      </c>
      <c r="H886" s="25">
        <f>tussenblad!BT875</f>
        <v>0</v>
      </c>
      <c r="I886" s="4">
        <f>tussenblad!Q875</f>
        <v>0</v>
      </c>
      <c r="J886" s="26">
        <f>tussenblad!R875</f>
        <v>0</v>
      </c>
      <c r="K886" s="4">
        <f>IF(tussenblad!$F875="HC","",tussenblad!F875)</f>
        <v>0</v>
      </c>
      <c r="L886" s="4">
        <f>IF(tussenblad!$F875="HC",1,0)</f>
        <v>0</v>
      </c>
      <c r="M886" s="4" t="str">
        <f>IF(tussenblad!V875="Uit",2,"")</f>
        <v/>
      </c>
      <c r="N886" s="4">
        <f>tussenblad!W875</f>
        <v>0</v>
      </c>
      <c r="O886" s="4">
        <f>tussenblad!BV875</f>
        <v>0</v>
      </c>
      <c r="P886" s="4">
        <f>tussenblad!BW875</f>
        <v>0</v>
      </c>
      <c r="Q886" s="4">
        <f>tussenblad!BX875</f>
        <v>0</v>
      </c>
      <c r="R886" s="4">
        <f>tussenblad!BY875</f>
        <v>0</v>
      </c>
      <c r="S886" s="4">
        <f>tussenblad!BZ875</f>
        <v>0</v>
      </c>
      <c r="T886" s="4">
        <f>tussenblad!CA875</f>
        <v>0</v>
      </c>
      <c r="U886" s="4">
        <f>tussenblad!CB875</f>
        <v>0</v>
      </c>
      <c r="V886" s="4">
        <f>tussenblad!CC875</f>
        <v>0</v>
      </c>
      <c r="W886" s="4" t="s">
        <v>94</v>
      </c>
      <c r="X886" s="4" t="s">
        <v>94</v>
      </c>
      <c r="Y886" s="4" t="s">
        <v>94</v>
      </c>
      <c r="Z886" s="4" t="s">
        <v>95</v>
      </c>
      <c r="AA886" s="4" t="s">
        <v>95</v>
      </c>
      <c r="AB886" s="4" t="s">
        <v>95</v>
      </c>
      <c r="AC886" s="4" t="s">
        <v>91</v>
      </c>
      <c r="AD886" s="4" t="s">
        <v>91</v>
      </c>
      <c r="AE886" s="4">
        <v>0</v>
      </c>
      <c r="AF886" s="4">
        <v>0</v>
      </c>
      <c r="AG886" s="4">
        <f>tussenblad!J875</f>
        <v>0</v>
      </c>
      <c r="AH886" s="4">
        <f>tussenblad!I875</f>
        <v>0</v>
      </c>
    </row>
    <row r="887" spans="1:34" x14ac:dyDescent="0.2">
      <c r="A887" s="4" t="s">
        <v>93</v>
      </c>
      <c r="B887" s="4" t="str">
        <f>IF(C887=0,"&lt;BLANK&gt;",Basisgegevens!$F$3)</f>
        <v>&lt;BLANK&gt;</v>
      </c>
      <c r="C887" s="4">
        <f>tussenblad!E876</f>
        <v>0</v>
      </c>
      <c r="D887" s="4">
        <f>tussenblad!H876</f>
        <v>0</v>
      </c>
      <c r="E887" s="25">
        <f>tussenblad!N876</f>
        <v>0</v>
      </c>
      <c r="F887" s="4">
        <f>tussenblad!O876</f>
        <v>0</v>
      </c>
      <c r="G887" s="4">
        <f>tussenblad!P876</f>
        <v>0</v>
      </c>
      <c r="H887" s="25">
        <f>tussenblad!BT876</f>
        <v>0</v>
      </c>
      <c r="I887" s="4">
        <f>tussenblad!Q876</f>
        <v>0</v>
      </c>
      <c r="J887" s="26">
        <f>tussenblad!R876</f>
        <v>0</v>
      </c>
      <c r="K887" s="4">
        <f>IF(tussenblad!$F876="HC","",tussenblad!F876)</f>
        <v>0</v>
      </c>
      <c r="L887" s="4">
        <f>IF(tussenblad!$F876="HC",1,0)</f>
        <v>0</v>
      </c>
      <c r="M887" s="4" t="str">
        <f>IF(tussenblad!V876="Uit",2,"")</f>
        <v/>
      </c>
      <c r="N887" s="4">
        <f>tussenblad!W876</f>
        <v>0</v>
      </c>
      <c r="O887" s="4">
        <f>tussenblad!BV876</f>
        <v>0</v>
      </c>
      <c r="P887" s="4">
        <f>tussenblad!BW876</f>
        <v>0</v>
      </c>
      <c r="Q887" s="4">
        <f>tussenblad!BX876</f>
        <v>0</v>
      </c>
      <c r="R887" s="4">
        <f>tussenblad!BY876</f>
        <v>0</v>
      </c>
      <c r="S887" s="4">
        <f>tussenblad!BZ876</f>
        <v>0</v>
      </c>
      <c r="T887" s="4">
        <f>tussenblad!CA876</f>
        <v>0</v>
      </c>
      <c r="U887" s="4">
        <f>tussenblad!CB876</f>
        <v>0</v>
      </c>
      <c r="V887" s="4">
        <f>tussenblad!CC876</f>
        <v>0</v>
      </c>
      <c r="W887" s="4" t="s">
        <v>94</v>
      </c>
      <c r="X887" s="4" t="s">
        <v>94</v>
      </c>
      <c r="Y887" s="4" t="s">
        <v>94</v>
      </c>
      <c r="Z887" s="4" t="s">
        <v>95</v>
      </c>
      <c r="AA887" s="4" t="s">
        <v>95</v>
      </c>
      <c r="AB887" s="4" t="s">
        <v>95</v>
      </c>
      <c r="AC887" s="4" t="s">
        <v>91</v>
      </c>
      <c r="AD887" s="4" t="s">
        <v>91</v>
      </c>
      <c r="AE887" s="4">
        <v>0</v>
      </c>
      <c r="AF887" s="4">
        <v>0</v>
      </c>
      <c r="AG887" s="4">
        <f>tussenblad!J876</f>
        <v>0</v>
      </c>
      <c r="AH887" s="4">
        <f>tussenblad!I876</f>
        <v>0</v>
      </c>
    </row>
    <row r="888" spans="1:34" x14ac:dyDescent="0.2">
      <c r="A888" s="4" t="s">
        <v>93</v>
      </c>
      <c r="B888" s="4" t="str">
        <f>IF(C888=0,"&lt;BLANK&gt;",Basisgegevens!$F$3)</f>
        <v>&lt;BLANK&gt;</v>
      </c>
      <c r="C888" s="4">
        <f>tussenblad!E877</f>
        <v>0</v>
      </c>
      <c r="D888" s="4">
        <f>tussenblad!H877</f>
        <v>0</v>
      </c>
      <c r="E888" s="25">
        <f>tussenblad!N877</f>
        <v>0</v>
      </c>
      <c r="F888" s="4">
        <f>tussenblad!O877</f>
        <v>0</v>
      </c>
      <c r="G888" s="4">
        <f>tussenblad!P877</f>
        <v>0</v>
      </c>
      <c r="H888" s="25">
        <f>tussenblad!BT877</f>
        <v>0</v>
      </c>
      <c r="I888" s="4">
        <f>tussenblad!Q877</f>
        <v>0</v>
      </c>
      <c r="J888" s="26">
        <f>tussenblad!R877</f>
        <v>0</v>
      </c>
      <c r="K888" s="4">
        <f>IF(tussenblad!$F877="HC","",tussenblad!F877)</f>
        <v>0</v>
      </c>
      <c r="L888" s="4">
        <f>IF(tussenblad!$F877="HC",1,0)</f>
        <v>0</v>
      </c>
      <c r="M888" s="4" t="str">
        <f>IF(tussenblad!V877="Uit",2,"")</f>
        <v/>
      </c>
      <c r="N888" s="4">
        <f>tussenblad!W877</f>
        <v>0</v>
      </c>
      <c r="O888" s="4">
        <f>tussenblad!BV877</f>
        <v>0</v>
      </c>
      <c r="P888" s="4">
        <f>tussenblad!BW877</f>
        <v>0</v>
      </c>
      <c r="Q888" s="4">
        <f>tussenblad!BX877</f>
        <v>0</v>
      </c>
      <c r="R888" s="4">
        <f>tussenblad!BY877</f>
        <v>0</v>
      </c>
      <c r="S888" s="4">
        <f>tussenblad!BZ877</f>
        <v>0</v>
      </c>
      <c r="T888" s="4">
        <f>tussenblad!CA877</f>
        <v>0</v>
      </c>
      <c r="U888" s="4">
        <f>tussenblad!CB877</f>
        <v>0</v>
      </c>
      <c r="V888" s="4">
        <f>tussenblad!CC877</f>
        <v>0</v>
      </c>
      <c r="W888" s="4" t="s">
        <v>94</v>
      </c>
      <c r="X888" s="4" t="s">
        <v>94</v>
      </c>
      <c r="Y888" s="4" t="s">
        <v>94</v>
      </c>
      <c r="Z888" s="4" t="s">
        <v>95</v>
      </c>
      <c r="AA888" s="4" t="s">
        <v>95</v>
      </c>
      <c r="AB888" s="4" t="s">
        <v>95</v>
      </c>
      <c r="AC888" s="4" t="s">
        <v>91</v>
      </c>
      <c r="AD888" s="4" t="s">
        <v>91</v>
      </c>
      <c r="AE888" s="4">
        <v>0</v>
      </c>
      <c r="AF888" s="4">
        <v>0</v>
      </c>
      <c r="AG888" s="4">
        <f>tussenblad!J877</f>
        <v>0</v>
      </c>
      <c r="AH888" s="4">
        <f>tussenblad!I877</f>
        <v>0</v>
      </c>
    </row>
    <row r="889" spans="1:34" x14ac:dyDescent="0.2">
      <c r="A889" s="4" t="s">
        <v>93</v>
      </c>
      <c r="B889" s="4" t="str">
        <f>IF(C889=0,"&lt;BLANK&gt;",Basisgegevens!$F$3)</f>
        <v>&lt;BLANK&gt;</v>
      </c>
      <c r="C889" s="4">
        <f>tussenblad!E878</f>
        <v>0</v>
      </c>
      <c r="D889" s="4">
        <f>tussenblad!H878</f>
        <v>0</v>
      </c>
      <c r="E889" s="25">
        <f>tussenblad!N878</f>
        <v>0</v>
      </c>
      <c r="F889" s="4">
        <f>tussenblad!O878</f>
        <v>0</v>
      </c>
      <c r="G889" s="4">
        <f>tussenblad!P878</f>
        <v>0</v>
      </c>
      <c r="H889" s="25">
        <f>tussenblad!BT878</f>
        <v>0</v>
      </c>
      <c r="I889" s="4">
        <f>tussenblad!Q878</f>
        <v>0</v>
      </c>
      <c r="J889" s="26">
        <f>tussenblad!R878</f>
        <v>0</v>
      </c>
      <c r="K889" s="4">
        <f>IF(tussenblad!$F878="HC","",tussenblad!F878)</f>
        <v>0</v>
      </c>
      <c r="L889" s="4">
        <f>IF(tussenblad!$F878="HC",1,0)</f>
        <v>0</v>
      </c>
      <c r="M889" s="4" t="str">
        <f>IF(tussenblad!V878="Uit",2,"")</f>
        <v/>
      </c>
      <c r="N889" s="4">
        <f>tussenblad!W878</f>
        <v>0</v>
      </c>
      <c r="O889" s="4">
        <f>tussenblad!BV878</f>
        <v>0</v>
      </c>
      <c r="P889" s="4">
        <f>tussenblad!BW878</f>
        <v>0</v>
      </c>
      <c r="Q889" s="4">
        <f>tussenblad!BX878</f>
        <v>0</v>
      </c>
      <c r="R889" s="4">
        <f>tussenblad!BY878</f>
        <v>0</v>
      </c>
      <c r="S889" s="4">
        <f>tussenblad!BZ878</f>
        <v>0</v>
      </c>
      <c r="T889" s="4">
        <f>tussenblad!CA878</f>
        <v>0</v>
      </c>
      <c r="U889" s="4">
        <f>tussenblad!CB878</f>
        <v>0</v>
      </c>
      <c r="V889" s="4">
        <f>tussenblad!CC878</f>
        <v>0</v>
      </c>
      <c r="W889" s="4" t="s">
        <v>94</v>
      </c>
      <c r="X889" s="4" t="s">
        <v>94</v>
      </c>
      <c r="Y889" s="4" t="s">
        <v>94</v>
      </c>
      <c r="Z889" s="4" t="s">
        <v>95</v>
      </c>
      <c r="AA889" s="4" t="s">
        <v>95</v>
      </c>
      <c r="AB889" s="4" t="s">
        <v>95</v>
      </c>
      <c r="AC889" s="4" t="s">
        <v>91</v>
      </c>
      <c r="AD889" s="4" t="s">
        <v>91</v>
      </c>
      <c r="AE889" s="4">
        <v>0</v>
      </c>
      <c r="AF889" s="4">
        <v>0</v>
      </c>
      <c r="AG889" s="4">
        <f>tussenblad!J878</f>
        <v>0</v>
      </c>
      <c r="AH889" s="4">
        <f>tussenblad!I878</f>
        <v>0</v>
      </c>
    </row>
    <row r="890" spans="1:34" x14ac:dyDescent="0.2">
      <c r="A890" s="4" t="s">
        <v>93</v>
      </c>
      <c r="B890" s="4" t="str">
        <f>IF(C890=0,"&lt;BLANK&gt;",Basisgegevens!$F$3)</f>
        <v>&lt;BLANK&gt;</v>
      </c>
      <c r="C890" s="4">
        <f>tussenblad!E879</f>
        <v>0</v>
      </c>
      <c r="D890" s="4">
        <f>tussenblad!H879</f>
        <v>0</v>
      </c>
      <c r="E890" s="25">
        <f>tussenblad!N879</f>
        <v>0</v>
      </c>
      <c r="F890" s="4">
        <f>tussenblad!O879</f>
        <v>0</v>
      </c>
      <c r="G890" s="4">
        <f>tussenblad!P879</f>
        <v>0</v>
      </c>
      <c r="H890" s="25">
        <f>tussenblad!BT879</f>
        <v>0</v>
      </c>
      <c r="I890" s="4">
        <f>tussenblad!Q879</f>
        <v>0</v>
      </c>
      <c r="J890" s="26">
        <f>tussenblad!R879</f>
        <v>0</v>
      </c>
      <c r="K890" s="4">
        <f>IF(tussenblad!$F879="HC","",tussenblad!F879)</f>
        <v>0</v>
      </c>
      <c r="L890" s="4">
        <f>IF(tussenblad!$F879="HC",1,0)</f>
        <v>0</v>
      </c>
      <c r="M890" s="4" t="str">
        <f>IF(tussenblad!V879="Uit",2,"")</f>
        <v/>
      </c>
      <c r="N890" s="4">
        <f>tussenblad!W879</f>
        <v>0</v>
      </c>
      <c r="O890" s="4">
        <f>tussenblad!BV879</f>
        <v>0</v>
      </c>
      <c r="P890" s="4">
        <f>tussenblad!BW879</f>
        <v>0</v>
      </c>
      <c r="Q890" s="4">
        <f>tussenblad!BX879</f>
        <v>0</v>
      </c>
      <c r="R890" s="4">
        <f>tussenblad!BY879</f>
        <v>0</v>
      </c>
      <c r="S890" s="4">
        <f>tussenblad!BZ879</f>
        <v>0</v>
      </c>
      <c r="T890" s="4">
        <f>tussenblad!CA879</f>
        <v>0</v>
      </c>
      <c r="U890" s="4">
        <f>tussenblad!CB879</f>
        <v>0</v>
      </c>
      <c r="V890" s="4">
        <f>tussenblad!CC879</f>
        <v>0</v>
      </c>
      <c r="W890" s="4" t="s">
        <v>94</v>
      </c>
      <c r="X890" s="4" t="s">
        <v>94</v>
      </c>
      <c r="Y890" s="4" t="s">
        <v>94</v>
      </c>
      <c r="Z890" s="4" t="s">
        <v>95</v>
      </c>
      <c r="AA890" s="4" t="s">
        <v>95</v>
      </c>
      <c r="AB890" s="4" t="s">
        <v>95</v>
      </c>
      <c r="AC890" s="4" t="s">
        <v>91</v>
      </c>
      <c r="AD890" s="4" t="s">
        <v>91</v>
      </c>
      <c r="AE890" s="4">
        <v>0</v>
      </c>
      <c r="AF890" s="4">
        <v>0</v>
      </c>
      <c r="AG890" s="4">
        <f>tussenblad!J879</f>
        <v>0</v>
      </c>
      <c r="AH890" s="4">
        <f>tussenblad!I879</f>
        <v>0</v>
      </c>
    </row>
    <row r="891" spans="1:34" x14ac:dyDescent="0.2">
      <c r="A891" s="4" t="s">
        <v>93</v>
      </c>
      <c r="B891" s="4" t="str">
        <f>IF(C891=0,"&lt;BLANK&gt;",Basisgegevens!$F$3)</f>
        <v>&lt;BLANK&gt;</v>
      </c>
      <c r="C891" s="4">
        <f>tussenblad!E880</f>
        <v>0</v>
      </c>
      <c r="D891" s="4">
        <f>tussenblad!H880</f>
        <v>0</v>
      </c>
      <c r="E891" s="25">
        <f>tussenblad!N880</f>
        <v>0</v>
      </c>
      <c r="F891" s="4">
        <f>tussenblad!O880</f>
        <v>0</v>
      </c>
      <c r="G891" s="4">
        <f>tussenblad!P880</f>
        <v>0</v>
      </c>
      <c r="H891" s="25">
        <f>tussenblad!BT880</f>
        <v>0</v>
      </c>
      <c r="I891" s="4">
        <f>tussenblad!Q880</f>
        <v>0</v>
      </c>
      <c r="J891" s="26">
        <f>tussenblad!R880</f>
        <v>0</v>
      </c>
      <c r="K891" s="4">
        <f>IF(tussenblad!$F880="HC","",tussenblad!F880)</f>
        <v>0</v>
      </c>
      <c r="L891" s="4">
        <f>IF(tussenblad!$F880="HC",1,0)</f>
        <v>0</v>
      </c>
      <c r="M891" s="4" t="str">
        <f>IF(tussenblad!V880="Uit",2,"")</f>
        <v/>
      </c>
      <c r="N891" s="4">
        <f>tussenblad!W880</f>
        <v>0</v>
      </c>
      <c r="O891" s="4">
        <f>tussenblad!BV880</f>
        <v>0</v>
      </c>
      <c r="P891" s="4">
        <f>tussenblad!BW880</f>
        <v>0</v>
      </c>
      <c r="Q891" s="4">
        <f>tussenblad!BX880</f>
        <v>0</v>
      </c>
      <c r="R891" s="4">
        <f>tussenblad!BY880</f>
        <v>0</v>
      </c>
      <c r="S891" s="4">
        <f>tussenblad!BZ880</f>
        <v>0</v>
      </c>
      <c r="T891" s="4">
        <f>tussenblad!CA880</f>
        <v>0</v>
      </c>
      <c r="U891" s="4">
        <f>tussenblad!CB880</f>
        <v>0</v>
      </c>
      <c r="V891" s="4">
        <f>tussenblad!CC880</f>
        <v>0</v>
      </c>
      <c r="W891" s="4" t="s">
        <v>94</v>
      </c>
      <c r="X891" s="4" t="s">
        <v>94</v>
      </c>
      <c r="Y891" s="4" t="s">
        <v>94</v>
      </c>
      <c r="Z891" s="4" t="s">
        <v>95</v>
      </c>
      <c r="AA891" s="4" t="s">
        <v>95</v>
      </c>
      <c r="AB891" s="4" t="s">
        <v>95</v>
      </c>
      <c r="AC891" s="4" t="s">
        <v>91</v>
      </c>
      <c r="AD891" s="4" t="s">
        <v>91</v>
      </c>
      <c r="AE891" s="4">
        <v>0</v>
      </c>
      <c r="AF891" s="4">
        <v>0</v>
      </c>
      <c r="AG891" s="4">
        <f>tussenblad!J880</f>
        <v>0</v>
      </c>
      <c r="AH891" s="4">
        <f>tussenblad!I880</f>
        <v>0</v>
      </c>
    </row>
    <row r="892" spans="1:34" x14ac:dyDescent="0.2">
      <c r="A892" s="4" t="s">
        <v>93</v>
      </c>
      <c r="B892" s="4" t="str">
        <f>IF(C892=0,"&lt;BLANK&gt;",Basisgegevens!$F$3)</f>
        <v>&lt;BLANK&gt;</v>
      </c>
      <c r="C892" s="4">
        <f>tussenblad!E881</f>
        <v>0</v>
      </c>
      <c r="D892" s="4">
        <f>tussenblad!H881</f>
        <v>0</v>
      </c>
      <c r="E892" s="25">
        <f>tussenblad!N881</f>
        <v>0</v>
      </c>
      <c r="F892" s="4">
        <f>tussenblad!O881</f>
        <v>0</v>
      </c>
      <c r="G892" s="4">
        <f>tussenblad!P881</f>
        <v>0</v>
      </c>
      <c r="H892" s="25">
        <f>tussenblad!BT881</f>
        <v>0</v>
      </c>
      <c r="I892" s="4">
        <f>tussenblad!Q881</f>
        <v>0</v>
      </c>
      <c r="J892" s="26">
        <f>tussenblad!R881</f>
        <v>0</v>
      </c>
      <c r="K892" s="4">
        <f>IF(tussenblad!$F881="HC","",tussenblad!F881)</f>
        <v>0</v>
      </c>
      <c r="L892" s="4">
        <f>IF(tussenblad!$F881="HC",1,0)</f>
        <v>0</v>
      </c>
      <c r="M892" s="4" t="str">
        <f>IF(tussenblad!V881="Uit",2,"")</f>
        <v/>
      </c>
      <c r="N892" s="4">
        <f>tussenblad!W881</f>
        <v>0</v>
      </c>
      <c r="O892" s="4">
        <f>tussenblad!BV881</f>
        <v>0</v>
      </c>
      <c r="P892" s="4">
        <f>tussenblad!BW881</f>
        <v>0</v>
      </c>
      <c r="Q892" s="4">
        <f>tussenblad!BX881</f>
        <v>0</v>
      </c>
      <c r="R892" s="4">
        <f>tussenblad!BY881</f>
        <v>0</v>
      </c>
      <c r="S892" s="4">
        <f>tussenblad!BZ881</f>
        <v>0</v>
      </c>
      <c r="T892" s="4">
        <f>tussenblad!CA881</f>
        <v>0</v>
      </c>
      <c r="U892" s="4">
        <f>tussenblad!CB881</f>
        <v>0</v>
      </c>
      <c r="V892" s="4">
        <f>tussenblad!CC881</f>
        <v>0</v>
      </c>
      <c r="W892" s="4" t="s">
        <v>94</v>
      </c>
      <c r="X892" s="4" t="s">
        <v>94</v>
      </c>
      <c r="Y892" s="4" t="s">
        <v>94</v>
      </c>
      <c r="Z892" s="4" t="s">
        <v>95</v>
      </c>
      <c r="AA892" s="4" t="s">
        <v>95</v>
      </c>
      <c r="AB892" s="4" t="s">
        <v>95</v>
      </c>
      <c r="AC892" s="4" t="s">
        <v>91</v>
      </c>
      <c r="AD892" s="4" t="s">
        <v>91</v>
      </c>
      <c r="AE892" s="4">
        <v>0</v>
      </c>
      <c r="AF892" s="4">
        <v>0</v>
      </c>
      <c r="AG892" s="4">
        <f>tussenblad!J881</f>
        <v>0</v>
      </c>
      <c r="AH892" s="4">
        <f>tussenblad!I881</f>
        <v>0</v>
      </c>
    </row>
    <row r="893" spans="1:34" x14ac:dyDescent="0.2">
      <c r="A893" s="4" t="s">
        <v>93</v>
      </c>
      <c r="B893" s="4" t="str">
        <f>IF(C893=0,"&lt;BLANK&gt;",Basisgegevens!$F$3)</f>
        <v>&lt;BLANK&gt;</v>
      </c>
      <c r="C893" s="4">
        <f>tussenblad!E882</f>
        <v>0</v>
      </c>
      <c r="D893" s="4">
        <f>tussenblad!H882</f>
        <v>0</v>
      </c>
      <c r="E893" s="25">
        <f>tussenblad!N882</f>
        <v>0</v>
      </c>
      <c r="F893" s="4">
        <f>tussenblad!O882</f>
        <v>0</v>
      </c>
      <c r="G893" s="4">
        <f>tussenblad!P882</f>
        <v>0</v>
      </c>
      <c r="H893" s="25">
        <f>tussenblad!BT882</f>
        <v>0</v>
      </c>
      <c r="I893" s="4">
        <f>tussenblad!Q882</f>
        <v>0</v>
      </c>
      <c r="J893" s="26">
        <f>tussenblad!R882</f>
        <v>0</v>
      </c>
      <c r="K893" s="4">
        <f>IF(tussenblad!$F882="HC","",tussenblad!F882)</f>
        <v>0</v>
      </c>
      <c r="L893" s="4">
        <f>IF(tussenblad!$F882="HC",1,0)</f>
        <v>0</v>
      </c>
      <c r="M893" s="4" t="str">
        <f>IF(tussenblad!V882="Uit",2,"")</f>
        <v/>
      </c>
      <c r="N893" s="4">
        <f>tussenblad!W882</f>
        <v>0</v>
      </c>
      <c r="O893" s="4">
        <f>tussenblad!BV882</f>
        <v>0</v>
      </c>
      <c r="P893" s="4">
        <f>tussenblad!BW882</f>
        <v>0</v>
      </c>
      <c r="Q893" s="4">
        <f>tussenblad!BX882</f>
        <v>0</v>
      </c>
      <c r="R893" s="4">
        <f>tussenblad!BY882</f>
        <v>0</v>
      </c>
      <c r="S893" s="4">
        <f>tussenblad!BZ882</f>
        <v>0</v>
      </c>
      <c r="T893" s="4">
        <f>tussenblad!CA882</f>
        <v>0</v>
      </c>
      <c r="U893" s="4">
        <f>tussenblad!CB882</f>
        <v>0</v>
      </c>
      <c r="V893" s="4">
        <f>tussenblad!CC882</f>
        <v>0</v>
      </c>
      <c r="W893" s="4" t="s">
        <v>94</v>
      </c>
      <c r="X893" s="4" t="s">
        <v>94</v>
      </c>
      <c r="Y893" s="4" t="s">
        <v>94</v>
      </c>
      <c r="Z893" s="4" t="s">
        <v>95</v>
      </c>
      <c r="AA893" s="4" t="s">
        <v>95</v>
      </c>
      <c r="AB893" s="4" t="s">
        <v>95</v>
      </c>
      <c r="AC893" s="4" t="s">
        <v>91</v>
      </c>
      <c r="AD893" s="4" t="s">
        <v>91</v>
      </c>
      <c r="AE893" s="4">
        <v>0</v>
      </c>
      <c r="AF893" s="4">
        <v>0</v>
      </c>
      <c r="AG893" s="4">
        <f>tussenblad!J882</f>
        <v>0</v>
      </c>
      <c r="AH893" s="4">
        <f>tussenblad!I882</f>
        <v>0</v>
      </c>
    </row>
    <row r="894" spans="1:34" x14ac:dyDescent="0.2">
      <c r="A894" s="4" t="s">
        <v>93</v>
      </c>
      <c r="B894" s="4" t="str">
        <f>IF(C894=0,"&lt;BLANK&gt;",Basisgegevens!$F$3)</f>
        <v>&lt;BLANK&gt;</v>
      </c>
      <c r="C894" s="4">
        <f>tussenblad!E883</f>
        <v>0</v>
      </c>
      <c r="D894" s="4">
        <f>tussenblad!H883</f>
        <v>0</v>
      </c>
      <c r="E894" s="25">
        <f>tussenblad!N883</f>
        <v>0</v>
      </c>
      <c r="F894" s="4">
        <f>tussenblad!O883</f>
        <v>0</v>
      </c>
      <c r="G894" s="4">
        <f>tussenblad!P883</f>
        <v>0</v>
      </c>
      <c r="H894" s="25">
        <f>tussenblad!BT883</f>
        <v>0</v>
      </c>
      <c r="I894" s="4">
        <f>tussenblad!Q883</f>
        <v>0</v>
      </c>
      <c r="J894" s="26">
        <f>tussenblad!R883</f>
        <v>0</v>
      </c>
      <c r="K894" s="4">
        <f>IF(tussenblad!$F883="HC","",tussenblad!F883)</f>
        <v>0</v>
      </c>
      <c r="L894" s="4">
        <f>IF(tussenblad!$F883="HC",1,0)</f>
        <v>0</v>
      </c>
      <c r="M894" s="4" t="str">
        <f>IF(tussenblad!V883="Uit",2,"")</f>
        <v/>
      </c>
      <c r="N894" s="4">
        <f>tussenblad!W883</f>
        <v>0</v>
      </c>
      <c r="O894" s="4">
        <f>tussenblad!BV883</f>
        <v>0</v>
      </c>
      <c r="P894" s="4">
        <f>tussenblad!BW883</f>
        <v>0</v>
      </c>
      <c r="Q894" s="4">
        <f>tussenblad!BX883</f>
        <v>0</v>
      </c>
      <c r="R894" s="4">
        <f>tussenblad!BY883</f>
        <v>0</v>
      </c>
      <c r="S894" s="4">
        <f>tussenblad!BZ883</f>
        <v>0</v>
      </c>
      <c r="T894" s="4">
        <f>tussenblad!CA883</f>
        <v>0</v>
      </c>
      <c r="U894" s="4">
        <f>tussenblad!CB883</f>
        <v>0</v>
      </c>
      <c r="V894" s="4">
        <f>tussenblad!CC883</f>
        <v>0</v>
      </c>
      <c r="W894" s="4" t="s">
        <v>94</v>
      </c>
      <c r="X894" s="4" t="s">
        <v>94</v>
      </c>
      <c r="Y894" s="4" t="s">
        <v>94</v>
      </c>
      <c r="Z894" s="4" t="s">
        <v>95</v>
      </c>
      <c r="AA894" s="4" t="s">
        <v>95</v>
      </c>
      <c r="AB894" s="4" t="s">
        <v>95</v>
      </c>
      <c r="AC894" s="4" t="s">
        <v>91</v>
      </c>
      <c r="AD894" s="4" t="s">
        <v>91</v>
      </c>
      <c r="AE894" s="4">
        <v>0</v>
      </c>
      <c r="AF894" s="4">
        <v>0</v>
      </c>
      <c r="AG894" s="4">
        <f>tussenblad!J883</f>
        <v>0</v>
      </c>
      <c r="AH894" s="4">
        <f>tussenblad!I883</f>
        <v>0</v>
      </c>
    </row>
    <row r="895" spans="1:34" x14ac:dyDescent="0.2">
      <c r="A895" s="4" t="s">
        <v>93</v>
      </c>
      <c r="B895" s="4" t="str">
        <f>IF(C895=0,"&lt;BLANK&gt;",Basisgegevens!$F$3)</f>
        <v>&lt;BLANK&gt;</v>
      </c>
      <c r="C895" s="4">
        <f>tussenblad!E884</f>
        <v>0</v>
      </c>
      <c r="D895" s="4">
        <f>tussenblad!H884</f>
        <v>0</v>
      </c>
      <c r="E895" s="25">
        <f>tussenblad!N884</f>
        <v>0</v>
      </c>
      <c r="F895" s="4">
        <f>tussenblad!O884</f>
        <v>0</v>
      </c>
      <c r="G895" s="4">
        <f>tussenblad!P884</f>
        <v>0</v>
      </c>
      <c r="H895" s="25">
        <f>tussenblad!BT884</f>
        <v>0</v>
      </c>
      <c r="I895" s="4">
        <f>tussenblad!Q884</f>
        <v>0</v>
      </c>
      <c r="J895" s="26">
        <f>tussenblad!R884</f>
        <v>0</v>
      </c>
      <c r="K895" s="4">
        <f>IF(tussenblad!$F884="HC","",tussenblad!F884)</f>
        <v>0</v>
      </c>
      <c r="L895" s="4">
        <f>IF(tussenblad!$F884="HC",1,0)</f>
        <v>0</v>
      </c>
      <c r="M895" s="4" t="str">
        <f>IF(tussenblad!V884="Uit",2,"")</f>
        <v/>
      </c>
      <c r="N895" s="4">
        <f>tussenblad!W884</f>
        <v>0</v>
      </c>
      <c r="O895" s="4">
        <f>tussenblad!BV884</f>
        <v>0</v>
      </c>
      <c r="P895" s="4">
        <f>tussenblad!BW884</f>
        <v>0</v>
      </c>
      <c r="Q895" s="4">
        <f>tussenblad!BX884</f>
        <v>0</v>
      </c>
      <c r="R895" s="4">
        <f>tussenblad!BY884</f>
        <v>0</v>
      </c>
      <c r="S895" s="4">
        <f>tussenblad!BZ884</f>
        <v>0</v>
      </c>
      <c r="T895" s="4">
        <f>tussenblad!CA884</f>
        <v>0</v>
      </c>
      <c r="U895" s="4">
        <f>tussenblad!CB884</f>
        <v>0</v>
      </c>
      <c r="V895" s="4">
        <f>tussenblad!CC884</f>
        <v>0</v>
      </c>
      <c r="W895" s="4" t="s">
        <v>94</v>
      </c>
      <c r="X895" s="4" t="s">
        <v>94</v>
      </c>
      <c r="Y895" s="4" t="s">
        <v>94</v>
      </c>
      <c r="Z895" s="4" t="s">
        <v>95</v>
      </c>
      <c r="AA895" s="4" t="s">
        <v>95</v>
      </c>
      <c r="AB895" s="4" t="s">
        <v>95</v>
      </c>
      <c r="AC895" s="4" t="s">
        <v>91</v>
      </c>
      <c r="AD895" s="4" t="s">
        <v>91</v>
      </c>
      <c r="AE895" s="4">
        <v>0</v>
      </c>
      <c r="AF895" s="4">
        <v>0</v>
      </c>
      <c r="AG895" s="4">
        <f>tussenblad!J884</f>
        <v>0</v>
      </c>
      <c r="AH895" s="4">
        <f>tussenblad!I884</f>
        <v>0</v>
      </c>
    </row>
    <row r="896" spans="1:34" x14ac:dyDescent="0.2">
      <c r="A896" s="4" t="s">
        <v>93</v>
      </c>
      <c r="B896" s="4" t="str">
        <f>IF(C896=0,"&lt;BLANK&gt;",Basisgegevens!$F$3)</f>
        <v>&lt;BLANK&gt;</v>
      </c>
      <c r="C896" s="4">
        <f>tussenblad!E885</f>
        <v>0</v>
      </c>
      <c r="D896" s="4">
        <f>tussenblad!H885</f>
        <v>0</v>
      </c>
      <c r="E896" s="25">
        <f>tussenblad!N885</f>
        <v>0</v>
      </c>
      <c r="F896" s="4">
        <f>tussenblad!O885</f>
        <v>0</v>
      </c>
      <c r="G896" s="4">
        <f>tussenblad!P885</f>
        <v>0</v>
      </c>
      <c r="H896" s="25">
        <f>tussenblad!BT885</f>
        <v>0</v>
      </c>
      <c r="I896" s="4">
        <f>tussenblad!Q885</f>
        <v>0</v>
      </c>
      <c r="J896" s="26">
        <f>tussenblad!R885</f>
        <v>0</v>
      </c>
      <c r="K896" s="4">
        <f>IF(tussenblad!$F885="HC","",tussenblad!F885)</f>
        <v>0</v>
      </c>
      <c r="L896" s="4">
        <f>IF(tussenblad!$F885="HC",1,0)</f>
        <v>0</v>
      </c>
      <c r="M896" s="4" t="str">
        <f>IF(tussenblad!V885="Uit",2,"")</f>
        <v/>
      </c>
      <c r="N896" s="4">
        <f>tussenblad!W885</f>
        <v>0</v>
      </c>
      <c r="O896" s="4">
        <f>tussenblad!BV885</f>
        <v>0</v>
      </c>
      <c r="P896" s="4">
        <f>tussenblad!BW885</f>
        <v>0</v>
      </c>
      <c r="Q896" s="4">
        <f>tussenblad!BX885</f>
        <v>0</v>
      </c>
      <c r="R896" s="4">
        <f>tussenblad!BY885</f>
        <v>0</v>
      </c>
      <c r="S896" s="4">
        <f>tussenblad!BZ885</f>
        <v>0</v>
      </c>
      <c r="T896" s="4">
        <f>tussenblad!CA885</f>
        <v>0</v>
      </c>
      <c r="U896" s="4">
        <f>tussenblad!CB885</f>
        <v>0</v>
      </c>
      <c r="V896" s="4">
        <f>tussenblad!CC885</f>
        <v>0</v>
      </c>
      <c r="W896" s="4" t="s">
        <v>94</v>
      </c>
      <c r="X896" s="4" t="s">
        <v>94</v>
      </c>
      <c r="Y896" s="4" t="s">
        <v>94</v>
      </c>
      <c r="Z896" s="4" t="s">
        <v>95</v>
      </c>
      <c r="AA896" s="4" t="s">
        <v>95</v>
      </c>
      <c r="AB896" s="4" t="s">
        <v>95</v>
      </c>
      <c r="AC896" s="4" t="s">
        <v>91</v>
      </c>
      <c r="AD896" s="4" t="s">
        <v>91</v>
      </c>
      <c r="AE896" s="4">
        <v>0</v>
      </c>
      <c r="AF896" s="4">
        <v>0</v>
      </c>
      <c r="AG896" s="4">
        <f>tussenblad!J885</f>
        <v>0</v>
      </c>
      <c r="AH896" s="4">
        <f>tussenblad!I885</f>
        <v>0</v>
      </c>
    </row>
    <row r="897" spans="1:34" x14ac:dyDescent="0.2">
      <c r="A897" s="4" t="s">
        <v>93</v>
      </c>
      <c r="B897" s="4" t="str">
        <f>IF(C897=0,"&lt;BLANK&gt;",Basisgegevens!$F$3)</f>
        <v>&lt;BLANK&gt;</v>
      </c>
      <c r="C897" s="4">
        <f>tussenblad!E886</f>
        <v>0</v>
      </c>
      <c r="D897" s="4">
        <f>tussenblad!H886</f>
        <v>0</v>
      </c>
      <c r="E897" s="25">
        <f>tussenblad!N886</f>
        <v>0</v>
      </c>
      <c r="F897" s="4">
        <f>tussenblad!O886</f>
        <v>0</v>
      </c>
      <c r="G897" s="4">
        <f>tussenblad!P886</f>
        <v>0</v>
      </c>
      <c r="H897" s="25">
        <f>tussenblad!BT886</f>
        <v>0</v>
      </c>
      <c r="I897" s="4">
        <f>tussenblad!Q886</f>
        <v>0</v>
      </c>
      <c r="J897" s="26">
        <f>tussenblad!R886</f>
        <v>0</v>
      </c>
      <c r="K897" s="4">
        <f>IF(tussenblad!$F886="HC","",tussenblad!F886)</f>
        <v>0</v>
      </c>
      <c r="L897" s="4">
        <f>IF(tussenblad!$F886="HC",1,0)</f>
        <v>0</v>
      </c>
      <c r="M897" s="4" t="str">
        <f>IF(tussenblad!V886="Uit",2,"")</f>
        <v/>
      </c>
      <c r="N897" s="4">
        <f>tussenblad!W886</f>
        <v>0</v>
      </c>
      <c r="O897" s="4">
        <f>tussenblad!BV886</f>
        <v>0</v>
      </c>
      <c r="P897" s="4">
        <f>tussenblad!BW886</f>
        <v>0</v>
      </c>
      <c r="Q897" s="4">
        <f>tussenblad!BX886</f>
        <v>0</v>
      </c>
      <c r="R897" s="4">
        <f>tussenblad!BY886</f>
        <v>0</v>
      </c>
      <c r="S897" s="4">
        <f>tussenblad!BZ886</f>
        <v>0</v>
      </c>
      <c r="T897" s="4">
        <f>tussenblad!CA886</f>
        <v>0</v>
      </c>
      <c r="U897" s="4">
        <f>tussenblad!CB886</f>
        <v>0</v>
      </c>
      <c r="V897" s="4">
        <f>tussenblad!CC886</f>
        <v>0</v>
      </c>
      <c r="W897" s="4" t="s">
        <v>94</v>
      </c>
      <c r="X897" s="4" t="s">
        <v>94</v>
      </c>
      <c r="Y897" s="4" t="s">
        <v>94</v>
      </c>
      <c r="Z897" s="4" t="s">
        <v>95</v>
      </c>
      <c r="AA897" s="4" t="s">
        <v>95</v>
      </c>
      <c r="AB897" s="4" t="s">
        <v>95</v>
      </c>
      <c r="AC897" s="4" t="s">
        <v>91</v>
      </c>
      <c r="AD897" s="4" t="s">
        <v>91</v>
      </c>
      <c r="AE897" s="4">
        <v>0</v>
      </c>
      <c r="AF897" s="4">
        <v>0</v>
      </c>
      <c r="AG897" s="4">
        <f>tussenblad!J886</f>
        <v>0</v>
      </c>
      <c r="AH897" s="4">
        <f>tussenblad!I886</f>
        <v>0</v>
      </c>
    </row>
    <row r="898" spans="1:34" x14ac:dyDescent="0.2">
      <c r="A898" s="4" t="s">
        <v>93</v>
      </c>
      <c r="B898" s="4" t="str">
        <f>IF(C898=0,"&lt;BLANK&gt;",Basisgegevens!$F$3)</f>
        <v>&lt;BLANK&gt;</v>
      </c>
      <c r="C898" s="4">
        <f>tussenblad!E887</f>
        <v>0</v>
      </c>
      <c r="D898" s="4">
        <f>tussenblad!H887</f>
        <v>0</v>
      </c>
      <c r="E898" s="25">
        <f>tussenblad!N887</f>
        <v>0</v>
      </c>
      <c r="F898" s="4">
        <f>tussenblad!O887</f>
        <v>0</v>
      </c>
      <c r="G898" s="4">
        <f>tussenblad!P887</f>
        <v>0</v>
      </c>
      <c r="H898" s="25">
        <f>tussenblad!BT887</f>
        <v>0</v>
      </c>
      <c r="I898" s="4">
        <f>tussenblad!Q887</f>
        <v>0</v>
      </c>
      <c r="J898" s="26">
        <f>tussenblad!R887</f>
        <v>0</v>
      </c>
      <c r="K898" s="4">
        <f>IF(tussenblad!$F887="HC","",tussenblad!F887)</f>
        <v>0</v>
      </c>
      <c r="L898" s="4">
        <f>IF(tussenblad!$F887="HC",1,0)</f>
        <v>0</v>
      </c>
      <c r="M898" s="4" t="str">
        <f>IF(tussenblad!V887="Uit",2,"")</f>
        <v/>
      </c>
      <c r="N898" s="4">
        <f>tussenblad!W887</f>
        <v>0</v>
      </c>
      <c r="O898" s="4">
        <f>tussenblad!BV887</f>
        <v>0</v>
      </c>
      <c r="P898" s="4">
        <f>tussenblad!BW887</f>
        <v>0</v>
      </c>
      <c r="Q898" s="4">
        <f>tussenblad!BX887</f>
        <v>0</v>
      </c>
      <c r="R898" s="4">
        <f>tussenblad!BY887</f>
        <v>0</v>
      </c>
      <c r="S898" s="4">
        <f>tussenblad!BZ887</f>
        <v>0</v>
      </c>
      <c r="T898" s="4">
        <f>tussenblad!CA887</f>
        <v>0</v>
      </c>
      <c r="U898" s="4">
        <f>tussenblad!CB887</f>
        <v>0</v>
      </c>
      <c r="V898" s="4">
        <f>tussenblad!CC887</f>
        <v>0</v>
      </c>
      <c r="W898" s="4" t="s">
        <v>94</v>
      </c>
      <c r="X898" s="4" t="s">
        <v>94</v>
      </c>
      <c r="Y898" s="4" t="s">
        <v>94</v>
      </c>
      <c r="Z898" s="4" t="s">
        <v>95</v>
      </c>
      <c r="AA898" s="4" t="s">
        <v>95</v>
      </c>
      <c r="AB898" s="4" t="s">
        <v>95</v>
      </c>
      <c r="AC898" s="4" t="s">
        <v>91</v>
      </c>
      <c r="AD898" s="4" t="s">
        <v>91</v>
      </c>
      <c r="AE898" s="4">
        <v>0</v>
      </c>
      <c r="AF898" s="4">
        <v>0</v>
      </c>
      <c r="AG898" s="4">
        <f>tussenblad!J887</f>
        <v>0</v>
      </c>
      <c r="AH898" s="4">
        <f>tussenblad!I887</f>
        <v>0</v>
      </c>
    </row>
    <row r="899" spans="1:34" x14ac:dyDescent="0.2">
      <c r="A899" s="4" t="s">
        <v>93</v>
      </c>
      <c r="B899" s="4" t="str">
        <f>IF(C899=0,"&lt;BLANK&gt;",Basisgegevens!$F$3)</f>
        <v>&lt;BLANK&gt;</v>
      </c>
      <c r="C899" s="4">
        <f>tussenblad!E888</f>
        <v>0</v>
      </c>
      <c r="D899" s="4">
        <f>tussenblad!H888</f>
        <v>0</v>
      </c>
      <c r="E899" s="25">
        <f>tussenblad!N888</f>
        <v>0</v>
      </c>
      <c r="F899" s="4">
        <f>tussenblad!O888</f>
        <v>0</v>
      </c>
      <c r="G899" s="4">
        <f>tussenblad!P888</f>
        <v>0</v>
      </c>
      <c r="H899" s="25">
        <f>tussenblad!BT888</f>
        <v>0</v>
      </c>
      <c r="I899" s="4">
        <f>tussenblad!Q888</f>
        <v>0</v>
      </c>
      <c r="J899" s="26">
        <f>tussenblad!R888</f>
        <v>0</v>
      </c>
      <c r="K899" s="4">
        <f>IF(tussenblad!$F888="HC","",tussenblad!F888)</f>
        <v>0</v>
      </c>
      <c r="L899" s="4">
        <f>IF(tussenblad!$F888="HC",1,0)</f>
        <v>0</v>
      </c>
      <c r="M899" s="4" t="str">
        <f>IF(tussenblad!V888="Uit",2,"")</f>
        <v/>
      </c>
      <c r="N899" s="4">
        <f>tussenblad!W888</f>
        <v>0</v>
      </c>
      <c r="O899" s="4">
        <f>tussenblad!BV888</f>
        <v>0</v>
      </c>
      <c r="P899" s="4">
        <f>tussenblad!BW888</f>
        <v>0</v>
      </c>
      <c r="Q899" s="4">
        <f>tussenblad!BX888</f>
        <v>0</v>
      </c>
      <c r="R899" s="4">
        <f>tussenblad!BY888</f>
        <v>0</v>
      </c>
      <c r="S899" s="4">
        <f>tussenblad!BZ888</f>
        <v>0</v>
      </c>
      <c r="T899" s="4">
        <f>tussenblad!CA888</f>
        <v>0</v>
      </c>
      <c r="U899" s="4">
        <f>tussenblad!CB888</f>
        <v>0</v>
      </c>
      <c r="V899" s="4">
        <f>tussenblad!CC888</f>
        <v>0</v>
      </c>
      <c r="W899" s="4" t="s">
        <v>94</v>
      </c>
      <c r="X899" s="4" t="s">
        <v>94</v>
      </c>
      <c r="Y899" s="4" t="s">
        <v>94</v>
      </c>
      <c r="Z899" s="4" t="s">
        <v>95</v>
      </c>
      <c r="AA899" s="4" t="s">
        <v>95</v>
      </c>
      <c r="AB899" s="4" t="s">
        <v>95</v>
      </c>
      <c r="AC899" s="4" t="s">
        <v>91</v>
      </c>
      <c r="AD899" s="4" t="s">
        <v>91</v>
      </c>
      <c r="AE899" s="4">
        <v>0</v>
      </c>
      <c r="AF899" s="4">
        <v>0</v>
      </c>
      <c r="AG899" s="4">
        <f>tussenblad!J888</f>
        <v>0</v>
      </c>
      <c r="AH899" s="4">
        <f>tussenblad!I888</f>
        <v>0</v>
      </c>
    </row>
    <row r="900" spans="1:34" x14ac:dyDescent="0.2">
      <c r="A900" s="4" t="s">
        <v>93</v>
      </c>
      <c r="B900" s="4" t="str">
        <f>IF(C900=0,"&lt;BLANK&gt;",Basisgegevens!$F$3)</f>
        <v>&lt;BLANK&gt;</v>
      </c>
      <c r="C900" s="4">
        <f>tussenblad!E889</f>
        <v>0</v>
      </c>
      <c r="D900" s="4">
        <f>tussenblad!H889</f>
        <v>0</v>
      </c>
      <c r="E900" s="25">
        <f>tussenblad!N889</f>
        <v>0</v>
      </c>
      <c r="F900" s="4">
        <f>tussenblad!O889</f>
        <v>0</v>
      </c>
      <c r="G900" s="4">
        <f>tussenblad!P889</f>
        <v>0</v>
      </c>
      <c r="H900" s="25">
        <f>tussenblad!BT889</f>
        <v>0</v>
      </c>
      <c r="I900" s="4">
        <f>tussenblad!Q889</f>
        <v>0</v>
      </c>
      <c r="J900" s="26">
        <f>tussenblad!R889</f>
        <v>0</v>
      </c>
      <c r="K900" s="4">
        <f>IF(tussenblad!$F889="HC","",tussenblad!F889)</f>
        <v>0</v>
      </c>
      <c r="L900" s="4">
        <f>IF(tussenblad!$F889="HC",1,0)</f>
        <v>0</v>
      </c>
      <c r="M900" s="4" t="str">
        <f>IF(tussenblad!V889="Uit",2,"")</f>
        <v/>
      </c>
      <c r="N900" s="4">
        <f>tussenblad!W889</f>
        <v>0</v>
      </c>
      <c r="O900" s="4">
        <f>tussenblad!BV889</f>
        <v>0</v>
      </c>
      <c r="P900" s="4">
        <f>tussenblad!BW889</f>
        <v>0</v>
      </c>
      <c r="Q900" s="4">
        <f>tussenblad!BX889</f>
        <v>0</v>
      </c>
      <c r="R900" s="4">
        <f>tussenblad!BY889</f>
        <v>0</v>
      </c>
      <c r="S900" s="4">
        <f>tussenblad!BZ889</f>
        <v>0</v>
      </c>
      <c r="T900" s="4">
        <f>tussenblad!CA889</f>
        <v>0</v>
      </c>
      <c r="U900" s="4">
        <f>tussenblad!CB889</f>
        <v>0</v>
      </c>
      <c r="V900" s="4">
        <f>tussenblad!CC889</f>
        <v>0</v>
      </c>
      <c r="W900" s="4" t="s">
        <v>94</v>
      </c>
      <c r="X900" s="4" t="s">
        <v>94</v>
      </c>
      <c r="Y900" s="4" t="s">
        <v>94</v>
      </c>
      <c r="Z900" s="4" t="s">
        <v>95</v>
      </c>
      <c r="AA900" s="4" t="s">
        <v>95</v>
      </c>
      <c r="AB900" s="4" t="s">
        <v>95</v>
      </c>
      <c r="AC900" s="4" t="s">
        <v>91</v>
      </c>
      <c r="AD900" s="4" t="s">
        <v>91</v>
      </c>
      <c r="AE900" s="4">
        <v>0</v>
      </c>
      <c r="AF900" s="4">
        <v>0</v>
      </c>
      <c r="AG900" s="4">
        <f>tussenblad!J889</f>
        <v>0</v>
      </c>
      <c r="AH900" s="4">
        <f>tussenblad!I889</f>
        <v>0</v>
      </c>
    </row>
    <row r="901" spans="1:34" x14ac:dyDescent="0.2">
      <c r="A901" s="4" t="s">
        <v>93</v>
      </c>
      <c r="B901" s="4" t="str">
        <f>IF(C901=0,"&lt;BLANK&gt;",Basisgegevens!$F$3)</f>
        <v>&lt;BLANK&gt;</v>
      </c>
      <c r="C901" s="4">
        <f>tussenblad!E890</f>
        <v>0</v>
      </c>
      <c r="D901" s="4">
        <f>tussenblad!H890</f>
        <v>0</v>
      </c>
      <c r="E901" s="25">
        <f>tussenblad!N890</f>
        <v>0</v>
      </c>
      <c r="F901" s="4">
        <f>tussenblad!O890</f>
        <v>0</v>
      </c>
      <c r="G901" s="4">
        <f>tussenblad!P890</f>
        <v>0</v>
      </c>
      <c r="H901" s="25">
        <f>tussenblad!BT890</f>
        <v>0</v>
      </c>
      <c r="I901" s="4">
        <f>tussenblad!Q890</f>
        <v>0</v>
      </c>
      <c r="J901" s="26">
        <f>tussenblad!R890</f>
        <v>0</v>
      </c>
      <c r="K901" s="4">
        <f>IF(tussenblad!$F890="HC","",tussenblad!F890)</f>
        <v>0</v>
      </c>
      <c r="L901" s="4">
        <f>IF(tussenblad!$F890="HC",1,0)</f>
        <v>0</v>
      </c>
      <c r="M901" s="4" t="str">
        <f>IF(tussenblad!V890="Uit",2,"")</f>
        <v/>
      </c>
      <c r="N901" s="4">
        <f>tussenblad!W890</f>
        <v>0</v>
      </c>
      <c r="O901" s="4">
        <f>tussenblad!BV890</f>
        <v>0</v>
      </c>
      <c r="P901" s="4">
        <f>tussenblad!BW890</f>
        <v>0</v>
      </c>
      <c r="Q901" s="4">
        <f>tussenblad!BX890</f>
        <v>0</v>
      </c>
      <c r="R901" s="4">
        <f>tussenblad!BY890</f>
        <v>0</v>
      </c>
      <c r="S901" s="4">
        <f>tussenblad!BZ890</f>
        <v>0</v>
      </c>
      <c r="T901" s="4">
        <f>tussenblad!CA890</f>
        <v>0</v>
      </c>
      <c r="U901" s="4">
        <f>tussenblad!CB890</f>
        <v>0</v>
      </c>
      <c r="V901" s="4">
        <f>tussenblad!CC890</f>
        <v>0</v>
      </c>
      <c r="W901" s="4" t="s">
        <v>94</v>
      </c>
      <c r="X901" s="4" t="s">
        <v>94</v>
      </c>
      <c r="Y901" s="4" t="s">
        <v>94</v>
      </c>
      <c r="Z901" s="4" t="s">
        <v>95</v>
      </c>
      <c r="AA901" s="4" t="s">
        <v>95</v>
      </c>
      <c r="AB901" s="4" t="s">
        <v>95</v>
      </c>
      <c r="AC901" s="4" t="s">
        <v>91</v>
      </c>
      <c r="AD901" s="4" t="s">
        <v>91</v>
      </c>
      <c r="AE901" s="4">
        <v>0</v>
      </c>
      <c r="AF901" s="4">
        <v>0</v>
      </c>
      <c r="AG901" s="4">
        <f>tussenblad!J890</f>
        <v>0</v>
      </c>
      <c r="AH901" s="4">
        <f>tussenblad!I890</f>
        <v>0</v>
      </c>
    </row>
    <row r="902" spans="1:34" x14ac:dyDescent="0.2">
      <c r="A902" s="4" t="s">
        <v>93</v>
      </c>
      <c r="B902" s="4" t="str">
        <f>IF(C902=0,"&lt;BLANK&gt;",Basisgegevens!$F$3)</f>
        <v>&lt;BLANK&gt;</v>
      </c>
      <c r="C902" s="4">
        <f>tussenblad!E891</f>
        <v>0</v>
      </c>
      <c r="D902" s="4">
        <f>tussenblad!H891</f>
        <v>0</v>
      </c>
      <c r="E902" s="25">
        <f>tussenblad!N891</f>
        <v>0</v>
      </c>
      <c r="F902" s="4">
        <f>tussenblad!O891</f>
        <v>0</v>
      </c>
      <c r="G902" s="4">
        <f>tussenblad!P891</f>
        <v>0</v>
      </c>
      <c r="H902" s="25">
        <f>tussenblad!BT891</f>
        <v>0</v>
      </c>
      <c r="I902" s="4">
        <f>tussenblad!Q891</f>
        <v>0</v>
      </c>
      <c r="J902" s="26">
        <f>tussenblad!R891</f>
        <v>0</v>
      </c>
      <c r="K902" s="4">
        <f>IF(tussenblad!$F891="HC","",tussenblad!F891)</f>
        <v>0</v>
      </c>
      <c r="L902" s="4">
        <f>IF(tussenblad!$F891="HC",1,0)</f>
        <v>0</v>
      </c>
      <c r="M902" s="4" t="str">
        <f>IF(tussenblad!V891="Uit",2,"")</f>
        <v/>
      </c>
      <c r="N902" s="4">
        <f>tussenblad!W891</f>
        <v>0</v>
      </c>
      <c r="O902" s="4">
        <f>tussenblad!BV891</f>
        <v>0</v>
      </c>
      <c r="P902" s="4">
        <f>tussenblad!BW891</f>
        <v>0</v>
      </c>
      <c r="Q902" s="4">
        <f>tussenblad!BX891</f>
        <v>0</v>
      </c>
      <c r="R902" s="4">
        <f>tussenblad!BY891</f>
        <v>0</v>
      </c>
      <c r="S902" s="4">
        <f>tussenblad!BZ891</f>
        <v>0</v>
      </c>
      <c r="T902" s="4">
        <f>tussenblad!CA891</f>
        <v>0</v>
      </c>
      <c r="U902" s="4">
        <f>tussenblad!CB891</f>
        <v>0</v>
      </c>
      <c r="V902" s="4">
        <f>tussenblad!CC891</f>
        <v>0</v>
      </c>
      <c r="W902" s="4" t="s">
        <v>94</v>
      </c>
      <c r="X902" s="4" t="s">
        <v>94</v>
      </c>
      <c r="Y902" s="4" t="s">
        <v>94</v>
      </c>
      <c r="Z902" s="4" t="s">
        <v>95</v>
      </c>
      <c r="AA902" s="4" t="s">
        <v>95</v>
      </c>
      <c r="AB902" s="4" t="s">
        <v>95</v>
      </c>
      <c r="AC902" s="4" t="s">
        <v>91</v>
      </c>
      <c r="AD902" s="4" t="s">
        <v>91</v>
      </c>
      <c r="AE902" s="4">
        <v>0</v>
      </c>
      <c r="AF902" s="4">
        <v>0</v>
      </c>
      <c r="AG902" s="4">
        <f>tussenblad!J891</f>
        <v>0</v>
      </c>
      <c r="AH902" s="4">
        <f>tussenblad!I891</f>
        <v>0</v>
      </c>
    </row>
    <row r="903" spans="1:34" x14ac:dyDescent="0.2">
      <c r="A903" s="4" t="s">
        <v>93</v>
      </c>
      <c r="B903" s="4" t="str">
        <f>IF(C903=0,"&lt;BLANK&gt;",Basisgegevens!$F$3)</f>
        <v>&lt;BLANK&gt;</v>
      </c>
      <c r="C903" s="4">
        <f>tussenblad!E892</f>
        <v>0</v>
      </c>
      <c r="D903" s="4">
        <f>tussenblad!H892</f>
        <v>0</v>
      </c>
      <c r="E903" s="25">
        <f>tussenblad!N892</f>
        <v>0</v>
      </c>
      <c r="F903" s="4">
        <f>tussenblad!O892</f>
        <v>0</v>
      </c>
      <c r="G903" s="4">
        <f>tussenblad!P892</f>
        <v>0</v>
      </c>
      <c r="H903" s="25">
        <f>tussenblad!BT892</f>
        <v>0</v>
      </c>
      <c r="I903" s="4">
        <f>tussenblad!Q892</f>
        <v>0</v>
      </c>
      <c r="J903" s="26">
        <f>tussenblad!R892</f>
        <v>0</v>
      </c>
      <c r="K903" s="4">
        <f>IF(tussenblad!$F892="HC","",tussenblad!F892)</f>
        <v>0</v>
      </c>
      <c r="L903" s="4">
        <f>IF(tussenblad!$F892="HC",1,0)</f>
        <v>0</v>
      </c>
      <c r="M903" s="4" t="str">
        <f>IF(tussenblad!V892="Uit",2,"")</f>
        <v/>
      </c>
      <c r="N903" s="4">
        <f>tussenblad!W892</f>
        <v>0</v>
      </c>
      <c r="O903" s="4">
        <f>tussenblad!BV892</f>
        <v>0</v>
      </c>
      <c r="P903" s="4">
        <f>tussenblad!BW892</f>
        <v>0</v>
      </c>
      <c r="Q903" s="4">
        <f>tussenblad!BX892</f>
        <v>0</v>
      </c>
      <c r="R903" s="4">
        <f>tussenblad!BY892</f>
        <v>0</v>
      </c>
      <c r="S903" s="4">
        <f>tussenblad!BZ892</f>
        <v>0</v>
      </c>
      <c r="T903" s="4">
        <f>tussenblad!CA892</f>
        <v>0</v>
      </c>
      <c r="U903" s="4">
        <f>tussenblad!CB892</f>
        <v>0</v>
      </c>
      <c r="V903" s="4">
        <f>tussenblad!CC892</f>
        <v>0</v>
      </c>
      <c r="W903" s="4" t="s">
        <v>94</v>
      </c>
      <c r="X903" s="4" t="s">
        <v>94</v>
      </c>
      <c r="Y903" s="4" t="s">
        <v>94</v>
      </c>
      <c r="Z903" s="4" t="s">
        <v>95</v>
      </c>
      <c r="AA903" s="4" t="s">
        <v>95</v>
      </c>
      <c r="AB903" s="4" t="s">
        <v>95</v>
      </c>
      <c r="AC903" s="4" t="s">
        <v>91</v>
      </c>
      <c r="AD903" s="4" t="s">
        <v>91</v>
      </c>
      <c r="AE903" s="4">
        <v>0</v>
      </c>
      <c r="AF903" s="4">
        <v>0</v>
      </c>
      <c r="AG903" s="4">
        <f>tussenblad!J892</f>
        <v>0</v>
      </c>
      <c r="AH903" s="4">
        <f>tussenblad!I892</f>
        <v>0</v>
      </c>
    </row>
    <row r="904" spans="1:34" x14ac:dyDescent="0.2">
      <c r="A904" s="4" t="s">
        <v>93</v>
      </c>
      <c r="B904" s="4" t="str">
        <f>IF(C904=0,"&lt;BLANK&gt;",Basisgegevens!$F$3)</f>
        <v>&lt;BLANK&gt;</v>
      </c>
      <c r="C904" s="4">
        <f>tussenblad!E893</f>
        <v>0</v>
      </c>
      <c r="D904" s="4">
        <f>tussenblad!H893</f>
        <v>0</v>
      </c>
      <c r="E904" s="25">
        <f>tussenblad!N893</f>
        <v>0</v>
      </c>
      <c r="F904" s="4">
        <f>tussenblad!O893</f>
        <v>0</v>
      </c>
      <c r="G904" s="4">
        <f>tussenblad!P893</f>
        <v>0</v>
      </c>
      <c r="H904" s="25">
        <f>tussenblad!BT893</f>
        <v>0</v>
      </c>
      <c r="I904" s="4">
        <f>tussenblad!Q893</f>
        <v>0</v>
      </c>
      <c r="J904" s="26">
        <f>tussenblad!R893</f>
        <v>0</v>
      </c>
      <c r="K904" s="4">
        <f>IF(tussenblad!$F893="HC","",tussenblad!F893)</f>
        <v>0</v>
      </c>
      <c r="L904" s="4">
        <f>IF(tussenblad!$F893="HC",1,0)</f>
        <v>0</v>
      </c>
      <c r="M904" s="4" t="str">
        <f>IF(tussenblad!V893="Uit",2,"")</f>
        <v/>
      </c>
      <c r="N904" s="4">
        <f>tussenblad!W893</f>
        <v>0</v>
      </c>
      <c r="O904" s="4">
        <f>tussenblad!BV893</f>
        <v>0</v>
      </c>
      <c r="P904" s="4">
        <f>tussenblad!BW893</f>
        <v>0</v>
      </c>
      <c r="Q904" s="4">
        <f>tussenblad!BX893</f>
        <v>0</v>
      </c>
      <c r="R904" s="4">
        <f>tussenblad!BY893</f>
        <v>0</v>
      </c>
      <c r="S904" s="4">
        <f>tussenblad!BZ893</f>
        <v>0</v>
      </c>
      <c r="T904" s="4">
        <f>tussenblad!CA893</f>
        <v>0</v>
      </c>
      <c r="U904" s="4">
        <f>tussenblad!CB893</f>
        <v>0</v>
      </c>
      <c r="V904" s="4">
        <f>tussenblad!CC893</f>
        <v>0</v>
      </c>
      <c r="W904" s="4" t="s">
        <v>94</v>
      </c>
      <c r="X904" s="4" t="s">
        <v>94</v>
      </c>
      <c r="Y904" s="4" t="s">
        <v>94</v>
      </c>
      <c r="Z904" s="4" t="s">
        <v>95</v>
      </c>
      <c r="AA904" s="4" t="s">
        <v>95</v>
      </c>
      <c r="AB904" s="4" t="s">
        <v>95</v>
      </c>
      <c r="AC904" s="4" t="s">
        <v>91</v>
      </c>
      <c r="AD904" s="4" t="s">
        <v>91</v>
      </c>
      <c r="AE904" s="4">
        <v>0</v>
      </c>
      <c r="AF904" s="4">
        <v>0</v>
      </c>
      <c r="AG904" s="4">
        <f>tussenblad!J893</f>
        <v>0</v>
      </c>
      <c r="AH904" s="4">
        <f>tussenblad!I893</f>
        <v>0</v>
      </c>
    </row>
    <row r="905" spans="1:34" x14ac:dyDescent="0.2">
      <c r="A905" s="4" t="s">
        <v>93</v>
      </c>
      <c r="B905" s="4" t="str">
        <f>IF(C905=0,"&lt;BLANK&gt;",Basisgegevens!$F$3)</f>
        <v>&lt;BLANK&gt;</v>
      </c>
      <c r="C905" s="4">
        <f>tussenblad!E894</f>
        <v>0</v>
      </c>
      <c r="D905" s="4">
        <f>tussenblad!H894</f>
        <v>0</v>
      </c>
      <c r="E905" s="25">
        <f>tussenblad!N894</f>
        <v>0</v>
      </c>
      <c r="F905" s="4">
        <f>tussenblad!O894</f>
        <v>0</v>
      </c>
      <c r="G905" s="4">
        <f>tussenblad!P894</f>
        <v>0</v>
      </c>
      <c r="H905" s="25">
        <f>tussenblad!BT894</f>
        <v>0</v>
      </c>
      <c r="I905" s="4">
        <f>tussenblad!Q894</f>
        <v>0</v>
      </c>
      <c r="J905" s="26">
        <f>tussenblad!R894</f>
        <v>0</v>
      </c>
      <c r="K905" s="4">
        <f>IF(tussenblad!$F894="HC","",tussenblad!F894)</f>
        <v>0</v>
      </c>
      <c r="L905" s="4">
        <f>IF(tussenblad!$F894="HC",1,0)</f>
        <v>0</v>
      </c>
      <c r="M905" s="4" t="str">
        <f>IF(tussenblad!V894="Uit",2,"")</f>
        <v/>
      </c>
      <c r="N905" s="4">
        <f>tussenblad!W894</f>
        <v>0</v>
      </c>
      <c r="O905" s="4">
        <f>tussenblad!BV894</f>
        <v>0</v>
      </c>
      <c r="P905" s="4">
        <f>tussenblad!BW894</f>
        <v>0</v>
      </c>
      <c r="Q905" s="4">
        <f>tussenblad!BX894</f>
        <v>0</v>
      </c>
      <c r="R905" s="4">
        <f>tussenblad!BY894</f>
        <v>0</v>
      </c>
      <c r="S905" s="4">
        <f>tussenblad!BZ894</f>
        <v>0</v>
      </c>
      <c r="T905" s="4">
        <f>tussenblad!CA894</f>
        <v>0</v>
      </c>
      <c r="U905" s="4">
        <f>tussenblad!CB894</f>
        <v>0</v>
      </c>
      <c r="V905" s="4">
        <f>tussenblad!CC894</f>
        <v>0</v>
      </c>
      <c r="W905" s="4" t="s">
        <v>94</v>
      </c>
      <c r="X905" s="4" t="s">
        <v>94</v>
      </c>
      <c r="Y905" s="4" t="s">
        <v>94</v>
      </c>
      <c r="Z905" s="4" t="s">
        <v>95</v>
      </c>
      <c r="AA905" s="4" t="s">
        <v>95</v>
      </c>
      <c r="AB905" s="4" t="s">
        <v>95</v>
      </c>
      <c r="AC905" s="4" t="s">
        <v>91</v>
      </c>
      <c r="AD905" s="4" t="s">
        <v>91</v>
      </c>
      <c r="AE905" s="4">
        <v>0</v>
      </c>
      <c r="AF905" s="4">
        <v>0</v>
      </c>
      <c r="AG905" s="4">
        <f>tussenblad!J894</f>
        <v>0</v>
      </c>
      <c r="AH905" s="4">
        <f>tussenblad!I894</f>
        <v>0</v>
      </c>
    </row>
    <row r="906" spans="1:34" x14ac:dyDescent="0.2">
      <c r="A906" s="4" t="s">
        <v>93</v>
      </c>
      <c r="B906" s="4" t="str">
        <f>IF(C906=0,"&lt;BLANK&gt;",Basisgegevens!$F$3)</f>
        <v>&lt;BLANK&gt;</v>
      </c>
      <c r="C906" s="4">
        <f>tussenblad!E895</f>
        <v>0</v>
      </c>
      <c r="D906" s="4">
        <f>tussenblad!H895</f>
        <v>0</v>
      </c>
      <c r="E906" s="25">
        <f>tussenblad!N895</f>
        <v>0</v>
      </c>
      <c r="F906" s="4">
        <f>tussenblad!O895</f>
        <v>0</v>
      </c>
      <c r="G906" s="4">
        <f>tussenblad!P895</f>
        <v>0</v>
      </c>
      <c r="H906" s="25">
        <f>tussenblad!BT895</f>
        <v>0</v>
      </c>
      <c r="I906" s="4">
        <f>tussenblad!Q895</f>
        <v>0</v>
      </c>
      <c r="J906" s="26">
        <f>tussenblad!R895</f>
        <v>0</v>
      </c>
      <c r="K906" s="4">
        <f>IF(tussenblad!$F895="HC","",tussenblad!F895)</f>
        <v>0</v>
      </c>
      <c r="L906" s="4">
        <f>IF(tussenblad!$F895="HC",1,0)</f>
        <v>0</v>
      </c>
      <c r="M906" s="4" t="str">
        <f>IF(tussenblad!V895="Uit",2,"")</f>
        <v/>
      </c>
      <c r="N906" s="4">
        <f>tussenblad!W895</f>
        <v>0</v>
      </c>
      <c r="O906" s="4">
        <f>tussenblad!BV895</f>
        <v>0</v>
      </c>
      <c r="P906" s="4">
        <f>tussenblad!BW895</f>
        <v>0</v>
      </c>
      <c r="Q906" s="4">
        <f>tussenblad!BX895</f>
        <v>0</v>
      </c>
      <c r="R906" s="4">
        <f>tussenblad!BY895</f>
        <v>0</v>
      </c>
      <c r="S906" s="4">
        <f>tussenblad!BZ895</f>
        <v>0</v>
      </c>
      <c r="T906" s="4">
        <f>tussenblad!CA895</f>
        <v>0</v>
      </c>
      <c r="U906" s="4">
        <f>tussenblad!CB895</f>
        <v>0</v>
      </c>
      <c r="V906" s="4">
        <f>tussenblad!CC895</f>
        <v>0</v>
      </c>
      <c r="W906" s="4" t="s">
        <v>94</v>
      </c>
      <c r="X906" s="4" t="s">
        <v>94</v>
      </c>
      <c r="Y906" s="4" t="s">
        <v>94</v>
      </c>
      <c r="Z906" s="4" t="s">
        <v>95</v>
      </c>
      <c r="AA906" s="4" t="s">
        <v>95</v>
      </c>
      <c r="AB906" s="4" t="s">
        <v>95</v>
      </c>
      <c r="AC906" s="4" t="s">
        <v>91</v>
      </c>
      <c r="AD906" s="4" t="s">
        <v>91</v>
      </c>
      <c r="AE906" s="4">
        <v>0</v>
      </c>
      <c r="AF906" s="4">
        <v>0</v>
      </c>
      <c r="AG906" s="4">
        <f>tussenblad!J895</f>
        <v>0</v>
      </c>
      <c r="AH906" s="4">
        <f>tussenblad!I895</f>
        <v>0</v>
      </c>
    </row>
    <row r="907" spans="1:34" x14ac:dyDescent="0.2">
      <c r="A907" s="4" t="s">
        <v>93</v>
      </c>
      <c r="B907" s="4" t="str">
        <f>IF(C907=0,"&lt;BLANK&gt;",Basisgegevens!$F$3)</f>
        <v>&lt;BLANK&gt;</v>
      </c>
      <c r="C907" s="4">
        <f>tussenblad!E896</f>
        <v>0</v>
      </c>
      <c r="D907" s="4">
        <f>tussenblad!H896</f>
        <v>0</v>
      </c>
      <c r="E907" s="25">
        <f>tussenblad!N896</f>
        <v>0</v>
      </c>
      <c r="F907" s="4">
        <f>tussenblad!O896</f>
        <v>0</v>
      </c>
      <c r="G907" s="4">
        <f>tussenblad!P896</f>
        <v>0</v>
      </c>
      <c r="H907" s="25">
        <f>tussenblad!BT896</f>
        <v>0</v>
      </c>
      <c r="I907" s="4">
        <f>tussenblad!Q896</f>
        <v>0</v>
      </c>
      <c r="J907" s="26">
        <f>tussenblad!R896</f>
        <v>0</v>
      </c>
      <c r="K907" s="4">
        <f>IF(tussenblad!$F896="HC","",tussenblad!F896)</f>
        <v>0</v>
      </c>
      <c r="L907" s="4">
        <f>IF(tussenblad!$F896="HC",1,0)</f>
        <v>0</v>
      </c>
      <c r="M907" s="4" t="str">
        <f>IF(tussenblad!V896="Uit",2,"")</f>
        <v/>
      </c>
      <c r="N907" s="4">
        <f>tussenblad!W896</f>
        <v>0</v>
      </c>
      <c r="O907" s="4">
        <f>tussenblad!BV896</f>
        <v>0</v>
      </c>
      <c r="P907" s="4">
        <f>tussenblad!BW896</f>
        <v>0</v>
      </c>
      <c r="Q907" s="4">
        <f>tussenblad!BX896</f>
        <v>0</v>
      </c>
      <c r="R907" s="4">
        <f>tussenblad!BY896</f>
        <v>0</v>
      </c>
      <c r="S907" s="4">
        <f>tussenblad!BZ896</f>
        <v>0</v>
      </c>
      <c r="T907" s="4">
        <f>tussenblad!CA896</f>
        <v>0</v>
      </c>
      <c r="U907" s="4">
        <f>tussenblad!CB896</f>
        <v>0</v>
      </c>
      <c r="V907" s="4">
        <f>tussenblad!CC896</f>
        <v>0</v>
      </c>
      <c r="W907" s="4" t="s">
        <v>94</v>
      </c>
      <c r="X907" s="4" t="s">
        <v>94</v>
      </c>
      <c r="Y907" s="4" t="s">
        <v>94</v>
      </c>
      <c r="Z907" s="4" t="s">
        <v>95</v>
      </c>
      <c r="AA907" s="4" t="s">
        <v>95</v>
      </c>
      <c r="AB907" s="4" t="s">
        <v>95</v>
      </c>
      <c r="AC907" s="4" t="s">
        <v>91</v>
      </c>
      <c r="AD907" s="4" t="s">
        <v>91</v>
      </c>
      <c r="AE907" s="4">
        <v>0</v>
      </c>
      <c r="AF907" s="4">
        <v>0</v>
      </c>
      <c r="AG907" s="4">
        <f>tussenblad!J896</f>
        <v>0</v>
      </c>
      <c r="AH907" s="4">
        <f>tussenblad!I896</f>
        <v>0</v>
      </c>
    </row>
    <row r="908" spans="1:34" x14ac:dyDescent="0.2">
      <c r="A908" s="4" t="s">
        <v>93</v>
      </c>
      <c r="B908" s="4" t="str">
        <f>IF(C908=0,"&lt;BLANK&gt;",Basisgegevens!$F$3)</f>
        <v>&lt;BLANK&gt;</v>
      </c>
      <c r="C908" s="4">
        <f>tussenblad!E897</f>
        <v>0</v>
      </c>
      <c r="D908" s="4">
        <f>tussenblad!H897</f>
        <v>0</v>
      </c>
      <c r="E908" s="25">
        <f>tussenblad!N897</f>
        <v>0</v>
      </c>
      <c r="F908" s="4">
        <f>tussenblad!O897</f>
        <v>0</v>
      </c>
      <c r="G908" s="4">
        <f>tussenblad!P897</f>
        <v>0</v>
      </c>
      <c r="H908" s="25">
        <f>tussenblad!BT897</f>
        <v>0</v>
      </c>
      <c r="I908" s="4">
        <f>tussenblad!Q897</f>
        <v>0</v>
      </c>
      <c r="J908" s="26">
        <f>tussenblad!R897</f>
        <v>0</v>
      </c>
      <c r="K908" s="4">
        <f>IF(tussenblad!$F897="HC","",tussenblad!F897)</f>
        <v>0</v>
      </c>
      <c r="L908" s="4">
        <f>IF(tussenblad!$F897="HC",1,0)</f>
        <v>0</v>
      </c>
      <c r="M908" s="4" t="str">
        <f>IF(tussenblad!V897="Uit",2,"")</f>
        <v/>
      </c>
      <c r="N908" s="4">
        <f>tussenblad!W897</f>
        <v>0</v>
      </c>
      <c r="O908" s="4">
        <f>tussenblad!BV897</f>
        <v>0</v>
      </c>
      <c r="P908" s="4">
        <f>tussenblad!BW897</f>
        <v>0</v>
      </c>
      <c r="Q908" s="4">
        <f>tussenblad!BX897</f>
        <v>0</v>
      </c>
      <c r="R908" s="4">
        <f>tussenblad!BY897</f>
        <v>0</v>
      </c>
      <c r="S908" s="4">
        <f>tussenblad!BZ897</f>
        <v>0</v>
      </c>
      <c r="T908" s="4">
        <f>tussenblad!CA897</f>
        <v>0</v>
      </c>
      <c r="U908" s="4">
        <f>tussenblad!CB897</f>
        <v>0</v>
      </c>
      <c r="V908" s="4">
        <f>tussenblad!CC897</f>
        <v>0</v>
      </c>
      <c r="W908" s="4" t="s">
        <v>94</v>
      </c>
      <c r="X908" s="4" t="s">
        <v>94</v>
      </c>
      <c r="Y908" s="4" t="s">
        <v>94</v>
      </c>
      <c r="Z908" s="4" t="s">
        <v>95</v>
      </c>
      <c r="AA908" s="4" t="s">
        <v>95</v>
      </c>
      <c r="AB908" s="4" t="s">
        <v>95</v>
      </c>
      <c r="AC908" s="4" t="s">
        <v>91</v>
      </c>
      <c r="AD908" s="4" t="s">
        <v>91</v>
      </c>
      <c r="AE908" s="4">
        <v>0</v>
      </c>
      <c r="AF908" s="4">
        <v>0</v>
      </c>
      <c r="AG908" s="4">
        <f>tussenblad!J897</f>
        <v>0</v>
      </c>
      <c r="AH908" s="4">
        <f>tussenblad!I897</f>
        <v>0</v>
      </c>
    </row>
    <row r="909" spans="1:34" x14ac:dyDescent="0.2">
      <c r="A909" s="4" t="s">
        <v>93</v>
      </c>
      <c r="B909" s="4" t="str">
        <f>IF(C909=0,"&lt;BLANK&gt;",Basisgegevens!$F$3)</f>
        <v>&lt;BLANK&gt;</v>
      </c>
      <c r="C909" s="4">
        <f>tussenblad!E898</f>
        <v>0</v>
      </c>
      <c r="D909" s="4">
        <f>tussenblad!H898</f>
        <v>0</v>
      </c>
      <c r="E909" s="25">
        <f>tussenblad!N898</f>
        <v>0</v>
      </c>
      <c r="F909" s="4">
        <f>tussenblad!O898</f>
        <v>0</v>
      </c>
      <c r="G909" s="4">
        <f>tussenblad!P898</f>
        <v>0</v>
      </c>
      <c r="H909" s="25">
        <f>tussenblad!BT898</f>
        <v>0</v>
      </c>
      <c r="I909" s="4">
        <f>tussenblad!Q898</f>
        <v>0</v>
      </c>
      <c r="J909" s="26">
        <f>tussenblad!R898</f>
        <v>0</v>
      </c>
      <c r="K909" s="4">
        <f>IF(tussenblad!$F898="HC","",tussenblad!F898)</f>
        <v>0</v>
      </c>
      <c r="L909" s="4">
        <f>IF(tussenblad!$F898="HC",1,0)</f>
        <v>0</v>
      </c>
      <c r="M909" s="4" t="str">
        <f>IF(tussenblad!V898="Uit",2,"")</f>
        <v/>
      </c>
      <c r="N909" s="4">
        <f>tussenblad!W898</f>
        <v>0</v>
      </c>
      <c r="O909" s="4">
        <f>tussenblad!BV898</f>
        <v>0</v>
      </c>
      <c r="P909" s="4">
        <f>tussenblad!BW898</f>
        <v>0</v>
      </c>
      <c r="Q909" s="4">
        <f>tussenblad!BX898</f>
        <v>0</v>
      </c>
      <c r="R909" s="4">
        <f>tussenblad!BY898</f>
        <v>0</v>
      </c>
      <c r="S909" s="4">
        <f>tussenblad!BZ898</f>
        <v>0</v>
      </c>
      <c r="T909" s="4">
        <f>tussenblad!CA898</f>
        <v>0</v>
      </c>
      <c r="U909" s="4">
        <f>tussenblad!CB898</f>
        <v>0</v>
      </c>
      <c r="V909" s="4">
        <f>tussenblad!CC898</f>
        <v>0</v>
      </c>
      <c r="W909" s="4" t="s">
        <v>94</v>
      </c>
      <c r="X909" s="4" t="s">
        <v>94</v>
      </c>
      <c r="Y909" s="4" t="s">
        <v>94</v>
      </c>
      <c r="Z909" s="4" t="s">
        <v>95</v>
      </c>
      <c r="AA909" s="4" t="s">
        <v>95</v>
      </c>
      <c r="AB909" s="4" t="s">
        <v>95</v>
      </c>
      <c r="AC909" s="4" t="s">
        <v>91</v>
      </c>
      <c r="AD909" s="4" t="s">
        <v>91</v>
      </c>
      <c r="AE909" s="4">
        <v>0</v>
      </c>
      <c r="AF909" s="4">
        <v>0</v>
      </c>
      <c r="AG909" s="4">
        <f>tussenblad!J898</f>
        <v>0</v>
      </c>
      <c r="AH909" s="4">
        <f>tussenblad!I898</f>
        <v>0</v>
      </c>
    </row>
    <row r="910" spans="1:34" x14ac:dyDescent="0.2">
      <c r="A910" s="4" t="s">
        <v>93</v>
      </c>
      <c r="B910" s="4" t="str">
        <f>IF(C910=0,"&lt;BLANK&gt;",Basisgegevens!$F$3)</f>
        <v>&lt;BLANK&gt;</v>
      </c>
      <c r="C910" s="4">
        <f>tussenblad!E899</f>
        <v>0</v>
      </c>
      <c r="D910" s="4">
        <f>tussenblad!H899</f>
        <v>0</v>
      </c>
      <c r="E910" s="25">
        <f>tussenblad!N899</f>
        <v>0</v>
      </c>
      <c r="F910" s="4">
        <f>tussenblad!O899</f>
        <v>0</v>
      </c>
      <c r="G910" s="4">
        <f>tussenblad!P899</f>
        <v>0</v>
      </c>
      <c r="H910" s="25">
        <f>tussenblad!BT899</f>
        <v>0</v>
      </c>
      <c r="I910" s="4">
        <f>tussenblad!Q899</f>
        <v>0</v>
      </c>
      <c r="J910" s="26">
        <f>tussenblad!R899</f>
        <v>0</v>
      </c>
      <c r="K910" s="4">
        <f>IF(tussenblad!$F899="HC","",tussenblad!F899)</f>
        <v>0</v>
      </c>
      <c r="L910" s="4">
        <f>IF(tussenblad!$F899="HC",1,0)</f>
        <v>0</v>
      </c>
      <c r="M910" s="4" t="str">
        <f>IF(tussenblad!V899="Uit",2,"")</f>
        <v/>
      </c>
      <c r="N910" s="4">
        <f>tussenblad!W899</f>
        <v>0</v>
      </c>
      <c r="O910" s="4">
        <f>tussenblad!BV899</f>
        <v>0</v>
      </c>
      <c r="P910" s="4">
        <f>tussenblad!BW899</f>
        <v>0</v>
      </c>
      <c r="Q910" s="4">
        <f>tussenblad!BX899</f>
        <v>0</v>
      </c>
      <c r="R910" s="4">
        <f>tussenblad!BY899</f>
        <v>0</v>
      </c>
      <c r="S910" s="4">
        <f>tussenblad!BZ899</f>
        <v>0</v>
      </c>
      <c r="T910" s="4">
        <f>tussenblad!CA899</f>
        <v>0</v>
      </c>
      <c r="U910" s="4">
        <f>tussenblad!CB899</f>
        <v>0</v>
      </c>
      <c r="V910" s="4">
        <f>tussenblad!CC899</f>
        <v>0</v>
      </c>
      <c r="W910" s="4" t="s">
        <v>94</v>
      </c>
      <c r="X910" s="4" t="s">
        <v>94</v>
      </c>
      <c r="Y910" s="4" t="s">
        <v>94</v>
      </c>
      <c r="Z910" s="4" t="s">
        <v>95</v>
      </c>
      <c r="AA910" s="4" t="s">
        <v>95</v>
      </c>
      <c r="AB910" s="4" t="s">
        <v>95</v>
      </c>
      <c r="AC910" s="4" t="s">
        <v>91</v>
      </c>
      <c r="AD910" s="4" t="s">
        <v>91</v>
      </c>
      <c r="AE910" s="4">
        <v>0</v>
      </c>
      <c r="AF910" s="4">
        <v>0</v>
      </c>
      <c r="AG910" s="4">
        <f>tussenblad!J899</f>
        <v>0</v>
      </c>
      <c r="AH910" s="4">
        <f>tussenblad!I899</f>
        <v>0</v>
      </c>
    </row>
    <row r="911" spans="1:34" x14ac:dyDescent="0.2">
      <c r="A911" s="4" t="s">
        <v>93</v>
      </c>
      <c r="B911" s="4" t="str">
        <f>IF(C911=0,"&lt;BLANK&gt;",Basisgegevens!$F$3)</f>
        <v>&lt;BLANK&gt;</v>
      </c>
      <c r="C911" s="4">
        <f>tussenblad!E900</f>
        <v>0</v>
      </c>
      <c r="D911" s="4">
        <f>tussenblad!H900</f>
        <v>0</v>
      </c>
      <c r="E911" s="25">
        <f>tussenblad!N900</f>
        <v>0</v>
      </c>
      <c r="F911" s="4">
        <f>tussenblad!O900</f>
        <v>0</v>
      </c>
      <c r="G911" s="4">
        <f>tussenblad!P900</f>
        <v>0</v>
      </c>
      <c r="H911" s="25">
        <f>tussenblad!BT900</f>
        <v>0</v>
      </c>
      <c r="I911" s="4">
        <f>tussenblad!Q900</f>
        <v>0</v>
      </c>
      <c r="J911" s="26">
        <f>tussenblad!R900</f>
        <v>0</v>
      </c>
      <c r="K911" s="4">
        <f>IF(tussenblad!$F900="HC","",tussenblad!F900)</f>
        <v>0</v>
      </c>
      <c r="L911" s="4">
        <f>IF(tussenblad!$F900="HC",1,0)</f>
        <v>0</v>
      </c>
      <c r="M911" s="4" t="str">
        <f>IF(tussenblad!V900="Uit",2,"")</f>
        <v/>
      </c>
      <c r="N911" s="4">
        <f>tussenblad!W900</f>
        <v>0</v>
      </c>
      <c r="O911" s="4">
        <f>tussenblad!BV900</f>
        <v>0</v>
      </c>
      <c r="P911" s="4">
        <f>tussenblad!BW900</f>
        <v>0</v>
      </c>
      <c r="Q911" s="4">
        <f>tussenblad!BX900</f>
        <v>0</v>
      </c>
      <c r="R911" s="4">
        <f>tussenblad!BY900</f>
        <v>0</v>
      </c>
      <c r="S911" s="4">
        <f>tussenblad!BZ900</f>
        <v>0</v>
      </c>
      <c r="T911" s="4">
        <f>tussenblad!CA900</f>
        <v>0</v>
      </c>
      <c r="U911" s="4">
        <f>tussenblad!CB900</f>
        <v>0</v>
      </c>
      <c r="V911" s="4">
        <f>tussenblad!CC900</f>
        <v>0</v>
      </c>
      <c r="W911" s="4" t="s">
        <v>94</v>
      </c>
      <c r="X911" s="4" t="s">
        <v>94</v>
      </c>
      <c r="Y911" s="4" t="s">
        <v>94</v>
      </c>
      <c r="Z911" s="4" t="s">
        <v>95</v>
      </c>
      <c r="AA911" s="4" t="s">
        <v>95</v>
      </c>
      <c r="AB911" s="4" t="s">
        <v>95</v>
      </c>
      <c r="AC911" s="4" t="s">
        <v>91</v>
      </c>
      <c r="AD911" s="4" t="s">
        <v>91</v>
      </c>
      <c r="AE911" s="4">
        <v>0</v>
      </c>
      <c r="AF911" s="4">
        <v>0</v>
      </c>
      <c r="AG911" s="4">
        <f>tussenblad!J900</f>
        <v>0</v>
      </c>
      <c r="AH911" s="4">
        <f>tussenblad!I900</f>
        <v>0</v>
      </c>
    </row>
    <row r="912" spans="1:34" x14ac:dyDescent="0.2">
      <c r="A912" s="4" t="s">
        <v>93</v>
      </c>
      <c r="B912" s="4" t="str">
        <f>IF(C912=0,"&lt;BLANK&gt;",Basisgegevens!$F$3)</f>
        <v>&lt;BLANK&gt;</v>
      </c>
      <c r="C912" s="4">
        <f>tussenblad!E901</f>
        <v>0</v>
      </c>
      <c r="D912" s="4">
        <f>tussenblad!H901</f>
        <v>0</v>
      </c>
      <c r="E912" s="25">
        <f>tussenblad!N901</f>
        <v>0</v>
      </c>
      <c r="F912" s="4">
        <f>tussenblad!O901</f>
        <v>0</v>
      </c>
      <c r="G912" s="4">
        <f>tussenblad!P901</f>
        <v>0</v>
      </c>
      <c r="H912" s="25">
        <f>tussenblad!BT901</f>
        <v>0</v>
      </c>
      <c r="I912" s="4">
        <f>tussenblad!Q901</f>
        <v>0</v>
      </c>
      <c r="J912" s="26">
        <f>tussenblad!R901</f>
        <v>0</v>
      </c>
      <c r="K912" s="4">
        <f>IF(tussenblad!$F901="HC","",tussenblad!F901)</f>
        <v>0</v>
      </c>
      <c r="L912" s="4">
        <f>IF(tussenblad!$F901="HC",1,0)</f>
        <v>0</v>
      </c>
      <c r="M912" s="4" t="str">
        <f>IF(tussenblad!V901="Uit",2,"")</f>
        <v/>
      </c>
      <c r="N912" s="4">
        <f>tussenblad!W901</f>
        <v>0</v>
      </c>
      <c r="O912" s="4">
        <f>tussenblad!BV901</f>
        <v>0</v>
      </c>
      <c r="P912" s="4">
        <f>tussenblad!BW901</f>
        <v>0</v>
      </c>
      <c r="Q912" s="4">
        <f>tussenblad!BX901</f>
        <v>0</v>
      </c>
      <c r="R912" s="4">
        <f>tussenblad!BY901</f>
        <v>0</v>
      </c>
      <c r="S912" s="4">
        <f>tussenblad!BZ901</f>
        <v>0</v>
      </c>
      <c r="T912" s="4">
        <f>tussenblad!CA901</f>
        <v>0</v>
      </c>
      <c r="U912" s="4">
        <f>tussenblad!CB901</f>
        <v>0</v>
      </c>
      <c r="V912" s="4">
        <f>tussenblad!CC901</f>
        <v>0</v>
      </c>
      <c r="W912" s="4" t="s">
        <v>94</v>
      </c>
      <c r="X912" s="4" t="s">
        <v>94</v>
      </c>
      <c r="Y912" s="4" t="s">
        <v>94</v>
      </c>
      <c r="Z912" s="4" t="s">
        <v>95</v>
      </c>
      <c r="AA912" s="4" t="s">
        <v>95</v>
      </c>
      <c r="AB912" s="4" t="s">
        <v>95</v>
      </c>
      <c r="AC912" s="4" t="s">
        <v>91</v>
      </c>
      <c r="AD912" s="4" t="s">
        <v>91</v>
      </c>
      <c r="AE912" s="4">
        <v>0</v>
      </c>
      <c r="AF912" s="4">
        <v>0</v>
      </c>
      <c r="AG912" s="4">
        <f>tussenblad!J901</f>
        <v>0</v>
      </c>
      <c r="AH912" s="4">
        <f>tussenblad!I901</f>
        <v>0</v>
      </c>
    </row>
    <row r="913" spans="1:34" x14ac:dyDescent="0.2">
      <c r="A913" s="4" t="s">
        <v>93</v>
      </c>
      <c r="B913" s="4" t="str">
        <f>IF(C913=0,"&lt;BLANK&gt;",Basisgegevens!$F$3)</f>
        <v>&lt;BLANK&gt;</v>
      </c>
      <c r="C913" s="4">
        <f>tussenblad!E902</f>
        <v>0</v>
      </c>
      <c r="D913" s="4">
        <f>tussenblad!H902</f>
        <v>0</v>
      </c>
      <c r="E913" s="25">
        <f>tussenblad!N902</f>
        <v>0</v>
      </c>
      <c r="F913" s="4">
        <f>tussenblad!O902</f>
        <v>0</v>
      </c>
      <c r="G913" s="4">
        <f>tussenblad!P902</f>
        <v>0</v>
      </c>
      <c r="H913" s="25">
        <f>tussenblad!BT902</f>
        <v>0</v>
      </c>
      <c r="I913" s="4">
        <f>tussenblad!Q902</f>
        <v>0</v>
      </c>
      <c r="J913" s="26">
        <f>tussenblad!R902</f>
        <v>0</v>
      </c>
      <c r="K913" s="4">
        <f>IF(tussenblad!$F902="HC","",tussenblad!F902)</f>
        <v>0</v>
      </c>
      <c r="L913" s="4">
        <f>IF(tussenblad!$F902="HC",1,0)</f>
        <v>0</v>
      </c>
      <c r="M913" s="4" t="str">
        <f>IF(tussenblad!V902="Uit",2,"")</f>
        <v/>
      </c>
      <c r="N913" s="4">
        <f>tussenblad!W902</f>
        <v>0</v>
      </c>
      <c r="O913" s="4">
        <f>tussenblad!BV902</f>
        <v>0</v>
      </c>
      <c r="P913" s="4">
        <f>tussenblad!BW902</f>
        <v>0</v>
      </c>
      <c r="Q913" s="4">
        <f>tussenblad!BX902</f>
        <v>0</v>
      </c>
      <c r="R913" s="4">
        <f>tussenblad!BY902</f>
        <v>0</v>
      </c>
      <c r="S913" s="4">
        <f>tussenblad!BZ902</f>
        <v>0</v>
      </c>
      <c r="T913" s="4">
        <f>tussenblad!CA902</f>
        <v>0</v>
      </c>
      <c r="U913" s="4">
        <f>tussenblad!CB902</f>
        <v>0</v>
      </c>
      <c r="V913" s="4">
        <f>tussenblad!CC902</f>
        <v>0</v>
      </c>
      <c r="W913" s="4" t="s">
        <v>94</v>
      </c>
      <c r="X913" s="4" t="s">
        <v>94</v>
      </c>
      <c r="Y913" s="4" t="s">
        <v>94</v>
      </c>
      <c r="Z913" s="4" t="s">
        <v>95</v>
      </c>
      <c r="AA913" s="4" t="s">
        <v>95</v>
      </c>
      <c r="AB913" s="4" t="s">
        <v>95</v>
      </c>
      <c r="AC913" s="4" t="s">
        <v>91</v>
      </c>
      <c r="AD913" s="4" t="s">
        <v>91</v>
      </c>
      <c r="AE913" s="4">
        <v>0</v>
      </c>
      <c r="AF913" s="4">
        <v>0</v>
      </c>
      <c r="AG913" s="4">
        <f>tussenblad!J902</f>
        <v>0</v>
      </c>
      <c r="AH913" s="4">
        <f>tussenblad!I902</f>
        <v>0</v>
      </c>
    </row>
    <row r="914" spans="1:34" x14ac:dyDescent="0.2">
      <c r="A914" s="4" t="s">
        <v>93</v>
      </c>
      <c r="B914" s="4" t="str">
        <f>IF(C914=0,"&lt;BLANK&gt;",Basisgegevens!$F$3)</f>
        <v>&lt;BLANK&gt;</v>
      </c>
      <c r="C914" s="4">
        <f>tussenblad!E903</f>
        <v>0</v>
      </c>
      <c r="D914" s="4">
        <f>tussenblad!H903</f>
        <v>0</v>
      </c>
      <c r="E914" s="25">
        <f>tussenblad!N903</f>
        <v>0</v>
      </c>
      <c r="F914" s="4">
        <f>tussenblad!O903</f>
        <v>0</v>
      </c>
      <c r="G914" s="4">
        <f>tussenblad!P903</f>
        <v>0</v>
      </c>
      <c r="H914" s="25">
        <f>tussenblad!BT903</f>
        <v>0</v>
      </c>
      <c r="I914" s="4">
        <f>tussenblad!Q903</f>
        <v>0</v>
      </c>
      <c r="J914" s="26">
        <f>tussenblad!R903</f>
        <v>0</v>
      </c>
      <c r="K914" s="4">
        <f>IF(tussenblad!$F903="HC","",tussenblad!F903)</f>
        <v>0</v>
      </c>
      <c r="L914" s="4">
        <f>IF(tussenblad!$F903="HC",1,0)</f>
        <v>0</v>
      </c>
      <c r="M914" s="4" t="str">
        <f>IF(tussenblad!V903="Uit",2,"")</f>
        <v/>
      </c>
      <c r="N914" s="4">
        <f>tussenblad!W903</f>
        <v>0</v>
      </c>
      <c r="O914" s="4">
        <f>tussenblad!BV903</f>
        <v>0</v>
      </c>
      <c r="P914" s="4">
        <f>tussenblad!BW903</f>
        <v>0</v>
      </c>
      <c r="Q914" s="4">
        <f>tussenblad!BX903</f>
        <v>0</v>
      </c>
      <c r="R914" s="4">
        <f>tussenblad!BY903</f>
        <v>0</v>
      </c>
      <c r="S914" s="4">
        <f>tussenblad!BZ903</f>
        <v>0</v>
      </c>
      <c r="T914" s="4">
        <f>tussenblad!CA903</f>
        <v>0</v>
      </c>
      <c r="U914" s="4">
        <f>tussenblad!CB903</f>
        <v>0</v>
      </c>
      <c r="V914" s="4">
        <f>tussenblad!CC903</f>
        <v>0</v>
      </c>
      <c r="W914" s="4" t="s">
        <v>94</v>
      </c>
      <c r="X914" s="4" t="s">
        <v>94</v>
      </c>
      <c r="Y914" s="4" t="s">
        <v>94</v>
      </c>
      <c r="Z914" s="4" t="s">
        <v>95</v>
      </c>
      <c r="AA914" s="4" t="s">
        <v>95</v>
      </c>
      <c r="AB914" s="4" t="s">
        <v>95</v>
      </c>
      <c r="AC914" s="4" t="s">
        <v>91</v>
      </c>
      <c r="AD914" s="4" t="s">
        <v>91</v>
      </c>
      <c r="AE914" s="4">
        <v>0</v>
      </c>
      <c r="AF914" s="4">
        <v>0</v>
      </c>
      <c r="AG914" s="4">
        <f>tussenblad!J903</f>
        <v>0</v>
      </c>
      <c r="AH914" s="4">
        <f>tussenblad!I903</f>
        <v>0</v>
      </c>
    </row>
    <row r="915" spans="1:34" x14ac:dyDescent="0.2">
      <c r="A915" s="4" t="s">
        <v>93</v>
      </c>
      <c r="B915" s="4" t="str">
        <f>IF(C915=0,"&lt;BLANK&gt;",Basisgegevens!$F$3)</f>
        <v>&lt;BLANK&gt;</v>
      </c>
      <c r="C915" s="4">
        <f>tussenblad!E904</f>
        <v>0</v>
      </c>
      <c r="D915" s="4">
        <f>tussenblad!H904</f>
        <v>0</v>
      </c>
      <c r="E915" s="25">
        <f>tussenblad!N904</f>
        <v>0</v>
      </c>
      <c r="F915" s="4">
        <f>tussenblad!O904</f>
        <v>0</v>
      </c>
      <c r="G915" s="4">
        <f>tussenblad!P904</f>
        <v>0</v>
      </c>
      <c r="H915" s="25">
        <f>tussenblad!BT904</f>
        <v>0</v>
      </c>
      <c r="I915" s="4">
        <f>tussenblad!Q904</f>
        <v>0</v>
      </c>
      <c r="J915" s="26">
        <f>tussenblad!R904</f>
        <v>0</v>
      </c>
      <c r="K915" s="4">
        <f>IF(tussenblad!$F904="HC","",tussenblad!F904)</f>
        <v>0</v>
      </c>
      <c r="L915" s="4">
        <f>IF(tussenblad!$F904="HC",1,0)</f>
        <v>0</v>
      </c>
      <c r="M915" s="4" t="str">
        <f>IF(tussenblad!V904="Uit",2,"")</f>
        <v/>
      </c>
      <c r="N915" s="4">
        <f>tussenblad!W904</f>
        <v>0</v>
      </c>
      <c r="O915" s="4">
        <f>tussenblad!BV904</f>
        <v>0</v>
      </c>
      <c r="P915" s="4">
        <f>tussenblad!BW904</f>
        <v>0</v>
      </c>
      <c r="Q915" s="4">
        <f>tussenblad!BX904</f>
        <v>0</v>
      </c>
      <c r="R915" s="4">
        <f>tussenblad!BY904</f>
        <v>0</v>
      </c>
      <c r="S915" s="4">
        <f>tussenblad!BZ904</f>
        <v>0</v>
      </c>
      <c r="T915" s="4">
        <f>tussenblad!CA904</f>
        <v>0</v>
      </c>
      <c r="U915" s="4">
        <f>tussenblad!CB904</f>
        <v>0</v>
      </c>
      <c r="V915" s="4">
        <f>tussenblad!CC904</f>
        <v>0</v>
      </c>
      <c r="W915" s="4" t="s">
        <v>94</v>
      </c>
      <c r="X915" s="4" t="s">
        <v>94</v>
      </c>
      <c r="Y915" s="4" t="s">
        <v>94</v>
      </c>
      <c r="Z915" s="4" t="s">
        <v>95</v>
      </c>
      <c r="AA915" s="4" t="s">
        <v>95</v>
      </c>
      <c r="AB915" s="4" t="s">
        <v>95</v>
      </c>
      <c r="AC915" s="4" t="s">
        <v>91</v>
      </c>
      <c r="AD915" s="4" t="s">
        <v>91</v>
      </c>
      <c r="AE915" s="4">
        <v>0</v>
      </c>
      <c r="AF915" s="4">
        <v>0</v>
      </c>
      <c r="AG915" s="4">
        <f>tussenblad!J904</f>
        <v>0</v>
      </c>
      <c r="AH915" s="4">
        <f>tussenblad!I904</f>
        <v>0</v>
      </c>
    </row>
    <row r="916" spans="1:34" x14ac:dyDescent="0.2">
      <c r="A916" s="4" t="s">
        <v>93</v>
      </c>
      <c r="B916" s="4" t="str">
        <f>IF(C916=0,"&lt;BLANK&gt;",Basisgegevens!$F$3)</f>
        <v>&lt;BLANK&gt;</v>
      </c>
      <c r="C916" s="4">
        <f>tussenblad!E905</f>
        <v>0</v>
      </c>
      <c r="D916" s="4">
        <f>tussenblad!H905</f>
        <v>0</v>
      </c>
      <c r="E916" s="25">
        <f>tussenblad!N905</f>
        <v>0</v>
      </c>
      <c r="F916" s="4">
        <f>tussenblad!O905</f>
        <v>0</v>
      </c>
      <c r="G916" s="4">
        <f>tussenblad!P905</f>
        <v>0</v>
      </c>
      <c r="H916" s="25">
        <f>tussenblad!BT905</f>
        <v>0</v>
      </c>
      <c r="I916" s="4">
        <f>tussenblad!Q905</f>
        <v>0</v>
      </c>
      <c r="J916" s="26">
        <f>tussenblad!R905</f>
        <v>0</v>
      </c>
      <c r="K916" s="4">
        <f>IF(tussenblad!$F905="HC","",tussenblad!F905)</f>
        <v>0</v>
      </c>
      <c r="L916" s="4">
        <f>IF(tussenblad!$F905="HC",1,0)</f>
        <v>0</v>
      </c>
      <c r="M916" s="4" t="str">
        <f>IF(tussenblad!V905="Uit",2,"")</f>
        <v/>
      </c>
      <c r="N916" s="4">
        <f>tussenblad!W905</f>
        <v>0</v>
      </c>
      <c r="O916" s="4">
        <f>tussenblad!BV905</f>
        <v>0</v>
      </c>
      <c r="P916" s="4">
        <f>tussenblad!BW905</f>
        <v>0</v>
      </c>
      <c r="Q916" s="4">
        <f>tussenblad!BX905</f>
        <v>0</v>
      </c>
      <c r="R916" s="4">
        <f>tussenblad!BY905</f>
        <v>0</v>
      </c>
      <c r="S916" s="4">
        <f>tussenblad!BZ905</f>
        <v>0</v>
      </c>
      <c r="T916" s="4">
        <f>tussenblad!CA905</f>
        <v>0</v>
      </c>
      <c r="U916" s="4">
        <f>tussenblad!CB905</f>
        <v>0</v>
      </c>
      <c r="V916" s="4">
        <f>tussenblad!CC905</f>
        <v>0</v>
      </c>
      <c r="W916" s="4" t="s">
        <v>94</v>
      </c>
      <c r="X916" s="4" t="s">
        <v>94</v>
      </c>
      <c r="Y916" s="4" t="s">
        <v>94</v>
      </c>
      <c r="Z916" s="4" t="s">
        <v>95</v>
      </c>
      <c r="AA916" s="4" t="s">
        <v>95</v>
      </c>
      <c r="AB916" s="4" t="s">
        <v>95</v>
      </c>
      <c r="AC916" s="4" t="s">
        <v>91</v>
      </c>
      <c r="AD916" s="4" t="s">
        <v>91</v>
      </c>
      <c r="AE916" s="4">
        <v>0</v>
      </c>
      <c r="AF916" s="4">
        <v>0</v>
      </c>
      <c r="AG916" s="4">
        <f>tussenblad!J905</f>
        <v>0</v>
      </c>
      <c r="AH916" s="4">
        <f>tussenblad!I905</f>
        <v>0</v>
      </c>
    </row>
    <row r="917" spans="1:34" x14ac:dyDescent="0.2">
      <c r="A917" s="4" t="s">
        <v>93</v>
      </c>
      <c r="B917" s="4" t="str">
        <f>IF(C917=0,"&lt;BLANK&gt;",Basisgegevens!$F$3)</f>
        <v>&lt;BLANK&gt;</v>
      </c>
      <c r="C917" s="4">
        <f>tussenblad!E906</f>
        <v>0</v>
      </c>
      <c r="D917" s="4">
        <f>tussenblad!H906</f>
        <v>0</v>
      </c>
      <c r="E917" s="25">
        <f>tussenblad!N906</f>
        <v>0</v>
      </c>
      <c r="F917" s="4">
        <f>tussenblad!O906</f>
        <v>0</v>
      </c>
      <c r="G917" s="4">
        <f>tussenblad!P906</f>
        <v>0</v>
      </c>
      <c r="H917" s="25">
        <f>tussenblad!BT906</f>
        <v>0</v>
      </c>
      <c r="I917" s="4">
        <f>tussenblad!Q906</f>
        <v>0</v>
      </c>
      <c r="J917" s="26">
        <f>tussenblad!R906</f>
        <v>0</v>
      </c>
      <c r="K917" s="4">
        <f>IF(tussenblad!$F906="HC","",tussenblad!F906)</f>
        <v>0</v>
      </c>
      <c r="L917" s="4">
        <f>IF(tussenblad!$F906="HC",1,0)</f>
        <v>0</v>
      </c>
      <c r="M917" s="4" t="str">
        <f>IF(tussenblad!V906="Uit",2,"")</f>
        <v/>
      </c>
      <c r="N917" s="4">
        <f>tussenblad!W906</f>
        <v>0</v>
      </c>
      <c r="O917" s="4">
        <f>tussenblad!BV906</f>
        <v>0</v>
      </c>
      <c r="P917" s="4">
        <f>tussenblad!BW906</f>
        <v>0</v>
      </c>
      <c r="Q917" s="4">
        <f>tussenblad!BX906</f>
        <v>0</v>
      </c>
      <c r="R917" s="4">
        <f>tussenblad!BY906</f>
        <v>0</v>
      </c>
      <c r="S917" s="4">
        <f>tussenblad!BZ906</f>
        <v>0</v>
      </c>
      <c r="T917" s="4">
        <f>tussenblad!CA906</f>
        <v>0</v>
      </c>
      <c r="U917" s="4">
        <f>tussenblad!CB906</f>
        <v>0</v>
      </c>
      <c r="V917" s="4">
        <f>tussenblad!CC906</f>
        <v>0</v>
      </c>
      <c r="W917" s="4" t="s">
        <v>94</v>
      </c>
      <c r="X917" s="4" t="s">
        <v>94</v>
      </c>
      <c r="Y917" s="4" t="s">
        <v>94</v>
      </c>
      <c r="Z917" s="4" t="s">
        <v>95</v>
      </c>
      <c r="AA917" s="4" t="s">
        <v>95</v>
      </c>
      <c r="AB917" s="4" t="s">
        <v>95</v>
      </c>
      <c r="AC917" s="4" t="s">
        <v>91</v>
      </c>
      <c r="AD917" s="4" t="s">
        <v>91</v>
      </c>
      <c r="AE917" s="4">
        <v>0</v>
      </c>
      <c r="AF917" s="4">
        <v>0</v>
      </c>
      <c r="AG917" s="4">
        <f>tussenblad!J906</f>
        <v>0</v>
      </c>
      <c r="AH917" s="4">
        <f>tussenblad!I906</f>
        <v>0</v>
      </c>
    </row>
    <row r="918" spans="1:34" x14ac:dyDescent="0.2">
      <c r="A918" s="4" t="s">
        <v>93</v>
      </c>
      <c r="B918" s="4" t="str">
        <f>IF(C918=0,"&lt;BLANK&gt;",Basisgegevens!$F$3)</f>
        <v>&lt;BLANK&gt;</v>
      </c>
      <c r="C918" s="4">
        <f>tussenblad!E907</f>
        <v>0</v>
      </c>
      <c r="D918" s="4">
        <f>tussenblad!H907</f>
        <v>0</v>
      </c>
      <c r="E918" s="25">
        <f>tussenblad!N907</f>
        <v>0</v>
      </c>
      <c r="F918" s="4">
        <f>tussenblad!O907</f>
        <v>0</v>
      </c>
      <c r="G918" s="4">
        <f>tussenblad!P907</f>
        <v>0</v>
      </c>
      <c r="H918" s="25">
        <f>tussenblad!BT907</f>
        <v>0</v>
      </c>
      <c r="I918" s="4">
        <f>tussenblad!Q907</f>
        <v>0</v>
      </c>
      <c r="J918" s="26">
        <f>tussenblad!R907</f>
        <v>0</v>
      </c>
      <c r="K918" s="4">
        <f>IF(tussenblad!$F907="HC","",tussenblad!F907)</f>
        <v>0</v>
      </c>
      <c r="L918" s="4">
        <f>IF(tussenblad!$F907="HC",1,0)</f>
        <v>0</v>
      </c>
      <c r="M918" s="4" t="str">
        <f>IF(tussenblad!V907="Uit",2,"")</f>
        <v/>
      </c>
      <c r="N918" s="4">
        <f>tussenblad!W907</f>
        <v>0</v>
      </c>
      <c r="O918" s="4">
        <f>tussenblad!BV907</f>
        <v>0</v>
      </c>
      <c r="P918" s="4">
        <f>tussenblad!BW907</f>
        <v>0</v>
      </c>
      <c r="Q918" s="4">
        <f>tussenblad!BX907</f>
        <v>0</v>
      </c>
      <c r="R918" s="4">
        <f>tussenblad!BY907</f>
        <v>0</v>
      </c>
      <c r="S918" s="4">
        <f>tussenblad!BZ907</f>
        <v>0</v>
      </c>
      <c r="T918" s="4">
        <f>tussenblad!CA907</f>
        <v>0</v>
      </c>
      <c r="U918" s="4">
        <f>tussenblad!CB907</f>
        <v>0</v>
      </c>
      <c r="V918" s="4">
        <f>tussenblad!CC907</f>
        <v>0</v>
      </c>
      <c r="W918" s="4" t="s">
        <v>94</v>
      </c>
      <c r="X918" s="4" t="s">
        <v>94</v>
      </c>
      <c r="Y918" s="4" t="s">
        <v>94</v>
      </c>
      <c r="Z918" s="4" t="s">
        <v>95</v>
      </c>
      <c r="AA918" s="4" t="s">
        <v>95</v>
      </c>
      <c r="AB918" s="4" t="s">
        <v>95</v>
      </c>
      <c r="AC918" s="4" t="s">
        <v>91</v>
      </c>
      <c r="AD918" s="4" t="s">
        <v>91</v>
      </c>
      <c r="AE918" s="4">
        <v>0</v>
      </c>
      <c r="AF918" s="4">
        <v>0</v>
      </c>
      <c r="AG918" s="4">
        <f>tussenblad!J907</f>
        <v>0</v>
      </c>
      <c r="AH918" s="4">
        <f>tussenblad!I907</f>
        <v>0</v>
      </c>
    </row>
    <row r="919" spans="1:34" x14ac:dyDescent="0.2">
      <c r="A919" s="4" t="s">
        <v>93</v>
      </c>
      <c r="B919" s="4" t="str">
        <f>IF(C919=0,"&lt;BLANK&gt;",Basisgegevens!$F$3)</f>
        <v>&lt;BLANK&gt;</v>
      </c>
      <c r="C919" s="4">
        <f>tussenblad!E908</f>
        <v>0</v>
      </c>
      <c r="D919" s="4">
        <f>tussenblad!H908</f>
        <v>0</v>
      </c>
      <c r="E919" s="25">
        <f>tussenblad!N908</f>
        <v>0</v>
      </c>
      <c r="F919" s="4">
        <f>tussenblad!O908</f>
        <v>0</v>
      </c>
      <c r="G919" s="4">
        <f>tussenblad!P908</f>
        <v>0</v>
      </c>
      <c r="H919" s="25">
        <f>tussenblad!BT908</f>
        <v>0</v>
      </c>
      <c r="I919" s="4">
        <f>tussenblad!Q908</f>
        <v>0</v>
      </c>
      <c r="J919" s="26">
        <f>tussenblad!R908</f>
        <v>0</v>
      </c>
      <c r="K919" s="4">
        <f>IF(tussenblad!$F908="HC","",tussenblad!F908)</f>
        <v>0</v>
      </c>
      <c r="L919" s="4">
        <f>IF(tussenblad!$F908="HC",1,0)</f>
        <v>0</v>
      </c>
      <c r="M919" s="4" t="str">
        <f>IF(tussenblad!V908="Uit",2,"")</f>
        <v/>
      </c>
      <c r="N919" s="4">
        <f>tussenblad!W908</f>
        <v>0</v>
      </c>
      <c r="O919" s="4">
        <f>tussenblad!BV908</f>
        <v>0</v>
      </c>
      <c r="P919" s="4">
        <f>tussenblad!BW908</f>
        <v>0</v>
      </c>
      <c r="Q919" s="4">
        <f>tussenblad!BX908</f>
        <v>0</v>
      </c>
      <c r="R919" s="4">
        <f>tussenblad!BY908</f>
        <v>0</v>
      </c>
      <c r="S919" s="4">
        <f>tussenblad!BZ908</f>
        <v>0</v>
      </c>
      <c r="T919" s="4">
        <f>tussenblad!CA908</f>
        <v>0</v>
      </c>
      <c r="U919" s="4">
        <f>tussenblad!CB908</f>
        <v>0</v>
      </c>
      <c r="V919" s="4">
        <f>tussenblad!CC908</f>
        <v>0</v>
      </c>
      <c r="W919" s="4" t="s">
        <v>94</v>
      </c>
      <c r="X919" s="4" t="s">
        <v>94</v>
      </c>
      <c r="Y919" s="4" t="s">
        <v>94</v>
      </c>
      <c r="Z919" s="4" t="s">
        <v>95</v>
      </c>
      <c r="AA919" s="4" t="s">
        <v>95</v>
      </c>
      <c r="AB919" s="4" t="s">
        <v>95</v>
      </c>
      <c r="AC919" s="4" t="s">
        <v>91</v>
      </c>
      <c r="AD919" s="4" t="s">
        <v>91</v>
      </c>
      <c r="AE919" s="4">
        <v>0</v>
      </c>
      <c r="AF919" s="4">
        <v>0</v>
      </c>
      <c r="AG919" s="4">
        <f>tussenblad!J908</f>
        <v>0</v>
      </c>
      <c r="AH919" s="4">
        <f>tussenblad!I908</f>
        <v>0</v>
      </c>
    </row>
    <row r="920" spans="1:34" x14ac:dyDescent="0.2">
      <c r="A920" s="4" t="s">
        <v>93</v>
      </c>
      <c r="B920" s="4" t="str">
        <f>IF(C920=0,"&lt;BLANK&gt;",Basisgegevens!$F$3)</f>
        <v>&lt;BLANK&gt;</v>
      </c>
      <c r="C920" s="4">
        <f>tussenblad!E909</f>
        <v>0</v>
      </c>
      <c r="D920" s="4">
        <f>tussenblad!H909</f>
        <v>0</v>
      </c>
      <c r="E920" s="25">
        <f>tussenblad!N909</f>
        <v>0</v>
      </c>
      <c r="F920" s="4">
        <f>tussenblad!O909</f>
        <v>0</v>
      </c>
      <c r="G920" s="4">
        <f>tussenblad!P909</f>
        <v>0</v>
      </c>
      <c r="H920" s="25">
        <f>tussenblad!BT909</f>
        <v>0</v>
      </c>
      <c r="I920" s="4">
        <f>tussenblad!Q909</f>
        <v>0</v>
      </c>
      <c r="J920" s="26">
        <f>tussenblad!R909</f>
        <v>0</v>
      </c>
      <c r="K920" s="4">
        <f>IF(tussenblad!$F909="HC","",tussenblad!F909)</f>
        <v>0</v>
      </c>
      <c r="L920" s="4">
        <f>IF(tussenblad!$F909="HC",1,0)</f>
        <v>0</v>
      </c>
      <c r="M920" s="4" t="str">
        <f>IF(tussenblad!V909="Uit",2,"")</f>
        <v/>
      </c>
      <c r="N920" s="4">
        <f>tussenblad!W909</f>
        <v>0</v>
      </c>
      <c r="O920" s="4">
        <f>tussenblad!BV909</f>
        <v>0</v>
      </c>
      <c r="P920" s="4">
        <f>tussenblad!BW909</f>
        <v>0</v>
      </c>
      <c r="Q920" s="4">
        <f>tussenblad!BX909</f>
        <v>0</v>
      </c>
      <c r="R920" s="4">
        <f>tussenblad!BY909</f>
        <v>0</v>
      </c>
      <c r="S920" s="4">
        <f>tussenblad!BZ909</f>
        <v>0</v>
      </c>
      <c r="T920" s="4">
        <f>tussenblad!CA909</f>
        <v>0</v>
      </c>
      <c r="U920" s="4">
        <f>tussenblad!CB909</f>
        <v>0</v>
      </c>
      <c r="V920" s="4">
        <f>tussenblad!CC909</f>
        <v>0</v>
      </c>
      <c r="W920" s="4" t="s">
        <v>94</v>
      </c>
      <c r="X920" s="4" t="s">
        <v>94</v>
      </c>
      <c r="Y920" s="4" t="s">
        <v>94</v>
      </c>
      <c r="Z920" s="4" t="s">
        <v>95</v>
      </c>
      <c r="AA920" s="4" t="s">
        <v>95</v>
      </c>
      <c r="AB920" s="4" t="s">
        <v>95</v>
      </c>
      <c r="AC920" s="4" t="s">
        <v>91</v>
      </c>
      <c r="AD920" s="4" t="s">
        <v>91</v>
      </c>
      <c r="AE920" s="4">
        <v>0</v>
      </c>
      <c r="AF920" s="4">
        <v>0</v>
      </c>
      <c r="AG920" s="4">
        <f>tussenblad!J909</f>
        <v>0</v>
      </c>
      <c r="AH920" s="4">
        <f>tussenblad!I909</f>
        <v>0</v>
      </c>
    </row>
    <row r="921" spans="1:34" x14ac:dyDescent="0.2">
      <c r="A921" s="4" t="s">
        <v>93</v>
      </c>
      <c r="B921" s="4" t="str">
        <f>IF(C921=0,"&lt;BLANK&gt;",Basisgegevens!$F$3)</f>
        <v>&lt;BLANK&gt;</v>
      </c>
      <c r="C921" s="4">
        <f>tussenblad!E910</f>
        <v>0</v>
      </c>
      <c r="D921" s="4">
        <f>tussenblad!H910</f>
        <v>0</v>
      </c>
      <c r="E921" s="25">
        <f>tussenblad!N910</f>
        <v>0</v>
      </c>
      <c r="F921" s="4">
        <f>tussenblad!O910</f>
        <v>0</v>
      </c>
      <c r="G921" s="4">
        <f>tussenblad!P910</f>
        <v>0</v>
      </c>
      <c r="H921" s="25">
        <f>tussenblad!BT910</f>
        <v>0</v>
      </c>
      <c r="I921" s="4">
        <f>tussenblad!Q910</f>
        <v>0</v>
      </c>
      <c r="J921" s="26">
        <f>tussenblad!R910</f>
        <v>0</v>
      </c>
      <c r="K921" s="4">
        <f>IF(tussenblad!$F910="HC","",tussenblad!F910)</f>
        <v>0</v>
      </c>
      <c r="L921" s="4">
        <f>IF(tussenblad!$F910="HC",1,0)</f>
        <v>0</v>
      </c>
      <c r="M921" s="4" t="str">
        <f>IF(tussenblad!V910="Uit",2,"")</f>
        <v/>
      </c>
      <c r="N921" s="4">
        <f>tussenblad!W910</f>
        <v>0</v>
      </c>
      <c r="O921" s="4">
        <f>tussenblad!BV910</f>
        <v>0</v>
      </c>
      <c r="P921" s="4">
        <f>tussenblad!BW910</f>
        <v>0</v>
      </c>
      <c r="Q921" s="4">
        <f>tussenblad!BX910</f>
        <v>0</v>
      </c>
      <c r="R921" s="4">
        <f>tussenblad!BY910</f>
        <v>0</v>
      </c>
      <c r="S921" s="4">
        <f>tussenblad!BZ910</f>
        <v>0</v>
      </c>
      <c r="T921" s="4">
        <f>tussenblad!CA910</f>
        <v>0</v>
      </c>
      <c r="U921" s="4">
        <f>tussenblad!CB910</f>
        <v>0</v>
      </c>
      <c r="V921" s="4">
        <f>tussenblad!CC910</f>
        <v>0</v>
      </c>
      <c r="W921" s="4" t="s">
        <v>94</v>
      </c>
      <c r="X921" s="4" t="s">
        <v>94</v>
      </c>
      <c r="Y921" s="4" t="s">
        <v>94</v>
      </c>
      <c r="Z921" s="4" t="s">
        <v>95</v>
      </c>
      <c r="AA921" s="4" t="s">
        <v>95</v>
      </c>
      <c r="AB921" s="4" t="s">
        <v>95</v>
      </c>
      <c r="AC921" s="4" t="s">
        <v>91</v>
      </c>
      <c r="AD921" s="4" t="s">
        <v>91</v>
      </c>
      <c r="AE921" s="4">
        <v>0</v>
      </c>
      <c r="AF921" s="4">
        <v>0</v>
      </c>
      <c r="AG921" s="4">
        <f>tussenblad!J910</f>
        <v>0</v>
      </c>
      <c r="AH921" s="4">
        <f>tussenblad!I910</f>
        <v>0</v>
      </c>
    </row>
    <row r="922" spans="1:34" x14ac:dyDescent="0.2">
      <c r="A922" s="4" t="s">
        <v>93</v>
      </c>
      <c r="B922" s="4" t="str">
        <f>IF(C922=0,"&lt;BLANK&gt;",Basisgegevens!$F$3)</f>
        <v>&lt;BLANK&gt;</v>
      </c>
      <c r="C922" s="4">
        <f>tussenblad!E911</f>
        <v>0</v>
      </c>
      <c r="D922" s="4">
        <f>tussenblad!H911</f>
        <v>0</v>
      </c>
      <c r="E922" s="25">
        <f>tussenblad!N911</f>
        <v>0</v>
      </c>
      <c r="F922" s="4">
        <f>tussenblad!O911</f>
        <v>0</v>
      </c>
      <c r="G922" s="4">
        <f>tussenblad!P911</f>
        <v>0</v>
      </c>
      <c r="H922" s="25">
        <f>tussenblad!BT911</f>
        <v>0</v>
      </c>
      <c r="I922" s="4">
        <f>tussenblad!Q911</f>
        <v>0</v>
      </c>
      <c r="J922" s="26">
        <f>tussenblad!R911</f>
        <v>0</v>
      </c>
      <c r="K922" s="4">
        <f>IF(tussenblad!$F911="HC","",tussenblad!F911)</f>
        <v>0</v>
      </c>
      <c r="L922" s="4">
        <f>IF(tussenblad!$F911="HC",1,0)</f>
        <v>0</v>
      </c>
      <c r="M922" s="4" t="str">
        <f>IF(tussenblad!V911="Uit",2,"")</f>
        <v/>
      </c>
      <c r="N922" s="4">
        <f>tussenblad!W911</f>
        <v>0</v>
      </c>
      <c r="O922" s="4">
        <f>tussenblad!BV911</f>
        <v>0</v>
      </c>
      <c r="P922" s="4">
        <f>tussenblad!BW911</f>
        <v>0</v>
      </c>
      <c r="Q922" s="4">
        <f>tussenblad!BX911</f>
        <v>0</v>
      </c>
      <c r="R922" s="4">
        <f>tussenblad!BY911</f>
        <v>0</v>
      </c>
      <c r="S922" s="4">
        <f>tussenblad!BZ911</f>
        <v>0</v>
      </c>
      <c r="T922" s="4">
        <f>tussenblad!CA911</f>
        <v>0</v>
      </c>
      <c r="U922" s="4">
        <f>tussenblad!CB911</f>
        <v>0</v>
      </c>
      <c r="V922" s="4">
        <f>tussenblad!CC911</f>
        <v>0</v>
      </c>
      <c r="W922" s="4" t="s">
        <v>94</v>
      </c>
      <c r="X922" s="4" t="s">
        <v>94</v>
      </c>
      <c r="Y922" s="4" t="s">
        <v>94</v>
      </c>
      <c r="Z922" s="4" t="s">
        <v>95</v>
      </c>
      <c r="AA922" s="4" t="s">
        <v>95</v>
      </c>
      <c r="AB922" s="4" t="s">
        <v>95</v>
      </c>
      <c r="AC922" s="4" t="s">
        <v>91</v>
      </c>
      <c r="AD922" s="4" t="s">
        <v>91</v>
      </c>
      <c r="AE922" s="4">
        <v>0</v>
      </c>
      <c r="AF922" s="4">
        <v>0</v>
      </c>
      <c r="AG922" s="4">
        <f>tussenblad!J911</f>
        <v>0</v>
      </c>
      <c r="AH922" s="4">
        <f>tussenblad!I911</f>
        <v>0</v>
      </c>
    </row>
    <row r="923" spans="1:34" x14ac:dyDescent="0.2">
      <c r="A923" s="4" t="s">
        <v>93</v>
      </c>
      <c r="B923" s="4" t="str">
        <f>IF(C923=0,"&lt;BLANK&gt;",Basisgegevens!$F$3)</f>
        <v>&lt;BLANK&gt;</v>
      </c>
      <c r="C923" s="4">
        <f>tussenblad!E912</f>
        <v>0</v>
      </c>
      <c r="D923" s="4">
        <f>tussenblad!H912</f>
        <v>0</v>
      </c>
      <c r="E923" s="25">
        <f>tussenblad!N912</f>
        <v>0</v>
      </c>
      <c r="F923" s="4">
        <f>tussenblad!O912</f>
        <v>0</v>
      </c>
      <c r="G923" s="4">
        <f>tussenblad!P912</f>
        <v>0</v>
      </c>
      <c r="H923" s="25">
        <f>tussenblad!BT912</f>
        <v>0</v>
      </c>
      <c r="I923" s="4">
        <f>tussenblad!Q912</f>
        <v>0</v>
      </c>
      <c r="J923" s="26">
        <f>tussenblad!R912</f>
        <v>0</v>
      </c>
      <c r="K923" s="4">
        <f>IF(tussenblad!$F912="HC","",tussenblad!F912)</f>
        <v>0</v>
      </c>
      <c r="L923" s="4">
        <f>IF(tussenblad!$F912="HC",1,0)</f>
        <v>0</v>
      </c>
      <c r="M923" s="4" t="str">
        <f>IF(tussenblad!V912="Uit",2,"")</f>
        <v/>
      </c>
      <c r="N923" s="4">
        <f>tussenblad!W912</f>
        <v>0</v>
      </c>
      <c r="O923" s="4">
        <f>tussenblad!BV912</f>
        <v>0</v>
      </c>
      <c r="P923" s="4">
        <f>tussenblad!BW912</f>
        <v>0</v>
      </c>
      <c r="Q923" s="4">
        <f>tussenblad!BX912</f>
        <v>0</v>
      </c>
      <c r="R923" s="4">
        <f>tussenblad!BY912</f>
        <v>0</v>
      </c>
      <c r="S923" s="4">
        <f>tussenblad!BZ912</f>
        <v>0</v>
      </c>
      <c r="T923" s="4">
        <f>tussenblad!CA912</f>
        <v>0</v>
      </c>
      <c r="U923" s="4">
        <f>tussenblad!CB912</f>
        <v>0</v>
      </c>
      <c r="V923" s="4">
        <f>tussenblad!CC912</f>
        <v>0</v>
      </c>
      <c r="W923" s="4" t="s">
        <v>94</v>
      </c>
      <c r="X923" s="4" t="s">
        <v>94</v>
      </c>
      <c r="Y923" s="4" t="s">
        <v>94</v>
      </c>
      <c r="Z923" s="4" t="s">
        <v>95</v>
      </c>
      <c r="AA923" s="4" t="s">
        <v>95</v>
      </c>
      <c r="AB923" s="4" t="s">
        <v>95</v>
      </c>
      <c r="AC923" s="4" t="s">
        <v>91</v>
      </c>
      <c r="AD923" s="4" t="s">
        <v>91</v>
      </c>
      <c r="AE923" s="4">
        <v>0</v>
      </c>
      <c r="AF923" s="4">
        <v>0</v>
      </c>
      <c r="AG923" s="4">
        <f>tussenblad!J912</f>
        <v>0</v>
      </c>
      <c r="AH923" s="4">
        <f>tussenblad!I912</f>
        <v>0</v>
      </c>
    </row>
    <row r="924" spans="1:34" x14ac:dyDescent="0.2">
      <c r="A924" s="4" t="s">
        <v>93</v>
      </c>
      <c r="B924" s="4" t="str">
        <f>IF(C924=0,"&lt;BLANK&gt;",Basisgegevens!$F$3)</f>
        <v>&lt;BLANK&gt;</v>
      </c>
      <c r="C924" s="4">
        <f>tussenblad!E913</f>
        <v>0</v>
      </c>
      <c r="D924" s="4">
        <f>tussenblad!H913</f>
        <v>0</v>
      </c>
      <c r="E924" s="25">
        <f>tussenblad!N913</f>
        <v>0</v>
      </c>
      <c r="F924" s="4">
        <f>tussenblad!O913</f>
        <v>0</v>
      </c>
      <c r="G924" s="4">
        <f>tussenblad!P913</f>
        <v>0</v>
      </c>
      <c r="H924" s="25">
        <f>tussenblad!BT913</f>
        <v>0</v>
      </c>
      <c r="I924" s="4">
        <f>tussenblad!Q913</f>
        <v>0</v>
      </c>
      <c r="J924" s="26">
        <f>tussenblad!R913</f>
        <v>0</v>
      </c>
      <c r="K924" s="4">
        <f>IF(tussenblad!$F913="HC","",tussenblad!F913)</f>
        <v>0</v>
      </c>
      <c r="L924" s="4">
        <f>IF(tussenblad!$F913="HC",1,0)</f>
        <v>0</v>
      </c>
      <c r="M924" s="4" t="str">
        <f>IF(tussenblad!V913="Uit",2,"")</f>
        <v/>
      </c>
      <c r="N924" s="4">
        <f>tussenblad!W913</f>
        <v>0</v>
      </c>
      <c r="O924" s="4">
        <f>tussenblad!BV913</f>
        <v>0</v>
      </c>
      <c r="P924" s="4">
        <f>tussenblad!BW913</f>
        <v>0</v>
      </c>
      <c r="Q924" s="4">
        <f>tussenblad!BX913</f>
        <v>0</v>
      </c>
      <c r="R924" s="4">
        <f>tussenblad!BY913</f>
        <v>0</v>
      </c>
      <c r="S924" s="4">
        <f>tussenblad!BZ913</f>
        <v>0</v>
      </c>
      <c r="T924" s="4">
        <f>tussenblad!CA913</f>
        <v>0</v>
      </c>
      <c r="U924" s="4">
        <f>tussenblad!CB913</f>
        <v>0</v>
      </c>
      <c r="V924" s="4">
        <f>tussenblad!CC913</f>
        <v>0</v>
      </c>
      <c r="W924" s="4" t="s">
        <v>94</v>
      </c>
      <c r="X924" s="4" t="s">
        <v>94</v>
      </c>
      <c r="Y924" s="4" t="s">
        <v>94</v>
      </c>
      <c r="Z924" s="4" t="s">
        <v>95</v>
      </c>
      <c r="AA924" s="4" t="s">
        <v>95</v>
      </c>
      <c r="AB924" s="4" t="s">
        <v>95</v>
      </c>
      <c r="AC924" s="4" t="s">
        <v>91</v>
      </c>
      <c r="AD924" s="4" t="s">
        <v>91</v>
      </c>
      <c r="AE924" s="4">
        <v>0</v>
      </c>
      <c r="AF924" s="4">
        <v>0</v>
      </c>
      <c r="AG924" s="4">
        <f>tussenblad!J913</f>
        <v>0</v>
      </c>
      <c r="AH924" s="4">
        <f>tussenblad!I913</f>
        <v>0</v>
      </c>
    </row>
    <row r="925" spans="1:34" x14ac:dyDescent="0.2">
      <c r="A925" s="4" t="s">
        <v>93</v>
      </c>
      <c r="B925" s="4" t="str">
        <f>IF(C925=0,"&lt;BLANK&gt;",Basisgegevens!$F$3)</f>
        <v>&lt;BLANK&gt;</v>
      </c>
      <c r="C925" s="4">
        <f>tussenblad!E914</f>
        <v>0</v>
      </c>
      <c r="D925" s="4">
        <f>tussenblad!H914</f>
        <v>0</v>
      </c>
      <c r="E925" s="25">
        <f>tussenblad!N914</f>
        <v>0</v>
      </c>
      <c r="F925" s="4">
        <f>tussenblad!O914</f>
        <v>0</v>
      </c>
      <c r="G925" s="4">
        <f>tussenblad!P914</f>
        <v>0</v>
      </c>
      <c r="H925" s="25">
        <f>tussenblad!BT914</f>
        <v>0</v>
      </c>
      <c r="I925" s="4">
        <f>tussenblad!Q914</f>
        <v>0</v>
      </c>
      <c r="J925" s="26">
        <f>tussenblad!R914</f>
        <v>0</v>
      </c>
      <c r="K925" s="4">
        <f>IF(tussenblad!$F914="HC","",tussenblad!F914)</f>
        <v>0</v>
      </c>
      <c r="L925" s="4">
        <f>IF(tussenblad!$F914="HC",1,0)</f>
        <v>0</v>
      </c>
      <c r="M925" s="4" t="str">
        <f>IF(tussenblad!V914="Uit",2,"")</f>
        <v/>
      </c>
      <c r="N925" s="4">
        <f>tussenblad!W914</f>
        <v>0</v>
      </c>
      <c r="O925" s="4">
        <f>tussenblad!BV914</f>
        <v>0</v>
      </c>
      <c r="P925" s="4">
        <f>tussenblad!BW914</f>
        <v>0</v>
      </c>
      <c r="Q925" s="4">
        <f>tussenblad!BX914</f>
        <v>0</v>
      </c>
      <c r="R925" s="4">
        <f>tussenblad!BY914</f>
        <v>0</v>
      </c>
      <c r="S925" s="4">
        <f>tussenblad!BZ914</f>
        <v>0</v>
      </c>
      <c r="T925" s="4">
        <f>tussenblad!CA914</f>
        <v>0</v>
      </c>
      <c r="U925" s="4">
        <f>tussenblad!CB914</f>
        <v>0</v>
      </c>
      <c r="V925" s="4">
        <f>tussenblad!CC914</f>
        <v>0</v>
      </c>
      <c r="W925" s="4" t="s">
        <v>94</v>
      </c>
      <c r="X925" s="4" t="s">
        <v>94</v>
      </c>
      <c r="Y925" s="4" t="s">
        <v>94</v>
      </c>
      <c r="Z925" s="4" t="s">
        <v>95</v>
      </c>
      <c r="AA925" s="4" t="s">
        <v>95</v>
      </c>
      <c r="AB925" s="4" t="s">
        <v>95</v>
      </c>
      <c r="AC925" s="4" t="s">
        <v>91</v>
      </c>
      <c r="AD925" s="4" t="s">
        <v>91</v>
      </c>
      <c r="AE925" s="4">
        <v>0</v>
      </c>
      <c r="AF925" s="4">
        <v>0</v>
      </c>
      <c r="AG925" s="4">
        <f>tussenblad!J914</f>
        <v>0</v>
      </c>
      <c r="AH925" s="4">
        <f>tussenblad!I914</f>
        <v>0</v>
      </c>
    </row>
    <row r="926" spans="1:34" x14ac:dyDescent="0.2">
      <c r="A926" s="4" t="s">
        <v>93</v>
      </c>
      <c r="B926" s="4" t="str">
        <f>IF(C926=0,"&lt;BLANK&gt;",Basisgegevens!$F$3)</f>
        <v>&lt;BLANK&gt;</v>
      </c>
      <c r="C926" s="4">
        <f>tussenblad!E915</f>
        <v>0</v>
      </c>
      <c r="D926" s="4">
        <f>tussenblad!H915</f>
        <v>0</v>
      </c>
      <c r="E926" s="25">
        <f>tussenblad!N915</f>
        <v>0</v>
      </c>
      <c r="F926" s="4">
        <f>tussenblad!O915</f>
        <v>0</v>
      </c>
      <c r="G926" s="4">
        <f>tussenblad!P915</f>
        <v>0</v>
      </c>
      <c r="H926" s="25">
        <f>tussenblad!BT915</f>
        <v>0</v>
      </c>
      <c r="I926" s="4">
        <f>tussenblad!Q915</f>
        <v>0</v>
      </c>
      <c r="J926" s="26">
        <f>tussenblad!R915</f>
        <v>0</v>
      </c>
      <c r="K926" s="4">
        <f>IF(tussenblad!$F915="HC","",tussenblad!F915)</f>
        <v>0</v>
      </c>
      <c r="L926" s="4">
        <f>IF(tussenblad!$F915="HC",1,0)</f>
        <v>0</v>
      </c>
      <c r="M926" s="4" t="str">
        <f>IF(tussenblad!V915="Uit",2,"")</f>
        <v/>
      </c>
      <c r="N926" s="4">
        <f>tussenblad!W915</f>
        <v>0</v>
      </c>
      <c r="O926" s="4">
        <f>tussenblad!BV915</f>
        <v>0</v>
      </c>
      <c r="P926" s="4">
        <f>tussenblad!BW915</f>
        <v>0</v>
      </c>
      <c r="Q926" s="4">
        <f>tussenblad!BX915</f>
        <v>0</v>
      </c>
      <c r="R926" s="4">
        <f>tussenblad!BY915</f>
        <v>0</v>
      </c>
      <c r="S926" s="4">
        <f>tussenblad!BZ915</f>
        <v>0</v>
      </c>
      <c r="T926" s="4">
        <f>tussenblad!CA915</f>
        <v>0</v>
      </c>
      <c r="U926" s="4">
        <f>tussenblad!CB915</f>
        <v>0</v>
      </c>
      <c r="V926" s="4">
        <f>tussenblad!CC915</f>
        <v>0</v>
      </c>
      <c r="W926" s="4" t="s">
        <v>94</v>
      </c>
      <c r="X926" s="4" t="s">
        <v>94</v>
      </c>
      <c r="Y926" s="4" t="s">
        <v>94</v>
      </c>
      <c r="Z926" s="4" t="s">
        <v>95</v>
      </c>
      <c r="AA926" s="4" t="s">
        <v>95</v>
      </c>
      <c r="AB926" s="4" t="s">
        <v>95</v>
      </c>
      <c r="AC926" s="4" t="s">
        <v>91</v>
      </c>
      <c r="AD926" s="4" t="s">
        <v>91</v>
      </c>
      <c r="AE926" s="4">
        <v>0</v>
      </c>
      <c r="AF926" s="4">
        <v>0</v>
      </c>
      <c r="AG926" s="4">
        <f>tussenblad!J915</f>
        <v>0</v>
      </c>
      <c r="AH926" s="4">
        <f>tussenblad!I915</f>
        <v>0</v>
      </c>
    </row>
    <row r="927" spans="1:34" x14ac:dyDescent="0.2">
      <c r="A927" s="4" t="s">
        <v>93</v>
      </c>
      <c r="B927" s="4" t="str">
        <f>IF(C927=0,"&lt;BLANK&gt;",Basisgegevens!$F$3)</f>
        <v>&lt;BLANK&gt;</v>
      </c>
      <c r="C927" s="4">
        <f>tussenblad!E916</f>
        <v>0</v>
      </c>
      <c r="D927" s="4">
        <f>tussenblad!H916</f>
        <v>0</v>
      </c>
      <c r="E927" s="25">
        <f>tussenblad!N916</f>
        <v>0</v>
      </c>
      <c r="F927" s="4">
        <f>tussenblad!O916</f>
        <v>0</v>
      </c>
      <c r="G927" s="4">
        <f>tussenblad!P916</f>
        <v>0</v>
      </c>
      <c r="H927" s="25">
        <f>tussenblad!BT916</f>
        <v>0</v>
      </c>
      <c r="I927" s="4">
        <f>tussenblad!Q916</f>
        <v>0</v>
      </c>
      <c r="J927" s="26">
        <f>tussenblad!R916</f>
        <v>0</v>
      </c>
      <c r="K927" s="4">
        <f>IF(tussenblad!$F916="HC","",tussenblad!F916)</f>
        <v>0</v>
      </c>
      <c r="L927" s="4">
        <f>IF(tussenblad!$F916="HC",1,0)</f>
        <v>0</v>
      </c>
      <c r="M927" s="4" t="str">
        <f>IF(tussenblad!V916="Uit",2,"")</f>
        <v/>
      </c>
      <c r="N927" s="4">
        <f>tussenblad!W916</f>
        <v>0</v>
      </c>
      <c r="O927" s="4">
        <f>tussenblad!BV916</f>
        <v>0</v>
      </c>
      <c r="P927" s="4">
        <f>tussenblad!BW916</f>
        <v>0</v>
      </c>
      <c r="Q927" s="4">
        <f>tussenblad!BX916</f>
        <v>0</v>
      </c>
      <c r="R927" s="4">
        <f>tussenblad!BY916</f>
        <v>0</v>
      </c>
      <c r="S927" s="4">
        <f>tussenblad!BZ916</f>
        <v>0</v>
      </c>
      <c r="T927" s="4">
        <f>tussenblad!CA916</f>
        <v>0</v>
      </c>
      <c r="U927" s="4">
        <f>tussenblad!CB916</f>
        <v>0</v>
      </c>
      <c r="V927" s="4">
        <f>tussenblad!CC916</f>
        <v>0</v>
      </c>
      <c r="W927" s="4" t="s">
        <v>94</v>
      </c>
      <c r="X927" s="4" t="s">
        <v>94</v>
      </c>
      <c r="Y927" s="4" t="s">
        <v>94</v>
      </c>
      <c r="Z927" s="4" t="s">
        <v>95</v>
      </c>
      <c r="AA927" s="4" t="s">
        <v>95</v>
      </c>
      <c r="AB927" s="4" t="s">
        <v>95</v>
      </c>
      <c r="AC927" s="4" t="s">
        <v>91</v>
      </c>
      <c r="AD927" s="4" t="s">
        <v>91</v>
      </c>
      <c r="AE927" s="4">
        <v>0</v>
      </c>
      <c r="AF927" s="4">
        <v>0</v>
      </c>
      <c r="AG927" s="4">
        <f>tussenblad!J916</f>
        <v>0</v>
      </c>
      <c r="AH927" s="4">
        <f>tussenblad!I916</f>
        <v>0</v>
      </c>
    </row>
    <row r="928" spans="1:34" x14ac:dyDescent="0.2">
      <c r="A928" s="4" t="s">
        <v>93</v>
      </c>
      <c r="B928" s="4" t="str">
        <f>IF(C928=0,"&lt;BLANK&gt;",Basisgegevens!$F$3)</f>
        <v>&lt;BLANK&gt;</v>
      </c>
      <c r="C928" s="4">
        <f>tussenblad!E917</f>
        <v>0</v>
      </c>
      <c r="D928" s="4">
        <f>tussenblad!H917</f>
        <v>0</v>
      </c>
      <c r="E928" s="25">
        <f>tussenblad!N917</f>
        <v>0</v>
      </c>
      <c r="F928" s="4">
        <f>tussenblad!O917</f>
        <v>0</v>
      </c>
      <c r="G928" s="4">
        <f>tussenblad!P917</f>
        <v>0</v>
      </c>
      <c r="H928" s="25">
        <f>tussenblad!BT917</f>
        <v>0</v>
      </c>
      <c r="I928" s="4">
        <f>tussenblad!Q917</f>
        <v>0</v>
      </c>
      <c r="J928" s="26">
        <f>tussenblad!R917</f>
        <v>0</v>
      </c>
      <c r="K928" s="4">
        <f>IF(tussenblad!$F917="HC","",tussenblad!F917)</f>
        <v>0</v>
      </c>
      <c r="L928" s="4">
        <f>IF(tussenblad!$F917="HC",1,0)</f>
        <v>0</v>
      </c>
      <c r="M928" s="4" t="str">
        <f>IF(tussenblad!V917="Uit",2,"")</f>
        <v/>
      </c>
      <c r="N928" s="4">
        <f>tussenblad!W917</f>
        <v>0</v>
      </c>
      <c r="O928" s="4">
        <f>tussenblad!BV917</f>
        <v>0</v>
      </c>
      <c r="P928" s="4">
        <f>tussenblad!BW917</f>
        <v>0</v>
      </c>
      <c r="Q928" s="4">
        <f>tussenblad!BX917</f>
        <v>0</v>
      </c>
      <c r="R928" s="4">
        <f>tussenblad!BY917</f>
        <v>0</v>
      </c>
      <c r="S928" s="4">
        <f>tussenblad!BZ917</f>
        <v>0</v>
      </c>
      <c r="T928" s="4">
        <f>tussenblad!CA917</f>
        <v>0</v>
      </c>
      <c r="U928" s="4">
        <f>tussenblad!CB917</f>
        <v>0</v>
      </c>
      <c r="V928" s="4">
        <f>tussenblad!CC917</f>
        <v>0</v>
      </c>
      <c r="W928" s="4" t="s">
        <v>94</v>
      </c>
      <c r="X928" s="4" t="s">
        <v>94</v>
      </c>
      <c r="Y928" s="4" t="s">
        <v>94</v>
      </c>
      <c r="Z928" s="4" t="s">
        <v>95</v>
      </c>
      <c r="AA928" s="4" t="s">
        <v>95</v>
      </c>
      <c r="AB928" s="4" t="s">
        <v>95</v>
      </c>
      <c r="AC928" s="4" t="s">
        <v>91</v>
      </c>
      <c r="AD928" s="4" t="s">
        <v>91</v>
      </c>
      <c r="AE928" s="4">
        <v>0</v>
      </c>
      <c r="AF928" s="4">
        <v>0</v>
      </c>
      <c r="AG928" s="4">
        <f>tussenblad!J917</f>
        <v>0</v>
      </c>
      <c r="AH928" s="4">
        <f>tussenblad!I917</f>
        <v>0</v>
      </c>
    </row>
    <row r="929" spans="1:34" x14ac:dyDescent="0.2">
      <c r="A929" s="4" t="s">
        <v>93</v>
      </c>
      <c r="B929" s="4" t="str">
        <f>IF(C929=0,"&lt;BLANK&gt;",Basisgegevens!$F$3)</f>
        <v>&lt;BLANK&gt;</v>
      </c>
      <c r="C929" s="4">
        <f>tussenblad!E918</f>
        <v>0</v>
      </c>
      <c r="D929" s="4">
        <f>tussenblad!H918</f>
        <v>0</v>
      </c>
      <c r="E929" s="25">
        <f>tussenblad!N918</f>
        <v>0</v>
      </c>
      <c r="F929" s="4">
        <f>tussenblad!O918</f>
        <v>0</v>
      </c>
      <c r="G929" s="4">
        <f>tussenblad!P918</f>
        <v>0</v>
      </c>
      <c r="H929" s="25">
        <f>tussenblad!BT918</f>
        <v>0</v>
      </c>
      <c r="I929" s="4">
        <f>tussenblad!Q918</f>
        <v>0</v>
      </c>
      <c r="J929" s="26">
        <f>tussenblad!R918</f>
        <v>0</v>
      </c>
      <c r="K929" s="4">
        <f>IF(tussenblad!$F918="HC","",tussenblad!F918)</f>
        <v>0</v>
      </c>
      <c r="L929" s="4">
        <f>IF(tussenblad!$F918="HC",1,0)</f>
        <v>0</v>
      </c>
      <c r="M929" s="4" t="str">
        <f>IF(tussenblad!V918="Uit",2,"")</f>
        <v/>
      </c>
      <c r="N929" s="4">
        <f>tussenblad!W918</f>
        <v>0</v>
      </c>
      <c r="O929" s="4">
        <f>tussenblad!BV918</f>
        <v>0</v>
      </c>
      <c r="P929" s="4">
        <f>tussenblad!BW918</f>
        <v>0</v>
      </c>
      <c r="Q929" s="4">
        <f>tussenblad!BX918</f>
        <v>0</v>
      </c>
      <c r="R929" s="4">
        <f>tussenblad!BY918</f>
        <v>0</v>
      </c>
      <c r="S929" s="4">
        <f>tussenblad!BZ918</f>
        <v>0</v>
      </c>
      <c r="T929" s="4">
        <f>tussenblad!CA918</f>
        <v>0</v>
      </c>
      <c r="U929" s="4">
        <f>tussenblad!CB918</f>
        <v>0</v>
      </c>
      <c r="V929" s="4">
        <f>tussenblad!CC918</f>
        <v>0</v>
      </c>
      <c r="W929" s="4" t="s">
        <v>94</v>
      </c>
      <c r="X929" s="4" t="s">
        <v>94</v>
      </c>
      <c r="Y929" s="4" t="s">
        <v>94</v>
      </c>
      <c r="Z929" s="4" t="s">
        <v>95</v>
      </c>
      <c r="AA929" s="4" t="s">
        <v>95</v>
      </c>
      <c r="AB929" s="4" t="s">
        <v>95</v>
      </c>
      <c r="AC929" s="4" t="s">
        <v>91</v>
      </c>
      <c r="AD929" s="4" t="s">
        <v>91</v>
      </c>
      <c r="AE929" s="4">
        <v>0</v>
      </c>
      <c r="AF929" s="4">
        <v>0</v>
      </c>
      <c r="AG929" s="4">
        <f>tussenblad!J918</f>
        <v>0</v>
      </c>
      <c r="AH929" s="4">
        <f>tussenblad!I918</f>
        <v>0</v>
      </c>
    </row>
    <row r="930" spans="1:34" x14ac:dyDescent="0.2">
      <c r="A930" s="4" t="s">
        <v>93</v>
      </c>
      <c r="B930" s="4" t="str">
        <f>IF(C930=0,"&lt;BLANK&gt;",Basisgegevens!$F$3)</f>
        <v>&lt;BLANK&gt;</v>
      </c>
      <c r="C930" s="4">
        <f>tussenblad!E919</f>
        <v>0</v>
      </c>
      <c r="D930" s="4">
        <f>tussenblad!H919</f>
        <v>0</v>
      </c>
      <c r="E930" s="25">
        <f>tussenblad!N919</f>
        <v>0</v>
      </c>
      <c r="F930" s="4">
        <f>tussenblad!O919</f>
        <v>0</v>
      </c>
      <c r="G930" s="4">
        <f>tussenblad!P919</f>
        <v>0</v>
      </c>
      <c r="H930" s="25">
        <f>tussenblad!BT919</f>
        <v>0</v>
      </c>
      <c r="I930" s="4">
        <f>tussenblad!Q919</f>
        <v>0</v>
      </c>
      <c r="J930" s="26">
        <f>tussenblad!R919</f>
        <v>0</v>
      </c>
      <c r="K930" s="4">
        <f>IF(tussenblad!$F919="HC","",tussenblad!F919)</f>
        <v>0</v>
      </c>
      <c r="L930" s="4">
        <f>IF(tussenblad!$F919="HC",1,0)</f>
        <v>0</v>
      </c>
      <c r="M930" s="4" t="str">
        <f>IF(tussenblad!V919="Uit",2,"")</f>
        <v/>
      </c>
      <c r="N930" s="4">
        <f>tussenblad!W919</f>
        <v>0</v>
      </c>
      <c r="O930" s="4">
        <f>tussenblad!BV919</f>
        <v>0</v>
      </c>
      <c r="P930" s="4">
        <f>tussenblad!BW919</f>
        <v>0</v>
      </c>
      <c r="Q930" s="4">
        <f>tussenblad!BX919</f>
        <v>0</v>
      </c>
      <c r="R930" s="4">
        <f>tussenblad!BY919</f>
        <v>0</v>
      </c>
      <c r="S930" s="4">
        <f>tussenblad!BZ919</f>
        <v>0</v>
      </c>
      <c r="T930" s="4">
        <f>tussenblad!CA919</f>
        <v>0</v>
      </c>
      <c r="U930" s="4">
        <f>tussenblad!CB919</f>
        <v>0</v>
      </c>
      <c r="V930" s="4">
        <f>tussenblad!CC919</f>
        <v>0</v>
      </c>
      <c r="W930" s="4" t="s">
        <v>94</v>
      </c>
      <c r="X930" s="4" t="s">
        <v>94</v>
      </c>
      <c r="Y930" s="4" t="s">
        <v>94</v>
      </c>
      <c r="Z930" s="4" t="s">
        <v>95</v>
      </c>
      <c r="AA930" s="4" t="s">
        <v>95</v>
      </c>
      <c r="AB930" s="4" t="s">
        <v>95</v>
      </c>
      <c r="AC930" s="4" t="s">
        <v>91</v>
      </c>
      <c r="AD930" s="4" t="s">
        <v>91</v>
      </c>
      <c r="AE930" s="4">
        <v>0</v>
      </c>
      <c r="AF930" s="4">
        <v>0</v>
      </c>
      <c r="AG930" s="4">
        <f>tussenblad!J919</f>
        <v>0</v>
      </c>
      <c r="AH930" s="4">
        <f>tussenblad!I919</f>
        <v>0</v>
      </c>
    </row>
    <row r="931" spans="1:34" x14ac:dyDescent="0.2">
      <c r="A931" s="4" t="s">
        <v>93</v>
      </c>
      <c r="B931" s="4" t="str">
        <f>IF(C931=0,"&lt;BLANK&gt;",Basisgegevens!$F$3)</f>
        <v>&lt;BLANK&gt;</v>
      </c>
      <c r="C931" s="4">
        <f>tussenblad!E920</f>
        <v>0</v>
      </c>
      <c r="D931" s="4">
        <f>tussenblad!H920</f>
        <v>0</v>
      </c>
      <c r="E931" s="25">
        <f>tussenblad!N920</f>
        <v>0</v>
      </c>
      <c r="F931" s="4">
        <f>tussenblad!O920</f>
        <v>0</v>
      </c>
      <c r="G931" s="4">
        <f>tussenblad!P920</f>
        <v>0</v>
      </c>
      <c r="H931" s="25">
        <f>tussenblad!BT920</f>
        <v>0</v>
      </c>
      <c r="I931" s="4">
        <f>tussenblad!Q920</f>
        <v>0</v>
      </c>
      <c r="J931" s="26">
        <f>tussenblad!R920</f>
        <v>0</v>
      </c>
      <c r="K931" s="4">
        <f>IF(tussenblad!$F920="HC","",tussenblad!F920)</f>
        <v>0</v>
      </c>
      <c r="L931" s="4">
        <f>IF(tussenblad!$F920="HC",1,0)</f>
        <v>0</v>
      </c>
      <c r="M931" s="4" t="str">
        <f>IF(tussenblad!V920="Uit",2,"")</f>
        <v/>
      </c>
      <c r="N931" s="4">
        <f>tussenblad!W920</f>
        <v>0</v>
      </c>
      <c r="O931" s="4">
        <f>tussenblad!BV920</f>
        <v>0</v>
      </c>
      <c r="P931" s="4">
        <f>tussenblad!BW920</f>
        <v>0</v>
      </c>
      <c r="Q931" s="4">
        <f>tussenblad!BX920</f>
        <v>0</v>
      </c>
      <c r="R931" s="4">
        <f>tussenblad!BY920</f>
        <v>0</v>
      </c>
      <c r="S931" s="4">
        <f>tussenblad!BZ920</f>
        <v>0</v>
      </c>
      <c r="T931" s="4">
        <f>tussenblad!CA920</f>
        <v>0</v>
      </c>
      <c r="U931" s="4">
        <f>tussenblad!CB920</f>
        <v>0</v>
      </c>
      <c r="V931" s="4">
        <f>tussenblad!CC920</f>
        <v>0</v>
      </c>
      <c r="W931" s="4" t="s">
        <v>94</v>
      </c>
      <c r="X931" s="4" t="s">
        <v>94</v>
      </c>
      <c r="Y931" s="4" t="s">
        <v>94</v>
      </c>
      <c r="Z931" s="4" t="s">
        <v>95</v>
      </c>
      <c r="AA931" s="4" t="s">
        <v>95</v>
      </c>
      <c r="AB931" s="4" t="s">
        <v>95</v>
      </c>
      <c r="AC931" s="4" t="s">
        <v>91</v>
      </c>
      <c r="AD931" s="4" t="s">
        <v>91</v>
      </c>
      <c r="AE931" s="4">
        <v>0</v>
      </c>
      <c r="AF931" s="4">
        <v>0</v>
      </c>
      <c r="AG931" s="4">
        <f>tussenblad!J920</f>
        <v>0</v>
      </c>
      <c r="AH931" s="4">
        <f>tussenblad!I920</f>
        <v>0</v>
      </c>
    </row>
    <row r="932" spans="1:34" x14ac:dyDescent="0.2">
      <c r="A932" s="4" t="s">
        <v>93</v>
      </c>
      <c r="B932" s="4" t="str">
        <f>IF(C932=0,"&lt;BLANK&gt;",Basisgegevens!$F$3)</f>
        <v>&lt;BLANK&gt;</v>
      </c>
      <c r="C932" s="4">
        <f>tussenblad!E921</f>
        <v>0</v>
      </c>
      <c r="D932" s="4">
        <f>tussenblad!H921</f>
        <v>0</v>
      </c>
      <c r="E932" s="25">
        <f>tussenblad!N921</f>
        <v>0</v>
      </c>
      <c r="F932" s="4">
        <f>tussenblad!O921</f>
        <v>0</v>
      </c>
      <c r="G932" s="4">
        <f>tussenblad!P921</f>
        <v>0</v>
      </c>
      <c r="H932" s="25">
        <f>tussenblad!BT921</f>
        <v>0</v>
      </c>
      <c r="I932" s="4">
        <f>tussenblad!Q921</f>
        <v>0</v>
      </c>
      <c r="J932" s="26">
        <f>tussenblad!R921</f>
        <v>0</v>
      </c>
      <c r="K932" s="4">
        <f>IF(tussenblad!$F921="HC","",tussenblad!F921)</f>
        <v>0</v>
      </c>
      <c r="L932" s="4">
        <f>IF(tussenblad!$F921="HC",1,0)</f>
        <v>0</v>
      </c>
      <c r="M932" s="4" t="str">
        <f>IF(tussenblad!V921="Uit",2,"")</f>
        <v/>
      </c>
      <c r="N932" s="4">
        <f>tussenblad!W921</f>
        <v>0</v>
      </c>
      <c r="O932" s="4">
        <f>tussenblad!BV921</f>
        <v>0</v>
      </c>
      <c r="P932" s="4">
        <f>tussenblad!BW921</f>
        <v>0</v>
      </c>
      <c r="Q932" s="4">
        <f>tussenblad!BX921</f>
        <v>0</v>
      </c>
      <c r="R932" s="4">
        <f>tussenblad!BY921</f>
        <v>0</v>
      </c>
      <c r="S932" s="4">
        <f>tussenblad!BZ921</f>
        <v>0</v>
      </c>
      <c r="T932" s="4">
        <f>tussenblad!CA921</f>
        <v>0</v>
      </c>
      <c r="U932" s="4">
        <f>tussenblad!CB921</f>
        <v>0</v>
      </c>
      <c r="V932" s="4">
        <f>tussenblad!CC921</f>
        <v>0</v>
      </c>
      <c r="W932" s="4" t="s">
        <v>94</v>
      </c>
      <c r="X932" s="4" t="s">
        <v>94</v>
      </c>
      <c r="Y932" s="4" t="s">
        <v>94</v>
      </c>
      <c r="Z932" s="4" t="s">
        <v>95</v>
      </c>
      <c r="AA932" s="4" t="s">
        <v>95</v>
      </c>
      <c r="AB932" s="4" t="s">
        <v>95</v>
      </c>
      <c r="AC932" s="4" t="s">
        <v>91</v>
      </c>
      <c r="AD932" s="4" t="s">
        <v>91</v>
      </c>
      <c r="AE932" s="4">
        <v>0</v>
      </c>
      <c r="AF932" s="4">
        <v>0</v>
      </c>
      <c r="AG932" s="4">
        <f>tussenblad!J921</f>
        <v>0</v>
      </c>
      <c r="AH932" s="4">
        <f>tussenblad!I921</f>
        <v>0</v>
      </c>
    </row>
    <row r="933" spans="1:34" x14ac:dyDescent="0.2">
      <c r="A933" s="4" t="s">
        <v>93</v>
      </c>
      <c r="B933" s="4" t="str">
        <f>IF(C933=0,"&lt;BLANK&gt;",Basisgegevens!$F$3)</f>
        <v>&lt;BLANK&gt;</v>
      </c>
      <c r="C933" s="4">
        <f>tussenblad!E922</f>
        <v>0</v>
      </c>
      <c r="D933" s="4">
        <f>tussenblad!H922</f>
        <v>0</v>
      </c>
      <c r="E933" s="25">
        <f>tussenblad!N922</f>
        <v>0</v>
      </c>
      <c r="F933" s="4">
        <f>tussenblad!O922</f>
        <v>0</v>
      </c>
      <c r="G933" s="4">
        <f>tussenblad!P922</f>
        <v>0</v>
      </c>
      <c r="H933" s="25">
        <f>tussenblad!BT922</f>
        <v>0</v>
      </c>
      <c r="I933" s="4">
        <f>tussenblad!Q922</f>
        <v>0</v>
      </c>
      <c r="J933" s="26">
        <f>tussenblad!R922</f>
        <v>0</v>
      </c>
      <c r="K933" s="4">
        <f>IF(tussenblad!$F922="HC","",tussenblad!F922)</f>
        <v>0</v>
      </c>
      <c r="L933" s="4">
        <f>IF(tussenblad!$F922="HC",1,0)</f>
        <v>0</v>
      </c>
      <c r="M933" s="4" t="str">
        <f>IF(tussenblad!V922="Uit",2,"")</f>
        <v/>
      </c>
      <c r="N933" s="4">
        <f>tussenblad!W922</f>
        <v>0</v>
      </c>
      <c r="O933" s="4">
        <f>tussenblad!BV922</f>
        <v>0</v>
      </c>
      <c r="P933" s="4">
        <f>tussenblad!BW922</f>
        <v>0</v>
      </c>
      <c r="Q933" s="4">
        <f>tussenblad!BX922</f>
        <v>0</v>
      </c>
      <c r="R933" s="4">
        <f>tussenblad!BY922</f>
        <v>0</v>
      </c>
      <c r="S933" s="4">
        <f>tussenblad!BZ922</f>
        <v>0</v>
      </c>
      <c r="T933" s="4">
        <f>tussenblad!CA922</f>
        <v>0</v>
      </c>
      <c r="U933" s="4">
        <f>tussenblad!CB922</f>
        <v>0</v>
      </c>
      <c r="V933" s="4">
        <f>tussenblad!CC922</f>
        <v>0</v>
      </c>
      <c r="W933" s="4" t="s">
        <v>94</v>
      </c>
      <c r="X933" s="4" t="s">
        <v>94</v>
      </c>
      <c r="Y933" s="4" t="s">
        <v>94</v>
      </c>
      <c r="Z933" s="4" t="s">
        <v>95</v>
      </c>
      <c r="AA933" s="4" t="s">
        <v>95</v>
      </c>
      <c r="AB933" s="4" t="s">
        <v>95</v>
      </c>
      <c r="AC933" s="4" t="s">
        <v>91</v>
      </c>
      <c r="AD933" s="4" t="s">
        <v>91</v>
      </c>
      <c r="AE933" s="4">
        <v>0</v>
      </c>
      <c r="AF933" s="4">
        <v>0</v>
      </c>
      <c r="AG933" s="4">
        <f>tussenblad!J922</f>
        <v>0</v>
      </c>
      <c r="AH933" s="4">
        <f>tussenblad!I922</f>
        <v>0</v>
      </c>
    </row>
    <row r="934" spans="1:34" x14ac:dyDescent="0.2">
      <c r="A934" s="4" t="s">
        <v>93</v>
      </c>
      <c r="B934" s="4" t="str">
        <f>IF(C934=0,"&lt;BLANK&gt;",Basisgegevens!$F$3)</f>
        <v>&lt;BLANK&gt;</v>
      </c>
      <c r="C934" s="4">
        <f>tussenblad!E923</f>
        <v>0</v>
      </c>
      <c r="D934" s="4">
        <f>tussenblad!H923</f>
        <v>0</v>
      </c>
      <c r="E934" s="25">
        <f>tussenblad!N923</f>
        <v>0</v>
      </c>
      <c r="F934" s="4">
        <f>tussenblad!O923</f>
        <v>0</v>
      </c>
      <c r="G934" s="4">
        <f>tussenblad!P923</f>
        <v>0</v>
      </c>
      <c r="H934" s="25">
        <f>tussenblad!BT923</f>
        <v>0</v>
      </c>
      <c r="I934" s="4">
        <f>tussenblad!Q923</f>
        <v>0</v>
      </c>
      <c r="J934" s="26">
        <f>tussenblad!R923</f>
        <v>0</v>
      </c>
      <c r="K934" s="4">
        <f>IF(tussenblad!$F923="HC","",tussenblad!F923)</f>
        <v>0</v>
      </c>
      <c r="L934" s="4">
        <f>IF(tussenblad!$F923="HC",1,0)</f>
        <v>0</v>
      </c>
      <c r="M934" s="4" t="str">
        <f>IF(tussenblad!V923="Uit",2,"")</f>
        <v/>
      </c>
      <c r="N934" s="4">
        <f>tussenblad!W923</f>
        <v>0</v>
      </c>
      <c r="O934" s="4">
        <f>tussenblad!BV923</f>
        <v>0</v>
      </c>
      <c r="P934" s="4">
        <f>tussenblad!BW923</f>
        <v>0</v>
      </c>
      <c r="Q934" s="4">
        <f>tussenblad!BX923</f>
        <v>0</v>
      </c>
      <c r="R934" s="4">
        <f>tussenblad!BY923</f>
        <v>0</v>
      </c>
      <c r="S934" s="4">
        <f>tussenblad!BZ923</f>
        <v>0</v>
      </c>
      <c r="T934" s="4">
        <f>tussenblad!CA923</f>
        <v>0</v>
      </c>
      <c r="U934" s="4">
        <f>tussenblad!CB923</f>
        <v>0</v>
      </c>
      <c r="V934" s="4">
        <f>tussenblad!CC923</f>
        <v>0</v>
      </c>
      <c r="W934" s="4" t="s">
        <v>94</v>
      </c>
      <c r="X934" s="4" t="s">
        <v>94</v>
      </c>
      <c r="Y934" s="4" t="s">
        <v>94</v>
      </c>
      <c r="Z934" s="4" t="s">
        <v>95</v>
      </c>
      <c r="AA934" s="4" t="s">
        <v>95</v>
      </c>
      <c r="AB934" s="4" t="s">
        <v>95</v>
      </c>
      <c r="AC934" s="4" t="s">
        <v>91</v>
      </c>
      <c r="AD934" s="4" t="s">
        <v>91</v>
      </c>
      <c r="AE934" s="4">
        <v>0</v>
      </c>
      <c r="AF934" s="4">
        <v>0</v>
      </c>
      <c r="AG934" s="4">
        <f>tussenblad!J923</f>
        <v>0</v>
      </c>
      <c r="AH934" s="4">
        <f>tussenblad!I923</f>
        <v>0</v>
      </c>
    </row>
    <row r="935" spans="1:34" x14ac:dyDescent="0.2">
      <c r="A935" s="4" t="s">
        <v>93</v>
      </c>
      <c r="B935" s="4" t="str">
        <f>IF(C935=0,"&lt;BLANK&gt;",Basisgegevens!$F$3)</f>
        <v>&lt;BLANK&gt;</v>
      </c>
      <c r="C935" s="4">
        <f>tussenblad!E924</f>
        <v>0</v>
      </c>
      <c r="D935" s="4">
        <f>tussenblad!H924</f>
        <v>0</v>
      </c>
      <c r="E935" s="25">
        <f>tussenblad!N924</f>
        <v>0</v>
      </c>
      <c r="F935" s="4">
        <f>tussenblad!O924</f>
        <v>0</v>
      </c>
      <c r="G935" s="4">
        <f>tussenblad!P924</f>
        <v>0</v>
      </c>
      <c r="H935" s="25">
        <f>tussenblad!BT924</f>
        <v>0</v>
      </c>
      <c r="I935" s="4">
        <f>tussenblad!Q924</f>
        <v>0</v>
      </c>
      <c r="J935" s="26">
        <f>tussenblad!R924</f>
        <v>0</v>
      </c>
      <c r="K935" s="4">
        <f>IF(tussenblad!$F924="HC","",tussenblad!F924)</f>
        <v>0</v>
      </c>
      <c r="L935" s="4">
        <f>IF(tussenblad!$F924="HC",1,0)</f>
        <v>0</v>
      </c>
      <c r="M935" s="4" t="str">
        <f>IF(tussenblad!V924="Uit",2,"")</f>
        <v/>
      </c>
      <c r="N935" s="4">
        <f>tussenblad!W924</f>
        <v>0</v>
      </c>
      <c r="O935" s="4">
        <f>tussenblad!BV924</f>
        <v>0</v>
      </c>
      <c r="P935" s="4">
        <f>tussenblad!BW924</f>
        <v>0</v>
      </c>
      <c r="Q935" s="4">
        <f>tussenblad!BX924</f>
        <v>0</v>
      </c>
      <c r="R935" s="4">
        <f>tussenblad!BY924</f>
        <v>0</v>
      </c>
      <c r="S935" s="4">
        <f>tussenblad!BZ924</f>
        <v>0</v>
      </c>
      <c r="T935" s="4">
        <f>tussenblad!CA924</f>
        <v>0</v>
      </c>
      <c r="U935" s="4">
        <f>tussenblad!CB924</f>
        <v>0</v>
      </c>
      <c r="V935" s="4">
        <f>tussenblad!CC924</f>
        <v>0</v>
      </c>
      <c r="W935" s="4" t="s">
        <v>94</v>
      </c>
      <c r="X935" s="4" t="s">
        <v>94</v>
      </c>
      <c r="Y935" s="4" t="s">
        <v>94</v>
      </c>
      <c r="Z935" s="4" t="s">
        <v>95</v>
      </c>
      <c r="AA935" s="4" t="s">
        <v>95</v>
      </c>
      <c r="AB935" s="4" t="s">
        <v>95</v>
      </c>
      <c r="AC935" s="4" t="s">
        <v>91</v>
      </c>
      <c r="AD935" s="4" t="s">
        <v>91</v>
      </c>
      <c r="AE935" s="4">
        <v>0</v>
      </c>
      <c r="AF935" s="4">
        <v>0</v>
      </c>
      <c r="AG935" s="4">
        <f>tussenblad!J924</f>
        <v>0</v>
      </c>
      <c r="AH935" s="4">
        <f>tussenblad!I924</f>
        <v>0</v>
      </c>
    </row>
    <row r="936" spans="1:34" x14ac:dyDescent="0.2">
      <c r="A936" s="4" t="s">
        <v>93</v>
      </c>
      <c r="B936" s="4" t="str">
        <f>IF(C936=0,"&lt;BLANK&gt;",Basisgegevens!$F$3)</f>
        <v>&lt;BLANK&gt;</v>
      </c>
      <c r="C936" s="4">
        <f>tussenblad!E925</f>
        <v>0</v>
      </c>
      <c r="D936" s="4">
        <f>tussenblad!H925</f>
        <v>0</v>
      </c>
      <c r="E936" s="25">
        <f>tussenblad!N925</f>
        <v>0</v>
      </c>
      <c r="F936" s="4">
        <f>tussenblad!O925</f>
        <v>0</v>
      </c>
      <c r="G936" s="4">
        <f>tussenblad!P925</f>
        <v>0</v>
      </c>
      <c r="H936" s="25">
        <f>tussenblad!BT925</f>
        <v>0</v>
      </c>
      <c r="I936" s="4">
        <f>tussenblad!Q925</f>
        <v>0</v>
      </c>
      <c r="J936" s="26">
        <f>tussenblad!R925</f>
        <v>0</v>
      </c>
      <c r="K936" s="4">
        <f>IF(tussenblad!$F925="HC","",tussenblad!F925)</f>
        <v>0</v>
      </c>
      <c r="L936" s="4">
        <f>IF(tussenblad!$F925="HC",1,0)</f>
        <v>0</v>
      </c>
      <c r="M936" s="4" t="str">
        <f>IF(tussenblad!V925="Uit",2,"")</f>
        <v/>
      </c>
      <c r="N936" s="4">
        <f>tussenblad!W925</f>
        <v>0</v>
      </c>
      <c r="O936" s="4">
        <f>tussenblad!BV925</f>
        <v>0</v>
      </c>
      <c r="P936" s="4">
        <f>tussenblad!BW925</f>
        <v>0</v>
      </c>
      <c r="Q936" s="4">
        <f>tussenblad!BX925</f>
        <v>0</v>
      </c>
      <c r="R936" s="4">
        <f>tussenblad!BY925</f>
        <v>0</v>
      </c>
      <c r="S936" s="4">
        <f>tussenblad!BZ925</f>
        <v>0</v>
      </c>
      <c r="T936" s="4">
        <f>tussenblad!CA925</f>
        <v>0</v>
      </c>
      <c r="U936" s="4">
        <f>tussenblad!CB925</f>
        <v>0</v>
      </c>
      <c r="V936" s="4">
        <f>tussenblad!CC925</f>
        <v>0</v>
      </c>
      <c r="W936" s="4" t="s">
        <v>94</v>
      </c>
      <c r="X936" s="4" t="s">
        <v>94</v>
      </c>
      <c r="Y936" s="4" t="s">
        <v>94</v>
      </c>
      <c r="Z936" s="4" t="s">
        <v>95</v>
      </c>
      <c r="AA936" s="4" t="s">
        <v>95</v>
      </c>
      <c r="AB936" s="4" t="s">
        <v>95</v>
      </c>
      <c r="AC936" s="4" t="s">
        <v>91</v>
      </c>
      <c r="AD936" s="4" t="s">
        <v>91</v>
      </c>
      <c r="AE936" s="4">
        <v>0</v>
      </c>
      <c r="AF936" s="4">
        <v>0</v>
      </c>
      <c r="AG936" s="4">
        <f>tussenblad!J925</f>
        <v>0</v>
      </c>
      <c r="AH936" s="4">
        <f>tussenblad!I925</f>
        <v>0</v>
      </c>
    </row>
    <row r="937" spans="1:34" x14ac:dyDescent="0.2">
      <c r="A937" s="4" t="s">
        <v>93</v>
      </c>
      <c r="B937" s="4" t="str">
        <f>IF(C937=0,"&lt;BLANK&gt;",Basisgegevens!$F$3)</f>
        <v>&lt;BLANK&gt;</v>
      </c>
      <c r="C937" s="4">
        <f>tussenblad!E926</f>
        <v>0</v>
      </c>
      <c r="D937" s="4">
        <f>tussenblad!H926</f>
        <v>0</v>
      </c>
      <c r="E937" s="25">
        <f>tussenblad!N926</f>
        <v>0</v>
      </c>
      <c r="F937" s="4">
        <f>tussenblad!O926</f>
        <v>0</v>
      </c>
      <c r="G937" s="4">
        <f>tussenblad!P926</f>
        <v>0</v>
      </c>
      <c r="H937" s="25">
        <f>tussenblad!BT926</f>
        <v>0</v>
      </c>
      <c r="I937" s="4">
        <f>tussenblad!Q926</f>
        <v>0</v>
      </c>
      <c r="J937" s="26">
        <f>tussenblad!R926</f>
        <v>0</v>
      </c>
      <c r="K937" s="4">
        <f>IF(tussenblad!$F926="HC","",tussenblad!F926)</f>
        <v>0</v>
      </c>
      <c r="L937" s="4">
        <f>IF(tussenblad!$F926="HC",1,0)</f>
        <v>0</v>
      </c>
      <c r="M937" s="4" t="str">
        <f>IF(tussenblad!V926="Uit",2,"")</f>
        <v/>
      </c>
      <c r="N937" s="4">
        <f>tussenblad!W926</f>
        <v>0</v>
      </c>
      <c r="O937" s="4">
        <f>tussenblad!BV926</f>
        <v>0</v>
      </c>
      <c r="P937" s="4">
        <f>tussenblad!BW926</f>
        <v>0</v>
      </c>
      <c r="Q937" s="4">
        <f>tussenblad!BX926</f>
        <v>0</v>
      </c>
      <c r="R937" s="4">
        <f>tussenblad!BY926</f>
        <v>0</v>
      </c>
      <c r="S937" s="4">
        <f>tussenblad!BZ926</f>
        <v>0</v>
      </c>
      <c r="T937" s="4">
        <f>tussenblad!CA926</f>
        <v>0</v>
      </c>
      <c r="U937" s="4">
        <f>tussenblad!CB926</f>
        <v>0</v>
      </c>
      <c r="V937" s="4">
        <f>tussenblad!CC926</f>
        <v>0</v>
      </c>
      <c r="W937" s="4" t="s">
        <v>94</v>
      </c>
      <c r="X937" s="4" t="s">
        <v>94</v>
      </c>
      <c r="Y937" s="4" t="s">
        <v>94</v>
      </c>
      <c r="Z937" s="4" t="s">
        <v>95</v>
      </c>
      <c r="AA937" s="4" t="s">
        <v>95</v>
      </c>
      <c r="AB937" s="4" t="s">
        <v>95</v>
      </c>
      <c r="AC937" s="4" t="s">
        <v>91</v>
      </c>
      <c r="AD937" s="4" t="s">
        <v>91</v>
      </c>
      <c r="AE937" s="4">
        <v>0</v>
      </c>
      <c r="AF937" s="4">
        <v>0</v>
      </c>
      <c r="AG937" s="4">
        <f>tussenblad!J926</f>
        <v>0</v>
      </c>
      <c r="AH937" s="4">
        <f>tussenblad!I926</f>
        <v>0</v>
      </c>
    </row>
    <row r="938" spans="1:34" x14ac:dyDescent="0.2">
      <c r="A938" s="4" t="s">
        <v>93</v>
      </c>
      <c r="B938" s="4" t="str">
        <f>IF(C938=0,"&lt;BLANK&gt;",Basisgegevens!$F$3)</f>
        <v>&lt;BLANK&gt;</v>
      </c>
      <c r="C938" s="4">
        <f>tussenblad!E927</f>
        <v>0</v>
      </c>
      <c r="D938" s="4">
        <f>tussenblad!H927</f>
        <v>0</v>
      </c>
      <c r="E938" s="25">
        <f>tussenblad!N927</f>
        <v>0</v>
      </c>
      <c r="F938" s="4">
        <f>tussenblad!O927</f>
        <v>0</v>
      </c>
      <c r="G938" s="4">
        <f>tussenblad!P927</f>
        <v>0</v>
      </c>
      <c r="H938" s="25">
        <f>tussenblad!BT927</f>
        <v>0</v>
      </c>
      <c r="I938" s="4">
        <f>tussenblad!Q927</f>
        <v>0</v>
      </c>
      <c r="J938" s="26">
        <f>tussenblad!R927</f>
        <v>0</v>
      </c>
      <c r="K938" s="4">
        <f>IF(tussenblad!$F927="HC","",tussenblad!F927)</f>
        <v>0</v>
      </c>
      <c r="L938" s="4">
        <f>IF(tussenblad!$F927="HC",1,0)</f>
        <v>0</v>
      </c>
      <c r="M938" s="4" t="str">
        <f>IF(tussenblad!V927="Uit",2,"")</f>
        <v/>
      </c>
      <c r="N938" s="4">
        <f>tussenblad!W927</f>
        <v>0</v>
      </c>
      <c r="O938" s="4">
        <f>tussenblad!BV927</f>
        <v>0</v>
      </c>
      <c r="P938" s="4">
        <f>tussenblad!BW927</f>
        <v>0</v>
      </c>
      <c r="Q938" s="4">
        <f>tussenblad!BX927</f>
        <v>0</v>
      </c>
      <c r="R938" s="4">
        <f>tussenblad!BY927</f>
        <v>0</v>
      </c>
      <c r="S938" s="4">
        <f>tussenblad!BZ927</f>
        <v>0</v>
      </c>
      <c r="T938" s="4">
        <f>tussenblad!CA927</f>
        <v>0</v>
      </c>
      <c r="U938" s="4">
        <f>tussenblad!CB927</f>
        <v>0</v>
      </c>
      <c r="V938" s="4">
        <f>tussenblad!CC927</f>
        <v>0</v>
      </c>
      <c r="W938" s="4" t="s">
        <v>94</v>
      </c>
      <c r="X938" s="4" t="s">
        <v>94</v>
      </c>
      <c r="Y938" s="4" t="s">
        <v>94</v>
      </c>
      <c r="Z938" s="4" t="s">
        <v>95</v>
      </c>
      <c r="AA938" s="4" t="s">
        <v>95</v>
      </c>
      <c r="AB938" s="4" t="s">
        <v>95</v>
      </c>
      <c r="AC938" s="4" t="s">
        <v>91</v>
      </c>
      <c r="AD938" s="4" t="s">
        <v>91</v>
      </c>
      <c r="AE938" s="4">
        <v>0</v>
      </c>
      <c r="AF938" s="4">
        <v>0</v>
      </c>
      <c r="AG938" s="4">
        <f>tussenblad!J927</f>
        <v>0</v>
      </c>
      <c r="AH938" s="4">
        <f>tussenblad!I927</f>
        <v>0</v>
      </c>
    </row>
    <row r="939" spans="1:34" x14ac:dyDescent="0.2">
      <c r="A939" s="4" t="s">
        <v>93</v>
      </c>
      <c r="B939" s="4" t="str">
        <f>IF(C939=0,"&lt;BLANK&gt;",Basisgegevens!$F$3)</f>
        <v>&lt;BLANK&gt;</v>
      </c>
      <c r="C939" s="4">
        <f>tussenblad!E928</f>
        <v>0</v>
      </c>
      <c r="D939" s="4">
        <f>tussenblad!H928</f>
        <v>0</v>
      </c>
      <c r="E939" s="25">
        <f>tussenblad!N928</f>
        <v>0</v>
      </c>
      <c r="F939" s="4">
        <f>tussenblad!O928</f>
        <v>0</v>
      </c>
      <c r="G939" s="4">
        <f>tussenblad!P928</f>
        <v>0</v>
      </c>
      <c r="H939" s="25">
        <f>tussenblad!BT928</f>
        <v>0</v>
      </c>
      <c r="I939" s="4">
        <f>tussenblad!Q928</f>
        <v>0</v>
      </c>
      <c r="J939" s="26">
        <f>tussenblad!R928</f>
        <v>0</v>
      </c>
      <c r="K939" s="4">
        <f>IF(tussenblad!$F928="HC","",tussenblad!F928)</f>
        <v>0</v>
      </c>
      <c r="L939" s="4">
        <f>IF(tussenblad!$F928="HC",1,0)</f>
        <v>0</v>
      </c>
      <c r="M939" s="4" t="str">
        <f>IF(tussenblad!V928="Uit",2,"")</f>
        <v/>
      </c>
      <c r="N939" s="4">
        <f>tussenblad!W928</f>
        <v>0</v>
      </c>
      <c r="O939" s="4">
        <f>tussenblad!BV928</f>
        <v>0</v>
      </c>
      <c r="P939" s="4">
        <f>tussenblad!BW928</f>
        <v>0</v>
      </c>
      <c r="Q939" s="4">
        <f>tussenblad!BX928</f>
        <v>0</v>
      </c>
      <c r="R939" s="4">
        <f>tussenblad!BY928</f>
        <v>0</v>
      </c>
      <c r="S939" s="4">
        <f>tussenblad!BZ928</f>
        <v>0</v>
      </c>
      <c r="T939" s="4">
        <f>tussenblad!CA928</f>
        <v>0</v>
      </c>
      <c r="U939" s="4">
        <f>tussenblad!CB928</f>
        <v>0</v>
      </c>
      <c r="V939" s="4">
        <f>tussenblad!CC928</f>
        <v>0</v>
      </c>
      <c r="W939" s="4" t="s">
        <v>94</v>
      </c>
      <c r="X939" s="4" t="s">
        <v>94</v>
      </c>
      <c r="Y939" s="4" t="s">
        <v>94</v>
      </c>
      <c r="Z939" s="4" t="s">
        <v>95</v>
      </c>
      <c r="AA939" s="4" t="s">
        <v>95</v>
      </c>
      <c r="AB939" s="4" t="s">
        <v>95</v>
      </c>
      <c r="AC939" s="4" t="s">
        <v>91</v>
      </c>
      <c r="AD939" s="4" t="s">
        <v>91</v>
      </c>
      <c r="AE939" s="4">
        <v>0</v>
      </c>
      <c r="AF939" s="4">
        <v>0</v>
      </c>
      <c r="AG939" s="4">
        <f>tussenblad!J928</f>
        <v>0</v>
      </c>
      <c r="AH939" s="4">
        <f>tussenblad!I928</f>
        <v>0</v>
      </c>
    </row>
    <row r="940" spans="1:34" x14ac:dyDescent="0.2">
      <c r="A940" s="4" t="s">
        <v>93</v>
      </c>
      <c r="B940" s="4" t="str">
        <f>IF(C940=0,"&lt;BLANK&gt;",Basisgegevens!$F$3)</f>
        <v>&lt;BLANK&gt;</v>
      </c>
      <c r="C940" s="4">
        <f>tussenblad!E929</f>
        <v>0</v>
      </c>
      <c r="D940" s="4">
        <f>tussenblad!H929</f>
        <v>0</v>
      </c>
      <c r="E940" s="25">
        <f>tussenblad!N929</f>
        <v>0</v>
      </c>
      <c r="F940" s="4">
        <f>tussenblad!O929</f>
        <v>0</v>
      </c>
      <c r="G940" s="4">
        <f>tussenblad!P929</f>
        <v>0</v>
      </c>
      <c r="H940" s="25">
        <f>tussenblad!BT929</f>
        <v>0</v>
      </c>
      <c r="I940" s="4">
        <f>tussenblad!Q929</f>
        <v>0</v>
      </c>
      <c r="J940" s="26">
        <f>tussenblad!R929</f>
        <v>0</v>
      </c>
      <c r="K940" s="4">
        <f>IF(tussenblad!$F929="HC","",tussenblad!F929)</f>
        <v>0</v>
      </c>
      <c r="L940" s="4">
        <f>IF(tussenblad!$F929="HC",1,0)</f>
        <v>0</v>
      </c>
      <c r="M940" s="4" t="str">
        <f>IF(tussenblad!V929="Uit",2,"")</f>
        <v/>
      </c>
      <c r="N940" s="4">
        <f>tussenblad!W929</f>
        <v>0</v>
      </c>
      <c r="O940" s="4">
        <f>tussenblad!BV929</f>
        <v>0</v>
      </c>
      <c r="P940" s="4">
        <f>tussenblad!BW929</f>
        <v>0</v>
      </c>
      <c r="Q940" s="4">
        <f>tussenblad!BX929</f>
        <v>0</v>
      </c>
      <c r="R940" s="4">
        <f>tussenblad!BY929</f>
        <v>0</v>
      </c>
      <c r="S940" s="4">
        <f>tussenblad!BZ929</f>
        <v>0</v>
      </c>
      <c r="T940" s="4">
        <f>tussenblad!CA929</f>
        <v>0</v>
      </c>
      <c r="U940" s="4">
        <f>tussenblad!CB929</f>
        <v>0</v>
      </c>
      <c r="V940" s="4">
        <f>tussenblad!CC929</f>
        <v>0</v>
      </c>
      <c r="W940" s="4" t="s">
        <v>94</v>
      </c>
      <c r="X940" s="4" t="s">
        <v>94</v>
      </c>
      <c r="Y940" s="4" t="s">
        <v>94</v>
      </c>
      <c r="Z940" s="4" t="s">
        <v>95</v>
      </c>
      <c r="AA940" s="4" t="s">
        <v>95</v>
      </c>
      <c r="AB940" s="4" t="s">
        <v>95</v>
      </c>
      <c r="AC940" s="4" t="s">
        <v>91</v>
      </c>
      <c r="AD940" s="4" t="s">
        <v>91</v>
      </c>
      <c r="AE940" s="4">
        <v>0</v>
      </c>
      <c r="AF940" s="4">
        <v>0</v>
      </c>
      <c r="AG940" s="4">
        <f>tussenblad!J929</f>
        <v>0</v>
      </c>
      <c r="AH940" s="4">
        <f>tussenblad!I929</f>
        <v>0</v>
      </c>
    </row>
    <row r="941" spans="1:34" x14ac:dyDescent="0.2">
      <c r="A941" s="4" t="s">
        <v>93</v>
      </c>
      <c r="B941" s="4" t="str">
        <f>IF(C941=0,"&lt;BLANK&gt;",Basisgegevens!$F$3)</f>
        <v>&lt;BLANK&gt;</v>
      </c>
      <c r="C941" s="4">
        <f>tussenblad!E930</f>
        <v>0</v>
      </c>
      <c r="D941" s="4">
        <f>tussenblad!H930</f>
        <v>0</v>
      </c>
      <c r="E941" s="25">
        <f>tussenblad!N930</f>
        <v>0</v>
      </c>
      <c r="F941" s="4">
        <f>tussenblad!O930</f>
        <v>0</v>
      </c>
      <c r="G941" s="4">
        <f>tussenblad!P930</f>
        <v>0</v>
      </c>
      <c r="H941" s="25">
        <f>tussenblad!BT930</f>
        <v>0</v>
      </c>
      <c r="I941" s="4">
        <f>tussenblad!Q930</f>
        <v>0</v>
      </c>
      <c r="J941" s="26">
        <f>tussenblad!R930</f>
        <v>0</v>
      </c>
      <c r="K941" s="4">
        <f>IF(tussenblad!$F930="HC","",tussenblad!F930)</f>
        <v>0</v>
      </c>
      <c r="L941" s="4">
        <f>IF(tussenblad!$F930="HC",1,0)</f>
        <v>0</v>
      </c>
      <c r="M941" s="4" t="str">
        <f>IF(tussenblad!V930="Uit",2,"")</f>
        <v/>
      </c>
      <c r="N941" s="4">
        <f>tussenblad!W930</f>
        <v>0</v>
      </c>
      <c r="O941" s="4">
        <f>tussenblad!BV930</f>
        <v>0</v>
      </c>
      <c r="P941" s="4">
        <f>tussenblad!BW930</f>
        <v>0</v>
      </c>
      <c r="Q941" s="4">
        <f>tussenblad!BX930</f>
        <v>0</v>
      </c>
      <c r="R941" s="4">
        <f>tussenblad!BY930</f>
        <v>0</v>
      </c>
      <c r="S941" s="4">
        <f>tussenblad!BZ930</f>
        <v>0</v>
      </c>
      <c r="T941" s="4">
        <f>tussenblad!CA930</f>
        <v>0</v>
      </c>
      <c r="U941" s="4">
        <f>tussenblad!CB930</f>
        <v>0</v>
      </c>
      <c r="V941" s="4">
        <f>tussenblad!CC930</f>
        <v>0</v>
      </c>
      <c r="W941" s="4" t="s">
        <v>94</v>
      </c>
      <c r="X941" s="4" t="s">
        <v>94</v>
      </c>
      <c r="Y941" s="4" t="s">
        <v>94</v>
      </c>
      <c r="Z941" s="4" t="s">
        <v>95</v>
      </c>
      <c r="AA941" s="4" t="s">
        <v>95</v>
      </c>
      <c r="AB941" s="4" t="s">
        <v>95</v>
      </c>
      <c r="AC941" s="4" t="s">
        <v>91</v>
      </c>
      <c r="AD941" s="4" t="s">
        <v>91</v>
      </c>
      <c r="AE941" s="4">
        <v>0</v>
      </c>
      <c r="AF941" s="4">
        <v>0</v>
      </c>
      <c r="AG941" s="4">
        <f>tussenblad!J930</f>
        <v>0</v>
      </c>
      <c r="AH941" s="4">
        <f>tussenblad!I930</f>
        <v>0</v>
      </c>
    </row>
    <row r="942" spans="1:34" x14ac:dyDescent="0.2">
      <c r="A942" s="4" t="s">
        <v>93</v>
      </c>
      <c r="B942" s="4" t="str">
        <f>IF(C942=0,"&lt;BLANK&gt;",Basisgegevens!$F$3)</f>
        <v>&lt;BLANK&gt;</v>
      </c>
      <c r="C942" s="4">
        <f>tussenblad!E931</f>
        <v>0</v>
      </c>
      <c r="D942" s="4">
        <f>tussenblad!H931</f>
        <v>0</v>
      </c>
      <c r="E942" s="25">
        <f>tussenblad!N931</f>
        <v>0</v>
      </c>
      <c r="F942" s="4">
        <f>tussenblad!O931</f>
        <v>0</v>
      </c>
      <c r="G942" s="4">
        <f>tussenblad!P931</f>
        <v>0</v>
      </c>
      <c r="H942" s="25">
        <f>tussenblad!BT931</f>
        <v>0</v>
      </c>
      <c r="I942" s="4">
        <f>tussenblad!Q931</f>
        <v>0</v>
      </c>
      <c r="J942" s="26">
        <f>tussenblad!R931</f>
        <v>0</v>
      </c>
      <c r="K942" s="4">
        <f>IF(tussenblad!$F931="HC","",tussenblad!F931)</f>
        <v>0</v>
      </c>
      <c r="L942" s="4">
        <f>IF(tussenblad!$F931="HC",1,0)</f>
        <v>0</v>
      </c>
      <c r="M942" s="4" t="str">
        <f>IF(tussenblad!V931="Uit",2,"")</f>
        <v/>
      </c>
      <c r="N942" s="4">
        <f>tussenblad!W931</f>
        <v>0</v>
      </c>
      <c r="O942" s="4">
        <f>tussenblad!BV931</f>
        <v>0</v>
      </c>
      <c r="P942" s="4">
        <f>tussenblad!BW931</f>
        <v>0</v>
      </c>
      <c r="Q942" s="4">
        <f>tussenblad!BX931</f>
        <v>0</v>
      </c>
      <c r="R942" s="4">
        <f>tussenblad!BY931</f>
        <v>0</v>
      </c>
      <c r="S942" s="4">
        <f>tussenblad!BZ931</f>
        <v>0</v>
      </c>
      <c r="T942" s="4">
        <f>tussenblad!CA931</f>
        <v>0</v>
      </c>
      <c r="U942" s="4">
        <f>tussenblad!CB931</f>
        <v>0</v>
      </c>
      <c r="V942" s="4">
        <f>tussenblad!CC931</f>
        <v>0</v>
      </c>
      <c r="W942" s="4" t="s">
        <v>94</v>
      </c>
      <c r="X942" s="4" t="s">
        <v>94</v>
      </c>
      <c r="Y942" s="4" t="s">
        <v>94</v>
      </c>
      <c r="Z942" s="4" t="s">
        <v>95</v>
      </c>
      <c r="AA942" s="4" t="s">
        <v>95</v>
      </c>
      <c r="AB942" s="4" t="s">
        <v>95</v>
      </c>
      <c r="AC942" s="4" t="s">
        <v>91</v>
      </c>
      <c r="AD942" s="4" t="s">
        <v>91</v>
      </c>
      <c r="AE942" s="4">
        <v>0</v>
      </c>
      <c r="AF942" s="4">
        <v>0</v>
      </c>
      <c r="AG942" s="4">
        <f>tussenblad!J931</f>
        <v>0</v>
      </c>
      <c r="AH942" s="4">
        <f>tussenblad!I931</f>
        <v>0</v>
      </c>
    </row>
    <row r="943" spans="1:34" x14ac:dyDescent="0.2">
      <c r="A943" s="4" t="s">
        <v>93</v>
      </c>
      <c r="B943" s="4" t="str">
        <f>IF(C943=0,"&lt;BLANK&gt;",Basisgegevens!$F$3)</f>
        <v>&lt;BLANK&gt;</v>
      </c>
      <c r="C943" s="4">
        <f>tussenblad!E932</f>
        <v>0</v>
      </c>
      <c r="D943" s="4">
        <f>tussenblad!H932</f>
        <v>0</v>
      </c>
      <c r="E943" s="25">
        <f>tussenblad!N932</f>
        <v>0</v>
      </c>
      <c r="F943" s="4">
        <f>tussenblad!O932</f>
        <v>0</v>
      </c>
      <c r="G943" s="4">
        <f>tussenblad!P932</f>
        <v>0</v>
      </c>
      <c r="H943" s="25">
        <f>tussenblad!BT932</f>
        <v>0</v>
      </c>
      <c r="I943" s="4">
        <f>tussenblad!Q932</f>
        <v>0</v>
      </c>
      <c r="J943" s="26">
        <f>tussenblad!R932</f>
        <v>0</v>
      </c>
      <c r="K943" s="4">
        <f>IF(tussenblad!$F932="HC","",tussenblad!F932)</f>
        <v>0</v>
      </c>
      <c r="L943" s="4">
        <f>IF(tussenblad!$F932="HC",1,0)</f>
        <v>0</v>
      </c>
      <c r="M943" s="4" t="str">
        <f>IF(tussenblad!V932="Uit",2,"")</f>
        <v/>
      </c>
      <c r="N943" s="4">
        <f>tussenblad!W932</f>
        <v>0</v>
      </c>
      <c r="O943" s="4">
        <f>tussenblad!BV932</f>
        <v>0</v>
      </c>
      <c r="P943" s="4">
        <f>tussenblad!BW932</f>
        <v>0</v>
      </c>
      <c r="Q943" s="4">
        <f>tussenblad!BX932</f>
        <v>0</v>
      </c>
      <c r="R943" s="4">
        <f>tussenblad!BY932</f>
        <v>0</v>
      </c>
      <c r="S943" s="4">
        <f>tussenblad!BZ932</f>
        <v>0</v>
      </c>
      <c r="T943" s="4">
        <f>tussenblad!CA932</f>
        <v>0</v>
      </c>
      <c r="U943" s="4">
        <f>tussenblad!CB932</f>
        <v>0</v>
      </c>
      <c r="V943" s="4">
        <f>tussenblad!CC932</f>
        <v>0</v>
      </c>
      <c r="W943" s="4" t="s">
        <v>94</v>
      </c>
      <c r="X943" s="4" t="s">
        <v>94</v>
      </c>
      <c r="Y943" s="4" t="s">
        <v>94</v>
      </c>
      <c r="Z943" s="4" t="s">
        <v>95</v>
      </c>
      <c r="AA943" s="4" t="s">
        <v>95</v>
      </c>
      <c r="AB943" s="4" t="s">
        <v>95</v>
      </c>
      <c r="AC943" s="4" t="s">
        <v>91</v>
      </c>
      <c r="AD943" s="4" t="s">
        <v>91</v>
      </c>
      <c r="AE943" s="4">
        <v>0</v>
      </c>
      <c r="AF943" s="4">
        <v>0</v>
      </c>
      <c r="AG943" s="4">
        <f>tussenblad!J932</f>
        <v>0</v>
      </c>
      <c r="AH943" s="4">
        <f>tussenblad!I932</f>
        <v>0</v>
      </c>
    </row>
    <row r="944" spans="1:34" x14ac:dyDescent="0.2">
      <c r="A944" s="4" t="s">
        <v>93</v>
      </c>
      <c r="B944" s="4" t="str">
        <f>IF(C944=0,"&lt;BLANK&gt;",Basisgegevens!$F$3)</f>
        <v>&lt;BLANK&gt;</v>
      </c>
      <c r="C944" s="4">
        <f>tussenblad!E933</f>
        <v>0</v>
      </c>
      <c r="D944" s="4">
        <f>tussenblad!H933</f>
        <v>0</v>
      </c>
      <c r="E944" s="25">
        <f>tussenblad!N933</f>
        <v>0</v>
      </c>
      <c r="F944" s="4">
        <f>tussenblad!O933</f>
        <v>0</v>
      </c>
      <c r="G944" s="4">
        <f>tussenblad!P933</f>
        <v>0</v>
      </c>
      <c r="H944" s="25">
        <f>tussenblad!BT933</f>
        <v>0</v>
      </c>
      <c r="I944" s="4">
        <f>tussenblad!Q933</f>
        <v>0</v>
      </c>
      <c r="J944" s="26">
        <f>tussenblad!R933</f>
        <v>0</v>
      </c>
      <c r="K944" s="4">
        <f>IF(tussenblad!$F933="HC","",tussenblad!F933)</f>
        <v>0</v>
      </c>
      <c r="L944" s="4">
        <f>IF(tussenblad!$F933="HC",1,0)</f>
        <v>0</v>
      </c>
      <c r="M944" s="4" t="str">
        <f>IF(tussenblad!V933="Uit",2,"")</f>
        <v/>
      </c>
      <c r="N944" s="4">
        <f>tussenblad!W933</f>
        <v>0</v>
      </c>
      <c r="O944" s="4">
        <f>tussenblad!BV933</f>
        <v>0</v>
      </c>
      <c r="P944" s="4">
        <f>tussenblad!BW933</f>
        <v>0</v>
      </c>
      <c r="Q944" s="4">
        <f>tussenblad!BX933</f>
        <v>0</v>
      </c>
      <c r="R944" s="4">
        <f>tussenblad!BY933</f>
        <v>0</v>
      </c>
      <c r="S944" s="4">
        <f>tussenblad!BZ933</f>
        <v>0</v>
      </c>
      <c r="T944" s="4">
        <f>tussenblad!CA933</f>
        <v>0</v>
      </c>
      <c r="U944" s="4">
        <f>tussenblad!CB933</f>
        <v>0</v>
      </c>
      <c r="V944" s="4">
        <f>tussenblad!CC933</f>
        <v>0</v>
      </c>
      <c r="W944" s="4" t="s">
        <v>94</v>
      </c>
      <c r="X944" s="4" t="s">
        <v>94</v>
      </c>
      <c r="Y944" s="4" t="s">
        <v>94</v>
      </c>
      <c r="Z944" s="4" t="s">
        <v>95</v>
      </c>
      <c r="AA944" s="4" t="s">
        <v>95</v>
      </c>
      <c r="AB944" s="4" t="s">
        <v>95</v>
      </c>
      <c r="AC944" s="4" t="s">
        <v>91</v>
      </c>
      <c r="AD944" s="4" t="s">
        <v>91</v>
      </c>
      <c r="AE944" s="4">
        <v>0</v>
      </c>
      <c r="AF944" s="4">
        <v>0</v>
      </c>
      <c r="AG944" s="4">
        <f>tussenblad!J933</f>
        <v>0</v>
      </c>
      <c r="AH944" s="4">
        <f>tussenblad!I933</f>
        <v>0</v>
      </c>
    </row>
    <row r="945" spans="1:34" x14ac:dyDescent="0.2">
      <c r="A945" s="4" t="s">
        <v>93</v>
      </c>
      <c r="B945" s="4" t="str">
        <f>IF(C945=0,"&lt;BLANK&gt;",Basisgegevens!$F$3)</f>
        <v>&lt;BLANK&gt;</v>
      </c>
      <c r="C945" s="4">
        <f>tussenblad!E934</f>
        <v>0</v>
      </c>
      <c r="D945" s="4">
        <f>tussenblad!H934</f>
        <v>0</v>
      </c>
      <c r="E945" s="25">
        <f>tussenblad!N934</f>
        <v>0</v>
      </c>
      <c r="F945" s="4">
        <f>tussenblad!O934</f>
        <v>0</v>
      </c>
      <c r="G945" s="4">
        <f>tussenblad!P934</f>
        <v>0</v>
      </c>
      <c r="H945" s="25">
        <f>tussenblad!BT934</f>
        <v>0</v>
      </c>
      <c r="I945" s="4">
        <f>tussenblad!Q934</f>
        <v>0</v>
      </c>
      <c r="J945" s="26">
        <f>tussenblad!R934</f>
        <v>0</v>
      </c>
      <c r="K945" s="4">
        <f>IF(tussenblad!$F934="HC","",tussenblad!F934)</f>
        <v>0</v>
      </c>
      <c r="L945" s="4">
        <f>IF(tussenblad!$F934="HC",1,0)</f>
        <v>0</v>
      </c>
      <c r="M945" s="4" t="str">
        <f>IF(tussenblad!V934="Uit",2,"")</f>
        <v/>
      </c>
      <c r="N945" s="4">
        <f>tussenblad!W934</f>
        <v>0</v>
      </c>
      <c r="O945" s="4">
        <f>tussenblad!BV934</f>
        <v>0</v>
      </c>
      <c r="P945" s="4">
        <f>tussenblad!BW934</f>
        <v>0</v>
      </c>
      <c r="Q945" s="4">
        <f>tussenblad!BX934</f>
        <v>0</v>
      </c>
      <c r="R945" s="4">
        <f>tussenblad!BY934</f>
        <v>0</v>
      </c>
      <c r="S945" s="4">
        <f>tussenblad!BZ934</f>
        <v>0</v>
      </c>
      <c r="T945" s="4">
        <f>tussenblad!CA934</f>
        <v>0</v>
      </c>
      <c r="U945" s="4">
        <f>tussenblad!CB934</f>
        <v>0</v>
      </c>
      <c r="V945" s="4">
        <f>tussenblad!CC934</f>
        <v>0</v>
      </c>
      <c r="W945" s="4" t="s">
        <v>94</v>
      </c>
      <c r="X945" s="4" t="s">
        <v>94</v>
      </c>
      <c r="Y945" s="4" t="s">
        <v>94</v>
      </c>
      <c r="Z945" s="4" t="s">
        <v>95</v>
      </c>
      <c r="AA945" s="4" t="s">
        <v>95</v>
      </c>
      <c r="AB945" s="4" t="s">
        <v>95</v>
      </c>
      <c r="AC945" s="4" t="s">
        <v>91</v>
      </c>
      <c r="AD945" s="4" t="s">
        <v>91</v>
      </c>
      <c r="AE945" s="4">
        <v>0</v>
      </c>
      <c r="AF945" s="4">
        <v>0</v>
      </c>
      <c r="AG945" s="4">
        <f>tussenblad!J934</f>
        <v>0</v>
      </c>
      <c r="AH945" s="4">
        <f>tussenblad!I934</f>
        <v>0</v>
      </c>
    </row>
    <row r="946" spans="1:34" x14ac:dyDescent="0.2">
      <c r="A946" s="4" t="s">
        <v>93</v>
      </c>
      <c r="B946" s="4" t="str">
        <f>IF(C946=0,"&lt;BLANK&gt;",Basisgegevens!$F$3)</f>
        <v>&lt;BLANK&gt;</v>
      </c>
      <c r="C946" s="4">
        <f>tussenblad!E935</f>
        <v>0</v>
      </c>
      <c r="D946" s="4">
        <f>tussenblad!H935</f>
        <v>0</v>
      </c>
      <c r="E946" s="25">
        <f>tussenblad!N935</f>
        <v>0</v>
      </c>
      <c r="F946" s="4">
        <f>tussenblad!O935</f>
        <v>0</v>
      </c>
      <c r="G946" s="4">
        <f>tussenblad!P935</f>
        <v>0</v>
      </c>
      <c r="H946" s="25">
        <f>tussenblad!BT935</f>
        <v>0</v>
      </c>
      <c r="I946" s="4">
        <f>tussenblad!Q935</f>
        <v>0</v>
      </c>
      <c r="J946" s="26">
        <f>tussenblad!R935</f>
        <v>0</v>
      </c>
      <c r="K946" s="4">
        <f>IF(tussenblad!$F935="HC","",tussenblad!F935)</f>
        <v>0</v>
      </c>
      <c r="L946" s="4">
        <f>IF(tussenblad!$F935="HC",1,0)</f>
        <v>0</v>
      </c>
      <c r="M946" s="4" t="str">
        <f>IF(tussenblad!V935="Uit",2,"")</f>
        <v/>
      </c>
      <c r="N946" s="4">
        <f>tussenblad!W935</f>
        <v>0</v>
      </c>
      <c r="O946" s="4">
        <f>tussenblad!BV935</f>
        <v>0</v>
      </c>
      <c r="P946" s="4">
        <f>tussenblad!BW935</f>
        <v>0</v>
      </c>
      <c r="Q946" s="4">
        <f>tussenblad!BX935</f>
        <v>0</v>
      </c>
      <c r="R946" s="4">
        <f>tussenblad!BY935</f>
        <v>0</v>
      </c>
      <c r="S946" s="4">
        <f>tussenblad!BZ935</f>
        <v>0</v>
      </c>
      <c r="T946" s="4">
        <f>tussenblad!CA935</f>
        <v>0</v>
      </c>
      <c r="U946" s="4">
        <f>tussenblad!CB935</f>
        <v>0</v>
      </c>
      <c r="V946" s="4">
        <f>tussenblad!CC935</f>
        <v>0</v>
      </c>
      <c r="W946" s="4" t="s">
        <v>94</v>
      </c>
      <c r="X946" s="4" t="s">
        <v>94</v>
      </c>
      <c r="Y946" s="4" t="s">
        <v>94</v>
      </c>
      <c r="Z946" s="4" t="s">
        <v>95</v>
      </c>
      <c r="AA946" s="4" t="s">
        <v>95</v>
      </c>
      <c r="AB946" s="4" t="s">
        <v>95</v>
      </c>
      <c r="AC946" s="4" t="s">
        <v>91</v>
      </c>
      <c r="AD946" s="4" t="s">
        <v>91</v>
      </c>
      <c r="AE946" s="4">
        <v>0</v>
      </c>
      <c r="AF946" s="4">
        <v>0</v>
      </c>
      <c r="AG946" s="4">
        <f>tussenblad!J935</f>
        <v>0</v>
      </c>
      <c r="AH946" s="4">
        <f>tussenblad!I935</f>
        <v>0</v>
      </c>
    </row>
    <row r="947" spans="1:34" x14ac:dyDescent="0.2">
      <c r="A947" s="4" t="s">
        <v>93</v>
      </c>
      <c r="B947" s="4" t="str">
        <f>IF(C947=0,"&lt;BLANK&gt;",Basisgegevens!$F$3)</f>
        <v>&lt;BLANK&gt;</v>
      </c>
      <c r="C947" s="4">
        <f>tussenblad!E936</f>
        <v>0</v>
      </c>
      <c r="D947" s="4">
        <f>tussenblad!H936</f>
        <v>0</v>
      </c>
      <c r="E947" s="25">
        <f>tussenblad!N936</f>
        <v>0</v>
      </c>
      <c r="F947" s="4">
        <f>tussenblad!O936</f>
        <v>0</v>
      </c>
      <c r="G947" s="4">
        <f>tussenblad!P936</f>
        <v>0</v>
      </c>
      <c r="H947" s="25">
        <f>tussenblad!BT936</f>
        <v>0</v>
      </c>
      <c r="I947" s="4">
        <f>tussenblad!Q936</f>
        <v>0</v>
      </c>
      <c r="J947" s="26">
        <f>tussenblad!R936</f>
        <v>0</v>
      </c>
      <c r="K947" s="4">
        <f>IF(tussenblad!$F936="HC","",tussenblad!F936)</f>
        <v>0</v>
      </c>
      <c r="L947" s="4">
        <f>IF(tussenblad!$F936="HC",1,0)</f>
        <v>0</v>
      </c>
      <c r="M947" s="4" t="str">
        <f>IF(tussenblad!V936="Uit",2,"")</f>
        <v/>
      </c>
      <c r="N947" s="4">
        <f>tussenblad!W936</f>
        <v>0</v>
      </c>
      <c r="O947" s="4">
        <f>tussenblad!BV936</f>
        <v>0</v>
      </c>
      <c r="P947" s="4">
        <f>tussenblad!BW936</f>
        <v>0</v>
      </c>
      <c r="Q947" s="4">
        <f>tussenblad!BX936</f>
        <v>0</v>
      </c>
      <c r="R947" s="4">
        <f>tussenblad!BY936</f>
        <v>0</v>
      </c>
      <c r="S947" s="4">
        <f>tussenblad!BZ936</f>
        <v>0</v>
      </c>
      <c r="T947" s="4">
        <f>tussenblad!CA936</f>
        <v>0</v>
      </c>
      <c r="U947" s="4">
        <f>tussenblad!CB936</f>
        <v>0</v>
      </c>
      <c r="V947" s="4">
        <f>tussenblad!CC936</f>
        <v>0</v>
      </c>
      <c r="W947" s="4" t="s">
        <v>94</v>
      </c>
      <c r="X947" s="4" t="s">
        <v>94</v>
      </c>
      <c r="Y947" s="4" t="s">
        <v>94</v>
      </c>
      <c r="Z947" s="4" t="s">
        <v>95</v>
      </c>
      <c r="AA947" s="4" t="s">
        <v>95</v>
      </c>
      <c r="AB947" s="4" t="s">
        <v>95</v>
      </c>
      <c r="AC947" s="4" t="s">
        <v>91</v>
      </c>
      <c r="AD947" s="4" t="s">
        <v>91</v>
      </c>
      <c r="AE947" s="4">
        <v>0</v>
      </c>
      <c r="AF947" s="4">
        <v>0</v>
      </c>
      <c r="AG947" s="4">
        <f>tussenblad!J936</f>
        <v>0</v>
      </c>
      <c r="AH947" s="4">
        <f>tussenblad!I936</f>
        <v>0</v>
      </c>
    </row>
    <row r="948" spans="1:34" x14ac:dyDescent="0.2">
      <c r="A948" s="4" t="s">
        <v>93</v>
      </c>
      <c r="B948" s="4" t="str">
        <f>IF(C948=0,"&lt;BLANK&gt;",Basisgegevens!$F$3)</f>
        <v>&lt;BLANK&gt;</v>
      </c>
      <c r="C948" s="4">
        <f>tussenblad!E937</f>
        <v>0</v>
      </c>
      <c r="D948" s="4">
        <f>tussenblad!H937</f>
        <v>0</v>
      </c>
      <c r="E948" s="25">
        <f>tussenblad!N937</f>
        <v>0</v>
      </c>
      <c r="F948" s="4">
        <f>tussenblad!O937</f>
        <v>0</v>
      </c>
      <c r="G948" s="4">
        <f>tussenblad!P937</f>
        <v>0</v>
      </c>
      <c r="H948" s="25">
        <f>tussenblad!BT937</f>
        <v>0</v>
      </c>
      <c r="I948" s="4">
        <f>tussenblad!Q937</f>
        <v>0</v>
      </c>
      <c r="J948" s="26">
        <f>tussenblad!R937</f>
        <v>0</v>
      </c>
      <c r="K948" s="4">
        <f>IF(tussenblad!$F937="HC","",tussenblad!F937)</f>
        <v>0</v>
      </c>
      <c r="L948" s="4">
        <f>IF(tussenblad!$F937="HC",1,0)</f>
        <v>0</v>
      </c>
      <c r="M948" s="4" t="str">
        <f>IF(tussenblad!V937="Uit",2,"")</f>
        <v/>
      </c>
      <c r="N948" s="4">
        <f>tussenblad!W937</f>
        <v>0</v>
      </c>
      <c r="O948" s="4">
        <f>tussenblad!BV937</f>
        <v>0</v>
      </c>
      <c r="P948" s="4">
        <f>tussenblad!BW937</f>
        <v>0</v>
      </c>
      <c r="Q948" s="4">
        <f>tussenblad!BX937</f>
        <v>0</v>
      </c>
      <c r="R948" s="4">
        <f>tussenblad!BY937</f>
        <v>0</v>
      </c>
      <c r="S948" s="4">
        <f>tussenblad!BZ937</f>
        <v>0</v>
      </c>
      <c r="T948" s="4">
        <f>tussenblad!CA937</f>
        <v>0</v>
      </c>
      <c r="U948" s="4">
        <f>tussenblad!CB937</f>
        <v>0</v>
      </c>
      <c r="V948" s="4">
        <f>tussenblad!CC937</f>
        <v>0</v>
      </c>
      <c r="W948" s="4" t="s">
        <v>94</v>
      </c>
      <c r="X948" s="4" t="s">
        <v>94</v>
      </c>
      <c r="Y948" s="4" t="s">
        <v>94</v>
      </c>
      <c r="Z948" s="4" t="s">
        <v>95</v>
      </c>
      <c r="AA948" s="4" t="s">
        <v>95</v>
      </c>
      <c r="AB948" s="4" t="s">
        <v>95</v>
      </c>
      <c r="AC948" s="4" t="s">
        <v>91</v>
      </c>
      <c r="AD948" s="4" t="s">
        <v>91</v>
      </c>
      <c r="AE948" s="4">
        <v>0</v>
      </c>
      <c r="AF948" s="4">
        <v>0</v>
      </c>
      <c r="AG948" s="4">
        <f>tussenblad!J937</f>
        <v>0</v>
      </c>
      <c r="AH948" s="4">
        <f>tussenblad!I937</f>
        <v>0</v>
      </c>
    </row>
    <row r="949" spans="1:34" x14ac:dyDescent="0.2">
      <c r="A949" s="4" t="s">
        <v>93</v>
      </c>
      <c r="B949" s="4" t="str">
        <f>IF(C949=0,"&lt;BLANK&gt;",Basisgegevens!$F$3)</f>
        <v>&lt;BLANK&gt;</v>
      </c>
      <c r="C949" s="4">
        <f>tussenblad!E938</f>
        <v>0</v>
      </c>
      <c r="D949" s="4">
        <f>tussenblad!H938</f>
        <v>0</v>
      </c>
      <c r="E949" s="25">
        <f>tussenblad!N938</f>
        <v>0</v>
      </c>
      <c r="F949" s="4">
        <f>tussenblad!O938</f>
        <v>0</v>
      </c>
      <c r="G949" s="4">
        <f>tussenblad!P938</f>
        <v>0</v>
      </c>
      <c r="H949" s="25">
        <f>tussenblad!BT938</f>
        <v>0</v>
      </c>
      <c r="I949" s="4">
        <f>tussenblad!Q938</f>
        <v>0</v>
      </c>
      <c r="J949" s="26">
        <f>tussenblad!R938</f>
        <v>0</v>
      </c>
      <c r="K949" s="4">
        <f>IF(tussenblad!$F938="HC","",tussenblad!F938)</f>
        <v>0</v>
      </c>
      <c r="L949" s="4">
        <f>IF(tussenblad!$F938="HC",1,0)</f>
        <v>0</v>
      </c>
      <c r="M949" s="4" t="str">
        <f>IF(tussenblad!V938="Uit",2,"")</f>
        <v/>
      </c>
      <c r="N949" s="4">
        <f>tussenblad!W938</f>
        <v>0</v>
      </c>
      <c r="O949" s="4">
        <f>tussenblad!BV938</f>
        <v>0</v>
      </c>
      <c r="P949" s="4">
        <f>tussenblad!BW938</f>
        <v>0</v>
      </c>
      <c r="Q949" s="4">
        <f>tussenblad!BX938</f>
        <v>0</v>
      </c>
      <c r="R949" s="4">
        <f>tussenblad!BY938</f>
        <v>0</v>
      </c>
      <c r="S949" s="4">
        <f>tussenblad!BZ938</f>
        <v>0</v>
      </c>
      <c r="T949" s="4">
        <f>tussenblad!CA938</f>
        <v>0</v>
      </c>
      <c r="U949" s="4">
        <f>tussenblad!CB938</f>
        <v>0</v>
      </c>
      <c r="V949" s="4">
        <f>tussenblad!CC938</f>
        <v>0</v>
      </c>
      <c r="W949" s="4" t="s">
        <v>94</v>
      </c>
      <c r="X949" s="4" t="s">
        <v>94</v>
      </c>
      <c r="Y949" s="4" t="s">
        <v>94</v>
      </c>
      <c r="Z949" s="4" t="s">
        <v>95</v>
      </c>
      <c r="AA949" s="4" t="s">
        <v>95</v>
      </c>
      <c r="AB949" s="4" t="s">
        <v>95</v>
      </c>
      <c r="AC949" s="4" t="s">
        <v>91</v>
      </c>
      <c r="AD949" s="4" t="s">
        <v>91</v>
      </c>
      <c r="AE949" s="4">
        <v>0</v>
      </c>
      <c r="AF949" s="4">
        <v>0</v>
      </c>
      <c r="AG949" s="4">
        <f>tussenblad!J938</f>
        <v>0</v>
      </c>
      <c r="AH949" s="4">
        <f>tussenblad!I938</f>
        <v>0</v>
      </c>
    </row>
    <row r="950" spans="1:34" x14ac:dyDescent="0.2">
      <c r="A950" s="4" t="s">
        <v>93</v>
      </c>
      <c r="B950" s="4" t="str">
        <f>IF(C950=0,"&lt;BLANK&gt;",Basisgegevens!$F$3)</f>
        <v>&lt;BLANK&gt;</v>
      </c>
      <c r="C950" s="4">
        <f>tussenblad!E939</f>
        <v>0</v>
      </c>
      <c r="D950" s="4">
        <f>tussenblad!H939</f>
        <v>0</v>
      </c>
      <c r="E950" s="25">
        <f>tussenblad!N939</f>
        <v>0</v>
      </c>
      <c r="F950" s="4">
        <f>tussenblad!O939</f>
        <v>0</v>
      </c>
      <c r="G950" s="4">
        <f>tussenblad!P939</f>
        <v>0</v>
      </c>
      <c r="H950" s="25">
        <f>tussenblad!BT939</f>
        <v>0</v>
      </c>
      <c r="I950" s="4">
        <f>tussenblad!Q939</f>
        <v>0</v>
      </c>
      <c r="J950" s="26">
        <f>tussenblad!R939</f>
        <v>0</v>
      </c>
      <c r="K950" s="4">
        <f>IF(tussenblad!$F939="HC","",tussenblad!F939)</f>
        <v>0</v>
      </c>
      <c r="L950" s="4">
        <f>IF(tussenblad!$F939="HC",1,0)</f>
        <v>0</v>
      </c>
      <c r="M950" s="4" t="str">
        <f>IF(tussenblad!V939="Uit",2,"")</f>
        <v/>
      </c>
      <c r="N950" s="4">
        <f>tussenblad!W939</f>
        <v>0</v>
      </c>
      <c r="O950" s="4">
        <f>tussenblad!BV939</f>
        <v>0</v>
      </c>
      <c r="P950" s="4">
        <f>tussenblad!BW939</f>
        <v>0</v>
      </c>
      <c r="Q950" s="4">
        <f>tussenblad!BX939</f>
        <v>0</v>
      </c>
      <c r="R950" s="4">
        <f>tussenblad!BY939</f>
        <v>0</v>
      </c>
      <c r="S950" s="4">
        <f>tussenblad!BZ939</f>
        <v>0</v>
      </c>
      <c r="T950" s="4">
        <f>tussenblad!CA939</f>
        <v>0</v>
      </c>
      <c r="U950" s="4">
        <f>tussenblad!CB939</f>
        <v>0</v>
      </c>
      <c r="V950" s="4">
        <f>tussenblad!CC939</f>
        <v>0</v>
      </c>
      <c r="W950" s="4" t="s">
        <v>94</v>
      </c>
      <c r="X950" s="4" t="s">
        <v>94</v>
      </c>
      <c r="Y950" s="4" t="s">
        <v>94</v>
      </c>
      <c r="Z950" s="4" t="s">
        <v>95</v>
      </c>
      <c r="AA950" s="4" t="s">
        <v>95</v>
      </c>
      <c r="AB950" s="4" t="s">
        <v>95</v>
      </c>
      <c r="AC950" s="4" t="s">
        <v>91</v>
      </c>
      <c r="AD950" s="4" t="s">
        <v>91</v>
      </c>
      <c r="AE950" s="4">
        <v>0</v>
      </c>
      <c r="AF950" s="4">
        <v>0</v>
      </c>
      <c r="AG950" s="4">
        <f>tussenblad!J939</f>
        <v>0</v>
      </c>
      <c r="AH950" s="4">
        <f>tussenblad!I939</f>
        <v>0</v>
      </c>
    </row>
    <row r="951" spans="1:34" x14ac:dyDescent="0.2">
      <c r="A951" s="4" t="s">
        <v>93</v>
      </c>
      <c r="B951" s="4" t="str">
        <f>IF(C951=0,"&lt;BLANK&gt;",Basisgegevens!$F$3)</f>
        <v>&lt;BLANK&gt;</v>
      </c>
      <c r="C951" s="4">
        <f>tussenblad!E940</f>
        <v>0</v>
      </c>
      <c r="D951" s="4">
        <f>tussenblad!H940</f>
        <v>0</v>
      </c>
      <c r="E951" s="25">
        <f>tussenblad!N940</f>
        <v>0</v>
      </c>
      <c r="F951" s="4">
        <f>tussenblad!O940</f>
        <v>0</v>
      </c>
      <c r="G951" s="4">
        <f>tussenblad!P940</f>
        <v>0</v>
      </c>
      <c r="H951" s="25">
        <f>tussenblad!BT940</f>
        <v>0</v>
      </c>
      <c r="I951" s="4">
        <f>tussenblad!Q940</f>
        <v>0</v>
      </c>
      <c r="J951" s="26">
        <f>tussenblad!R940</f>
        <v>0</v>
      </c>
      <c r="K951" s="4">
        <f>IF(tussenblad!$F940="HC","",tussenblad!F940)</f>
        <v>0</v>
      </c>
      <c r="L951" s="4">
        <f>IF(tussenblad!$F940="HC",1,0)</f>
        <v>0</v>
      </c>
      <c r="M951" s="4" t="str">
        <f>IF(tussenblad!V940="Uit",2,"")</f>
        <v/>
      </c>
      <c r="N951" s="4">
        <f>tussenblad!W940</f>
        <v>0</v>
      </c>
      <c r="O951" s="4">
        <f>tussenblad!BV940</f>
        <v>0</v>
      </c>
      <c r="P951" s="4">
        <f>tussenblad!BW940</f>
        <v>0</v>
      </c>
      <c r="Q951" s="4">
        <f>tussenblad!BX940</f>
        <v>0</v>
      </c>
      <c r="R951" s="4">
        <f>tussenblad!BY940</f>
        <v>0</v>
      </c>
      <c r="S951" s="4">
        <f>tussenblad!BZ940</f>
        <v>0</v>
      </c>
      <c r="T951" s="4">
        <f>tussenblad!CA940</f>
        <v>0</v>
      </c>
      <c r="U951" s="4">
        <f>tussenblad!CB940</f>
        <v>0</v>
      </c>
      <c r="V951" s="4">
        <f>tussenblad!CC940</f>
        <v>0</v>
      </c>
      <c r="W951" s="4" t="s">
        <v>94</v>
      </c>
      <c r="X951" s="4" t="s">
        <v>94</v>
      </c>
      <c r="Y951" s="4" t="s">
        <v>94</v>
      </c>
      <c r="Z951" s="4" t="s">
        <v>95</v>
      </c>
      <c r="AA951" s="4" t="s">
        <v>95</v>
      </c>
      <c r="AB951" s="4" t="s">
        <v>95</v>
      </c>
      <c r="AC951" s="4" t="s">
        <v>91</v>
      </c>
      <c r="AD951" s="4" t="s">
        <v>91</v>
      </c>
      <c r="AE951" s="4">
        <v>0</v>
      </c>
      <c r="AF951" s="4">
        <v>0</v>
      </c>
      <c r="AG951" s="4">
        <f>tussenblad!J940</f>
        <v>0</v>
      </c>
      <c r="AH951" s="4">
        <f>tussenblad!I940</f>
        <v>0</v>
      </c>
    </row>
    <row r="952" spans="1:34" x14ac:dyDescent="0.2">
      <c r="A952" s="4" t="s">
        <v>93</v>
      </c>
      <c r="B952" s="4" t="str">
        <f>IF(C952=0,"&lt;BLANK&gt;",Basisgegevens!$F$3)</f>
        <v>&lt;BLANK&gt;</v>
      </c>
      <c r="C952" s="4">
        <f>tussenblad!E941</f>
        <v>0</v>
      </c>
      <c r="D952" s="4">
        <f>tussenblad!H941</f>
        <v>0</v>
      </c>
      <c r="E952" s="25">
        <f>tussenblad!N941</f>
        <v>0</v>
      </c>
      <c r="F952" s="4">
        <f>tussenblad!O941</f>
        <v>0</v>
      </c>
      <c r="G952" s="4">
        <f>tussenblad!P941</f>
        <v>0</v>
      </c>
      <c r="H952" s="25">
        <f>tussenblad!BT941</f>
        <v>0</v>
      </c>
      <c r="I952" s="4">
        <f>tussenblad!Q941</f>
        <v>0</v>
      </c>
      <c r="J952" s="26">
        <f>tussenblad!R941</f>
        <v>0</v>
      </c>
      <c r="K952" s="4">
        <f>IF(tussenblad!$F941="HC","",tussenblad!F941)</f>
        <v>0</v>
      </c>
      <c r="L952" s="4">
        <f>IF(tussenblad!$F941="HC",1,0)</f>
        <v>0</v>
      </c>
      <c r="M952" s="4" t="str">
        <f>IF(tussenblad!V941="Uit",2,"")</f>
        <v/>
      </c>
      <c r="N952" s="4">
        <f>tussenblad!W941</f>
        <v>0</v>
      </c>
      <c r="O952" s="4">
        <f>tussenblad!BV941</f>
        <v>0</v>
      </c>
      <c r="P952" s="4">
        <f>tussenblad!BW941</f>
        <v>0</v>
      </c>
      <c r="Q952" s="4">
        <f>tussenblad!BX941</f>
        <v>0</v>
      </c>
      <c r="R952" s="4">
        <f>tussenblad!BY941</f>
        <v>0</v>
      </c>
      <c r="S952" s="4">
        <f>tussenblad!BZ941</f>
        <v>0</v>
      </c>
      <c r="T952" s="4">
        <f>tussenblad!CA941</f>
        <v>0</v>
      </c>
      <c r="U952" s="4">
        <f>tussenblad!CB941</f>
        <v>0</v>
      </c>
      <c r="V952" s="4">
        <f>tussenblad!CC941</f>
        <v>0</v>
      </c>
      <c r="W952" s="4" t="s">
        <v>94</v>
      </c>
      <c r="X952" s="4" t="s">
        <v>94</v>
      </c>
      <c r="Y952" s="4" t="s">
        <v>94</v>
      </c>
      <c r="Z952" s="4" t="s">
        <v>95</v>
      </c>
      <c r="AA952" s="4" t="s">
        <v>95</v>
      </c>
      <c r="AB952" s="4" t="s">
        <v>95</v>
      </c>
      <c r="AC952" s="4" t="s">
        <v>91</v>
      </c>
      <c r="AD952" s="4" t="s">
        <v>91</v>
      </c>
      <c r="AE952" s="4">
        <v>0</v>
      </c>
      <c r="AF952" s="4">
        <v>0</v>
      </c>
      <c r="AG952" s="4">
        <f>tussenblad!J941</f>
        <v>0</v>
      </c>
      <c r="AH952" s="4">
        <f>tussenblad!I941</f>
        <v>0</v>
      </c>
    </row>
    <row r="953" spans="1:34" x14ac:dyDescent="0.2">
      <c r="A953" s="4" t="s">
        <v>93</v>
      </c>
      <c r="B953" s="4" t="str">
        <f>IF(C953=0,"&lt;BLANK&gt;",Basisgegevens!$F$3)</f>
        <v>&lt;BLANK&gt;</v>
      </c>
      <c r="C953" s="4">
        <f>tussenblad!E942</f>
        <v>0</v>
      </c>
      <c r="D953" s="4">
        <f>tussenblad!H942</f>
        <v>0</v>
      </c>
      <c r="E953" s="25">
        <f>tussenblad!N942</f>
        <v>0</v>
      </c>
      <c r="F953" s="4">
        <f>tussenblad!O942</f>
        <v>0</v>
      </c>
      <c r="G953" s="4">
        <f>tussenblad!P942</f>
        <v>0</v>
      </c>
      <c r="H953" s="25">
        <f>tussenblad!BT942</f>
        <v>0</v>
      </c>
      <c r="I953" s="4">
        <f>tussenblad!Q942</f>
        <v>0</v>
      </c>
      <c r="J953" s="26">
        <f>tussenblad!R942</f>
        <v>0</v>
      </c>
      <c r="K953" s="4">
        <f>IF(tussenblad!$F942="HC","",tussenblad!F942)</f>
        <v>0</v>
      </c>
      <c r="L953" s="4">
        <f>IF(tussenblad!$F942="HC",1,0)</f>
        <v>0</v>
      </c>
      <c r="M953" s="4" t="str">
        <f>IF(tussenblad!V942="Uit",2,"")</f>
        <v/>
      </c>
      <c r="N953" s="4">
        <f>tussenblad!W942</f>
        <v>0</v>
      </c>
      <c r="O953" s="4">
        <f>tussenblad!BV942</f>
        <v>0</v>
      </c>
      <c r="P953" s="4">
        <f>tussenblad!BW942</f>
        <v>0</v>
      </c>
      <c r="Q953" s="4">
        <f>tussenblad!BX942</f>
        <v>0</v>
      </c>
      <c r="R953" s="4">
        <f>tussenblad!BY942</f>
        <v>0</v>
      </c>
      <c r="S953" s="4">
        <f>tussenblad!BZ942</f>
        <v>0</v>
      </c>
      <c r="T953" s="4">
        <f>tussenblad!CA942</f>
        <v>0</v>
      </c>
      <c r="U953" s="4">
        <f>tussenblad!CB942</f>
        <v>0</v>
      </c>
      <c r="V953" s="4">
        <f>tussenblad!CC942</f>
        <v>0</v>
      </c>
      <c r="W953" s="4" t="s">
        <v>94</v>
      </c>
      <c r="X953" s="4" t="s">
        <v>94</v>
      </c>
      <c r="Y953" s="4" t="s">
        <v>94</v>
      </c>
      <c r="Z953" s="4" t="s">
        <v>95</v>
      </c>
      <c r="AA953" s="4" t="s">
        <v>95</v>
      </c>
      <c r="AB953" s="4" t="s">
        <v>95</v>
      </c>
      <c r="AC953" s="4" t="s">
        <v>91</v>
      </c>
      <c r="AD953" s="4" t="s">
        <v>91</v>
      </c>
      <c r="AE953" s="4">
        <v>0</v>
      </c>
      <c r="AF953" s="4">
        <v>0</v>
      </c>
      <c r="AG953" s="4">
        <f>tussenblad!J942</f>
        <v>0</v>
      </c>
      <c r="AH953" s="4">
        <f>tussenblad!I942</f>
        <v>0</v>
      </c>
    </row>
    <row r="954" spans="1:34" x14ac:dyDescent="0.2">
      <c r="A954" s="4" t="s">
        <v>93</v>
      </c>
      <c r="B954" s="4" t="str">
        <f>IF(C954=0,"&lt;BLANK&gt;",Basisgegevens!$F$3)</f>
        <v>&lt;BLANK&gt;</v>
      </c>
      <c r="C954" s="4">
        <f>tussenblad!E943</f>
        <v>0</v>
      </c>
      <c r="D954" s="4">
        <f>tussenblad!H943</f>
        <v>0</v>
      </c>
      <c r="E954" s="25">
        <f>tussenblad!N943</f>
        <v>0</v>
      </c>
      <c r="F954" s="4">
        <f>tussenblad!O943</f>
        <v>0</v>
      </c>
      <c r="G954" s="4">
        <f>tussenblad!P943</f>
        <v>0</v>
      </c>
      <c r="H954" s="25">
        <f>tussenblad!BT943</f>
        <v>0</v>
      </c>
      <c r="I954" s="4">
        <f>tussenblad!Q943</f>
        <v>0</v>
      </c>
      <c r="J954" s="26">
        <f>tussenblad!R943</f>
        <v>0</v>
      </c>
      <c r="K954" s="4">
        <f>IF(tussenblad!$F943="HC","",tussenblad!F943)</f>
        <v>0</v>
      </c>
      <c r="L954" s="4">
        <f>IF(tussenblad!$F943="HC",1,0)</f>
        <v>0</v>
      </c>
      <c r="M954" s="4" t="str">
        <f>IF(tussenblad!V943="Uit",2,"")</f>
        <v/>
      </c>
      <c r="N954" s="4">
        <f>tussenblad!W943</f>
        <v>0</v>
      </c>
      <c r="O954" s="4">
        <f>tussenblad!BV943</f>
        <v>0</v>
      </c>
      <c r="P954" s="4">
        <f>tussenblad!BW943</f>
        <v>0</v>
      </c>
      <c r="Q954" s="4">
        <f>tussenblad!BX943</f>
        <v>0</v>
      </c>
      <c r="R954" s="4">
        <f>tussenblad!BY943</f>
        <v>0</v>
      </c>
      <c r="S954" s="4">
        <f>tussenblad!BZ943</f>
        <v>0</v>
      </c>
      <c r="T954" s="4">
        <f>tussenblad!CA943</f>
        <v>0</v>
      </c>
      <c r="U954" s="4">
        <f>tussenblad!CB943</f>
        <v>0</v>
      </c>
      <c r="V954" s="4">
        <f>tussenblad!CC943</f>
        <v>0</v>
      </c>
      <c r="W954" s="4" t="s">
        <v>94</v>
      </c>
      <c r="X954" s="4" t="s">
        <v>94</v>
      </c>
      <c r="Y954" s="4" t="s">
        <v>94</v>
      </c>
      <c r="Z954" s="4" t="s">
        <v>95</v>
      </c>
      <c r="AA954" s="4" t="s">
        <v>95</v>
      </c>
      <c r="AB954" s="4" t="s">
        <v>95</v>
      </c>
      <c r="AC954" s="4" t="s">
        <v>91</v>
      </c>
      <c r="AD954" s="4" t="s">
        <v>91</v>
      </c>
      <c r="AE954" s="4">
        <v>0</v>
      </c>
      <c r="AF954" s="4">
        <v>0</v>
      </c>
      <c r="AG954" s="4">
        <f>tussenblad!J943</f>
        <v>0</v>
      </c>
      <c r="AH954" s="4">
        <f>tussenblad!I943</f>
        <v>0</v>
      </c>
    </row>
    <row r="955" spans="1:34" x14ac:dyDescent="0.2">
      <c r="A955" s="4" t="s">
        <v>93</v>
      </c>
      <c r="B955" s="4" t="str">
        <f>IF(C955=0,"&lt;BLANK&gt;",Basisgegevens!$F$3)</f>
        <v>&lt;BLANK&gt;</v>
      </c>
      <c r="C955" s="4">
        <f>tussenblad!E944</f>
        <v>0</v>
      </c>
      <c r="D955" s="4">
        <f>tussenblad!H944</f>
        <v>0</v>
      </c>
      <c r="E955" s="25">
        <f>tussenblad!N944</f>
        <v>0</v>
      </c>
      <c r="F955" s="4">
        <f>tussenblad!O944</f>
        <v>0</v>
      </c>
      <c r="G955" s="4">
        <f>tussenblad!P944</f>
        <v>0</v>
      </c>
      <c r="H955" s="25">
        <f>tussenblad!BT944</f>
        <v>0</v>
      </c>
      <c r="I955" s="4">
        <f>tussenblad!Q944</f>
        <v>0</v>
      </c>
      <c r="J955" s="26">
        <f>tussenblad!R944</f>
        <v>0</v>
      </c>
      <c r="K955" s="4">
        <f>IF(tussenblad!$F944="HC","",tussenblad!F944)</f>
        <v>0</v>
      </c>
      <c r="L955" s="4">
        <f>IF(tussenblad!$F944="HC",1,0)</f>
        <v>0</v>
      </c>
      <c r="M955" s="4" t="str">
        <f>IF(tussenblad!V944="Uit",2,"")</f>
        <v/>
      </c>
      <c r="N955" s="4">
        <f>tussenblad!W944</f>
        <v>0</v>
      </c>
      <c r="O955" s="4">
        <f>tussenblad!BV944</f>
        <v>0</v>
      </c>
      <c r="P955" s="4">
        <f>tussenblad!BW944</f>
        <v>0</v>
      </c>
      <c r="Q955" s="4">
        <f>tussenblad!BX944</f>
        <v>0</v>
      </c>
      <c r="R955" s="4">
        <f>tussenblad!BY944</f>
        <v>0</v>
      </c>
      <c r="S955" s="4">
        <f>tussenblad!BZ944</f>
        <v>0</v>
      </c>
      <c r="T955" s="4">
        <f>tussenblad!CA944</f>
        <v>0</v>
      </c>
      <c r="U955" s="4">
        <f>tussenblad!CB944</f>
        <v>0</v>
      </c>
      <c r="V955" s="4">
        <f>tussenblad!CC944</f>
        <v>0</v>
      </c>
      <c r="W955" s="4" t="s">
        <v>94</v>
      </c>
      <c r="X955" s="4" t="s">
        <v>94</v>
      </c>
      <c r="Y955" s="4" t="s">
        <v>94</v>
      </c>
      <c r="Z955" s="4" t="s">
        <v>95</v>
      </c>
      <c r="AA955" s="4" t="s">
        <v>95</v>
      </c>
      <c r="AB955" s="4" t="s">
        <v>95</v>
      </c>
      <c r="AC955" s="4" t="s">
        <v>91</v>
      </c>
      <c r="AD955" s="4" t="s">
        <v>91</v>
      </c>
      <c r="AE955" s="4">
        <v>0</v>
      </c>
      <c r="AF955" s="4">
        <v>0</v>
      </c>
      <c r="AG955" s="4">
        <f>tussenblad!J944</f>
        <v>0</v>
      </c>
      <c r="AH955" s="4">
        <f>tussenblad!I944</f>
        <v>0</v>
      </c>
    </row>
    <row r="956" spans="1:34" x14ac:dyDescent="0.2">
      <c r="A956" s="4" t="s">
        <v>93</v>
      </c>
      <c r="B956" s="4" t="str">
        <f>IF(C956=0,"&lt;BLANK&gt;",Basisgegevens!$F$3)</f>
        <v>&lt;BLANK&gt;</v>
      </c>
      <c r="C956" s="4">
        <f>tussenblad!E945</f>
        <v>0</v>
      </c>
      <c r="D956" s="4">
        <f>tussenblad!H945</f>
        <v>0</v>
      </c>
      <c r="E956" s="25">
        <f>tussenblad!N945</f>
        <v>0</v>
      </c>
      <c r="F956" s="4">
        <f>tussenblad!O945</f>
        <v>0</v>
      </c>
      <c r="G956" s="4">
        <f>tussenblad!P945</f>
        <v>0</v>
      </c>
      <c r="H956" s="25">
        <f>tussenblad!BT945</f>
        <v>0</v>
      </c>
      <c r="I956" s="4">
        <f>tussenblad!Q945</f>
        <v>0</v>
      </c>
      <c r="J956" s="26">
        <f>tussenblad!R945</f>
        <v>0</v>
      </c>
      <c r="K956" s="4">
        <f>IF(tussenblad!$F945="HC","",tussenblad!F945)</f>
        <v>0</v>
      </c>
      <c r="L956" s="4">
        <f>IF(tussenblad!$F945="HC",1,0)</f>
        <v>0</v>
      </c>
      <c r="M956" s="4" t="str">
        <f>IF(tussenblad!V945="Uit",2,"")</f>
        <v/>
      </c>
      <c r="N956" s="4">
        <f>tussenblad!W945</f>
        <v>0</v>
      </c>
      <c r="O956" s="4">
        <f>tussenblad!BV945</f>
        <v>0</v>
      </c>
      <c r="P956" s="4">
        <f>tussenblad!BW945</f>
        <v>0</v>
      </c>
      <c r="Q956" s="4">
        <f>tussenblad!BX945</f>
        <v>0</v>
      </c>
      <c r="R956" s="4">
        <f>tussenblad!BY945</f>
        <v>0</v>
      </c>
      <c r="S956" s="4">
        <f>tussenblad!BZ945</f>
        <v>0</v>
      </c>
      <c r="T956" s="4">
        <f>tussenblad!CA945</f>
        <v>0</v>
      </c>
      <c r="U956" s="4">
        <f>tussenblad!CB945</f>
        <v>0</v>
      </c>
      <c r="V956" s="4">
        <f>tussenblad!CC945</f>
        <v>0</v>
      </c>
      <c r="W956" s="4" t="s">
        <v>94</v>
      </c>
      <c r="X956" s="4" t="s">
        <v>94</v>
      </c>
      <c r="Y956" s="4" t="s">
        <v>94</v>
      </c>
      <c r="Z956" s="4" t="s">
        <v>95</v>
      </c>
      <c r="AA956" s="4" t="s">
        <v>95</v>
      </c>
      <c r="AB956" s="4" t="s">
        <v>95</v>
      </c>
      <c r="AC956" s="4" t="s">
        <v>91</v>
      </c>
      <c r="AD956" s="4" t="s">
        <v>91</v>
      </c>
      <c r="AE956" s="4">
        <v>0</v>
      </c>
      <c r="AF956" s="4">
        <v>0</v>
      </c>
      <c r="AG956" s="4">
        <f>tussenblad!J945</f>
        <v>0</v>
      </c>
      <c r="AH956" s="4">
        <f>tussenblad!I945</f>
        <v>0</v>
      </c>
    </row>
    <row r="957" spans="1:34" x14ac:dyDescent="0.2">
      <c r="A957" s="4" t="s">
        <v>93</v>
      </c>
      <c r="B957" s="4" t="str">
        <f>IF(C957=0,"&lt;BLANK&gt;",Basisgegevens!$F$3)</f>
        <v>&lt;BLANK&gt;</v>
      </c>
      <c r="C957" s="4">
        <f>tussenblad!E946</f>
        <v>0</v>
      </c>
      <c r="D957" s="4">
        <f>tussenblad!H946</f>
        <v>0</v>
      </c>
      <c r="E957" s="25">
        <f>tussenblad!N946</f>
        <v>0</v>
      </c>
      <c r="F957" s="4">
        <f>tussenblad!O946</f>
        <v>0</v>
      </c>
      <c r="G957" s="4">
        <f>tussenblad!P946</f>
        <v>0</v>
      </c>
      <c r="H957" s="25">
        <f>tussenblad!BT946</f>
        <v>0</v>
      </c>
      <c r="I957" s="4">
        <f>tussenblad!Q946</f>
        <v>0</v>
      </c>
      <c r="J957" s="26">
        <f>tussenblad!R946</f>
        <v>0</v>
      </c>
      <c r="K957" s="4">
        <f>IF(tussenblad!$F946="HC","",tussenblad!F946)</f>
        <v>0</v>
      </c>
      <c r="L957" s="4">
        <f>IF(tussenblad!$F946="HC",1,0)</f>
        <v>0</v>
      </c>
      <c r="M957" s="4" t="str">
        <f>IF(tussenblad!V946="Uit",2,"")</f>
        <v/>
      </c>
      <c r="N957" s="4">
        <f>tussenblad!W946</f>
        <v>0</v>
      </c>
      <c r="O957" s="4">
        <f>tussenblad!BV946</f>
        <v>0</v>
      </c>
      <c r="P957" s="4">
        <f>tussenblad!BW946</f>
        <v>0</v>
      </c>
      <c r="Q957" s="4">
        <f>tussenblad!BX946</f>
        <v>0</v>
      </c>
      <c r="R957" s="4">
        <f>tussenblad!BY946</f>
        <v>0</v>
      </c>
      <c r="S957" s="4">
        <f>tussenblad!BZ946</f>
        <v>0</v>
      </c>
      <c r="T957" s="4">
        <f>tussenblad!CA946</f>
        <v>0</v>
      </c>
      <c r="U957" s="4">
        <f>tussenblad!CB946</f>
        <v>0</v>
      </c>
      <c r="V957" s="4">
        <f>tussenblad!CC946</f>
        <v>0</v>
      </c>
      <c r="W957" s="4" t="s">
        <v>94</v>
      </c>
      <c r="X957" s="4" t="s">
        <v>94</v>
      </c>
      <c r="Y957" s="4" t="s">
        <v>94</v>
      </c>
      <c r="Z957" s="4" t="s">
        <v>95</v>
      </c>
      <c r="AA957" s="4" t="s">
        <v>95</v>
      </c>
      <c r="AB957" s="4" t="s">
        <v>95</v>
      </c>
      <c r="AC957" s="4" t="s">
        <v>91</v>
      </c>
      <c r="AD957" s="4" t="s">
        <v>91</v>
      </c>
      <c r="AE957" s="4">
        <v>0</v>
      </c>
      <c r="AF957" s="4">
        <v>0</v>
      </c>
      <c r="AG957" s="4">
        <f>tussenblad!J946</f>
        <v>0</v>
      </c>
      <c r="AH957" s="4">
        <f>tussenblad!I946</f>
        <v>0</v>
      </c>
    </row>
    <row r="958" spans="1:34" x14ac:dyDescent="0.2">
      <c r="A958" s="4" t="s">
        <v>93</v>
      </c>
      <c r="B958" s="4" t="str">
        <f>IF(C958=0,"&lt;BLANK&gt;",Basisgegevens!$F$3)</f>
        <v>&lt;BLANK&gt;</v>
      </c>
      <c r="C958" s="4">
        <f>tussenblad!E947</f>
        <v>0</v>
      </c>
      <c r="D958" s="4">
        <f>tussenblad!H947</f>
        <v>0</v>
      </c>
      <c r="E958" s="25">
        <f>tussenblad!N947</f>
        <v>0</v>
      </c>
      <c r="F958" s="4">
        <f>tussenblad!O947</f>
        <v>0</v>
      </c>
      <c r="G958" s="4">
        <f>tussenblad!P947</f>
        <v>0</v>
      </c>
      <c r="H958" s="25">
        <f>tussenblad!BT947</f>
        <v>0</v>
      </c>
      <c r="I958" s="4">
        <f>tussenblad!Q947</f>
        <v>0</v>
      </c>
      <c r="J958" s="26">
        <f>tussenblad!R947</f>
        <v>0</v>
      </c>
      <c r="K958" s="4">
        <f>IF(tussenblad!$F947="HC","",tussenblad!F947)</f>
        <v>0</v>
      </c>
      <c r="L958" s="4">
        <f>IF(tussenblad!$F947="HC",1,0)</f>
        <v>0</v>
      </c>
      <c r="M958" s="4" t="str">
        <f>IF(tussenblad!V947="Uit",2,"")</f>
        <v/>
      </c>
      <c r="N958" s="4">
        <f>tussenblad!W947</f>
        <v>0</v>
      </c>
      <c r="O958" s="4">
        <f>tussenblad!BV947</f>
        <v>0</v>
      </c>
      <c r="P958" s="4">
        <f>tussenblad!BW947</f>
        <v>0</v>
      </c>
      <c r="Q958" s="4">
        <f>tussenblad!BX947</f>
        <v>0</v>
      </c>
      <c r="R958" s="4">
        <f>tussenblad!BY947</f>
        <v>0</v>
      </c>
      <c r="S958" s="4">
        <f>tussenblad!BZ947</f>
        <v>0</v>
      </c>
      <c r="T958" s="4">
        <f>tussenblad!CA947</f>
        <v>0</v>
      </c>
      <c r="U958" s="4">
        <f>tussenblad!CB947</f>
        <v>0</v>
      </c>
      <c r="V958" s="4">
        <f>tussenblad!CC947</f>
        <v>0</v>
      </c>
      <c r="W958" s="4" t="s">
        <v>94</v>
      </c>
      <c r="X958" s="4" t="s">
        <v>94</v>
      </c>
      <c r="Y958" s="4" t="s">
        <v>94</v>
      </c>
      <c r="Z958" s="4" t="s">
        <v>95</v>
      </c>
      <c r="AA958" s="4" t="s">
        <v>95</v>
      </c>
      <c r="AB958" s="4" t="s">
        <v>95</v>
      </c>
      <c r="AC958" s="4" t="s">
        <v>91</v>
      </c>
      <c r="AD958" s="4" t="s">
        <v>91</v>
      </c>
      <c r="AE958" s="4">
        <v>0</v>
      </c>
      <c r="AF958" s="4">
        <v>0</v>
      </c>
      <c r="AG958" s="4">
        <f>tussenblad!J947</f>
        <v>0</v>
      </c>
      <c r="AH958" s="4">
        <f>tussenblad!I947</f>
        <v>0</v>
      </c>
    </row>
    <row r="959" spans="1:34" x14ac:dyDescent="0.2">
      <c r="A959" s="4" t="s">
        <v>93</v>
      </c>
      <c r="B959" s="4" t="str">
        <f>IF(C959=0,"&lt;BLANK&gt;",Basisgegevens!$F$3)</f>
        <v>&lt;BLANK&gt;</v>
      </c>
      <c r="C959" s="4">
        <f>tussenblad!E948</f>
        <v>0</v>
      </c>
      <c r="D959" s="4">
        <f>tussenblad!H948</f>
        <v>0</v>
      </c>
      <c r="E959" s="25">
        <f>tussenblad!N948</f>
        <v>0</v>
      </c>
      <c r="F959" s="4">
        <f>tussenblad!O948</f>
        <v>0</v>
      </c>
      <c r="G959" s="4">
        <f>tussenblad!P948</f>
        <v>0</v>
      </c>
      <c r="H959" s="25">
        <f>tussenblad!BT948</f>
        <v>0</v>
      </c>
      <c r="I959" s="4">
        <f>tussenblad!Q948</f>
        <v>0</v>
      </c>
      <c r="J959" s="26">
        <f>tussenblad!R948</f>
        <v>0</v>
      </c>
      <c r="K959" s="4">
        <f>IF(tussenblad!$F948="HC","",tussenblad!F948)</f>
        <v>0</v>
      </c>
      <c r="L959" s="4">
        <f>IF(tussenblad!$F948="HC",1,0)</f>
        <v>0</v>
      </c>
      <c r="M959" s="4" t="str">
        <f>IF(tussenblad!V948="Uit",2,"")</f>
        <v/>
      </c>
      <c r="N959" s="4">
        <f>tussenblad!W948</f>
        <v>0</v>
      </c>
      <c r="O959" s="4">
        <f>tussenblad!BV948</f>
        <v>0</v>
      </c>
      <c r="P959" s="4">
        <f>tussenblad!BW948</f>
        <v>0</v>
      </c>
      <c r="Q959" s="4">
        <f>tussenblad!BX948</f>
        <v>0</v>
      </c>
      <c r="R959" s="4">
        <f>tussenblad!BY948</f>
        <v>0</v>
      </c>
      <c r="S959" s="4">
        <f>tussenblad!BZ948</f>
        <v>0</v>
      </c>
      <c r="T959" s="4">
        <f>tussenblad!CA948</f>
        <v>0</v>
      </c>
      <c r="U959" s="4">
        <f>tussenblad!CB948</f>
        <v>0</v>
      </c>
      <c r="V959" s="4">
        <f>tussenblad!CC948</f>
        <v>0</v>
      </c>
      <c r="W959" s="4" t="s">
        <v>94</v>
      </c>
      <c r="X959" s="4" t="s">
        <v>94</v>
      </c>
      <c r="Y959" s="4" t="s">
        <v>94</v>
      </c>
      <c r="Z959" s="4" t="s">
        <v>95</v>
      </c>
      <c r="AA959" s="4" t="s">
        <v>95</v>
      </c>
      <c r="AB959" s="4" t="s">
        <v>95</v>
      </c>
      <c r="AC959" s="4" t="s">
        <v>91</v>
      </c>
      <c r="AD959" s="4" t="s">
        <v>91</v>
      </c>
      <c r="AE959" s="4">
        <v>0</v>
      </c>
      <c r="AF959" s="4">
        <v>0</v>
      </c>
      <c r="AG959" s="4">
        <f>tussenblad!J948</f>
        <v>0</v>
      </c>
      <c r="AH959" s="4">
        <f>tussenblad!I948</f>
        <v>0</v>
      </c>
    </row>
    <row r="960" spans="1:34" x14ac:dyDescent="0.2">
      <c r="A960" s="4" t="s">
        <v>93</v>
      </c>
      <c r="B960" s="4" t="str">
        <f>IF(C960=0,"&lt;BLANK&gt;",Basisgegevens!$F$3)</f>
        <v>&lt;BLANK&gt;</v>
      </c>
      <c r="C960" s="4">
        <f>tussenblad!E949</f>
        <v>0</v>
      </c>
      <c r="D960" s="4">
        <f>tussenblad!H949</f>
        <v>0</v>
      </c>
      <c r="E960" s="25">
        <f>tussenblad!N949</f>
        <v>0</v>
      </c>
      <c r="F960" s="4">
        <f>tussenblad!O949</f>
        <v>0</v>
      </c>
      <c r="G960" s="4">
        <f>tussenblad!P949</f>
        <v>0</v>
      </c>
      <c r="H960" s="25">
        <f>tussenblad!BT949</f>
        <v>0</v>
      </c>
      <c r="I960" s="4">
        <f>tussenblad!Q949</f>
        <v>0</v>
      </c>
      <c r="J960" s="26">
        <f>tussenblad!R949</f>
        <v>0</v>
      </c>
      <c r="K960" s="4">
        <f>IF(tussenblad!$F949="HC","",tussenblad!F949)</f>
        <v>0</v>
      </c>
      <c r="L960" s="4">
        <f>IF(tussenblad!$F949="HC",1,0)</f>
        <v>0</v>
      </c>
      <c r="M960" s="4" t="str">
        <f>IF(tussenblad!V949="Uit",2,"")</f>
        <v/>
      </c>
      <c r="N960" s="4">
        <f>tussenblad!W949</f>
        <v>0</v>
      </c>
      <c r="O960" s="4">
        <f>tussenblad!BV949</f>
        <v>0</v>
      </c>
      <c r="P960" s="4">
        <f>tussenblad!BW949</f>
        <v>0</v>
      </c>
      <c r="Q960" s="4">
        <f>tussenblad!BX949</f>
        <v>0</v>
      </c>
      <c r="R960" s="4">
        <f>tussenblad!BY949</f>
        <v>0</v>
      </c>
      <c r="S960" s="4">
        <f>tussenblad!BZ949</f>
        <v>0</v>
      </c>
      <c r="T960" s="4">
        <f>tussenblad!CA949</f>
        <v>0</v>
      </c>
      <c r="U960" s="4">
        <f>tussenblad!CB949</f>
        <v>0</v>
      </c>
      <c r="V960" s="4">
        <f>tussenblad!CC949</f>
        <v>0</v>
      </c>
      <c r="W960" s="4" t="s">
        <v>94</v>
      </c>
      <c r="X960" s="4" t="s">
        <v>94</v>
      </c>
      <c r="Y960" s="4" t="s">
        <v>94</v>
      </c>
      <c r="Z960" s="4" t="s">
        <v>95</v>
      </c>
      <c r="AA960" s="4" t="s">
        <v>95</v>
      </c>
      <c r="AB960" s="4" t="s">
        <v>95</v>
      </c>
      <c r="AC960" s="4" t="s">
        <v>91</v>
      </c>
      <c r="AD960" s="4" t="s">
        <v>91</v>
      </c>
      <c r="AE960" s="4">
        <v>0</v>
      </c>
      <c r="AF960" s="4">
        <v>0</v>
      </c>
      <c r="AG960" s="4">
        <f>tussenblad!J949</f>
        <v>0</v>
      </c>
      <c r="AH960" s="4">
        <f>tussenblad!I949</f>
        <v>0</v>
      </c>
    </row>
    <row r="961" spans="1:34" x14ac:dyDescent="0.2">
      <c r="A961" s="4" t="s">
        <v>93</v>
      </c>
      <c r="B961" s="4" t="str">
        <f>IF(C961=0,"&lt;BLANK&gt;",Basisgegevens!$F$3)</f>
        <v>&lt;BLANK&gt;</v>
      </c>
      <c r="C961" s="4">
        <f>tussenblad!E950</f>
        <v>0</v>
      </c>
      <c r="D961" s="4">
        <f>tussenblad!H950</f>
        <v>0</v>
      </c>
      <c r="E961" s="25">
        <f>tussenblad!N950</f>
        <v>0</v>
      </c>
      <c r="F961" s="4">
        <f>tussenblad!O950</f>
        <v>0</v>
      </c>
      <c r="G961" s="4">
        <f>tussenblad!P950</f>
        <v>0</v>
      </c>
      <c r="H961" s="25">
        <f>tussenblad!BT950</f>
        <v>0</v>
      </c>
      <c r="I961" s="4">
        <f>tussenblad!Q950</f>
        <v>0</v>
      </c>
      <c r="J961" s="26">
        <f>tussenblad!R950</f>
        <v>0</v>
      </c>
      <c r="K961" s="4">
        <f>IF(tussenblad!$F950="HC","",tussenblad!F950)</f>
        <v>0</v>
      </c>
      <c r="L961" s="4">
        <f>IF(tussenblad!$F950="HC",1,0)</f>
        <v>0</v>
      </c>
      <c r="M961" s="4" t="str">
        <f>IF(tussenblad!V950="Uit",2,"")</f>
        <v/>
      </c>
      <c r="N961" s="4">
        <f>tussenblad!W950</f>
        <v>0</v>
      </c>
      <c r="O961" s="4">
        <f>tussenblad!BV950</f>
        <v>0</v>
      </c>
      <c r="P961" s="4">
        <f>tussenblad!BW950</f>
        <v>0</v>
      </c>
      <c r="Q961" s="4">
        <f>tussenblad!BX950</f>
        <v>0</v>
      </c>
      <c r="R961" s="4">
        <f>tussenblad!BY950</f>
        <v>0</v>
      </c>
      <c r="S961" s="4">
        <f>tussenblad!BZ950</f>
        <v>0</v>
      </c>
      <c r="T961" s="4">
        <f>tussenblad!CA950</f>
        <v>0</v>
      </c>
      <c r="U961" s="4">
        <f>tussenblad!CB950</f>
        <v>0</v>
      </c>
      <c r="V961" s="4">
        <f>tussenblad!CC950</f>
        <v>0</v>
      </c>
      <c r="W961" s="4" t="s">
        <v>94</v>
      </c>
      <c r="X961" s="4" t="s">
        <v>94</v>
      </c>
      <c r="Y961" s="4" t="s">
        <v>94</v>
      </c>
      <c r="Z961" s="4" t="s">
        <v>95</v>
      </c>
      <c r="AA961" s="4" t="s">
        <v>95</v>
      </c>
      <c r="AB961" s="4" t="s">
        <v>95</v>
      </c>
      <c r="AC961" s="4" t="s">
        <v>91</v>
      </c>
      <c r="AD961" s="4" t="s">
        <v>91</v>
      </c>
      <c r="AE961" s="4">
        <v>0</v>
      </c>
      <c r="AF961" s="4">
        <v>0</v>
      </c>
      <c r="AG961" s="4">
        <f>tussenblad!J950</f>
        <v>0</v>
      </c>
      <c r="AH961" s="4">
        <f>tussenblad!I950</f>
        <v>0</v>
      </c>
    </row>
    <row r="962" spans="1:34" x14ac:dyDescent="0.2">
      <c r="A962" s="4" t="s">
        <v>93</v>
      </c>
      <c r="B962" s="4" t="str">
        <f>IF(C962=0,"&lt;BLANK&gt;",Basisgegevens!$F$3)</f>
        <v>&lt;BLANK&gt;</v>
      </c>
      <c r="C962" s="4">
        <f>tussenblad!E951</f>
        <v>0</v>
      </c>
      <c r="D962" s="4">
        <f>tussenblad!H951</f>
        <v>0</v>
      </c>
      <c r="E962" s="25">
        <f>tussenblad!N951</f>
        <v>0</v>
      </c>
      <c r="F962" s="4">
        <f>tussenblad!O951</f>
        <v>0</v>
      </c>
      <c r="G962" s="4">
        <f>tussenblad!P951</f>
        <v>0</v>
      </c>
      <c r="H962" s="25">
        <f>tussenblad!BT951</f>
        <v>0</v>
      </c>
      <c r="I962" s="4">
        <f>tussenblad!Q951</f>
        <v>0</v>
      </c>
      <c r="J962" s="26">
        <f>tussenblad!R951</f>
        <v>0</v>
      </c>
      <c r="K962" s="4">
        <f>IF(tussenblad!$F951="HC","",tussenblad!F951)</f>
        <v>0</v>
      </c>
      <c r="L962" s="4">
        <f>IF(tussenblad!$F951="HC",1,0)</f>
        <v>0</v>
      </c>
      <c r="M962" s="4" t="str">
        <f>IF(tussenblad!V951="Uit",2,"")</f>
        <v/>
      </c>
      <c r="N962" s="4">
        <f>tussenblad!W951</f>
        <v>0</v>
      </c>
      <c r="O962" s="4">
        <f>tussenblad!BV951</f>
        <v>0</v>
      </c>
      <c r="P962" s="4">
        <f>tussenblad!BW951</f>
        <v>0</v>
      </c>
      <c r="Q962" s="4">
        <f>tussenblad!BX951</f>
        <v>0</v>
      </c>
      <c r="R962" s="4">
        <f>tussenblad!BY951</f>
        <v>0</v>
      </c>
      <c r="S962" s="4">
        <f>tussenblad!BZ951</f>
        <v>0</v>
      </c>
      <c r="T962" s="4">
        <f>tussenblad!CA951</f>
        <v>0</v>
      </c>
      <c r="U962" s="4">
        <f>tussenblad!CB951</f>
        <v>0</v>
      </c>
      <c r="V962" s="4">
        <f>tussenblad!CC951</f>
        <v>0</v>
      </c>
      <c r="W962" s="4" t="s">
        <v>94</v>
      </c>
      <c r="X962" s="4" t="s">
        <v>94</v>
      </c>
      <c r="Y962" s="4" t="s">
        <v>94</v>
      </c>
      <c r="Z962" s="4" t="s">
        <v>95</v>
      </c>
      <c r="AA962" s="4" t="s">
        <v>95</v>
      </c>
      <c r="AB962" s="4" t="s">
        <v>95</v>
      </c>
      <c r="AC962" s="4" t="s">
        <v>91</v>
      </c>
      <c r="AD962" s="4" t="s">
        <v>91</v>
      </c>
      <c r="AE962" s="4">
        <v>0</v>
      </c>
      <c r="AF962" s="4">
        <v>0</v>
      </c>
      <c r="AG962" s="4">
        <f>tussenblad!J951</f>
        <v>0</v>
      </c>
      <c r="AH962" s="4">
        <f>tussenblad!I951</f>
        <v>0</v>
      </c>
    </row>
    <row r="963" spans="1:34" x14ac:dyDescent="0.2">
      <c r="A963" s="4" t="s">
        <v>93</v>
      </c>
      <c r="B963" s="4" t="str">
        <f>IF(C963=0,"&lt;BLANK&gt;",Basisgegevens!$F$3)</f>
        <v>&lt;BLANK&gt;</v>
      </c>
      <c r="C963" s="4">
        <f>tussenblad!E952</f>
        <v>0</v>
      </c>
      <c r="D963" s="4">
        <f>tussenblad!H952</f>
        <v>0</v>
      </c>
      <c r="E963" s="25">
        <f>tussenblad!N952</f>
        <v>0</v>
      </c>
      <c r="F963" s="4">
        <f>tussenblad!O952</f>
        <v>0</v>
      </c>
      <c r="G963" s="4">
        <f>tussenblad!P952</f>
        <v>0</v>
      </c>
      <c r="H963" s="25">
        <f>tussenblad!BT952</f>
        <v>0</v>
      </c>
      <c r="I963" s="4">
        <f>tussenblad!Q952</f>
        <v>0</v>
      </c>
      <c r="J963" s="26">
        <f>tussenblad!R952</f>
        <v>0</v>
      </c>
      <c r="K963" s="4">
        <f>IF(tussenblad!$F952="HC","",tussenblad!F952)</f>
        <v>0</v>
      </c>
      <c r="L963" s="4">
        <f>IF(tussenblad!$F952="HC",1,0)</f>
        <v>0</v>
      </c>
      <c r="M963" s="4" t="str">
        <f>IF(tussenblad!V952="Uit",2,"")</f>
        <v/>
      </c>
      <c r="N963" s="4">
        <f>tussenblad!W952</f>
        <v>0</v>
      </c>
      <c r="O963" s="4">
        <f>tussenblad!BV952</f>
        <v>0</v>
      </c>
      <c r="P963" s="4">
        <f>tussenblad!BW952</f>
        <v>0</v>
      </c>
      <c r="Q963" s="4">
        <f>tussenblad!BX952</f>
        <v>0</v>
      </c>
      <c r="R963" s="4">
        <f>tussenblad!BY952</f>
        <v>0</v>
      </c>
      <c r="S963" s="4">
        <f>tussenblad!BZ952</f>
        <v>0</v>
      </c>
      <c r="T963" s="4">
        <f>tussenblad!CA952</f>
        <v>0</v>
      </c>
      <c r="U963" s="4">
        <f>tussenblad!CB952</f>
        <v>0</v>
      </c>
      <c r="V963" s="4">
        <f>tussenblad!CC952</f>
        <v>0</v>
      </c>
      <c r="W963" s="4" t="s">
        <v>94</v>
      </c>
      <c r="X963" s="4" t="s">
        <v>94</v>
      </c>
      <c r="Y963" s="4" t="s">
        <v>94</v>
      </c>
      <c r="Z963" s="4" t="s">
        <v>95</v>
      </c>
      <c r="AA963" s="4" t="s">
        <v>95</v>
      </c>
      <c r="AB963" s="4" t="s">
        <v>95</v>
      </c>
      <c r="AC963" s="4" t="s">
        <v>91</v>
      </c>
      <c r="AD963" s="4" t="s">
        <v>91</v>
      </c>
      <c r="AE963" s="4">
        <v>0</v>
      </c>
      <c r="AF963" s="4">
        <v>0</v>
      </c>
      <c r="AG963" s="4">
        <f>tussenblad!J952</f>
        <v>0</v>
      </c>
      <c r="AH963" s="4">
        <f>tussenblad!I952</f>
        <v>0</v>
      </c>
    </row>
    <row r="964" spans="1:34" x14ac:dyDescent="0.2">
      <c r="A964" s="4" t="s">
        <v>93</v>
      </c>
      <c r="B964" s="4" t="str">
        <f>IF(C964=0,"&lt;BLANK&gt;",Basisgegevens!$F$3)</f>
        <v>&lt;BLANK&gt;</v>
      </c>
      <c r="C964" s="4">
        <f>tussenblad!E953</f>
        <v>0</v>
      </c>
      <c r="D964" s="4">
        <f>tussenblad!H953</f>
        <v>0</v>
      </c>
      <c r="E964" s="25">
        <f>tussenblad!N953</f>
        <v>0</v>
      </c>
      <c r="F964" s="4">
        <f>tussenblad!O953</f>
        <v>0</v>
      </c>
      <c r="G964" s="4">
        <f>tussenblad!P953</f>
        <v>0</v>
      </c>
      <c r="H964" s="25">
        <f>tussenblad!BT953</f>
        <v>0</v>
      </c>
      <c r="I964" s="4">
        <f>tussenblad!Q953</f>
        <v>0</v>
      </c>
      <c r="J964" s="26">
        <f>tussenblad!R953</f>
        <v>0</v>
      </c>
      <c r="K964" s="4">
        <f>IF(tussenblad!$F953="HC","",tussenblad!F953)</f>
        <v>0</v>
      </c>
      <c r="L964" s="4">
        <f>IF(tussenblad!$F953="HC",1,0)</f>
        <v>0</v>
      </c>
      <c r="M964" s="4" t="str">
        <f>IF(tussenblad!V953="Uit",2,"")</f>
        <v/>
      </c>
      <c r="N964" s="4">
        <f>tussenblad!W953</f>
        <v>0</v>
      </c>
      <c r="O964" s="4">
        <f>tussenblad!BV953</f>
        <v>0</v>
      </c>
      <c r="P964" s="4">
        <f>tussenblad!BW953</f>
        <v>0</v>
      </c>
      <c r="Q964" s="4">
        <f>tussenblad!BX953</f>
        <v>0</v>
      </c>
      <c r="R964" s="4">
        <f>tussenblad!BY953</f>
        <v>0</v>
      </c>
      <c r="S964" s="4">
        <f>tussenblad!BZ953</f>
        <v>0</v>
      </c>
      <c r="T964" s="4">
        <f>tussenblad!CA953</f>
        <v>0</v>
      </c>
      <c r="U964" s="4">
        <f>tussenblad!CB953</f>
        <v>0</v>
      </c>
      <c r="V964" s="4">
        <f>tussenblad!CC953</f>
        <v>0</v>
      </c>
      <c r="W964" s="4" t="s">
        <v>94</v>
      </c>
      <c r="X964" s="4" t="s">
        <v>94</v>
      </c>
      <c r="Y964" s="4" t="s">
        <v>94</v>
      </c>
      <c r="Z964" s="4" t="s">
        <v>95</v>
      </c>
      <c r="AA964" s="4" t="s">
        <v>95</v>
      </c>
      <c r="AB964" s="4" t="s">
        <v>95</v>
      </c>
      <c r="AC964" s="4" t="s">
        <v>91</v>
      </c>
      <c r="AD964" s="4" t="s">
        <v>91</v>
      </c>
      <c r="AE964" s="4">
        <v>0</v>
      </c>
      <c r="AF964" s="4">
        <v>0</v>
      </c>
      <c r="AG964" s="4">
        <f>tussenblad!J953</f>
        <v>0</v>
      </c>
      <c r="AH964" s="4">
        <f>tussenblad!I953</f>
        <v>0</v>
      </c>
    </row>
    <row r="965" spans="1:34" x14ac:dyDescent="0.2">
      <c r="A965" s="4" t="s">
        <v>93</v>
      </c>
      <c r="B965" s="4" t="str">
        <f>IF(C965=0,"&lt;BLANK&gt;",Basisgegevens!$F$3)</f>
        <v>&lt;BLANK&gt;</v>
      </c>
      <c r="C965" s="4">
        <f>tussenblad!E954</f>
        <v>0</v>
      </c>
      <c r="D965" s="4">
        <f>tussenblad!H954</f>
        <v>0</v>
      </c>
      <c r="E965" s="25">
        <f>tussenblad!N954</f>
        <v>0</v>
      </c>
      <c r="F965" s="4">
        <f>tussenblad!O954</f>
        <v>0</v>
      </c>
      <c r="G965" s="4">
        <f>tussenblad!P954</f>
        <v>0</v>
      </c>
      <c r="H965" s="25">
        <f>tussenblad!BT954</f>
        <v>0</v>
      </c>
      <c r="I965" s="4">
        <f>tussenblad!Q954</f>
        <v>0</v>
      </c>
      <c r="J965" s="26">
        <f>tussenblad!R954</f>
        <v>0</v>
      </c>
      <c r="K965" s="4">
        <f>IF(tussenblad!$F954="HC","",tussenblad!F954)</f>
        <v>0</v>
      </c>
      <c r="L965" s="4">
        <f>IF(tussenblad!$F954="HC",1,0)</f>
        <v>0</v>
      </c>
      <c r="M965" s="4" t="str">
        <f>IF(tussenblad!V954="Uit",2,"")</f>
        <v/>
      </c>
      <c r="N965" s="4">
        <f>tussenblad!W954</f>
        <v>0</v>
      </c>
      <c r="O965" s="4">
        <f>tussenblad!BV954</f>
        <v>0</v>
      </c>
      <c r="P965" s="4">
        <f>tussenblad!BW954</f>
        <v>0</v>
      </c>
      <c r="Q965" s="4">
        <f>tussenblad!BX954</f>
        <v>0</v>
      </c>
      <c r="R965" s="4">
        <f>tussenblad!BY954</f>
        <v>0</v>
      </c>
      <c r="S965" s="4">
        <f>tussenblad!BZ954</f>
        <v>0</v>
      </c>
      <c r="T965" s="4">
        <f>tussenblad!CA954</f>
        <v>0</v>
      </c>
      <c r="U965" s="4">
        <f>tussenblad!CB954</f>
        <v>0</v>
      </c>
      <c r="V965" s="4">
        <f>tussenblad!CC954</f>
        <v>0</v>
      </c>
      <c r="W965" s="4" t="s">
        <v>94</v>
      </c>
      <c r="X965" s="4" t="s">
        <v>94</v>
      </c>
      <c r="Y965" s="4" t="s">
        <v>94</v>
      </c>
      <c r="Z965" s="4" t="s">
        <v>95</v>
      </c>
      <c r="AA965" s="4" t="s">
        <v>95</v>
      </c>
      <c r="AB965" s="4" t="s">
        <v>95</v>
      </c>
      <c r="AC965" s="4" t="s">
        <v>91</v>
      </c>
      <c r="AD965" s="4" t="s">
        <v>91</v>
      </c>
      <c r="AE965" s="4">
        <v>0</v>
      </c>
      <c r="AF965" s="4">
        <v>0</v>
      </c>
      <c r="AG965" s="4">
        <f>tussenblad!J954</f>
        <v>0</v>
      </c>
      <c r="AH965" s="4">
        <f>tussenblad!I954</f>
        <v>0</v>
      </c>
    </row>
    <row r="966" spans="1:34" x14ac:dyDescent="0.2">
      <c r="A966" s="4" t="s">
        <v>93</v>
      </c>
      <c r="B966" s="4" t="str">
        <f>IF(C966=0,"&lt;BLANK&gt;",Basisgegevens!$F$3)</f>
        <v>&lt;BLANK&gt;</v>
      </c>
      <c r="C966" s="4">
        <f>tussenblad!E955</f>
        <v>0</v>
      </c>
      <c r="D966" s="4">
        <f>tussenblad!H955</f>
        <v>0</v>
      </c>
      <c r="E966" s="25">
        <f>tussenblad!N955</f>
        <v>0</v>
      </c>
      <c r="F966" s="4">
        <f>tussenblad!O955</f>
        <v>0</v>
      </c>
      <c r="G966" s="4">
        <f>tussenblad!P955</f>
        <v>0</v>
      </c>
      <c r="H966" s="25">
        <f>tussenblad!BT955</f>
        <v>0</v>
      </c>
      <c r="I966" s="4">
        <f>tussenblad!Q955</f>
        <v>0</v>
      </c>
      <c r="J966" s="26">
        <f>tussenblad!R955</f>
        <v>0</v>
      </c>
      <c r="K966" s="4">
        <f>IF(tussenblad!$F955="HC","",tussenblad!F955)</f>
        <v>0</v>
      </c>
      <c r="L966" s="4">
        <f>IF(tussenblad!$F955="HC",1,0)</f>
        <v>0</v>
      </c>
      <c r="M966" s="4" t="str">
        <f>IF(tussenblad!V955="Uit",2,"")</f>
        <v/>
      </c>
      <c r="N966" s="4">
        <f>tussenblad!W955</f>
        <v>0</v>
      </c>
      <c r="O966" s="4">
        <f>tussenblad!BV955</f>
        <v>0</v>
      </c>
      <c r="P966" s="4">
        <f>tussenblad!BW955</f>
        <v>0</v>
      </c>
      <c r="Q966" s="4">
        <f>tussenblad!BX955</f>
        <v>0</v>
      </c>
      <c r="R966" s="4">
        <f>tussenblad!BY955</f>
        <v>0</v>
      </c>
      <c r="S966" s="4">
        <f>tussenblad!BZ955</f>
        <v>0</v>
      </c>
      <c r="T966" s="4">
        <f>tussenblad!CA955</f>
        <v>0</v>
      </c>
      <c r="U966" s="4">
        <f>tussenblad!CB955</f>
        <v>0</v>
      </c>
      <c r="V966" s="4">
        <f>tussenblad!CC955</f>
        <v>0</v>
      </c>
      <c r="W966" s="4" t="s">
        <v>94</v>
      </c>
      <c r="X966" s="4" t="s">
        <v>94</v>
      </c>
      <c r="Y966" s="4" t="s">
        <v>94</v>
      </c>
      <c r="Z966" s="4" t="s">
        <v>95</v>
      </c>
      <c r="AA966" s="4" t="s">
        <v>95</v>
      </c>
      <c r="AB966" s="4" t="s">
        <v>95</v>
      </c>
      <c r="AC966" s="4" t="s">
        <v>91</v>
      </c>
      <c r="AD966" s="4" t="s">
        <v>91</v>
      </c>
      <c r="AE966" s="4">
        <v>0</v>
      </c>
      <c r="AF966" s="4">
        <v>0</v>
      </c>
      <c r="AG966" s="4">
        <f>tussenblad!J955</f>
        <v>0</v>
      </c>
      <c r="AH966" s="4">
        <f>tussenblad!I955</f>
        <v>0</v>
      </c>
    </row>
    <row r="967" spans="1:34" x14ac:dyDescent="0.2">
      <c r="A967" s="4" t="s">
        <v>93</v>
      </c>
      <c r="B967" s="4" t="str">
        <f>IF(C967=0,"&lt;BLANK&gt;",Basisgegevens!$F$3)</f>
        <v>&lt;BLANK&gt;</v>
      </c>
      <c r="C967" s="4">
        <f>tussenblad!E956</f>
        <v>0</v>
      </c>
      <c r="D967" s="4">
        <f>tussenblad!H956</f>
        <v>0</v>
      </c>
      <c r="E967" s="25">
        <f>tussenblad!N956</f>
        <v>0</v>
      </c>
      <c r="F967" s="4">
        <f>tussenblad!O956</f>
        <v>0</v>
      </c>
      <c r="G967" s="4">
        <f>tussenblad!P956</f>
        <v>0</v>
      </c>
      <c r="H967" s="25">
        <f>tussenblad!BT956</f>
        <v>0</v>
      </c>
      <c r="I967" s="4">
        <f>tussenblad!Q956</f>
        <v>0</v>
      </c>
      <c r="J967" s="26">
        <f>tussenblad!R956</f>
        <v>0</v>
      </c>
      <c r="K967" s="4">
        <f>IF(tussenblad!$F956="HC","",tussenblad!F956)</f>
        <v>0</v>
      </c>
      <c r="L967" s="4">
        <f>IF(tussenblad!$F956="HC",1,0)</f>
        <v>0</v>
      </c>
      <c r="M967" s="4" t="str">
        <f>IF(tussenblad!V956="Uit",2,"")</f>
        <v/>
      </c>
      <c r="N967" s="4">
        <f>tussenblad!W956</f>
        <v>0</v>
      </c>
      <c r="O967" s="4">
        <f>tussenblad!BV956</f>
        <v>0</v>
      </c>
      <c r="P967" s="4">
        <f>tussenblad!BW956</f>
        <v>0</v>
      </c>
      <c r="Q967" s="4">
        <f>tussenblad!BX956</f>
        <v>0</v>
      </c>
      <c r="R967" s="4">
        <f>tussenblad!BY956</f>
        <v>0</v>
      </c>
      <c r="S967" s="4">
        <f>tussenblad!BZ956</f>
        <v>0</v>
      </c>
      <c r="T967" s="4">
        <f>tussenblad!CA956</f>
        <v>0</v>
      </c>
      <c r="U967" s="4">
        <f>tussenblad!CB956</f>
        <v>0</v>
      </c>
      <c r="V967" s="4">
        <f>tussenblad!CC956</f>
        <v>0</v>
      </c>
      <c r="W967" s="4" t="s">
        <v>94</v>
      </c>
      <c r="X967" s="4" t="s">
        <v>94</v>
      </c>
      <c r="Y967" s="4" t="s">
        <v>94</v>
      </c>
      <c r="Z967" s="4" t="s">
        <v>95</v>
      </c>
      <c r="AA967" s="4" t="s">
        <v>95</v>
      </c>
      <c r="AB967" s="4" t="s">
        <v>95</v>
      </c>
      <c r="AC967" s="4" t="s">
        <v>91</v>
      </c>
      <c r="AD967" s="4" t="s">
        <v>91</v>
      </c>
      <c r="AE967" s="4">
        <v>0</v>
      </c>
      <c r="AF967" s="4">
        <v>0</v>
      </c>
      <c r="AG967" s="4">
        <f>tussenblad!J956</f>
        <v>0</v>
      </c>
      <c r="AH967" s="4">
        <f>tussenblad!I956</f>
        <v>0</v>
      </c>
    </row>
    <row r="968" spans="1:34" x14ac:dyDescent="0.2">
      <c r="A968" s="4" t="s">
        <v>93</v>
      </c>
      <c r="B968" s="4" t="str">
        <f>IF(C968=0,"&lt;BLANK&gt;",Basisgegevens!$F$3)</f>
        <v>&lt;BLANK&gt;</v>
      </c>
      <c r="C968" s="4">
        <f>tussenblad!E957</f>
        <v>0</v>
      </c>
      <c r="D968" s="4">
        <f>tussenblad!H957</f>
        <v>0</v>
      </c>
      <c r="E968" s="25">
        <f>tussenblad!N957</f>
        <v>0</v>
      </c>
      <c r="F968" s="4">
        <f>tussenblad!O957</f>
        <v>0</v>
      </c>
      <c r="G968" s="4">
        <f>tussenblad!P957</f>
        <v>0</v>
      </c>
      <c r="H968" s="25">
        <f>tussenblad!BT957</f>
        <v>0</v>
      </c>
      <c r="I968" s="4">
        <f>tussenblad!Q957</f>
        <v>0</v>
      </c>
      <c r="J968" s="26">
        <f>tussenblad!R957</f>
        <v>0</v>
      </c>
      <c r="K968" s="4">
        <f>IF(tussenblad!$F957="HC","",tussenblad!F957)</f>
        <v>0</v>
      </c>
      <c r="L968" s="4">
        <f>IF(tussenblad!$F957="HC",1,0)</f>
        <v>0</v>
      </c>
      <c r="M968" s="4" t="str">
        <f>IF(tussenblad!V957="Uit",2,"")</f>
        <v/>
      </c>
      <c r="N968" s="4">
        <f>tussenblad!W957</f>
        <v>0</v>
      </c>
      <c r="O968" s="4">
        <f>tussenblad!BV957</f>
        <v>0</v>
      </c>
      <c r="P968" s="4">
        <f>tussenblad!BW957</f>
        <v>0</v>
      </c>
      <c r="Q968" s="4">
        <f>tussenblad!BX957</f>
        <v>0</v>
      </c>
      <c r="R968" s="4">
        <f>tussenblad!BY957</f>
        <v>0</v>
      </c>
      <c r="S968" s="4">
        <f>tussenblad!BZ957</f>
        <v>0</v>
      </c>
      <c r="T968" s="4">
        <f>tussenblad!CA957</f>
        <v>0</v>
      </c>
      <c r="U968" s="4">
        <f>tussenblad!CB957</f>
        <v>0</v>
      </c>
      <c r="V968" s="4">
        <f>tussenblad!CC957</f>
        <v>0</v>
      </c>
      <c r="W968" s="4" t="s">
        <v>94</v>
      </c>
      <c r="X968" s="4" t="s">
        <v>94</v>
      </c>
      <c r="Y968" s="4" t="s">
        <v>94</v>
      </c>
      <c r="Z968" s="4" t="s">
        <v>95</v>
      </c>
      <c r="AA968" s="4" t="s">
        <v>95</v>
      </c>
      <c r="AB968" s="4" t="s">
        <v>95</v>
      </c>
      <c r="AC968" s="4" t="s">
        <v>91</v>
      </c>
      <c r="AD968" s="4" t="s">
        <v>91</v>
      </c>
      <c r="AE968" s="4">
        <v>0</v>
      </c>
      <c r="AF968" s="4">
        <v>0</v>
      </c>
      <c r="AG968" s="4">
        <f>tussenblad!J957</f>
        <v>0</v>
      </c>
      <c r="AH968" s="4">
        <f>tussenblad!I957</f>
        <v>0</v>
      </c>
    </row>
    <row r="969" spans="1:34" x14ac:dyDescent="0.2">
      <c r="A969" s="4" t="s">
        <v>93</v>
      </c>
      <c r="B969" s="4" t="str">
        <f>IF(C969=0,"&lt;BLANK&gt;",Basisgegevens!$F$3)</f>
        <v>&lt;BLANK&gt;</v>
      </c>
      <c r="C969" s="4">
        <f>tussenblad!E958</f>
        <v>0</v>
      </c>
      <c r="D969" s="4">
        <f>tussenblad!H958</f>
        <v>0</v>
      </c>
      <c r="E969" s="25">
        <f>tussenblad!N958</f>
        <v>0</v>
      </c>
      <c r="F969" s="4">
        <f>tussenblad!O958</f>
        <v>0</v>
      </c>
      <c r="G969" s="4">
        <f>tussenblad!P958</f>
        <v>0</v>
      </c>
      <c r="H969" s="25">
        <f>tussenblad!BT958</f>
        <v>0</v>
      </c>
      <c r="I969" s="4">
        <f>tussenblad!Q958</f>
        <v>0</v>
      </c>
      <c r="J969" s="26">
        <f>tussenblad!R958</f>
        <v>0</v>
      </c>
      <c r="K969" s="4">
        <f>IF(tussenblad!$F958="HC","",tussenblad!F958)</f>
        <v>0</v>
      </c>
      <c r="L969" s="4">
        <f>IF(tussenblad!$F958="HC",1,0)</f>
        <v>0</v>
      </c>
      <c r="M969" s="4" t="str">
        <f>IF(tussenblad!V958="Uit",2,"")</f>
        <v/>
      </c>
      <c r="N969" s="4">
        <f>tussenblad!W958</f>
        <v>0</v>
      </c>
      <c r="O969" s="4">
        <f>tussenblad!BV958</f>
        <v>0</v>
      </c>
      <c r="P969" s="4">
        <f>tussenblad!BW958</f>
        <v>0</v>
      </c>
      <c r="Q969" s="4">
        <f>tussenblad!BX958</f>
        <v>0</v>
      </c>
      <c r="R969" s="4">
        <f>tussenblad!BY958</f>
        <v>0</v>
      </c>
      <c r="S969" s="4">
        <f>tussenblad!BZ958</f>
        <v>0</v>
      </c>
      <c r="T969" s="4">
        <f>tussenblad!CA958</f>
        <v>0</v>
      </c>
      <c r="U969" s="4">
        <f>tussenblad!CB958</f>
        <v>0</v>
      </c>
      <c r="V969" s="4">
        <f>tussenblad!CC958</f>
        <v>0</v>
      </c>
      <c r="W969" s="4" t="s">
        <v>94</v>
      </c>
      <c r="X969" s="4" t="s">
        <v>94</v>
      </c>
      <c r="Y969" s="4" t="s">
        <v>94</v>
      </c>
      <c r="Z969" s="4" t="s">
        <v>95</v>
      </c>
      <c r="AA969" s="4" t="s">
        <v>95</v>
      </c>
      <c r="AB969" s="4" t="s">
        <v>95</v>
      </c>
      <c r="AC969" s="4" t="s">
        <v>91</v>
      </c>
      <c r="AD969" s="4" t="s">
        <v>91</v>
      </c>
      <c r="AE969" s="4">
        <v>0</v>
      </c>
      <c r="AF969" s="4">
        <v>0</v>
      </c>
      <c r="AG969" s="4">
        <f>tussenblad!J958</f>
        <v>0</v>
      </c>
      <c r="AH969" s="4">
        <f>tussenblad!I958</f>
        <v>0</v>
      </c>
    </row>
    <row r="970" spans="1:34" x14ac:dyDescent="0.2">
      <c r="A970" s="4" t="s">
        <v>93</v>
      </c>
      <c r="B970" s="4" t="str">
        <f>IF(C970=0,"&lt;BLANK&gt;",Basisgegevens!$F$3)</f>
        <v>&lt;BLANK&gt;</v>
      </c>
      <c r="C970" s="4">
        <f>tussenblad!E959</f>
        <v>0</v>
      </c>
      <c r="D970" s="4">
        <f>tussenblad!H959</f>
        <v>0</v>
      </c>
      <c r="E970" s="25">
        <f>tussenblad!N959</f>
        <v>0</v>
      </c>
      <c r="F970" s="4">
        <f>tussenblad!O959</f>
        <v>0</v>
      </c>
      <c r="G970" s="4">
        <f>tussenblad!P959</f>
        <v>0</v>
      </c>
      <c r="H970" s="25">
        <f>tussenblad!BT959</f>
        <v>0</v>
      </c>
      <c r="I970" s="4">
        <f>tussenblad!Q959</f>
        <v>0</v>
      </c>
      <c r="J970" s="26">
        <f>tussenblad!R959</f>
        <v>0</v>
      </c>
      <c r="K970" s="4">
        <f>IF(tussenblad!$F959="HC","",tussenblad!F959)</f>
        <v>0</v>
      </c>
      <c r="L970" s="4">
        <f>IF(tussenblad!$F959="HC",1,0)</f>
        <v>0</v>
      </c>
      <c r="M970" s="4" t="str">
        <f>IF(tussenblad!V959="Uit",2,"")</f>
        <v/>
      </c>
      <c r="N970" s="4">
        <f>tussenblad!W959</f>
        <v>0</v>
      </c>
      <c r="O970" s="4">
        <f>tussenblad!BV959</f>
        <v>0</v>
      </c>
      <c r="P970" s="4">
        <f>tussenblad!BW959</f>
        <v>0</v>
      </c>
      <c r="Q970" s="4">
        <f>tussenblad!BX959</f>
        <v>0</v>
      </c>
      <c r="R970" s="4">
        <f>tussenblad!BY959</f>
        <v>0</v>
      </c>
      <c r="S970" s="4">
        <f>tussenblad!BZ959</f>
        <v>0</v>
      </c>
      <c r="T970" s="4">
        <f>tussenblad!CA959</f>
        <v>0</v>
      </c>
      <c r="U970" s="4">
        <f>tussenblad!CB959</f>
        <v>0</v>
      </c>
      <c r="V970" s="4">
        <f>tussenblad!CC959</f>
        <v>0</v>
      </c>
      <c r="W970" s="4" t="s">
        <v>94</v>
      </c>
      <c r="X970" s="4" t="s">
        <v>94</v>
      </c>
      <c r="Y970" s="4" t="s">
        <v>94</v>
      </c>
      <c r="Z970" s="4" t="s">
        <v>95</v>
      </c>
      <c r="AA970" s="4" t="s">
        <v>95</v>
      </c>
      <c r="AB970" s="4" t="s">
        <v>95</v>
      </c>
      <c r="AC970" s="4" t="s">
        <v>91</v>
      </c>
      <c r="AD970" s="4" t="s">
        <v>91</v>
      </c>
      <c r="AE970" s="4">
        <v>0</v>
      </c>
      <c r="AF970" s="4">
        <v>0</v>
      </c>
      <c r="AG970" s="4">
        <f>tussenblad!J959</f>
        <v>0</v>
      </c>
      <c r="AH970" s="4">
        <f>tussenblad!I959</f>
        <v>0</v>
      </c>
    </row>
    <row r="971" spans="1:34" x14ac:dyDescent="0.2">
      <c r="A971" s="4" t="s">
        <v>93</v>
      </c>
      <c r="B971" s="4" t="str">
        <f>IF(C971=0,"&lt;BLANK&gt;",Basisgegevens!$F$3)</f>
        <v>&lt;BLANK&gt;</v>
      </c>
      <c r="C971" s="4">
        <f>tussenblad!E960</f>
        <v>0</v>
      </c>
      <c r="D971" s="4">
        <f>tussenblad!H960</f>
        <v>0</v>
      </c>
      <c r="E971" s="25">
        <f>tussenblad!N960</f>
        <v>0</v>
      </c>
      <c r="F971" s="4">
        <f>tussenblad!O960</f>
        <v>0</v>
      </c>
      <c r="G971" s="4">
        <f>tussenblad!P960</f>
        <v>0</v>
      </c>
      <c r="H971" s="25">
        <f>tussenblad!BT960</f>
        <v>0</v>
      </c>
      <c r="I971" s="4">
        <f>tussenblad!Q960</f>
        <v>0</v>
      </c>
      <c r="J971" s="26">
        <f>tussenblad!R960</f>
        <v>0</v>
      </c>
      <c r="K971" s="4">
        <f>IF(tussenblad!$F960="HC","",tussenblad!F960)</f>
        <v>0</v>
      </c>
      <c r="L971" s="4">
        <f>IF(tussenblad!$F960="HC",1,0)</f>
        <v>0</v>
      </c>
      <c r="M971" s="4" t="str">
        <f>IF(tussenblad!V960="Uit",2,"")</f>
        <v/>
      </c>
      <c r="N971" s="4">
        <f>tussenblad!W960</f>
        <v>0</v>
      </c>
      <c r="O971" s="4">
        <f>tussenblad!BV960</f>
        <v>0</v>
      </c>
      <c r="P971" s="4">
        <f>tussenblad!BW960</f>
        <v>0</v>
      </c>
      <c r="Q971" s="4">
        <f>tussenblad!BX960</f>
        <v>0</v>
      </c>
      <c r="R971" s="4">
        <f>tussenblad!BY960</f>
        <v>0</v>
      </c>
      <c r="S971" s="4">
        <f>tussenblad!BZ960</f>
        <v>0</v>
      </c>
      <c r="T971" s="4">
        <f>tussenblad!CA960</f>
        <v>0</v>
      </c>
      <c r="U971" s="4">
        <f>tussenblad!CB960</f>
        <v>0</v>
      </c>
      <c r="V971" s="4">
        <f>tussenblad!CC960</f>
        <v>0</v>
      </c>
      <c r="W971" s="4" t="s">
        <v>94</v>
      </c>
      <c r="X971" s="4" t="s">
        <v>94</v>
      </c>
      <c r="Y971" s="4" t="s">
        <v>94</v>
      </c>
      <c r="Z971" s="4" t="s">
        <v>95</v>
      </c>
      <c r="AA971" s="4" t="s">
        <v>95</v>
      </c>
      <c r="AB971" s="4" t="s">
        <v>95</v>
      </c>
      <c r="AC971" s="4" t="s">
        <v>91</v>
      </c>
      <c r="AD971" s="4" t="s">
        <v>91</v>
      </c>
      <c r="AE971" s="4">
        <v>0</v>
      </c>
      <c r="AF971" s="4">
        <v>0</v>
      </c>
      <c r="AG971" s="4">
        <f>tussenblad!J960</f>
        <v>0</v>
      </c>
      <c r="AH971" s="4">
        <f>tussenblad!I960</f>
        <v>0</v>
      </c>
    </row>
    <row r="972" spans="1:34" x14ac:dyDescent="0.2">
      <c r="A972" s="4" t="s">
        <v>93</v>
      </c>
      <c r="B972" s="4" t="str">
        <f>IF(C972=0,"&lt;BLANK&gt;",Basisgegevens!$F$3)</f>
        <v>&lt;BLANK&gt;</v>
      </c>
      <c r="C972" s="4">
        <f>tussenblad!E961</f>
        <v>0</v>
      </c>
      <c r="D972" s="4">
        <f>tussenblad!H961</f>
        <v>0</v>
      </c>
      <c r="E972" s="25">
        <f>tussenblad!N961</f>
        <v>0</v>
      </c>
      <c r="F972" s="4">
        <f>tussenblad!O961</f>
        <v>0</v>
      </c>
      <c r="G972" s="4">
        <f>tussenblad!P961</f>
        <v>0</v>
      </c>
      <c r="H972" s="25">
        <f>tussenblad!BT961</f>
        <v>0</v>
      </c>
      <c r="I972" s="4">
        <f>tussenblad!Q961</f>
        <v>0</v>
      </c>
      <c r="J972" s="26">
        <f>tussenblad!R961</f>
        <v>0</v>
      </c>
      <c r="K972" s="4">
        <f>IF(tussenblad!$F961="HC","",tussenblad!F961)</f>
        <v>0</v>
      </c>
      <c r="L972" s="4">
        <f>IF(tussenblad!$F961="HC",1,0)</f>
        <v>0</v>
      </c>
      <c r="M972" s="4" t="str">
        <f>IF(tussenblad!V961="Uit",2,"")</f>
        <v/>
      </c>
      <c r="N972" s="4">
        <f>tussenblad!W961</f>
        <v>0</v>
      </c>
      <c r="O972" s="4">
        <f>tussenblad!BV961</f>
        <v>0</v>
      </c>
      <c r="P972" s="4">
        <f>tussenblad!BW961</f>
        <v>0</v>
      </c>
      <c r="Q972" s="4">
        <f>tussenblad!BX961</f>
        <v>0</v>
      </c>
      <c r="R972" s="4">
        <f>tussenblad!BY961</f>
        <v>0</v>
      </c>
      <c r="S972" s="4">
        <f>tussenblad!BZ961</f>
        <v>0</v>
      </c>
      <c r="T972" s="4">
        <f>tussenblad!CA961</f>
        <v>0</v>
      </c>
      <c r="U972" s="4">
        <f>tussenblad!CB961</f>
        <v>0</v>
      </c>
      <c r="V972" s="4">
        <f>tussenblad!CC961</f>
        <v>0</v>
      </c>
      <c r="W972" s="4" t="s">
        <v>94</v>
      </c>
      <c r="X972" s="4" t="s">
        <v>94</v>
      </c>
      <c r="Y972" s="4" t="s">
        <v>94</v>
      </c>
      <c r="Z972" s="4" t="s">
        <v>95</v>
      </c>
      <c r="AA972" s="4" t="s">
        <v>95</v>
      </c>
      <c r="AB972" s="4" t="s">
        <v>95</v>
      </c>
      <c r="AC972" s="4" t="s">
        <v>91</v>
      </c>
      <c r="AD972" s="4" t="s">
        <v>91</v>
      </c>
      <c r="AE972" s="4">
        <v>0</v>
      </c>
      <c r="AF972" s="4">
        <v>0</v>
      </c>
      <c r="AG972" s="4">
        <f>tussenblad!J961</f>
        <v>0</v>
      </c>
      <c r="AH972" s="4">
        <f>tussenblad!I961</f>
        <v>0</v>
      </c>
    </row>
    <row r="973" spans="1:34" x14ac:dyDescent="0.2">
      <c r="A973" s="4" t="s">
        <v>93</v>
      </c>
      <c r="B973" s="4" t="str">
        <f>IF(C973=0,"&lt;BLANK&gt;",Basisgegevens!$F$3)</f>
        <v>&lt;BLANK&gt;</v>
      </c>
      <c r="C973" s="4">
        <f>tussenblad!E962</f>
        <v>0</v>
      </c>
      <c r="D973" s="4">
        <f>tussenblad!H962</f>
        <v>0</v>
      </c>
      <c r="E973" s="25">
        <f>tussenblad!N962</f>
        <v>0</v>
      </c>
      <c r="F973" s="4">
        <f>tussenblad!O962</f>
        <v>0</v>
      </c>
      <c r="G973" s="4">
        <f>tussenblad!P962</f>
        <v>0</v>
      </c>
      <c r="H973" s="25">
        <f>tussenblad!BT962</f>
        <v>0</v>
      </c>
      <c r="I973" s="4">
        <f>tussenblad!Q962</f>
        <v>0</v>
      </c>
      <c r="J973" s="26">
        <f>tussenblad!R962</f>
        <v>0</v>
      </c>
      <c r="K973" s="4">
        <f>IF(tussenblad!$F962="HC","",tussenblad!F962)</f>
        <v>0</v>
      </c>
      <c r="L973" s="4">
        <f>IF(tussenblad!$F962="HC",1,0)</f>
        <v>0</v>
      </c>
      <c r="M973" s="4" t="str">
        <f>IF(tussenblad!V962="Uit",2,"")</f>
        <v/>
      </c>
      <c r="N973" s="4">
        <f>tussenblad!W962</f>
        <v>0</v>
      </c>
      <c r="O973" s="4">
        <f>tussenblad!BV962</f>
        <v>0</v>
      </c>
      <c r="P973" s="4">
        <f>tussenblad!BW962</f>
        <v>0</v>
      </c>
      <c r="Q973" s="4">
        <f>tussenblad!BX962</f>
        <v>0</v>
      </c>
      <c r="R973" s="4">
        <f>tussenblad!BY962</f>
        <v>0</v>
      </c>
      <c r="S973" s="4">
        <f>tussenblad!BZ962</f>
        <v>0</v>
      </c>
      <c r="T973" s="4">
        <f>tussenblad!CA962</f>
        <v>0</v>
      </c>
      <c r="U973" s="4">
        <f>tussenblad!CB962</f>
        <v>0</v>
      </c>
      <c r="V973" s="4">
        <f>tussenblad!CC962</f>
        <v>0</v>
      </c>
      <c r="W973" s="4" t="s">
        <v>94</v>
      </c>
      <c r="X973" s="4" t="s">
        <v>94</v>
      </c>
      <c r="Y973" s="4" t="s">
        <v>94</v>
      </c>
      <c r="Z973" s="4" t="s">
        <v>95</v>
      </c>
      <c r="AA973" s="4" t="s">
        <v>95</v>
      </c>
      <c r="AB973" s="4" t="s">
        <v>95</v>
      </c>
      <c r="AC973" s="4" t="s">
        <v>91</v>
      </c>
      <c r="AD973" s="4" t="s">
        <v>91</v>
      </c>
      <c r="AE973" s="4">
        <v>0</v>
      </c>
      <c r="AF973" s="4">
        <v>0</v>
      </c>
      <c r="AG973" s="4">
        <f>tussenblad!J962</f>
        <v>0</v>
      </c>
      <c r="AH973" s="4">
        <f>tussenblad!I962</f>
        <v>0</v>
      </c>
    </row>
    <row r="974" spans="1:34" x14ac:dyDescent="0.2">
      <c r="A974" s="4" t="s">
        <v>93</v>
      </c>
      <c r="B974" s="4" t="str">
        <f>IF(C974=0,"&lt;BLANK&gt;",Basisgegevens!$F$3)</f>
        <v>&lt;BLANK&gt;</v>
      </c>
      <c r="C974" s="4">
        <f>tussenblad!E963</f>
        <v>0</v>
      </c>
      <c r="D974" s="4">
        <f>tussenblad!H963</f>
        <v>0</v>
      </c>
      <c r="E974" s="25">
        <f>tussenblad!N963</f>
        <v>0</v>
      </c>
      <c r="F974" s="4">
        <f>tussenblad!O963</f>
        <v>0</v>
      </c>
      <c r="G974" s="4">
        <f>tussenblad!P963</f>
        <v>0</v>
      </c>
      <c r="H974" s="25">
        <f>tussenblad!BT963</f>
        <v>0</v>
      </c>
      <c r="I974" s="4">
        <f>tussenblad!Q963</f>
        <v>0</v>
      </c>
      <c r="J974" s="26">
        <f>tussenblad!R963</f>
        <v>0</v>
      </c>
      <c r="K974" s="4">
        <f>IF(tussenblad!$F963="HC","",tussenblad!F963)</f>
        <v>0</v>
      </c>
      <c r="L974" s="4">
        <f>IF(tussenblad!$F963="HC",1,0)</f>
        <v>0</v>
      </c>
      <c r="M974" s="4" t="str">
        <f>IF(tussenblad!V963="Uit",2,"")</f>
        <v/>
      </c>
      <c r="N974" s="4">
        <f>tussenblad!W963</f>
        <v>0</v>
      </c>
      <c r="O974" s="4">
        <f>tussenblad!BV963</f>
        <v>0</v>
      </c>
      <c r="P974" s="4">
        <f>tussenblad!BW963</f>
        <v>0</v>
      </c>
      <c r="Q974" s="4">
        <f>tussenblad!BX963</f>
        <v>0</v>
      </c>
      <c r="R974" s="4">
        <f>tussenblad!BY963</f>
        <v>0</v>
      </c>
      <c r="S974" s="4">
        <f>tussenblad!BZ963</f>
        <v>0</v>
      </c>
      <c r="T974" s="4">
        <f>tussenblad!CA963</f>
        <v>0</v>
      </c>
      <c r="U974" s="4">
        <f>tussenblad!CB963</f>
        <v>0</v>
      </c>
      <c r="V974" s="4">
        <f>tussenblad!CC963</f>
        <v>0</v>
      </c>
      <c r="W974" s="4" t="s">
        <v>94</v>
      </c>
      <c r="X974" s="4" t="s">
        <v>94</v>
      </c>
      <c r="Y974" s="4" t="s">
        <v>94</v>
      </c>
      <c r="Z974" s="4" t="s">
        <v>95</v>
      </c>
      <c r="AA974" s="4" t="s">
        <v>95</v>
      </c>
      <c r="AB974" s="4" t="s">
        <v>95</v>
      </c>
      <c r="AC974" s="4" t="s">
        <v>91</v>
      </c>
      <c r="AD974" s="4" t="s">
        <v>91</v>
      </c>
      <c r="AE974" s="4">
        <v>0</v>
      </c>
      <c r="AF974" s="4">
        <v>0</v>
      </c>
      <c r="AG974" s="4">
        <f>tussenblad!J963</f>
        <v>0</v>
      </c>
      <c r="AH974" s="4">
        <f>tussenblad!I963</f>
        <v>0</v>
      </c>
    </row>
    <row r="975" spans="1:34" x14ac:dyDescent="0.2">
      <c r="A975" s="4" t="s">
        <v>93</v>
      </c>
      <c r="B975" s="4" t="str">
        <f>IF(C975=0,"&lt;BLANK&gt;",Basisgegevens!$F$3)</f>
        <v>&lt;BLANK&gt;</v>
      </c>
      <c r="C975" s="4">
        <f>tussenblad!E964</f>
        <v>0</v>
      </c>
      <c r="D975" s="4">
        <f>tussenblad!H964</f>
        <v>0</v>
      </c>
      <c r="E975" s="25">
        <f>tussenblad!N964</f>
        <v>0</v>
      </c>
      <c r="F975" s="4">
        <f>tussenblad!O964</f>
        <v>0</v>
      </c>
      <c r="G975" s="4">
        <f>tussenblad!P964</f>
        <v>0</v>
      </c>
      <c r="H975" s="25">
        <f>tussenblad!BT964</f>
        <v>0</v>
      </c>
      <c r="I975" s="4">
        <f>tussenblad!Q964</f>
        <v>0</v>
      </c>
      <c r="J975" s="26">
        <f>tussenblad!R964</f>
        <v>0</v>
      </c>
      <c r="K975" s="4">
        <f>IF(tussenblad!$F964="HC","",tussenblad!F964)</f>
        <v>0</v>
      </c>
      <c r="L975" s="4">
        <f>IF(tussenblad!$F964="HC",1,0)</f>
        <v>0</v>
      </c>
      <c r="M975" s="4" t="str">
        <f>IF(tussenblad!V964="Uit",2,"")</f>
        <v/>
      </c>
      <c r="N975" s="4">
        <f>tussenblad!W964</f>
        <v>0</v>
      </c>
      <c r="O975" s="4">
        <f>tussenblad!BV964</f>
        <v>0</v>
      </c>
      <c r="P975" s="4">
        <f>tussenblad!BW964</f>
        <v>0</v>
      </c>
      <c r="Q975" s="4">
        <f>tussenblad!BX964</f>
        <v>0</v>
      </c>
      <c r="R975" s="4">
        <f>tussenblad!BY964</f>
        <v>0</v>
      </c>
      <c r="S975" s="4">
        <f>tussenblad!BZ964</f>
        <v>0</v>
      </c>
      <c r="T975" s="4">
        <f>tussenblad!CA964</f>
        <v>0</v>
      </c>
      <c r="U975" s="4">
        <f>tussenblad!CB964</f>
        <v>0</v>
      </c>
      <c r="V975" s="4">
        <f>tussenblad!CC964</f>
        <v>0</v>
      </c>
      <c r="W975" s="4" t="s">
        <v>94</v>
      </c>
      <c r="X975" s="4" t="s">
        <v>94</v>
      </c>
      <c r="Y975" s="4" t="s">
        <v>94</v>
      </c>
      <c r="Z975" s="4" t="s">
        <v>95</v>
      </c>
      <c r="AA975" s="4" t="s">
        <v>95</v>
      </c>
      <c r="AB975" s="4" t="s">
        <v>95</v>
      </c>
      <c r="AC975" s="4" t="s">
        <v>91</v>
      </c>
      <c r="AD975" s="4" t="s">
        <v>91</v>
      </c>
      <c r="AE975" s="4">
        <v>0</v>
      </c>
      <c r="AF975" s="4">
        <v>0</v>
      </c>
      <c r="AG975" s="4">
        <f>tussenblad!J964</f>
        <v>0</v>
      </c>
      <c r="AH975" s="4">
        <f>tussenblad!I964</f>
        <v>0</v>
      </c>
    </row>
    <row r="976" spans="1:34" x14ac:dyDescent="0.2">
      <c r="A976" s="4" t="s">
        <v>93</v>
      </c>
      <c r="B976" s="4" t="str">
        <f>IF(C976=0,"&lt;BLANK&gt;",Basisgegevens!$F$3)</f>
        <v>&lt;BLANK&gt;</v>
      </c>
      <c r="C976" s="4">
        <f>tussenblad!E965</f>
        <v>0</v>
      </c>
      <c r="D976" s="4">
        <f>tussenblad!H965</f>
        <v>0</v>
      </c>
      <c r="E976" s="25">
        <f>tussenblad!N965</f>
        <v>0</v>
      </c>
      <c r="F976" s="4">
        <f>tussenblad!O965</f>
        <v>0</v>
      </c>
      <c r="G976" s="4">
        <f>tussenblad!P965</f>
        <v>0</v>
      </c>
      <c r="H976" s="25">
        <f>tussenblad!BT965</f>
        <v>0</v>
      </c>
      <c r="I976" s="4">
        <f>tussenblad!Q965</f>
        <v>0</v>
      </c>
      <c r="J976" s="26">
        <f>tussenblad!R965</f>
        <v>0</v>
      </c>
      <c r="K976" s="4">
        <f>IF(tussenblad!$F965="HC","",tussenblad!F965)</f>
        <v>0</v>
      </c>
      <c r="L976" s="4">
        <f>IF(tussenblad!$F965="HC",1,0)</f>
        <v>0</v>
      </c>
      <c r="M976" s="4" t="str">
        <f>IF(tussenblad!V965="Uit",2,"")</f>
        <v/>
      </c>
      <c r="N976" s="4">
        <f>tussenblad!W965</f>
        <v>0</v>
      </c>
      <c r="O976" s="4">
        <f>tussenblad!BV965</f>
        <v>0</v>
      </c>
      <c r="P976" s="4">
        <f>tussenblad!BW965</f>
        <v>0</v>
      </c>
      <c r="Q976" s="4">
        <f>tussenblad!BX965</f>
        <v>0</v>
      </c>
      <c r="R976" s="4">
        <f>tussenblad!BY965</f>
        <v>0</v>
      </c>
      <c r="S976" s="4">
        <f>tussenblad!BZ965</f>
        <v>0</v>
      </c>
      <c r="T976" s="4">
        <f>tussenblad!CA965</f>
        <v>0</v>
      </c>
      <c r="U976" s="4">
        <f>tussenblad!CB965</f>
        <v>0</v>
      </c>
      <c r="V976" s="4">
        <f>tussenblad!CC965</f>
        <v>0</v>
      </c>
      <c r="W976" s="4" t="s">
        <v>94</v>
      </c>
      <c r="X976" s="4" t="s">
        <v>94</v>
      </c>
      <c r="Y976" s="4" t="s">
        <v>94</v>
      </c>
      <c r="Z976" s="4" t="s">
        <v>95</v>
      </c>
      <c r="AA976" s="4" t="s">
        <v>95</v>
      </c>
      <c r="AB976" s="4" t="s">
        <v>95</v>
      </c>
      <c r="AC976" s="4" t="s">
        <v>91</v>
      </c>
      <c r="AD976" s="4" t="s">
        <v>91</v>
      </c>
      <c r="AE976" s="4">
        <v>0</v>
      </c>
      <c r="AF976" s="4">
        <v>0</v>
      </c>
      <c r="AG976" s="4">
        <f>tussenblad!J965</f>
        <v>0</v>
      </c>
      <c r="AH976" s="4">
        <f>tussenblad!I965</f>
        <v>0</v>
      </c>
    </row>
    <row r="977" spans="1:34" x14ac:dyDescent="0.2">
      <c r="A977" s="4" t="s">
        <v>93</v>
      </c>
      <c r="B977" s="4" t="str">
        <f>IF(C977=0,"&lt;BLANK&gt;",Basisgegevens!$F$3)</f>
        <v>&lt;BLANK&gt;</v>
      </c>
      <c r="C977" s="4">
        <f>tussenblad!E966</f>
        <v>0</v>
      </c>
      <c r="D977" s="4">
        <f>tussenblad!H966</f>
        <v>0</v>
      </c>
      <c r="E977" s="25">
        <f>tussenblad!N966</f>
        <v>0</v>
      </c>
      <c r="F977" s="4">
        <f>tussenblad!O966</f>
        <v>0</v>
      </c>
      <c r="G977" s="4">
        <f>tussenblad!P966</f>
        <v>0</v>
      </c>
      <c r="H977" s="25">
        <f>tussenblad!BT966</f>
        <v>0</v>
      </c>
      <c r="I977" s="4">
        <f>tussenblad!Q966</f>
        <v>0</v>
      </c>
      <c r="J977" s="26">
        <f>tussenblad!R966</f>
        <v>0</v>
      </c>
      <c r="K977" s="4">
        <f>IF(tussenblad!$F966="HC","",tussenblad!F966)</f>
        <v>0</v>
      </c>
      <c r="L977" s="4">
        <f>IF(tussenblad!$F966="HC",1,0)</f>
        <v>0</v>
      </c>
      <c r="M977" s="4" t="str">
        <f>IF(tussenblad!V966="Uit",2,"")</f>
        <v/>
      </c>
      <c r="N977" s="4">
        <f>tussenblad!W966</f>
        <v>0</v>
      </c>
      <c r="O977" s="4">
        <f>tussenblad!BV966</f>
        <v>0</v>
      </c>
      <c r="P977" s="4">
        <f>tussenblad!BW966</f>
        <v>0</v>
      </c>
      <c r="Q977" s="4">
        <f>tussenblad!BX966</f>
        <v>0</v>
      </c>
      <c r="R977" s="4">
        <f>tussenblad!BY966</f>
        <v>0</v>
      </c>
      <c r="S977" s="4">
        <f>tussenblad!BZ966</f>
        <v>0</v>
      </c>
      <c r="T977" s="4">
        <f>tussenblad!CA966</f>
        <v>0</v>
      </c>
      <c r="U977" s="4">
        <f>tussenblad!CB966</f>
        <v>0</v>
      </c>
      <c r="V977" s="4">
        <f>tussenblad!CC966</f>
        <v>0</v>
      </c>
      <c r="W977" s="4" t="s">
        <v>94</v>
      </c>
      <c r="X977" s="4" t="s">
        <v>94</v>
      </c>
      <c r="Y977" s="4" t="s">
        <v>94</v>
      </c>
      <c r="Z977" s="4" t="s">
        <v>95</v>
      </c>
      <c r="AA977" s="4" t="s">
        <v>95</v>
      </c>
      <c r="AB977" s="4" t="s">
        <v>95</v>
      </c>
      <c r="AC977" s="4" t="s">
        <v>91</v>
      </c>
      <c r="AD977" s="4" t="s">
        <v>91</v>
      </c>
      <c r="AE977" s="4">
        <v>0</v>
      </c>
      <c r="AF977" s="4">
        <v>0</v>
      </c>
      <c r="AG977" s="4">
        <f>tussenblad!J966</f>
        <v>0</v>
      </c>
      <c r="AH977" s="4">
        <f>tussenblad!I966</f>
        <v>0</v>
      </c>
    </row>
    <row r="978" spans="1:34" x14ac:dyDescent="0.2">
      <c r="A978" s="4" t="s">
        <v>93</v>
      </c>
      <c r="B978" s="4" t="str">
        <f>IF(C978=0,"&lt;BLANK&gt;",Basisgegevens!$F$3)</f>
        <v>&lt;BLANK&gt;</v>
      </c>
      <c r="C978" s="4">
        <f>tussenblad!E967</f>
        <v>0</v>
      </c>
      <c r="D978" s="4">
        <f>tussenblad!H967</f>
        <v>0</v>
      </c>
      <c r="E978" s="25">
        <f>tussenblad!N967</f>
        <v>0</v>
      </c>
      <c r="F978" s="4">
        <f>tussenblad!O967</f>
        <v>0</v>
      </c>
      <c r="G978" s="4">
        <f>tussenblad!P967</f>
        <v>0</v>
      </c>
      <c r="H978" s="25">
        <f>tussenblad!BT967</f>
        <v>0</v>
      </c>
      <c r="I978" s="4">
        <f>tussenblad!Q967</f>
        <v>0</v>
      </c>
      <c r="J978" s="26">
        <f>tussenblad!R967</f>
        <v>0</v>
      </c>
      <c r="K978" s="4">
        <f>IF(tussenblad!$F967="HC","",tussenblad!F967)</f>
        <v>0</v>
      </c>
      <c r="L978" s="4">
        <f>IF(tussenblad!$F967="HC",1,0)</f>
        <v>0</v>
      </c>
      <c r="M978" s="4" t="str">
        <f>IF(tussenblad!V967="Uit",2,"")</f>
        <v/>
      </c>
      <c r="N978" s="4">
        <f>tussenblad!W967</f>
        <v>0</v>
      </c>
      <c r="O978" s="4">
        <f>tussenblad!BV967</f>
        <v>0</v>
      </c>
      <c r="P978" s="4">
        <f>tussenblad!BW967</f>
        <v>0</v>
      </c>
      <c r="Q978" s="4">
        <f>tussenblad!BX967</f>
        <v>0</v>
      </c>
      <c r="R978" s="4">
        <f>tussenblad!BY967</f>
        <v>0</v>
      </c>
      <c r="S978" s="4">
        <f>tussenblad!BZ967</f>
        <v>0</v>
      </c>
      <c r="T978" s="4">
        <f>tussenblad!CA967</f>
        <v>0</v>
      </c>
      <c r="U978" s="4">
        <f>tussenblad!CB967</f>
        <v>0</v>
      </c>
      <c r="V978" s="4">
        <f>tussenblad!CC967</f>
        <v>0</v>
      </c>
      <c r="W978" s="4" t="s">
        <v>94</v>
      </c>
      <c r="X978" s="4" t="s">
        <v>94</v>
      </c>
      <c r="Y978" s="4" t="s">
        <v>94</v>
      </c>
      <c r="Z978" s="4" t="s">
        <v>95</v>
      </c>
      <c r="AA978" s="4" t="s">
        <v>95</v>
      </c>
      <c r="AB978" s="4" t="s">
        <v>95</v>
      </c>
      <c r="AC978" s="4" t="s">
        <v>91</v>
      </c>
      <c r="AD978" s="4" t="s">
        <v>91</v>
      </c>
      <c r="AE978" s="4">
        <v>0</v>
      </c>
      <c r="AF978" s="4">
        <v>0</v>
      </c>
      <c r="AG978" s="4">
        <f>tussenblad!J967</f>
        <v>0</v>
      </c>
      <c r="AH978" s="4">
        <f>tussenblad!I967</f>
        <v>0</v>
      </c>
    </row>
    <row r="979" spans="1:34" x14ac:dyDescent="0.2">
      <c r="A979" s="4" t="s">
        <v>93</v>
      </c>
      <c r="B979" s="4" t="str">
        <f>IF(C979=0,"&lt;BLANK&gt;",Basisgegevens!$F$3)</f>
        <v>&lt;BLANK&gt;</v>
      </c>
      <c r="C979" s="4">
        <f>tussenblad!E968</f>
        <v>0</v>
      </c>
      <c r="D979" s="4">
        <f>tussenblad!H968</f>
        <v>0</v>
      </c>
      <c r="E979" s="25">
        <f>tussenblad!N968</f>
        <v>0</v>
      </c>
      <c r="F979" s="4">
        <f>tussenblad!O968</f>
        <v>0</v>
      </c>
      <c r="G979" s="4">
        <f>tussenblad!P968</f>
        <v>0</v>
      </c>
      <c r="H979" s="25">
        <f>tussenblad!BT968</f>
        <v>0</v>
      </c>
      <c r="I979" s="4">
        <f>tussenblad!Q968</f>
        <v>0</v>
      </c>
      <c r="J979" s="26">
        <f>tussenblad!R968</f>
        <v>0</v>
      </c>
      <c r="K979" s="4">
        <f>IF(tussenblad!$F968="HC","",tussenblad!F968)</f>
        <v>0</v>
      </c>
      <c r="L979" s="4">
        <f>IF(tussenblad!$F968="HC",1,0)</f>
        <v>0</v>
      </c>
      <c r="M979" s="4" t="str">
        <f>IF(tussenblad!V968="Uit",2,"")</f>
        <v/>
      </c>
      <c r="N979" s="4">
        <f>tussenblad!W968</f>
        <v>0</v>
      </c>
      <c r="O979" s="4">
        <f>tussenblad!BV968</f>
        <v>0</v>
      </c>
      <c r="P979" s="4">
        <f>tussenblad!BW968</f>
        <v>0</v>
      </c>
      <c r="Q979" s="4">
        <f>tussenblad!BX968</f>
        <v>0</v>
      </c>
      <c r="R979" s="4">
        <f>tussenblad!BY968</f>
        <v>0</v>
      </c>
      <c r="S979" s="4">
        <f>tussenblad!BZ968</f>
        <v>0</v>
      </c>
      <c r="T979" s="4">
        <f>tussenblad!CA968</f>
        <v>0</v>
      </c>
      <c r="U979" s="4">
        <f>tussenblad!CB968</f>
        <v>0</v>
      </c>
      <c r="V979" s="4">
        <f>tussenblad!CC968</f>
        <v>0</v>
      </c>
      <c r="W979" s="4" t="s">
        <v>94</v>
      </c>
      <c r="X979" s="4" t="s">
        <v>94</v>
      </c>
      <c r="Y979" s="4" t="s">
        <v>94</v>
      </c>
      <c r="Z979" s="4" t="s">
        <v>95</v>
      </c>
      <c r="AA979" s="4" t="s">
        <v>95</v>
      </c>
      <c r="AB979" s="4" t="s">
        <v>95</v>
      </c>
      <c r="AC979" s="4" t="s">
        <v>91</v>
      </c>
      <c r="AD979" s="4" t="s">
        <v>91</v>
      </c>
      <c r="AE979" s="4">
        <v>0</v>
      </c>
      <c r="AF979" s="4">
        <v>0</v>
      </c>
      <c r="AG979" s="4">
        <f>tussenblad!J968</f>
        <v>0</v>
      </c>
      <c r="AH979" s="4">
        <f>tussenblad!I968</f>
        <v>0</v>
      </c>
    </row>
    <row r="980" spans="1:34" x14ac:dyDescent="0.2">
      <c r="A980" s="4" t="s">
        <v>93</v>
      </c>
      <c r="B980" s="4" t="str">
        <f>IF(C980=0,"&lt;BLANK&gt;",Basisgegevens!$F$3)</f>
        <v>&lt;BLANK&gt;</v>
      </c>
      <c r="C980" s="4">
        <f>tussenblad!E969</f>
        <v>0</v>
      </c>
      <c r="D980" s="4">
        <f>tussenblad!H969</f>
        <v>0</v>
      </c>
      <c r="E980" s="25">
        <f>tussenblad!N969</f>
        <v>0</v>
      </c>
      <c r="F980" s="4">
        <f>tussenblad!O969</f>
        <v>0</v>
      </c>
      <c r="G980" s="4">
        <f>tussenblad!P969</f>
        <v>0</v>
      </c>
      <c r="H980" s="25">
        <f>tussenblad!BT969</f>
        <v>0</v>
      </c>
      <c r="I980" s="4">
        <f>tussenblad!Q969</f>
        <v>0</v>
      </c>
      <c r="J980" s="26">
        <f>tussenblad!R969</f>
        <v>0</v>
      </c>
      <c r="K980" s="4">
        <f>IF(tussenblad!$F969="HC","",tussenblad!F969)</f>
        <v>0</v>
      </c>
      <c r="L980" s="4">
        <f>IF(tussenblad!$F969="HC",1,0)</f>
        <v>0</v>
      </c>
      <c r="M980" s="4" t="str">
        <f>IF(tussenblad!V969="Uit",2,"")</f>
        <v/>
      </c>
      <c r="N980" s="4">
        <f>tussenblad!W969</f>
        <v>0</v>
      </c>
      <c r="O980" s="4">
        <f>tussenblad!BV969</f>
        <v>0</v>
      </c>
      <c r="P980" s="4">
        <f>tussenblad!BW969</f>
        <v>0</v>
      </c>
      <c r="Q980" s="4">
        <f>tussenblad!BX969</f>
        <v>0</v>
      </c>
      <c r="R980" s="4">
        <f>tussenblad!BY969</f>
        <v>0</v>
      </c>
      <c r="S980" s="4">
        <f>tussenblad!BZ969</f>
        <v>0</v>
      </c>
      <c r="T980" s="4">
        <f>tussenblad!CA969</f>
        <v>0</v>
      </c>
      <c r="U980" s="4">
        <f>tussenblad!CB969</f>
        <v>0</v>
      </c>
      <c r="V980" s="4">
        <f>tussenblad!CC969</f>
        <v>0</v>
      </c>
      <c r="W980" s="4" t="s">
        <v>94</v>
      </c>
      <c r="X980" s="4" t="s">
        <v>94</v>
      </c>
      <c r="Y980" s="4" t="s">
        <v>94</v>
      </c>
      <c r="Z980" s="4" t="s">
        <v>95</v>
      </c>
      <c r="AA980" s="4" t="s">
        <v>95</v>
      </c>
      <c r="AB980" s="4" t="s">
        <v>95</v>
      </c>
      <c r="AC980" s="4" t="s">
        <v>91</v>
      </c>
      <c r="AD980" s="4" t="s">
        <v>91</v>
      </c>
      <c r="AE980" s="4">
        <v>0</v>
      </c>
      <c r="AF980" s="4">
        <v>0</v>
      </c>
      <c r="AG980" s="4">
        <f>tussenblad!J969</f>
        <v>0</v>
      </c>
      <c r="AH980" s="4">
        <f>tussenblad!I969</f>
        <v>0</v>
      </c>
    </row>
    <row r="981" spans="1:34" x14ac:dyDescent="0.2">
      <c r="A981" s="4" t="s">
        <v>93</v>
      </c>
      <c r="B981" s="4" t="str">
        <f>IF(C981=0,"&lt;BLANK&gt;",Basisgegevens!$F$3)</f>
        <v>&lt;BLANK&gt;</v>
      </c>
      <c r="C981" s="4">
        <f>tussenblad!E970</f>
        <v>0</v>
      </c>
      <c r="D981" s="4">
        <f>tussenblad!H970</f>
        <v>0</v>
      </c>
      <c r="E981" s="25">
        <f>tussenblad!N970</f>
        <v>0</v>
      </c>
      <c r="F981" s="4">
        <f>tussenblad!O970</f>
        <v>0</v>
      </c>
      <c r="G981" s="4">
        <f>tussenblad!P970</f>
        <v>0</v>
      </c>
      <c r="H981" s="25">
        <f>tussenblad!BT970</f>
        <v>0</v>
      </c>
      <c r="I981" s="4">
        <f>tussenblad!Q970</f>
        <v>0</v>
      </c>
      <c r="J981" s="26">
        <f>tussenblad!R970</f>
        <v>0</v>
      </c>
      <c r="K981" s="4">
        <f>IF(tussenblad!$F970="HC","",tussenblad!F970)</f>
        <v>0</v>
      </c>
      <c r="L981" s="4">
        <f>IF(tussenblad!$F970="HC",1,0)</f>
        <v>0</v>
      </c>
      <c r="M981" s="4" t="str">
        <f>IF(tussenblad!V970="Uit",2,"")</f>
        <v/>
      </c>
      <c r="N981" s="4">
        <f>tussenblad!W970</f>
        <v>0</v>
      </c>
      <c r="O981" s="4">
        <f>tussenblad!BV970</f>
        <v>0</v>
      </c>
      <c r="P981" s="4">
        <f>tussenblad!BW970</f>
        <v>0</v>
      </c>
      <c r="Q981" s="4">
        <f>tussenblad!BX970</f>
        <v>0</v>
      </c>
      <c r="R981" s="4">
        <f>tussenblad!BY970</f>
        <v>0</v>
      </c>
      <c r="S981" s="4">
        <f>tussenblad!BZ970</f>
        <v>0</v>
      </c>
      <c r="T981" s="4">
        <f>tussenblad!CA970</f>
        <v>0</v>
      </c>
      <c r="U981" s="4">
        <f>tussenblad!CB970</f>
        <v>0</v>
      </c>
      <c r="V981" s="4">
        <f>tussenblad!CC970</f>
        <v>0</v>
      </c>
      <c r="W981" s="4" t="s">
        <v>94</v>
      </c>
      <c r="X981" s="4" t="s">
        <v>94</v>
      </c>
      <c r="Y981" s="4" t="s">
        <v>94</v>
      </c>
      <c r="Z981" s="4" t="s">
        <v>95</v>
      </c>
      <c r="AA981" s="4" t="s">
        <v>95</v>
      </c>
      <c r="AB981" s="4" t="s">
        <v>95</v>
      </c>
      <c r="AC981" s="4" t="s">
        <v>91</v>
      </c>
      <c r="AD981" s="4" t="s">
        <v>91</v>
      </c>
      <c r="AE981" s="4">
        <v>0</v>
      </c>
      <c r="AF981" s="4">
        <v>0</v>
      </c>
      <c r="AG981" s="4">
        <f>tussenblad!J970</f>
        <v>0</v>
      </c>
      <c r="AH981" s="4">
        <f>tussenblad!I970</f>
        <v>0</v>
      </c>
    </row>
    <row r="982" spans="1:34" x14ac:dyDescent="0.2">
      <c r="A982" s="4" t="s">
        <v>93</v>
      </c>
      <c r="B982" s="4" t="str">
        <f>IF(C982=0,"&lt;BLANK&gt;",Basisgegevens!$F$3)</f>
        <v>&lt;BLANK&gt;</v>
      </c>
      <c r="C982" s="4">
        <f>tussenblad!E971</f>
        <v>0</v>
      </c>
      <c r="D982" s="4">
        <f>tussenblad!H971</f>
        <v>0</v>
      </c>
      <c r="E982" s="25">
        <f>tussenblad!N971</f>
        <v>0</v>
      </c>
      <c r="F982" s="4">
        <f>tussenblad!O971</f>
        <v>0</v>
      </c>
      <c r="G982" s="4">
        <f>tussenblad!P971</f>
        <v>0</v>
      </c>
      <c r="H982" s="25">
        <f>tussenblad!BT971</f>
        <v>0</v>
      </c>
      <c r="I982" s="4">
        <f>tussenblad!Q971</f>
        <v>0</v>
      </c>
      <c r="J982" s="26">
        <f>tussenblad!R971</f>
        <v>0</v>
      </c>
      <c r="K982" s="4">
        <f>IF(tussenblad!$F971="HC","",tussenblad!F971)</f>
        <v>0</v>
      </c>
      <c r="L982" s="4">
        <f>IF(tussenblad!$F971="HC",1,0)</f>
        <v>0</v>
      </c>
      <c r="M982" s="4" t="str">
        <f>IF(tussenblad!V971="Uit",2,"")</f>
        <v/>
      </c>
      <c r="N982" s="4">
        <f>tussenblad!W971</f>
        <v>0</v>
      </c>
      <c r="O982" s="4">
        <f>tussenblad!BV971</f>
        <v>0</v>
      </c>
      <c r="P982" s="4">
        <f>tussenblad!BW971</f>
        <v>0</v>
      </c>
      <c r="Q982" s="4">
        <f>tussenblad!BX971</f>
        <v>0</v>
      </c>
      <c r="R982" s="4">
        <f>tussenblad!BY971</f>
        <v>0</v>
      </c>
      <c r="S982" s="4">
        <f>tussenblad!BZ971</f>
        <v>0</v>
      </c>
      <c r="T982" s="4">
        <f>tussenblad!CA971</f>
        <v>0</v>
      </c>
      <c r="U982" s="4">
        <f>tussenblad!CB971</f>
        <v>0</v>
      </c>
      <c r="V982" s="4">
        <f>tussenblad!CC971</f>
        <v>0</v>
      </c>
      <c r="W982" s="4" t="s">
        <v>94</v>
      </c>
      <c r="X982" s="4" t="s">
        <v>94</v>
      </c>
      <c r="Y982" s="4" t="s">
        <v>94</v>
      </c>
      <c r="Z982" s="4" t="s">
        <v>95</v>
      </c>
      <c r="AA982" s="4" t="s">
        <v>95</v>
      </c>
      <c r="AB982" s="4" t="s">
        <v>95</v>
      </c>
      <c r="AC982" s="4" t="s">
        <v>91</v>
      </c>
      <c r="AD982" s="4" t="s">
        <v>91</v>
      </c>
      <c r="AE982" s="4">
        <v>0</v>
      </c>
      <c r="AF982" s="4">
        <v>0</v>
      </c>
      <c r="AG982" s="4">
        <f>tussenblad!J971</f>
        <v>0</v>
      </c>
      <c r="AH982" s="4">
        <f>tussenblad!I971</f>
        <v>0</v>
      </c>
    </row>
    <row r="983" spans="1:34" x14ac:dyDescent="0.2">
      <c r="A983" s="4" t="s">
        <v>93</v>
      </c>
      <c r="B983" s="4" t="str">
        <f>IF(C983=0,"&lt;BLANK&gt;",Basisgegevens!$F$3)</f>
        <v>&lt;BLANK&gt;</v>
      </c>
      <c r="C983" s="4">
        <f>tussenblad!E972</f>
        <v>0</v>
      </c>
      <c r="D983" s="4">
        <f>tussenblad!H972</f>
        <v>0</v>
      </c>
      <c r="E983" s="25">
        <f>tussenblad!N972</f>
        <v>0</v>
      </c>
      <c r="F983" s="4">
        <f>tussenblad!O972</f>
        <v>0</v>
      </c>
      <c r="G983" s="4">
        <f>tussenblad!P972</f>
        <v>0</v>
      </c>
      <c r="H983" s="25">
        <f>tussenblad!BT972</f>
        <v>0</v>
      </c>
      <c r="I983" s="4">
        <f>tussenblad!Q972</f>
        <v>0</v>
      </c>
      <c r="J983" s="26">
        <f>tussenblad!R972</f>
        <v>0</v>
      </c>
      <c r="K983" s="4">
        <f>IF(tussenblad!$F972="HC","",tussenblad!F972)</f>
        <v>0</v>
      </c>
      <c r="L983" s="4">
        <f>IF(tussenblad!$F972="HC",1,0)</f>
        <v>0</v>
      </c>
      <c r="M983" s="4" t="str">
        <f>IF(tussenblad!V972="Uit",2,"")</f>
        <v/>
      </c>
      <c r="N983" s="4">
        <f>tussenblad!W972</f>
        <v>0</v>
      </c>
      <c r="O983" s="4">
        <f>tussenblad!BV972</f>
        <v>0</v>
      </c>
      <c r="P983" s="4">
        <f>tussenblad!BW972</f>
        <v>0</v>
      </c>
      <c r="Q983" s="4">
        <f>tussenblad!BX972</f>
        <v>0</v>
      </c>
      <c r="R983" s="4">
        <f>tussenblad!BY972</f>
        <v>0</v>
      </c>
      <c r="S983" s="4">
        <f>tussenblad!BZ972</f>
        <v>0</v>
      </c>
      <c r="T983" s="4">
        <f>tussenblad!CA972</f>
        <v>0</v>
      </c>
      <c r="U983" s="4">
        <f>tussenblad!CB972</f>
        <v>0</v>
      </c>
      <c r="V983" s="4">
        <f>tussenblad!CC972</f>
        <v>0</v>
      </c>
      <c r="W983" s="4" t="s">
        <v>94</v>
      </c>
      <c r="X983" s="4" t="s">
        <v>94</v>
      </c>
      <c r="Y983" s="4" t="s">
        <v>94</v>
      </c>
      <c r="Z983" s="4" t="s">
        <v>95</v>
      </c>
      <c r="AA983" s="4" t="s">
        <v>95</v>
      </c>
      <c r="AB983" s="4" t="s">
        <v>95</v>
      </c>
      <c r="AC983" s="4" t="s">
        <v>91</v>
      </c>
      <c r="AD983" s="4" t="s">
        <v>91</v>
      </c>
      <c r="AE983" s="4">
        <v>0</v>
      </c>
      <c r="AF983" s="4">
        <v>0</v>
      </c>
      <c r="AG983" s="4">
        <f>tussenblad!J972</f>
        <v>0</v>
      </c>
      <c r="AH983" s="4">
        <f>tussenblad!I972</f>
        <v>0</v>
      </c>
    </row>
    <row r="984" spans="1:34" x14ac:dyDescent="0.2">
      <c r="A984" s="4" t="s">
        <v>93</v>
      </c>
      <c r="B984" s="4" t="str">
        <f>IF(C984=0,"&lt;BLANK&gt;",Basisgegevens!$F$3)</f>
        <v>&lt;BLANK&gt;</v>
      </c>
      <c r="C984" s="4">
        <f>tussenblad!E973</f>
        <v>0</v>
      </c>
      <c r="D984" s="4">
        <f>tussenblad!H973</f>
        <v>0</v>
      </c>
      <c r="E984" s="25">
        <f>tussenblad!N973</f>
        <v>0</v>
      </c>
      <c r="F984" s="4">
        <f>tussenblad!O973</f>
        <v>0</v>
      </c>
      <c r="G984" s="4">
        <f>tussenblad!P973</f>
        <v>0</v>
      </c>
      <c r="H984" s="25">
        <f>tussenblad!BT973</f>
        <v>0</v>
      </c>
      <c r="I984" s="4">
        <f>tussenblad!Q973</f>
        <v>0</v>
      </c>
      <c r="J984" s="26">
        <f>tussenblad!R973</f>
        <v>0</v>
      </c>
      <c r="K984" s="4">
        <f>IF(tussenblad!$F973="HC","",tussenblad!F973)</f>
        <v>0</v>
      </c>
      <c r="L984" s="4">
        <f>IF(tussenblad!$F973="HC",1,0)</f>
        <v>0</v>
      </c>
      <c r="M984" s="4" t="str">
        <f>IF(tussenblad!V973="Uit",2,"")</f>
        <v/>
      </c>
      <c r="N984" s="4">
        <f>tussenblad!W973</f>
        <v>0</v>
      </c>
      <c r="O984" s="4">
        <f>tussenblad!BV973</f>
        <v>0</v>
      </c>
      <c r="P984" s="4">
        <f>tussenblad!BW973</f>
        <v>0</v>
      </c>
      <c r="Q984" s="4">
        <f>tussenblad!BX973</f>
        <v>0</v>
      </c>
      <c r="R984" s="4">
        <f>tussenblad!BY973</f>
        <v>0</v>
      </c>
      <c r="S984" s="4">
        <f>tussenblad!BZ973</f>
        <v>0</v>
      </c>
      <c r="T984" s="4">
        <f>tussenblad!CA973</f>
        <v>0</v>
      </c>
      <c r="U984" s="4">
        <f>tussenblad!CB973</f>
        <v>0</v>
      </c>
      <c r="V984" s="4">
        <f>tussenblad!CC973</f>
        <v>0</v>
      </c>
      <c r="W984" s="4" t="s">
        <v>94</v>
      </c>
      <c r="X984" s="4" t="s">
        <v>94</v>
      </c>
      <c r="Y984" s="4" t="s">
        <v>94</v>
      </c>
      <c r="Z984" s="4" t="s">
        <v>95</v>
      </c>
      <c r="AA984" s="4" t="s">
        <v>95</v>
      </c>
      <c r="AB984" s="4" t="s">
        <v>95</v>
      </c>
      <c r="AC984" s="4" t="s">
        <v>91</v>
      </c>
      <c r="AD984" s="4" t="s">
        <v>91</v>
      </c>
      <c r="AE984" s="4">
        <v>0</v>
      </c>
      <c r="AF984" s="4">
        <v>0</v>
      </c>
      <c r="AG984" s="4">
        <f>tussenblad!J973</f>
        <v>0</v>
      </c>
      <c r="AH984" s="4">
        <f>tussenblad!I973</f>
        <v>0</v>
      </c>
    </row>
    <row r="985" spans="1:34" x14ac:dyDescent="0.2">
      <c r="A985" s="4" t="s">
        <v>93</v>
      </c>
      <c r="B985" s="4" t="str">
        <f>IF(C985=0,"&lt;BLANK&gt;",Basisgegevens!$F$3)</f>
        <v>&lt;BLANK&gt;</v>
      </c>
      <c r="C985" s="4">
        <f>tussenblad!E974</f>
        <v>0</v>
      </c>
      <c r="D985" s="4">
        <f>tussenblad!H974</f>
        <v>0</v>
      </c>
      <c r="E985" s="25">
        <f>tussenblad!N974</f>
        <v>0</v>
      </c>
      <c r="F985" s="4">
        <f>tussenblad!O974</f>
        <v>0</v>
      </c>
      <c r="G985" s="4">
        <f>tussenblad!P974</f>
        <v>0</v>
      </c>
      <c r="H985" s="25">
        <f>tussenblad!BT974</f>
        <v>0</v>
      </c>
      <c r="I985" s="4">
        <f>tussenblad!Q974</f>
        <v>0</v>
      </c>
      <c r="J985" s="26">
        <f>tussenblad!R974</f>
        <v>0</v>
      </c>
      <c r="K985" s="4">
        <f>IF(tussenblad!$F974="HC","",tussenblad!F974)</f>
        <v>0</v>
      </c>
      <c r="L985" s="4">
        <f>IF(tussenblad!$F974="HC",1,0)</f>
        <v>0</v>
      </c>
      <c r="M985" s="4" t="str">
        <f>IF(tussenblad!V974="Uit",2,"")</f>
        <v/>
      </c>
      <c r="N985" s="4">
        <f>tussenblad!W974</f>
        <v>0</v>
      </c>
      <c r="O985" s="4">
        <f>tussenblad!BV974</f>
        <v>0</v>
      </c>
      <c r="P985" s="4">
        <f>tussenblad!BW974</f>
        <v>0</v>
      </c>
      <c r="Q985" s="4">
        <f>tussenblad!BX974</f>
        <v>0</v>
      </c>
      <c r="R985" s="4">
        <f>tussenblad!BY974</f>
        <v>0</v>
      </c>
      <c r="S985" s="4">
        <f>tussenblad!BZ974</f>
        <v>0</v>
      </c>
      <c r="T985" s="4">
        <f>tussenblad!CA974</f>
        <v>0</v>
      </c>
      <c r="U985" s="4">
        <f>tussenblad!CB974</f>
        <v>0</v>
      </c>
      <c r="V985" s="4">
        <f>tussenblad!CC974</f>
        <v>0</v>
      </c>
      <c r="W985" s="4" t="s">
        <v>94</v>
      </c>
      <c r="X985" s="4" t="s">
        <v>94</v>
      </c>
      <c r="Y985" s="4" t="s">
        <v>94</v>
      </c>
      <c r="Z985" s="4" t="s">
        <v>95</v>
      </c>
      <c r="AA985" s="4" t="s">
        <v>95</v>
      </c>
      <c r="AB985" s="4" t="s">
        <v>95</v>
      </c>
      <c r="AC985" s="4" t="s">
        <v>91</v>
      </c>
      <c r="AD985" s="4" t="s">
        <v>91</v>
      </c>
      <c r="AE985" s="4">
        <v>0</v>
      </c>
      <c r="AF985" s="4">
        <v>0</v>
      </c>
      <c r="AG985" s="4">
        <f>tussenblad!J974</f>
        <v>0</v>
      </c>
      <c r="AH985" s="4">
        <f>tussenblad!I974</f>
        <v>0</v>
      </c>
    </row>
    <row r="986" spans="1:34" x14ac:dyDescent="0.2">
      <c r="A986" s="4" t="s">
        <v>93</v>
      </c>
      <c r="B986" s="4" t="str">
        <f>IF(C986=0,"&lt;BLANK&gt;",Basisgegevens!$F$3)</f>
        <v>&lt;BLANK&gt;</v>
      </c>
      <c r="C986" s="4">
        <f>tussenblad!E975</f>
        <v>0</v>
      </c>
      <c r="D986" s="4">
        <f>tussenblad!H975</f>
        <v>0</v>
      </c>
      <c r="E986" s="25">
        <f>tussenblad!N975</f>
        <v>0</v>
      </c>
      <c r="F986" s="4">
        <f>tussenblad!O975</f>
        <v>0</v>
      </c>
      <c r="G986" s="4">
        <f>tussenblad!P975</f>
        <v>0</v>
      </c>
      <c r="H986" s="25">
        <f>tussenblad!BT975</f>
        <v>0</v>
      </c>
      <c r="I986" s="4">
        <f>tussenblad!Q975</f>
        <v>0</v>
      </c>
      <c r="J986" s="26">
        <f>tussenblad!R975</f>
        <v>0</v>
      </c>
      <c r="K986" s="4">
        <f>IF(tussenblad!$F975="HC","",tussenblad!F975)</f>
        <v>0</v>
      </c>
      <c r="L986" s="4">
        <f>IF(tussenblad!$F975="HC",1,0)</f>
        <v>0</v>
      </c>
      <c r="M986" s="4" t="str">
        <f>IF(tussenblad!V975="Uit",2,"")</f>
        <v/>
      </c>
      <c r="N986" s="4">
        <f>tussenblad!W975</f>
        <v>0</v>
      </c>
      <c r="O986" s="4">
        <f>tussenblad!BV975</f>
        <v>0</v>
      </c>
      <c r="P986" s="4">
        <f>tussenblad!BW975</f>
        <v>0</v>
      </c>
      <c r="Q986" s="4">
        <f>tussenblad!BX975</f>
        <v>0</v>
      </c>
      <c r="R986" s="4">
        <f>tussenblad!BY975</f>
        <v>0</v>
      </c>
      <c r="S986" s="4">
        <f>tussenblad!BZ975</f>
        <v>0</v>
      </c>
      <c r="T986" s="4">
        <f>tussenblad!CA975</f>
        <v>0</v>
      </c>
      <c r="U986" s="4">
        <f>tussenblad!CB975</f>
        <v>0</v>
      </c>
      <c r="V986" s="4">
        <f>tussenblad!CC975</f>
        <v>0</v>
      </c>
      <c r="W986" s="4" t="s">
        <v>94</v>
      </c>
      <c r="X986" s="4" t="s">
        <v>94</v>
      </c>
      <c r="Y986" s="4" t="s">
        <v>94</v>
      </c>
      <c r="Z986" s="4" t="s">
        <v>95</v>
      </c>
      <c r="AA986" s="4" t="s">
        <v>95</v>
      </c>
      <c r="AB986" s="4" t="s">
        <v>95</v>
      </c>
      <c r="AC986" s="4" t="s">
        <v>91</v>
      </c>
      <c r="AD986" s="4" t="s">
        <v>91</v>
      </c>
      <c r="AE986" s="4">
        <v>0</v>
      </c>
      <c r="AF986" s="4">
        <v>0</v>
      </c>
      <c r="AG986" s="4">
        <f>tussenblad!J975</f>
        <v>0</v>
      </c>
      <c r="AH986" s="4">
        <f>tussenblad!I975</f>
        <v>0</v>
      </c>
    </row>
    <row r="987" spans="1:34" x14ac:dyDescent="0.2">
      <c r="A987" s="4" t="s">
        <v>93</v>
      </c>
      <c r="B987" s="4" t="str">
        <f>IF(C987=0,"&lt;BLANK&gt;",Basisgegevens!$F$3)</f>
        <v>&lt;BLANK&gt;</v>
      </c>
      <c r="C987" s="4">
        <f>tussenblad!E976</f>
        <v>0</v>
      </c>
      <c r="D987" s="4">
        <f>tussenblad!H976</f>
        <v>0</v>
      </c>
      <c r="E987" s="25">
        <f>tussenblad!N976</f>
        <v>0</v>
      </c>
      <c r="F987" s="4">
        <f>tussenblad!O976</f>
        <v>0</v>
      </c>
      <c r="G987" s="4">
        <f>tussenblad!P976</f>
        <v>0</v>
      </c>
      <c r="H987" s="25">
        <f>tussenblad!BT976</f>
        <v>0</v>
      </c>
      <c r="I987" s="4">
        <f>tussenblad!Q976</f>
        <v>0</v>
      </c>
      <c r="J987" s="26">
        <f>tussenblad!R976</f>
        <v>0</v>
      </c>
      <c r="K987" s="4">
        <f>IF(tussenblad!$F976="HC","",tussenblad!F976)</f>
        <v>0</v>
      </c>
      <c r="L987" s="4">
        <f>IF(tussenblad!$F976="HC",1,0)</f>
        <v>0</v>
      </c>
      <c r="M987" s="4" t="str">
        <f>IF(tussenblad!V976="Uit",2,"")</f>
        <v/>
      </c>
      <c r="N987" s="4">
        <f>tussenblad!W976</f>
        <v>0</v>
      </c>
      <c r="O987" s="4">
        <f>tussenblad!BV976</f>
        <v>0</v>
      </c>
      <c r="P987" s="4">
        <f>tussenblad!BW976</f>
        <v>0</v>
      </c>
      <c r="Q987" s="4">
        <f>tussenblad!BX976</f>
        <v>0</v>
      </c>
      <c r="R987" s="4">
        <f>tussenblad!BY976</f>
        <v>0</v>
      </c>
      <c r="S987" s="4">
        <f>tussenblad!BZ976</f>
        <v>0</v>
      </c>
      <c r="T987" s="4">
        <f>tussenblad!CA976</f>
        <v>0</v>
      </c>
      <c r="U987" s="4">
        <f>tussenblad!CB976</f>
        <v>0</v>
      </c>
      <c r="V987" s="4">
        <f>tussenblad!CC976</f>
        <v>0</v>
      </c>
      <c r="W987" s="4" t="s">
        <v>94</v>
      </c>
      <c r="X987" s="4" t="s">
        <v>94</v>
      </c>
      <c r="Y987" s="4" t="s">
        <v>94</v>
      </c>
      <c r="Z987" s="4" t="s">
        <v>95</v>
      </c>
      <c r="AA987" s="4" t="s">
        <v>95</v>
      </c>
      <c r="AB987" s="4" t="s">
        <v>95</v>
      </c>
      <c r="AC987" s="4" t="s">
        <v>91</v>
      </c>
      <c r="AD987" s="4" t="s">
        <v>91</v>
      </c>
      <c r="AE987" s="4">
        <v>0</v>
      </c>
      <c r="AF987" s="4">
        <v>0</v>
      </c>
      <c r="AG987" s="4">
        <f>tussenblad!J976</f>
        <v>0</v>
      </c>
      <c r="AH987" s="4">
        <f>tussenblad!I976</f>
        <v>0</v>
      </c>
    </row>
    <row r="988" spans="1:34" x14ac:dyDescent="0.2">
      <c r="A988" s="4" t="s">
        <v>93</v>
      </c>
      <c r="B988" s="4" t="str">
        <f>IF(C988=0,"&lt;BLANK&gt;",Basisgegevens!$F$3)</f>
        <v>&lt;BLANK&gt;</v>
      </c>
      <c r="C988" s="4">
        <f>tussenblad!E977</f>
        <v>0</v>
      </c>
      <c r="D988" s="4">
        <f>tussenblad!H977</f>
        <v>0</v>
      </c>
      <c r="E988" s="25">
        <f>tussenblad!N977</f>
        <v>0</v>
      </c>
      <c r="F988" s="4">
        <f>tussenblad!O977</f>
        <v>0</v>
      </c>
      <c r="G988" s="4">
        <f>tussenblad!P977</f>
        <v>0</v>
      </c>
      <c r="H988" s="25">
        <f>tussenblad!BT977</f>
        <v>0</v>
      </c>
      <c r="I988" s="4">
        <f>tussenblad!Q977</f>
        <v>0</v>
      </c>
      <c r="J988" s="26">
        <f>tussenblad!R977</f>
        <v>0</v>
      </c>
      <c r="K988" s="4">
        <f>IF(tussenblad!$F977="HC","",tussenblad!F977)</f>
        <v>0</v>
      </c>
      <c r="L988" s="4">
        <f>IF(tussenblad!$F977="HC",1,0)</f>
        <v>0</v>
      </c>
      <c r="M988" s="4" t="str">
        <f>IF(tussenblad!V977="Uit",2,"")</f>
        <v/>
      </c>
      <c r="N988" s="4">
        <f>tussenblad!W977</f>
        <v>0</v>
      </c>
      <c r="O988" s="4">
        <f>tussenblad!BV977</f>
        <v>0</v>
      </c>
      <c r="P988" s="4">
        <f>tussenblad!BW977</f>
        <v>0</v>
      </c>
      <c r="Q988" s="4">
        <f>tussenblad!BX977</f>
        <v>0</v>
      </c>
      <c r="R988" s="4">
        <f>tussenblad!BY977</f>
        <v>0</v>
      </c>
      <c r="S988" s="4">
        <f>tussenblad!BZ977</f>
        <v>0</v>
      </c>
      <c r="T988" s="4">
        <f>tussenblad!CA977</f>
        <v>0</v>
      </c>
      <c r="U988" s="4">
        <f>tussenblad!CB977</f>
        <v>0</v>
      </c>
      <c r="V988" s="4">
        <f>tussenblad!CC977</f>
        <v>0</v>
      </c>
      <c r="W988" s="4" t="s">
        <v>94</v>
      </c>
      <c r="X988" s="4" t="s">
        <v>94</v>
      </c>
      <c r="Y988" s="4" t="s">
        <v>94</v>
      </c>
      <c r="Z988" s="4" t="s">
        <v>95</v>
      </c>
      <c r="AA988" s="4" t="s">
        <v>95</v>
      </c>
      <c r="AB988" s="4" t="s">
        <v>95</v>
      </c>
      <c r="AC988" s="4" t="s">
        <v>91</v>
      </c>
      <c r="AD988" s="4" t="s">
        <v>91</v>
      </c>
      <c r="AE988" s="4">
        <v>0</v>
      </c>
      <c r="AF988" s="4">
        <v>0</v>
      </c>
      <c r="AG988" s="4">
        <f>tussenblad!J977</f>
        <v>0</v>
      </c>
      <c r="AH988" s="4">
        <f>tussenblad!I977</f>
        <v>0</v>
      </c>
    </row>
    <row r="989" spans="1:34" x14ac:dyDescent="0.2">
      <c r="A989" s="4" t="s">
        <v>93</v>
      </c>
      <c r="B989" s="4" t="str">
        <f>IF(C989=0,"&lt;BLANK&gt;",Basisgegevens!$F$3)</f>
        <v>&lt;BLANK&gt;</v>
      </c>
      <c r="C989" s="4">
        <f>tussenblad!E978</f>
        <v>0</v>
      </c>
      <c r="D989" s="4">
        <f>tussenblad!H978</f>
        <v>0</v>
      </c>
      <c r="E989" s="25">
        <f>tussenblad!N978</f>
        <v>0</v>
      </c>
      <c r="F989" s="4">
        <f>tussenblad!O978</f>
        <v>0</v>
      </c>
      <c r="G989" s="4">
        <f>tussenblad!P978</f>
        <v>0</v>
      </c>
      <c r="H989" s="25">
        <f>tussenblad!BT978</f>
        <v>0</v>
      </c>
      <c r="I989" s="4">
        <f>tussenblad!Q978</f>
        <v>0</v>
      </c>
      <c r="J989" s="26">
        <f>tussenblad!R978</f>
        <v>0</v>
      </c>
      <c r="K989" s="4">
        <f>IF(tussenblad!$F978="HC","",tussenblad!F978)</f>
        <v>0</v>
      </c>
      <c r="L989" s="4">
        <f>IF(tussenblad!$F978="HC",1,0)</f>
        <v>0</v>
      </c>
      <c r="M989" s="4" t="str">
        <f>IF(tussenblad!V978="Uit",2,"")</f>
        <v/>
      </c>
      <c r="N989" s="4">
        <f>tussenblad!W978</f>
        <v>0</v>
      </c>
      <c r="O989" s="4">
        <f>tussenblad!BV978</f>
        <v>0</v>
      </c>
      <c r="P989" s="4">
        <f>tussenblad!BW978</f>
        <v>0</v>
      </c>
      <c r="Q989" s="4">
        <f>tussenblad!BX978</f>
        <v>0</v>
      </c>
      <c r="R989" s="4">
        <f>tussenblad!BY978</f>
        <v>0</v>
      </c>
      <c r="S989" s="4">
        <f>tussenblad!BZ978</f>
        <v>0</v>
      </c>
      <c r="T989" s="4">
        <f>tussenblad!CA978</f>
        <v>0</v>
      </c>
      <c r="U989" s="4">
        <f>tussenblad!CB978</f>
        <v>0</v>
      </c>
      <c r="V989" s="4">
        <f>tussenblad!CC978</f>
        <v>0</v>
      </c>
      <c r="W989" s="4" t="s">
        <v>94</v>
      </c>
      <c r="X989" s="4" t="s">
        <v>94</v>
      </c>
      <c r="Y989" s="4" t="s">
        <v>94</v>
      </c>
      <c r="Z989" s="4" t="s">
        <v>95</v>
      </c>
      <c r="AA989" s="4" t="s">
        <v>95</v>
      </c>
      <c r="AB989" s="4" t="s">
        <v>95</v>
      </c>
      <c r="AC989" s="4" t="s">
        <v>91</v>
      </c>
      <c r="AD989" s="4" t="s">
        <v>91</v>
      </c>
      <c r="AE989" s="4">
        <v>0</v>
      </c>
      <c r="AF989" s="4">
        <v>0</v>
      </c>
      <c r="AG989" s="4">
        <f>tussenblad!J978</f>
        <v>0</v>
      </c>
      <c r="AH989" s="4">
        <f>tussenblad!I978</f>
        <v>0</v>
      </c>
    </row>
    <row r="990" spans="1:34" x14ac:dyDescent="0.2">
      <c r="A990" s="4" t="s">
        <v>93</v>
      </c>
      <c r="B990" s="4" t="str">
        <f>IF(C990=0,"&lt;BLANK&gt;",Basisgegevens!$F$3)</f>
        <v>&lt;BLANK&gt;</v>
      </c>
      <c r="C990" s="4">
        <f>tussenblad!E979</f>
        <v>0</v>
      </c>
      <c r="D990" s="4">
        <f>tussenblad!H979</f>
        <v>0</v>
      </c>
      <c r="E990" s="25">
        <f>tussenblad!N979</f>
        <v>0</v>
      </c>
      <c r="F990" s="4">
        <f>tussenblad!O979</f>
        <v>0</v>
      </c>
      <c r="G990" s="4">
        <f>tussenblad!P979</f>
        <v>0</v>
      </c>
      <c r="H990" s="25">
        <f>tussenblad!BT979</f>
        <v>0</v>
      </c>
      <c r="I990" s="4">
        <f>tussenblad!Q979</f>
        <v>0</v>
      </c>
      <c r="J990" s="26">
        <f>tussenblad!R979</f>
        <v>0</v>
      </c>
      <c r="K990" s="4">
        <f>IF(tussenblad!$F979="HC","",tussenblad!F979)</f>
        <v>0</v>
      </c>
      <c r="L990" s="4">
        <f>IF(tussenblad!$F979="HC",1,0)</f>
        <v>0</v>
      </c>
      <c r="M990" s="4" t="str">
        <f>IF(tussenblad!V979="Uit",2,"")</f>
        <v/>
      </c>
      <c r="N990" s="4">
        <f>tussenblad!W979</f>
        <v>0</v>
      </c>
      <c r="O990" s="4">
        <f>tussenblad!BV979</f>
        <v>0</v>
      </c>
      <c r="P990" s="4">
        <f>tussenblad!BW979</f>
        <v>0</v>
      </c>
      <c r="Q990" s="4">
        <f>tussenblad!BX979</f>
        <v>0</v>
      </c>
      <c r="R990" s="4">
        <f>tussenblad!BY979</f>
        <v>0</v>
      </c>
      <c r="S990" s="4">
        <f>tussenblad!BZ979</f>
        <v>0</v>
      </c>
      <c r="T990" s="4">
        <f>tussenblad!CA979</f>
        <v>0</v>
      </c>
      <c r="U990" s="4">
        <f>tussenblad!CB979</f>
        <v>0</v>
      </c>
      <c r="V990" s="4">
        <f>tussenblad!CC979</f>
        <v>0</v>
      </c>
      <c r="W990" s="4" t="s">
        <v>94</v>
      </c>
      <c r="X990" s="4" t="s">
        <v>94</v>
      </c>
      <c r="Y990" s="4" t="s">
        <v>94</v>
      </c>
      <c r="Z990" s="4" t="s">
        <v>95</v>
      </c>
      <c r="AA990" s="4" t="s">
        <v>95</v>
      </c>
      <c r="AB990" s="4" t="s">
        <v>95</v>
      </c>
      <c r="AC990" s="4" t="s">
        <v>91</v>
      </c>
      <c r="AD990" s="4" t="s">
        <v>91</v>
      </c>
      <c r="AE990" s="4">
        <v>0</v>
      </c>
      <c r="AF990" s="4">
        <v>0</v>
      </c>
      <c r="AG990" s="4">
        <f>tussenblad!J979</f>
        <v>0</v>
      </c>
      <c r="AH990" s="4">
        <f>tussenblad!I979</f>
        <v>0</v>
      </c>
    </row>
    <row r="991" spans="1:34" x14ac:dyDescent="0.2">
      <c r="A991" s="4" t="s">
        <v>93</v>
      </c>
      <c r="B991" s="4" t="str">
        <f>IF(C991=0,"&lt;BLANK&gt;",Basisgegevens!$F$3)</f>
        <v>&lt;BLANK&gt;</v>
      </c>
      <c r="C991" s="4">
        <f>tussenblad!E980</f>
        <v>0</v>
      </c>
      <c r="D991" s="4">
        <f>tussenblad!H980</f>
        <v>0</v>
      </c>
      <c r="E991" s="25">
        <f>tussenblad!N980</f>
        <v>0</v>
      </c>
      <c r="F991" s="4">
        <f>tussenblad!O980</f>
        <v>0</v>
      </c>
      <c r="G991" s="4">
        <f>tussenblad!P980</f>
        <v>0</v>
      </c>
      <c r="H991" s="25">
        <f>tussenblad!BT980</f>
        <v>0</v>
      </c>
      <c r="I991" s="4">
        <f>tussenblad!Q980</f>
        <v>0</v>
      </c>
      <c r="J991" s="26">
        <f>tussenblad!R980</f>
        <v>0</v>
      </c>
      <c r="K991" s="4">
        <f>IF(tussenblad!$F980="HC","",tussenblad!F980)</f>
        <v>0</v>
      </c>
      <c r="L991" s="4">
        <f>IF(tussenblad!$F980="HC",1,0)</f>
        <v>0</v>
      </c>
      <c r="M991" s="4" t="str">
        <f>IF(tussenblad!V980="Uit",2,"")</f>
        <v/>
      </c>
      <c r="N991" s="4">
        <f>tussenblad!W980</f>
        <v>0</v>
      </c>
      <c r="O991" s="4">
        <f>tussenblad!BV980</f>
        <v>0</v>
      </c>
      <c r="P991" s="4">
        <f>tussenblad!BW980</f>
        <v>0</v>
      </c>
      <c r="Q991" s="4">
        <f>tussenblad!BX980</f>
        <v>0</v>
      </c>
      <c r="R991" s="4">
        <f>tussenblad!BY980</f>
        <v>0</v>
      </c>
      <c r="S991" s="4">
        <f>tussenblad!BZ980</f>
        <v>0</v>
      </c>
      <c r="T991" s="4">
        <f>tussenblad!CA980</f>
        <v>0</v>
      </c>
      <c r="U991" s="4">
        <f>tussenblad!CB980</f>
        <v>0</v>
      </c>
      <c r="V991" s="4">
        <f>tussenblad!CC980</f>
        <v>0</v>
      </c>
      <c r="W991" s="4" t="s">
        <v>94</v>
      </c>
      <c r="X991" s="4" t="s">
        <v>94</v>
      </c>
      <c r="Y991" s="4" t="s">
        <v>94</v>
      </c>
      <c r="Z991" s="4" t="s">
        <v>95</v>
      </c>
      <c r="AA991" s="4" t="s">
        <v>95</v>
      </c>
      <c r="AB991" s="4" t="s">
        <v>95</v>
      </c>
      <c r="AC991" s="4" t="s">
        <v>91</v>
      </c>
      <c r="AD991" s="4" t="s">
        <v>91</v>
      </c>
      <c r="AE991" s="4">
        <v>0</v>
      </c>
      <c r="AF991" s="4">
        <v>0</v>
      </c>
      <c r="AG991" s="4">
        <f>tussenblad!J980</f>
        <v>0</v>
      </c>
      <c r="AH991" s="4">
        <f>tussenblad!I980</f>
        <v>0</v>
      </c>
    </row>
    <row r="992" spans="1:34" x14ac:dyDescent="0.2">
      <c r="A992" s="4" t="s">
        <v>93</v>
      </c>
      <c r="B992" s="4" t="str">
        <f>IF(C992=0,"&lt;BLANK&gt;",Basisgegevens!$F$3)</f>
        <v>&lt;BLANK&gt;</v>
      </c>
      <c r="C992" s="4">
        <f>tussenblad!E981</f>
        <v>0</v>
      </c>
      <c r="D992" s="4">
        <f>tussenblad!H981</f>
        <v>0</v>
      </c>
      <c r="E992" s="25">
        <f>tussenblad!N981</f>
        <v>0</v>
      </c>
      <c r="F992" s="4">
        <f>tussenblad!O981</f>
        <v>0</v>
      </c>
      <c r="G992" s="4">
        <f>tussenblad!P981</f>
        <v>0</v>
      </c>
      <c r="H992" s="25">
        <f>tussenblad!BT981</f>
        <v>0</v>
      </c>
      <c r="I992" s="4">
        <f>tussenblad!Q981</f>
        <v>0</v>
      </c>
      <c r="J992" s="26">
        <f>tussenblad!R981</f>
        <v>0</v>
      </c>
      <c r="K992" s="4">
        <f>IF(tussenblad!$F981="HC","",tussenblad!F981)</f>
        <v>0</v>
      </c>
      <c r="L992" s="4">
        <f>IF(tussenblad!$F981="HC",1,0)</f>
        <v>0</v>
      </c>
      <c r="M992" s="4" t="str">
        <f>IF(tussenblad!V981="Uit",2,"")</f>
        <v/>
      </c>
      <c r="N992" s="4">
        <f>tussenblad!W981</f>
        <v>0</v>
      </c>
      <c r="O992" s="4">
        <f>tussenblad!BV981</f>
        <v>0</v>
      </c>
      <c r="P992" s="4">
        <f>tussenblad!BW981</f>
        <v>0</v>
      </c>
      <c r="Q992" s="4">
        <f>tussenblad!BX981</f>
        <v>0</v>
      </c>
      <c r="R992" s="4">
        <f>tussenblad!BY981</f>
        <v>0</v>
      </c>
      <c r="S992" s="4">
        <f>tussenblad!BZ981</f>
        <v>0</v>
      </c>
      <c r="T992" s="4">
        <f>tussenblad!CA981</f>
        <v>0</v>
      </c>
      <c r="U992" s="4">
        <f>tussenblad!CB981</f>
        <v>0</v>
      </c>
      <c r="V992" s="4">
        <f>tussenblad!CC981</f>
        <v>0</v>
      </c>
      <c r="W992" s="4" t="s">
        <v>94</v>
      </c>
      <c r="X992" s="4" t="s">
        <v>94</v>
      </c>
      <c r="Y992" s="4" t="s">
        <v>94</v>
      </c>
      <c r="Z992" s="4" t="s">
        <v>95</v>
      </c>
      <c r="AA992" s="4" t="s">
        <v>95</v>
      </c>
      <c r="AB992" s="4" t="s">
        <v>95</v>
      </c>
      <c r="AC992" s="4" t="s">
        <v>91</v>
      </c>
      <c r="AD992" s="4" t="s">
        <v>91</v>
      </c>
      <c r="AE992" s="4">
        <v>0</v>
      </c>
      <c r="AF992" s="4">
        <v>0</v>
      </c>
      <c r="AG992" s="4">
        <f>tussenblad!J981</f>
        <v>0</v>
      </c>
      <c r="AH992" s="4">
        <f>tussenblad!I981</f>
        <v>0</v>
      </c>
    </row>
    <row r="993" spans="1:34" x14ac:dyDescent="0.2">
      <c r="A993" s="4" t="s">
        <v>93</v>
      </c>
      <c r="B993" s="4" t="str">
        <f>IF(C993=0,"&lt;BLANK&gt;",Basisgegevens!$F$3)</f>
        <v>&lt;BLANK&gt;</v>
      </c>
      <c r="C993" s="4">
        <f>tussenblad!E982</f>
        <v>0</v>
      </c>
      <c r="D993" s="4">
        <f>tussenblad!H982</f>
        <v>0</v>
      </c>
      <c r="E993" s="25">
        <f>tussenblad!N982</f>
        <v>0</v>
      </c>
      <c r="F993" s="4">
        <f>tussenblad!O982</f>
        <v>0</v>
      </c>
      <c r="G993" s="4">
        <f>tussenblad!P982</f>
        <v>0</v>
      </c>
      <c r="H993" s="25">
        <f>tussenblad!BT982</f>
        <v>0</v>
      </c>
      <c r="I993" s="4">
        <f>tussenblad!Q982</f>
        <v>0</v>
      </c>
      <c r="J993" s="26">
        <f>tussenblad!R982</f>
        <v>0</v>
      </c>
      <c r="K993" s="4">
        <f>IF(tussenblad!$F982="HC","",tussenblad!F982)</f>
        <v>0</v>
      </c>
      <c r="L993" s="4">
        <f>IF(tussenblad!$F982="HC",1,0)</f>
        <v>0</v>
      </c>
      <c r="M993" s="4" t="str">
        <f>IF(tussenblad!V982="Uit",2,"")</f>
        <v/>
      </c>
      <c r="N993" s="4">
        <f>tussenblad!W982</f>
        <v>0</v>
      </c>
      <c r="O993" s="4">
        <f>tussenblad!BV982</f>
        <v>0</v>
      </c>
      <c r="P993" s="4">
        <f>tussenblad!BW982</f>
        <v>0</v>
      </c>
      <c r="Q993" s="4">
        <f>tussenblad!BX982</f>
        <v>0</v>
      </c>
      <c r="R993" s="4">
        <f>tussenblad!BY982</f>
        <v>0</v>
      </c>
      <c r="S993" s="4">
        <f>tussenblad!BZ982</f>
        <v>0</v>
      </c>
      <c r="T993" s="4">
        <f>tussenblad!CA982</f>
        <v>0</v>
      </c>
      <c r="U993" s="4">
        <f>tussenblad!CB982</f>
        <v>0</v>
      </c>
      <c r="V993" s="4">
        <f>tussenblad!CC982</f>
        <v>0</v>
      </c>
      <c r="W993" s="4" t="s">
        <v>94</v>
      </c>
      <c r="X993" s="4" t="s">
        <v>94</v>
      </c>
      <c r="Y993" s="4" t="s">
        <v>94</v>
      </c>
      <c r="Z993" s="4" t="s">
        <v>95</v>
      </c>
      <c r="AA993" s="4" t="s">
        <v>95</v>
      </c>
      <c r="AB993" s="4" t="s">
        <v>95</v>
      </c>
      <c r="AC993" s="4" t="s">
        <v>91</v>
      </c>
      <c r="AD993" s="4" t="s">
        <v>91</v>
      </c>
      <c r="AE993" s="4">
        <v>0</v>
      </c>
      <c r="AF993" s="4">
        <v>0</v>
      </c>
      <c r="AG993" s="4">
        <f>tussenblad!J982</f>
        <v>0</v>
      </c>
      <c r="AH993" s="4">
        <f>tussenblad!I982</f>
        <v>0</v>
      </c>
    </row>
    <row r="994" spans="1:34" x14ac:dyDescent="0.2">
      <c r="A994" s="4" t="s">
        <v>93</v>
      </c>
      <c r="B994" s="4" t="str">
        <f>IF(C994=0,"&lt;BLANK&gt;",Basisgegevens!$F$3)</f>
        <v>&lt;BLANK&gt;</v>
      </c>
      <c r="C994" s="4">
        <f>tussenblad!E983</f>
        <v>0</v>
      </c>
      <c r="D994" s="4">
        <f>tussenblad!H983</f>
        <v>0</v>
      </c>
      <c r="E994" s="25">
        <f>tussenblad!N983</f>
        <v>0</v>
      </c>
      <c r="F994" s="4">
        <f>tussenblad!O983</f>
        <v>0</v>
      </c>
      <c r="G994" s="4">
        <f>tussenblad!P983</f>
        <v>0</v>
      </c>
      <c r="H994" s="25">
        <f>tussenblad!BT983</f>
        <v>0</v>
      </c>
      <c r="I994" s="4">
        <f>tussenblad!Q983</f>
        <v>0</v>
      </c>
      <c r="J994" s="26">
        <f>tussenblad!R983</f>
        <v>0</v>
      </c>
      <c r="K994" s="4">
        <f>IF(tussenblad!$F983="HC","",tussenblad!F983)</f>
        <v>0</v>
      </c>
      <c r="L994" s="4">
        <f>IF(tussenblad!$F983="HC",1,0)</f>
        <v>0</v>
      </c>
      <c r="M994" s="4" t="str">
        <f>IF(tussenblad!V983="Uit",2,"")</f>
        <v/>
      </c>
      <c r="N994" s="4">
        <f>tussenblad!W983</f>
        <v>0</v>
      </c>
      <c r="O994" s="4">
        <f>tussenblad!BV983</f>
        <v>0</v>
      </c>
      <c r="P994" s="4">
        <f>tussenblad!BW983</f>
        <v>0</v>
      </c>
      <c r="Q994" s="4">
        <f>tussenblad!BX983</f>
        <v>0</v>
      </c>
      <c r="R994" s="4">
        <f>tussenblad!BY983</f>
        <v>0</v>
      </c>
      <c r="S994" s="4">
        <f>tussenblad!BZ983</f>
        <v>0</v>
      </c>
      <c r="T994" s="4">
        <f>tussenblad!CA983</f>
        <v>0</v>
      </c>
      <c r="U994" s="4">
        <f>tussenblad!CB983</f>
        <v>0</v>
      </c>
      <c r="V994" s="4">
        <f>tussenblad!CC983</f>
        <v>0</v>
      </c>
      <c r="W994" s="4" t="s">
        <v>94</v>
      </c>
      <c r="X994" s="4" t="s">
        <v>94</v>
      </c>
      <c r="Y994" s="4" t="s">
        <v>94</v>
      </c>
      <c r="Z994" s="4" t="s">
        <v>95</v>
      </c>
      <c r="AA994" s="4" t="s">
        <v>95</v>
      </c>
      <c r="AB994" s="4" t="s">
        <v>95</v>
      </c>
      <c r="AC994" s="4" t="s">
        <v>91</v>
      </c>
      <c r="AD994" s="4" t="s">
        <v>91</v>
      </c>
      <c r="AE994" s="4">
        <v>0</v>
      </c>
      <c r="AF994" s="4">
        <v>0</v>
      </c>
      <c r="AG994" s="4">
        <f>tussenblad!J983</f>
        <v>0</v>
      </c>
      <c r="AH994" s="4">
        <f>tussenblad!I983</f>
        <v>0</v>
      </c>
    </row>
    <row r="995" spans="1:34" x14ac:dyDescent="0.2">
      <c r="A995" s="4" t="s">
        <v>93</v>
      </c>
      <c r="B995" s="4" t="str">
        <f>IF(C995=0,"&lt;BLANK&gt;",Basisgegevens!$F$3)</f>
        <v>&lt;BLANK&gt;</v>
      </c>
      <c r="C995" s="4">
        <f>tussenblad!E984</f>
        <v>0</v>
      </c>
      <c r="D995" s="4">
        <f>tussenblad!H984</f>
        <v>0</v>
      </c>
      <c r="E995" s="25">
        <f>tussenblad!N984</f>
        <v>0</v>
      </c>
      <c r="F995" s="4">
        <f>tussenblad!O984</f>
        <v>0</v>
      </c>
      <c r="G995" s="4">
        <f>tussenblad!P984</f>
        <v>0</v>
      </c>
      <c r="H995" s="25">
        <f>tussenblad!BT984</f>
        <v>0</v>
      </c>
      <c r="I995" s="4">
        <f>tussenblad!Q984</f>
        <v>0</v>
      </c>
      <c r="J995" s="26">
        <f>tussenblad!R984</f>
        <v>0</v>
      </c>
      <c r="K995" s="4">
        <f>IF(tussenblad!$F984="HC","",tussenblad!F984)</f>
        <v>0</v>
      </c>
      <c r="L995" s="4">
        <f>IF(tussenblad!$F984="HC",1,0)</f>
        <v>0</v>
      </c>
      <c r="M995" s="4" t="str">
        <f>IF(tussenblad!V984="Uit",2,"")</f>
        <v/>
      </c>
      <c r="N995" s="4">
        <f>tussenblad!W984</f>
        <v>0</v>
      </c>
      <c r="O995" s="4">
        <f>tussenblad!BV984</f>
        <v>0</v>
      </c>
      <c r="P995" s="4">
        <f>tussenblad!BW984</f>
        <v>0</v>
      </c>
      <c r="Q995" s="4">
        <f>tussenblad!BX984</f>
        <v>0</v>
      </c>
      <c r="R995" s="4">
        <f>tussenblad!BY984</f>
        <v>0</v>
      </c>
      <c r="S995" s="4">
        <f>tussenblad!BZ984</f>
        <v>0</v>
      </c>
      <c r="T995" s="4">
        <f>tussenblad!CA984</f>
        <v>0</v>
      </c>
      <c r="U995" s="4">
        <f>tussenblad!CB984</f>
        <v>0</v>
      </c>
      <c r="V995" s="4">
        <f>tussenblad!CC984</f>
        <v>0</v>
      </c>
      <c r="W995" s="4" t="s">
        <v>94</v>
      </c>
      <c r="X995" s="4" t="s">
        <v>94</v>
      </c>
      <c r="Y995" s="4" t="s">
        <v>94</v>
      </c>
      <c r="Z995" s="4" t="s">
        <v>95</v>
      </c>
      <c r="AA995" s="4" t="s">
        <v>95</v>
      </c>
      <c r="AB995" s="4" t="s">
        <v>95</v>
      </c>
      <c r="AC995" s="4" t="s">
        <v>91</v>
      </c>
      <c r="AD995" s="4" t="s">
        <v>91</v>
      </c>
      <c r="AE995" s="4">
        <v>0</v>
      </c>
      <c r="AF995" s="4">
        <v>0</v>
      </c>
      <c r="AG995" s="4">
        <f>tussenblad!J984</f>
        <v>0</v>
      </c>
      <c r="AH995" s="4">
        <f>tussenblad!I984</f>
        <v>0</v>
      </c>
    </row>
    <row r="996" spans="1:34" x14ac:dyDescent="0.2">
      <c r="A996" s="4" t="s">
        <v>93</v>
      </c>
      <c r="B996" s="4" t="str">
        <f>IF(C996=0,"&lt;BLANK&gt;",Basisgegevens!$F$3)</f>
        <v>&lt;BLANK&gt;</v>
      </c>
      <c r="C996" s="4">
        <f>tussenblad!E985</f>
        <v>0</v>
      </c>
      <c r="D996" s="4">
        <f>tussenblad!H985</f>
        <v>0</v>
      </c>
      <c r="E996" s="25">
        <f>tussenblad!N985</f>
        <v>0</v>
      </c>
      <c r="F996" s="4">
        <f>tussenblad!O985</f>
        <v>0</v>
      </c>
      <c r="G996" s="4">
        <f>tussenblad!P985</f>
        <v>0</v>
      </c>
      <c r="H996" s="25">
        <f>tussenblad!BT985</f>
        <v>0</v>
      </c>
      <c r="I996" s="4">
        <f>tussenblad!Q985</f>
        <v>0</v>
      </c>
      <c r="J996" s="26">
        <f>tussenblad!R985</f>
        <v>0</v>
      </c>
      <c r="K996" s="4">
        <f>IF(tussenblad!$F985="HC","",tussenblad!F985)</f>
        <v>0</v>
      </c>
      <c r="L996" s="4">
        <f>IF(tussenblad!$F985="HC",1,0)</f>
        <v>0</v>
      </c>
      <c r="M996" s="4" t="str">
        <f>IF(tussenblad!V985="Uit",2,"")</f>
        <v/>
      </c>
      <c r="N996" s="4">
        <f>tussenblad!W985</f>
        <v>0</v>
      </c>
      <c r="O996" s="4">
        <f>tussenblad!BV985</f>
        <v>0</v>
      </c>
      <c r="P996" s="4">
        <f>tussenblad!BW985</f>
        <v>0</v>
      </c>
      <c r="Q996" s="4">
        <f>tussenblad!BX985</f>
        <v>0</v>
      </c>
      <c r="R996" s="4">
        <f>tussenblad!BY985</f>
        <v>0</v>
      </c>
      <c r="S996" s="4">
        <f>tussenblad!BZ985</f>
        <v>0</v>
      </c>
      <c r="T996" s="4">
        <f>tussenblad!CA985</f>
        <v>0</v>
      </c>
      <c r="U996" s="4">
        <f>tussenblad!CB985</f>
        <v>0</v>
      </c>
      <c r="V996" s="4">
        <f>tussenblad!CC985</f>
        <v>0</v>
      </c>
      <c r="W996" s="4" t="s">
        <v>94</v>
      </c>
      <c r="X996" s="4" t="s">
        <v>94</v>
      </c>
      <c r="Y996" s="4" t="s">
        <v>94</v>
      </c>
      <c r="Z996" s="4" t="s">
        <v>95</v>
      </c>
      <c r="AA996" s="4" t="s">
        <v>95</v>
      </c>
      <c r="AB996" s="4" t="s">
        <v>95</v>
      </c>
      <c r="AC996" s="4" t="s">
        <v>91</v>
      </c>
      <c r="AD996" s="4" t="s">
        <v>91</v>
      </c>
      <c r="AE996" s="4">
        <v>0</v>
      </c>
      <c r="AF996" s="4">
        <v>0</v>
      </c>
      <c r="AG996" s="4">
        <f>tussenblad!J985</f>
        <v>0</v>
      </c>
      <c r="AH996" s="4">
        <f>tussenblad!I985</f>
        <v>0</v>
      </c>
    </row>
    <row r="997" spans="1:34" x14ac:dyDescent="0.2">
      <c r="A997" s="4" t="s">
        <v>93</v>
      </c>
      <c r="B997" s="4" t="str">
        <f>IF(C997=0,"&lt;BLANK&gt;",Basisgegevens!$F$3)</f>
        <v>&lt;BLANK&gt;</v>
      </c>
      <c r="C997" s="4">
        <f>tussenblad!E986</f>
        <v>0</v>
      </c>
      <c r="D997" s="4">
        <f>tussenblad!H986</f>
        <v>0</v>
      </c>
      <c r="E997" s="25">
        <f>tussenblad!N986</f>
        <v>0</v>
      </c>
      <c r="F997" s="4">
        <f>tussenblad!O986</f>
        <v>0</v>
      </c>
      <c r="G997" s="4">
        <f>tussenblad!P986</f>
        <v>0</v>
      </c>
      <c r="H997" s="25">
        <f>tussenblad!BT986</f>
        <v>0</v>
      </c>
      <c r="I997" s="4">
        <f>tussenblad!Q986</f>
        <v>0</v>
      </c>
      <c r="J997" s="26">
        <f>tussenblad!R986</f>
        <v>0</v>
      </c>
      <c r="K997" s="4">
        <f>IF(tussenblad!$F986="HC","",tussenblad!F986)</f>
        <v>0</v>
      </c>
      <c r="L997" s="4">
        <f>IF(tussenblad!$F986="HC",1,0)</f>
        <v>0</v>
      </c>
      <c r="M997" s="4" t="str">
        <f>IF(tussenblad!V986="Uit",2,"")</f>
        <v/>
      </c>
      <c r="N997" s="4">
        <f>tussenblad!W986</f>
        <v>0</v>
      </c>
      <c r="O997" s="4">
        <f>tussenblad!BV986</f>
        <v>0</v>
      </c>
      <c r="P997" s="4">
        <f>tussenblad!BW986</f>
        <v>0</v>
      </c>
      <c r="Q997" s="4">
        <f>tussenblad!BX986</f>
        <v>0</v>
      </c>
      <c r="R997" s="4">
        <f>tussenblad!BY986</f>
        <v>0</v>
      </c>
      <c r="S997" s="4">
        <f>tussenblad!BZ986</f>
        <v>0</v>
      </c>
      <c r="T997" s="4">
        <f>tussenblad!CA986</f>
        <v>0</v>
      </c>
      <c r="U997" s="4">
        <f>tussenblad!CB986</f>
        <v>0</v>
      </c>
      <c r="V997" s="4">
        <f>tussenblad!CC986</f>
        <v>0</v>
      </c>
      <c r="W997" s="4" t="s">
        <v>94</v>
      </c>
      <c r="X997" s="4" t="s">
        <v>94</v>
      </c>
      <c r="Y997" s="4" t="s">
        <v>94</v>
      </c>
      <c r="Z997" s="4" t="s">
        <v>95</v>
      </c>
      <c r="AA997" s="4" t="s">
        <v>95</v>
      </c>
      <c r="AB997" s="4" t="s">
        <v>95</v>
      </c>
      <c r="AC997" s="4" t="s">
        <v>91</v>
      </c>
      <c r="AD997" s="4" t="s">
        <v>91</v>
      </c>
      <c r="AE997" s="4">
        <v>0</v>
      </c>
      <c r="AF997" s="4">
        <v>0</v>
      </c>
      <c r="AG997" s="4">
        <f>tussenblad!J986</f>
        <v>0</v>
      </c>
      <c r="AH997" s="4">
        <f>tussenblad!I986</f>
        <v>0</v>
      </c>
    </row>
    <row r="998" spans="1:34" x14ac:dyDescent="0.2">
      <c r="A998" s="4" t="s">
        <v>93</v>
      </c>
      <c r="B998" s="4" t="str">
        <f>IF(C998=0,"&lt;BLANK&gt;",Basisgegevens!$F$3)</f>
        <v>&lt;BLANK&gt;</v>
      </c>
      <c r="C998" s="4">
        <f>tussenblad!E987</f>
        <v>0</v>
      </c>
      <c r="D998" s="4">
        <f>tussenblad!H987</f>
        <v>0</v>
      </c>
      <c r="E998" s="25">
        <f>tussenblad!N987</f>
        <v>0</v>
      </c>
      <c r="F998" s="4">
        <f>tussenblad!O987</f>
        <v>0</v>
      </c>
      <c r="G998" s="4">
        <f>tussenblad!P987</f>
        <v>0</v>
      </c>
      <c r="H998" s="25">
        <f>tussenblad!BT987</f>
        <v>0</v>
      </c>
      <c r="I998" s="4">
        <f>tussenblad!Q987</f>
        <v>0</v>
      </c>
      <c r="J998" s="26">
        <f>tussenblad!R987</f>
        <v>0</v>
      </c>
      <c r="K998" s="4">
        <f>IF(tussenblad!$F987="HC","",tussenblad!F987)</f>
        <v>0</v>
      </c>
      <c r="L998" s="4">
        <f>IF(tussenblad!$F987="HC",1,0)</f>
        <v>0</v>
      </c>
      <c r="M998" s="4" t="str">
        <f>IF(tussenblad!V987="Uit",2,"")</f>
        <v/>
      </c>
      <c r="N998" s="4">
        <f>tussenblad!W987</f>
        <v>0</v>
      </c>
      <c r="O998" s="4">
        <f>tussenblad!BV987</f>
        <v>0</v>
      </c>
      <c r="P998" s="4">
        <f>tussenblad!BW987</f>
        <v>0</v>
      </c>
      <c r="Q998" s="4">
        <f>tussenblad!BX987</f>
        <v>0</v>
      </c>
      <c r="R998" s="4">
        <f>tussenblad!BY987</f>
        <v>0</v>
      </c>
      <c r="S998" s="4">
        <f>tussenblad!BZ987</f>
        <v>0</v>
      </c>
      <c r="T998" s="4">
        <f>tussenblad!CA987</f>
        <v>0</v>
      </c>
      <c r="U998" s="4">
        <f>tussenblad!CB987</f>
        <v>0</v>
      </c>
      <c r="V998" s="4">
        <f>tussenblad!CC987</f>
        <v>0</v>
      </c>
      <c r="W998" s="4" t="s">
        <v>94</v>
      </c>
      <c r="X998" s="4" t="s">
        <v>94</v>
      </c>
      <c r="Y998" s="4" t="s">
        <v>94</v>
      </c>
      <c r="Z998" s="4" t="s">
        <v>95</v>
      </c>
      <c r="AA998" s="4" t="s">
        <v>95</v>
      </c>
      <c r="AB998" s="4" t="s">
        <v>95</v>
      </c>
      <c r="AC998" s="4" t="s">
        <v>91</v>
      </c>
      <c r="AD998" s="4" t="s">
        <v>91</v>
      </c>
      <c r="AE998" s="4">
        <v>0</v>
      </c>
      <c r="AF998" s="4">
        <v>0</v>
      </c>
      <c r="AG998" s="4">
        <f>tussenblad!J987</f>
        <v>0</v>
      </c>
      <c r="AH998" s="4">
        <f>tussenblad!I987</f>
        <v>0</v>
      </c>
    </row>
    <row r="999" spans="1:34" x14ac:dyDescent="0.2">
      <c r="A999" s="4" t="s">
        <v>93</v>
      </c>
      <c r="B999" s="4" t="str">
        <f>IF(C999=0,"&lt;BLANK&gt;",Basisgegevens!$F$3)</f>
        <v>&lt;BLANK&gt;</v>
      </c>
      <c r="C999" s="4">
        <f>tussenblad!E988</f>
        <v>0</v>
      </c>
      <c r="D999" s="4">
        <f>tussenblad!H988</f>
        <v>0</v>
      </c>
      <c r="E999" s="25">
        <f>tussenblad!N988</f>
        <v>0</v>
      </c>
      <c r="F999" s="4">
        <f>tussenblad!O988</f>
        <v>0</v>
      </c>
      <c r="G999" s="4">
        <f>tussenblad!P988</f>
        <v>0</v>
      </c>
      <c r="H999" s="25">
        <f>tussenblad!BT988</f>
        <v>0</v>
      </c>
      <c r="I999" s="4">
        <f>tussenblad!Q988</f>
        <v>0</v>
      </c>
      <c r="J999" s="26">
        <f>tussenblad!R988</f>
        <v>0</v>
      </c>
      <c r="K999" s="4">
        <f>IF(tussenblad!$F988="HC","",tussenblad!F988)</f>
        <v>0</v>
      </c>
      <c r="L999" s="4">
        <f>IF(tussenblad!$F988="HC",1,0)</f>
        <v>0</v>
      </c>
      <c r="M999" s="4" t="str">
        <f>IF(tussenblad!V988="Uit",2,"")</f>
        <v/>
      </c>
      <c r="N999" s="4">
        <f>tussenblad!W988</f>
        <v>0</v>
      </c>
      <c r="O999" s="4">
        <f>tussenblad!BV988</f>
        <v>0</v>
      </c>
      <c r="P999" s="4">
        <f>tussenblad!BW988</f>
        <v>0</v>
      </c>
      <c r="Q999" s="4">
        <f>tussenblad!BX988</f>
        <v>0</v>
      </c>
      <c r="R999" s="4">
        <f>tussenblad!BY988</f>
        <v>0</v>
      </c>
      <c r="S999" s="4">
        <f>tussenblad!BZ988</f>
        <v>0</v>
      </c>
      <c r="T999" s="4">
        <f>tussenblad!CA988</f>
        <v>0</v>
      </c>
      <c r="U999" s="4">
        <f>tussenblad!CB988</f>
        <v>0</v>
      </c>
      <c r="V999" s="4">
        <f>tussenblad!CC988</f>
        <v>0</v>
      </c>
      <c r="W999" s="4" t="s">
        <v>94</v>
      </c>
      <c r="X999" s="4" t="s">
        <v>94</v>
      </c>
      <c r="Y999" s="4" t="s">
        <v>94</v>
      </c>
      <c r="Z999" s="4" t="s">
        <v>95</v>
      </c>
      <c r="AA999" s="4" t="s">
        <v>95</v>
      </c>
      <c r="AB999" s="4" t="s">
        <v>95</v>
      </c>
      <c r="AC999" s="4" t="s">
        <v>91</v>
      </c>
      <c r="AD999" s="4" t="s">
        <v>91</v>
      </c>
      <c r="AE999" s="4">
        <v>0</v>
      </c>
      <c r="AF999" s="4">
        <v>0</v>
      </c>
      <c r="AG999" s="4">
        <f>tussenblad!J988</f>
        <v>0</v>
      </c>
      <c r="AH999" s="4">
        <f>tussenblad!I988</f>
        <v>0</v>
      </c>
    </row>
    <row r="1000" spans="1:34" x14ac:dyDescent="0.2">
      <c r="A1000" s="4" t="s">
        <v>93</v>
      </c>
      <c r="B1000" s="4" t="str">
        <f>IF(C1000=0,"&lt;BLANK&gt;",Basisgegevens!$F$3)</f>
        <v>&lt;BLANK&gt;</v>
      </c>
      <c r="C1000" s="4">
        <f>tussenblad!E989</f>
        <v>0</v>
      </c>
      <c r="D1000" s="4">
        <f>tussenblad!H989</f>
        <v>0</v>
      </c>
      <c r="E1000" s="25">
        <f>tussenblad!N989</f>
        <v>0</v>
      </c>
      <c r="F1000" s="4">
        <f>tussenblad!O989</f>
        <v>0</v>
      </c>
      <c r="G1000" s="4">
        <f>tussenblad!P989</f>
        <v>0</v>
      </c>
      <c r="H1000" s="25">
        <f>tussenblad!BT989</f>
        <v>0</v>
      </c>
      <c r="I1000" s="4">
        <f>tussenblad!Q989</f>
        <v>0</v>
      </c>
      <c r="J1000" s="26">
        <f>tussenblad!R989</f>
        <v>0</v>
      </c>
      <c r="K1000" s="4">
        <f>IF(tussenblad!$F989="HC","",tussenblad!F989)</f>
        <v>0</v>
      </c>
      <c r="L1000" s="4">
        <f>IF(tussenblad!$F989="HC",1,0)</f>
        <v>0</v>
      </c>
      <c r="M1000" s="4" t="str">
        <f>IF(tussenblad!V989="Uit",2,"")</f>
        <v/>
      </c>
      <c r="N1000" s="4">
        <f>tussenblad!W989</f>
        <v>0</v>
      </c>
      <c r="O1000" s="4">
        <f>tussenblad!BV989</f>
        <v>0</v>
      </c>
      <c r="P1000" s="4">
        <f>tussenblad!BW989</f>
        <v>0</v>
      </c>
      <c r="Q1000" s="4">
        <f>tussenblad!BX989</f>
        <v>0</v>
      </c>
      <c r="R1000" s="4">
        <f>tussenblad!BY989</f>
        <v>0</v>
      </c>
      <c r="S1000" s="4">
        <f>tussenblad!BZ989</f>
        <v>0</v>
      </c>
      <c r="T1000" s="4">
        <f>tussenblad!CA989</f>
        <v>0</v>
      </c>
      <c r="U1000" s="4">
        <f>tussenblad!CB989</f>
        <v>0</v>
      </c>
      <c r="V1000" s="4">
        <f>tussenblad!CC989</f>
        <v>0</v>
      </c>
      <c r="W1000" s="4" t="s">
        <v>94</v>
      </c>
      <c r="X1000" s="4" t="s">
        <v>94</v>
      </c>
      <c r="Y1000" s="4" t="s">
        <v>94</v>
      </c>
      <c r="Z1000" s="4" t="s">
        <v>95</v>
      </c>
      <c r="AA1000" s="4" t="s">
        <v>95</v>
      </c>
      <c r="AB1000" s="4" t="s">
        <v>95</v>
      </c>
      <c r="AC1000" s="4" t="s">
        <v>91</v>
      </c>
      <c r="AD1000" s="4" t="s">
        <v>91</v>
      </c>
      <c r="AE1000" s="4">
        <v>0</v>
      </c>
      <c r="AF1000" s="4">
        <v>0</v>
      </c>
      <c r="AG1000" s="4">
        <f>tussenblad!J989</f>
        <v>0</v>
      </c>
      <c r="AH1000" s="4">
        <f>tussenblad!I989</f>
        <v>0</v>
      </c>
    </row>
    <row r="1001" spans="1:34" x14ac:dyDescent="0.2">
      <c r="A1001" s="4" t="s">
        <v>93</v>
      </c>
      <c r="B1001" s="4" t="str">
        <f>IF(C1001=0,"&lt;BLANK&gt;",Basisgegevens!$F$3)</f>
        <v>&lt;BLANK&gt;</v>
      </c>
      <c r="C1001" s="4">
        <f>tussenblad!E990</f>
        <v>0</v>
      </c>
      <c r="D1001" s="4">
        <f>tussenblad!H990</f>
        <v>0</v>
      </c>
      <c r="E1001" s="25">
        <f>tussenblad!N990</f>
        <v>0</v>
      </c>
      <c r="F1001" s="4">
        <f>tussenblad!O990</f>
        <v>0</v>
      </c>
      <c r="G1001" s="4">
        <f>tussenblad!P990</f>
        <v>0</v>
      </c>
      <c r="H1001" s="25">
        <f>tussenblad!BT990</f>
        <v>0</v>
      </c>
      <c r="I1001" s="4">
        <f>tussenblad!Q990</f>
        <v>0</v>
      </c>
      <c r="J1001" s="26">
        <f>tussenblad!R990</f>
        <v>0</v>
      </c>
      <c r="K1001" s="4">
        <f>IF(tussenblad!$F990="HC","",tussenblad!F990)</f>
        <v>0</v>
      </c>
      <c r="L1001" s="4">
        <f>IF(tussenblad!$F990="HC",1,0)</f>
        <v>0</v>
      </c>
      <c r="M1001" s="4" t="str">
        <f>IF(tussenblad!V990="Uit",2,"")</f>
        <v/>
      </c>
      <c r="N1001" s="4">
        <f>tussenblad!W990</f>
        <v>0</v>
      </c>
      <c r="O1001" s="4">
        <f>tussenblad!BV990</f>
        <v>0</v>
      </c>
      <c r="P1001" s="4">
        <f>tussenblad!BW990</f>
        <v>0</v>
      </c>
      <c r="Q1001" s="4">
        <f>tussenblad!BX990</f>
        <v>0</v>
      </c>
      <c r="R1001" s="4">
        <f>tussenblad!BY990</f>
        <v>0</v>
      </c>
      <c r="S1001" s="4">
        <f>tussenblad!BZ990</f>
        <v>0</v>
      </c>
      <c r="T1001" s="4">
        <f>tussenblad!CA990</f>
        <v>0</v>
      </c>
      <c r="U1001" s="4">
        <f>tussenblad!CB990</f>
        <v>0</v>
      </c>
      <c r="V1001" s="4">
        <f>tussenblad!CC990</f>
        <v>0</v>
      </c>
      <c r="W1001" s="4" t="s">
        <v>94</v>
      </c>
      <c r="X1001" s="4" t="s">
        <v>94</v>
      </c>
      <c r="Y1001" s="4" t="s">
        <v>94</v>
      </c>
      <c r="Z1001" s="4" t="s">
        <v>95</v>
      </c>
      <c r="AA1001" s="4" t="s">
        <v>95</v>
      </c>
      <c r="AB1001" s="4" t="s">
        <v>95</v>
      </c>
      <c r="AC1001" s="4" t="s">
        <v>91</v>
      </c>
      <c r="AD1001" s="4" t="s">
        <v>91</v>
      </c>
      <c r="AE1001" s="4">
        <v>0</v>
      </c>
      <c r="AF1001" s="4">
        <v>0</v>
      </c>
      <c r="AG1001" s="4">
        <f>tussenblad!J990</f>
        <v>0</v>
      </c>
      <c r="AH1001" s="4">
        <f>tussenblad!I990</f>
        <v>0</v>
      </c>
    </row>
    <row r="1002" spans="1:34" x14ac:dyDescent="0.2">
      <c r="A1002" s="4" t="s">
        <v>93</v>
      </c>
      <c r="B1002" s="4" t="str">
        <f>IF(C1002=0,"&lt;BLANK&gt;",Basisgegevens!$F$3)</f>
        <v>&lt;BLANK&gt;</v>
      </c>
      <c r="C1002" s="4">
        <f>tussenblad!E991</f>
        <v>0</v>
      </c>
      <c r="D1002" s="4">
        <f>tussenblad!H991</f>
        <v>0</v>
      </c>
      <c r="E1002" s="25">
        <f>tussenblad!N991</f>
        <v>0</v>
      </c>
      <c r="F1002" s="4">
        <f>tussenblad!O991</f>
        <v>0</v>
      </c>
      <c r="G1002" s="4">
        <f>tussenblad!P991</f>
        <v>0</v>
      </c>
      <c r="H1002" s="25">
        <f>tussenblad!BT991</f>
        <v>0</v>
      </c>
      <c r="I1002" s="4">
        <f>tussenblad!Q991</f>
        <v>0</v>
      </c>
      <c r="J1002" s="26">
        <f>tussenblad!R991</f>
        <v>0</v>
      </c>
      <c r="K1002" s="4">
        <f>IF(tussenblad!$F991="HC","",tussenblad!F991)</f>
        <v>0</v>
      </c>
      <c r="L1002" s="4">
        <f>IF(tussenblad!$F991="HC",1,0)</f>
        <v>0</v>
      </c>
      <c r="M1002" s="4" t="str">
        <f>IF(tussenblad!V991="Uit",2,"")</f>
        <v/>
      </c>
      <c r="N1002" s="4">
        <f>tussenblad!W991</f>
        <v>0</v>
      </c>
      <c r="O1002" s="4">
        <f>tussenblad!BV991</f>
        <v>0</v>
      </c>
      <c r="P1002" s="4">
        <f>tussenblad!BW991</f>
        <v>0</v>
      </c>
      <c r="Q1002" s="4">
        <f>tussenblad!BX991</f>
        <v>0</v>
      </c>
      <c r="R1002" s="4">
        <f>tussenblad!BY991</f>
        <v>0</v>
      </c>
      <c r="S1002" s="4">
        <f>tussenblad!BZ991</f>
        <v>0</v>
      </c>
      <c r="T1002" s="4">
        <f>tussenblad!CA991</f>
        <v>0</v>
      </c>
      <c r="U1002" s="4">
        <f>tussenblad!CB991</f>
        <v>0</v>
      </c>
      <c r="V1002" s="4">
        <f>tussenblad!CC991</f>
        <v>0</v>
      </c>
      <c r="W1002" s="4" t="s">
        <v>94</v>
      </c>
      <c r="X1002" s="4" t="s">
        <v>94</v>
      </c>
      <c r="Y1002" s="4" t="s">
        <v>94</v>
      </c>
      <c r="Z1002" s="4" t="s">
        <v>95</v>
      </c>
      <c r="AA1002" s="4" t="s">
        <v>95</v>
      </c>
      <c r="AB1002" s="4" t="s">
        <v>95</v>
      </c>
      <c r="AC1002" s="4" t="s">
        <v>91</v>
      </c>
      <c r="AD1002" s="4" t="s">
        <v>91</v>
      </c>
      <c r="AE1002" s="4">
        <v>0</v>
      </c>
      <c r="AF1002" s="4">
        <v>0</v>
      </c>
      <c r="AG1002" s="4">
        <f>tussenblad!J991</f>
        <v>0</v>
      </c>
      <c r="AH1002" s="4">
        <f>tussenblad!I991</f>
        <v>0</v>
      </c>
    </row>
    <row r="1003" spans="1:34" x14ac:dyDescent="0.2">
      <c r="A1003" s="4" t="s">
        <v>93</v>
      </c>
      <c r="B1003" s="4" t="str">
        <f>IF(C1003=0,"&lt;BLANK&gt;",Basisgegevens!$F$3)</f>
        <v>&lt;BLANK&gt;</v>
      </c>
      <c r="C1003" s="4">
        <f>tussenblad!E992</f>
        <v>0</v>
      </c>
      <c r="D1003" s="4">
        <f>tussenblad!H992</f>
        <v>0</v>
      </c>
      <c r="E1003" s="25">
        <f>tussenblad!N992</f>
        <v>0</v>
      </c>
      <c r="F1003" s="4">
        <f>tussenblad!O992</f>
        <v>0</v>
      </c>
      <c r="G1003" s="4">
        <f>tussenblad!P992</f>
        <v>0</v>
      </c>
      <c r="H1003" s="25">
        <f>tussenblad!BT992</f>
        <v>0</v>
      </c>
      <c r="I1003" s="4">
        <f>tussenblad!Q992</f>
        <v>0</v>
      </c>
      <c r="J1003" s="26">
        <f>tussenblad!R992</f>
        <v>0</v>
      </c>
      <c r="K1003" s="4">
        <f>IF(tussenblad!$F992="HC","",tussenblad!F992)</f>
        <v>0</v>
      </c>
      <c r="L1003" s="4">
        <f>IF(tussenblad!$F992="HC",1,0)</f>
        <v>0</v>
      </c>
      <c r="M1003" s="4" t="str">
        <f>IF(tussenblad!V992="Uit",2,"")</f>
        <v/>
      </c>
      <c r="N1003" s="4">
        <f>tussenblad!W992</f>
        <v>0</v>
      </c>
      <c r="O1003" s="4">
        <f>tussenblad!BV992</f>
        <v>0</v>
      </c>
      <c r="P1003" s="4">
        <f>tussenblad!BW992</f>
        <v>0</v>
      </c>
      <c r="Q1003" s="4">
        <f>tussenblad!BX992</f>
        <v>0</v>
      </c>
      <c r="R1003" s="4">
        <f>tussenblad!BY992</f>
        <v>0</v>
      </c>
      <c r="S1003" s="4">
        <f>tussenblad!BZ992</f>
        <v>0</v>
      </c>
      <c r="T1003" s="4">
        <f>tussenblad!CA992</f>
        <v>0</v>
      </c>
      <c r="U1003" s="4">
        <f>tussenblad!CB992</f>
        <v>0</v>
      </c>
      <c r="V1003" s="4">
        <f>tussenblad!CC992</f>
        <v>0</v>
      </c>
      <c r="W1003" s="4" t="s">
        <v>94</v>
      </c>
      <c r="X1003" s="4" t="s">
        <v>94</v>
      </c>
      <c r="Y1003" s="4" t="s">
        <v>94</v>
      </c>
      <c r="Z1003" s="4" t="s">
        <v>95</v>
      </c>
      <c r="AA1003" s="4" t="s">
        <v>95</v>
      </c>
      <c r="AB1003" s="4" t="s">
        <v>95</v>
      </c>
      <c r="AC1003" s="4" t="s">
        <v>91</v>
      </c>
      <c r="AD1003" s="4" t="s">
        <v>91</v>
      </c>
      <c r="AE1003" s="4">
        <v>0</v>
      </c>
      <c r="AF1003" s="4">
        <v>0</v>
      </c>
      <c r="AG1003" s="4">
        <f>tussenblad!J992</f>
        <v>0</v>
      </c>
      <c r="AH1003" s="4">
        <f>tussenblad!I992</f>
        <v>0</v>
      </c>
    </row>
    <row r="1004" spans="1:34" x14ac:dyDescent="0.2">
      <c r="A1004" s="4" t="s">
        <v>93</v>
      </c>
      <c r="B1004" s="4" t="str">
        <f>IF(C1004=0,"&lt;BLANK&gt;",Basisgegevens!$F$3)</f>
        <v>&lt;BLANK&gt;</v>
      </c>
      <c r="C1004" s="4">
        <f>tussenblad!E993</f>
        <v>0</v>
      </c>
      <c r="D1004" s="4">
        <f>tussenblad!H993</f>
        <v>0</v>
      </c>
      <c r="E1004" s="25">
        <f>tussenblad!N993</f>
        <v>0</v>
      </c>
      <c r="F1004" s="4">
        <f>tussenblad!O993</f>
        <v>0</v>
      </c>
      <c r="G1004" s="4">
        <f>tussenblad!P993</f>
        <v>0</v>
      </c>
      <c r="H1004" s="25">
        <f>tussenblad!BT993</f>
        <v>0</v>
      </c>
      <c r="I1004" s="4">
        <f>tussenblad!Q993</f>
        <v>0</v>
      </c>
      <c r="J1004" s="26">
        <f>tussenblad!R993</f>
        <v>0</v>
      </c>
      <c r="K1004" s="4">
        <f>IF(tussenblad!$F993="HC","",tussenblad!F993)</f>
        <v>0</v>
      </c>
      <c r="L1004" s="4">
        <f>IF(tussenblad!$F993="HC",1,0)</f>
        <v>0</v>
      </c>
      <c r="M1004" s="4" t="str">
        <f>IF(tussenblad!V993="Uit",2,"")</f>
        <v/>
      </c>
      <c r="N1004" s="4">
        <f>tussenblad!W993</f>
        <v>0</v>
      </c>
      <c r="O1004" s="4">
        <f>tussenblad!BV993</f>
        <v>0</v>
      </c>
      <c r="P1004" s="4">
        <f>tussenblad!BW993</f>
        <v>0</v>
      </c>
      <c r="Q1004" s="4">
        <f>tussenblad!BX993</f>
        <v>0</v>
      </c>
      <c r="R1004" s="4">
        <f>tussenblad!BY993</f>
        <v>0</v>
      </c>
      <c r="S1004" s="4">
        <f>tussenblad!BZ993</f>
        <v>0</v>
      </c>
      <c r="T1004" s="4">
        <f>tussenblad!CA993</f>
        <v>0</v>
      </c>
      <c r="U1004" s="4">
        <f>tussenblad!CB993</f>
        <v>0</v>
      </c>
      <c r="V1004" s="4">
        <f>tussenblad!CC993</f>
        <v>0</v>
      </c>
      <c r="W1004" s="4" t="s">
        <v>94</v>
      </c>
      <c r="X1004" s="4" t="s">
        <v>94</v>
      </c>
      <c r="Y1004" s="4" t="s">
        <v>94</v>
      </c>
      <c r="Z1004" s="4" t="s">
        <v>95</v>
      </c>
      <c r="AA1004" s="4" t="s">
        <v>95</v>
      </c>
      <c r="AB1004" s="4" t="s">
        <v>95</v>
      </c>
      <c r="AC1004" s="4" t="s">
        <v>91</v>
      </c>
      <c r="AD1004" s="4" t="s">
        <v>91</v>
      </c>
      <c r="AE1004" s="4">
        <v>0</v>
      </c>
      <c r="AF1004" s="4">
        <v>0</v>
      </c>
      <c r="AG1004" s="4">
        <f>tussenblad!J993</f>
        <v>0</v>
      </c>
      <c r="AH1004" s="4">
        <f>tussenblad!I993</f>
        <v>0</v>
      </c>
    </row>
    <row r="1005" spans="1:34" x14ac:dyDescent="0.2">
      <c r="A1005" s="4" t="s">
        <v>93</v>
      </c>
      <c r="B1005" s="4" t="str">
        <f>IF(C1005=0,"&lt;BLANK&gt;",Basisgegevens!$F$3)</f>
        <v>&lt;BLANK&gt;</v>
      </c>
      <c r="C1005" s="4">
        <f>tussenblad!E994</f>
        <v>0</v>
      </c>
      <c r="D1005" s="4">
        <f>tussenblad!H994</f>
        <v>0</v>
      </c>
      <c r="E1005" s="25">
        <f>tussenblad!N994</f>
        <v>0</v>
      </c>
      <c r="F1005" s="4">
        <f>tussenblad!O994</f>
        <v>0</v>
      </c>
      <c r="G1005" s="4">
        <f>tussenblad!P994</f>
        <v>0</v>
      </c>
      <c r="H1005" s="25">
        <f>tussenblad!BT994</f>
        <v>0</v>
      </c>
      <c r="I1005" s="4">
        <f>tussenblad!Q994</f>
        <v>0</v>
      </c>
      <c r="J1005" s="26">
        <f>tussenblad!R994</f>
        <v>0</v>
      </c>
      <c r="K1005" s="4">
        <f>IF(tussenblad!$F994="HC","",tussenblad!F994)</f>
        <v>0</v>
      </c>
      <c r="L1005" s="4">
        <f>IF(tussenblad!$F994="HC",1,0)</f>
        <v>0</v>
      </c>
      <c r="M1005" s="4" t="str">
        <f>IF(tussenblad!V994="Uit",2,"")</f>
        <v/>
      </c>
      <c r="N1005" s="4">
        <f>tussenblad!W994</f>
        <v>0</v>
      </c>
      <c r="O1005" s="4">
        <f>tussenblad!BV994</f>
        <v>0</v>
      </c>
      <c r="P1005" s="4">
        <f>tussenblad!BW994</f>
        <v>0</v>
      </c>
      <c r="Q1005" s="4">
        <f>tussenblad!BX994</f>
        <v>0</v>
      </c>
      <c r="R1005" s="4">
        <f>tussenblad!BY994</f>
        <v>0</v>
      </c>
      <c r="S1005" s="4">
        <f>tussenblad!BZ994</f>
        <v>0</v>
      </c>
      <c r="T1005" s="4">
        <f>tussenblad!CA994</f>
        <v>0</v>
      </c>
      <c r="U1005" s="4">
        <f>tussenblad!CB994</f>
        <v>0</v>
      </c>
      <c r="V1005" s="4">
        <f>tussenblad!CC994</f>
        <v>0</v>
      </c>
      <c r="W1005" s="4" t="s">
        <v>94</v>
      </c>
      <c r="X1005" s="4" t="s">
        <v>94</v>
      </c>
      <c r="Y1005" s="4" t="s">
        <v>94</v>
      </c>
      <c r="Z1005" s="4" t="s">
        <v>95</v>
      </c>
      <c r="AA1005" s="4" t="s">
        <v>95</v>
      </c>
      <c r="AB1005" s="4" t="s">
        <v>95</v>
      </c>
      <c r="AC1005" s="4" t="s">
        <v>91</v>
      </c>
      <c r="AD1005" s="4" t="s">
        <v>91</v>
      </c>
      <c r="AE1005" s="4">
        <v>0</v>
      </c>
      <c r="AF1005" s="4">
        <v>0</v>
      </c>
      <c r="AG1005" s="4">
        <f>tussenblad!J994</f>
        <v>0</v>
      </c>
      <c r="AH1005" s="4">
        <f>tussenblad!I994</f>
        <v>0</v>
      </c>
    </row>
    <row r="1006" spans="1:34" x14ac:dyDescent="0.2">
      <c r="A1006" s="4" t="s">
        <v>93</v>
      </c>
      <c r="B1006" s="4" t="str">
        <f>IF(C1006=0,"&lt;BLANK&gt;",Basisgegevens!$F$3)</f>
        <v>&lt;BLANK&gt;</v>
      </c>
      <c r="C1006" s="4">
        <f>tussenblad!E995</f>
        <v>0</v>
      </c>
      <c r="D1006" s="4">
        <f>tussenblad!H995</f>
        <v>0</v>
      </c>
      <c r="E1006" s="25">
        <f>tussenblad!N995</f>
        <v>0</v>
      </c>
      <c r="F1006" s="4">
        <f>tussenblad!O995</f>
        <v>0</v>
      </c>
      <c r="G1006" s="4">
        <f>tussenblad!P995</f>
        <v>0</v>
      </c>
      <c r="H1006" s="25">
        <f>tussenblad!BT995</f>
        <v>0</v>
      </c>
      <c r="I1006" s="4">
        <f>tussenblad!Q995</f>
        <v>0</v>
      </c>
      <c r="J1006" s="26">
        <f>tussenblad!R995</f>
        <v>0</v>
      </c>
      <c r="K1006" s="4">
        <f>IF(tussenblad!$F995="HC","",tussenblad!F995)</f>
        <v>0</v>
      </c>
      <c r="L1006" s="4">
        <f>IF(tussenblad!$F995="HC",1,0)</f>
        <v>0</v>
      </c>
      <c r="M1006" s="4" t="str">
        <f>IF(tussenblad!V995="Uit",2,"")</f>
        <v/>
      </c>
      <c r="N1006" s="4">
        <f>tussenblad!W995</f>
        <v>0</v>
      </c>
      <c r="O1006" s="4">
        <f>tussenblad!BV995</f>
        <v>0</v>
      </c>
      <c r="P1006" s="4">
        <f>tussenblad!BW995</f>
        <v>0</v>
      </c>
      <c r="Q1006" s="4">
        <f>tussenblad!BX995</f>
        <v>0</v>
      </c>
      <c r="R1006" s="4">
        <f>tussenblad!BY995</f>
        <v>0</v>
      </c>
      <c r="S1006" s="4">
        <f>tussenblad!BZ995</f>
        <v>0</v>
      </c>
      <c r="T1006" s="4">
        <f>tussenblad!CA995</f>
        <v>0</v>
      </c>
      <c r="U1006" s="4">
        <f>tussenblad!CB995</f>
        <v>0</v>
      </c>
      <c r="V1006" s="4">
        <f>tussenblad!CC995</f>
        <v>0</v>
      </c>
      <c r="W1006" s="4" t="s">
        <v>94</v>
      </c>
      <c r="X1006" s="4" t="s">
        <v>94</v>
      </c>
      <c r="Y1006" s="4" t="s">
        <v>94</v>
      </c>
      <c r="Z1006" s="4" t="s">
        <v>95</v>
      </c>
      <c r="AA1006" s="4" t="s">
        <v>95</v>
      </c>
      <c r="AB1006" s="4" t="s">
        <v>95</v>
      </c>
      <c r="AC1006" s="4" t="s">
        <v>91</v>
      </c>
      <c r="AD1006" s="4" t="s">
        <v>91</v>
      </c>
      <c r="AE1006" s="4">
        <v>0</v>
      </c>
      <c r="AF1006" s="4">
        <v>0</v>
      </c>
      <c r="AG1006" s="4">
        <f>tussenblad!J995</f>
        <v>0</v>
      </c>
      <c r="AH1006" s="4">
        <f>tussenblad!I995</f>
        <v>0</v>
      </c>
    </row>
    <row r="1007" spans="1:34" x14ac:dyDescent="0.2">
      <c r="A1007" s="4" t="s">
        <v>93</v>
      </c>
      <c r="B1007" s="4" t="str">
        <f>IF(C1007=0,"&lt;BLANK&gt;",Basisgegevens!$F$3)</f>
        <v>&lt;BLANK&gt;</v>
      </c>
      <c r="C1007" s="4">
        <f>tussenblad!E996</f>
        <v>0</v>
      </c>
      <c r="D1007" s="4">
        <f>tussenblad!H996</f>
        <v>0</v>
      </c>
      <c r="E1007" s="25">
        <f>tussenblad!N996</f>
        <v>0</v>
      </c>
      <c r="F1007" s="4">
        <f>tussenblad!O996</f>
        <v>0</v>
      </c>
      <c r="G1007" s="4">
        <f>tussenblad!P996</f>
        <v>0</v>
      </c>
      <c r="H1007" s="25">
        <f>tussenblad!BT996</f>
        <v>0</v>
      </c>
      <c r="I1007" s="4">
        <f>tussenblad!Q996</f>
        <v>0</v>
      </c>
      <c r="J1007" s="26">
        <f>tussenblad!R996</f>
        <v>0</v>
      </c>
      <c r="K1007" s="4">
        <f>IF(tussenblad!$F996="HC","",tussenblad!F996)</f>
        <v>0</v>
      </c>
      <c r="L1007" s="4">
        <f>IF(tussenblad!$F996="HC",1,0)</f>
        <v>0</v>
      </c>
      <c r="M1007" s="4" t="str">
        <f>IF(tussenblad!V996="Uit",2,"")</f>
        <v/>
      </c>
      <c r="N1007" s="4">
        <f>tussenblad!W996</f>
        <v>0</v>
      </c>
      <c r="O1007" s="4">
        <f>tussenblad!BV996</f>
        <v>0</v>
      </c>
      <c r="P1007" s="4">
        <f>tussenblad!BW996</f>
        <v>0</v>
      </c>
      <c r="Q1007" s="4">
        <f>tussenblad!BX996</f>
        <v>0</v>
      </c>
      <c r="R1007" s="4">
        <f>tussenblad!BY996</f>
        <v>0</v>
      </c>
      <c r="S1007" s="4">
        <f>tussenblad!BZ996</f>
        <v>0</v>
      </c>
      <c r="T1007" s="4">
        <f>tussenblad!CA996</f>
        <v>0</v>
      </c>
      <c r="U1007" s="4">
        <f>tussenblad!CB996</f>
        <v>0</v>
      </c>
      <c r="V1007" s="4">
        <f>tussenblad!CC996</f>
        <v>0</v>
      </c>
      <c r="W1007" s="4" t="s">
        <v>94</v>
      </c>
      <c r="X1007" s="4" t="s">
        <v>94</v>
      </c>
      <c r="Y1007" s="4" t="s">
        <v>94</v>
      </c>
      <c r="Z1007" s="4" t="s">
        <v>95</v>
      </c>
      <c r="AA1007" s="4" t="s">
        <v>95</v>
      </c>
      <c r="AB1007" s="4" t="s">
        <v>95</v>
      </c>
      <c r="AC1007" s="4" t="s">
        <v>91</v>
      </c>
      <c r="AD1007" s="4" t="s">
        <v>91</v>
      </c>
      <c r="AE1007" s="4">
        <v>0</v>
      </c>
      <c r="AF1007" s="4">
        <v>0</v>
      </c>
      <c r="AG1007" s="4">
        <f>tussenblad!J996</f>
        <v>0</v>
      </c>
      <c r="AH1007" s="4">
        <f>tussenblad!I996</f>
        <v>0</v>
      </c>
    </row>
    <row r="1008" spans="1:34" x14ac:dyDescent="0.2">
      <c r="A1008" s="4" t="s">
        <v>93</v>
      </c>
      <c r="B1008" s="4" t="str">
        <f>IF(C1008=0,"&lt;BLANK&gt;",Basisgegevens!$F$3)</f>
        <v>&lt;BLANK&gt;</v>
      </c>
      <c r="C1008" s="4">
        <f>tussenblad!E997</f>
        <v>0</v>
      </c>
      <c r="D1008" s="4">
        <f>tussenblad!H997</f>
        <v>0</v>
      </c>
      <c r="E1008" s="25">
        <f>tussenblad!N997</f>
        <v>0</v>
      </c>
      <c r="F1008" s="4">
        <f>tussenblad!O997</f>
        <v>0</v>
      </c>
      <c r="G1008" s="4">
        <f>tussenblad!P997</f>
        <v>0</v>
      </c>
      <c r="H1008" s="25">
        <f>tussenblad!BT997</f>
        <v>0</v>
      </c>
      <c r="I1008" s="4">
        <f>tussenblad!Q997</f>
        <v>0</v>
      </c>
      <c r="J1008" s="26">
        <f>tussenblad!R997</f>
        <v>0</v>
      </c>
      <c r="K1008" s="4">
        <f>IF(tussenblad!$F997="HC","",tussenblad!F997)</f>
        <v>0</v>
      </c>
      <c r="L1008" s="4">
        <f>IF(tussenblad!$F997="HC",1,0)</f>
        <v>0</v>
      </c>
      <c r="M1008" s="4" t="str">
        <f>IF(tussenblad!V997="Uit",2,"")</f>
        <v/>
      </c>
      <c r="N1008" s="4">
        <f>tussenblad!W997</f>
        <v>0</v>
      </c>
      <c r="O1008" s="4">
        <f>tussenblad!BV997</f>
        <v>0</v>
      </c>
      <c r="P1008" s="4">
        <f>tussenblad!BW997</f>
        <v>0</v>
      </c>
      <c r="Q1008" s="4">
        <f>tussenblad!BX997</f>
        <v>0</v>
      </c>
      <c r="R1008" s="4">
        <f>tussenblad!BY997</f>
        <v>0</v>
      </c>
      <c r="S1008" s="4">
        <f>tussenblad!BZ997</f>
        <v>0</v>
      </c>
      <c r="T1008" s="4">
        <f>tussenblad!CA997</f>
        <v>0</v>
      </c>
      <c r="U1008" s="4">
        <f>tussenblad!CB997</f>
        <v>0</v>
      </c>
      <c r="V1008" s="4">
        <f>tussenblad!CC997</f>
        <v>0</v>
      </c>
      <c r="W1008" s="4" t="s">
        <v>94</v>
      </c>
      <c r="X1008" s="4" t="s">
        <v>94</v>
      </c>
      <c r="Y1008" s="4" t="s">
        <v>94</v>
      </c>
      <c r="Z1008" s="4" t="s">
        <v>95</v>
      </c>
      <c r="AA1008" s="4" t="s">
        <v>95</v>
      </c>
      <c r="AB1008" s="4" t="s">
        <v>95</v>
      </c>
      <c r="AC1008" s="4" t="s">
        <v>91</v>
      </c>
      <c r="AD1008" s="4" t="s">
        <v>91</v>
      </c>
      <c r="AE1008" s="4">
        <v>0</v>
      </c>
      <c r="AF1008" s="4">
        <v>0</v>
      </c>
      <c r="AG1008" s="4">
        <f>tussenblad!J997</f>
        <v>0</v>
      </c>
      <c r="AH1008" s="4">
        <f>tussenblad!I997</f>
        <v>0</v>
      </c>
    </row>
    <row r="1009" spans="1:34" x14ac:dyDescent="0.2">
      <c r="A1009" s="4" t="s">
        <v>93</v>
      </c>
      <c r="B1009" s="4" t="str">
        <f>IF(C1009=0,"&lt;BLANK&gt;",Basisgegevens!$F$3)</f>
        <v>&lt;BLANK&gt;</v>
      </c>
      <c r="C1009" s="4">
        <f>tussenblad!E998</f>
        <v>0</v>
      </c>
      <c r="D1009" s="4">
        <f>tussenblad!H998</f>
        <v>0</v>
      </c>
      <c r="E1009" s="25">
        <f>tussenblad!N998</f>
        <v>0</v>
      </c>
      <c r="F1009" s="4">
        <f>tussenblad!O998</f>
        <v>0</v>
      </c>
      <c r="G1009" s="4">
        <f>tussenblad!P998</f>
        <v>0</v>
      </c>
      <c r="H1009" s="25">
        <f>tussenblad!BT998</f>
        <v>0</v>
      </c>
      <c r="I1009" s="4">
        <f>tussenblad!Q998</f>
        <v>0</v>
      </c>
      <c r="J1009" s="26">
        <f>tussenblad!R998</f>
        <v>0</v>
      </c>
      <c r="K1009" s="4">
        <f>IF(tussenblad!$F998="HC","",tussenblad!F998)</f>
        <v>0</v>
      </c>
      <c r="L1009" s="4">
        <f>IF(tussenblad!$F998="HC",1,0)</f>
        <v>0</v>
      </c>
      <c r="M1009" s="4" t="str">
        <f>IF(tussenblad!V998="Uit",2,"")</f>
        <v/>
      </c>
      <c r="N1009" s="4">
        <f>tussenblad!W998</f>
        <v>0</v>
      </c>
      <c r="O1009" s="4">
        <f>tussenblad!BV998</f>
        <v>0</v>
      </c>
      <c r="P1009" s="4">
        <f>tussenblad!BW998</f>
        <v>0</v>
      </c>
      <c r="Q1009" s="4">
        <f>tussenblad!BX998</f>
        <v>0</v>
      </c>
      <c r="R1009" s="4">
        <f>tussenblad!BY998</f>
        <v>0</v>
      </c>
      <c r="S1009" s="4">
        <f>tussenblad!BZ998</f>
        <v>0</v>
      </c>
      <c r="T1009" s="4">
        <f>tussenblad!CA998</f>
        <v>0</v>
      </c>
      <c r="U1009" s="4">
        <f>tussenblad!CB998</f>
        <v>0</v>
      </c>
      <c r="V1009" s="4">
        <f>tussenblad!CC998</f>
        <v>0</v>
      </c>
      <c r="W1009" s="4" t="s">
        <v>94</v>
      </c>
      <c r="X1009" s="4" t="s">
        <v>94</v>
      </c>
      <c r="Y1009" s="4" t="s">
        <v>94</v>
      </c>
      <c r="Z1009" s="4" t="s">
        <v>95</v>
      </c>
      <c r="AA1009" s="4" t="s">
        <v>95</v>
      </c>
      <c r="AB1009" s="4" t="s">
        <v>95</v>
      </c>
      <c r="AC1009" s="4" t="s">
        <v>91</v>
      </c>
      <c r="AD1009" s="4" t="s">
        <v>91</v>
      </c>
      <c r="AE1009" s="4">
        <v>0</v>
      </c>
      <c r="AF1009" s="4">
        <v>0</v>
      </c>
      <c r="AG1009" s="4">
        <f>tussenblad!J998</f>
        <v>0</v>
      </c>
      <c r="AH1009" s="4">
        <f>tussenblad!I998</f>
        <v>0</v>
      </c>
    </row>
    <row r="1010" spans="1:34" x14ac:dyDescent="0.2">
      <c r="A1010" s="4" t="s">
        <v>93</v>
      </c>
      <c r="B1010" s="4" t="str">
        <f>IF(C1010=0,"&lt;BLANK&gt;",Basisgegevens!$F$3)</f>
        <v>&lt;BLANK&gt;</v>
      </c>
      <c r="C1010" s="4">
        <f>tussenblad!E999</f>
        <v>0</v>
      </c>
      <c r="D1010" s="4">
        <f>tussenblad!H999</f>
        <v>0</v>
      </c>
      <c r="E1010" s="25">
        <f>tussenblad!N999</f>
        <v>0</v>
      </c>
      <c r="F1010" s="4">
        <f>tussenblad!O999</f>
        <v>0</v>
      </c>
      <c r="G1010" s="4">
        <f>tussenblad!P999</f>
        <v>0</v>
      </c>
      <c r="H1010" s="25">
        <f>tussenblad!BT999</f>
        <v>0</v>
      </c>
      <c r="I1010" s="4">
        <f>tussenblad!Q999</f>
        <v>0</v>
      </c>
      <c r="J1010" s="26">
        <f>tussenblad!R999</f>
        <v>0</v>
      </c>
      <c r="K1010" s="4">
        <f>IF(tussenblad!$F999="HC","",tussenblad!F999)</f>
        <v>0</v>
      </c>
      <c r="L1010" s="4">
        <f>IF(tussenblad!$F999="HC",1,0)</f>
        <v>0</v>
      </c>
      <c r="M1010" s="4" t="str">
        <f>IF(tussenblad!V999="Uit",2,"")</f>
        <v/>
      </c>
      <c r="N1010" s="4">
        <f>tussenblad!W999</f>
        <v>0</v>
      </c>
      <c r="O1010" s="4">
        <f>tussenblad!BV999</f>
        <v>0</v>
      </c>
      <c r="P1010" s="4">
        <f>tussenblad!BW999</f>
        <v>0</v>
      </c>
      <c r="Q1010" s="4">
        <f>tussenblad!BX999</f>
        <v>0</v>
      </c>
      <c r="R1010" s="4">
        <f>tussenblad!BY999</f>
        <v>0</v>
      </c>
      <c r="S1010" s="4">
        <f>tussenblad!BZ999</f>
        <v>0</v>
      </c>
      <c r="T1010" s="4">
        <f>tussenblad!CA999</f>
        <v>0</v>
      </c>
      <c r="U1010" s="4">
        <f>tussenblad!CB999</f>
        <v>0</v>
      </c>
      <c r="V1010" s="4">
        <f>tussenblad!CC999</f>
        <v>0</v>
      </c>
      <c r="W1010" s="4" t="s">
        <v>94</v>
      </c>
      <c r="X1010" s="4" t="s">
        <v>94</v>
      </c>
      <c r="Y1010" s="4" t="s">
        <v>94</v>
      </c>
      <c r="Z1010" s="4" t="s">
        <v>95</v>
      </c>
      <c r="AA1010" s="4" t="s">
        <v>95</v>
      </c>
      <c r="AB1010" s="4" t="s">
        <v>95</v>
      </c>
      <c r="AC1010" s="4" t="s">
        <v>91</v>
      </c>
      <c r="AD1010" s="4" t="s">
        <v>91</v>
      </c>
      <c r="AE1010" s="4">
        <v>0</v>
      </c>
      <c r="AF1010" s="4">
        <v>0</v>
      </c>
      <c r="AG1010" s="4">
        <f>tussenblad!J999</f>
        <v>0</v>
      </c>
      <c r="AH1010" s="4">
        <f>tussenblad!I999</f>
        <v>0</v>
      </c>
    </row>
    <row r="1011" spans="1:34" x14ac:dyDescent="0.2">
      <c r="A1011" s="4" t="s">
        <v>93</v>
      </c>
      <c r="B1011" s="4" t="str">
        <f>IF(C1011=0,"&lt;BLANK&gt;",Basisgegevens!$F$3)</f>
        <v>&lt;BLANK&gt;</v>
      </c>
      <c r="C1011" s="4">
        <f>tussenblad!E1000</f>
        <v>0</v>
      </c>
      <c r="D1011" s="4">
        <f>tussenblad!H1000</f>
        <v>0</v>
      </c>
      <c r="E1011" s="25">
        <f>tussenblad!N1000</f>
        <v>0</v>
      </c>
      <c r="F1011" s="4">
        <f>tussenblad!O1000</f>
        <v>0</v>
      </c>
      <c r="G1011" s="4">
        <f>tussenblad!P1000</f>
        <v>0</v>
      </c>
      <c r="H1011" s="25">
        <f>tussenblad!BT1000</f>
        <v>0</v>
      </c>
      <c r="I1011" s="4">
        <f>tussenblad!Q1000</f>
        <v>0</v>
      </c>
      <c r="J1011" s="26">
        <f>tussenblad!R1000</f>
        <v>0</v>
      </c>
      <c r="K1011" s="4">
        <f>IF(tussenblad!$F1000="HC","",tussenblad!F1000)</f>
        <v>0</v>
      </c>
      <c r="L1011" s="4">
        <f>IF(tussenblad!$F1000="HC",1,0)</f>
        <v>0</v>
      </c>
      <c r="M1011" s="4" t="str">
        <f>IF(tussenblad!V1000="Uit",2,"")</f>
        <v/>
      </c>
      <c r="N1011" s="4">
        <f>tussenblad!W1000</f>
        <v>0</v>
      </c>
      <c r="O1011" s="4">
        <f>tussenblad!BV1000</f>
        <v>0</v>
      </c>
      <c r="P1011" s="4">
        <f>tussenblad!BW1000</f>
        <v>0</v>
      </c>
      <c r="Q1011" s="4">
        <f>tussenblad!BX1000</f>
        <v>0</v>
      </c>
      <c r="R1011" s="4">
        <f>tussenblad!BY1000</f>
        <v>0</v>
      </c>
      <c r="S1011" s="4">
        <f>tussenblad!BZ1000</f>
        <v>0</v>
      </c>
      <c r="T1011" s="4">
        <f>tussenblad!CA1000</f>
        <v>0</v>
      </c>
      <c r="U1011" s="4">
        <f>tussenblad!CB1000</f>
        <v>0</v>
      </c>
      <c r="V1011" s="4">
        <f>tussenblad!CC1000</f>
        <v>0</v>
      </c>
      <c r="W1011" s="4" t="s">
        <v>94</v>
      </c>
      <c r="X1011" s="4" t="s">
        <v>94</v>
      </c>
      <c r="Y1011" s="4" t="s">
        <v>94</v>
      </c>
      <c r="Z1011" s="4" t="s">
        <v>95</v>
      </c>
      <c r="AA1011" s="4" t="s">
        <v>95</v>
      </c>
      <c r="AB1011" s="4" t="s">
        <v>95</v>
      </c>
      <c r="AC1011" s="4" t="s">
        <v>91</v>
      </c>
      <c r="AD1011" s="4" t="s">
        <v>91</v>
      </c>
      <c r="AE1011" s="4">
        <v>0</v>
      </c>
      <c r="AF1011" s="4">
        <v>0</v>
      </c>
      <c r="AG1011" s="4">
        <f>tussenblad!J1000</f>
        <v>0</v>
      </c>
      <c r="AH1011" s="4">
        <f>tussenblad!I1000</f>
        <v>0</v>
      </c>
    </row>
    <row r="1012" spans="1:34" x14ac:dyDescent="0.2">
      <c r="A1012" s="4" t="s">
        <v>93</v>
      </c>
      <c r="B1012" s="4" t="str">
        <f>IF(C1012=0,"&lt;BLANK&gt;",Basisgegevens!$F$3)</f>
        <v>&lt;BLANK&gt;</v>
      </c>
      <c r="C1012" s="4">
        <f>tussenblad!E1001</f>
        <v>0</v>
      </c>
      <c r="D1012" s="4">
        <f>tussenblad!H1001</f>
        <v>0</v>
      </c>
      <c r="E1012" s="25">
        <f>tussenblad!N1001</f>
        <v>0</v>
      </c>
      <c r="F1012" s="4">
        <f>tussenblad!O1001</f>
        <v>0</v>
      </c>
      <c r="G1012" s="4">
        <f>tussenblad!P1001</f>
        <v>0</v>
      </c>
      <c r="H1012" s="25">
        <f>tussenblad!BT1001</f>
        <v>0</v>
      </c>
      <c r="I1012" s="4">
        <f>tussenblad!Q1001</f>
        <v>0</v>
      </c>
      <c r="J1012" s="26">
        <f>tussenblad!R1001</f>
        <v>0</v>
      </c>
      <c r="K1012" s="4">
        <f>IF(tussenblad!$F1001="HC","",tussenblad!F1001)</f>
        <v>0</v>
      </c>
      <c r="L1012" s="4">
        <f>IF(tussenblad!$F1001="HC",1,0)</f>
        <v>0</v>
      </c>
      <c r="M1012" s="4" t="str">
        <f>IF(tussenblad!V1001="Uit",2,"")</f>
        <v/>
      </c>
      <c r="N1012" s="4">
        <f>tussenblad!W1001</f>
        <v>0</v>
      </c>
      <c r="O1012" s="4">
        <f>tussenblad!BV1001</f>
        <v>0</v>
      </c>
      <c r="P1012" s="4">
        <f>tussenblad!BW1001</f>
        <v>0</v>
      </c>
      <c r="Q1012" s="4">
        <f>tussenblad!BX1001</f>
        <v>0</v>
      </c>
      <c r="R1012" s="4">
        <f>tussenblad!BY1001</f>
        <v>0</v>
      </c>
      <c r="S1012" s="4">
        <f>tussenblad!BZ1001</f>
        <v>0</v>
      </c>
      <c r="T1012" s="4">
        <f>tussenblad!CA1001</f>
        <v>0</v>
      </c>
      <c r="U1012" s="4">
        <f>tussenblad!CB1001</f>
        <v>0</v>
      </c>
      <c r="V1012" s="4">
        <f>tussenblad!CC1001</f>
        <v>0</v>
      </c>
      <c r="W1012" s="4" t="s">
        <v>94</v>
      </c>
      <c r="X1012" s="4" t="s">
        <v>94</v>
      </c>
      <c r="Y1012" s="4" t="s">
        <v>94</v>
      </c>
      <c r="Z1012" s="4" t="s">
        <v>95</v>
      </c>
      <c r="AA1012" s="4" t="s">
        <v>95</v>
      </c>
      <c r="AB1012" s="4" t="s">
        <v>95</v>
      </c>
      <c r="AC1012" s="4" t="s">
        <v>91</v>
      </c>
      <c r="AD1012" s="4" t="s">
        <v>91</v>
      </c>
      <c r="AE1012" s="4">
        <v>0</v>
      </c>
      <c r="AF1012" s="4">
        <v>0</v>
      </c>
      <c r="AG1012" s="4">
        <f>tussenblad!J1001</f>
        <v>0</v>
      </c>
      <c r="AH1012" s="4">
        <f>tussenblad!I1001</f>
        <v>0</v>
      </c>
    </row>
    <row r="1013" spans="1:34" x14ac:dyDescent="0.2">
      <c r="A1013" s="4" t="s">
        <v>93</v>
      </c>
      <c r="B1013" s="4" t="str">
        <f>IF(C1013=0,"&lt;BLANK&gt;",Basisgegevens!$F$3)</f>
        <v>&lt;BLANK&gt;</v>
      </c>
      <c r="C1013" s="4">
        <f>tussenblad!E1002</f>
        <v>0</v>
      </c>
      <c r="D1013" s="4">
        <f>tussenblad!H1002</f>
        <v>0</v>
      </c>
      <c r="E1013" s="25">
        <f>tussenblad!N1002</f>
        <v>0</v>
      </c>
      <c r="F1013" s="4">
        <f>tussenblad!O1002</f>
        <v>0</v>
      </c>
      <c r="G1013" s="4">
        <f>tussenblad!P1002</f>
        <v>0</v>
      </c>
      <c r="H1013" s="25">
        <f>tussenblad!BT1002</f>
        <v>0</v>
      </c>
      <c r="I1013" s="4">
        <f>tussenblad!Q1002</f>
        <v>0</v>
      </c>
      <c r="J1013" s="26">
        <f>tussenblad!R1002</f>
        <v>0</v>
      </c>
      <c r="K1013" s="4">
        <f>IF(tussenblad!$F1002="HC","",tussenblad!F1002)</f>
        <v>0</v>
      </c>
      <c r="L1013" s="4">
        <f>IF(tussenblad!$F1002="HC",1,0)</f>
        <v>0</v>
      </c>
      <c r="M1013" s="4" t="str">
        <f>IF(tussenblad!V1002="Uit",2,"")</f>
        <v/>
      </c>
      <c r="N1013" s="4">
        <f>tussenblad!W1002</f>
        <v>0</v>
      </c>
      <c r="O1013" s="4">
        <f>tussenblad!BV1002</f>
        <v>0</v>
      </c>
      <c r="P1013" s="4">
        <f>tussenblad!BW1002</f>
        <v>0</v>
      </c>
      <c r="Q1013" s="4">
        <f>tussenblad!BX1002</f>
        <v>0</v>
      </c>
      <c r="R1013" s="4">
        <f>tussenblad!BY1002</f>
        <v>0</v>
      </c>
      <c r="S1013" s="4">
        <f>tussenblad!BZ1002</f>
        <v>0</v>
      </c>
      <c r="T1013" s="4">
        <f>tussenblad!CA1002</f>
        <v>0</v>
      </c>
      <c r="U1013" s="4">
        <f>tussenblad!CB1002</f>
        <v>0</v>
      </c>
      <c r="V1013" s="4">
        <f>tussenblad!CC1002</f>
        <v>0</v>
      </c>
      <c r="W1013" s="4" t="s">
        <v>94</v>
      </c>
      <c r="X1013" s="4" t="s">
        <v>94</v>
      </c>
      <c r="Y1013" s="4" t="s">
        <v>94</v>
      </c>
      <c r="Z1013" s="4" t="s">
        <v>95</v>
      </c>
      <c r="AA1013" s="4" t="s">
        <v>95</v>
      </c>
      <c r="AB1013" s="4" t="s">
        <v>95</v>
      </c>
      <c r="AC1013" s="4" t="s">
        <v>91</v>
      </c>
      <c r="AD1013" s="4" t="s">
        <v>91</v>
      </c>
      <c r="AE1013" s="4">
        <v>0</v>
      </c>
      <c r="AF1013" s="4">
        <v>0</v>
      </c>
      <c r="AG1013" s="4">
        <f>tussenblad!J1002</f>
        <v>0</v>
      </c>
      <c r="AH1013" s="4">
        <f>tussenblad!I1002</f>
        <v>0</v>
      </c>
    </row>
    <row r="1014" spans="1:34" x14ac:dyDescent="0.2">
      <c r="A1014" s="4" t="s">
        <v>93</v>
      </c>
      <c r="B1014" s="4" t="str">
        <f>IF(C1014=0,"&lt;BLANK&gt;",Basisgegevens!$F$3)</f>
        <v>&lt;BLANK&gt;</v>
      </c>
      <c r="C1014" s="4">
        <f>tussenblad!E1003</f>
        <v>0</v>
      </c>
      <c r="D1014" s="4">
        <f>tussenblad!H1003</f>
        <v>0</v>
      </c>
      <c r="E1014" s="25">
        <f>tussenblad!N1003</f>
        <v>0</v>
      </c>
      <c r="F1014" s="4">
        <f>tussenblad!O1003</f>
        <v>0</v>
      </c>
      <c r="G1014" s="4">
        <f>tussenblad!P1003</f>
        <v>0</v>
      </c>
      <c r="H1014" s="25">
        <f>tussenblad!BT1003</f>
        <v>0</v>
      </c>
      <c r="I1014" s="4">
        <f>tussenblad!Q1003</f>
        <v>0</v>
      </c>
      <c r="J1014" s="26">
        <f>tussenblad!R1003</f>
        <v>0</v>
      </c>
      <c r="K1014" s="4">
        <f>IF(tussenblad!$F1003="HC","",tussenblad!F1003)</f>
        <v>0</v>
      </c>
      <c r="L1014" s="4">
        <f>IF(tussenblad!$F1003="HC",1,0)</f>
        <v>0</v>
      </c>
      <c r="M1014" s="4" t="str">
        <f>IF(tussenblad!V1003="Uit",2,"")</f>
        <v/>
      </c>
      <c r="N1014" s="4">
        <f>tussenblad!W1003</f>
        <v>0</v>
      </c>
      <c r="O1014" s="4">
        <f>tussenblad!BV1003</f>
        <v>0</v>
      </c>
      <c r="P1014" s="4">
        <f>tussenblad!BW1003</f>
        <v>0</v>
      </c>
      <c r="Q1014" s="4">
        <f>tussenblad!BX1003</f>
        <v>0</v>
      </c>
      <c r="R1014" s="4">
        <f>tussenblad!BY1003</f>
        <v>0</v>
      </c>
      <c r="S1014" s="4">
        <f>tussenblad!BZ1003</f>
        <v>0</v>
      </c>
      <c r="T1014" s="4">
        <f>tussenblad!CA1003</f>
        <v>0</v>
      </c>
      <c r="U1014" s="4">
        <f>tussenblad!CB1003</f>
        <v>0</v>
      </c>
      <c r="V1014" s="4">
        <f>tussenblad!CC1003</f>
        <v>0</v>
      </c>
      <c r="W1014" s="4" t="s">
        <v>94</v>
      </c>
      <c r="X1014" s="4" t="s">
        <v>94</v>
      </c>
      <c r="Y1014" s="4" t="s">
        <v>94</v>
      </c>
      <c r="Z1014" s="4" t="s">
        <v>95</v>
      </c>
      <c r="AA1014" s="4" t="s">
        <v>95</v>
      </c>
      <c r="AB1014" s="4" t="s">
        <v>95</v>
      </c>
      <c r="AC1014" s="4" t="s">
        <v>91</v>
      </c>
      <c r="AD1014" s="4" t="s">
        <v>91</v>
      </c>
      <c r="AE1014" s="4">
        <v>0</v>
      </c>
      <c r="AF1014" s="4">
        <v>0</v>
      </c>
      <c r="AG1014" s="4">
        <f>tussenblad!J1003</f>
        <v>0</v>
      </c>
      <c r="AH1014" s="4">
        <f>tussenblad!I1003</f>
        <v>0</v>
      </c>
    </row>
    <row r="1015" spans="1:34" x14ac:dyDescent="0.2">
      <c r="A1015" s="4" t="s">
        <v>93</v>
      </c>
      <c r="B1015" s="4" t="str">
        <f>IF(C1015=0,"&lt;BLANK&gt;",Basisgegevens!$F$3)</f>
        <v>&lt;BLANK&gt;</v>
      </c>
      <c r="C1015" s="4">
        <f>tussenblad!E1004</f>
        <v>0</v>
      </c>
      <c r="D1015" s="4">
        <f>tussenblad!H1004</f>
        <v>0</v>
      </c>
      <c r="E1015" s="25">
        <f>tussenblad!N1004</f>
        <v>0</v>
      </c>
      <c r="F1015" s="4">
        <f>tussenblad!O1004</f>
        <v>0</v>
      </c>
      <c r="G1015" s="4">
        <f>tussenblad!P1004</f>
        <v>0</v>
      </c>
      <c r="H1015" s="25">
        <f>tussenblad!BT1004</f>
        <v>0</v>
      </c>
      <c r="I1015" s="4">
        <f>tussenblad!Q1004</f>
        <v>0</v>
      </c>
      <c r="J1015" s="26">
        <f>tussenblad!R1004</f>
        <v>0</v>
      </c>
      <c r="K1015" s="4">
        <f>IF(tussenblad!$F1004="HC","",tussenblad!F1004)</f>
        <v>0</v>
      </c>
      <c r="L1015" s="4">
        <f>IF(tussenblad!$F1004="HC",1,0)</f>
        <v>0</v>
      </c>
      <c r="M1015" s="4" t="str">
        <f>IF(tussenblad!V1004="Uit",2,"")</f>
        <v/>
      </c>
      <c r="N1015" s="4">
        <f>tussenblad!W1004</f>
        <v>0</v>
      </c>
      <c r="O1015" s="4">
        <f>tussenblad!BV1004</f>
        <v>0</v>
      </c>
      <c r="P1015" s="4">
        <f>tussenblad!BW1004</f>
        <v>0</v>
      </c>
      <c r="Q1015" s="4">
        <f>tussenblad!BX1004</f>
        <v>0</v>
      </c>
      <c r="R1015" s="4">
        <f>tussenblad!BY1004</f>
        <v>0</v>
      </c>
      <c r="S1015" s="4">
        <f>tussenblad!BZ1004</f>
        <v>0</v>
      </c>
      <c r="T1015" s="4">
        <f>tussenblad!CA1004</f>
        <v>0</v>
      </c>
      <c r="U1015" s="4">
        <f>tussenblad!CB1004</f>
        <v>0</v>
      </c>
      <c r="V1015" s="4">
        <f>tussenblad!CC1004</f>
        <v>0</v>
      </c>
      <c r="W1015" s="4" t="s">
        <v>94</v>
      </c>
      <c r="X1015" s="4" t="s">
        <v>94</v>
      </c>
      <c r="Y1015" s="4" t="s">
        <v>94</v>
      </c>
      <c r="Z1015" s="4" t="s">
        <v>95</v>
      </c>
      <c r="AA1015" s="4" t="s">
        <v>95</v>
      </c>
      <c r="AB1015" s="4" t="s">
        <v>95</v>
      </c>
      <c r="AC1015" s="4" t="s">
        <v>91</v>
      </c>
      <c r="AD1015" s="4" t="s">
        <v>91</v>
      </c>
      <c r="AE1015" s="4">
        <v>0</v>
      </c>
      <c r="AF1015" s="4">
        <v>0</v>
      </c>
      <c r="AG1015" s="4">
        <f>tussenblad!J1004</f>
        <v>0</v>
      </c>
      <c r="AH1015" s="4">
        <f>tussenblad!I1004</f>
        <v>0</v>
      </c>
    </row>
    <row r="1016" spans="1:34" x14ac:dyDescent="0.2">
      <c r="A1016" s="4" t="s">
        <v>93</v>
      </c>
      <c r="B1016" s="4" t="str">
        <f>IF(C1016=0,"&lt;BLANK&gt;",Basisgegevens!$F$3)</f>
        <v>&lt;BLANK&gt;</v>
      </c>
      <c r="C1016" s="4">
        <f>tussenblad!E1005</f>
        <v>0</v>
      </c>
      <c r="D1016" s="4">
        <f>tussenblad!H1005</f>
        <v>0</v>
      </c>
      <c r="E1016" s="25">
        <f>tussenblad!N1005</f>
        <v>0</v>
      </c>
      <c r="F1016" s="4">
        <f>tussenblad!O1005</f>
        <v>0</v>
      </c>
      <c r="G1016" s="4">
        <f>tussenblad!P1005</f>
        <v>0</v>
      </c>
      <c r="H1016" s="25">
        <f>tussenblad!BT1005</f>
        <v>0</v>
      </c>
      <c r="I1016" s="4">
        <f>tussenblad!Q1005</f>
        <v>0</v>
      </c>
      <c r="J1016" s="26">
        <f>tussenblad!R1005</f>
        <v>0</v>
      </c>
      <c r="K1016" s="4">
        <f>IF(tussenblad!$F1005="HC","",tussenblad!F1005)</f>
        <v>0</v>
      </c>
      <c r="L1016" s="4">
        <f>IF(tussenblad!$F1005="HC",1,0)</f>
        <v>0</v>
      </c>
      <c r="M1016" s="4" t="str">
        <f>IF(tussenblad!V1005="Uit",2,"")</f>
        <v/>
      </c>
      <c r="N1016" s="4">
        <f>tussenblad!W1005</f>
        <v>0</v>
      </c>
      <c r="O1016" s="4">
        <f>tussenblad!BV1005</f>
        <v>0</v>
      </c>
      <c r="P1016" s="4">
        <f>tussenblad!BW1005</f>
        <v>0</v>
      </c>
      <c r="Q1016" s="4">
        <f>tussenblad!BX1005</f>
        <v>0</v>
      </c>
      <c r="R1016" s="4">
        <f>tussenblad!BY1005</f>
        <v>0</v>
      </c>
      <c r="S1016" s="4">
        <f>tussenblad!BZ1005</f>
        <v>0</v>
      </c>
      <c r="T1016" s="4">
        <f>tussenblad!CA1005</f>
        <v>0</v>
      </c>
      <c r="U1016" s="4">
        <f>tussenblad!CB1005</f>
        <v>0</v>
      </c>
      <c r="V1016" s="4">
        <f>tussenblad!CC1005</f>
        <v>0</v>
      </c>
      <c r="W1016" s="4" t="s">
        <v>94</v>
      </c>
      <c r="X1016" s="4" t="s">
        <v>94</v>
      </c>
      <c r="Y1016" s="4" t="s">
        <v>94</v>
      </c>
      <c r="Z1016" s="4" t="s">
        <v>95</v>
      </c>
      <c r="AA1016" s="4" t="s">
        <v>95</v>
      </c>
      <c r="AB1016" s="4" t="s">
        <v>95</v>
      </c>
      <c r="AC1016" s="4" t="s">
        <v>91</v>
      </c>
      <c r="AD1016" s="4" t="s">
        <v>91</v>
      </c>
      <c r="AE1016" s="4">
        <v>0</v>
      </c>
      <c r="AF1016" s="4">
        <v>0</v>
      </c>
      <c r="AG1016" s="4">
        <f>tussenblad!J1005</f>
        <v>0</v>
      </c>
      <c r="AH1016" s="4">
        <f>tussenblad!I1005</f>
        <v>0</v>
      </c>
    </row>
    <row r="1017" spans="1:34" x14ac:dyDescent="0.2">
      <c r="A1017" s="4" t="s">
        <v>93</v>
      </c>
      <c r="B1017" s="4" t="str">
        <f>IF(C1017=0,"&lt;BLANK&gt;",Basisgegevens!$F$3)</f>
        <v>&lt;BLANK&gt;</v>
      </c>
      <c r="C1017" s="4">
        <f>tussenblad!E1006</f>
        <v>0</v>
      </c>
      <c r="D1017" s="4">
        <f>tussenblad!H1006</f>
        <v>0</v>
      </c>
      <c r="E1017" s="25">
        <f>tussenblad!N1006</f>
        <v>0</v>
      </c>
      <c r="F1017" s="4">
        <f>tussenblad!O1006</f>
        <v>0</v>
      </c>
      <c r="G1017" s="4">
        <f>tussenblad!P1006</f>
        <v>0</v>
      </c>
      <c r="H1017" s="25">
        <f>tussenblad!BT1006</f>
        <v>0</v>
      </c>
      <c r="I1017" s="4">
        <f>tussenblad!Q1006</f>
        <v>0</v>
      </c>
      <c r="J1017" s="26">
        <f>tussenblad!R1006</f>
        <v>0</v>
      </c>
      <c r="K1017" s="4">
        <f>IF(tussenblad!$F1006="HC","",tussenblad!F1006)</f>
        <v>0</v>
      </c>
      <c r="L1017" s="4">
        <f>IF(tussenblad!$F1006="HC",1,0)</f>
        <v>0</v>
      </c>
      <c r="M1017" s="4" t="str">
        <f>IF(tussenblad!V1006="Uit",2,"")</f>
        <v/>
      </c>
      <c r="N1017" s="4">
        <f>tussenblad!W1006</f>
        <v>0</v>
      </c>
      <c r="O1017" s="4">
        <f>tussenblad!BV1006</f>
        <v>0</v>
      </c>
      <c r="P1017" s="4">
        <f>tussenblad!BW1006</f>
        <v>0</v>
      </c>
      <c r="Q1017" s="4">
        <f>tussenblad!BX1006</f>
        <v>0</v>
      </c>
      <c r="R1017" s="4">
        <f>tussenblad!BY1006</f>
        <v>0</v>
      </c>
      <c r="S1017" s="4">
        <f>tussenblad!BZ1006</f>
        <v>0</v>
      </c>
      <c r="T1017" s="4">
        <f>tussenblad!CA1006</f>
        <v>0</v>
      </c>
      <c r="U1017" s="4">
        <f>tussenblad!CB1006</f>
        <v>0</v>
      </c>
      <c r="V1017" s="4">
        <f>tussenblad!CC1006</f>
        <v>0</v>
      </c>
      <c r="W1017" s="4" t="s">
        <v>94</v>
      </c>
      <c r="X1017" s="4" t="s">
        <v>94</v>
      </c>
      <c r="Y1017" s="4" t="s">
        <v>94</v>
      </c>
      <c r="Z1017" s="4" t="s">
        <v>95</v>
      </c>
      <c r="AA1017" s="4" t="s">
        <v>95</v>
      </c>
      <c r="AB1017" s="4" t="s">
        <v>95</v>
      </c>
      <c r="AC1017" s="4" t="s">
        <v>91</v>
      </c>
      <c r="AD1017" s="4" t="s">
        <v>91</v>
      </c>
      <c r="AE1017" s="4">
        <v>0</v>
      </c>
      <c r="AF1017" s="4">
        <v>0</v>
      </c>
      <c r="AG1017" s="4">
        <f>tussenblad!J1006</f>
        <v>0</v>
      </c>
      <c r="AH1017" s="4">
        <f>tussenblad!I1006</f>
        <v>0</v>
      </c>
    </row>
    <row r="1018" spans="1:34" x14ac:dyDescent="0.2">
      <c r="A1018" s="4" t="s">
        <v>93</v>
      </c>
      <c r="B1018" s="4" t="str">
        <f>IF(C1018=0,"&lt;BLANK&gt;",Basisgegevens!$F$3)</f>
        <v>&lt;BLANK&gt;</v>
      </c>
      <c r="C1018" s="4">
        <f>tussenblad!E1007</f>
        <v>0</v>
      </c>
      <c r="D1018" s="4">
        <f>tussenblad!H1007</f>
        <v>0</v>
      </c>
      <c r="E1018" s="25">
        <f>tussenblad!N1007</f>
        <v>0</v>
      </c>
      <c r="F1018" s="4">
        <f>tussenblad!O1007</f>
        <v>0</v>
      </c>
      <c r="G1018" s="4">
        <f>tussenblad!P1007</f>
        <v>0</v>
      </c>
      <c r="H1018" s="25">
        <f>tussenblad!BT1007</f>
        <v>0</v>
      </c>
      <c r="I1018" s="4">
        <f>tussenblad!Q1007</f>
        <v>0</v>
      </c>
      <c r="J1018" s="26">
        <f>tussenblad!R1007</f>
        <v>0</v>
      </c>
      <c r="K1018" s="4">
        <f>IF(tussenblad!$F1007="HC","",tussenblad!F1007)</f>
        <v>0</v>
      </c>
      <c r="L1018" s="4">
        <f>IF(tussenblad!$F1007="HC",1,0)</f>
        <v>0</v>
      </c>
      <c r="M1018" s="4" t="str">
        <f>IF(tussenblad!V1007="Uit",2,"")</f>
        <v/>
      </c>
      <c r="N1018" s="4">
        <f>tussenblad!W1007</f>
        <v>0</v>
      </c>
      <c r="O1018" s="4">
        <f>tussenblad!BV1007</f>
        <v>0</v>
      </c>
      <c r="P1018" s="4">
        <f>tussenblad!BW1007</f>
        <v>0</v>
      </c>
      <c r="Q1018" s="4">
        <f>tussenblad!BX1007</f>
        <v>0</v>
      </c>
      <c r="R1018" s="4">
        <f>tussenblad!BY1007</f>
        <v>0</v>
      </c>
      <c r="S1018" s="4">
        <f>tussenblad!BZ1007</f>
        <v>0</v>
      </c>
      <c r="T1018" s="4">
        <f>tussenblad!CA1007</f>
        <v>0</v>
      </c>
      <c r="U1018" s="4">
        <f>tussenblad!CB1007</f>
        <v>0</v>
      </c>
      <c r="V1018" s="4">
        <f>tussenblad!CC1007</f>
        <v>0</v>
      </c>
      <c r="W1018" s="4" t="s">
        <v>94</v>
      </c>
      <c r="X1018" s="4" t="s">
        <v>94</v>
      </c>
      <c r="Y1018" s="4" t="s">
        <v>94</v>
      </c>
      <c r="Z1018" s="4" t="s">
        <v>95</v>
      </c>
      <c r="AA1018" s="4" t="s">
        <v>95</v>
      </c>
      <c r="AB1018" s="4" t="s">
        <v>95</v>
      </c>
      <c r="AC1018" s="4" t="s">
        <v>91</v>
      </c>
      <c r="AD1018" s="4" t="s">
        <v>91</v>
      </c>
      <c r="AE1018" s="4">
        <v>0</v>
      </c>
      <c r="AF1018" s="4">
        <v>0</v>
      </c>
      <c r="AG1018" s="4">
        <f>tussenblad!J1007</f>
        <v>0</v>
      </c>
      <c r="AH1018" s="4">
        <f>tussenblad!I1007</f>
        <v>0</v>
      </c>
    </row>
    <row r="1019" spans="1:34" x14ac:dyDescent="0.2">
      <c r="A1019" s="4" t="s">
        <v>93</v>
      </c>
      <c r="B1019" s="4" t="str">
        <f>IF(C1019=0,"&lt;BLANK&gt;",Basisgegevens!$F$3)</f>
        <v>&lt;BLANK&gt;</v>
      </c>
      <c r="C1019" s="4">
        <f>tussenblad!E1008</f>
        <v>0</v>
      </c>
      <c r="D1019" s="4">
        <f>tussenblad!H1008</f>
        <v>0</v>
      </c>
      <c r="E1019" s="25">
        <f>tussenblad!N1008</f>
        <v>0</v>
      </c>
      <c r="F1019" s="4">
        <f>tussenblad!O1008</f>
        <v>0</v>
      </c>
      <c r="G1019" s="4">
        <f>tussenblad!P1008</f>
        <v>0</v>
      </c>
      <c r="H1019" s="25">
        <f>tussenblad!BT1008</f>
        <v>0</v>
      </c>
      <c r="I1019" s="4">
        <f>tussenblad!Q1008</f>
        <v>0</v>
      </c>
      <c r="J1019" s="26">
        <f>tussenblad!R1008</f>
        <v>0</v>
      </c>
      <c r="K1019" s="4">
        <f>IF(tussenblad!$F1008="HC","",tussenblad!F1008)</f>
        <v>0</v>
      </c>
      <c r="L1019" s="4">
        <f>IF(tussenblad!$F1008="HC",1,0)</f>
        <v>0</v>
      </c>
      <c r="M1019" s="4" t="str">
        <f>IF(tussenblad!V1008="Uit",2,"")</f>
        <v/>
      </c>
      <c r="N1019" s="4">
        <f>tussenblad!W1008</f>
        <v>0</v>
      </c>
      <c r="O1019" s="4">
        <f>tussenblad!BV1008</f>
        <v>0</v>
      </c>
      <c r="P1019" s="4">
        <f>tussenblad!BW1008</f>
        <v>0</v>
      </c>
      <c r="Q1019" s="4">
        <f>tussenblad!BX1008</f>
        <v>0</v>
      </c>
      <c r="R1019" s="4">
        <f>tussenblad!BY1008</f>
        <v>0</v>
      </c>
      <c r="S1019" s="4">
        <f>tussenblad!BZ1008</f>
        <v>0</v>
      </c>
      <c r="T1019" s="4">
        <f>tussenblad!CA1008</f>
        <v>0</v>
      </c>
      <c r="U1019" s="4">
        <f>tussenblad!CB1008</f>
        <v>0</v>
      </c>
      <c r="V1019" s="4">
        <f>tussenblad!CC1008</f>
        <v>0</v>
      </c>
      <c r="W1019" s="4" t="s">
        <v>94</v>
      </c>
      <c r="X1019" s="4" t="s">
        <v>94</v>
      </c>
      <c r="Y1019" s="4" t="s">
        <v>94</v>
      </c>
      <c r="Z1019" s="4" t="s">
        <v>95</v>
      </c>
      <c r="AA1019" s="4" t="s">
        <v>95</v>
      </c>
      <c r="AB1019" s="4" t="s">
        <v>95</v>
      </c>
      <c r="AC1019" s="4" t="s">
        <v>91</v>
      </c>
      <c r="AD1019" s="4" t="s">
        <v>91</v>
      </c>
      <c r="AE1019" s="4">
        <v>0</v>
      </c>
      <c r="AF1019" s="4">
        <v>0</v>
      </c>
      <c r="AG1019" s="4">
        <f>tussenblad!J1008</f>
        <v>0</v>
      </c>
      <c r="AH1019" s="4">
        <f>tussenblad!I1008</f>
        <v>0</v>
      </c>
    </row>
    <row r="1020" spans="1:34" x14ac:dyDescent="0.2">
      <c r="A1020" s="4" t="s">
        <v>93</v>
      </c>
      <c r="B1020" s="4" t="str">
        <f>IF(C1020=0,"&lt;BLANK&gt;",Basisgegevens!$F$3)</f>
        <v>&lt;BLANK&gt;</v>
      </c>
      <c r="C1020" s="4">
        <f>tussenblad!E1009</f>
        <v>0</v>
      </c>
      <c r="D1020" s="4">
        <f>tussenblad!H1009</f>
        <v>0</v>
      </c>
      <c r="E1020" s="25">
        <f>tussenblad!N1009</f>
        <v>0</v>
      </c>
      <c r="F1020" s="4">
        <f>tussenblad!O1009</f>
        <v>0</v>
      </c>
      <c r="G1020" s="4">
        <f>tussenblad!P1009</f>
        <v>0</v>
      </c>
      <c r="H1020" s="25">
        <f>tussenblad!BT1009</f>
        <v>0</v>
      </c>
      <c r="I1020" s="4">
        <f>tussenblad!Q1009</f>
        <v>0</v>
      </c>
      <c r="J1020" s="26">
        <f>tussenblad!R1009</f>
        <v>0</v>
      </c>
      <c r="K1020" s="4">
        <f>IF(tussenblad!$F1009="HC","",tussenblad!F1009)</f>
        <v>0</v>
      </c>
      <c r="L1020" s="4">
        <f>IF(tussenblad!$F1009="HC",1,0)</f>
        <v>0</v>
      </c>
      <c r="M1020" s="4" t="str">
        <f>IF(tussenblad!V1009="Uit",2,"")</f>
        <v/>
      </c>
      <c r="N1020" s="4">
        <f>tussenblad!W1009</f>
        <v>0</v>
      </c>
      <c r="O1020" s="4">
        <f>tussenblad!BV1009</f>
        <v>0</v>
      </c>
      <c r="P1020" s="4">
        <f>tussenblad!BW1009</f>
        <v>0</v>
      </c>
      <c r="Q1020" s="4">
        <f>tussenblad!BX1009</f>
        <v>0</v>
      </c>
      <c r="R1020" s="4">
        <f>tussenblad!BY1009</f>
        <v>0</v>
      </c>
      <c r="S1020" s="4">
        <f>tussenblad!BZ1009</f>
        <v>0</v>
      </c>
      <c r="T1020" s="4">
        <f>tussenblad!CA1009</f>
        <v>0</v>
      </c>
      <c r="U1020" s="4">
        <f>tussenblad!CB1009</f>
        <v>0</v>
      </c>
      <c r="V1020" s="4">
        <f>tussenblad!CC1009</f>
        <v>0</v>
      </c>
      <c r="W1020" s="4" t="s">
        <v>94</v>
      </c>
      <c r="X1020" s="4" t="s">
        <v>94</v>
      </c>
      <c r="Y1020" s="4" t="s">
        <v>94</v>
      </c>
      <c r="Z1020" s="4" t="s">
        <v>95</v>
      </c>
      <c r="AA1020" s="4" t="s">
        <v>95</v>
      </c>
      <c r="AB1020" s="4" t="s">
        <v>95</v>
      </c>
      <c r="AC1020" s="4" t="s">
        <v>91</v>
      </c>
      <c r="AD1020" s="4" t="s">
        <v>91</v>
      </c>
      <c r="AE1020" s="4">
        <v>0</v>
      </c>
      <c r="AF1020" s="4">
        <v>0</v>
      </c>
      <c r="AG1020" s="4">
        <f>tussenblad!J1009</f>
        <v>0</v>
      </c>
      <c r="AH1020" s="4">
        <f>tussenblad!I1009</f>
        <v>0</v>
      </c>
    </row>
    <row r="1021" spans="1:34" x14ac:dyDescent="0.2">
      <c r="A1021" s="4" t="s">
        <v>93</v>
      </c>
      <c r="B1021" s="4" t="str">
        <f>IF(C1021=0,"&lt;BLANK&gt;",Basisgegevens!$F$3)</f>
        <v>&lt;BLANK&gt;</v>
      </c>
      <c r="C1021" s="4">
        <f>tussenblad!E1010</f>
        <v>0</v>
      </c>
      <c r="D1021" s="4">
        <f>tussenblad!H1010</f>
        <v>0</v>
      </c>
      <c r="E1021" s="25">
        <f>tussenblad!N1010</f>
        <v>0</v>
      </c>
      <c r="F1021" s="4">
        <f>tussenblad!O1010</f>
        <v>0</v>
      </c>
      <c r="G1021" s="4">
        <f>tussenblad!P1010</f>
        <v>0</v>
      </c>
      <c r="H1021" s="25">
        <f>tussenblad!BT1010</f>
        <v>0</v>
      </c>
      <c r="I1021" s="4">
        <f>tussenblad!Q1010</f>
        <v>0</v>
      </c>
      <c r="J1021" s="26">
        <f>tussenblad!R1010</f>
        <v>0</v>
      </c>
      <c r="K1021" s="4">
        <f>IF(tussenblad!$F1010="HC","",tussenblad!F1010)</f>
        <v>0</v>
      </c>
      <c r="L1021" s="4">
        <f>IF(tussenblad!$F1010="HC",1,0)</f>
        <v>0</v>
      </c>
      <c r="M1021" s="4" t="str">
        <f>IF(tussenblad!V1010="Uit",2,"")</f>
        <v/>
      </c>
      <c r="N1021" s="4">
        <f>tussenblad!W1010</f>
        <v>0</v>
      </c>
      <c r="O1021" s="4">
        <f>tussenblad!BV1010</f>
        <v>0</v>
      </c>
      <c r="P1021" s="4">
        <f>tussenblad!BW1010</f>
        <v>0</v>
      </c>
      <c r="Q1021" s="4">
        <f>tussenblad!BX1010</f>
        <v>0</v>
      </c>
      <c r="R1021" s="4">
        <f>tussenblad!BY1010</f>
        <v>0</v>
      </c>
      <c r="S1021" s="4">
        <f>tussenblad!BZ1010</f>
        <v>0</v>
      </c>
      <c r="T1021" s="4">
        <f>tussenblad!CA1010</f>
        <v>0</v>
      </c>
      <c r="U1021" s="4">
        <f>tussenblad!CB1010</f>
        <v>0</v>
      </c>
      <c r="V1021" s="4">
        <f>tussenblad!CC1010</f>
        <v>0</v>
      </c>
      <c r="W1021" s="4" t="s">
        <v>94</v>
      </c>
      <c r="X1021" s="4" t="s">
        <v>94</v>
      </c>
      <c r="Y1021" s="4" t="s">
        <v>94</v>
      </c>
      <c r="Z1021" s="4" t="s">
        <v>95</v>
      </c>
      <c r="AA1021" s="4" t="s">
        <v>95</v>
      </c>
      <c r="AB1021" s="4" t="s">
        <v>95</v>
      </c>
      <c r="AC1021" s="4" t="s">
        <v>91</v>
      </c>
      <c r="AD1021" s="4" t="s">
        <v>91</v>
      </c>
      <c r="AE1021" s="4">
        <v>0</v>
      </c>
      <c r="AF1021" s="4">
        <v>0</v>
      </c>
      <c r="AG1021" s="4">
        <f>tussenblad!J1010</f>
        <v>0</v>
      </c>
      <c r="AH1021" s="4">
        <f>tussenblad!I1010</f>
        <v>0</v>
      </c>
    </row>
    <row r="1022" spans="1:34" x14ac:dyDescent="0.2">
      <c r="A1022" s="4" t="s">
        <v>93</v>
      </c>
      <c r="B1022" s="4" t="str">
        <f>IF(C1022=0,"&lt;BLANK&gt;",Basisgegevens!$F$3)</f>
        <v>&lt;BLANK&gt;</v>
      </c>
      <c r="C1022" s="4">
        <f>tussenblad!E1011</f>
        <v>0</v>
      </c>
      <c r="D1022" s="4">
        <f>tussenblad!H1011</f>
        <v>0</v>
      </c>
      <c r="E1022" s="25">
        <f>tussenblad!N1011</f>
        <v>0</v>
      </c>
      <c r="F1022" s="4">
        <f>tussenblad!O1011</f>
        <v>0</v>
      </c>
      <c r="G1022" s="4">
        <f>tussenblad!P1011</f>
        <v>0</v>
      </c>
      <c r="H1022" s="25">
        <f>tussenblad!BT1011</f>
        <v>0</v>
      </c>
      <c r="I1022" s="4">
        <f>tussenblad!Q1011</f>
        <v>0</v>
      </c>
      <c r="J1022" s="26">
        <f>tussenblad!R1011</f>
        <v>0</v>
      </c>
      <c r="K1022" s="4">
        <f>IF(tussenblad!$F1011="HC","",tussenblad!F1011)</f>
        <v>0</v>
      </c>
      <c r="L1022" s="4">
        <f>IF(tussenblad!$F1011="HC",1,0)</f>
        <v>0</v>
      </c>
      <c r="M1022" s="4" t="str">
        <f>IF(tussenblad!V1011="Uit",2,"")</f>
        <v/>
      </c>
      <c r="N1022" s="4">
        <f>tussenblad!W1011</f>
        <v>0</v>
      </c>
      <c r="O1022" s="4">
        <f>tussenblad!BV1011</f>
        <v>0</v>
      </c>
      <c r="P1022" s="4">
        <f>tussenblad!BW1011</f>
        <v>0</v>
      </c>
      <c r="Q1022" s="4">
        <f>tussenblad!BX1011</f>
        <v>0</v>
      </c>
      <c r="R1022" s="4">
        <f>tussenblad!BY1011</f>
        <v>0</v>
      </c>
      <c r="S1022" s="4">
        <f>tussenblad!BZ1011</f>
        <v>0</v>
      </c>
      <c r="T1022" s="4">
        <f>tussenblad!CA1011</f>
        <v>0</v>
      </c>
      <c r="U1022" s="4">
        <f>tussenblad!CB1011</f>
        <v>0</v>
      </c>
      <c r="V1022" s="4">
        <f>tussenblad!CC1011</f>
        <v>0</v>
      </c>
      <c r="W1022" s="4" t="s">
        <v>94</v>
      </c>
      <c r="X1022" s="4" t="s">
        <v>94</v>
      </c>
      <c r="Y1022" s="4" t="s">
        <v>94</v>
      </c>
      <c r="Z1022" s="4" t="s">
        <v>95</v>
      </c>
      <c r="AA1022" s="4" t="s">
        <v>95</v>
      </c>
      <c r="AB1022" s="4" t="s">
        <v>95</v>
      </c>
      <c r="AC1022" s="4" t="s">
        <v>91</v>
      </c>
      <c r="AD1022" s="4" t="s">
        <v>91</v>
      </c>
      <c r="AE1022" s="4">
        <v>0</v>
      </c>
      <c r="AF1022" s="4">
        <v>0</v>
      </c>
      <c r="AG1022" s="4">
        <f>tussenblad!J1011</f>
        <v>0</v>
      </c>
      <c r="AH1022" s="4">
        <f>tussenblad!I1011</f>
        <v>0</v>
      </c>
    </row>
    <row r="1023" spans="1:34" x14ac:dyDescent="0.2">
      <c r="A1023" s="4" t="s">
        <v>93</v>
      </c>
      <c r="B1023" s="4" t="str">
        <f>IF(C1023=0,"&lt;BLANK&gt;",Basisgegevens!$F$3)</f>
        <v>&lt;BLANK&gt;</v>
      </c>
      <c r="C1023" s="4">
        <f>tussenblad!E1012</f>
        <v>0</v>
      </c>
      <c r="D1023" s="4">
        <f>tussenblad!H1012</f>
        <v>0</v>
      </c>
      <c r="E1023" s="25">
        <f>tussenblad!N1012</f>
        <v>0</v>
      </c>
      <c r="F1023" s="4">
        <f>tussenblad!O1012</f>
        <v>0</v>
      </c>
      <c r="G1023" s="4">
        <f>tussenblad!P1012</f>
        <v>0</v>
      </c>
      <c r="H1023" s="25">
        <f>tussenblad!BT1012</f>
        <v>0</v>
      </c>
      <c r="I1023" s="4">
        <f>tussenblad!Q1012</f>
        <v>0</v>
      </c>
      <c r="J1023" s="26">
        <f>tussenblad!R1012</f>
        <v>0</v>
      </c>
      <c r="K1023" s="4">
        <f>IF(tussenblad!$F1012="HC","",tussenblad!F1012)</f>
        <v>0</v>
      </c>
      <c r="L1023" s="4">
        <f>IF(tussenblad!$F1012="HC",1,0)</f>
        <v>0</v>
      </c>
      <c r="M1023" s="4" t="str">
        <f>IF(tussenblad!V1012="Uit",2,"")</f>
        <v/>
      </c>
      <c r="N1023" s="4">
        <f>tussenblad!W1012</f>
        <v>0</v>
      </c>
      <c r="O1023" s="4">
        <f>tussenblad!BV1012</f>
        <v>0</v>
      </c>
      <c r="P1023" s="4">
        <f>tussenblad!BW1012</f>
        <v>0</v>
      </c>
      <c r="Q1023" s="4">
        <f>tussenblad!BX1012</f>
        <v>0</v>
      </c>
      <c r="R1023" s="4">
        <f>tussenblad!BY1012</f>
        <v>0</v>
      </c>
      <c r="S1023" s="4">
        <f>tussenblad!BZ1012</f>
        <v>0</v>
      </c>
      <c r="T1023" s="4">
        <f>tussenblad!CA1012</f>
        <v>0</v>
      </c>
      <c r="U1023" s="4">
        <f>tussenblad!CB1012</f>
        <v>0</v>
      </c>
      <c r="V1023" s="4">
        <f>tussenblad!CC1012</f>
        <v>0</v>
      </c>
      <c r="W1023" s="4" t="s">
        <v>94</v>
      </c>
      <c r="X1023" s="4" t="s">
        <v>94</v>
      </c>
      <c r="Y1023" s="4" t="s">
        <v>94</v>
      </c>
      <c r="Z1023" s="4" t="s">
        <v>95</v>
      </c>
      <c r="AA1023" s="4" t="s">
        <v>95</v>
      </c>
      <c r="AB1023" s="4" t="s">
        <v>95</v>
      </c>
      <c r="AC1023" s="4" t="s">
        <v>91</v>
      </c>
      <c r="AD1023" s="4" t="s">
        <v>91</v>
      </c>
      <c r="AE1023" s="4">
        <v>0</v>
      </c>
      <c r="AF1023" s="4">
        <v>0</v>
      </c>
      <c r="AG1023" s="4">
        <f>tussenblad!J1012</f>
        <v>0</v>
      </c>
      <c r="AH1023" s="4">
        <f>tussenblad!I1012</f>
        <v>0</v>
      </c>
    </row>
    <row r="1024" spans="1:34" x14ac:dyDescent="0.2">
      <c r="A1024" s="4" t="s">
        <v>93</v>
      </c>
      <c r="B1024" s="4" t="str">
        <f>IF(C1024=0,"&lt;BLANK&gt;",Basisgegevens!$F$3)</f>
        <v>&lt;BLANK&gt;</v>
      </c>
      <c r="C1024" s="4">
        <f>tussenblad!E1013</f>
        <v>0</v>
      </c>
      <c r="D1024" s="4">
        <f>tussenblad!H1013</f>
        <v>0</v>
      </c>
      <c r="E1024" s="25">
        <f>tussenblad!N1013</f>
        <v>0</v>
      </c>
      <c r="F1024" s="4">
        <f>tussenblad!O1013</f>
        <v>0</v>
      </c>
      <c r="G1024" s="4">
        <f>tussenblad!P1013</f>
        <v>0</v>
      </c>
      <c r="H1024" s="25">
        <f>tussenblad!BT1013</f>
        <v>0</v>
      </c>
      <c r="I1024" s="4">
        <f>tussenblad!Q1013</f>
        <v>0</v>
      </c>
      <c r="J1024" s="26">
        <f>tussenblad!R1013</f>
        <v>0</v>
      </c>
      <c r="K1024" s="4">
        <f>IF(tussenblad!$F1013="HC","",tussenblad!F1013)</f>
        <v>0</v>
      </c>
      <c r="L1024" s="4">
        <f>IF(tussenblad!$F1013="HC",1,0)</f>
        <v>0</v>
      </c>
      <c r="M1024" s="4" t="str">
        <f>IF(tussenblad!V1013="Uit",2,"")</f>
        <v/>
      </c>
      <c r="N1024" s="4">
        <f>tussenblad!W1013</f>
        <v>0</v>
      </c>
      <c r="O1024" s="4">
        <f>tussenblad!BV1013</f>
        <v>0</v>
      </c>
      <c r="P1024" s="4">
        <f>tussenblad!BW1013</f>
        <v>0</v>
      </c>
      <c r="Q1024" s="4">
        <f>tussenblad!BX1013</f>
        <v>0</v>
      </c>
      <c r="R1024" s="4">
        <f>tussenblad!BY1013</f>
        <v>0</v>
      </c>
      <c r="S1024" s="4">
        <f>tussenblad!BZ1013</f>
        <v>0</v>
      </c>
      <c r="T1024" s="4">
        <f>tussenblad!CA1013</f>
        <v>0</v>
      </c>
      <c r="U1024" s="4">
        <f>tussenblad!CB1013</f>
        <v>0</v>
      </c>
      <c r="V1024" s="4">
        <f>tussenblad!CC1013</f>
        <v>0</v>
      </c>
      <c r="W1024" s="4" t="s">
        <v>94</v>
      </c>
      <c r="X1024" s="4" t="s">
        <v>94</v>
      </c>
      <c r="Y1024" s="4" t="s">
        <v>94</v>
      </c>
      <c r="Z1024" s="4" t="s">
        <v>95</v>
      </c>
      <c r="AA1024" s="4" t="s">
        <v>95</v>
      </c>
      <c r="AB1024" s="4" t="s">
        <v>95</v>
      </c>
      <c r="AC1024" s="4" t="s">
        <v>91</v>
      </c>
      <c r="AD1024" s="4" t="s">
        <v>91</v>
      </c>
      <c r="AE1024" s="4">
        <v>0</v>
      </c>
      <c r="AF1024" s="4">
        <v>0</v>
      </c>
      <c r="AG1024" s="4">
        <f>tussenblad!J1013</f>
        <v>0</v>
      </c>
      <c r="AH1024" s="4">
        <f>tussenblad!I1013</f>
        <v>0</v>
      </c>
    </row>
    <row r="1025" spans="1:34" x14ac:dyDescent="0.2">
      <c r="A1025" s="4" t="s">
        <v>93</v>
      </c>
      <c r="B1025" s="4" t="str">
        <f>IF(C1025=0,"&lt;BLANK&gt;",Basisgegevens!$F$3)</f>
        <v>&lt;BLANK&gt;</v>
      </c>
      <c r="C1025" s="4">
        <f>tussenblad!E1014</f>
        <v>0</v>
      </c>
      <c r="D1025" s="4">
        <f>tussenblad!H1014</f>
        <v>0</v>
      </c>
      <c r="E1025" s="25">
        <f>tussenblad!N1014</f>
        <v>0</v>
      </c>
      <c r="F1025" s="4">
        <f>tussenblad!O1014</f>
        <v>0</v>
      </c>
      <c r="G1025" s="4">
        <f>tussenblad!P1014</f>
        <v>0</v>
      </c>
      <c r="H1025" s="25">
        <f>tussenblad!BT1014</f>
        <v>0</v>
      </c>
      <c r="I1025" s="4">
        <f>tussenblad!Q1014</f>
        <v>0</v>
      </c>
      <c r="J1025" s="26">
        <f>tussenblad!R1014</f>
        <v>0</v>
      </c>
      <c r="K1025" s="4">
        <f>IF(tussenblad!$F1014="HC","",tussenblad!F1014)</f>
        <v>0</v>
      </c>
      <c r="L1025" s="4">
        <f>IF(tussenblad!$F1014="HC",1,0)</f>
        <v>0</v>
      </c>
      <c r="M1025" s="4" t="str">
        <f>IF(tussenblad!V1014="Uit",2,"")</f>
        <v/>
      </c>
      <c r="N1025" s="4">
        <f>tussenblad!W1014</f>
        <v>0</v>
      </c>
      <c r="O1025" s="4">
        <f>tussenblad!BV1014</f>
        <v>0</v>
      </c>
      <c r="P1025" s="4">
        <f>tussenblad!BW1014</f>
        <v>0</v>
      </c>
      <c r="Q1025" s="4">
        <f>tussenblad!BX1014</f>
        <v>0</v>
      </c>
      <c r="R1025" s="4">
        <f>tussenblad!BY1014</f>
        <v>0</v>
      </c>
      <c r="S1025" s="4">
        <f>tussenblad!BZ1014</f>
        <v>0</v>
      </c>
      <c r="T1025" s="4">
        <f>tussenblad!CA1014</f>
        <v>0</v>
      </c>
      <c r="U1025" s="4">
        <f>tussenblad!CB1014</f>
        <v>0</v>
      </c>
      <c r="V1025" s="4">
        <f>tussenblad!CC1014</f>
        <v>0</v>
      </c>
      <c r="W1025" s="4" t="s">
        <v>94</v>
      </c>
      <c r="X1025" s="4" t="s">
        <v>94</v>
      </c>
      <c r="Y1025" s="4" t="s">
        <v>94</v>
      </c>
      <c r="Z1025" s="4" t="s">
        <v>95</v>
      </c>
      <c r="AA1025" s="4" t="s">
        <v>95</v>
      </c>
      <c r="AB1025" s="4" t="s">
        <v>95</v>
      </c>
      <c r="AC1025" s="4" t="s">
        <v>91</v>
      </c>
      <c r="AD1025" s="4" t="s">
        <v>91</v>
      </c>
      <c r="AE1025" s="4">
        <v>0</v>
      </c>
      <c r="AF1025" s="4">
        <v>0</v>
      </c>
      <c r="AG1025" s="4">
        <f>tussenblad!J1014</f>
        <v>0</v>
      </c>
      <c r="AH1025" s="4">
        <f>tussenblad!I1014</f>
        <v>0</v>
      </c>
    </row>
    <row r="1026" spans="1:34" x14ac:dyDescent="0.2">
      <c r="A1026" s="4" t="s">
        <v>93</v>
      </c>
      <c r="B1026" s="4" t="str">
        <f>IF(C1026=0,"&lt;BLANK&gt;",Basisgegevens!$F$3)</f>
        <v>&lt;BLANK&gt;</v>
      </c>
      <c r="C1026" s="4">
        <f>tussenblad!E1015</f>
        <v>0</v>
      </c>
      <c r="D1026" s="4">
        <f>tussenblad!H1015</f>
        <v>0</v>
      </c>
      <c r="E1026" s="25">
        <f>tussenblad!N1015</f>
        <v>0</v>
      </c>
      <c r="F1026" s="4">
        <f>tussenblad!O1015</f>
        <v>0</v>
      </c>
      <c r="G1026" s="4">
        <f>tussenblad!P1015</f>
        <v>0</v>
      </c>
      <c r="H1026" s="25">
        <f>tussenblad!BT1015</f>
        <v>0</v>
      </c>
      <c r="I1026" s="4">
        <f>tussenblad!Q1015</f>
        <v>0</v>
      </c>
      <c r="J1026" s="26">
        <f>tussenblad!R1015</f>
        <v>0</v>
      </c>
      <c r="K1026" s="4">
        <f>IF(tussenblad!$F1015="HC","",tussenblad!F1015)</f>
        <v>0</v>
      </c>
      <c r="L1026" s="4">
        <f>IF(tussenblad!$F1015="HC",1,0)</f>
        <v>0</v>
      </c>
      <c r="M1026" s="4" t="str">
        <f>IF(tussenblad!V1015="Uit",2,"")</f>
        <v/>
      </c>
      <c r="N1026" s="4">
        <f>tussenblad!W1015</f>
        <v>0</v>
      </c>
      <c r="O1026" s="4">
        <f>tussenblad!BV1015</f>
        <v>0</v>
      </c>
      <c r="P1026" s="4">
        <f>tussenblad!BW1015</f>
        <v>0</v>
      </c>
      <c r="Q1026" s="4">
        <f>tussenblad!BX1015</f>
        <v>0</v>
      </c>
      <c r="R1026" s="4">
        <f>tussenblad!BY1015</f>
        <v>0</v>
      </c>
      <c r="S1026" s="4">
        <f>tussenblad!BZ1015</f>
        <v>0</v>
      </c>
      <c r="T1026" s="4">
        <f>tussenblad!CA1015</f>
        <v>0</v>
      </c>
      <c r="U1026" s="4">
        <f>tussenblad!CB1015</f>
        <v>0</v>
      </c>
      <c r="V1026" s="4">
        <f>tussenblad!CC1015</f>
        <v>0</v>
      </c>
      <c r="W1026" s="4" t="s">
        <v>94</v>
      </c>
      <c r="X1026" s="4" t="s">
        <v>94</v>
      </c>
      <c r="Y1026" s="4" t="s">
        <v>94</v>
      </c>
      <c r="Z1026" s="4" t="s">
        <v>95</v>
      </c>
      <c r="AA1026" s="4" t="s">
        <v>95</v>
      </c>
      <c r="AB1026" s="4" t="s">
        <v>95</v>
      </c>
      <c r="AC1026" s="4" t="s">
        <v>91</v>
      </c>
      <c r="AD1026" s="4" t="s">
        <v>91</v>
      </c>
      <c r="AE1026" s="4">
        <v>0</v>
      </c>
      <c r="AF1026" s="4">
        <v>0</v>
      </c>
      <c r="AG1026" s="4">
        <f>tussenblad!J1015</f>
        <v>0</v>
      </c>
      <c r="AH1026" s="4">
        <f>tussenblad!I1015</f>
        <v>0</v>
      </c>
    </row>
    <row r="1027" spans="1:34" x14ac:dyDescent="0.2">
      <c r="A1027" s="4" t="s">
        <v>93</v>
      </c>
      <c r="B1027" s="4" t="str">
        <f>IF(C1027=0,"&lt;BLANK&gt;",Basisgegevens!$F$3)</f>
        <v>&lt;BLANK&gt;</v>
      </c>
      <c r="C1027" s="4">
        <f>tussenblad!E1016</f>
        <v>0</v>
      </c>
      <c r="D1027" s="4">
        <f>tussenblad!H1016</f>
        <v>0</v>
      </c>
      <c r="E1027" s="25">
        <f>tussenblad!N1016</f>
        <v>0</v>
      </c>
      <c r="F1027" s="4">
        <f>tussenblad!O1016</f>
        <v>0</v>
      </c>
      <c r="G1027" s="4">
        <f>tussenblad!P1016</f>
        <v>0</v>
      </c>
      <c r="H1027" s="25">
        <f>tussenblad!BT1016</f>
        <v>0</v>
      </c>
      <c r="I1027" s="4">
        <f>tussenblad!Q1016</f>
        <v>0</v>
      </c>
      <c r="J1027" s="26">
        <f>tussenblad!R1016</f>
        <v>0</v>
      </c>
      <c r="K1027" s="4">
        <f>IF(tussenblad!$F1016="HC","",tussenblad!F1016)</f>
        <v>0</v>
      </c>
      <c r="L1027" s="4">
        <f>IF(tussenblad!$F1016="HC",1,0)</f>
        <v>0</v>
      </c>
      <c r="M1027" s="4" t="str">
        <f>IF(tussenblad!V1016="Uit",2,"")</f>
        <v/>
      </c>
      <c r="N1027" s="4">
        <f>tussenblad!W1016</f>
        <v>0</v>
      </c>
      <c r="O1027" s="4">
        <f>tussenblad!BV1016</f>
        <v>0</v>
      </c>
      <c r="P1027" s="4">
        <f>tussenblad!BW1016</f>
        <v>0</v>
      </c>
      <c r="Q1027" s="4">
        <f>tussenblad!BX1016</f>
        <v>0</v>
      </c>
      <c r="R1027" s="4">
        <f>tussenblad!BY1016</f>
        <v>0</v>
      </c>
      <c r="S1027" s="4">
        <f>tussenblad!BZ1016</f>
        <v>0</v>
      </c>
      <c r="T1027" s="4">
        <f>tussenblad!CA1016</f>
        <v>0</v>
      </c>
      <c r="U1027" s="4">
        <f>tussenblad!CB1016</f>
        <v>0</v>
      </c>
      <c r="V1027" s="4">
        <f>tussenblad!CC1016</f>
        <v>0</v>
      </c>
      <c r="W1027" s="4" t="s">
        <v>94</v>
      </c>
      <c r="X1027" s="4" t="s">
        <v>94</v>
      </c>
      <c r="Y1027" s="4" t="s">
        <v>94</v>
      </c>
      <c r="Z1027" s="4" t="s">
        <v>95</v>
      </c>
      <c r="AA1027" s="4" t="s">
        <v>95</v>
      </c>
      <c r="AB1027" s="4" t="s">
        <v>95</v>
      </c>
      <c r="AC1027" s="4" t="s">
        <v>91</v>
      </c>
      <c r="AD1027" s="4" t="s">
        <v>91</v>
      </c>
      <c r="AE1027" s="4">
        <v>0</v>
      </c>
      <c r="AF1027" s="4">
        <v>0</v>
      </c>
      <c r="AG1027" s="4">
        <f>tussenblad!J1016</f>
        <v>0</v>
      </c>
      <c r="AH1027" s="4">
        <f>tussenblad!I1016</f>
        <v>0</v>
      </c>
    </row>
    <row r="1028" spans="1:34" x14ac:dyDescent="0.2">
      <c r="A1028" s="4" t="s">
        <v>93</v>
      </c>
      <c r="B1028" s="4" t="str">
        <f>IF(C1028=0,"&lt;BLANK&gt;",Basisgegevens!$F$3)</f>
        <v>&lt;BLANK&gt;</v>
      </c>
      <c r="C1028" s="4">
        <f>tussenblad!E1017</f>
        <v>0</v>
      </c>
      <c r="D1028" s="4">
        <f>tussenblad!H1017</f>
        <v>0</v>
      </c>
      <c r="E1028" s="25">
        <f>tussenblad!N1017</f>
        <v>0</v>
      </c>
      <c r="F1028" s="4">
        <f>tussenblad!O1017</f>
        <v>0</v>
      </c>
      <c r="G1028" s="4">
        <f>tussenblad!P1017</f>
        <v>0</v>
      </c>
      <c r="H1028" s="25">
        <f>tussenblad!BT1017</f>
        <v>0</v>
      </c>
      <c r="I1028" s="4">
        <f>tussenblad!Q1017</f>
        <v>0</v>
      </c>
      <c r="J1028" s="26">
        <f>tussenblad!R1017</f>
        <v>0</v>
      </c>
      <c r="K1028" s="4">
        <f>IF(tussenblad!$F1017="HC","",tussenblad!F1017)</f>
        <v>0</v>
      </c>
      <c r="L1028" s="4">
        <f>IF(tussenblad!$F1017="HC",1,0)</f>
        <v>0</v>
      </c>
      <c r="M1028" s="4" t="str">
        <f>IF(tussenblad!V1017="Uit",2,"")</f>
        <v/>
      </c>
      <c r="N1028" s="4">
        <f>tussenblad!W1017</f>
        <v>0</v>
      </c>
      <c r="O1028" s="4">
        <f>tussenblad!BV1017</f>
        <v>0</v>
      </c>
      <c r="P1028" s="4">
        <f>tussenblad!BW1017</f>
        <v>0</v>
      </c>
      <c r="Q1028" s="4">
        <f>tussenblad!BX1017</f>
        <v>0</v>
      </c>
      <c r="R1028" s="4">
        <f>tussenblad!BY1017</f>
        <v>0</v>
      </c>
      <c r="S1028" s="4">
        <f>tussenblad!BZ1017</f>
        <v>0</v>
      </c>
      <c r="T1028" s="4">
        <f>tussenblad!CA1017</f>
        <v>0</v>
      </c>
      <c r="U1028" s="4">
        <f>tussenblad!CB1017</f>
        <v>0</v>
      </c>
      <c r="V1028" s="4">
        <f>tussenblad!CC1017</f>
        <v>0</v>
      </c>
      <c r="W1028" s="4" t="s">
        <v>94</v>
      </c>
      <c r="X1028" s="4" t="s">
        <v>94</v>
      </c>
      <c r="Y1028" s="4" t="s">
        <v>94</v>
      </c>
      <c r="Z1028" s="4" t="s">
        <v>95</v>
      </c>
      <c r="AA1028" s="4" t="s">
        <v>95</v>
      </c>
      <c r="AB1028" s="4" t="s">
        <v>95</v>
      </c>
      <c r="AC1028" s="4" t="s">
        <v>91</v>
      </c>
      <c r="AD1028" s="4" t="s">
        <v>91</v>
      </c>
      <c r="AE1028" s="4">
        <v>0</v>
      </c>
      <c r="AF1028" s="4">
        <v>0</v>
      </c>
      <c r="AG1028" s="4">
        <f>tussenblad!J1017</f>
        <v>0</v>
      </c>
      <c r="AH1028" s="4">
        <f>tussenblad!I1017</f>
        <v>0</v>
      </c>
    </row>
    <row r="1029" spans="1:34" x14ac:dyDescent="0.2">
      <c r="A1029" s="4" t="s">
        <v>93</v>
      </c>
      <c r="B1029" s="4" t="str">
        <f>IF(C1029=0,"&lt;BLANK&gt;",Basisgegevens!$F$3)</f>
        <v>&lt;BLANK&gt;</v>
      </c>
      <c r="C1029" s="4">
        <f>tussenblad!E1018</f>
        <v>0</v>
      </c>
      <c r="D1029" s="4">
        <f>tussenblad!H1018</f>
        <v>0</v>
      </c>
      <c r="E1029" s="25">
        <f>tussenblad!N1018</f>
        <v>0</v>
      </c>
      <c r="F1029" s="4">
        <f>tussenblad!O1018</f>
        <v>0</v>
      </c>
      <c r="G1029" s="4">
        <f>tussenblad!P1018</f>
        <v>0</v>
      </c>
      <c r="H1029" s="25">
        <f>tussenblad!BT1018</f>
        <v>0</v>
      </c>
      <c r="I1029" s="4">
        <f>tussenblad!Q1018</f>
        <v>0</v>
      </c>
      <c r="J1029" s="26">
        <f>tussenblad!R1018</f>
        <v>0</v>
      </c>
      <c r="K1029" s="4">
        <f>IF(tussenblad!$F1018="HC","",tussenblad!F1018)</f>
        <v>0</v>
      </c>
      <c r="L1029" s="4">
        <f>IF(tussenblad!$F1018="HC",1,0)</f>
        <v>0</v>
      </c>
      <c r="M1029" s="4" t="str">
        <f>IF(tussenblad!V1018="Uit",2,"")</f>
        <v/>
      </c>
      <c r="N1029" s="4">
        <f>tussenblad!W1018</f>
        <v>0</v>
      </c>
      <c r="O1029" s="4">
        <f>tussenblad!BV1018</f>
        <v>0</v>
      </c>
      <c r="P1029" s="4">
        <f>tussenblad!BW1018</f>
        <v>0</v>
      </c>
      <c r="Q1029" s="4">
        <f>tussenblad!BX1018</f>
        <v>0</v>
      </c>
      <c r="R1029" s="4">
        <f>tussenblad!BY1018</f>
        <v>0</v>
      </c>
      <c r="S1029" s="4">
        <f>tussenblad!BZ1018</f>
        <v>0</v>
      </c>
      <c r="T1029" s="4">
        <f>tussenblad!CA1018</f>
        <v>0</v>
      </c>
      <c r="U1029" s="4">
        <f>tussenblad!CB1018</f>
        <v>0</v>
      </c>
      <c r="V1029" s="4">
        <f>tussenblad!CC1018</f>
        <v>0</v>
      </c>
      <c r="W1029" s="4" t="s">
        <v>94</v>
      </c>
      <c r="X1029" s="4" t="s">
        <v>94</v>
      </c>
      <c r="Y1029" s="4" t="s">
        <v>94</v>
      </c>
      <c r="Z1029" s="4" t="s">
        <v>95</v>
      </c>
      <c r="AA1029" s="4" t="s">
        <v>95</v>
      </c>
      <c r="AB1029" s="4" t="s">
        <v>95</v>
      </c>
      <c r="AC1029" s="4" t="s">
        <v>91</v>
      </c>
      <c r="AD1029" s="4" t="s">
        <v>91</v>
      </c>
      <c r="AE1029" s="4">
        <v>0</v>
      </c>
      <c r="AF1029" s="4">
        <v>0</v>
      </c>
      <c r="AG1029" s="4">
        <f>tussenblad!J1018</f>
        <v>0</v>
      </c>
      <c r="AH1029" s="4">
        <f>tussenblad!I1018</f>
        <v>0</v>
      </c>
    </row>
    <row r="1030" spans="1:34" x14ac:dyDescent="0.2">
      <c r="A1030" s="4" t="s">
        <v>93</v>
      </c>
      <c r="B1030" s="4" t="str">
        <f>IF(C1030=0,"&lt;BLANK&gt;",Basisgegevens!$F$3)</f>
        <v>&lt;BLANK&gt;</v>
      </c>
      <c r="C1030" s="4">
        <f>tussenblad!E1019</f>
        <v>0</v>
      </c>
      <c r="D1030" s="4">
        <f>tussenblad!H1019</f>
        <v>0</v>
      </c>
      <c r="E1030" s="25">
        <f>tussenblad!N1019</f>
        <v>0</v>
      </c>
      <c r="F1030" s="4">
        <f>tussenblad!O1019</f>
        <v>0</v>
      </c>
      <c r="G1030" s="4">
        <f>tussenblad!P1019</f>
        <v>0</v>
      </c>
      <c r="H1030" s="25">
        <f>tussenblad!BT1019</f>
        <v>0</v>
      </c>
      <c r="I1030" s="4">
        <f>tussenblad!Q1019</f>
        <v>0</v>
      </c>
      <c r="J1030" s="26">
        <f>tussenblad!R1019</f>
        <v>0</v>
      </c>
      <c r="K1030" s="4">
        <f>IF(tussenblad!$F1019="HC","",tussenblad!F1019)</f>
        <v>0</v>
      </c>
      <c r="L1030" s="4">
        <f>IF(tussenblad!$F1019="HC",1,0)</f>
        <v>0</v>
      </c>
      <c r="M1030" s="4" t="str">
        <f>IF(tussenblad!V1019="Uit",2,"")</f>
        <v/>
      </c>
      <c r="N1030" s="4">
        <f>tussenblad!W1019</f>
        <v>0</v>
      </c>
      <c r="O1030" s="4">
        <f>tussenblad!BV1019</f>
        <v>0</v>
      </c>
      <c r="P1030" s="4">
        <f>tussenblad!BW1019</f>
        <v>0</v>
      </c>
      <c r="Q1030" s="4">
        <f>tussenblad!BX1019</f>
        <v>0</v>
      </c>
      <c r="R1030" s="4">
        <f>tussenblad!BY1019</f>
        <v>0</v>
      </c>
      <c r="S1030" s="4">
        <f>tussenblad!BZ1019</f>
        <v>0</v>
      </c>
      <c r="T1030" s="4">
        <f>tussenblad!CA1019</f>
        <v>0</v>
      </c>
      <c r="U1030" s="4">
        <f>tussenblad!CB1019</f>
        <v>0</v>
      </c>
      <c r="V1030" s="4">
        <f>tussenblad!CC1019</f>
        <v>0</v>
      </c>
      <c r="W1030" s="4" t="s">
        <v>94</v>
      </c>
      <c r="X1030" s="4" t="s">
        <v>94</v>
      </c>
      <c r="Y1030" s="4" t="s">
        <v>94</v>
      </c>
      <c r="Z1030" s="4" t="s">
        <v>95</v>
      </c>
      <c r="AA1030" s="4" t="s">
        <v>95</v>
      </c>
      <c r="AB1030" s="4" t="s">
        <v>95</v>
      </c>
      <c r="AC1030" s="4" t="s">
        <v>91</v>
      </c>
      <c r="AD1030" s="4" t="s">
        <v>91</v>
      </c>
      <c r="AE1030" s="4">
        <v>0</v>
      </c>
      <c r="AF1030" s="4">
        <v>0</v>
      </c>
      <c r="AG1030" s="4">
        <f>tussenblad!J1019</f>
        <v>0</v>
      </c>
      <c r="AH1030" s="4">
        <f>tussenblad!I1019</f>
        <v>0</v>
      </c>
    </row>
    <row r="1031" spans="1:34" x14ac:dyDescent="0.2">
      <c r="A1031" s="4" t="s">
        <v>93</v>
      </c>
      <c r="B1031" s="4" t="str">
        <f>IF(C1031=0,"&lt;BLANK&gt;",Basisgegevens!$F$3)</f>
        <v>&lt;BLANK&gt;</v>
      </c>
      <c r="C1031" s="4">
        <f>tussenblad!E1020</f>
        <v>0</v>
      </c>
      <c r="D1031" s="4">
        <f>tussenblad!H1020</f>
        <v>0</v>
      </c>
      <c r="E1031" s="25">
        <f>tussenblad!N1020</f>
        <v>0</v>
      </c>
      <c r="F1031" s="4">
        <f>tussenblad!O1020</f>
        <v>0</v>
      </c>
      <c r="G1031" s="4">
        <f>tussenblad!P1020</f>
        <v>0</v>
      </c>
      <c r="H1031" s="25">
        <f>tussenblad!BT1020</f>
        <v>0</v>
      </c>
      <c r="I1031" s="4">
        <f>tussenblad!Q1020</f>
        <v>0</v>
      </c>
      <c r="J1031" s="26">
        <f>tussenblad!R1020</f>
        <v>0</v>
      </c>
      <c r="K1031" s="4">
        <f>IF(tussenblad!$F1020="HC","",tussenblad!F1020)</f>
        <v>0</v>
      </c>
      <c r="L1031" s="4">
        <f>IF(tussenblad!$F1020="HC",1,0)</f>
        <v>0</v>
      </c>
      <c r="M1031" s="4" t="str">
        <f>IF(tussenblad!V1020="Uit",2,"")</f>
        <v/>
      </c>
      <c r="N1031" s="4">
        <f>tussenblad!W1020</f>
        <v>0</v>
      </c>
      <c r="O1031" s="4">
        <f>tussenblad!BV1020</f>
        <v>0</v>
      </c>
      <c r="P1031" s="4">
        <f>tussenblad!BW1020</f>
        <v>0</v>
      </c>
      <c r="Q1031" s="4">
        <f>tussenblad!BX1020</f>
        <v>0</v>
      </c>
      <c r="R1031" s="4">
        <f>tussenblad!BY1020</f>
        <v>0</v>
      </c>
      <c r="S1031" s="4">
        <f>tussenblad!BZ1020</f>
        <v>0</v>
      </c>
      <c r="T1031" s="4">
        <f>tussenblad!CA1020</f>
        <v>0</v>
      </c>
      <c r="U1031" s="4">
        <f>tussenblad!CB1020</f>
        <v>0</v>
      </c>
      <c r="V1031" s="4">
        <f>tussenblad!CC1020</f>
        <v>0</v>
      </c>
      <c r="W1031" s="4" t="s">
        <v>94</v>
      </c>
      <c r="X1031" s="4" t="s">
        <v>94</v>
      </c>
      <c r="Y1031" s="4" t="s">
        <v>94</v>
      </c>
      <c r="Z1031" s="4" t="s">
        <v>95</v>
      </c>
      <c r="AA1031" s="4" t="s">
        <v>95</v>
      </c>
      <c r="AB1031" s="4" t="s">
        <v>95</v>
      </c>
      <c r="AC1031" s="4" t="s">
        <v>91</v>
      </c>
      <c r="AD1031" s="4" t="s">
        <v>91</v>
      </c>
      <c r="AE1031" s="4">
        <v>0</v>
      </c>
      <c r="AF1031" s="4">
        <v>0</v>
      </c>
      <c r="AG1031" s="4">
        <f>tussenblad!J1020</f>
        <v>0</v>
      </c>
      <c r="AH1031" s="4">
        <f>tussenblad!I1020</f>
        <v>0</v>
      </c>
    </row>
    <row r="1032" spans="1:34" x14ac:dyDescent="0.2">
      <c r="A1032" s="4" t="s">
        <v>93</v>
      </c>
      <c r="B1032" s="4" t="str">
        <f>IF(C1032=0,"&lt;BLANK&gt;",Basisgegevens!$F$3)</f>
        <v>&lt;BLANK&gt;</v>
      </c>
      <c r="C1032" s="4">
        <f>tussenblad!E1021</f>
        <v>0</v>
      </c>
      <c r="D1032" s="4">
        <f>tussenblad!H1021</f>
        <v>0</v>
      </c>
      <c r="E1032" s="25">
        <f>tussenblad!N1021</f>
        <v>0</v>
      </c>
      <c r="F1032" s="4">
        <f>tussenblad!O1021</f>
        <v>0</v>
      </c>
      <c r="G1032" s="4">
        <f>tussenblad!P1021</f>
        <v>0</v>
      </c>
      <c r="H1032" s="25">
        <f>tussenblad!BT1021</f>
        <v>0</v>
      </c>
      <c r="I1032" s="4">
        <f>tussenblad!Q1021</f>
        <v>0</v>
      </c>
      <c r="J1032" s="26">
        <f>tussenblad!R1021</f>
        <v>0</v>
      </c>
      <c r="K1032" s="4">
        <f>IF(tussenblad!$F1021="HC","",tussenblad!F1021)</f>
        <v>0</v>
      </c>
      <c r="L1032" s="4">
        <f>IF(tussenblad!$F1021="HC",1,0)</f>
        <v>0</v>
      </c>
      <c r="M1032" s="4" t="str">
        <f>IF(tussenblad!V1021="Uit",2,"")</f>
        <v/>
      </c>
      <c r="N1032" s="4">
        <f>tussenblad!W1021</f>
        <v>0</v>
      </c>
      <c r="O1032" s="4">
        <f>tussenblad!BV1021</f>
        <v>0</v>
      </c>
      <c r="P1032" s="4">
        <f>tussenblad!BW1021</f>
        <v>0</v>
      </c>
      <c r="Q1032" s="4">
        <f>tussenblad!BX1021</f>
        <v>0</v>
      </c>
      <c r="R1032" s="4">
        <f>tussenblad!BY1021</f>
        <v>0</v>
      </c>
      <c r="S1032" s="4">
        <f>tussenblad!BZ1021</f>
        <v>0</v>
      </c>
      <c r="T1032" s="4">
        <f>tussenblad!CA1021</f>
        <v>0</v>
      </c>
      <c r="U1032" s="4">
        <f>tussenblad!CB1021</f>
        <v>0</v>
      </c>
      <c r="V1032" s="4">
        <f>tussenblad!CC1021</f>
        <v>0</v>
      </c>
      <c r="W1032" s="4" t="s">
        <v>94</v>
      </c>
      <c r="X1032" s="4" t="s">
        <v>94</v>
      </c>
      <c r="Y1032" s="4" t="s">
        <v>94</v>
      </c>
      <c r="Z1032" s="4" t="s">
        <v>95</v>
      </c>
      <c r="AA1032" s="4" t="s">
        <v>95</v>
      </c>
      <c r="AB1032" s="4" t="s">
        <v>95</v>
      </c>
      <c r="AC1032" s="4" t="s">
        <v>91</v>
      </c>
      <c r="AD1032" s="4" t="s">
        <v>91</v>
      </c>
      <c r="AE1032" s="4">
        <v>0</v>
      </c>
      <c r="AF1032" s="4">
        <v>0</v>
      </c>
      <c r="AG1032" s="4">
        <f>tussenblad!J1021</f>
        <v>0</v>
      </c>
      <c r="AH1032" s="4">
        <f>tussenblad!I1021</f>
        <v>0</v>
      </c>
    </row>
    <row r="1033" spans="1:34" x14ac:dyDescent="0.2">
      <c r="A1033" s="4" t="s">
        <v>93</v>
      </c>
      <c r="B1033" s="4" t="str">
        <f>IF(C1033=0,"&lt;BLANK&gt;",Basisgegevens!$F$3)</f>
        <v>&lt;BLANK&gt;</v>
      </c>
      <c r="C1033" s="4">
        <f>tussenblad!E1022</f>
        <v>0</v>
      </c>
      <c r="D1033" s="4">
        <f>tussenblad!H1022</f>
        <v>0</v>
      </c>
      <c r="E1033" s="25">
        <f>tussenblad!N1022</f>
        <v>0</v>
      </c>
      <c r="F1033" s="4">
        <f>tussenblad!O1022</f>
        <v>0</v>
      </c>
      <c r="G1033" s="4">
        <f>tussenblad!P1022</f>
        <v>0</v>
      </c>
      <c r="H1033" s="25">
        <f>tussenblad!BT1022</f>
        <v>0</v>
      </c>
      <c r="I1033" s="4">
        <f>tussenblad!Q1022</f>
        <v>0</v>
      </c>
      <c r="J1033" s="26">
        <f>tussenblad!R1022</f>
        <v>0</v>
      </c>
      <c r="K1033" s="4">
        <f>IF(tussenblad!$F1022="HC","",tussenblad!F1022)</f>
        <v>0</v>
      </c>
      <c r="L1033" s="4">
        <f>IF(tussenblad!$F1022="HC",1,0)</f>
        <v>0</v>
      </c>
      <c r="M1033" s="4" t="str">
        <f>IF(tussenblad!V1022="Uit",2,"")</f>
        <v/>
      </c>
      <c r="N1033" s="4">
        <f>tussenblad!W1022</f>
        <v>0</v>
      </c>
      <c r="O1033" s="4">
        <f>tussenblad!BV1022</f>
        <v>0</v>
      </c>
      <c r="P1033" s="4">
        <f>tussenblad!BW1022</f>
        <v>0</v>
      </c>
      <c r="Q1033" s="4">
        <f>tussenblad!BX1022</f>
        <v>0</v>
      </c>
      <c r="R1033" s="4">
        <f>tussenblad!BY1022</f>
        <v>0</v>
      </c>
      <c r="S1033" s="4">
        <f>tussenblad!BZ1022</f>
        <v>0</v>
      </c>
      <c r="T1033" s="4">
        <f>tussenblad!CA1022</f>
        <v>0</v>
      </c>
      <c r="U1033" s="4">
        <f>tussenblad!CB1022</f>
        <v>0</v>
      </c>
      <c r="V1033" s="4">
        <f>tussenblad!CC1022</f>
        <v>0</v>
      </c>
      <c r="W1033" s="4" t="s">
        <v>94</v>
      </c>
      <c r="X1033" s="4" t="s">
        <v>94</v>
      </c>
      <c r="Y1033" s="4" t="s">
        <v>94</v>
      </c>
      <c r="Z1033" s="4" t="s">
        <v>95</v>
      </c>
      <c r="AA1033" s="4" t="s">
        <v>95</v>
      </c>
      <c r="AB1033" s="4" t="s">
        <v>95</v>
      </c>
      <c r="AC1033" s="4" t="s">
        <v>91</v>
      </c>
      <c r="AD1033" s="4" t="s">
        <v>91</v>
      </c>
      <c r="AE1033" s="4">
        <v>0</v>
      </c>
      <c r="AF1033" s="4">
        <v>0</v>
      </c>
      <c r="AG1033" s="4">
        <f>tussenblad!J1022</f>
        <v>0</v>
      </c>
      <c r="AH1033" s="4">
        <f>tussenblad!I1022</f>
        <v>0</v>
      </c>
    </row>
    <row r="1034" spans="1:34" x14ac:dyDescent="0.2">
      <c r="A1034" s="4" t="s">
        <v>93</v>
      </c>
      <c r="B1034" s="4" t="str">
        <f>IF(C1034=0,"&lt;BLANK&gt;",Basisgegevens!$F$3)</f>
        <v>&lt;BLANK&gt;</v>
      </c>
      <c r="C1034" s="4">
        <f>tussenblad!E1023</f>
        <v>0</v>
      </c>
      <c r="D1034" s="4">
        <f>tussenblad!H1023</f>
        <v>0</v>
      </c>
      <c r="E1034" s="25">
        <f>tussenblad!N1023</f>
        <v>0</v>
      </c>
      <c r="F1034" s="4">
        <f>tussenblad!O1023</f>
        <v>0</v>
      </c>
      <c r="G1034" s="4">
        <f>tussenblad!P1023</f>
        <v>0</v>
      </c>
      <c r="H1034" s="25">
        <f>tussenblad!BT1023</f>
        <v>0</v>
      </c>
      <c r="I1034" s="4">
        <f>tussenblad!Q1023</f>
        <v>0</v>
      </c>
      <c r="J1034" s="26">
        <f>tussenblad!R1023</f>
        <v>0</v>
      </c>
      <c r="K1034" s="4">
        <f>IF(tussenblad!$F1023="HC","",tussenblad!F1023)</f>
        <v>0</v>
      </c>
      <c r="L1034" s="4">
        <f>IF(tussenblad!$F1023="HC",1,0)</f>
        <v>0</v>
      </c>
      <c r="M1034" s="4" t="str">
        <f>IF(tussenblad!V1023="Uit",2,"")</f>
        <v/>
      </c>
      <c r="N1034" s="4">
        <f>tussenblad!W1023</f>
        <v>0</v>
      </c>
      <c r="O1034" s="4">
        <f>tussenblad!BV1023</f>
        <v>0</v>
      </c>
      <c r="P1034" s="4">
        <f>tussenblad!BW1023</f>
        <v>0</v>
      </c>
      <c r="Q1034" s="4">
        <f>tussenblad!BX1023</f>
        <v>0</v>
      </c>
      <c r="R1034" s="4">
        <f>tussenblad!BY1023</f>
        <v>0</v>
      </c>
      <c r="S1034" s="4">
        <f>tussenblad!BZ1023</f>
        <v>0</v>
      </c>
      <c r="T1034" s="4">
        <f>tussenblad!CA1023</f>
        <v>0</v>
      </c>
      <c r="U1034" s="4">
        <f>tussenblad!CB1023</f>
        <v>0</v>
      </c>
      <c r="V1034" s="4">
        <f>tussenblad!CC1023</f>
        <v>0</v>
      </c>
      <c r="W1034" s="4" t="s">
        <v>94</v>
      </c>
      <c r="X1034" s="4" t="s">
        <v>94</v>
      </c>
      <c r="Y1034" s="4" t="s">
        <v>94</v>
      </c>
      <c r="Z1034" s="4" t="s">
        <v>95</v>
      </c>
      <c r="AA1034" s="4" t="s">
        <v>95</v>
      </c>
      <c r="AB1034" s="4" t="s">
        <v>95</v>
      </c>
      <c r="AC1034" s="4" t="s">
        <v>91</v>
      </c>
      <c r="AD1034" s="4" t="s">
        <v>91</v>
      </c>
      <c r="AE1034" s="4">
        <v>0</v>
      </c>
      <c r="AF1034" s="4">
        <v>0</v>
      </c>
      <c r="AG1034" s="4">
        <f>tussenblad!J1023</f>
        <v>0</v>
      </c>
      <c r="AH1034" s="4">
        <f>tussenblad!I1023</f>
        <v>0</v>
      </c>
    </row>
    <row r="1035" spans="1:34" x14ac:dyDescent="0.2">
      <c r="A1035" s="4" t="s">
        <v>93</v>
      </c>
      <c r="B1035" s="4" t="str">
        <f>IF(C1035=0,"&lt;BLANK&gt;",Basisgegevens!$F$3)</f>
        <v>&lt;BLANK&gt;</v>
      </c>
      <c r="C1035" s="4">
        <f>tussenblad!E1024</f>
        <v>0</v>
      </c>
      <c r="D1035" s="4">
        <f>tussenblad!H1024</f>
        <v>0</v>
      </c>
      <c r="E1035" s="25">
        <f>tussenblad!N1024</f>
        <v>0</v>
      </c>
      <c r="F1035" s="4">
        <f>tussenblad!O1024</f>
        <v>0</v>
      </c>
      <c r="G1035" s="4">
        <f>tussenblad!P1024</f>
        <v>0</v>
      </c>
      <c r="H1035" s="25">
        <f>tussenblad!BT1024</f>
        <v>0</v>
      </c>
      <c r="I1035" s="4">
        <f>tussenblad!Q1024</f>
        <v>0</v>
      </c>
      <c r="J1035" s="26">
        <f>tussenblad!R1024</f>
        <v>0</v>
      </c>
      <c r="K1035" s="4">
        <f>IF(tussenblad!$F1024="HC","",tussenblad!F1024)</f>
        <v>0</v>
      </c>
      <c r="L1035" s="4">
        <f>IF(tussenblad!$F1024="HC",1,0)</f>
        <v>0</v>
      </c>
      <c r="M1035" s="4" t="str">
        <f>IF(tussenblad!V1024="Uit",2,"")</f>
        <v/>
      </c>
      <c r="N1035" s="4">
        <f>tussenblad!W1024</f>
        <v>0</v>
      </c>
      <c r="O1035" s="4">
        <f>tussenblad!BV1024</f>
        <v>0</v>
      </c>
      <c r="P1035" s="4">
        <f>tussenblad!BW1024</f>
        <v>0</v>
      </c>
      <c r="Q1035" s="4">
        <f>tussenblad!BX1024</f>
        <v>0</v>
      </c>
      <c r="R1035" s="4">
        <f>tussenblad!BY1024</f>
        <v>0</v>
      </c>
      <c r="S1035" s="4">
        <f>tussenblad!BZ1024</f>
        <v>0</v>
      </c>
      <c r="T1035" s="4">
        <f>tussenblad!CA1024</f>
        <v>0</v>
      </c>
      <c r="U1035" s="4">
        <f>tussenblad!CB1024</f>
        <v>0</v>
      </c>
      <c r="V1035" s="4">
        <f>tussenblad!CC1024</f>
        <v>0</v>
      </c>
      <c r="W1035" s="4" t="s">
        <v>94</v>
      </c>
      <c r="X1035" s="4" t="s">
        <v>94</v>
      </c>
      <c r="Y1035" s="4" t="s">
        <v>94</v>
      </c>
      <c r="Z1035" s="4" t="s">
        <v>95</v>
      </c>
      <c r="AA1035" s="4" t="s">
        <v>95</v>
      </c>
      <c r="AB1035" s="4" t="s">
        <v>95</v>
      </c>
      <c r="AC1035" s="4" t="s">
        <v>91</v>
      </c>
      <c r="AD1035" s="4" t="s">
        <v>91</v>
      </c>
      <c r="AE1035" s="4">
        <v>0</v>
      </c>
      <c r="AF1035" s="4">
        <v>0</v>
      </c>
      <c r="AG1035" s="4">
        <f>tussenblad!J1024</f>
        <v>0</v>
      </c>
      <c r="AH1035" s="4">
        <f>tussenblad!I1024</f>
        <v>0</v>
      </c>
    </row>
    <row r="1036" spans="1:34" x14ac:dyDescent="0.2">
      <c r="A1036" s="4" t="s">
        <v>93</v>
      </c>
      <c r="B1036" s="4" t="str">
        <f>IF(C1036=0,"&lt;BLANK&gt;",Basisgegevens!$F$3)</f>
        <v>&lt;BLANK&gt;</v>
      </c>
      <c r="C1036" s="4">
        <f>tussenblad!E1025</f>
        <v>0</v>
      </c>
      <c r="D1036" s="4">
        <f>tussenblad!H1025</f>
        <v>0</v>
      </c>
      <c r="E1036" s="25">
        <f>tussenblad!N1025</f>
        <v>0</v>
      </c>
      <c r="F1036" s="4">
        <f>tussenblad!O1025</f>
        <v>0</v>
      </c>
      <c r="G1036" s="4">
        <f>tussenblad!P1025</f>
        <v>0</v>
      </c>
      <c r="H1036" s="25">
        <f>tussenblad!BT1025</f>
        <v>0</v>
      </c>
      <c r="I1036" s="4">
        <f>tussenblad!Q1025</f>
        <v>0</v>
      </c>
      <c r="J1036" s="26">
        <f>tussenblad!R1025</f>
        <v>0</v>
      </c>
      <c r="K1036" s="4">
        <f>IF(tussenblad!$F1025="HC","",tussenblad!F1025)</f>
        <v>0</v>
      </c>
      <c r="L1036" s="4">
        <f>IF(tussenblad!$F1025="HC",1,0)</f>
        <v>0</v>
      </c>
      <c r="M1036" s="4" t="str">
        <f>IF(tussenblad!V1025="Uit",2,"")</f>
        <v/>
      </c>
      <c r="N1036" s="4">
        <f>tussenblad!W1025</f>
        <v>0</v>
      </c>
      <c r="O1036" s="4">
        <f>tussenblad!BV1025</f>
        <v>0</v>
      </c>
      <c r="P1036" s="4">
        <f>tussenblad!BW1025</f>
        <v>0</v>
      </c>
      <c r="Q1036" s="4">
        <f>tussenblad!BX1025</f>
        <v>0</v>
      </c>
      <c r="R1036" s="4">
        <f>tussenblad!BY1025</f>
        <v>0</v>
      </c>
      <c r="S1036" s="4">
        <f>tussenblad!BZ1025</f>
        <v>0</v>
      </c>
      <c r="T1036" s="4">
        <f>tussenblad!CA1025</f>
        <v>0</v>
      </c>
      <c r="U1036" s="4">
        <f>tussenblad!CB1025</f>
        <v>0</v>
      </c>
      <c r="V1036" s="4">
        <f>tussenblad!CC1025</f>
        <v>0</v>
      </c>
      <c r="W1036" s="4" t="s">
        <v>94</v>
      </c>
      <c r="X1036" s="4" t="s">
        <v>94</v>
      </c>
      <c r="Y1036" s="4" t="s">
        <v>94</v>
      </c>
      <c r="Z1036" s="4" t="s">
        <v>95</v>
      </c>
      <c r="AA1036" s="4" t="s">
        <v>95</v>
      </c>
      <c r="AB1036" s="4" t="s">
        <v>95</v>
      </c>
      <c r="AC1036" s="4" t="s">
        <v>91</v>
      </c>
      <c r="AD1036" s="4" t="s">
        <v>91</v>
      </c>
      <c r="AE1036" s="4">
        <v>0</v>
      </c>
      <c r="AF1036" s="4">
        <v>0</v>
      </c>
      <c r="AG1036" s="4">
        <f>tussenblad!J1025</f>
        <v>0</v>
      </c>
      <c r="AH1036" s="4">
        <f>tussenblad!I1025</f>
        <v>0</v>
      </c>
    </row>
    <row r="1037" spans="1:34" x14ac:dyDescent="0.2">
      <c r="A1037" s="4" t="s">
        <v>93</v>
      </c>
      <c r="B1037" s="4" t="str">
        <f>IF(C1037=0,"&lt;BLANK&gt;",Basisgegevens!$F$3)</f>
        <v>&lt;BLANK&gt;</v>
      </c>
      <c r="C1037" s="4">
        <f>tussenblad!E1026</f>
        <v>0</v>
      </c>
      <c r="D1037" s="4">
        <f>tussenblad!H1026</f>
        <v>0</v>
      </c>
      <c r="E1037" s="25">
        <f>tussenblad!N1026</f>
        <v>0</v>
      </c>
      <c r="F1037" s="4">
        <f>tussenblad!O1026</f>
        <v>0</v>
      </c>
      <c r="G1037" s="4">
        <f>tussenblad!P1026</f>
        <v>0</v>
      </c>
      <c r="H1037" s="25">
        <f>tussenblad!BT1026</f>
        <v>0</v>
      </c>
      <c r="I1037" s="4">
        <f>tussenblad!Q1026</f>
        <v>0</v>
      </c>
      <c r="J1037" s="26">
        <f>tussenblad!R1026</f>
        <v>0</v>
      </c>
      <c r="K1037" s="4">
        <f>IF(tussenblad!$F1026="HC","",tussenblad!F1026)</f>
        <v>0</v>
      </c>
      <c r="L1037" s="4">
        <f>IF(tussenblad!$F1026="HC",1,0)</f>
        <v>0</v>
      </c>
      <c r="M1037" s="4" t="str">
        <f>IF(tussenblad!V1026="Uit",2,"")</f>
        <v/>
      </c>
      <c r="N1037" s="4">
        <f>tussenblad!W1026</f>
        <v>0</v>
      </c>
      <c r="O1037" s="4">
        <f>tussenblad!BV1026</f>
        <v>0</v>
      </c>
      <c r="P1037" s="4">
        <f>tussenblad!BW1026</f>
        <v>0</v>
      </c>
      <c r="Q1037" s="4">
        <f>tussenblad!BX1026</f>
        <v>0</v>
      </c>
      <c r="R1037" s="4">
        <f>tussenblad!BY1026</f>
        <v>0</v>
      </c>
      <c r="S1037" s="4">
        <f>tussenblad!BZ1026</f>
        <v>0</v>
      </c>
      <c r="T1037" s="4">
        <f>tussenblad!CA1026</f>
        <v>0</v>
      </c>
      <c r="U1037" s="4">
        <f>tussenblad!CB1026</f>
        <v>0</v>
      </c>
      <c r="V1037" s="4">
        <f>tussenblad!CC1026</f>
        <v>0</v>
      </c>
      <c r="W1037" s="4" t="s">
        <v>94</v>
      </c>
      <c r="X1037" s="4" t="s">
        <v>94</v>
      </c>
      <c r="Y1037" s="4" t="s">
        <v>94</v>
      </c>
      <c r="Z1037" s="4" t="s">
        <v>95</v>
      </c>
      <c r="AA1037" s="4" t="s">
        <v>95</v>
      </c>
      <c r="AB1037" s="4" t="s">
        <v>95</v>
      </c>
      <c r="AC1037" s="4" t="s">
        <v>91</v>
      </c>
      <c r="AD1037" s="4" t="s">
        <v>91</v>
      </c>
      <c r="AE1037" s="4">
        <v>0</v>
      </c>
      <c r="AF1037" s="4">
        <v>0</v>
      </c>
      <c r="AG1037" s="4">
        <f>tussenblad!J1026</f>
        <v>0</v>
      </c>
      <c r="AH1037" s="4">
        <f>tussenblad!I1026</f>
        <v>0</v>
      </c>
    </row>
    <row r="1038" spans="1:34" x14ac:dyDescent="0.2">
      <c r="A1038" s="4" t="s">
        <v>93</v>
      </c>
      <c r="B1038" s="4" t="str">
        <f>IF(C1038=0,"&lt;BLANK&gt;",Basisgegevens!$F$3)</f>
        <v>&lt;BLANK&gt;</v>
      </c>
      <c r="C1038" s="4">
        <f>tussenblad!E1027</f>
        <v>0</v>
      </c>
      <c r="D1038" s="4">
        <f>tussenblad!H1027</f>
        <v>0</v>
      </c>
      <c r="E1038" s="25">
        <f>tussenblad!N1027</f>
        <v>0</v>
      </c>
      <c r="F1038" s="4">
        <f>tussenblad!O1027</f>
        <v>0</v>
      </c>
      <c r="G1038" s="4">
        <f>tussenblad!P1027</f>
        <v>0</v>
      </c>
      <c r="H1038" s="25">
        <f>tussenblad!BT1027</f>
        <v>0</v>
      </c>
      <c r="I1038" s="4">
        <f>tussenblad!Q1027</f>
        <v>0</v>
      </c>
      <c r="J1038" s="26">
        <f>tussenblad!R1027</f>
        <v>0</v>
      </c>
      <c r="K1038" s="4">
        <f>IF(tussenblad!$F1027="HC","",tussenblad!F1027)</f>
        <v>0</v>
      </c>
      <c r="L1038" s="4">
        <f>IF(tussenblad!$F1027="HC",1,0)</f>
        <v>0</v>
      </c>
      <c r="M1038" s="4" t="str">
        <f>IF(tussenblad!V1027="Uit",2,"")</f>
        <v/>
      </c>
      <c r="N1038" s="4">
        <f>tussenblad!W1027</f>
        <v>0</v>
      </c>
      <c r="O1038" s="4">
        <f>tussenblad!BV1027</f>
        <v>0</v>
      </c>
      <c r="P1038" s="4">
        <f>tussenblad!BW1027</f>
        <v>0</v>
      </c>
      <c r="Q1038" s="4">
        <f>tussenblad!BX1027</f>
        <v>0</v>
      </c>
      <c r="R1038" s="4">
        <f>tussenblad!BY1027</f>
        <v>0</v>
      </c>
      <c r="S1038" s="4">
        <f>tussenblad!BZ1027</f>
        <v>0</v>
      </c>
      <c r="T1038" s="4">
        <f>tussenblad!CA1027</f>
        <v>0</v>
      </c>
      <c r="U1038" s="4">
        <f>tussenblad!CB1027</f>
        <v>0</v>
      </c>
      <c r="V1038" s="4">
        <f>tussenblad!CC1027</f>
        <v>0</v>
      </c>
      <c r="W1038" s="4" t="s">
        <v>94</v>
      </c>
      <c r="X1038" s="4" t="s">
        <v>94</v>
      </c>
      <c r="Y1038" s="4" t="s">
        <v>94</v>
      </c>
      <c r="Z1038" s="4" t="s">
        <v>95</v>
      </c>
      <c r="AA1038" s="4" t="s">
        <v>95</v>
      </c>
      <c r="AB1038" s="4" t="s">
        <v>95</v>
      </c>
      <c r="AC1038" s="4" t="s">
        <v>91</v>
      </c>
      <c r="AD1038" s="4" t="s">
        <v>91</v>
      </c>
      <c r="AE1038" s="4">
        <v>0</v>
      </c>
      <c r="AF1038" s="4">
        <v>0</v>
      </c>
      <c r="AG1038" s="4">
        <f>tussenblad!J1027</f>
        <v>0</v>
      </c>
      <c r="AH1038" s="4">
        <f>tussenblad!I1027</f>
        <v>0</v>
      </c>
    </row>
    <row r="1039" spans="1:34" x14ac:dyDescent="0.2">
      <c r="A1039" s="4" t="s">
        <v>93</v>
      </c>
      <c r="B1039" s="4" t="str">
        <f>IF(C1039=0,"&lt;BLANK&gt;",Basisgegevens!$F$3)</f>
        <v>&lt;BLANK&gt;</v>
      </c>
      <c r="C1039" s="4">
        <f>tussenblad!E1028</f>
        <v>0</v>
      </c>
      <c r="D1039" s="4">
        <f>tussenblad!H1028</f>
        <v>0</v>
      </c>
      <c r="E1039" s="25">
        <f>tussenblad!N1028</f>
        <v>0</v>
      </c>
      <c r="F1039" s="4">
        <f>tussenblad!O1028</f>
        <v>0</v>
      </c>
      <c r="G1039" s="4">
        <f>tussenblad!P1028</f>
        <v>0</v>
      </c>
      <c r="H1039" s="25">
        <f>tussenblad!BT1028</f>
        <v>0</v>
      </c>
      <c r="I1039" s="4">
        <f>tussenblad!Q1028</f>
        <v>0</v>
      </c>
      <c r="J1039" s="26">
        <f>tussenblad!R1028</f>
        <v>0</v>
      </c>
      <c r="K1039" s="4">
        <f>IF(tussenblad!$F1028="HC","",tussenblad!F1028)</f>
        <v>0</v>
      </c>
      <c r="L1039" s="4">
        <f>IF(tussenblad!$F1028="HC",1,0)</f>
        <v>0</v>
      </c>
      <c r="M1039" s="4" t="str">
        <f>IF(tussenblad!V1028="Uit",2,"")</f>
        <v/>
      </c>
      <c r="N1039" s="4">
        <f>tussenblad!W1028</f>
        <v>0</v>
      </c>
      <c r="O1039" s="4">
        <f>tussenblad!BV1028</f>
        <v>0</v>
      </c>
      <c r="P1039" s="4">
        <f>tussenblad!BW1028</f>
        <v>0</v>
      </c>
      <c r="Q1039" s="4">
        <f>tussenblad!BX1028</f>
        <v>0</v>
      </c>
      <c r="R1039" s="4">
        <f>tussenblad!BY1028</f>
        <v>0</v>
      </c>
      <c r="S1039" s="4">
        <f>tussenblad!BZ1028</f>
        <v>0</v>
      </c>
      <c r="T1039" s="4">
        <f>tussenblad!CA1028</f>
        <v>0</v>
      </c>
      <c r="U1039" s="4">
        <f>tussenblad!CB1028</f>
        <v>0</v>
      </c>
      <c r="V1039" s="4">
        <f>tussenblad!CC1028</f>
        <v>0</v>
      </c>
      <c r="W1039" s="4" t="s">
        <v>94</v>
      </c>
      <c r="X1039" s="4" t="s">
        <v>94</v>
      </c>
      <c r="Y1039" s="4" t="s">
        <v>94</v>
      </c>
      <c r="Z1039" s="4" t="s">
        <v>95</v>
      </c>
      <c r="AA1039" s="4" t="s">
        <v>95</v>
      </c>
      <c r="AB1039" s="4" t="s">
        <v>95</v>
      </c>
      <c r="AC1039" s="4" t="s">
        <v>91</v>
      </c>
      <c r="AD1039" s="4" t="s">
        <v>91</v>
      </c>
      <c r="AE1039" s="4">
        <v>0</v>
      </c>
      <c r="AF1039" s="4">
        <v>0</v>
      </c>
      <c r="AG1039" s="4">
        <f>tussenblad!J1028</f>
        <v>0</v>
      </c>
      <c r="AH1039" s="4">
        <f>tussenblad!I1028</f>
        <v>0</v>
      </c>
    </row>
    <row r="1040" spans="1:34" x14ac:dyDescent="0.2">
      <c r="A1040" s="4" t="s">
        <v>93</v>
      </c>
      <c r="B1040" s="4" t="str">
        <f>IF(C1040=0,"&lt;BLANK&gt;",Basisgegevens!$F$3)</f>
        <v>&lt;BLANK&gt;</v>
      </c>
      <c r="C1040" s="4">
        <f>tussenblad!E1029</f>
        <v>0</v>
      </c>
      <c r="D1040" s="4">
        <f>tussenblad!H1029</f>
        <v>0</v>
      </c>
      <c r="E1040" s="25">
        <f>tussenblad!N1029</f>
        <v>0</v>
      </c>
      <c r="F1040" s="4">
        <f>tussenblad!O1029</f>
        <v>0</v>
      </c>
      <c r="G1040" s="4">
        <f>tussenblad!P1029</f>
        <v>0</v>
      </c>
      <c r="H1040" s="25">
        <f>tussenblad!BT1029</f>
        <v>0</v>
      </c>
      <c r="I1040" s="4">
        <f>tussenblad!Q1029</f>
        <v>0</v>
      </c>
      <c r="J1040" s="26">
        <f>tussenblad!R1029</f>
        <v>0</v>
      </c>
      <c r="K1040" s="4">
        <f>IF(tussenblad!$F1029="HC","",tussenblad!F1029)</f>
        <v>0</v>
      </c>
      <c r="L1040" s="4">
        <f>IF(tussenblad!$F1029="HC",1,0)</f>
        <v>0</v>
      </c>
      <c r="M1040" s="4" t="str">
        <f>IF(tussenblad!V1029="Uit",2,"")</f>
        <v/>
      </c>
      <c r="N1040" s="4">
        <f>tussenblad!W1029</f>
        <v>0</v>
      </c>
      <c r="O1040" s="4">
        <f>tussenblad!BV1029</f>
        <v>0</v>
      </c>
      <c r="P1040" s="4">
        <f>tussenblad!BW1029</f>
        <v>0</v>
      </c>
      <c r="Q1040" s="4">
        <f>tussenblad!BX1029</f>
        <v>0</v>
      </c>
      <c r="R1040" s="4">
        <f>tussenblad!BY1029</f>
        <v>0</v>
      </c>
      <c r="S1040" s="4">
        <f>tussenblad!BZ1029</f>
        <v>0</v>
      </c>
      <c r="T1040" s="4">
        <f>tussenblad!CA1029</f>
        <v>0</v>
      </c>
      <c r="U1040" s="4">
        <f>tussenblad!CB1029</f>
        <v>0</v>
      </c>
      <c r="V1040" s="4">
        <f>tussenblad!CC1029</f>
        <v>0</v>
      </c>
      <c r="W1040" s="4" t="s">
        <v>94</v>
      </c>
      <c r="X1040" s="4" t="s">
        <v>94</v>
      </c>
      <c r="Y1040" s="4" t="s">
        <v>94</v>
      </c>
      <c r="Z1040" s="4" t="s">
        <v>95</v>
      </c>
      <c r="AA1040" s="4" t="s">
        <v>95</v>
      </c>
      <c r="AB1040" s="4" t="s">
        <v>95</v>
      </c>
      <c r="AC1040" s="4" t="s">
        <v>91</v>
      </c>
      <c r="AD1040" s="4" t="s">
        <v>91</v>
      </c>
      <c r="AE1040" s="4">
        <v>0</v>
      </c>
      <c r="AF1040" s="4">
        <v>0</v>
      </c>
      <c r="AG1040" s="4">
        <f>tussenblad!J1029</f>
        <v>0</v>
      </c>
      <c r="AH1040" s="4">
        <f>tussenblad!I1029</f>
        <v>0</v>
      </c>
    </row>
    <row r="1041" spans="1:34" x14ac:dyDescent="0.2">
      <c r="A1041" s="4" t="s">
        <v>93</v>
      </c>
      <c r="B1041" s="4" t="str">
        <f>IF(C1041=0,"&lt;BLANK&gt;",Basisgegevens!$F$3)</f>
        <v>&lt;BLANK&gt;</v>
      </c>
      <c r="C1041" s="4">
        <f>tussenblad!E1030</f>
        <v>0</v>
      </c>
      <c r="D1041" s="4">
        <f>tussenblad!H1030</f>
        <v>0</v>
      </c>
      <c r="E1041" s="25">
        <f>tussenblad!N1030</f>
        <v>0</v>
      </c>
      <c r="F1041" s="4">
        <f>tussenblad!O1030</f>
        <v>0</v>
      </c>
      <c r="G1041" s="4">
        <f>tussenblad!P1030</f>
        <v>0</v>
      </c>
      <c r="H1041" s="25">
        <f>tussenblad!BT1030</f>
        <v>0</v>
      </c>
      <c r="I1041" s="4">
        <f>tussenblad!Q1030</f>
        <v>0</v>
      </c>
      <c r="J1041" s="26">
        <f>tussenblad!R1030</f>
        <v>0</v>
      </c>
      <c r="K1041" s="4">
        <f>IF(tussenblad!$F1030="HC","",tussenblad!F1030)</f>
        <v>0</v>
      </c>
      <c r="L1041" s="4">
        <f>IF(tussenblad!$F1030="HC",1,0)</f>
        <v>0</v>
      </c>
      <c r="M1041" s="4" t="str">
        <f>IF(tussenblad!V1030="Uit",2,"")</f>
        <v/>
      </c>
      <c r="N1041" s="4">
        <f>tussenblad!W1030</f>
        <v>0</v>
      </c>
      <c r="O1041" s="4">
        <f>tussenblad!BV1030</f>
        <v>0</v>
      </c>
      <c r="P1041" s="4">
        <f>tussenblad!BW1030</f>
        <v>0</v>
      </c>
      <c r="Q1041" s="4">
        <f>tussenblad!BX1030</f>
        <v>0</v>
      </c>
      <c r="R1041" s="4">
        <f>tussenblad!BY1030</f>
        <v>0</v>
      </c>
      <c r="S1041" s="4">
        <f>tussenblad!BZ1030</f>
        <v>0</v>
      </c>
      <c r="T1041" s="4">
        <f>tussenblad!CA1030</f>
        <v>0</v>
      </c>
      <c r="U1041" s="4">
        <f>tussenblad!CB1030</f>
        <v>0</v>
      </c>
      <c r="V1041" s="4">
        <f>tussenblad!CC1030</f>
        <v>0</v>
      </c>
      <c r="W1041" s="4" t="s">
        <v>94</v>
      </c>
      <c r="X1041" s="4" t="s">
        <v>94</v>
      </c>
      <c r="Y1041" s="4" t="s">
        <v>94</v>
      </c>
      <c r="Z1041" s="4" t="s">
        <v>95</v>
      </c>
      <c r="AA1041" s="4" t="s">
        <v>95</v>
      </c>
      <c r="AB1041" s="4" t="s">
        <v>95</v>
      </c>
      <c r="AC1041" s="4" t="s">
        <v>91</v>
      </c>
      <c r="AD1041" s="4" t="s">
        <v>91</v>
      </c>
      <c r="AE1041" s="4">
        <v>0</v>
      </c>
      <c r="AF1041" s="4">
        <v>0</v>
      </c>
      <c r="AG1041" s="4">
        <f>tussenblad!J1030</f>
        <v>0</v>
      </c>
      <c r="AH1041" s="4">
        <f>tussenblad!I1030</f>
        <v>0</v>
      </c>
    </row>
    <row r="1042" spans="1:34" x14ac:dyDescent="0.2">
      <c r="A1042" s="4" t="s">
        <v>93</v>
      </c>
      <c r="B1042" s="4" t="str">
        <f>IF(C1042=0,"&lt;BLANK&gt;",Basisgegevens!$F$3)</f>
        <v>&lt;BLANK&gt;</v>
      </c>
      <c r="C1042" s="4">
        <f>tussenblad!E1031</f>
        <v>0</v>
      </c>
      <c r="D1042" s="4">
        <f>tussenblad!H1031</f>
        <v>0</v>
      </c>
      <c r="E1042" s="25">
        <f>tussenblad!N1031</f>
        <v>0</v>
      </c>
      <c r="F1042" s="4">
        <f>tussenblad!O1031</f>
        <v>0</v>
      </c>
      <c r="G1042" s="4">
        <f>tussenblad!P1031</f>
        <v>0</v>
      </c>
      <c r="H1042" s="25">
        <f>tussenblad!BT1031</f>
        <v>0</v>
      </c>
      <c r="I1042" s="4">
        <f>tussenblad!Q1031</f>
        <v>0</v>
      </c>
      <c r="J1042" s="26">
        <f>tussenblad!R1031</f>
        <v>0</v>
      </c>
      <c r="K1042" s="4">
        <f>IF(tussenblad!$F1031="HC","",tussenblad!F1031)</f>
        <v>0</v>
      </c>
      <c r="L1042" s="4">
        <f>IF(tussenblad!$F1031="HC",1,0)</f>
        <v>0</v>
      </c>
      <c r="M1042" s="4" t="str">
        <f>IF(tussenblad!V1031="Uit",2,"")</f>
        <v/>
      </c>
      <c r="N1042" s="4">
        <f>tussenblad!W1031</f>
        <v>0</v>
      </c>
      <c r="O1042" s="4">
        <f>tussenblad!BV1031</f>
        <v>0</v>
      </c>
      <c r="P1042" s="4">
        <f>tussenblad!BW1031</f>
        <v>0</v>
      </c>
      <c r="Q1042" s="4">
        <f>tussenblad!BX1031</f>
        <v>0</v>
      </c>
      <c r="R1042" s="4">
        <f>tussenblad!BY1031</f>
        <v>0</v>
      </c>
      <c r="S1042" s="4">
        <f>tussenblad!BZ1031</f>
        <v>0</v>
      </c>
      <c r="T1042" s="4">
        <f>tussenblad!CA1031</f>
        <v>0</v>
      </c>
      <c r="U1042" s="4">
        <f>tussenblad!CB1031</f>
        <v>0</v>
      </c>
      <c r="V1042" s="4">
        <f>tussenblad!CC1031</f>
        <v>0</v>
      </c>
      <c r="W1042" s="4" t="s">
        <v>94</v>
      </c>
      <c r="X1042" s="4" t="s">
        <v>94</v>
      </c>
      <c r="Y1042" s="4" t="s">
        <v>94</v>
      </c>
      <c r="Z1042" s="4" t="s">
        <v>95</v>
      </c>
      <c r="AA1042" s="4" t="s">
        <v>95</v>
      </c>
      <c r="AB1042" s="4" t="s">
        <v>95</v>
      </c>
      <c r="AC1042" s="4" t="s">
        <v>91</v>
      </c>
      <c r="AD1042" s="4" t="s">
        <v>91</v>
      </c>
      <c r="AE1042" s="4">
        <v>0</v>
      </c>
      <c r="AF1042" s="4">
        <v>0</v>
      </c>
      <c r="AG1042" s="4">
        <f>tussenblad!J1031</f>
        <v>0</v>
      </c>
      <c r="AH1042" s="4">
        <f>tussenblad!I1031</f>
        <v>0</v>
      </c>
    </row>
    <row r="1043" spans="1:34" x14ac:dyDescent="0.2">
      <c r="A1043" s="4" t="s">
        <v>93</v>
      </c>
      <c r="B1043" s="4" t="str">
        <f>IF(C1043=0,"&lt;BLANK&gt;",Basisgegevens!$F$3)</f>
        <v>&lt;BLANK&gt;</v>
      </c>
      <c r="C1043" s="4">
        <f>tussenblad!E1032</f>
        <v>0</v>
      </c>
      <c r="D1043" s="4">
        <f>tussenblad!H1032</f>
        <v>0</v>
      </c>
      <c r="E1043" s="25">
        <f>tussenblad!N1032</f>
        <v>0</v>
      </c>
      <c r="F1043" s="4">
        <f>tussenblad!O1032</f>
        <v>0</v>
      </c>
      <c r="G1043" s="4">
        <f>tussenblad!P1032</f>
        <v>0</v>
      </c>
      <c r="H1043" s="25">
        <f>tussenblad!BT1032</f>
        <v>0</v>
      </c>
      <c r="I1043" s="4">
        <f>tussenblad!Q1032</f>
        <v>0</v>
      </c>
      <c r="J1043" s="26">
        <f>tussenblad!R1032</f>
        <v>0</v>
      </c>
      <c r="K1043" s="4">
        <f>IF(tussenblad!$F1032="HC","",tussenblad!F1032)</f>
        <v>0</v>
      </c>
      <c r="L1043" s="4">
        <f>IF(tussenblad!$F1032="HC",1,0)</f>
        <v>0</v>
      </c>
      <c r="M1043" s="4" t="str">
        <f>IF(tussenblad!V1032="Uit",2,"")</f>
        <v/>
      </c>
      <c r="N1043" s="4">
        <f>tussenblad!W1032</f>
        <v>0</v>
      </c>
      <c r="O1043" s="4">
        <f>tussenblad!BV1032</f>
        <v>0</v>
      </c>
      <c r="P1043" s="4">
        <f>tussenblad!BW1032</f>
        <v>0</v>
      </c>
      <c r="Q1043" s="4">
        <f>tussenblad!BX1032</f>
        <v>0</v>
      </c>
      <c r="R1043" s="4">
        <f>tussenblad!BY1032</f>
        <v>0</v>
      </c>
      <c r="S1043" s="4">
        <f>tussenblad!BZ1032</f>
        <v>0</v>
      </c>
      <c r="T1043" s="4">
        <f>tussenblad!CA1032</f>
        <v>0</v>
      </c>
      <c r="U1043" s="4">
        <f>tussenblad!CB1032</f>
        <v>0</v>
      </c>
      <c r="V1043" s="4">
        <f>tussenblad!CC1032</f>
        <v>0</v>
      </c>
      <c r="W1043" s="4" t="s">
        <v>94</v>
      </c>
      <c r="X1043" s="4" t="s">
        <v>94</v>
      </c>
      <c r="Y1043" s="4" t="s">
        <v>94</v>
      </c>
      <c r="Z1043" s="4" t="s">
        <v>95</v>
      </c>
      <c r="AA1043" s="4" t="s">
        <v>95</v>
      </c>
      <c r="AB1043" s="4" t="s">
        <v>95</v>
      </c>
      <c r="AC1043" s="4" t="s">
        <v>91</v>
      </c>
      <c r="AD1043" s="4" t="s">
        <v>91</v>
      </c>
      <c r="AE1043" s="4">
        <v>0</v>
      </c>
      <c r="AF1043" s="4">
        <v>0</v>
      </c>
      <c r="AG1043" s="4">
        <f>tussenblad!J1032</f>
        <v>0</v>
      </c>
      <c r="AH1043" s="4">
        <f>tussenblad!I1032</f>
        <v>0</v>
      </c>
    </row>
    <row r="1044" spans="1:34" x14ac:dyDescent="0.2">
      <c r="A1044" s="4" t="s">
        <v>93</v>
      </c>
      <c r="B1044" s="4" t="str">
        <f>IF(C1044=0,"&lt;BLANK&gt;",Basisgegevens!$F$3)</f>
        <v>&lt;BLANK&gt;</v>
      </c>
      <c r="C1044" s="4">
        <f>tussenblad!E1033</f>
        <v>0</v>
      </c>
      <c r="D1044" s="4">
        <f>tussenblad!H1033</f>
        <v>0</v>
      </c>
      <c r="E1044" s="25">
        <f>tussenblad!N1033</f>
        <v>0</v>
      </c>
      <c r="F1044" s="4">
        <f>tussenblad!O1033</f>
        <v>0</v>
      </c>
      <c r="G1044" s="4">
        <f>tussenblad!P1033</f>
        <v>0</v>
      </c>
      <c r="H1044" s="25">
        <f>tussenblad!BT1033</f>
        <v>0</v>
      </c>
      <c r="I1044" s="4">
        <f>tussenblad!Q1033</f>
        <v>0</v>
      </c>
      <c r="J1044" s="26">
        <f>tussenblad!R1033</f>
        <v>0</v>
      </c>
      <c r="K1044" s="4">
        <f>IF(tussenblad!$F1033="HC","",tussenblad!F1033)</f>
        <v>0</v>
      </c>
      <c r="L1044" s="4">
        <f>IF(tussenblad!$F1033="HC",1,0)</f>
        <v>0</v>
      </c>
      <c r="M1044" s="4" t="str">
        <f>IF(tussenblad!V1033="Uit",2,"")</f>
        <v/>
      </c>
      <c r="N1044" s="4">
        <f>tussenblad!W1033</f>
        <v>0</v>
      </c>
      <c r="O1044" s="4">
        <f>tussenblad!BV1033</f>
        <v>0</v>
      </c>
      <c r="P1044" s="4">
        <f>tussenblad!BW1033</f>
        <v>0</v>
      </c>
      <c r="Q1044" s="4">
        <f>tussenblad!BX1033</f>
        <v>0</v>
      </c>
      <c r="R1044" s="4">
        <f>tussenblad!BY1033</f>
        <v>0</v>
      </c>
      <c r="S1044" s="4">
        <f>tussenblad!BZ1033</f>
        <v>0</v>
      </c>
      <c r="T1044" s="4">
        <f>tussenblad!CA1033</f>
        <v>0</v>
      </c>
      <c r="U1044" s="4">
        <f>tussenblad!CB1033</f>
        <v>0</v>
      </c>
      <c r="V1044" s="4">
        <f>tussenblad!CC1033</f>
        <v>0</v>
      </c>
      <c r="W1044" s="4" t="s">
        <v>94</v>
      </c>
      <c r="X1044" s="4" t="s">
        <v>94</v>
      </c>
      <c r="Y1044" s="4" t="s">
        <v>94</v>
      </c>
      <c r="Z1044" s="4" t="s">
        <v>95</v>
      </c>
      <c r="AA1044" s="4" t="s">
        <v>95</v>
      </c>
      <c r="AB1044" s="4" t="s">
        <v>95</v>
      </c>
      <c r="AC1044" s="4" t="s">
        <v>91</v>
      </c>
      <c r="AD1044" s="4" t="s">
        <v>91</v>
      </c>
      <c r="AE1044" s="4">
        <v>0</v>
      </c>
      <c r="AF1044" s="4">
        <v>0</v>
      </c>
      <c r="AG1044" s="4">
        <f>tussenblad!J1033</f>
        <v>0</v>
      </c>
      <c r="AH1044" s="4">
        <f>tussenblad!I1033</f>
        <v>0</v>
      </c>
    </row>
    <row r="1045" spans="1:34" x14ac:dyDescent="0.2">
      <c r="A1045" s="4" t="s">
        <v>93</v>
      </c>
      <c r="B1045" s="4" t="str">
        <f>IF(C1045=0,"&lt;BLANK&gt;",Basisgegevens!$F$3)</f>
        <v>&lt;BLANK&gt;</v>
      </c>
      <c r="C1045" s="4">
        <f>tussenblad!E1034</f>
        <v>0</v>
      </c>
      <c r="D1045" s="4">
        <f>tussenblad!H1034</f>
        <v>0</v>
      </c>
      <c r="E1045" s="25">
        <f>tussenblad!N1034</f>
        <v>0</v>
      </c>
      <c r="F1045" s="4">
        <f>tussenblad!O1034</f>
        <v>0</v>
      </c>
      <c r="G1045" s="4">
        <f>tussenblad!P1034</f>
        <v>0</v>
      </c>
      <c r="H1045" s="25">
        <f>tussenblad!BT1034</f>
        <v>0</v>
      </c>
      <c r="I1045" s="4">
        <f>tussenblad!Q1034</f>
        <v>0</v>
      </c>
      <c r="J1045" s="26">
        <f>tussenblad!R1034</f>
        <v>0</v>
      </c>
      <c r="K1045" s="4">
        <f>IF(tussenblad!$F1034="HC","",tussenblad!F1034)</f>
        <v>0</v>
      </c>
      <c r="L1045" s="4">
        <f>IF(tussenblad!$F1034="HC",1,0)</f>
        <v>0</v>
      </c>
      <c r="M1045" s="4" t="str">
        <f>IF(tussenblad!V1034="Uit",2,"")</f>
        <v/>
      </c>
      <c r="N1045" s="4">
        <f>tussenblad!W1034</f>
        <v>0</v>
      </c>
      <c r="O1045" s="4">
        <f>tussenblad!BV1034</f>
        <v>0</v>
      </c>
      <c r="P1045" s="4">
        <f>tussenblad!BW1034</f>
        <v>0</v>
      </c>
      <c r="Q1045" s="4">
        <f>tussenblad!BX1034</f>
        <v>0</v>
      </c>
      <c r="R1045" s="4">
        <f>tussenblad!BY1034</f>
        <v>0</v>
      </c>
      <c r="S1045" s="4">
        <f>tussenblad!BZ1034</f>
        <v>0</v>
      </c>
      <c r="T1045" s="4">
        <f>tussenblad!CA1034</f>
        <v>0</v>
      </c>
      <c r="U1045" s="4">
        <f>tussenblad!CB1034</f>
        <v>0</v>
      </c>
      <c r="V1045" s="4">
        <f>tussenblad!CC1034</f>
        <v>0</v>
      </c>
      <c r="W1045" s="4" t="s">
        <v>94</v>
      </c>
      <c r="X1045" s="4" t="s">
        <v>94</v>
      </c>
      <c r="Y1045" s="4" t="s">
        <v>94</v>
      </c>
      <c r="Z1045" s="4" t="s">
        <v>95</v>
      </c>
      <c r="AA1045" s="4" t="s">
        <v>95</v>
      </c>
      <c r="AB1045" s="4" t="s">
        <v>95</v>
      </c>
      <c r="AC1045" s="4" t="s">
        <v>91</v>
      </c>
      <c r="AD1045" s="4" t="s">
        <v>91</v>
      </c>
      <c r="AE1045" s="4">
        <v>0</v>
      </c>
      <c r="AF1045" s="4">
        <v>0</v>
      </c>
      <c r="AG1045" s="4">
        <f>tussenblad!J1034</f>
        <v>0</v>
      </c>
      <c r="AH1045" s="4">
        <f>tussenblad!I1034</f>
        <v>0</v>
      </c>
    </row>
    <row r="1046" spans="1:34" x14ac:dyDescent="0.2">
      <c r="A1046" s="4" t="s">
        <v>93</v>
      </c>
      <c r="B1046" s="4" t="str">
        <f>IF(C1046=0,"&lt;BLANK&gt;",Basisgegevens!$F$3)</f>
        <v>&lt;BLANK&gt;</v>
      </c>
      <c r="C1046" s="4">
        <f>tussenblad!E1035</f>
        <v>0</v>
      </c>
      <c r="D1046" s="4">
        <f>tussenblad!H1035</f>
        <v>0</v>
      </c>
      <c r="E1046" s="25">
        <f>tussenblad!N1035</f>
        <v>0</v>
      </c>
      <c r="F1046" s="4">
        <f>tussenblad!O1035</f>
        <v>0</v>
      </c>
      <c r="G1046" s="4">
        <f>tussenblad!P1035</f>
        <v>0</v>
      </c>
      <c r="H1046" s="25">
        <f>tussenblad!BT1035</f>
        <v>0</v>
      </c>
      <c r="I1046" s="4">
        <f>tussenblad!Q1035</f>
        <v>0</v>
      </c>
      <c r="J1046" s="26">
        <f>tussenblad!R1035</f>
        <v>0</v>
      </c>
      <c r="K1046" s="4">
        <f>IF(tussenblad!$F1035="HC","",tussenblad!F1035)</f>
        <v>0</v>
      </c>
      <c r="L1046" s="4">
        <f>IF(tussenblad!$F1035="HC",1,0)</f>
        <v>0</v>
      </c>
      <c r="M1046" s="4" t="str">
        <f>IF(tussenblad!V1035="Uit",2,"")</f>
        <v/>
      </c>
      <c r="N1046" s="4">
        <f>tussenblad!W1035</f>
        <v>0</v>
      </c>
      <c r="O1046" s="4">
        <f>tussenblad!BV1035</f>
        <v>0</v>
      </c>
      <c r="P1046" s="4">
        <f>tussenblad!BW1035</f>
        <v>0</v>
      </c>
      <c r="Q1046" s="4">
        <f>tussenblad!BX1035</f>
        <v>0</v>
      </c>
      <c r="R1046" s="4">
        <f>tussenblad!BY1035</f>
        <v>0</v>
      </c>
      <c r="S1046" s="4">
        <f>tussenblad!BZ1035</f>
        <v>0</v>
      </c>
      <c r="T1046" s="4">
        <f>tussenblad!CA1035</f>
        <v>0</v>
      </c>
      <c r="U1046" s="4">
        <f>tussenblad!CB1035</f>
        <v>0</v>
      </c>
      <c r="V1046" s="4">
        <f>tussenblad!CC1035</f>
        <v>0</v>
      </c>
      <c r="W1046" s="4" t="s">
        <v>94</v>
      </c>
      <c r="X1046" s="4" t="s">
        <v>94</v>
      </c>
      <c r="Y1046" s="4" t="s">
        <v>94</v>
      </c>
      <c r="Z1046" s="4" t="s">
        <v>95</v>
      </c>
      <c r="AA1046" s="4" t="s">
        <v>95</v>
      </c>
      <c r="AB1046" s="4" t="s">
        <v>95</v>
      </c>
      <c r="AC1046" s="4" t="s">
        <v>91</v>
      </c>
      <c r="AD1046" s="4" t="s">
        <v>91</v>
      </c>
      <c r="AE1046" s="4">
        <v>0</v>
      </c>
      <c r="AF1046" s="4">
        <v>0</v>
      </c>
      <c r="AG1046" s="4">
        <f>tussenblad!J1035</f>
        <v>0</v>
      </c>
      <c r="AH1046" s="4">
        <f>tussenblad!I1035</f>
        <v>0</v>
      </c>
    </row>
    <row r="1047" spans="1:34" x14ac:dyDescent="0.2">
      <c r="A1047" s="4" t="s">
        <v>93</v>
      </c>
      <c r="B1047" s="4" t="str">
        <f>IF(C1047=0,"&lt;BLANK&gt;",Basisgegevens!$F$3)</f>
        <v>&lt;BLANK&gt;</v>
      </c>
      <c r="C1047" s="4">
        <f>tussenblad!E1036</f>
        <v>0</v>
      </c>
      <c r="D1047" s="4">
        <f>tussenblad!H1036</f>
        <v>0</v>
      </c>
      <c r="E1047" s="25">
        <f>tussenblad!N1036</f>
        <v>0</v>
      </c>
      <c r="F1047" s="4">
        <f>tussenblad!O1036</f>
        <v>0</v>
      </c>
      <c r="G1047" s="4">
        <f>tussenblad!P1036</f>
        <v>0</v>
      </c>
      <c r="H1047" s="25">
        <f>tussenblad!BT1036</f>
        <v>0</v>
      </c>
      <c r="I1047" s="4">
        <f>tussenblad!Q1036</f>
        <v>0</v>
      </c>
      <c r="J1047" s="26">
        <f>tussenblad!R1036</f>
        <v>0</v>
      </c>
      <c r="K1047" s="4">
        <f>IF(tussenblad!$F1036="HC","",tussenblad!F1036)</f>
        <v>0</v>
      </c>
      <c r="L1047" s="4">
        <f>IF(tussenblad!$F1036="HC",1,0)</f>
        <v>0</v>
      </c>
      <c r="M1047" s="4" t="str">
        <f>IF(tussenblad!V1036="Uit",2,"")</f>
        <v/>
      </c>
      <c r="N1047" s="4">
        <f>tussenblad!W1036</f>
        <v>0</v>
      </c>
      <c r="O1047" s="4">
        <f>tussenblad!BV1036</f>
        <v>0</v>
      </c>
      <c r="P1047" s="4">
        <f>tussenblad!BW1036</f>
        <v>0</v>
      </c>
      <c r="Q1047" s="4">
        <f>tussenblad!BX1036</f>
        <v>0</v>
      </c>
      <c r="R1047" s="4">
        <f>tussenblad!BY1036</f>
        <v>0</v>
      </c>
      <c r="S1047" s="4">
        <f>tussenblad!BZ1036</f>
        <v>0</v>
      </c>
      <c r="T1047" s="4">
        <f>tussenblad!CA1036</f>
        <v>0</v>
      </c>
      <c r="U1047" s="4">
        <f>tussenblad!CB1036</f>
        <v>0</v>
      </c>
      <c r="V1047" s="4">
        <f>tussenblad!CC1036</f>
        <v>0</v>
      </c>
      <c r="W1047" s="4" t="s">
        <v>94</v>
      </c>
      <c r="X1047" s="4" t="s">
        <v>94</v>
      </c>
      <c r="Y1047" s="4" t="s">
        <v>94</v>
      </c>
      <c r="Z1047" s="4" t="s">
        <v>95</v>
      </c>
      <c r="AA1047" s="4" t="s">
        <v>95</v>
      </c>
      <c r="AB1047" s="4" t="s">
        <v>95</v>
      </c>
      <c r="AC1047" s="4" t="s">
        <v>91</v>
      </c>
      <c r="AD1047" s="4" t="s">
        <v>91</v>
      </c>
      <c r="AE1047" s="4">
        <v>0</v>
      </c>
      <c r="AF1047" s="4">
        <v>0</v>
      </c>
      <c r="AG1047" s="4">
        <f>tussenblad!J1036</f>
        <v>0</v>
      </c>
      <c r="AH1047" s="4">
        <f>tussenblad!I1036</f>
        <v>0</v>
      </c>
    </row>
    <row r="1048" spans="1:34" x14ac:dyDescent="0.2">
      <c r="A1048" s="4" t="s">
        <v>93</v>
      </c>
      <c r="B1048" s="4" t="str">
        <f>IF(C1048=0,"&lt;BLANK&gt;",Basisgegevens!$F$3)</f>
        <v>&lt;BLANK&gt;</v>
      </c>
      <c r="C1048" s="4">
        <f>tussenblad!E1037</f>
        <v>0</v>
      </c>
      <c r="D1048" s="4">
        <f>tussenblad!H1037</f>
        <v>0</v>
      </c>
      <c r="E1048" s="25">
        <f>tussenblad!N1037</f>
        <v>0</v>
      </c>
      <c r="F1048" s="4">
        <f>tussenblad!O1037</f>
        <v>0</v>
      </c>
      <c r="G1048" s="4">
        <f>tussenblad!P1037</f>
        <v>0</v>
      </c>
      <c r="H1048" s="25">
        <f>tussenblad!BT1037</f>
        <v>0</v>
      </c>
      <c r="I1048" s="4">
        <f>tussenblad!Q1037</f>
        <v>0</v>
      </c>
      <c r="J1048" s="26">
        <f>tussenblad!R1037</f>
        <v>0</v>
      </c>
      <c r="K1048" s="4">
        <f>IF(tussenblad!$F1037="HC","",tussenblad!F1037)</f>
        <v>0</v>
      </c>
      <c r="L1048" s="4">
        <f>IF(tussenblad!$F1037="HC",1,0)</f>
        <v>0</v>
      </c>
      <c r="M1048" s="4" t="str">
        <f>IF(tussenblad!V1037="Uit",2,"")</f>
        <v/>
      </c>
      <c r="N1048" s="4">
        <f>tussenblad!W1037</f>
        <v>0</v>
      </c>
      <c r="O1048" s="4">
        <f>tussenblad!BV1037</f>
        <v>0</v>
      </c>
      <c r="P1048" s="4">
        <f>tussenblad!BW1037</f>
        <v>0</v>
      </c>
      <c r="Q1048" s="4">
        <f>tussenblad!BX1037</f>
        <v>0</v>
      </c>
      <c r="R1048" s="4">
        <f>tussenblad!BY1037</f>
        <v>0</v>
      </c>
      <c r="S1048" s="4">
        <f>tussenblad!BZ1037</f>
        <v>0</v>
      </c>
      <c r="T1048" s="4">
        <f>tussenblad!CA1037</f>
        <v>0</v>
      </c>
      <c r="U1048" s="4">
        <f>tussenblad!CB1037</f>
        <v>0</v>
      </c>
      <c r="V1048" s="4">
        <f>tussenblad!CC1037</f>
        <v>0</v>
      </c>
      <c r="W1048" s="4" t="s">
        <v>94</v>
      </c>
      <c r="X1048" s="4" t="s">
        <v>94</v>
      </c>
      <c r="Y1048" s="4" t="s">
        <v>94</v>
      </c>
      <c r="Z1048" s="4" t="s">
        <v>95</v>
      </c>
      <c r="AA1048" s="4" t="s">
        <v>95</v>
      </c>
      <c r="AB1048" s="4" t="s">
        <v>95</v>
      </c>
      <c r="AC1048" s="4" t="s">
        <v>91</v>
      </c>
      <c r="AD1048" s="4" t="s">
        <v>91</v>
      </c>
      <c r="AE1048" s="4">
        <v>0</v>
      </c>
      <c r="AF1048" s="4">
        <v>0</v>
      </c>
      <c r="AG1048" s="4">
        <f>tussenblad!J1037</f>
        <v>0</v>
      </c>
      <c r="AH1048" s="4">
        <f>tussenblad!I1037</f>
        <v>0</v>
      </c>
    </row>
    <row r="1049" spans="1:34" x14ac:dyDescent="0.2">
      <c r="A1049" s="4" t="s">
        <v>93</v>
      </c>
      <c r="B1049" s="4" t="str">
        <f>IF(C1049=0,"&lt;BLANK&gt;",Basisgegevens!$F$3)</f>
        <v>&lt;BLANK&gt;</v>
      </c>
      <c r="C1049" s="4">
        <f>tussenblad!E1038</f>
        <v>0</v>
      </c>
      <c r="D1049" s="4">
        <f>tussenblad!H1038</f>
        <v>0</v>
      </c>
      <c r="E1049" s="25">
        <f>tussenblad!N1038</f>
        <v>0</v>
      </c>
      <c r="F1049" s="4">
        <f>tussenblad!O1038</f>
        <v>0</v>
      </c>
      <c r="G1049" s="4">
        <f>tussenblad!P1038</f>
        <v>0</v>
      </c>
      <c r="H1049" s="25">
        <f>tussenblad!BT1038</f>
        <v>0</v>
      </c>
      <c r="I1049" s="4">
        <f>tussenblad!Q1038</f>
        <v>0</v>
      </c>
      <c r="J1049" s="26">
        <f>tussenblad!R1038</f>
        <v>0</v>
      </c>
      <c r="K1049" s="4">
        <f>IF(tussenblad!$F1038="HC","",tussenblad!F1038)</f>
        <v>0</v>
      </c>
      <c r="L1049" s="4">
        <f>IF(tussenblad!$F1038="HC",1,0)</f>
        <v>0</v>
      </c>
      <c r="M1049" s="4" t="str">
        <f>IF(tussenblad!V1038="Uit",2,"")</f>
        <v/>
      </c>
      <c r="N1049" s="4">
        <f>tussenblad!W1038</f>
        <v>0</v>
      </c>
      <c r="O1049" s="4">
        <f>tussenblad!BV1038</f>
        <v>0</v>
      </c>
      <c r="P1049" s="4">
        <f>tussenblad!BW1038</f>
        <v>0</v>
      </c>
      <c r="Q1049" s="4">
        <f>tussenblad!BX1038</f>
        <v>0</v>
      </c>
      <c r="R1049" s="4">
        <f>tussenblad!BY1038</f>
        <v>0</v>
      </c>
      <c r="S1049" s="4">
        <f>tussenblad!BZ1038</f>
        <v>0</v>
      </c>
      <c r="T1049" s="4">
        <f>tussenblad!CA1038</f>
        <v>0</v>
      </c>
      <c r="U1049" s="4">
        <f>tussenblad!CB1038</f>
        <v>0</v>
      </c>
      <c r="V1049" s="4">
        <f>tussenblad!CC1038</f>
        <v>0</v>
      </c>
      <c r="W1049" s="4" t="s">
        <v>94</v>
      </c>
      <c r="X1049" s="4" t="s">
        <v>94</v>
      </c>
      <c r="Y1049" s="4" t="s">
        <v>94</v>
      </c>
      <c r="Z1049" s="4" t="s">
        <v>95</v>
      </c>
      <c r="AA1049" s="4" t="s">
        <v>95</v>
      </c>
      <c r="AB1049" s="4" t="s">
        <v>95</v>
      </c>
      <c r="AC1049" s="4" t="s">
        <v>91</v>
      </c>
      <c r="AD1049" s="4" t="s">
        <v>91</v>
      </c>
      <c r="AE1049" s="4">
        <v>0</v>
      </c>
      <c r="AF1049" s="4">
        <v>0</v>
      </c>
      <c r="AG1049" s="4">
        <f>tussenblad!J1038</f>
        <v>0</v>
      </c>
      <c r="AH1049" s="4">
        <f>tussenblad!I1038</f>
        <v>0</v>
      </c>
    </row>
    <row r="1050" spans="1:34" x14ac:dyDescent="0.2">
      <c r="A1050" s="4" t="s">
        <v>93</v>
      </c>
      <c r="B1050" s="4" t="str">
        <f>IF(C1050=0,"&lt;BLANK&gt;",Basisgegevens!$F$3)</f>
        <v>&lt;BLANK&gt;</v>
      </c>
      <c r="C1050" s="4">
        <f>tussenblad!E1039</f>
        <v>0</v>
      </c>
      <c r="D1050" s="4">
        <f>tussenblad!H1039</f>
        <v>0</v>
      </c>
      <c r="E1050" s="25">
        <f>tussenblad!N1039</f>
        <v>0</v>
      </c>
      <c r="F1050" s="4">
        <f>tussenblad!O1039</f>
        <v>0</v>
      </c>
      <c r="G1050" s="4">
        <f>tussenblad!P1039</f>
        <v>0</v>
      </c>
      <c r="H1050" s="25">
        <f>tussenblad!BT1039</f>
        <v>0</v>
      </c>
      <c r="I1050" s="4">
        <f>tussenblad!Q1039</f>
        <v>0</v>
      </c>
      <c r="J1050" s="26">
        <f>tussenblad!R1039</f>
        <v>0</v>
      </c>
      <c r="K1050" s="4">
        <f>IF(tussenblad!$F1039="HC","",tussenblad!F1039)</f>
        <v>0</v>
      </c>
      <c r="L1050" s="4">
        <f>IF(tussenblad!$F1039="HC",1,0)</f>
        <v>0</v>
      </c>
      <c r="M1050" s="4" t="str">
        <f>IF(tussenblad!V1039="Uit",2,"")</f>
        <v/>
      </c>
      <c r="N1050" s="4">
        <f>tussenblad!W1039</f>
        <v>0</v>
      </c>
      <c r="O1050" s="4">
        <f>tussenblad!BV1039</f>
        <v>0</v>
      </c>
      <c r="P1050" s="4">
        <f>tussenblad!BW1039</f>
        <v>0</v>
      </c>
      <c r="Q1050" s="4">
        <f>tussenblad!BX1039</f>
        <v>0</v>
      </c>
      <c r="R1050" s="4">
        <f>tussenblad!BY1039</f>
        <v>0</v>
      </c>
      <c r="S1050" s="4">
        <f>tussenblad!BZ1039</f>
        <v>0</v>
      </c>
      <c r="T1050" s="4">
        <f>tussenblad!CA1039</f>
        <v>0</v>
      </c>
      <c r="U1050" s="4">
        <f>tussenblad!CB1039</f>
        <v>0</v>
      </c>
      <c r="V1050" s="4">
        <f>tussenblad!CC1039</f>
        <v>0</v>
      </c>
      <c r="W1050" s="4" t="s">
        <v>94</v>
      </c>
      <c r="X1050" s="4" t="s">
        <v>94</v>
      </c>
      <c r="Y1050" s="4" t="s">
        <v>94</v>
      </c>
      <c r="Z1050" s="4" t="s">
        <v>95</v>
      </c>
      <c r="AA1050" s="4" t="s">
        <v>95</v>
      </c>
      <c r="AB1050" s="4" t="s">
        <v>95</v>
      </c>
      <c r="AC1050" s="4" t="s">
        <v>91</v>
      </c>
      <c r="AD1050" s="4" t="s">
        <v>91</v>
      </c>
      <c r="AE1050" s="4">
        <v>0</v>
      </c>
      <c r="AF1050" s="4">
        <v>0</v>
      </c>
      <c r="AG1050" s="4">
        <f>tussenblad!J1039</f>
        <v>0</v>
      </c>
      <c r="AH1050" s="4">
        <f>tussenblad!I1039</f>
        <v>0</v>
      </c>
    </row>
    <row r="1051" spans="1:34" x14ac:dyDescent="0.2">
      <c r="A1051" s="4" t="s">
        <v>93</v>
      </c>
      <c r="B1051" s="4" t="str">
        <f>IF(C1051=0,"&lt;BLANK&gt;",Basisgegevens!$F$3)</f>
        <v>&lt;BLANK&gt;</v>
      </c>
      <c r="C1051" s="4">
        <f>tussenblad!E1040</f>
        <v>0</v>
      </c>
      <c r="D1051" s="4">
        <f>tussenblad!H1040</f>
        <v>0</v>
      </c>
      <c r="E1051" s="25">
        <f>tussenblad!N1040</f>
        <v>0</v>
      </c>
      <c r="F1051" s="4">
        <f>tussenblad!O1040</f>
        <v>0</v>
      </c>
      <c r="G1051" s="4">
        <f>tussenblad!P1040</f>
        <v>0</v>
      </c>
      <c r="H1051" s="25">
        <f>tussenblad!BT1040</f>
        <v>0</v>
      </c>
      <c r="I1051" s="4">
        <f>tussenblad!Q1040</f>
        <v>0</v>
      </c>
      <c r="J1051" s="26">
        <f>tussenblad!R1040</f>
        <v>0</v>
      </c>
      <c r="K1051" s="4">
        <f>IF(tussenblad!$F1040="HC","",tussenblad!F1040)</f>
        <v>0</v>
      </c>
      <c r="L1051" s="4">
        <f>IF(tussenblad!$F1040="HC",1,0)</f>
        <v>0</v>
      </c>
      <c r="M1051" s="4" t="str">
        <f>IF(tussenblad!V1040="Uit",2,"")</f>
        <v/>
      </c>
      <c r="N1051" s="4">
        <f>tussenblad!W1040</f>
        <v>0</v>
      </c>
      <c r="O1051" s="4">
        <f>tussenblad!BV1040</f>
        <v>0</v>
      </c>
      <c r="P1051" s="4">
        <f>tussenblad!BW1040</f>
        <v>0</v>
      </c>
      <c r="Q1051" s="4">
        <f>tussenblad!BX1040</f>
        <v>0</v>
      </c>
      <c r="R1051" s="4">
        <f>tussenblad!BY1040</f>
        <v>0</v>
      </c>
      <c r="S1051" s="4">
        <f>tussenblad!BZ1040</f>
        <v>0</v>
      </c>
      <c r="T1051" s="4">
        <f>tussenblad!CA1040</f>
        <v>0</v>
      </c>
      <c r="U1051" s="4">
        <f>tussenblad!CB1040</f>
        <v>0</v>
      </c>
      <c r="V1051" s="4">
        <f>tussenblad!CC1040</f>
        <v>0</v>
      </c>
      <c r="W1051" s="4" t="s">
        <v>94</v>
      </c>
      <c r="X1051" s="4" t="s">
        <v>94</v>
      </c>
      <c r="Y1051" s="4" t="s">
        <v>94</v>
      </c>
      <c r="Z1051" s="4" t="s">
        <v>95</v>
      </c>
      <c r="AA1051" s="4" t="s">
        <v>95</v>
      </c>
      <c r="AB1051" s="4" t="s">
        <v>95</v>
      </c>
      <c r="AC1051" s="4" t="s">
        <v>91</v>
      </c>
      <c r="AD1051" s="4" t="s">
        <v>91</v>
      </c>
      <c r="AE1051" s="4">
        <v>0</v>
      </c>
      <c r="AF1051" s="4">
        <v>0</v>
      </c>
      <c r="AG1051" s="4">
        <f>tussenblad!J1040</f>
        <v>0</v>
      </c>
      <c r="AH1051" s="4">
        <f>tussenblad!I1040</f>
        <v>0</v>
      </c>
    </row>
    <row r="1052" spans="1:34" x14ac:dyDescent="0.2">
      <c r="A1052" s="4" t="s">
        <v>93</v>
      </c>
      <c r="B1052" s="4" t="str">
        <f>IF(C1052=0,"&lt;BLANK&gt;",Basisgegevens!$F$3)</f>
        <v>&lt;BLANK&gt;</v>
      </c>
      <c r="C1052" s="4">
        <f>tussenblad!E1041</f>
        <v>0</v>
      </c>
      <c r="D1052" s="4">
        <f>tussenblad!H1041</f>
        <v>0</v>
      </c>
      <c r="E1052" s="25">
        <f>tussenblad!N1041</f>
        <v>0</v>
      </c>
      <c r="F1052" s="4">
        <f>tussenblad!O1041</f>
        <v>0</v>
      </c>
      <c r="G1052" s="4">
        <f>tussenblad!P1041</f>
        <v>0</v>
      </c>
      <c r="H1052" s="25">
        <f>tussenblad!BT1041</f>
        <v>0</v>
      </c>
      <c r="I1052" s="4">
        <f>tussenblad!Q1041</f>
        <v>0</v>
      </c>
      <c r="J1052" s="26">
        <f>tussenblad!R1041</f>
        <v>0</v>
      </c>
      <c r="K1052" s="4">
        <f>IF(tussenblad!$F1041="HC","",tussenblad!F1041)</f>
        <v>0</v>
      </c>
      <c r="L1052" s="4">
        <f>IF(tussenblad!$F1041="HC",1,0)</f>
        <v>0</v>
      </c>
      <c r="M1052" s="4" t="str">
        <f>IF(tussenblad!V1041="Uit",2,"")</f>
        <v/>
      </c>
      <c r="N1052" s="4">
        <f>tussenblad!W1041</f>
        <v>0</v>
      </c>
      <c r="O1052" s="4">
        <f>tussenblad!BV1041</f>
        <v>0</v>
      </c>
      <c r="P1052" s="4">
        <f>tussenblad!BW1041</f>
        <v>0</v>
      </c>
      <c r="Q1052" s="4">
        <f>tussenblad!BX1041</f>
        <v>0</v>
      </c>
      <c r="R1052" s="4">
        <f>tussenblad!BY1041</f>
        <v>0</v>
      </c>
      <c r="S1052" s="4">
        <f>tussenblad!BZ1041</f>
        <v>0</v>
      </c>
      <c r="T1052" s="4">
        <f>tussenblad!CA1041</f>
        <v>0</v>
      </c>
      <c r="U1052" s="4">
        <f>tussenblad!CB1041</f>
        <v>0</v>
      </c>
      <c r="V1052" s="4">
        <f>tussenblad!CC1041</f>
        <v>0</v>
      </c>
      <c r="W1052" s="4" t="s">
        <v>94</v>
      </c>
      <c r="X1052" s="4" t="s">
        <v>94</v>
      </c>
      <c r="Y1052" s="4" t="s">
        <v>94</v>
      </c>
      <c r="Z1052" s="4" t="s">
        <v>95</v>
      </c>
      <c r="AA1052" s="4" t="s">
        <v>95</v>
      </c>
      <c r="AB1052" s="4" t="s">
        <v>95</v>
      </c>
      <c r="AC1052" s="4" t="s">
        <v>91</v>
      </c>
      <c r="AD1052" s="4" t="s">
        <v>91</v>
      </c>
      <c r="AE1052" s="4">
        <v>0</v>
      </c>
      <c r="AF1052" s="4">
        <v>0</v>
      </c>
      <c r="AG1052" s="4">
        <f>tussenblad!J1041</f>
        <v>0</v>
      </c>
      <c r="AH1052" s="4">
        <f>tussenblad!I1041</f>
        <v>0</v>
      </c>
    </row>
    <row r="1053" spans="1:34" x14ac:dyDescent="0.2">
      <c r="A1053" s="4" t="s">
        <v>93</v>
      </c>
      <c r="B1053" s="4" t="str">
        <f>IF(C1053=0,"&lt;BLANK&gt;",Basisgegevens!$F$3)</f>
        <v>&lt;BLANK&gt;</v>
      </c>
      <c r="C1053" s="4">
        <f>tussenblad!E1042</f>
        <v>0</v>
      </c>
      <c r="D1053" s="4">
        <f>tussenblad!H1042</f>
        <v>0</v>
      </c>
      <c r="E1053" s="25">
        <f>tussenblad!N1042</f>
        <v>0</v>
      </c>
      <c r="F1053" s="4">
        <f>tussenblad!O1042</f>
        <v>0</v>
      </c>
      <c r="G1053" s="4">
        <f>tussenblad!P1042</f>
        <v>0</v>
      </c>
      <c r="H1053" s="25">
        <f>tussenblad!BT1042</f>
        <v>0</v>
      </c>
      <c r="I1053" s="4">
        <f>tussenblad!Q1042</f>
        <v>0</v>
      </c>
      <c r="J1053" s="26">
        <f>tussenblad!R1042</f>
        <v>0</v>
      </c>
      <c r="K1053" s="4">
        <f>IF(tussenblad!$F1042="HC","",tussenblad!F1042)</f>
        <v>0</v>
      </c>
      <c r="L1053" s="4">
        <f>IF(tussenblad!$F1042="HC",1,0)</f>
        <v>0</v>
      </c>
      <c r="M1053" s="4" t="str">
        <f>IF(tussenblad!V1042="Uit",2,"")</f>
        <v/>
      </c>
      <c r="N1053" s="4">
        <f>tussenblad!W1042</f>
        <v>0</v>
      </c>
      <c r="O1053" s="4">
        <f>tussenblad!BV1042</f>
        <v>0</v>
      </c>
      <c r="P1053" s="4">
        <f>tussenblad!BW1042</f>
        <v>0</v>
      </c>
      <c r="Q1053" s="4">
        <f>tussenblad!BX1042</f>
        <v>0</v>
      </c>
      <c r="R1053" s="4">
        <f>tussenblad!BY1042</f>
        <v>0</v>
      </c>
      <c r="S1053" s="4">
        <f>tussenblad!BZ1042</f>
        <v>0</v>
      </c>
      <c r="T1053" s="4">
        <f>tussenblad!CA1042</f>
        <v>0</v>
      </c>
      <c r="U1053" s="4">
        <f>tussenblad!CB1042</f>
        <v>0</v>
      </c>
      <c r="V1053" s="4">
        <f>tussenblad!CC1042</f>
        <v>0</v>
      </c>
      <c r="W1053" s="4" t="s">
        <v>94</v>
      </c>
      <c r="X1053" s="4" t="s">
        <v>94</v>
      </c>
      <c r="Y1053" s="4" t="s">
        <v>94</v>
      </c>
      <c r="Z1053" s="4" t="s">
        <v>95</v>
      </c>
      <c r="AA1053" s="4" t="s">
        <v>95</v>
      </c>
      <c r="AB1053" s="4" t="s">
        <v>95</v>
      </c>
      <c r="AC1053" s="4" t="s">
        <v>91</v>
      </c>
      <c r="AD1053" s="4" t="s">
        <v>91</v>
      </c>
      <c r="AE1053" s="4">
        <v>0</v>
      </c>
      <c r="AF1053" s="4">
        <v>0</v>
      </c>
      <c r="AG1053" s="4">
        <f>tussenblad!J1042</f>
        <v>0</v>
      </c>
      <c r="AH1053" s="4">
        <f>tussenblad!I1042</f>
        <v>0</v>
      </c>
    </row>
    <row r="1054" spans="1:34" x14ac:dyDescent="0.2">
      <c r="A1054" s="4" t="s">
        <v>93</v>
      </c>
      <c r="B1054" s="4" t="str">
        <f>IF(C1054=0,"&lt;BLANK&gt;",Basisgegevens!$F$3)</f>
        <v>&lt;BLANK&gt;</v>
      </c>
      <c r="C1054" s="4">
        <f>tussenblad!E1043</f>
        <v>0</v>
      </c>
      <c r="D1054" s="4">
        <f>tussenblad!H1043</f>
        <v>0</v>
      </c>
      <c r="E1054" s="25">
        <f>tussenblad!N1043</f>
        <v>0</v>
      </c>
      <c r="F1054" s="4">
        <f>tussenblad!O1043</f>
        <v>0</v>
      </c>
      <c r="G1054" s="4">
        <f>tussenblad!P1043</f>
        <v>0</v>
      </c>
      <c r="H1054" s="25">
        <f>tussenblad!BT1043</f>
        <v>0</v>
      </c>
      <c r="I1054" s="4">
        <f>tussenblad!Q1043</f>
        <v>0</v>
      </c>
      <c r="J1054" s="26">
        <f>tussenblad!R1043</f>
        <v>0</v>
      </c>
      <c r="K1054" s="4">
        <f>IF(tussenblad!$F1043="HC","",tussenblad!F1043)</f>
        <v>0</v>
      </c>
      <c r="L1054" s="4">
        <f>IF(tussenblad!$F1043="HC",1,0)</f>
        <v>0</v>
      </c>
      <c r="M1054" s="4" t="str">
        <f>IF(tussenblad!V1043="Uit",2,"")</f>
        <v/>
      </c>
      <c r="N1054" s="4">
        <f>tussenblad!W1043</f>
        <v>0</v>
      </c>
      <c r="O1054" s="4">
        <f>tussenblad!BV1043</f>
        <v>0</v>
      </c>
      <c r="P1054" s="4">
        <f>tussenblad!BW1043</f>
        <v>0</v>
      </c>
      <c r="Q1054" s="4">
        <f>tussenblad!BX1043</f>
        <v>0</v>
      </c>
      <c r="R1054" s="4">
        <f>tussenblad!BY1043</f>
        <v>0</v>
      </c>
      <c r="S1054" s="4">
        <f>tussenblad!BZ1043</f>
        <v>0</v>
      </c>
      <c r="T1054" s="4">
        <f>tussenblad!CA1043</f>
        <v>0</v>
      </c>
      <c r="U1054" s="4">
        <f>tussenblad!CB1043</f>
        <v>0</v>
      </c>
      <c r="V1054" s="4">
        <f>tussenblad!CC1043</f>
        <v>0</v>
      </c>
      <c r="W1054" s="4" t="s">
        <v>94</v>
      </c>
      <c r="X1054" s="4" t="s">
        <v>94</v>
      </c>
      <c r="Y1054" s="4" t="s">
        <v>94</v>
      </c>
      <c r="Z1054" s="4" t="s">
        <v>95</v>
      </c>
      <c r="AA1054" s="4" t="s">
        <v>95</v>
      </c>
      <c r="AB1054" s="4" t="s">
        <v>95</v>
      </c>
      <c r="AC1054" s="4" t="s">
        <v>91</v>
      </c>
      <c r="AD1054" s="4" t="s">
        <v>91</v>
      </c>
      <c r="AE1054" s="4">
        <v>0</v>
      </c>
      <c r="AF1054" s="4">
        <v>0</v>
      </c>
      <c r="AG1054" s="4">
        <f>tussenblad!J1043</f>
        <v>0</v>
      </c>
      <c r="AH1054" s="4">
        <f>tussenblad!I1043</f>
        <v>0</v>
      </c>
    </row>
    <row r="1055" spans="1:34" x14ac:dyDescent="0.2">
      <c r="A1055" s="4" t="s">
        <v>93</v>
      </c>
      <c r="B1055" s="4" t="str">
        <f>IF(C1055=0,"&lt;BLANK&gt;",Basisgegevens!$F$3)</f>
        <v>&lt;BLANK&gt;</v>
      </c>
      <c r="C1055" s="4">
        <f>tussenblad!E1044</f>
        <v>0</v>
      </c>
      <c r="D1055" s="4">
        <f>tussenblad!H1044</f>
        <v>0</v>
      </c>
      <c r="E1055" s="25">
        <f>tussenblad!N1044</f>
        <v>0</v>
      </c>
      <c r="F1055" s="4">
        <f>tussenblad!O1044</f>
        <v>0</v>
      </c>
      <c r="G1055" s="4">
        <f>tussenblad!P1044</f>
        <v>0</v>
      </c>
      <c r="H1055" s="25">
        <f>tussenblad!BT1044</f>
        <v>0</v>
      </c>
      <c r="I1055" s="4">
        <f>tussenblad!Q1044</f>
        <v>0</v>
      </c>
      <c r="J1055" s="26">
        <f>tussenblad!R1044</f>
        <v>0</v>
      </c>
      <c r="K1055" s="4">
        <f>IF(tussenblad!$F1044="HC","",tussenblad!F1044)</f>
        <v>0</v>
      </c>
      <c r="L1055" s="4">
        <f>IF(tussenblad!$F1044="HC",1,0)</f>
        <v>0</v>
      </c>
      <c r="M1055" s="4" t="str">
        <f>IF(tussenblad!V1044="Uit",2,"")</f>
        <v/>
      </c>
      <c r="N1055" s="4">
        <f>tussenblad!W1044</f>
        <v>0</v>
      </c>
      <c r="O1055" s="4">
        <f>tussenblad!BV1044</f>
        <v>0</v>
      </c>
      <c r="P1055" s="4">
        <f>tussenblad!BW1044</f>
        <v>0</v>
      </c>
      <c r="Q1055" s="4">
        <f>tussenblad!BX1044</f>
        <v>0</v>
      </c>
      <c r="R1055" s="4">
        <f>tussenblad!BY1044</f>
        <v>0</v>
      </c>
      <c r="S1055" s="4">
        <f>tussenblad!BZ1044</f>
        <v>0</v>
      </c>
      <c r="T1055" s="4">
        <f>tussenblad!CA1044</f>
        <v>0</v>
      </c>
      <c r="U1055" s="4">
        <f>tussenblad!CB1044</f>
        <v>0</v>
      </c>
      <c r="V1055" s="4">
        <f>tussenblad!CC1044</f>
        <v>0</v>
      </c>
      <c r="W1055" s="4" t="s">
        <v>94</v>
      </c>
      <c r="X1055" s="4" t="s">
        <v>94</v>
      </c>
      <c r="Y1055" s="4" t="s">
        <v>94</v>
      </c>
      <c r="Z1055" s="4" t="s">
        <v>95</v>
      </c>
      <c r="AA1055" s="4" t="s">
        <v>95</v>
      </c>
      <c r="AB1055" s="4" t="s">
        <v>95</v>
      </c>
      <c r="AC1055" s="4" t="s">
        <v>91</v>
      </c>
      <c r="AD1055" s="4" t="s">
        <v>91</v>
      </c>
      <c r="AE1055" s="4">
        <v>0</v>
      </c>
      <c r="AF1055" s="4">
        <v>0</v>
      </c>
      <c r="AG1055" s="4">
        <f>tussenblad!J1044</f>
        <v>0</v>
      </c>
      <c r="AH1055" s="4">
        <f>tussenblad!I1044</f>
        <v>0</v>
      </c>
    </row>
    <row r="1056" spans="1:34" x14ac:dyDescent="0.2">
      <c r="A1056" s="4" t="s">
        <v>93</v>
      </c>
      <c r="B1056" s="4" t="str">
        <f>IF(C1056=0,"&lt;BLANK&gt;",Basisgegevens!$F$3)</f>
        <v>&lt;BLANK&gt;</v>
      </c>
      <c r="C1056" s="4">
        <f>tussenblad!E1045</f>
        <v>0</v>
      </c>
      <c r="D1056" s="4">
        <f>tussenblad!H1045</f>
        <v>0</v>
      </c>
      <c r="E1056" s="25">
        <f>tussenblad!N1045</f>
        <v>0</v>
      </c>
      <c r="F1056" s="4">
        <f>tussenblad!O1045</f>
        <v>0</v>
      </c>
      <c r="G1056" s="4">
        <f>tussenblad!P1045</f>
        <v>0</v>
      </c>
      <c r="H1056" s="25">
        <f>tussenblad!BT1045</f>
        <v>0</v>
      </c>
      <c r="I1056" s="4">
        <f>tussenblad!Q1045</f>
        <v>0</v>
      </c>
      <c r="J1056" s="26">
        <f>tussenblad!R1045</f>
        <v>0</v>
      </c>
      <c r="K1056" s="4">
        <f>IF(tussenblad!$F1045="HC","",tussenblad!F1045)</f>
        <v>0</v>
      </c>
      <c r="L1056" s="4">
        <f>IF(tussenblad!$F1045="HC",1,0)</f>
        <v>0</v>
      </c>
      <c r="M1056" s="4" t="str">
        <f>IF(tussenblad!V1045="Uit",2,"")</f>
        <v/>
      </c>
      <c r="N1056" s="4">
        <f>tussenblad!W1045</f>
        <v>0</v>
      </c>
      <c r="O1056" s="4">
        <f>tussenblad!BV1045</f>
        <v>0</v>
      </c>
      <c r="P1056" s="4">
        <f>tussenblad!BW1045</f>
        <v>0</v>
      </c>
      <c r="Q1056" s="4">
        <f>tussenblad!BX1045</f>
        <v>0</v>
      </c>
      <c r="R1056" s="4">
        <f>tussenblad!BY1045</f>
        <v>0</v>
      </c>
      <c r="S1056" s="4">
        <f>tussenblad!BZ1045</f>
        <v>0</v>
      </c>
      <c r="T1056" s="4">
        <f>tussenblad!CA1045</f>
        <v>0</v>
      </c>
      <c r="U1056" s="4">
        <f>tussenblad!CB1045</f>
        <v>0</v>
      </c>
      <c r="V1056" s="4">
        <f>tussenblad!CC1045</f>
        <v>0</v>
      </c>
      <c r="W1056" s="4" t="s">
        <v>94</v>
      </c>
      <c r="X1056" s="4" t="s">
        <v>94</v>
      </c>
      <c r="Y1056" s="4" t="s">
        <v>94</v>
      </c>
      <c r="Z1056" s="4" t="s">
        <v>95</v>
      </c>
      <c r="AA1056" s="4" t="s">
        <v>95</v>
      </c>
      <c r="AB1056" s="4" t="s">
        <v>95</v>
      </c>
      <c r="AC1056" s="4" t="s">
        <v>91</v>
      </c>
      <c r="AD1056" s="4" t="s">
        <v>91</v>
      </c>
      <c r="AE1056" s="4">
        <v>0</v>
      </c>
      <c r="AF1056" s="4">
        <v>0</v>
      </c>
      <c r="AG1056" s="4">
        <f>tussenblad!J1045</f>
        <v>0</v>
      </c>
      <c r="AH1056" s="4">
        <f>tussenblad!I1045</f>
        <v>0</v>
      </c>
    </row>
    <row r="1057" spans="1:34" x14ac:dyDescent="0.2">
      <c r="A1057" s="4" t="s">
        <v>93</v>
      </c>
      <c r="B1057" s="4" t="str">
        <f>IF(C1057=0,"&lt;BLANK&gt;",Basisgegevens!$F$3)</f>
        <v>&lt;BLANK&gt;</v>
      </c>
      <c r="C1057" s="4">
        <f>tussenblad!E1046</f>
        <v>0</v>
      </c>
      <c r="D1057" s="4">
        <f>tussenblad!H1046</f>
        <v>0</v>
      </c>
      <c r="E1057" s="25">
        <f>tussenblad!N1046</f>
        <v>0</v>
      </c>
      <c r="F1057" s="4">
        <f>tussenblad!O1046</f>
        <v>0</v>
      </c>
      <c r="G1057" s="4">
        <f>tussenblad!P1046</f>
        <v>0</v>
      </c>
      <c r="H1057" s="25">
        <f>tussenblad!BT1046</f>
        <v>0</v>
      </c>
      <c r="I1057" s="4">
        <f>tussenblad!Q1046</f>
        <v>0</v>
      </c>
      <c r="J1057" s="26">
        <f>tussenblad!R1046</f>
        <v>0</v>
      </c>
      <c r="K1057" s="4">
        <f>IF(tussenblad!$F1046="HC","",tussenblad!F1046)</f>
        <v>0</v>
      </c>
      <c r="L1057" s="4">
        <f>IF(tussenblad!$F1046="HC",1,0)</f>
        <v>0</v>
      </c>
      <c r="M1057" s="4" t="str">
        <f>IF(tussenblad!V1046="Uit",2,"")</f>
        <v/>
      </c>
      <c r="N1057" s="4">
        <f>tussenblad!W1046</f>
        <v>0</v>
      </c>
      <c r="O1057" s="4">
        <f>tussenblad!BV1046</f>
        <v>0</v>
      </c>
      <c r="P1057" s="4">
        <f>tussenblad!BW1046</f>
        <v>0</v>
      </c>
      <c r="Q1057" s="4">
        <f>tussenblad!BX1046</f>
        <v>0</v>
      </c>
      <c r="R1057" s="4">
        <f>tussenblad!BY1046</f>
        <v>0</v>
      </c>
      <c r="S1057" s="4">
        <f>tussenblad!BZ1046</f>
        <v>0</v>
      </c>
      <c r="T1057" s="4">
        <f>tussenblad!CA1046</f>
        <v>0</v>
      </c>
      <c r="U1057" s="4">
        <f>tussenblad!CB1046</f>
        <v>0</v>
      </c>
      <c r="V1057" s="4">
        <f>tussenblad!CC1046</f>
        <v>0</v>
      </c>
      <c r="W1057" s="4" t="s">
        <v>94</v>
      </c>
      <c r="X1057" s="4" t="s">
        <v>94</v>
      </c>
      <c r="Y1057" s="4" t="s">
        <v>94</v>
      </c>
      <c r="Z1057" s="4" t="s">
        <v>95</v>
      </c>
      <c r="AA1057" s="4" t="s">
        <v>95</v>
      </c>
      <c r="AB1057" s="4" t="s">
        <v>95</v>
      </c>
      <c r="AC1057" s="4" t="s">
        <v>91</v>
      </c>
      <c r="AD1057" s="4" t="s">
        <v>91</v>
      </c>
      <c r="AE1057" s="4">
        <v>0</v>
      </c>
      <c r="AF1057" s="4">
        <v>0</v>
      </c>
      <c r="AG1057" s="4">
        <f>tussenblad!J1046</f>
        <v>0</v>
      </c>
      <c r="AH1057" s="4">
        <f>tussenblad!I1046</f>
        <v>0</v>
      </c>
    </row>
    <row r="1058" spans="1:34" x14ac:dyDescent="0.2">
      <c r="A1058" s="4" t="s">
        <v>93</v>
      </c>
      <c r="B1058" s="4" t="str">
        <f>IF(C1058=0,"&lt;BLANK&gt;",Basisgegevens!$F$3)</f>
        <v>&lt;BLANK&gt;</v>
      </c>
      <c r="C1058" s="4">
        <f>tussenblad!E1047</f>
        <v>0</v>
      </c>
      <c r="D1058" s="4">
        <f>tussenblad!H1047</f>
        <v>0</v>
      </c>
      <c r="E1058" s="25">
        <f>tussenblad!N1047</f>
        <v>0</v>
      </c>
      <c r="F1058" s="4">
        <f>tussenblad!O1047</f>
        <v>0</v>
      </c>
      <c r="G1058" s="4">
        <f>tussenblad!P1047</f>
        <v>0</v>
      </c>
      <c r="H1058" s="25">
        <f>tussenblad!BT1047</f>
        <v>0</v>
      </c>
      <c r="I1058" s="4">
        <f>tussenblad!Q1047</f>
        <v>0</v>
      </c>
      <c r="J1058" s="26">
        <f>tussenblad!R1047</f>
        <v>0</v>
      </c>
      <c r="K1058" s="4">
        <f>IF(tussenblad!$F1047="HC","",tussenblad!F1047)</f>
        <v>0</v>
      </c>
      <c r="L1058" s="4">
        <f>IF(tussenblad!$F1047="HC",1,0)</f>
        <v>0</v>
      </c>
      <c r="M1058" s="4" t="str">
        <f>IF(tussenblad!V1047="Uit",2,"")</f>
        <v/>
      </c>
      <c r="N1058" s="4">
        <f>tussenblad!W1047</f>
        <v>0</v>
      </c>
      <c r="O1058" s="4">
        <f>tussenblad!BV1047</f>
        <v>0</v>
      </c>
      <c r="P1058" s="4">
        <f>tussenblad!BW1047</f>
        <v>0</v>
      </c>
      <c r="Q1058" s="4">
        <f>tussenblad!BX1047</f>
        <v>0</v>
      </c>
      <c r="R1058" s="4">
        <f>tussenblad!BY1047</f>
        <v>0</v>
      </c>
      <c r="S1058" s="4">
        <f>tussenblad!BZ1047</f>
        <v>0</v>
      </c>
      <c r="T1058" s="4">
        <f>tussenblad!CA1047</f>
        <v>0</v>
      </c>
      <c r="U1058" s="4">
        <f>tussenblad!CB1047</f>
        <v>0</v>
      </c>
      <c r="V1058" s="4">
        <f>tussenblad!CC1047</f>
        <v>0</v>
      </c>
      <c r="W1058" s="4" t="s">
        <v>94</v>
      </c>
      <c r="X1058" s="4" t="s">
        <v>94</v>
      </c>
      <c r="Y1058" s="4" t="s">
        <v>94</v>
      </c>
      <c r="Z1058" s="4" t="s">
        <v>95</v>
      </c>
      <c r="AA1058" s="4" t="s">
        <v>95</v>
      </c>
      <c r="AB1058" s="4" t="s">
        <v>95</v>
      </c>
      <c r="AC1058" s="4" t="s">
        <v>91</v>
      </c>
      <c r="AD1058" s="4" t="s">
        <v>91</v>
      </c>
      <c r="AE1058" s="4">
        <v>0</v>
      </c>
      <c r="AF1058" s="4">
        <v>0</v>
      </c>
      <c r="AG1058" s="4">
        <f>tussenblad!J1047</f>
        <v>0</v>
      </c>
      <c r="AH1058" s="4">
        <f>tussenblad!I1047</f>
        <v>0</v>
      </c>
    </row>
    <row r="1059" spans="1:34" x14ac:dyDescent="0.2">
      <c r="A1059" s="4" t="s">
        <v>93</v>
      </c>
      <c r="B1059" s="4" t="str">
        <f>IF(C1059=0,"&lt;BLANK&gt;",Basisgegevens!$F$3)</f>
        <v>&lt;BLANK&gt;</v>
      </c>
      <c r="C1059" s="4">
        <f>tussenblad!E1048</f>
        <v>0</v>
      </c>
      <c r="D1059" s="4">
        <f>tussenblad!H1048</f>
        <v>0</v>
      </c>
      <c r="E1059" s="25">
        <f>tussenblad!N1048</f>
        <v>0</v>
      </c>
      <c r="F1059" s="4">
        <f>tussenblad!O1048</f>
        <v>0</v>
      </c>
      <c r="G1059" s="4">
        <f>tussenblad!P1048</f>
        <v>0</v>
      </c>
      <c r="H1059" s="25">
        <f>tussenblad!BT1048</f>
        <v>0</v>
      </c>
      <c r="I1059" s="4">
        <f>tussenblad!Q1048</f>
        <v>0</v>
      </c>
      <c r="J1059" s="26">
        <f>tussenblad!R1048</f>
        <v>0</v>
      </c>
      <c r="K1059" s="4">
        <f>IF(tussenblad!$F1048="HC","",tussenblad!F1048)</f>
        <v>0</v>
      </c>
      <c r="L1059" s="4">
        <f>IF(tussenblad!$F1048="HC",1,0)</f>
        <v>0</v>
      </c>
      <c r="M1059" s="4" t="str">
        <f>IF(tussenblad!V1048="Uit",2,"")</f>
        <v/>
      </c>
      <c r="N1059" s="4">
        <f>tussenblad!W1048</f>
        <v>0</v>
      </c>
      <c r="O1059" s="4">
        <f>tussenblad!BV1048</f>
        <v>0</v>
      </c>
      <c r="P1059" s="4">
        <f>tussenblad!BW1048</f>
        <v>0</v>
      </c>
      <c r="Q1059" s="4">
        <f>tussenblad!BX1048</f>
        <v>0</v>
      </c>
      <c r="R1059" s="4">
        <f>tussenblad!BY1048</f>
        <v>0</v>
      </c>
      <c r="S1059" s="4">
        <f>tussenblad!BZ1048</f>
        <v>0</v>
      </c>
      <c r="T1059" s="4">
        <f>tussenblad!CA1048</f>
        <v>0</v>
      </c>
      <c r="U1059" s="4">
        <f>tussenblad!CB1048</f>
        <v>0</v>
      </c>
      <c r="V1059" s="4">
        <f>tussenblad!CC1048</f>
        <v>0</v>
      </c>
      <c r="W1059" s="4" t="s">
        <v>94</v>
      </c>
      <c r="X1059" s="4" t="s">
        <v>94</v>
      </c>
      <c r="Y1059" s="4" t="s">
        <v>94</v>
      </c>
      <c r="Z1059" s="4" t="s">
        <v>95</v>
      </c>
      <c r="AA1059" s="4" t="s">
        <v>95</v>
      </c>
      <c r="AB1059" s="4" t="s">
        <v>95</v>
      </c>
      <c r="AC1059" s="4" t="s">
        <v>91</v>
      </c>
      <c r="AD1059" s="4" t="s">
        <v>91</v>
      </c>
      <c r="AE1059" s="4">
        <v>0</v>
      </c>
      <c r="AF1059" s="4">
        <v>0</v>
      </c>
      <c r="AG1059" s="4">
        <f>tussenblad!J1048</f>
        <v>0</v>
      </c>
      <c r="AH1059" s="4">
        <f>tussenblad!I1048</f>
        <v>0</v>
      </c>
    </row>
    <row r="1060" spans="1:34" x14ac:dyDescent="0.2">
      <c r="A1060" s="4" t="s">
        <v>93</v>
      </c>
      <c r="B1060" s="4" t="str">
        <f>IF(C1060=0,"&lt;BLANK&gt;",Basisgegevens!$F$3)</f>
        <v>&lt;BLANK&gt;</v>
      </c>
      <c r="C1060" s="4">
        <f>tussenblad!E1049</f>
        <v>0</v>
      </c>
      <c r="D1060" s="4">
        <f>tussenblad!H1049</f>
        <v>0</v>
      </c>
      <c r="E1060" s="25">
        <f>tussenblad!N1049</f>
        <v>0</v>
      </c>
      <c r="F1060" s="4">
        <f>tussenblad!O1049</f>
        <v>0</v>
      </c>
      <c r="G1060" s="4">
        <f>tussenblad!P1049</f>
        <v>0</v>
      </c>
      <c r="H1060" s="25">
        <f>tussenblad!BT1049</f>
        <v>0</v>
      </c>
      <c r="I1060" s="4">
        <f>tussenblad!Q1049</f>
        <v>0</v>
      </c>
      <c r="J1060" s="26">
        <f>tussenblad!R1049</f>
        <v>0</v>
      </c>
      <c r="K1060" s="4">
        <f>IF(tussenblad!$F1049="HC","",tussenblad!F1049)</f>
        <v>0</v>
      </c>
      <c r="L1060" s="4">
        <f>IF(tussenblad!$F1049="HC",1,0)</f>
        <v>0</v>
      </c>
      <c r="M1060" s="4" t="str">
        <f>IF(tussenblad!V1049="Uit",2,"")</f>
        <v/>
      </c>
      <c r="N1060" s="4">
        <f>tussenblad!W1049</f>
        <v>0</v>
      </c>
      <c r="O1060" s="4">
        <f>tussenblad!BV1049</f>
        <v>0</v>
      </c>
      <c r="P1060" s="4">
        <f>tussenblad!BW1049</f>
        <v>0</v>
      </c>
      <c r="Q1060" s="4">
        <f>tussenblad!BX1049</f>
        <v>0</v>
      </c>
      <c r="R1060" s="4">
        <f>tussenblad!BY1049</f>
        <v>0</v>
      </c>
      <c r="S1060" s="4">
        <f>tussenblad!BZ1049</f>
        <v>0</v>
      </c>
      <c r="T1060" s="4">
        <f>tussenblad!CA1049</f>
        <v>0</v>
      </c>
      <c r="U1060" s="4">
        <f>tussenblad!CB1049</f>
        <v>0</v>
      </c>
      <c r="V1060" s="4">
        <f>tussenblad!CC1049</f>
        <v>0</v>
      </c>
      <c r="W1060" s="4" t="s">
        <v>94</v>
      </c>
      <c r="X1060" s="4" t="s">
        <v>94</v>
      </c>
      <c r="Y1060" s="4" t="s">
        <v>94</v>
      </c>
      <c r="Z1060" s="4" t="s">
        <v>95</v>
      </c>
      <c r="AA1060" s="4" t="s">
        <v>95</v>
      </c>
      <c r="AB1060" s="4" t="s">
        <v>95</v>
      </c>
      <c r="AC1060" s="4" t="s">
        <v>91</v>
      </c>
      <c r="AD1060" s="4" t="s">
        <v>91</v>
      </c>
      <c r="AE1060" s="4">
        <v>0</v>
      </c>
      <c r="AF1060" s="4">
        <v>0</v>
      </c>
      <c r="AG1060" s="4">
        <f>tussenblad!J1049</f>
        <v>0</v>
      </c>
      <c r="AH1060" s="4">
        <f>tussenblad!I1049</f>
        <v>0</v>
      </c>
    </row>
    <row r="1061" spans="1:34" x14ac:dyDescent="0.2">
      <c r="A1061" s="4" t="s">
        <v>93</v>
      </c>
      <c r="B1061" s="4" t="str">
        <f>IF(C1061=0,"&lt;BLANK&gt;",Basisgegevens!$F$3)</f>
        <v>&lt;BLANK&gt;</v>
      </c>
      <c r="C1061" s="4">
        <f>tussenblad!E1050</f>
        <v>0</v>
      </c>
      <c r="D1061" s="4">
        <f>tussenblad!H1050</f>
        <v>0</v>
      </c>
      <c r="E1061" s="25">
        <f>tussenblad!N1050</f>
        <v>0</v>
      </c>
      <c r="F1061" s="4">
        <f>tussenblad!O1050</f>
        <v>0</v>
      </c>
      <c r="G1061" s="4">
        <f>tussenblad!P1050</f>
        <v>0</v>
      </c>
      <c r="H1061" s="25">
        <f>tussenblad!BT1050</f>
        <v>0</v>
      </c>
      <c r="I1061" s="4">
        <f>tussenblad!Q1050</f>
        <v>0</v>
      </c>
      <c r="J1061" s="26">
        <f>tussenblad!R1050</f>
        <v>0</v>
      </c>
      <c r="K1061" s="4">
        <f>IF(tussenblad!$F1050="HC","",tussenblad!F1050)</f>
        <v>0</v>
      </c>
      <c r="L1061" s="4">
        <f>IF(tussenblad!$F1050="HC",1,0)</f>
        <v>0</v>
      </c>
      <c r="M1061" s="4" t="str">
        <f>IF(tussenblad!V1050="Uit",2,"")</f>
        <v/>
      </c>
      <c r="N1061" s="4">
        <f>tussenblad!W1050</f>
        <v>0</v>
      </c>
      <c r="O1061" s="4">
        <f>tussenblad!BV1050</f>
        <v>0</v>
      </c>
      <c r="P1061" s="4">
        <f>tussenblad!BW1050</f>
        <v>0</v>
      </c>
      <c r="Q1061" s="4">
        <f>tussenblad!BX1050</f>
        <v>0</v>
      </c>
      <c r="R1061" s="4">
        <f>tussenblad!BY1050</f>
        <v>0</v>
      </c>
      <c r="S1061" s="4">
        <f>tussenblad!BZ1050</f>
        <v>0</v>
      </c>
      <c r="T1061" s="4">
        <f>tussenblad!CA1050</f>
        <v>0</v>
      </c>
      <c r="U1061" s="4">
        <f>tussenblad!CB1050</f>
        <v>0</v>
      </c>
      <c r="V1061" s="4">
        <f>tussenblad!CC1050</f>
        <v>0</v>
      </c>
      <c r="W1061" s="4" t="s">
        <v>94</v>
      </c>
      <c r="X1061" s="4" t="s">
        <v>94</v>
      </c>
      <c r="Y1061" s="4" t="s">
        <v>94</v>
      </c>
      <c r="Z1061" s="4" t="s">
        <v>95</v>
      </c>
      <c r="AA1061" s="4" t="s">
        <v>95</v>
      </c>
      <c r="AB1061" s="4" t="s">
        <v>95</v>
      </c>
      <c r="AC1061" s="4" t="s">
        <v>91</v>
      </c>
      <c r="AD1061" s="4" t="s">
        <v>91</v>
      </c>
      <c r="AE1061" s="4">
        <v>0</v>
      </c>
      <c r="AF1061" s="4">
        <v>0</v>
      </c>
      <c r="AG1061" s="4">
        <f>tussenblad!J1050</f>
        <v>0</v>
      </c>
      <c r="AH1061" s="4">
        <f>tussenblad!I1050</f>
        <v>0</v>
      </c>
    </row>
    <row r="1062" spans="1:34" x14ac:dyDescent="0.2">
      <c r="A1062" s="4" t="s">
        <v>93</v>
      </c>
      <c r="B1062" s="4" t="str">
        <f>IF(C1062=0,"&lt;BLANK&gt;",Basisgegevens!$F$3)</f>
        <v>&lt;BLANK&gt;</v>
      </c>
      <c r="C1062" s="4">
        <f>tussenblad!E1051</f>
        <v>0</v>
      </c>
      <c r="D1062" s="4">
        <f>tussenblad!H1051</f>
        <v>0</v>
      </c>
      <c r="E1062" s="25">
        <f>tussenblad!N1051</f>
        <v>0</v>
      </c>
      <c r="F1062" s="4">
        <f>tussenblad!O1051</f>
        <v>0</v>
      </c>
      <c r="G1062" s="4">
        <f>tussenblad!P1051</f>
        <v>0</v>
      </c>
      <c r="H1062" s="25">
        <f>tussenblad!BT1051</f>
        <v>0</v>
      </c>
      <c r="I1062" s="4">
        <f>tussenblad!Q1051</f>
        <v>0</v>
      </c>
      <c r="J1062" s="26">
        <f>tussenblad!R1051</f>
        <v>0</v>
      </c>
      <c r="K1062" s="4">
        <f>IF(tussenblad!$F1051="HC","",tussenblad!F1051)</f>
        <v>0</v>
      </c>
      <c r="L1062" s="4">
        <f>IF(tussenblad!$F1051="HC",1,0)</f>
        <v>0</v>
      </c>
      <c r="M1062" s="4" t="str">
        <f>IF(tussenblad!V1051="Uit",2,"")</f>
        <v/>
      </c>
      <c r="N1062" s="4">
        <f>tussenblad!W1051</f>
        <v>0</v>
      </c>
      <c r="O1062" s="4">
        <f>tussenblad!BV1051</f>
        <v>0</v>
      </c>
      <c r="P1062" s="4">
        <f>tussenblad!BW1051</f>
        <v>0</v>
      </c>
      <c r="Q1062" s="4">
        <f>tussenblad!BX1051</f>
        <v>0</v>
      </c>
      <c r="R1062" s="4">
        <f>tussenblad!BY1051</f>
        <v>0</v>
      </c>
      <c r="S1062" s="4">
        <f>tussenblad!BZ1051</f>
        <v>0</v>
      </c>
      <c r="T1062" s="4">
        <f>tussenblad!CA1051</f>
        <v>0</v>
      </c>
      <c r="U1062" s="4">
        <f>tussenblad!CB1051</f>
        <v>0</v>
      </c>
      <c r="V1062" s="4">
        <f>tussenblad!CC1051</f>
        <v>0</v>
      </c>
      <c r="W1062" s="4" t="s">
        <v>94</v>
      </c>
      <c r="X1062" s="4" t="s">
        <v>94</v>
      </c>
      <c r="Y1062" s="4" t="s">
        <v>94</v>
      </c>
      <c r="Z1062" s="4" t="s">
        <v>95</v>
      </c>
      <c r="AA1062" s="4" t="s">
        <v>95</v>
      </c>
      <c r="AB1062" s="4" t="s">
        <v>95</v>
      </c>
      <c r="AC1062" s="4" t="s">
        <v>91</v>
      </c>
      <c r="AD1062" s="4" t="s">
        <v>91</v>
      </c>
      <c r="AE1062" s="4">
        <v>0</v>
      </c>
      <c r="AF1062" s="4">
        <v>0</v>
      </c>
      <c r="AG1062" s="4">
        <f>tussenblad!J1051</f>
        <v>0</v>
      </c>
      <c r="AH1062" s="4">
        <f>tussenblad!I1051</f>
        <v>0</v>
      </c>
    </row>
    <row r="1063" spans="1:34" x14ac:dyDescent="0.2">
      <c r="A1063" s="4" t="s">
        <v>93</v>
      </c>
      <c r="B1063" s="4" t="str">
        <f>IF(C1063=0,"&lt;BLANK&gt;",Basisgegevens!$F$3)</f>
        <v>&lt;BLANK&gt;</v>
      </c>
      <c r="C1063" s="4">
        <f>tussenblad!E1052</f>
        <v>0</v>
      </c>
      <c r="D1063" s="4">
        <f>tussenblad!H1052</f>
        <v>0</v>
      </c>
      <c r="E1063" s="25">
        <f>tussenblad!N1052</f>
        <v>0</v>
      </c>
      <c r="F1063" s="4">
        <f>tussenblad!O1052</f>
        <v>0</v>
      </c>
      <c r="G1063" s="4">
        <f>tussenblad!P1052</f>
        <v>0</v>
      </c>
      <c r="H1063" s="25">
        <f>tussenblad!BT1052</f>
        <v>0</v>
      </c>
      <c r="I1063" s="4">
        <f>tussenblad!Q1052</f>
        <v>0</v>
      </c>
      <c r="J1063" s="26">
        <f>tussenblad!R1052</f>
        <v>0</v>
      </c>
      <c r="K1063" s="4">
        <f>IF(tussenblad!$F1052="HC","",tussenblad!F1052)</f>
        <v>0</v>
      </c>
      <c r="L1063" s="4">
        <f>IF(tussenblad!$F1052="HC",1,0)</f>
        <v>0</v>
      </c>
      <c r="M1063" s="4" t="str">
        <f>IF(tussenblad!V1052="Uit",2,"")</f>
        <v/>
      </c>
      <c r="N1063" s="4">
        <f>tussenblad!W1052</f>
        <v>0</v>
      </c>
      <c r="O1063" s="4">
        <f>tussenblad!BV1052</f>
        <v>0</v>
      </c>
      <c r="P1063" s="4">
        <f>tussenblad!BW1052</f>
        <v>0</v>
      </c>
      <c r="Q1063" s="4">
        <f>tussenblad!BX1052</f>
        <v>0</v>
      </c>
      <c r="R1063" s="4">
        <f>tussenblad!BY1052</f>
        <v>0</v>
      </c>
      <c r="S1063" s="4">
        <f>tussenblad!BZ1052</f>
        <v>0</v>
      </c>
      <c r="T1063" s="4">
        <f>tussenblad!CA1052</f>
        <v>0</v>
      </c>
      <c r="U1063" s="4">
        <f>tussenblad!CB1052</f>
        <v>0</v>
      </c>
      <c r="V1063" s="4">
        <f>tussenblad!CC1052</f>
        <v>0</v>
      </c>
      <c r="W1063" s="4" t="s">
        <v>94</v>
      </c>
      <c r="X1063" s="4" t="s">
        <v>94</v>
      </c>
      <c r="Y1063" s="4" t="s">
        <v>94</v>
      </c>
      <c r="Z1063" s="4" t="s">
        <v>95</v>
      </c>
      <c r="AA1063" s="4" t="s">
        <v>95</v>
      </c>
      <c r="AB1063" s="4" t="s">
        <v>95</v>
      </c>
      <c r="AC1063" s="4" t="s">
        <v>91</v>
      </c>
      <c r="AD1063" s="4" t="s">
        <v>91</v>
      </c>
      <c r="AE1063" s="4">
        <v>0</v>
      </c>
      <c r="AF1063" s="4">
        <v>0</v>
      </c>
      <c r="AG1063" s="4">
        <f>tussenblad!J1052</f>
        <v>0</v>
      </c>
      <c r="AH1063" s="4">
        <f>tussenblad!I1052</f>
        <v>0</v>
      </c>
    </row>
    <row r="1064" spans="1:34" x14ac:dyDescent="0.2">
      <c r="A1064" s="4" t="s">
        <v>93</v>
      </c>
      <c r="B1064" s="4" t="str">
        <f>IF(C1064=0,"&lt;BLANK&gt;",Basisgegevens!$F$3)</f>
        <v>&lt;BLANK&gt;</v>
      </c>
      <c r="C1064" s="4">
        <f>tussenblad!E1053</f>
        <v>0</v>
      </c>
      <c r="D1064" s="4">
        <f>tussenblad!H1053</f>
        <v>0</v>
      </c>
      <c r="E1064" s="25">
        <f>tussenblad!N1053</f>
        <v>0</v>
      </c>
      <c r="F1064" s="4">
        <f>tussenblad!O1053</f>
        <v>0</v>
      </c>
      <c r="G1064" s="4">
        <f>tussenblad!P1053</f>
        <v>0</v>
      </c>
      <c r="H1064" s="25">
        <f>tussenblad!BT1053</f>
        <v>0</v>
      </c>
      <c r="I1064" s="4">
        <f>tussenblad!Q1053</f>
        <v>0</v>
      </c>
      <c r="J1064" s="26">
        <f>tussenblad!R1053</f>
        <v>0</v>
      </c>
      <c r="K1064" s="4">
        <f>IF(tussenblad!$F1053="HC","",tussenblad!F1053)</f>
        <v>0</v>
      </c>
      <c r="L1064" s="4">
        <f>IF(tussenblad!$F1053="HC",1,0)</f>
        <v>0</v>
      </c>
      <c r="M1064" s="4" t="str">
        <f>IF(tussenblad!V1053="Uit",2,"")</f>
        <v/>
      </c>
      <c r="N1064" s="4">
        <f>tussenblad!W1053</f>
        <v>0</v>
      </c>
      <c r="O1064" s="4">
        <f>tussenblad!BV1053</f>
        <v>0</v>
      </c>
      <c r="P1064" s="4">
        <f>tussenblad!BW1053</f>
        <v>0</v>
      </c>
      <c r="Q1064" s="4">
        <f>tussenblad!BX1053</f>
        <v>0</v>
      </c>
      <c r="R1064" s="4">
        <f>tussenblad!BY1053</f>
        <v>0</v>
      </c>
      <c r="S1064" s="4">
        <f>tussenblad!BZ1053</f>
        <v>0</v>
      </c>
      <c r="T1064" s="4">
        <f>tussenblad!CA1053</f>
        <v>0</v>
      </c>
      <c r="U1064" s="4">
        <f>tussenblad!CB1053</f>
        <v>0</v>
      </c>
      <c r="V1064" s="4">
        <f>tussenblad!CC1053</f>
        <v>0</v>
      </c>
      <c r="W1064" s="4" t="s">
        <v>94</v>
      </c>
      <c r="X1064" s="4" t="s">
        <v>94</v>
      </c>
      <c r="Y1064" s="4" t="s">
        <v>94</v>
      </c>
      <c r="Z1064" s="4" t="s">
        <v>95</v>
      </c>
      <c r="AA1064" s="4" t="s">
        <v>95</v>
      </c>
      <c r="AB1064" s="4" t="s">
        <v>95</v>
      </c>
      <c r="AC1064" s="4" t="s">
        <v>91</v>
      </c>
      <c r="AD1064" s="4" t="s">
        <v>91</v>
      </c>
      <c r="AE1064" s="4">
        <v>0</v>
      </c>
      <c r="AF1064" s="4">
        <v>0</v>
      </c>
      <c r="AG1064" s="4">
        <f>tussenblad!J1053</f>
        <v>0</v>
      </c>
      <c r="AH1064" s="4">
        <f>tussenblad!I1053</f>
        <v>0</v>
      </c>
    </row>
    <row r="1065" spans="1:34" x14ac:dyDescent="0.2">
      <c r="A1065" s="4" t="s">
        <v>93</v>
      </c>
      <c r="B1065" s="4" t="str">
        <f>IF(C1065=0,"&lt;BLANK&gt;",Basisgegevens!$F$3)</f>
        <v>&lt;BLANK&gt;</v>
      </c>
      <c r="C1065" s="4">
        <f>tussenblad!E1054</f>
        <v>0</v>
      </c>
      <c r="D1065" s="4">
        <f>tussenblad!H1054</f>
        <v>0</v>
      </c>
      <c r="E1065" s="25">
        <f>tussenblad!N1054</f>
        <v>0</v>
      </c>
      <c r="F1065" s="4">
        <f>tussenblad!O1054</f>
        <v>0</v>
      </c>
      <c r="G1065" s="4">
        <f>tussenblad!P1054</f>
        <v>0</v>
      </c>
      <c r="H1065" s="25">
        <f>tussenblad!BT1054</f>
        <v>0</v>
      </c>
      <c r="I1065" s="4">
        <f>tussenblad!Q1054</f>
        <v>0</v>
      </c>
      <c r="J1065" s="26">
        <f>tussenblad!R1054</f>
        <v>0</v>
      </c>
      <c r="K1065" s="4">
        <f>IF(tussenblad!$F1054="HC","",tussenblad!F1054)</f>
        <v>0</v>
      </c>
      <c r="L1065" s="4">
        <f>IF(tussenblad!$F1054="HC",1,0)</f>
        <v>0</v>
      </c>
      <c r="M1065" s="4" t="str">
        <f>IF(tussenblad!V1054="Uit",2,"")</f>
        <v/>
      </c>
      <c r="N1065" s="4">
        <f>tussenblad!W1054</f>
        <v>0</v>
      </c>
      <c r="O1065" s="4">
        <f>tussenblad!BV1054</f>
        <v>0</v>
      </c>
      <c r="P1065" s="4">
        <f>tussenblad!BW1054</f>
        <v>0</v>
      </c>
      <c r="Q1065" s="4">
        <f>tussenblad!BX1054</f>
        <v>0</v>
      </c>
      <c r="R1065" s="4">
        <f>tussenblad!BY1054</f>
        <v>0</v>
      </c>
      <c r="S1065" s="4">
        <f>tussenblad!BZ1054</f>
        <v>0</v>
      </c>
      <c r="T1065" s="4">
        <f>tussenblad!CA1054</f>
        <v>0</v>
      </c>
      <c r="U1065" s="4">
        <f>tussenblad!CB1054</f>
        <v>0</v>
      </c>
      <c r="V1065" s="4">
        <f>tussenblad!CC1054</f>
        <v>0</v>
      </c>
      <c r="W1065" s="4" t="s">
        <v>94</v>
      </c>
      <c r="X1065" s="4" t="s">
        <v>94</v>
      </c>
      <c r="Y1065" s="4" t="s">
        <v>94</v>
      </c>
      <c r="Z1065" s="4" t="s">
        <v>95</v>
      </c>
      <c r="AA1065" s="4" t="s">
        <v>95</v>
      </c>
      <c r="AB1065" s="4" t="s">
        <v>95</v>
      </c>
      <c r="AC1065" s="4" t="s">
        <v>91</v>
      </c>
      <c r="AD1065" s="4" t="s">
        <v>91</v>
      </c>
      <c r="AE1065" s="4">
        <v>0</v>
      </c>
      <c r="AF1065" s="4">
        <v>0</v>
      </c>
      <c r="AG1065" s="4">
        <f>tussenblad!J1054</f>
        <v>0</v>
      </c>
      <c r="AH1065" s="4">
        <f>tussenblad!I1054</f>
        <v>0</v>
      </c>
    </row>
    <row r="1066" spans="1:34" x14ac:dyDescent="0.2">
      <c r="A1066" s="4" t="s">
        <v>93</v>
      </c>
      <c r="B1066" s="4" t="str">
        <f>IF(C1066=0,"&lt;BLANK&gt;",Basisgegevens!$F$3)</f>
        <v>&lt;BLANK&gt;</v>
      </c>
      <c r="C1066" s="4">
        <f>tussenblad!E1055</f>
        <v>0</v>
      </c>
      <c r="D1066" s="4">
        <f>tussenblad!H1055</f>
        <v>0</v>
      </c>
      <c r="E1066" s="25">
        <f>tussenblad!N1055</f>
        <v>0</v>
      </c>
      <c r="F1066" s="4">
        <f>tussenblad!O1055</f>
        <v>0</v>
      </c>
      <c r="G1066" s="4">
        <f>tussenblad!P1055</f>
        <v>0</v>
      </c>
      <c r="H1066" s="25">
        <f>tussenblad!BT1055</f>
        <v>0</v>
      </c>
      <c r="I1066" s="4">
        <f>tussenblad!Q1055</f>
        <v>0</v>
      </c>
      <c r="J1066" s="26">
        <f>tussenblad!R1055</f>
        <v>0</v>
      </c>
      <c r="K1066" s="4">
        <f>IF(tussenblad!$F1055="HC","",tussenblad!F1055)</f>
        <v>0</v>
      </c>
      <c r="L1066" s="4">
        <f>IF(tussenblad!$F1055="HC",1,0)</f>
        <v>0</v>
      </c>
      <c r="M1066" s="4" t="str">
        <f>IF(tussenblad!V1055="Uit",2,"")</f>
        <v/>
      </c>
      <c r="N1066" s="4">
        <f>tussenblad!W1055</f>
        <v>0</v>
      </c>
      <c r="O1066" s="4">
        <f>tussenblad!BV1055</f>
        <v>0</v>
      </c>
      <c r="P1066" s="4">
        <f>tussenblad!BW1055</f>
        <v>0</v>
      </c>
      <c r="Q1066" s="4">
        <f>tussenblad!BX1055</f>
        <v>0</v>
      </c>
      <c r="R1066" s="4">
        <f>tussenblad!BY1055</f>
        <v>0</v>
      </c>
      <c r="S1066" s="4">
        <f>tussenblad!BZ1055</f>
        <v>0</v>
      </c>
      <c r="T1066" s="4">
        <f>tussenblad!CA1055</f>
        <v>0</v>
      </c>
      <c r="U1066" s="4">
        <f>tussenblad!CB1055</f>
        <v>0</v>
      </c>
      <c r="V1066" s="4">
        <f>tussenblad!CC1055</f>
        <v>0</v>
      </c>
      <c r="W1066" s="4" t="s">
        <v>94</v>
      </c>
      <c r="X1066" s="4" t="s">
        <v>94</v>
      </c>
      <c r="Y1066" s="4" t="s">
        <v>94</v>
      </c>
      <c r="Z1066" s="4" t="s">
        <v>95</v>
      </c>
      <c r="AA1066" s="4" t="s">
        <v>95</v>
      </c>
      <c r="AB1066" s="4" t="s">
        <v>95</v>
      </c>
      <c r="AC1066" s="4" t="s">
        <v>91</v>
      </c>
      <c r="AD1066" s="4" t="s">
        <v>91</v>
      </c>
      <c r="AE1066" s="4">
        <v>0</v>
      </c>
      <c r="AF1066" s="4">
        <v>0</v>
      </c>
      <c r="AG1066" s="4">
        <f>tussenblad!J1055</f>
        <v>0</v>
      </c>
      <c r="AH1066" s="4">
        <f>tussenblad!I1055</f>
        <v>0</v>
      </c>
    </row>
    <row r="1067" spans="1:34" x14ac:dyDescent="0.2">
      <c r="A1067" s="4" t="s">
        <v>93</v>
      </c>
      <c r="B1067" s="4" t="str">
        <f>IF(C1067=0,"&lt;BLANK&gt;",Basisgegevens!$F$3)</f>
        <v>&lt;BLANK&gt;</v>
      </c>
      <c r="C1067" s="4">
        <f>tussenblad!E1056</f>
        <v>0</v>
      </c>
      <c r="D1067" s="4">
        <f>tussenblad!H1056</f>
        <v>0</v>
      </c>
      <c r="E1067" s="25">
        <f>tussenblad!N1056</f>
        <v>0</v>
      </c>
      <c r="F1067" s="4">
        <f>tussenblad!O1056</f>
        <v>0</v>
      </c>
      <c r="G1067" s="4">
        <f>tussenblad!P1056</f>
        <v>0</v>
      </c>
      <c r="H1067" s="25">
        <f>tussenblad!BT1056</f>
        <v>0</v>
      </c>
      <c r="I1067" s="4">
        <f>tussenblad!Q1056</f>
        <v>0</v>
      </c>
      <c r="J1067" s="26">
        <f>tussenblad!R1056</f>
        <v>0</v>
      </c>
      <c r="K1067" s="4">
        <f>IF(tussenblad!$F1056="HC","",tussenblad!F1056)</f>
        <v>0</v>
      </c>
      <c r="L1067" s="4">
        <f>IF(tussenblad!$F1056="HC",1,0)</f>
        <v>0</v>
      </c>
      <c r="M1067" s="4" t="str">
        <f>IF(tussenblad!V1056="Uit",2,"")</f>
        <v/>
      </c>
      <c r="N1067" s="4">
        <f>tussenblad!W1056</f>
        <v>0</v>
      </c>
      <c r="O1067" s="4">
        <f>tussenblad!BV1056</f>
        <v>0</v>
      </c>
      <c r="P1067" s="4">
        <f>tussenblad!BW1056</f>
        <v>0</v>
      </c>
      <c r="Q1067" s="4">
        <f>tussenblad!BX1056</f>
        <v>0</v>
      </c>
      <c r="R1067" s="4">
        <f>tussenblad!BY1056</f>
        <v>0</v>
      </c>
      <c r="S1067" s="4">
        <f>tussenblad!BZ1056</f>
        <v>0</v>
      </c>
      <c r="T1067" s="4">
        <f>tussenblad!CA1056</f>
        <v>0</v>
      </c>
      <c r="U1067" s="4">
        <f>tussenblad!CB1056</f>
        <v>0</v>
      </c>
      <c r="V1067" s="4">
        <f>tussenblad!CC1056</f>
        <v>0</v>
      </c>
      <c r="W1067" s="4" t="s">
        <v>94</v>
      </c>
      <c r="X1067" s="4" t="s">
        <v>94</v>
      </c>
      <c r="Y1067" s="4" t="s">
        <v>94</v>
      </c>
      <c r="Z1067" s="4" t="s">
        <v>95</v>
      </c>
      <c r="AA1067" s="4" t="s">
        <v>95</v>
      </c>
      <c r="AB1067" s="4" t="s">
        <v>95</v>
      </c>
      <c r="AC1067" s="4" t="s">
        <v>91</v>
      </c>
      <c r="AD1067" s="4" t="s">
        <v>91</v>
      </c>
      <c r="AE1067" s="4">
        <v>0</v>
      </c>
      <c r="AF1067" s="4">
        <v>0</v>
      </c>
      <c r="AG1067" s="4">
        <f>tussenblad!J1056</f>
        <v>0</v>
      </c>
      <c r="AH1067" s="4">
        <f>tussenblad!I1056</f>
        <v>0</v>
      </c>
    </row>
    <row r="1068" spans="1:34" x14ac:dyDescent="0.2">
      <c r="A1068" s="4" t="s">
        <v>93</v>
      </c>
      <c r="B1068" s="4" t="str">
        <f>IF(C1068=0,"&lt;BLANK&gt;",Basisgegevens!$F$3)</f>
        <v>&lt;BLANK&gt;</v>
      </c>
      <c r="C1068" s="4">
        <f>tussenblad!E1057</f>
        <v>0</v>
      </c>
      <c r="D1068" s="4">
        <f>tussenblad!H1057</f>
        <v>0</v>
      </c>
      <c r="E1068" s="25">
        <f>tussenblad!N1057</f>
        <v>0</v>
      </c>
      <c r="F1068" s="4">
        <f>tussenblad!O1057</f>
        <v>0</v>
      </c>
      <c r="G1068" s="4">
        <f>tussenblad!P1057</f>
        <v>0</v>
      </c>
      <c r="H1068" s="25">
        <f>tussenblad!BT1057</f>
        <v>0</v>
      </c>
      <c r="I1068" s="4">
        <f>tussenblad!Q1057</f>
        <v>0</v>
      </c>
      <c r="J1068" s="26">
        <f>tussenblad!R1057</f>
        <v>0</v>
      </c>
      <c r="K1068" s="4">
        <f>IF(tussenblad!$F1057="HC","",tussenblad!F1057)</f>
        <v>0</v>
      </c>
      <c r="L1068" s="4">
        <f>IF(tussenblad!$F1057="HC",1,0)</f>
        <v>0</v>
      </c>
      <c r="M1068" s="4" t="str">
        <f>IF(tussenblad!V1057="Uit",2,"")</f>
        <v/>
      </c>
      <c r="N1068" s="4">
        <f>tussenblad!W1057</f>
        <v>0</v>
      </c>
      <c r="O1068" s="4">
        <f>tussenblad!BV1057</f>
        <v>0</v>
      </c>
      <c r="P1068" s="4">
        <f>tussenblad!BW1057</f>
        <v>0</v>
      </c>
      <c r="Q1068" s="4">
        <f>tussenblad!BX1057</f>
        <v>0</v>
      </c>
      <c r="R1068" s="4">
        <f>tussenblad!BY1057</f>
        <v>0</v>
      </c>
      <c r="S1068" s="4">
        <f>tussenblad!BZ1057</f>
        <v>0</v>
      </c>
      <c r="T1068" s="4">
        <f>tussenblad!CA1057</f>
        <v>0</v>
      </c>
      <c r="U1068" s="4">
        <f>tussenblad!CB1057</f>
        <v>0</v>
      </c>
      <c r="V1068" s="4">
        <f>tussenblad!CC1057</f>
        <v>0</v>
      </c>
      <c r="W1068" s="4" t="s">
        <v>94</v>
      </c>
      <c r="X1068" s="4" t="s">
        <v>94</v>
      </c>
      <c r="Y1068" s="4" t="s">
        <v>94</v>
      </c>
      <c r="Z1068" s="4" t="s">
        <v>95</v>
      </c>
      <c r="AA1068" s="4" t="s">
        <v>95</v>
      </c>
      <c r="AB1068" s="4" t="s">
        <v>95</v>
      </c>
      <c r="AC1068" s="4" t="s">
        <v>91</v>
      </c>
      <c r="AD1068" s="4" t="s">
        <v>91</v>
      </c>
      <c r="AE1068" s="4">
        <v>0</v>
      </c>
      <c r="AF1068" s="4">
        <v>0</v>
      </c>
      <c r="AG1068" s="4">
        <f>tussenblad!J1057</f>
        <v>0</v>
      </c>
      <c r="AH1068" s="4">
        <f>tussenblad!I1057</f>
        <v>0</v>
      </c>
    </row>
    <row r="1069" spans="1:34" x14ac:dyDescent="0.2">
      <c r="A1069" s="4" t="s">
        <v>93</v>
      </c>
      <c r="B1069" s="4" t="str">
        <f>IF(C1069=0,"&lt;BLANK&gt;",Basisgegevens!$F$3)</f>
        <v>&lt;BLANK&gt;</v>
      </c>
      <c r="C1069" s="4">
        <f>tussenblad!E1058</f>
        <v>0</v>
      </c>
      <c r="D1069" s="4">
        <f>tussenblad!H1058</f>
        <v>0</v>
      </c>
      <c r="E1069" s="25">
        <f>tussenblad!N1058</f>
        <v>0</v>
      </c>
      <c r="F1069" s="4">
        <f>tussenblad!O1058</f>
        <v>0</v>
      </c>
      <c r="G1069" s="4">
        <f>tussenblad!P1058</f>
        <v>0</v>
      </c>
      <c r="H1069" s="25">
        <f>tussenblad!BT1058</f>
        <v>0</v>
      </c>
      <c r="I1069" s="4">
        <f>tussenblad!Q1058</f>
        <v>0</v>
      </c>
      <c r="J1069" s="26">
        <f>tussenblad!R1058</f>
        <v>0</v>
      </c>
      <c r="K1069" s="4">
        <f>IF(tussenblad!$F1058="HC","",tussenblad!F1058)</f>
        <v>0</v>
      </c>
      <c r="L1069" s="4">
        <f>IF(tussenblad!$F1058="HC",1,0)</f>
        <v>0</v>
      </c>
      <c r="M1069" s="4" t="str">
        <f>IF(tussenblad!V1058="Uit",2,"")</f>
        <v/>
      </c>
      <c r="N1069" s="4">
        <f>tussenblad!W1058</f>
        <v>0</v>
      </c>
      <c r="O1069" s="4">
        <f>tussenblad!BV1058</f>
        <v>0</v>
      </c>
      <c r="P1069" s="4">
        <f>tussenblad!BW1058</f>
        <v>0</v>
      </c>
      <c r="Q1069" s="4">
        <f>tussenblad!BX1058</f>
        <v>0</v>
      </c>
      <c r="R1069" s="4">
        <f>tussenblad!BY1058</f>
        <v>0</v>
      </c>
      <c r="S1069" s="4">
        <f>tussenblad!BZ1058</f>
        <v>0</v>
      </c>
      <c r="T1069" s="4">
        <f>tussenblad!CA1058</f>
        <v>0</v>
      </c>
      <c r="U1069" s="4">
        <f>tussenblad!CB1058</f>
        <v>0</v>
      </c>
      <c r="V1069" s="4">
        <f>tussenblad!CC1058</f>
        <v>0</v>
      </c>
      <c r="W1069" s="4" t="s">
        <v>94</v>
      </c>
      <c r="X1069" s="4" t="s">
        <v>94</v>
      </c>
      <c r="Y1069" s="4" t="s">
        <v>94</v>
      </c>
      <c r="Z1069" s="4" t="s">
        <v>95</v>
      </c>
      <c r="AA1069" s="4" t="s">
        <v>95</v>
      </c>
      <c r="AB1069" s="4" t="s">
        <v>95</v>
      </c>
      <c r="AC1069" s="4" t="s">
        <v>91</v>
      </c>
      <c r="AD1069" s="4" t="s">
        <v>91</v>
      </c>
      <c r="AE1069" s="4">
        <v>0</v>
      </c>
      <c r="AF1069" s="4">
        <v>0</v>
      </c>
      <c r="AG1069" s="4">
        <f>tussenblad!J1058</f>
        <v>0</v>
      </c>
      <c r="AH1069" s="4">
        <f>tussenblad!I1058</f>
        <v>0</v>
      </c>
    </row>
    <row r="1070" spans="1:34" x14ac:dyDescent="0.2">
      <c r="A1070" s="4" t="s">
        <v>93</v>
      </c>
      <c r="B1070" s="4" t="str">
        <f>IF(C1070=0,"&lt;BLANK&gt;",Basisgegevens!$F$3)</f>
        <v>&lt;BLANK&gt;</v>
      </c>
      <c r="C1070" s="4">
        <f>tussenblad!E1059</f>
        <v>0</v>
      </c>
      <c r="D1070" s="4">
        <f>tussenblad!H1059</f>
        <v>0</v>
      </c>
      <c r="E1070" s="25">
        <f>tussenblad!N1059</f>
        <v>0</v>
      </c>
      <c r="F1070" s="4">
        <f>tussenblad!O1059</f>
        <v>0</v>
      </c>
      <c r="G1070" s="4">
        <f>tussenblad!P1059</f>
        <v>0</v>
      </c>
      <c r="H1070" s="25">
        <f>tussenblad!BT1059</f>
        <v>0</v>
      </c>
      <c r="I1070" s="4">
        <f>tussenblad!Q1059</f>
        <v>0</v>
      </c>
      <c r="J1070" s="26">
        <f>tussenblad!R1059</f>
        <v>0</v>
      </c>
      <c r="K1070" s="4">
        <f>IF(tussenblad!$F1059="HC","",tussenblad!F1059)</f>
        <v>0</v>
      </c>
      <c r="L1070" s="4">
        <f>IF(tussenblad!$F1059="HC",1,0)</f>
        <v>0</v>
      </c>
      <c r="M1070" s="4" t="str">
        <f>IF(tussenblad!V1059="Uit",2,"")</f>
        <v/>
      </c>
      <c r="N1070" s="4">
        <f>tussenblad!W1059</f>
        <v>0</v>
      </c>
      <c r="O1070" s="4">
        <f>tussenblad!BV1059</f>
        <v>0</v>
      </c>
      <c r="P1070" s="4">
        <f>tussenblad!BW1059</f>
        <v>0</v>
      </c>
      <c r="Q1070" s="4">
        <f>tussenblad!BX1059</f>
        <v>0</v>
      </c>
      <c r="R1070" s="4">
        <f>tussenblad!BY1059</f>
        <v>0</v>
      </c>
      <c r="S1070" s="4">
        <f>tussenblad!BZ1059</f>
        <v>0</v>
      </c>
      <c r="T1070" s="4">
        <f>tussenblad!CA1059</f>
        <v>0</v>
      </c>
      <c r="U1070" s="4">
        <f>tussenblad!CB1059</f>
        <v>0</v>
      </c>
      <c r="V1070" s="4">
        <f>tussenblad!CC1059</f>
        <v>0</v>
      </c>
      <c r="W1070" s="4" t="s">
        <v>94</v>
      </c>
      <c r="X1070" s="4" t="s">
        <v>94</v>
      </c>
      <c r="Y1070" s="4" t="s">
        <v>94</v>
      </c>
      <c r="Z1070" s="4" t="s">
        <v>95</v>
      </c>
      <c r="AA1070" s="4" t="s">
        <v>95</v>
      </c>
      <c r="AB1070" s="4" t="s">
        <v>95</v>
      </c>
      <c r="AC1070" s="4" t="s">
        <v>91</v>
      </c>
      <c r="AD1070" s="4" t="s">
        <v>91</v>
      </c>
      <c r="AE1070" s="4">
        <v>0</v>
      </c>
      <c r="AF1070" s="4">
        <v>0</v>
      </c>
      <c r="AG1070" s="4">
        <f>tussenblad!J1059</f>
        <v>0</v>
      </c>
      <c r="AH1070" s="4">
        <f>tussenblad!I1059</f>
        <v>0</v>
      </c>
    </row>
    <row r="1071" spans="1:34" x14ac:dyDescent="0.2">
      <c r="A1071" s="4" t="s">
        <v>93</v>
      </c>
      <c r="B1071" s="4" t="str">
        <f>IF(C1071=0,"&lt;BLANK&gt;",Basisgegevens!$F$3)</f>
        <v>&lt;BLANK&gt;</v>
      </c>
      <c r="C1071" s="4">
        <f>tussenblad!E1060</f>
        <v>0</v>
      </c>
      <c r="D1071" s="4">
        <f>tussenblad!H1060</f>
        <v>0</v>
      </c>
      <c r="E1071" s="25">
        <f>tussenblad!N1060</f>
        <v>0</v>
      </c>
      <c r="F1071" s="4">
        <f>tussenblad!O1060</f>
        <v>0</v>
      </c>
      <c r="G1071" s="4">
        <f>tussenblad!P1060</f>
        <v>0</v>
      </c>
      <c r="H1071" s="25">
        <f>tussenblad!BT1060</f>
        <v>0</v>
      </c>
      <c r="I1071" s="4">
        <f>tussenblad!Q1060</f>
        <v>0</v>
      </c>
      <c r="J1071" s="26">
        <f>tussenblad!R1060</f>
        <v>0</v>
      </c>
      <c r="K1071" s="4">
        <f>IF(tussenblad!$F1060="HC","",tussenblad!F1060)</f>
        <v>0</v>
      </c>
      <c r="L1071" s="4">
        <f>IF(tussenblad!$F1060="HC",1,0)</f>
        <v>0</v>
      </c>
      <c r="M1071" s="4" t="str">
        <f>IF(tussenblad!V1060="Uit",2,"")</f>
        <v/>
      </c>
      <c r="N1071" s="4">
        <f>tussenblad!W1060</f>
        <v>0</v>
      </c>
      <c r="O1071" s="4">
        <f>tussenblad!BV1060</f>
        <v>0</v>
      </c>
      <c r="P1071" s="4">
        <f>tussenblad!BW1060</f>
        <v>0</v>
      </c>
      <c r="Q1071" s="4">
        <f>tussenblad!BX1060</f>
        <v>0</v>
      </c>
      <c r="R1071" s="4">
        <f>tussenblad!BY1060</f>
        <v>0</v>
      </c>
      <c r="S1071" s="4">
        <f>tussenblad!BZ1060</f>
        <v>0</v>
      </c>
      <c r="T1071" s="4">
        <f>tussenblad!CA1060</f>
        <v>0</v>
      </c>
      <c r="U1071" s="4">
        <f>tussenblad!CB1060</f>
        <v>0</v>
      </c>
      <c r="V1071" s="4">
        <f>tussenblad!CC1060</f>
        <v>0</v>
      </c>
      <c r="W1071" s="4" t="s">
        <v>94</v>
      </c>
      <c r="X1071" s="4" t="s">
        <v>94</v>
      </c>
      <c r="Y1071" s="4" t="s">
        <v>94</v>
      </c>
      <c r="Z1071" s="4" t="s">
        <v>95</v>
      </c>
      <c r="AA1071" s="4" t="s">
        <v>95</v>
      </c>
      <c r="AB1071" s="4" t="s">
        <v>95</v>
      </c>
      <c r="AC1071" s="4" t="s">
        <v>91</v>
      </c>
      <c r="AD1071" s="4" t="s">
        <v>91</v>
      </c>
      <c r="AE1071" s="4">
        <v>0</v>
      </c>
      <c r="AF1071" s="4">
        <v>0</v>
      </c>
      <c r="AG1071" s="4">
        <f>tussenblad!J1060</f>
        <v>0</v>
      </c>
      <c r="AH1071" s="4">
        <f>tussenblad!I1060</f>
        <v>0</v>
      </c>
    </row>
    <row r="1072" spans="1:34" x14ac:dyDescent="0.2">
      <c r="A1072" s="4" t="s">
        <v>93</v>
      </c>
      <c r="B1072" s="4" t="str">
        <f>IF(C1072=0,"&lt;BLANK&gt;",Basisgegevens!$F$3)</f>
        <v>&lt;BLANK&gt;</v>
      </c>
      <c r="C1072" s="4">
        <f>tussenblad!E1061</f>
        <v>0</v>
      </c>
      <c r="D1072" s="4">
        <f>tussenblad!H1061</f>
        <v>0</v>
      </c>
      <c r="E1072" s="25">
        <f>tussenblad!N1061</f>
        <v>0</v>
      </c>
      <c r="F1072" s="4">
        <f>tussenblad!O1061</f>
        <v>0</v>
      </c>
      <c r="G1072" s="4">
        <f>tussenblad!P1061</f>
        <v>0</v>
      </c>
      <c r="H1072" s="25">
        <f>tussenblad!BT1061</f>
        <v>0</v>
      </c>
      <c r="I1072" s="4">
        <f>tussenblad!Q1061</f>
        <v>0</v>
      </c>
      <c r="J1072" s="26">
        <f>tussenblad!R1061</f>
        <v>0</v>
      </c>
      <c r="K1072" s="4">
        <f>IF(tussenblad!$F1061="HC","",tussenblad!F1061)</f>
        <v>0</v>
      </c>
      <c r="L1072" s="4">
        <f>IF(tussenblad!$F1061="HC",1,0)</f>
        <v>0</v>
      </c>
      <c r="M1072" s="4" t="str">
        <f>IF(tussenblad!V1061="Uit",2,"")</f>
        <v/>
      </c>
      <c r="N1072" s="4">
        <f>tussenblad!W1061</f>
        <v>0</v>
      </c>
      <c r="O1072" s="4">
        <f>tussenblad!BV1061</f>
        <v>0</v>
      </c>
      <c r="P1072" s="4">
        <f>tussenblad!BW1061</f>
        <v>0</v>
      </c>
      <c r="Q1072" s="4">
        <f>tussenblad!BX1061</f>
        <v>0</v>
      </c>
      <c r="R1072" s="4">
        <f>tussenblad!BY1061</f>
        <v>0</v>
      </c>
      <c r="S1072" s="4">
        <f>tussenblad!BZ1061</f>
        <v>0</v>
      </c>
      <c r="T1072" s="4">
        <f>tussenblad!CA1061</f>
        <v>0</v>
      </c>
      <c r="U1072" s="4">
        <f>tussenblad!CB1061</f>
        <v>0</v>
      </c>
      <c r="V1072" s="4">
        <f>tussenblad!CC1061</f>
        <v>0</v>
      </c>
      <c r="W1072" s="4" t="s">
        <v>94</v>
      </c>
      <c r="X1072" s="4" t="s">
        <v>94</v>
      </c>
      <c r="Y1072" s="4" t="s">
        <v>94</v>
      </c>
      <c r="Z1072" s="4" t="s">
        <v>95</v>
      </c>
      <c r="AA1072" s="4" t="s">
        <v>95</v>
      </c>
      <c r="AB1072" s="4" t="s">
        <v>95</v>
      </c>
      <c r="AC1072" s="4" t="s">
        <v>91</v>
      </c>
      <c r="AD1072" s="4" t="s">
        <v>91</v>
      </c>
      <c r="AE1072" s="4">
        <v>0</v>
      </c>
      <c r="AF1072" s="4">
        <v>0</v>
      </c>
      <c r="AG1072" s="4">
        <f>tussenblad!J1061</f>
        <v>0</v>
      </c>
      <c r="AH1072" s="4">
        <f>tussenblad!I1061</f>
        <v>0</v>
      </c>
    </row>
    <row r="1073" spans="1:34" x14ac:dyDescent="0.2">
      <c r="A1073" s="4" t="s">
        <v>93</v>
      </c>
      <c r="B1073" s="4" t="str">
        <f>IF(C1073=0,"&lt;BLANK&gt;",Basisgegevens!$F$3)</f>
        <v>&lt;BLANK&gt;</v>
      </c>
      <c r="C1073" s="4">
        <f>tussenblad!E1062</f>
        <v>0</v>
      </c>
      <c r="D1073" s="4">
        <f>tussenblad!H1062</f>
        <v>0</v>
      </c>
      <c r="E1073" s="25">
        <f>tussenblad!N1062</f>
        <v>0</v>
      </c>
      <c r="F1073" s="4">
        <f>tussenblad!O1062</f>
        <v>0</v>
      </c>
      <c r="G1073" s="4">
        <f>tussenblad!P1062</f>
        <v>0</v>
      </c>
      <c r="H1073" s="25">
        <f>tussenblad!BT1062</f>
        <v>0</v>
      </c>
      <c r="I1073" s="4">
        <f>tussenblad!Q1062</f>
        <v>0</v>
      </c>
      <c r="J1073" s="26">
        <f>tussenblad!R1062</f>
        <v>0</v>
      </c>
      <c r="K1073" s="4">
        <f>IF(tussenblad!$F1062="HC","",tussenblad!F1062)</f>
        <v>0</v>
      </c>
      <c r="L1073" s="4">
        <f>IF(tussenblad!$F1062="HC",1,0)</f>
        <v>0</v>
      </c>
      <c r="M1073" s="4" t="str">
        <f>IF(tussenblad!V1062="Uit",2,"")</f>
        <v/>
      </c>
      <c r="N1073" s="4">
        <f>tussenblad!W1062</f>
        <v>0</v>
      </c>
      <c r="O1073" s="4">
        <f>tussenblad!BV1062</f>
        <v>0</v>
      </c>
      <c r="P1073" s="4">
        <f>tussenblad!BW1062</f>
        <v>0</v>
      </c>
      <c r="Q1073" s="4">
        <f>tussenblad!BX1062</f>
        <v>0</v>
      </c>
      <c r="R1073" s="4">
        <f>tussenblad!BY1062</f>
        <v>0</v>
      </c>
      <c r="S1073" s="4">
        <f>tussenblad!BZ1062</f>
        <v>0</v>
      </c>
      <c r="T1073" s="4">
        <f>tussenblad!CA1062</f>
        <v>0</v>
      </c>
      <c r="U1073" s="4">
        <f>tussenblad!CB1062</f>
        <v>0</v>
      </c>
      <c r="V1073" s="4">
        <f>tussenblad!CC1062</f>
        <v>0</v>
      </c>
      <c r="W1073" s="4" t="s">
        <v>94</v>
      </c>
      <c r="X1073" s="4" t="s">
        <v>94</v>
      </c>
      <c r="Y1073" s="4" t="s">
        <v>94</v>
      </c>
      <c r="Z1073" s="4" t="s">
        <v>95</v>
      </c>
      <c r="AA1073" s="4" t="s">
        <v>95</v>
      </c>
      <c r="AB1073" s="4" t="s">
        <v>95</v>
      </c>
      <c r="AC1073" s="4" t="s">
        <v>91</v>
      </c>
      <c r="AD1073" s="4" t="s">
        <v>91</v>
      </c>
      <c r="AE1073" s="4">
        <v>0</v>
      </c>
      <c r="AF1073" s="4">
        <v>0</v>
      </c>
      <c r="AG1073" s="4">
        <f>tussenblad!J1062</f>
        <v>0</v>
      </c>
      <c r="AH1073" s="4">
        <f>tussenblad!I1062</f>
        <v>0</v>
      </c>
    </row>
    <row r="1074" spans="1:34" x14ac:dyDescent="0.2">
      <c r="A1074" s="4" t="s">
        <v>93</v>
      </c>
      <c r="B1074" s="4" t="str">
        <f>IF(C1074=0,"&lt;BLANK&gt;",Basisgegevens!$F$3)</f>
        <v>&lt;BLANK&gt;</v>
      </c>
      <c r="C1074" s="4">
        <f>tussenblad!E1063</f>
        <v>0</v>
      </c>
      <c r="D1074" s="4">
        <f>tussenblad!H1063</f>
        <v>0</v>
      </c>
      <c r="E1074" s="25">
        <f>tussenblad!N1063</f>
        <v>0</v>
      </c>
      <c r="F1074" s="4">
        <f>tussenblad!O1063</f>
        <v>0</v>
      </c>
      <c r="G1074" s="4">
        <f>tussenblad!P1063</f>
        <v>0</v>
      </c>
      <c r="H1074" s="25">
        <f>tussenblad!BT1063</f>
        <v>0</v>
      </c>
      <c r="I1074" s="4">
        <f>tussenblad!Q1063</f>
        <v>0</v>
      </c>
      <c r="J1074" s="26">
        <f>tussenblad!R1063</f>
        <v>0</v>
      </c>
      <c r="K1074" s="4">
        <f>IF(tussenblad!$F1063="HC","",tussenblad!F1063)</f>
        <v>0</v>
      </c>
      <c r="L1074" s="4">
        <f>IF(tussenblad!$F1063="HC",1,0)</f>
        <v>0</v>
      </c>
      <c r="M1074" s="4" t="str">
        <f>IF(tussenblad!V1063="Uit",2,"")</f>
        <v/>
      </c>
      <c r="N1074" s="4">
        <f>tussenblad!W1063</f>
        <v>0</v>
      </c>
      <c r="O1074" s="4">
        <f>tussenblad!BV1063</f>
        <v>0</v>
      </c>
      <c r="P1074" s="4">
        <f>tussenblad!BW1063</f>
        <v>0</v>
      </c>
      <c r="Q1074" s="4">
        <f>tussenblad!BX1063</f>
        <v>0</v>
      </c>
      <c r="R1074" s="4">
        <f>tussenblad!BY1063</f>
        <v>0</v>
      </c>
      <c r="S1074" s="4">
        <f>tussenblad!BZ1063</f>
        <v>0</v>
      </c>
      <c r="T1074" s="4">
        <f>tussenblad!CA1063</f>
        <v>0</v>
      </c>
      <c r="U1074" s="4">
        <f>tussenblad!CB1063</f>
        <v>0</v>
      </c>
      <c r="V1074" s="4">
        <f>tussenblad!CC1063</f>
        <v>0</v>
      </c>
      <c r="W1074" s="4" t="s">
        <v>94</v>
      </c>
      <c r="X1074" s="4" t="s">
        <v>94</v>
      </c>
      <c r="Y1074" s="4" t="s">
        <v>94</v>
      </c>
      <c r="Z1074" s="4" t="s">
        <v>95</v>
      </c>
      <c r="AA1074" s="4" t="s">
        <v>95</v>
      </c>
      <c r="AB1074" s="4" t="s">
        <v>95</v>
      </c>
      <c r="AC1074" s="4" t="s">
        <v>91</v>
      </c>
      <c r="AD1074" s="4" t="s">
        <v>91</v>
      </c>
      <c r="AE1074" s="4">
        <v>0</v>
      </c>
      <c r="AF1074" s="4">
        <v>0</v>
      </c>
      <c r="AG1074" s="4">
        <f>tussenblad!J1063</f>
        <v>0</v>
      </c>
      <c r="AH1074" s="4">
        <f>tussenblad!I1063</f>
        <v>0</v>
      </c>
    </row>
    <row r="1075" spans="1:34" x14ac:dyDescent="0.2">
      <c r="A1075" s="4" t="s">
        <v>93</v>
      </c>
      <c r="B1075" s="4" t="str">
        <f>IF(C1075=0,"&lt;BLANK&gt;",Basisgegevens!$F$3)</f>
        <v>&lt;BLANK&gt;</v>
      </c>
      <c r="C1075" s="4">
        <f>tussenblad!E1064</f>
        <v>0</v>
      </c>
      <c r="D1075" s="4">
        <f>tussenblad!H1064</f>
        <v>0</v>
      </c>
      <c r="E1075" s="25">
        <f>tussenblad!N1064</f>
        <v>0</v>
      </c>
      <c r="F1075" s="4">
        <f>tussenblad!O1064</f>
        <v>0</v>
      </c>
      <c r="G1075" s="4">
        <f>tussenblad!P1064</f>
        <v>0</v>
      </c>
      <c r="H1075" s="25">
        <f>tussenblad!BT1064</f>
        <v>0</v>
      </c>
      <c r="I1075" s="4">
        <f>tussenblad!Q1064</f>
        <v>0</v>
      </c>
      <c r="J1075" s="26">
        <f>tussenblad!R1064</f>
        <v>0</v>
      </c>
      <c r="K1075" s="4">
        <f>IF(tussenblad!$F1064="HC","",tussenblad!F1064)</f>
        <v>0</v>
      </c>
      <c r="L1075" s="4">
        <f>IF(tussenblad!$F1064="HC",1,0)</f>
        <v>0</v>
      </c>
      <c r="M1075" s="4" t="str">
        <f>IF(tussenblad!V1064="Uit",2,"")</f>
        <v/>
      </c>
      <c r="N1075" s="4">
        <f>tussenblad!W1064</f>
        <v>0</v>
      </c>
      <c r="O1075" s="4">
        <f>tussenblad!BV1064</f>
        <v>0</v>
      </c>
      <c r="P1075" s="4">
        <f>tussenblad!BW1064</f>
        <v>0</v>
      </c>
      <c r="Q1075" s="4">
        <f>tussenblad!BX1064</f>
        <v>0</v>
      </c>
      <c r="R1075" s="4">
        <f>tussenblad!BY1064</f>
        <v>0</v>
      </c>
      <c r="S1075" s="4">
        <f>tussenblad!BZ1064</f>
        <v>0</v>
      </c>
      <c r="T1075" s="4">
        <f>tussenblad!CA1064</f>
        <v>0</v>
      </c>
      <c r="U1075" s="4">
        <f>tussenblad!CB1064</f>
        <v>0</v>
      </c>
      <c r="V1075" s="4">
        <f>tussenblad!CC1064</f>
        <v>0</v>
      </c>
      <c r="W1075" s="4" t="s">
        <v>94</v>
      </c>
      <c r="X1075" s="4" t="s">
        <v>94</v>
      </c>
      <c r="Y1075" s="4" t="s">
        <v>94</v>
      </c>
      <c r="Z1075" s="4" t="s">
        <v>95</v>
      </c>
      <c r="AA1075" s="4" t="s">
        <v>95</v>
      </c>
      <c r="AB1075" s="4" t="s">
        <v>95</v>
      </c>
      <c r="AC1075" s="4" t="s">
        <v>91</v>
      </c>
      <c r="AD1075" s="4" t="s">
        <v>91</v>
      </c>
      <c r="AE1075" s="4">
        <v>0</v>
      </c>
      <c r="AF1075" s="4">
        <v>0</v>
      </c>
      <c r="AG1075" s="4">
        <f>tussenblad!J1064</f>
        <v>0</v>
      </c>
      <c r="AH1075" s="4">
        <f>tussenblad!I1064</f>
        <v>0</v>
      </c>
    </row>
    <row r="1076" spans="1:34" x14ac:dyDescent="0.2">
      <c r="A1076" s="4" t="s">
        <v>93</v>
      </c>
      <c r="B1076" s="4" t="str">
        <f>IF(C1076=0,"&lt;BLANK&gt;",Basisgegevens!$F$3)</f>
        <v>&lt;BLANK&gt;</v>
      </c>
      <c r="C1076" s="4">
        <f>tussenblad!E1065</f>
        <v>0</v>
      </c>
      <c r="D1076" s="4">
        <f>tussenblad!H1065</f>
        <v>0</v>
      </c>
      <c r="E1076" s="25">
        <f>tussenblad!N1065</f>
        <v>0</v>
      </c>
      <c r="F1076" s="4">
        <f>tussenblad!O1065</f>
        <v>0</v>
      </c>
      <c r="G1076" s="4">
        <f>tussenblad!P1065</f>
        <v>0</v>
      </c>
      <c r="H1076" s="25">
        <f>tussenblad!BT1065</f>
        <v>0</v>
      </c>
      <c r="I1076" s="4">
        <f>tussenblad!Q1065</f>
        <v>0</v>
      </c>
      <c r="J1076" s="26">
        <f>tussenblad!R1065</f>
        <v>0</v>
      </c>
      <c r="K1076" s="4">
        <f>IF(tussenblad!$F1065="HC","",tussenblad!F1065)</f>
        <v>0</v>
      </c>
      <c r="L1076" s="4">
        <f>IF(tussenblad!$F1065="HC",1,0)</f>
        <v>0</v>
      </c>
      <c r="M1076" s="4" t="str">
        <f>IF(tussenblad!V1065="Uit",2,"")</f>
        <v/>
      </c>
      <c r="N1076" s="4">
        <f>tussenblad!W1065</f>
        <v>0</v>
      </c>
      <c r="O1076" s="4">
        <f>tussenblad!BV1065</f>
        <v>0</v>
      </c>
      <c r="P1076" s="4">
        <f>tussenblad!BW1065</f>
        <v>0</v>
      </c>
      <c r="Q1076" s="4">
        <f>tussenblad!BX1065</f>
        <v>0</v>
      </c>
      <c r="R1076" s="4">
        <f>tussenblad!BY1065</f>
        <v>0</v>
      </c>
      <c r="S1076" s="4">
        <f>tussenblad!BZ1065</f>
        <v>0</v>
      </c>
      <c r="T1076" s="4">
        <f>tussenblad!CA1065</f>
        <v>0</v>
      </c>
      <c r="U1076" s="4">
        <f>tussenblad!CB1065</f>
        <v>0</v>
      </c>
      <c r="V1076" s="4">
        <f>tussenblad!CC1065</f>
        <v>0</v>
      </c>
      <c r="W1076" s="4" t="s">
        <v>94</v>
      </c>
      <c r="X1076" s="4" t="s">
        <v>94</v>
      </c>
      <c r="Y1076" s="4" t="s">
        <v>94</v>
      </c>
      <c r="Z1076" s="4" t="s">
        <v>95</v>
      </c>
      <c r="AA1076" s="4" t="s">
        <v>95</v>
      </c>
      <c r="AB1076" s="4" t="s">
        <v>95</v>
      </c>
      <c r="AC1076" s="4" t="s">
        <v>91</v>
      </c>
      <c r="AD1076" s="4" t="s">
        <v>91</v>
      </c>
      <c r="AE1076" s="4">
        <v>0</v>
      </c>
      <c r="AF1076" s="4">
        <v>0</v>
      </c>
      <c r="AG1076" s="4">
        <f>tussenblad!J1065</f>
        <v>0</v>
      </c>
      <c r="AH1076" s="4">
        <f>tussenblad!I1065</f>
        <v>0</v>
      </c>
    </row>
    <row r="1077" spans="1:34" x14ac:dyDescent="0.2">
      <c r="A1077" s="4" t="s">
        <v>93</v>
      </c>
      <c r="B1077" s="4" t="str">
        <f>IF(C1077=0,"&lt;BLANK&gt;",Basisgegevens!$F$3)</f>
        <v>&lt;BLANK&gt;</v>
      </c>
      <c r="C1077" s="4">
        <f>tussenblad!E1066</f>
        <v>0</v>
      </c>
      <c r="D1077" s="4">
        <f>tussenblad!H1066</f>
        <v>0</v>
      </c>
      <c r="E1077" s="25">
        <f>tussenblad!N1066</f>
        <v>0</v>
      </c>
      <c r="F1077" s="4">
        <f>tussenblad!O1066</f>
        <v>0</v>
      </c>
      <c r="G1077" s="4">
        <f>tussenblad!P1066</f>
        <v>0</v>
      </c>
      <c r="H1077" s="25">
        <f>tussenblad!BT1066</f>
        <v>0</v>
      </c>
      <c r="I1077" s="4">
        <f>tussenblad!Q1066</f>
        <v>0</v>
      </c>
      <c r="J1077" s="26">
        <f>tussenblad!R1066</f>
        <v>0</v>
      </c>
      <c r="K1077" s="4">
        <f>IF(tussenblad!$F1066="HC","",tussenblad!F1066)</f>
        <v>0</v>
      </c>
      <c r="L1077" s="4">
        <f>IF(tussenblad!$F1066="HC",1,0)</f>
        <v>0</v>
      </c>
      <c r="M1077" s="4" t="str">
        <f>IF(tussenblad!V1066="Uit",2,"")</f>
        <v/>
      </c>
      <c r="N1077" s="4">
        <f>tussenblad!W1066</f>
        <v>0</v>
      </c>
      <c r="O1077" s="4">
        <f>tussenblad!BV1066</f>
        <v>0</v>
      </c>
      <c r="P1077" s="4">
        <f>tussenblad!BW1066</f>
        <v>0</v>
      </c>
      <c r="Q1077" s="4">
        <f>tussenblad!BX1066</f>
        <v>0</v>
      </c>
      <c r="R1077" s="4">
        <f>tussenblad!BY1066</f>
        <v>0</v>
      </c>
      <c r="S1077" s="4">
        <f>tussenblad!BZ1066</f>
        <v>0</v>
      </c>
      <c r="T1077" s="4">
        <f>tussenblad!CA1066</f>
        <v>0</v>
      </c>
      <c r="U1077" s="4">
        <f>tussenblad!CB1066</f>
        <v>0</v>
      </c>
      <c r="V1077" s="4">
        <f>tussenblad!CC1066</f>
        <v>0</v>
      </c>
      <c r="W1077" s="4" t="s">
        <v>94</v>
      </c>
      <c r="X1077" s="4" t="s">
        <v>94</v>
      </c>
      <c r="Y1077" s="4" t="s">
        <v>94</v>
      </c>
      <c r="Z1077" s="4" t="s">
        <v>95</v>
      </c>
      <c r="AA1077" s="4" t="s">
        <v>95</v>
      </c>
      <c r="AB1077" s="4" t="s">
        <v>95</v>
      </c>
      <c r="AC1077" s="4" t="s">
        <v>91</v>
      </c>
      <c r="AD1077" s="4" t="s">
        <v>91</v>
      </c>
      <c r="AE1077" s="4">
        <v>0</v>
      </c>
      <c r="AF1077" s="4">
        <v>0</v>
      </c>
      <c r="AG1077" s="4">
        <f>tussenblad!J1066</f>
        <v>0</v>
      </c>
      <c r="AH1077" s="4">
        <f>tussenblad!I1066</f>
        <v>0</v>
      </c>
    </row>
    <row r="1078" spans="1:34" x14ac:dyDescent="0.2">
      <c r="A1078" s="4" t="s">
        <v>93</v>
      </c>
      <c r="B1078" s="4" t="str">
        <f>IF(C1078=0,"&lt;BLANK&gt;",Basisgegevens!$F$3)</f>
        <v>&lt;BLANK&gt;</v>
      </c>
      <c r="C1078" s="4">
        <f>tussenblad!E1067</f>
        <v>0</v>
      </c>
      <c r="D1078" s="4">
        <f>tussenblad!H1067</f>
        <v>0</v>
      </c>
      <c r="E1078" s="25">
        <f>tussenblad!N1067</f>
        <v>0</v>
      </c>
      <c r="F1078" s="4">
        <f>tussenblad!O1067</f>
        <v>0</v>
      </c>
      <c r="G1078" s="4">
        <f>tussenblad!P1067</f>
        <v>0</v>
      </c>
      <c r="H1078" s="25">
        <f>tussenblad!BT1067</f>
        <v>0</v>
      </c>
      <c r="I1078" s="4">
        <f>tussenblad!Q1067</f>
        <v>0</v>
      </c>
      <c r="J1078" s="26">
        <f>tussenblad!R1067</f>
        <v>0</v>
      </c>
      <c r="K1078" s="4">
        <f>IF(tussenblad!$F1067="HC","",tussenblad!F1067)</f>
        <v>0</v>
      </c>
      <c r="L1078" s="4">
        <f>IF(tussenblad!$F1067="HC",1,0)</f>
        <v>0</v>
      </c>
      <c r="M1078" s="4" t="str">
        <f>IF(tussenblad!V1067="Uit",2,"")</f>
        <v/>
      </c>
      <c r="N1078" s="4">
        <f>tussenblad!W1067</f>
        <v>0</v>
      </c>
      <c r="O1078" s="4">
        <f>tussenblad!BV1067</f>
        <v>0</v>
      </c>
      <c r="P1078" s="4">
        <f>tussenblad!BW1067</f>
        <v>0</v>
      </c>
      <c r="Q1078" s="4">
        <f>tussenblad!BX1067</f>
        <v>0</v>
      </c>
      <c r="R1078" s="4">
        <f>tussenblad!BY1067</f>
        <v>0</v>
      </c>
      <c r="S1078" s="4">
        <f>tussenblad!BZ1067</f>
        <v>0</v>
      </c>
      <c r="T1078" s="4">
        <f>tussenblad!CA1067</f>
        <v>0</v>
      </c>
      <c r="U1078" s="4">
        <f>tussenblad!CB1067</f>
        <v>0</v>
      </c>
      <c r="V1078" s="4">
        <f>tussenblad!CC1067</f>
        <v>0</v>
      </c>
      <c r="W1078" s="4" t="s">
        <v>94</v>
      </c>
      <c r="X1078" s="4" t="s">
        <v>94</v>
      </c>
      <c r="Y1078" s="4" t="s">
        <v>94</v>
      </c>
      <c r="Z1078" s="4" t="s">
        <v>95</v>
      </c>
      <c r="AA1078" s="4" t="s">
        <v>95</v>
      </c>
      <c r="AB1078" s="4" t="s">
        <v>95</v>
      </c>
      <c r="AC1078" s="4" t="s">
        <v>91</v>
      </c>
      <c r="AD1078" s="4" t="s">
        <v>91</v>
      </c>
      <c r="AE1078" s="4">
        <v>0</v>
      </c>
      <c r="AF1078" s="4">
        <v>0</v>
      </c>
      <c r="AG1078" s="4">
        <f>tussenblad!J1067</f>
        <v>0</v>
      </c>
      <c r="AH1078" s="4">
        <f>tussenblad!I1067</f>
        <v>0</v>
      </c>
    </row>
    <row r="1079" spans="1:34" x14ac:dyDescent="0.2">
      <c r="A1079" s="4" t="s">
        <v>93</v>
      </c>
      <c r="B1079" s="4" t="str">
        <f>IF(C1079=0,"&lt;BLANK&gt;",Basisgegevens!$F$3)</f>
        <v>&lt;BLANK&gt;</v>
      </c>
      <c r="C1079" s="4">
        <f>tussenblad!E1068</f>
        <v>0</v>
      </c>
      <c r="D1079" s="4">
        <f>tussenblad!H1068</f>
        <v>0</v>
      </c>
      <c r="E1079" s="25">
        <f>tussenblad!N1068</f>
        <v>0</v>
      </c>
      <c r="F1079" s="4">
        <f>tussenblad!O1068</f>
        <v>0</v>
      </c>
      <c r="G1079" s="4">
        <f>tussenblad!P1068</f>
        <v>0</v>
      </c>
      <c r="H1079" s="25">
        <f>tussenblad!BT1068</f>
        <v>0</v>
      </c>
      <c r="I1079" s="4">
        <f>tussenblad!Q1068</f>
        <v>0</v>
      </c>
      <c r="J1079" s="26">
        <f>tussenblad!R1068</f>
        <v>0</v>
      </c>
      <c r="K1079" s="4">
        <f>IF(tussenblad!$F1068="HC","",tussenblad!F1068)</f>
        <v>0</v>
      </c>
      <c r="L1079" s="4">
        <f>IF(tussenblad!$F1068="HC",1,0)</f>
        <v>0</v>
      </c>
      <c r="M1079" s="4" t="str">
        <f>IF(tussenblad!V1068="Uit",2,"")</f>
        <v/>
      </c>
      <c r="N1079" s="4">
        <f>tussenblad!W1068</f>
        <v>0</v>
      </c>
      <c r="O1079" s="4">
        <f>tussenblad!BV1068</f>
        <v>0</v>
      </c>
      <c r="P1079" s="4">
        <f>tussenblad!BW1068</f>
        <v>0</v>
      </c>
      <c r="Q1079" s="4">
        <f>tussenblad!BX1068</f>
        <v>0</v>
      </c>
      <c r="R1079" s="4">
        <f>tussenblad!BY1068</f>
        <v>0</v>
      </c>
      <c r="S1079" s="4">
        <f>tussenblad!BZ1068</f>
        <v>0</v>
      </c>
      <c r="T1079" s="4">
        <f>tussenblad!CA1068</f>
        <v>0</v>
      </c>
      <c r="U1079" s="4">
        <f>tussenblad!CB1068</f>
        <v>0</v>
      </c>
      <c r="V1079" s="4">
        <f>tussenblad!CC1068</f>
        <v>0</v>
      </c>
      <c r="W1079" s="4" t="s">
        <v>94</v>
      </c>
      <c r="X1079" s="4" t="s">
        <v>94</v>
      </c>
      <c r="Y1079" s="4" t="s">
        <v>94</v>
      </c>
      <c r="Z1079" s="4" t="s">
        <v>95</v>
      </c>
      <c r="AA1079" s="4" t="s">
        <v>95</v>
      </c>
      <c r="AB1079" s="4" t="s">
        <v>95</v>
      </c>
      <c r="AC1079" s="4" t="s">
        <v>91</v>
      </c>
      <c r="AD1079" s="4" t="s">
        <v>91</v>
      </c>
      <c r="AE1079" s="4">
        <v>0</v>
      </c>
      <c r="AF1079" s="4">
        <v>0</v>
      </c>
      <c r="AG1079" s="4">
        <f>tussenblad!J1068</f>
        <v>0</v>
      </c>
      <c r="AH1079" s="4">
        <f>tussenblad!I1068</f>
        <v>0</v>
      </c>
    </row>
    <row r="1080" spans="1:34" x14ac:dyDescent="0.2">
      <c r="A1080" s="4" t="s">
        <v>93</v>
      </c>
      <c r="B1080" s="4" t="str">
        <f>IF(C1080=0,"&lt;BLANK&gt;",Basisgegevens!$F$3)</f>
        <v>&lt;BLANK&gt;</v>
      </c>
      <c r="C1080" s="4">
        <f>tussenblad!E1069</f>
        <v>0</v>
      </c>
      <c r="D1080" s="4">
        <f>tussenblad!H1069</f>
        <v>0</v>
      </c>
      <c r="E1080" s="25">
        <f>tussenblad!N1069</f>
        <v>0</v>
      </c>
      <c r="F1080" s="4">
        <f>tussenblad!O1069</f>
        <v>0</v>
      </c>
      <c r="G1080" s="4">
        <f>tussenblad!P1069</f>
        <v>0</v>
      </c>
      <c r="H1080" s="25">
        <f>tussenblad!BT1069</f>
        <v>0</v>
      </c>
      <c r="I1080" s="4">
        <f>tussenblad!Q1069</f>
        <v>0</v>
      </c>
      <c r="J1080" s="26">
        <f>tussenblad!R1069</f>
        <v>0</v>
      </c>
      <c r="K1080" s="4">
        <f>IF(tussenblad!$F1069="HC","",tussenblad!F1069)</f>
        <v>0</v>
      </c>
      <c r="L1080" s="4">
        <f>IF(tussenblad!$F1069="HC",1,0)</f>
        <v>0</v>
      </c>
      <c r="M1080" s="4" t="str">
        <f>IF(tussenblad!V1069="Uit",2,"")</f>
        <v/>
      </c>
      <c r="N1080" s="4">
        <f>tussenblad!W1069</f>
        <v>0</v>
      </c>
      <c r="O1080" s="4">
        <f>tussenblad!BV1069</f>
        <v>0</v>
      </c>
      <c r="P1080" s="4">
        <f>tussenblad!BW1069</f>
        <v>0</v>
      </c>
      <c r="Q1080" s="4">
        <f>tussenblad!BX1069</f>
        <v>0</v>
      </c>
      <c r="R1080" s="4">
        <f>tussenblad!BY1069</f>
        <v>0</v>
      </c>
      <c r="S1080" s="4">
        <f>tussenblad!BZ1069</f>
        <v>0</v>
      </c>
      <c r="T1080" s="4">
        <f>tussenblad!CA1069</f>
        <v>0</v>
      </c>
      <c r="U1080" s="4">
        <f>tussenblad!CB1069</f>
        <v>0</v>
      </c>
      <c r="V1080" s="4">
        <f>tussenblad!CC1069</f>
        <v>0</v>
      </c>
      <c r="W1080" s="4" t="s">
        <v>94</v>
      </c>
      <c r="X1080" s="4" t="s">
        <v>94</v>
      </c>
      <c r="Y1080" s="4" t="s">
        <v>94</v>
      </c>
      <c r="Z1080" s="4" t="s">
        <v>95</v>
      </c>
      <c r="AA1080" s="4" t="s">
        <v>95</v>
      </c>
      <c r="AB1080" s="4" t="s">
        <v>95</v>
      </c>
      <c r="AC1080" s="4" t="s">
        <v>91</v>
      </c>
      <c r="AD1080" s="4" t="s">
        <v>91</v>
      </c>
      <c r="AE1080" s="4">
        <v>0</v>
      </c>
      <c r="AF1080" s="4">
        <v>0</v>
      </c>
      <c r="AG1080" s="4">
        <f>tussenblad!J1069</f>
        <v>0</v>
      </c>
      <c r="AH1080" s="4">
        <f>tussenblad!I1069</f>
        <v>0</v>
      </c>
    </row>
    <row r="1081" spans="1:34" x14ac:dyDescent="0.2">
      <c r="A1081" s="4" t="s">
        <v>93</v>
      </c>
      <c r="B1081" s="4" t="str">
        <f>IF(C1081=0,"&lt;BLANK&gt;",Basisgegevens!$F$3)</f>
        <v>&lt;BLANK&gt;</v>
      </c>
      <c r="C1081" s="4">
        <f>tussenblad!E1070</f>
        <v>0</v>
      </c>
      <c r="D1081" s="4">
        <f>tussenblad!H1070</f>
        <v>0</v>
      </c>
      <c r="E1081" s="25">
        <f>tussenblad!N1070</f>
        <v>0</v>
      </c>
      <c r="F1081" s="4">
        <f>tussenblad!O1070</f>
        <v>0</v>
      </c>
      <c r="G1081" s="4">
        <f>tussenblad!P1070</f>
        <v>0</v>
      </c>
      <c r="H1081" s="25">
        <f>tussenblad!BT1070</f>
        <v>0</v>
      </c>
      <c r="I1081" s="4">
        <f>tussenblad!Q1070</f>
        <v>0</v>
      </c>
      <c r="J1081" s="26">
        <f>tussenblad!R1070</f>
        <v>0</v>
      </c>
      <c r="K1081" s="4">
        <f>IF(tussenblad!$F1070="HC","",tussenblad!F1070)</f>
        <v>0</v>
      </c>
      <c r="L1081" s="4">
        <f>IF(tussenblad!$F1070="HC",1,0)</f>
        <v>0</v>
      </c>
      <c r="M1081" s="4" t="str">
        <f>IF(tussenblad!V1070="Uit",2,"")</f>
        <v/>
      </c>
      <c r="N1081" s="4">
        <f>tussenblad!W1070</f>
        <v>0</v>
      </c>
      <c r="O1081" s="4">
        <f>tussenblad!BV1070</f>
        <v>0</v>
      </c>
      <c r="P1081" s="4">
        <f>tussenblad!BW1070</f>
        <v>0</v>
      </c>
      <c r="Q1081" s="4">
        <f>tussenblad!BX1070</f>
        <v>0</v>
      </c>
      <c r="R1081" s="4">
        <f>tussenblad!BY1070</f>
        <v>0</v>
      </c>
      <c r="S1081" s="4">
        <f>tussenblad!BZ1070</f>
        <v>0</v>
      </c>
      <c r="T1081" s="4">
        <f>tussenblad!CA1070</f>
        <v>0</v>
      </c>
      <c r="U1081" s="4">
        <f>tussenblad!CB1070</f>
        <v>0</v>
      </c>
      <c r="V1081" s="4">
        <f>tussenblad!CC1070</f>
        <v>0</v>
      </c>
      <c r="W1081" s="4" t="s">
        <v>94</v>
      </c>
      <c r="X1081" s="4" t="s">
        <v>94</v>
      </c>
      <c r="Y1081" s="4" t="s">
        <v>94</v>
      </c>
      <c r="Z1081" s="4" t="s">
        <v>95</v>
      </c>
      <c r="AA1081" s="4" t="s">
        <v>95</v>
      </c>
      <c r="AB1081" s="4" t="s">
        <v>95</v>
      </c>
      <c r="AC1081" s="4" t="s">
        <v>91</v>
      </c>
      <c r="AD1081" s="4" t="s">
        <v>91</v>
      </c>
      <c r="AE1081" s="4">
        <v>0</v>
      </c>
      <c r="AF1081" s="4">
        <v>0</v>
      </c>
      <c r="AG1081" s="4">
        <f>tussenblad!J1070</f>
        <v>0</v>
      </c>
      <c r="AH1081" s="4">
        <f>tussenblad!I1070</f>
        <v>0</v>
      </c>
    </row>
    <row r="1082" spans="1:34" x14ac:dyDescent="0.2">
      <c r="A1082" s="4" t="s">
        <v>93</v>
      </c>
      <c r="B1082" s="4" t="str">
        <f>IF(C1082=0,"&lt;BLANK&gt;",Basisgegevens!$F$3)</f>
        <v>&lt;BLANK&gt;</v>
      </c>
      <c r="C1082" s="4">
        <f>tussenblad!E1071</f>
        <v>0</v>
      </c>
      <c r="D1082" s="4">
        <f>tussenblad!H1071</f>
        <v>0</v>
      </c>
      <c r="E1082" s="25">
        <f>tussenblad!N1071</f>
        <v>0</v>
      </c>
      <c r="F1082" s="4">
        <f>tussenblad!O1071</f>
        <v>0</v>
      </c>
      <c r="G1082" s="4">
        <f>tussenblad!P1071</f>
        <v>0</v>
      </c>
      <c r="H1082" s="25">
        <f>tussenblad!BT1071</f>
        <v>0</v>
      </c>
      <c r="I1082" s="4">
        <f>tussenblad!Q1071</f>
        <v>0</v>
      </c>
      <c r="J1082" s="26">
        <f>tussenblad!R1071</f>
        <v>0</v>
      </c>
      <c r="K1082" s="4">
        <f>IF(tussenblad!$F1071="HC","",tussenblad!F1071)</f>
        <v>0</v>
      </c>
      <c r="L1082" s="4">
        <f>IF(tussenblad!$F1071="HC",1,0)</f>
        <v>0</v>
      </c>
      <c r="M1082" s="4" t="str">
        <f>IF(tussenblad!V1071="Uit",2,"")</f>
        <v/>
      </c>
      <c r="N1082" s="4">
        <f>tussenblad!W1071</f>
        <v>0</v>
      </c>
      <c r="O1082" s="4">
        <f>tussenblad!BV1071</f>
        <v>0</v>
      </c>
      <c r="P1082" s="4">
        <f>tussenblad!BW1071</f>
        <v>0</v>
      </c>
      <c r="Q1082" s="4">
        <f>tussenblad!BX1071</f>
        <v>0</v>
      </c>
      <c r="R1082" s="4">
        <f>tussenblad!BY1071</f>
        <v>0</v>
      </c>
      <c r="S1082" s="4">
        <f>tussenblad!BZ1071</f>
        <v>0</v>
      </c>
      <c r="T1082" s="4">
        <f>tussenblad!CA1071</f>
        <v>0</v>
      </c>
      <c r="U1082" s="4">
        <f>tussenblad!CB1071</f>
        <v>0</v>
      </c>
      <c r="V1082" s="4">
        <f>tussenblad!CC1071</f>
        <v>0</v>
      </c>
      <c r="W1082" s="4" t="s">
        <v>94</v>
      </c>
      <c r="X1082" s="4" t="s">
        <v>94</v>
      </c>
      <c r="Y1082" s="4" t="s">
        <v>94</v>
      </c>
      <c r="Z1082" s="4" t="s">
        <v>95</v>
      </c>
      <c r="AA1082" s="4" t="s">
        <v>95</v>
      </c>
      <c r="AB1082" s="4" t="s">
        <v>95</v>
      </c>
      <c r="AC1082" s="4" t="s">
        <v>91</v>
      </c>
      <c r="AD1082" s="4" t="s">
        <v>91</v>
      </c>
      <c r="AE1082" s="4">
        <v>0</v>
      </c>
      <c r="AF1082" s="4">
        <v>0</v>
      </c>
      <c r="AG1082" s="4">
        <f>tussenblad!J1071</f>
        <v>0</v>
      </c>
      <c r="AH1082" s="4">
        <f>tussenblad!I1071</f>
        <v>0</v>
      </c>
    </row>
    <row r="1083" spans="1:34" x14ac:dyDescent="0.2">
      <c r="A1083" s="4" t="s">
        <v>93</v>
      </c>
      <c r="B1083" s="4" t="str">
        <f>IF(C1083=0,"&lt;BLANK&gt;",Basisgegevens!$F$3)</f>
        <v>&lt;BLANK&gt;</v>
      </c>
      <c r="C1083" s="4">
        <f>tussenblad!E1072</f>
        <v>0</v>
      </c>
      <c r="D1083" s="4">
        <f>tussenblad!H1072</f>
        <v>0</v>
      </c>
      <c r="E1083" s="25">
        <f>tussenblad!N1072</f>
        <v>0</v>
      </c>
      <c r="F1083" s="4">
        <f>tussenblad!O1072</f>
        <v>0</v>
      </c>
      <c r="G1083" s="4">
        <f>tussenblad!P1072</f>
        <v>0</v>
      </c>
      <c r="H1083" s="25">
        <f>tussenblad!BT1072</f>
        <v>0</v>
      </c>
      <c r="I1083" s="4">
        <f>tussenblad!Q1072</f>
        <v>0</v>
      </c>
      <c r="J1083" s="26">
        <f>tussenblad!R1072</f>
        <v>0</v>
      </c>
      <c r="K1083" s="4">
        <f>IF(tussenblad!$F1072="HC","",tussenblad!F1072)</f>
        <v>0</v>
      </c>
      <c r="L1083" s="4">
        <f>IF(tussenblad!$F1072="HC",1,0)</f>
        <v>0</v>
      </c>
      <c r="M1083" s="4" t="str">
        <f>IF(tussenblad!V1072="Uit",2,"")</f>
        <v/>
      </c>
      <c r="N1083" s="4">
        <f>tussenblad!W1072</f>
        <v>0</v>
      </c>
      <c r="O1083" s="4">
        <f>tussenblad!BV1072</f>
        <v>0</v>
      </c>
      <c r="P1083" s="4">
        <f>tussenblad!BW1072</f>
        <v>0</v>
      </c>
      <c r="Q1083" s="4">
        <f>tussenblad!BX1072</f>
        <v>0</v>
      </c>
      <c r="R1083" s="4">
        <f>tussenblad!BY1072</f>
        <v>0</v>
      </c>
      <c r="S1083" s="4">
        <f>tussenblad!BZ1072</f>
        <v>0</v>
      </c>
      <c r="T1083" s="4">
        <f>tussenblad!CA1072</f>
        <v>0</v>
      </c>
      <c r="U1083" s="4">
        <f>tussenblad!CB1072</f>
        <v>0</v>
      </c>
      <c r="V1083" s="4">
        <f>tussenblad!CC1072</f>
        <v>0</v>
      </c>
      <c r="W1083" s="4" t="s">
        <v>94</v>
      </c>
      <c r="X1083" s="4" t="s">
        <v>94</v>
      </c>
      <c r="Y1083" s="4" t="s">
        <v>94</v>
      </c>
      <c r="Z1083" s="4" t="s">
        <v>95</v>
      </c>
      <c r="AA1083" s="4" t="s">
        <v>95</v>
      </c>
      <c r="AB1083" s="4" t="s">
        <v>95</v>
      </c>
      <c r="AC1083" s="4" t="s">
        <v>91</v>
      </c>
      <c r="AD1083" s="4" t="s">
        <v>91</v>
      </c>
      <c r="AE1083" s="4">
        <v>0</v>
      </c>
      <c r="AF1083" s="4">
        <v>0</v>
      </c>
      <c r="AG1083" s="4">
        <f>tussenblad!J1072</f>
        <v>0</v>
      </c>
      <c r="AH1083" s="4">
        <f>tussenblad!I1072</f>
        <v>0</v>
      </c>
    </row>
    <row r="1084" spans="1:34" x14ac:dyDescent="0.2">
      <c r="A1084" s="4" t="s">
        <v>93</v>
      </c>
      <c r="B1084" s="4" t="str">
        <f>IF(C1084=0,"&lt;BLANK&gt;",Basisgegevens!$F$3)</f>
        <v>&lt;BLANK&gt;</v>
      </c>
      <c r="C1084" s="4">
        <f>tussenblad!E1073</f>
        <v>0</v>
      </c>
      <c r="D1084" s="4">
        <f>tussenblad!H1073</f>
        <v>0</v>
      </c>
      <c r="E1084" s="25">
        <f>tussenblad!N1073</f>
        <v>0</v>
      </c>
      <c r="F1084" s="4">
        <f>tussenblad!O1073</f>
        <v>0</v>
      </c>
      <c r="G1084" s="4">
        <f>tussenblad!P1073</f>
        <v>0</v>
      </c>
      <c r="H1084" s="25">
        <f>tussenblad!BT1073</f>
        <v>0</v>
      </c>
      <c r="I1084" s="4">
        <f>tussenblad!Q1073</f>
        <v>0</v>
      </c>
      <c r="J1084" s="26">
        <f>tussenblad!R1073</f>
        <v>0</v>
      </c>
      <c r="K1084" s="4">
        <f>IF(tussenblad!$F1073="HC","",tussenblad!F1073)</f>
        <v>0</v>
      </c>
      <c r="L1084" s="4">
        <f>IF(tussenblad!$F1073="HC",1,0)</f>
        <v>0</v>
      </c>
      <c r="M1084" s="4" t="str">
        <f>IF(tussenblad!V1073="Uit",2,"")</f>
        <v/>
      </c>
      <c r="N1084" s="4">
        <f>tussenblad!W1073</f>
        <v>0</v>
      </c>
      <c r="O1084" s="4">
        <f>tussenblad!BV1073</f>
        <v>0</v>
      </c>
      <c r="P1084" s="4">
        <f>tussenblad!BW1073</f>
        <v>0</v>
      </c>
      <c r="Q1084" s="4">
        <f>tussenblad!BX1073</f>
        <v>0</v>
      </c>
      <c r="R1084" s="4">
        <f>tussenblad!BY1073</f>
        <v>0</v>
      </c>
      <c r="S1084" s="4">
        <f>tussenblad!BZ1073</f>
        <v>0</v>
      </c>
      <c r="T1084" s="4">
        <f>tussenblad!CA1073</f>
        <v>0</v>
      </c>
      <c r="U1084" s="4">
        <f>tussenblad!CB1073</f>
        <v>0</v>
      </c>
      <c r="V1084" s="4">
        <f>tussenblad!CC1073</f>
        <v>0</v>
      </c>
      <c r="W1084" s="4" t="s">
        <v>94</v>
      </c>
      <c r="X1084" s="4" t="s">
        <v>94</v>
      </c>
      <c r="Y1084" s="4" t="s">
        <v>94</v>
      </c>
      <c r="Z1084" s="4" t="s">
        <v>95</v>
      </c>
      <c r="AA1084" s="4" t="s">
        <v>95</v>
      </c>
      <c r="AB1084" s="4" t="s">
        <v>95</v>
      </c>
      <c r="AC1084" s="4" t="s">
        <v>91</v>
      </c>
      <c r="AD1084" s="4" t="s">
        <v>91</v>
      </c>
      <c r="AE1084" s="4">
        <v>0</v>
      </c>
      <c r="AF1084" s="4">
        <v>0</v>
      </c>
      <c r="AG1084" s="4">
        <f>tussenblad!J1073</f>
        <v>0</v>
      </c>
      <c r="AH1084" s="4">
        <f>tussenblad!I1073</f>
        <v>0</v>
      </c>
    </row>
    <row r="1085" spans="1:34" x14ac:dyDescent="0.2">
      <c r="A1085" s="4" t="s">
        <v>93</v>
      </c>
      <c r="B1085" s="4" t="str">
        <f>IF(C1085=0,"&lt;BLANK&gt;",Basisgegevens!$F$3)</f>
        <v>&lt;BLANK&gt;</v>
      </c>
      <c r="C1085" s="4">
        <f>tussenblad!E1074</f>
        <v>0</v>
      </c>
      <c r="D1085" s="4">
        <f>tussenblad!H1074</f>
        <v>0</v>
      </c>
      <c r="E1085" s="25">
        <f>tussenblad!N1074</f>
        <v>0</v>
      </c>
      <c r="F1085" s="4">
        <f>tussenblad!O1074</f>
        <v>0</v>
      </c>
      <c r="G1085" s="4">
        <f>tussenblad!P1074</f>
        <v>0</v>
      </c>
      <c r="H1085" s="25">
        <f>tussenblad!BT1074</f>
        <v>0</v>
      </c>
      <c r="I1085" s="4">
        <f>tussenblad!Q1074</f>
        <v>0</v>
      </c>
      <c r="J1085" s="26">
        <f>tussenblad!R1074</f>
        <v>0</v>
      </c>
      <c r="K1085" s="4">
        <f>IF(tussenblad!$F1074="HC","",tussenblad!F1074)</f>
        <v>0</v>
      </c>
      <c r="L1085" s="4">
        <f>IF(tussenblad!$F1074="HC",1,0)</f>
        <v>0</v>
      </c>
      <c r="M1085" s="4" t="str">
        <f>IF(tussenblad!V1074="Uit",2,"")</f>
        <v/>
      </c>
      <c r="N1085" s="4">
        <f>tussenblad!W1074</f>
        <v>0</v>
      </c>
      <c r="O1085" s="4">
        <f>tussenblad!BV1074</f>
        <v>0</v>
      </c>
      <c r="P1085" s="4">
        <f>tussenblad!BW1074</f>
        <v>0</v>
      </c>
      <c r="Q1085" s="4">
        <f>tussenblad!BX1074</f>
        <v>0</v>
      </c>
      <c r="R1085" s="4">
        <f>tussenblad!BY1074</f>
        <v>0</v>
      </c>
      <c r="S1085" s="4">
        <f>tussenblad!BZ1074</f>
        <v>0</v>
      </c>
      <c r="T1085" s="4">
        <f>tussenblad!CA1074</f>
        <v>0</v>
      </c>
      <c r="U1085" s="4">
        <f>tussenblad!CB1074</f>
        <v>0</v>
      </c>
      <c r="V1085" s="4">
        <f>tussenblad!CC1074</f>
        <v>0</v>
      </c>
      <c r="W1085" s="4" t="s">
        <v>94</v>
      </c>
      <c r="X1085" s="4" t="s">
        <v>94</v>
      </c>
      <c r="Y1085" s="4" t="s">
        <v>94</v>
      </c>
      <c r="Z1085" s="4" t="s">
        <v>95</v>
      </c>
      <c r="AA1085" s="4" t="s">
        <v>95</v>
      </c>
      <c r="AB1085" s="4" t="s">
        <v>95</v>
      </c>
      <c r="AC1085" s="4" t="s">
        <v>91</v>
      </c>
      <c r="AD1085" s="4" t="s">
        <v>91</v>
      </c>
      <c r="AE1085" s="4">
        <v>0</v>
      </c>
      <c r="AF1085" s="4">
        <v>0</v>
      </c>
      <c r="AG1085" s="4">
        <f>tussenblad!J1074</f>
        <v>0</v>
      </c>
      <c r="AH1085" s="4">
        <f>tussenblad!I1074</f>
        <v>0</v>
      </c>
    </row>
    <row r="1086" spans="1:34" x14ac:dyDescent="0.2">
      <c r="A1086" s="4" t="s">
        <v>93</v>
      </c>
      <c r="B1086" s="4" t="str">
        <f>IF(C1086=0,"&lt;BLANK&gt;",Basisgegevens!$F$3)</f>
        <v>&lt;BLANK&gt;</v>
      </c>
      <c r="C1086" s="4">
        <f>tussenblad!E1075</f>
        <v>0</v>
      </c>
      <c r="D1086" s="4">
        <f>tussenblad!H1075</f>
        <v>0</v>
      </c>
      <c r="E1086" s="25">
        <f>tussenblad!N1075</f>
        <v>0</v>
      </c>
      <c r="F1086" s="4">
        <f>tussenblad!O1075</f>
        <v>0</v>
      </c>
      <c r="G1086" s="4">
        <f>tussenblad!P1075</f>
        <v>0</v>
      </c>
      <c r="H1086" s="25">
        <f>tussenblad!BT1075</f>
        <v>0</v>
      </c>
      <c r="I1086" s="4">
        <f>tussenblad!Q1075</f>
        <v>0</v>
      </c>
      <c r="J1086" s="26">
        <f>tussenblad!R1075</f>
        <v>0</v>
      </c>
      <c r="K1086" s="4">
        <f>IF(tussenblad!$F1075="HC","",tussenblad!F1075)</f>
        <v>0</v>
      </c>
      <c r="L1086" s="4">
        <f>IF(tussenblad!$F1075="HC",1,0)</f>
        <v>0</v>
      </c>
      <c r="M1086" s="4" t="str">
        <f>IF(tussenblad!V1075="Uit",2,"")</f>
        <v/>
      </c>
      <c r="N1086" s="4">
        <f>tussenblad!W1075</f>
        <v>0</v>
      </c>
      <c r="O1086" s="4">
        <f>tussenblad!BV1075</f>
        <v>0</v>
      </c>
      <c r="P1086" s="4">
        <f>tussenblad!BW1075</f>
        <v>0</v>
      </c>
      <c r="Q1086" s="4">
        <f>tussenblad!BX1075</f>
        <v>0</v>
      </c>
      <c r="R1086" s="4">
        <f>tussenblad!BY1075</f>
        <v>0</v>
      </c>
      <c r="S1086" s="4">
        <f>tussenblad!BZ1075</f>
        <v>0</v>
      </c>
      <c r="T1086" s="4">
        <f>tussenblad!CA1075</f>
        <v>0</v>
      </c>
      <c r="U1086" s="4">
        <f>tussenblad!CB1075</f>
        <v>0</v>
      </c>
      <c r="V1086" s="4">
        <f>tussenblad!CC1075</f>
        <v>0</v>
      </c>
      <c r="W1086" s="4" t="s">
        <v>94</v>
      </c>
      <c r="X1086" s="4" t="s">
        <v>94</v>
      </c>
      <c r="Y1086" s="4" t="s">
        <v>94</v>
      </c>
      <c r="Z1086" s="4" t="s">
        <v>95</v>
      </c>
      <c r="AA1086" s="4" t="s">
        <v>95</v>
      </c>
      <c r="AB1086" s="4" t="s">
        <v>95</v>
      </c>
      <c r="AC1086" s="4" t="s">
        <v>91</v>
      </c>
      <c r="AD1086" s="4" t="s">
        <v>91</v>
      </c>
      <c r="AE1086" s="4">
        <v>0</v>
      </c>
      <c r="AF1086" s="4">
        <v>0</v>
      </c>
      <c r="AG1086" s="4">
        <f>tussenblad!J1075</f>
        <v>0</v>
      </c>
      <c r="AH1086" s="4">
        <f>tussenblad!I1075</f>
        <v>0</v>
      </c>
    </row>
    <row r="1087" spans="1:34" x14ac:dyDescent="0.2">
      <c r="A1087" s="4" t="s">
        <v>93</v>
      </c>
      <c r="B1087" s="4" t="str">
        <f>IF(C1087=0,"&lt;BLANK&gt;",Basisgegevens!$F$3)</f>
        <v>&lt;BLANK&gt;</v>
      </c>
      <c r="C1087" s="4">
        <f>tussenblad!E1076</f>
        <v>0</v>
      </c>
      <c r="D1087" s="4">
        <f>tussenblad!H1076</f>
        <v>0</v>
      </c>
      <c r="E1087" s="25">
        <f>tussenblad!N1076</f>
        <v>0</v>
      </c>
      <c r="F1087" s="4">
        <f>tussenblad!O1076</f>
        <v>0</v>
      </c>
      <c r="G1087" s="4">
        <f>tussenblad!P1076</f>
        <v>0</v>
      </c>
      <c r="H1087" s="25">
        <f>tussenblad!BT1076</f>
        <v>0</v>
      </c>
      <c r="I1087" s="4">
        <f>tussenblad!Q1076</f>
        <v>0</v>
      </c>
      <c r="J1087" s="26">
        <f>tussenblad!R1076</f>
        <v>0</v>
      </c>
      <c r="K1087" s="4">
        <f>IF(tussenblad!$F1076="HC","",tussenblad!F1076)</f>
        <v>0</v>
      </c>
      <c r="L1087" s="4">
        <f>IF(tussenblad!$F1076="HC",1,0)</f>
        <v>0</v>
      </c>
      <c r="M1087" s="4" t="str">
        <f>IF(tussenblad!V1076="Uit",2,"")</f>
        <v/>
      </c>
      <c r="N1087" s="4">
        <f>tussenblad!W1076</f>
        <v>0</v>
      </c>
      <c r="O1087" s="4">
        <f>tussenblad!BV1076</f>
        <v>0</v>
      </c>
      <c r="P1087" s="4">
        <f>tussenblad!BW1076</f>
        <v>0</v>
      </c>
      <c r="Q1087" s="4">
        <f>tussenblad!BX1076</f>
        <v>0</v>
      </c>
      <c r="R1087" s="4">
        <f>tussenblad!BY1076</f>
        <v>0</v>
      </c>
      <c r="S1087" s="4">
        <f>tussenblad!BZ1076</f>
        <v>0</v>
      </c>
      <c r="T1087" s="4">
        <f>tussenblad!CA1076</f>
        <v>0</v>
      </c>
      <c r="U1087" s="4">
        <f>tussenblad!CB1076</f>
        <v>0</v>
      </c>
      <c r="V1087" s="4">
        <f>tussenblad!CC1076</f>
        <v>0</v>
      </c>
      <c r="W1087" s="4" t="s">
        <v>94</v>
      </c>
      <c r="X1087" s="4" t="s">
        <v>94</v>
      </c>
      <c r="Y1087" s="4" t="s">
        <v>94</v>
      </c>
      <c r="Z1087" s="4" t="s">
        <v>95</v>
      </c>
      <c r="AA1087" s="4" t="s">
        <v>95</v>
      </c>
      <c r="AB1087" s="4" t="s">
        <v>95</v>
      </c>
      <c r="AC1087" s="4" t="s">
        <v>91</v>
      </c>
      <c r="AD1087" s="4" t="s">
        <v>91</v>
      </c>
      <c r="AE1087" s="4">
        <v>0</v>
      </c>
      <c r="AF1087" s="4">
        <v>0</v>
      </c>
      <c r="AG1087" s="4">
        <f>tussenblad!J1076</f>
        <v>0</v>
      </c>
      <c r="AH1087" s="4">
        <f>tussenblad!I1076</f>
        <v>0</v>
      </c>
    </row>
    <row r="1088" spans="1:34" x14ac:dyDescent="0.2">
      <c r="A1088" s="4" t="s">
        <v>93</v>
      </c>
      <c r="B1088" s="4" t="str">
        <f>IF(C1088=0,"&lt;BLANK&gt;",Basisgegevens!$F$3)</f>
        <v>&lt;BLANK&gt;</v>
      </c>
      <c r="C1088" s="4">
        <f>tussenblad!E1077</f>
        <v>0</v>
      </c>
      <c r="D1088" s="4">
        <f>tussenblad!H1077</f>
        <v>0</v>
      </c>
      <c r="E1088" s="25">
        <f>tussenblad!N1077</f>
        <v>0</v>
      </c>
      <c r="F1088" s="4">
        <f>tussenblad!O1077</f>
        <v>0</v>
      </c>
      <c r="G1088" s="4">
        <f>tussenblad!P1077</f>
        <v>0</v>
      </c>
      <c r="H1088" s="25">
        <f>tussenblad!BT1077</f>
        <v>0</v>
      </c>
      <c r="I1088" s="4">
        <f>tussenblad!Q1077</f>
        <v>0</v>
      </c>
      <c r="J1088" s="26">
        <f>tussenblad!R1077</f>
        <v>0</v>
      </c>
      <c r="K1088" s="4">
        <f>IF(tussenblad!$F1077="HC","",tussenblad!F1077)</f>
        <v>0</v>
      </c>
      <c r="L1088" s="4">
        <f>IF(tussenblad!$F1077="HC",1,0)</f>
        <v>0</v>
      </c>
      <c r="M1088" s="4" t="str">
        <f>IF(tussenblad!V1077="Uit",2,"")</f>
        <v/>
      </c>
      <c r="N1088" s="4">
        <f>tussenblad!W1077</f>
        <v>0</v>
      </c>
      <c r="O1088" s="4">
        <f>tussenblad!BV1077</f>
        <v>0</v>
      </c>
      <c r="P1088" s="4">
        <f>tussenblad!BW1077</f>
        <v>0</v>
      </c>
      <c r="Q1088" s="4">
        <f>tussenblad!BX1077</f>
        <v>0</v>
      </c>
      <c r="R1088" s="4">
        <f>tussenblad!BY1077</f>
        <v>0</v>
      </c>
      <c r="S1088" s="4">
        <f>tussenblad!BZ1077</f>
        <v>0</v>
      </c>
      <c r="T1088" s="4">
        <f>tussenblad!CA1077</f>
        <v>0</v>
      </c>
      <c r="U1088" s="4">
        <f>tussenblad!CB1077</f>
        <v>0</v>
      </c>
      <c r="V1088" s="4">
        <f>tussenblad!CC1077</f>
        <v>0</v>
      </c>
      <c r="W1088" s="4" t="s">
        <v>94</v>
      </c>
      <c r="X1088" s="4" t="s">
        <v>94</v>
      </c>
      <c r="Y1088" s="4" t="s">
        <v>94</v>
      </c>
      <c r="Z1088" s="4" t="s">
        <v>95</v>
      </c>
      <c r="AA1088" s="4" t="s">
        <v>95</v>
      </c>
      <c r="AB1088" s="4" t="s">
        <v>95</v>
      </c>
      <c r="AC1088" s="4" t="s">
        <v>91</v>
      </c>
      <c r="AD1088" s="4" t="s">
        <v>91</v>
      </c>
      <c r="AE1088" s="4">
        <v>0</v>
      </c>
      <c r="AF1088" s="4">
        <v>0</v>
      </c>
      <c r="AG1088" s="4">
        <f>tussenblad!J1077</f>
        <v>0</v>
      </c>
      <c r="AH1088" s="4">
        <f>tussenblad!I1077</f>
        <v>0</v>
      </c>
    </row>
    <row r="1089" spans="1:34" x14ac:dyDescent="0.2">
      <c r="A1089" s="4" t="s">
        <v>93</v>
      </c>
      <c r="B1089" s="4" t="str">
        <f>IF(C1089=0,"&lt;BLANK&gt;",Basisgegevens!$F$3)</f>
        <v>&lt;BLANK&gt;</v>
      </c>
      <c r="C1089" s="4">
        <f>tussenblad!E1078</f>
        <v>0</v>
      </c>
      <c r="D1089" s="4">
        <f>tussenblad!H1078</f>
        <v>0</v>
      </c>
      <c r="E1089" s="25">
        <f>tussenblad!N1078</f>
        <v>0</v>
      </c>
      <c r="F1089" s="4">
        <f>tussenblad!O1078</f>
        <v>0</v>
      </c>
      <c r="G1089" s="4">
        <f>tussenblad!P1078</f>
        <v>0</v>
      </c>
      <c r="H1089" s="25">
        <f>tussenblad!BT1078</f>
        <v>0</v>
      </c>
      <c r="I1089" s="4">
        <f>tussenblad!Q1078</f>
        <v>0</v>
      </c>
      <c r="J1089" s="26">
        <f>tussenblad!R1078</f>
        <v>0</v>
      </c>
      <c r="K1089" s="4">
        <f>IF(tussenblad!$F1078="HC","",tussenblad!F1078)</f>
        <v>0</v>
      </c>
      <c r="L1089" s="4">
        <f>IF(tussenblad!$F1078="HC",1,0)</f>
        <v>0</v>
      </c>
      <c r="M1089" s="4" t="str">
        <f>IF(tussenblad!V1078="Uit",2,"")</f>
        <v/>
      </c>
      <c r="N1089" s="4">
        <f>tussenblad!W1078</f>
        <v>0</v>
      </c>
      <c r="O1089" s="4">
        <f>tussenblad!BV1078</f>
        <v>0</v>
      </c>
      <c r="P1089" s="4">
        <f>tussenblad!BW1078</f>
        <v>0</v>
      </c>
      <c r="Q1089" s="4">
        <f>tussenblad!BX1078</f>
        <v>0</v>
      </c>
      <c r="R1089" s="4">
        <f>tussenblad!BY1078</f>
        <v>0</v>
      </c>
      <c r="S1089" s="4">
        <f>tussenblad!BZ1078</f>
        <v>0</v>
      </c>
      <c r="T1089" s="4">
        <f>tussenblad!CA1078</f>
        <v>0</v>
      </c>
      <c r="U1089" s="4">
        <f>tussenblad!CB1078</f>
        <v>0</v>
      </c>
      <c r="V1089" s="4">
        <f>tussenblad!CC1078</f>
        <v>0</v>
      </c>
      <c r="W1089" s="4" t="s">
        <v>94</v>
      </c>
      <c r="X1089" s="4" t="s">
        <v>94</v>
      </c>
      <c r="Y1089" s="4" t="s">
        <v>94</v>
      </c>
      <c r="Z1089" s="4" t="s">
        <v>95</v>
      </c>
      <c r="AA1089" s="4" t="s">
        <v>95</v>
      </c>
      <c r="AB1089" s="4" t="s">
        <v>95</v>
      </c>
      <c r="AC1089" s="4" t="s">
        <v>91</v>
      </c>
      <c r="AD1089" s="4" t="s">
        <v>91</v>
      </c>
      <c r="AE1089" s="4">
        <v>0</v>
      </c>
      <c r="AF1089" s="4">
        <v>0</v>
      </c>
      <c r="AG1089" s="4">
        <f>tussenblad!J1078</f>
        <v>0</v>
      </c>
      <c r="AH1089" s="4">
        <f>tussenblad!I1078</f>
        <v>0</v>
      </c>
    </row>
    <row r="1090" spans="1:34" x14ac:dyDescent="0.2">
      <c r="A1090" s="4" t="s">
        <v>93</v>
      </c>
      <c r="B1090" s="4" t="str">
        <f>IF(C1090=0,"&lt;BLANK&gt;",Basisgegevens!$F$3)</f>
        <v>&lt;BLANK&gt;</v>
      </c>
      <c r="C1090" s="4">
        <f>tussenblad!E1079</f>
        <v>0</v>
      </c>
      <c r="D1090" s="4">
        <f>tussenblad!H1079</f>
        <v>0</v>
      </c>
      <c r="E1090" s="25">
        <f>tussenblad!N1079</f>
        <v>0</v>
      </c>
      <c r="F1090" s="4">
        <f>tussenblad!O1079</f>
        <v>0</v>
      </c>
      <c r="G1090" s="4">
        <f>tussenblad!P1079</f>
        <v>0</v>
      </c>
      <c r="H1090" s="25">
        <f>tussenblad!BT1079</f>
        <v>0</v>
      </c>
      <c r="I1090" s="4">
        <f>tussenblad!Q1079</f>
        <v>0</v>
      </c>
      <c r="J1090" s="26">
        <f>tussenblad!R1079</f>
        <v>0</v>
      </c>
      <c r="K1090" s="4">
        <f>IF(tussenblad!$F1079="HC","",tussenblad!F1079)</f>
        <v>0</v>
      </c>
      <c r="L1090" s="4">
        <f>IF(tussenblad!$F1079="HC",1,0)</f>
        <v>0</v>
      </c>
      <c r="M1090" s="4" t="str">
        <f>IF(tussenblad!V1079="Uit",2,"")</f>
        <v/>
      </c>
      <c r="N1090" s="4">
        <f>tussenblad!W1079</f>
        <v>0</v>
      </c>
      <c r="O1090" s="4">
        <f>tussenblad!BV1079</f>
        <v>0</v>
      </c>
      <c r="P1090" s="4">
        <f>tussenblad!BW1079</f>
        <v>0</v>
      </c>
      <c r="Q1090" s="4">
        <f>tussenblad!BX1079</f>
        <v>0</v>
      </c>
      <c r="R1090" s="4">
        <f>tussenblad!BY1079</f>
        <v>0</v>
      </c>
      <c r="S1090" s="4">
        <f>tussenblad!BZ1079</f>
        <v>0</v>
      </c>
      <c r="T1090" s="4">
        <f>tussenblad!CA1079</f>
        <v>0</v>
      </c>
      <c r="U1090" s="4">
        <f>tussenblad!CB1079</f>
        <v>0</v>
      </c>
      <c r="V1090" s="4">
        <f>tussenblad!CC1079</f>
        <v>0</v>
      </c>
      <c r="W1090" s="4" t="s">
        <v>94</v>
      </c>
      <c r="X1090" s="4" t="s">
        <v>94</v>
      </c>
      <c r="Y1090" s="4" t="s">
        <v>94</v>
      </c>
      <c r="Z1090" s="4" t="s">
        <v>95</v>
      </c>
      <c r="AA1090" s="4" t="s">
        <v>95</v>
      </c>
      <c r="AB1090" s="4" t="s">
        <v>95</v>
      </c>
      <c r="AC1090" s="4" t="s">
        <v>91</v>
      </c>
      <c r="AD1090" s="4" t="s">
        <v>91</v>
      </c>
      <c r="AE1090" s="4">
        <v>0</v>
      </c>
      <c r="AF1090" s="4">
        <v>0</v>
      </c>
      <c r="AG1090" s="4">
        <f>tussenblad!J1079</f>
        <v>0</v>
      </c>
      <c r="AH1090" s="4">
        <f>tussenblad!I1079</f>
        <v>0</v>
      </c>
    </row>
    <row r="1091" spans="1:34" x14ac:dyDescent="0.2">
      <c r="A1091" s="4" t="s">
        <v>93</v>
      </c>
      <c r="B1091" s="4" t="str">
        <f>IF(C1091=0,"&lt;BLANK&gt;",Basisgegevens!$F$3)</f>
        <v>&lt;BLANK&gt;</v>
      </c>
      <c r="C1091" s="4">
        <f>tussenblad!E1080</f>
        <v>0</v>
      </c>
      <c r="D1091" s="4">
        <f>tussenblad!H1080</f>
        <v>0</v>
      </c>
      <c r="E1091" s="25">
        <f>tussenblad!N1080</f>
        <v>0</v>
      </c>
      <c r="F1091" s="4">
        <f>tussenblad!O1080</f>
        <v>0</v>
      </c>
      <c r="G1091" s="4">
        <f>tussenblad!P1080</f>
        <v>0</v>
      </c>
      <c r="H1091" s="25">
        <f>tussenblad!BT1080</f>
        <v>0</v>
      </c>
      <c r="I1091" s="4">
        <f>tussenblad!Q1080</f>
        <v>0</v>
      </c>
      <c r="J1091" s="26">
        <f>tussenblad!R1080</f>
        <v>0</v>
      </c>
      <c r="K1091" s="4">
        <f>IF(tussenblad!$F1080="HC","",tussenblad!F1080)</f>
        <v>0</v>
      </c>
      <c r="L1091" s="4">
        <f>IF(tussenblad!$F1080="HC",1,0)</f>
        <v>0</v>
      </c>
      <c r="M1091" s="4" t="str">
        <f>IF(tussenblad!V1080="Uit",2,"")</f>
        <v/>
      </c>
      <c r="N1091" s="4">
        <f>tussenblad!W1080</f>
        <v>0</v>
      </c>
      <c r="O1091" s="4">
        <f>tussenblad!BV1080</f>
        <v>0</v>
      </c>
      <c r="P1091" s="4">
        <f>tussenblad!BW1080</f>
        <v>0</v>
      </c>
      <c r="Q1091" s="4">
        <f>tussenblad!BX1080</f>
        <v>0</v>
      </c>
      <c r="R1091" s="4">
        <f>tussenblad!BY1080</f>
        <v>0</v>
      </c>
      <c r="S1091" s="4">
        <f>tussenblad!BZ1080</f>
        <v>0</v>
      </c>
      <c r="T1091" s="4">
        <f>tussenblad!CA1080</f>
        <v>0</v>
      </c>
      <c r="U1091" s="4">
        <f>tussenblad!CB1080</f>
        <v>0</v>
      </c>
      <c r="V1091" s="4">
        <f>tussenblad!CC1080</f>
        <v>0</v>
      </c>
      <c r="W1091" s="4" t="s">
        <v>94</v>
      </c>
      <c r="X1091" s="4" t="s">
        <v>94</v>
      </c>
      <c r="Y1091" s="4" t="s">
        <v>94</v>
      </c>
      <c r="Z1091" s="4" t="s">
        <v>95</v>
      </c>
      <c r="AA1091" s="4" t="s">
        <v>95</v>
      </c>
      <c r="AB1091" s="4" t="s">
        <v>95</v>
      </c>
      <c r="AC1091" s="4" t="s">
        <v>91</v>
      </c>
      <c r="AD1091" s="4" t="s">
        <v>91</v>
      </c>
      <c r="AE1091" s="4">
        <v>0</v>
      </c>
      <c r="AF1091" s="4">
        <v>0</v>
      </c>
      <c r="AG1091" s="4">
        <f>tussenblad!J1080</f>
        <v>0</v>
      </c>
      <c r="AH1091" s="4">
        <f>tussenblad!I1080</f>
        <v>0</v>
      </c>
    </row>
    <row r="1092" spans="1:34" x14ac:dyDescent="0.2">
      <c r="A1092" s="4" t="s">
        <v>93</v>
      </c>
      <c r="B1092" s="4" t="str">
        <f>IF(C1092=0,"&lt;BLANK&gt;",Basisgegevens!$F$3)</f>
        <v>&lt;BLANK&gt;</v>
      </c>
      <c r="C1092" s="4">
        <f>tussenblad!E1081</f>
        <v>0</v>
      </c>
      <c r="D1092" s="4">
        <f>tussenblad!H1081</f>
        <v>0</v>
      </c>
      <c r="E1092" s="25">
        <f>tussenblad!N1081</f>
        <v>0</v>
      </c>
      <c r="F1092" s="4">
        <f>tussenblad!O1081</f>
        <v>0</v>
      </c>
      <c r="G1092" s="4">
        <f>tussenblad!P1081</f>
        <v>0</v>
      </c>
      <c r="H1092" s="25">
        <f>tussenblad!BT1081</f>
        <v>0</v>
      </c>
      <c r="I1092" s="4">
        <f>tussenblad!Q1081</f>
        <v>0</v>
      </c>
      <c r="J1092" s="26">
        <f>tussenblad!R1081</f>
        <v>0</v>
      </c>
      <c r="K1092" s="4">
        <f>IF(tussenblad!$F1081="HC","",tussenblad!F1081)</f>
        <v>0</v>
      </c>
      <c r="L1092" s="4">
        <f>IF(tussenblad!$F1081="HC",1,0)</f>
        <v>0</v>
      </c>
      <c r="M1092" s="4" t="str">
        <f>IF(tussenblad!V1081="Uit",2,"")</f>
        <v/>
      </c>
      <c r="N1092" s="4">
        <f>tussenblad!W1081</f>
        <v>0</v>
      </c>
      <c r="O1092" s="4">
        <f>tussenblad!BV1081</f>
        <v>0</v>
      </c>
      <c r="P1092" s="4">
        <f>tussenblad!BW1081</f>
        <v>0</v>
      </c>
      <c r="Q1092" s="4">
        <f>tussenblad!BX1081</f>
        <v>0</v>
      </c>
      <c r="R1092" s="4">
        <f>tussenblad!BY1081</f>
        <v>0</v>
      </c>
      <c r="S1092" s="4">
        <f>tussenblad!BZ1081</f>
        <v>0</v>
      </c>
      <c r="T1092" s="4">
        <f>tussenblad!CA1081</f>
        <v>0</v>
      </c>
      <c r="U1092" s="4">
        <f>tussenblad!CB1081</f>
        <v>0</v>
      </c>
      <c r="V1092" s="4">
        <f>tussenblad!CC1081</f>
        <v>0</v>
      </c>
      <c r="W1092" s="4" t="s">
        <v>94</v>
      </c>
      <c r="X1092" s="4" t="s">
        <v>94</v>
      </c>
      <c r="Y1092" s="4" t="s">
        <v>94</v>
      </c>
      <c r="Z1092" s="4" t="s">
        <v>95</v>
      </c>
      <c r="AA1092" s="4" t="s">
        <v>95</v>
      </c>
      <c r="AB1092" s="4" t="s">
        <v>95</v>
      </c>
      <c r="AC1092" s="4" t="s">
        <v>91</v>
      </c>
      <c r="AD1092" s="4" t="s">
        <v>91</v>
      </c>
      <c r="AE1092" s="4">
        <v>0</v>
      </c>
      <c r="AF1092" s="4">
        <v>0</v>
      </c>
      <c r="AG1092" s="4">
        <f>tussenblad!J1081</f>
        <v>0</v>
      </c>
      <c r="AH1092" s="4">
        <f>tussenblad!I1081</f>
        <v>0</v>
      </c>
    </row>
    <row r="1093" spans="1:34" x14ac:dyDescent="0.2">
      <c r="A1093" s="4" t="s">
        <v>93</v>
      </c>
      <c r="B1093" s="4" t="str">
        <f>IF(C1093=0,"&lt;BLANK&gt;",Basisgegevens!$F$3)</f>
        <v>&lt;BLANK&gt;</v>
      </c>
      <c r="C1093" s="4">
        <f>tussenblad!E1082</f>
        <v>0</v>
      </c>
      <c r="D1093" s="4">
        <f>tussenblad!H1082</f>
        <v>0</v>
      </c>
      <c r="E1093" s="25">
        <f>tussenblad!N1082</f>
        <v>0</v>
      </c>
      <c r="F1093" s="4">
        <f>tussenblad!O1082</f>
        <v>0</v>
      </c>
      <c r="G1093" s="4">
        <f>tussenblad!P1082</f>
        <v>0</v>
      </c>
      <c r="H1093" s="25">
        <f>tussenblad!BT1082</f>
        <v>0</v>
      </c>
      <c r="I1093" s="4">
        <f>tussenblad!Q1082</f>
        <v>0</v>
      </c>
      <c r="J1093" s="26">
        <f>tussenblad!R1082</f>
        <v>0</v>
      </c>
      <c r="K1093" s="4">
        <f>IF(tussenblad!$F1082="HC","",tussenblad!F1082)</f>
        <v>0</v>
      </c>
      <c r="L1093" s="4">
        <f>IF(tussenblad!$F1082="HC",1,0)</f>
        <v>0</v>
      </c>
      <c r="M1093" s="4" t="str">
        <f>IF(tussenblad!V1082="Uit",2,"")</f>
        <v/>
      </c>
      <c r="N1093" s="4">
        <f>tussenblad!W1082</f>
        <v>0</v>
      </c>
      <c r="O1093" s="4">
        <f>tussenblad!BV1082</f>
        <v>0</v>
      </c>
      <c r="P1093" s="4">
        <f>tussenblad!BW1082</f>
        <v>0</v>
      </c>
      <c r="Q1093" s="4">
        <f>tussenblad!BX1082</f>
        <v>0</v>
      </c>
      <c r="R1093" s="4">
        <f>tussenblad!BY1082</f>
        <v>0</v>
      </c>
      <c r="S1093" s="4">
        <f>tussenblad!BZ1082</f>
        <v>0</v>
      </c>
      <c r="T1093" s="4">
        <f>tussenblad!CA1082</f>
        <v>0</v>
      </c>
      <c r="U1093" s="4">
        <f>tussenblad!CB1082</f>
        <v>0</v>
      </c>
      <c r="V1093" s="4">
        <f>tussenblad!CC1082</f>
        <v>0</v>
      </c>
      <c r="W1093" s="4" t="s">
        <v>94</v>
      </c>
      <c r="X1093" s="4" t="s">
        <v>94</v>
      </c>
      <c r="Y1093" s="4" t="s">
        <v>94</v>
      </c>
      <c r="Z1093" s="4" t="s">
        <v>95</v>
      </c>
      <c r="AA1093" s="4" t="s">
        <v>95</v>
      </c>
      <c r="AB1093" s="4" t="s">
        <v>95</v>
      </c>
      <c r="AC1093" s="4" t="s">
        <v>91</v>
      </c>
      <c r="AD1093" s="4" t="s">
        <v>91</v>
      </c>
      <c r="AE1093" s="4">
        <v>0</v>
      </c>
      <c r="AF1093" s="4">
        <v>0</v>
      </c>
      <c r="AG1093" s="4">
        <f>tussenblad!J1082</f>
        <v>0</v>
      </c>
      <c r="AH1093" s="4">
        <f>tussenblad!I1082</f>
        <v>0</v>
      </c>
    </row>
    <row r="1094" spans="1:34" x14ac:dyDescent="0.2">
      <c r="A1094" s="4" t="s">
        <v>93</v>
      </c>
      <c r="B1094" s="4" t="str">
        <f>IF(C1094=0,"&lt;BLANK&gt;",Basisgegevens!$F$3)</f>
        <v>&lt;BLANK&gt;</v>
      </c>
      <c r="C1094" s="4">
        <f>tussenblad!E1083</f>
        <v>0</v>
      </c>
      <c r="D1094" s="4">
        <f>tussenblad!H1083</f>
        <v>0</v>
      </c>
      <c r="E1094" s="25">
        <f>tussenblad!N1083</f>
        <v>0</v>
      </c>
      <c r="F1094" s="4">
        <f>tussenblad!O1083</f>
        <v>0</v>
      </c>
      <c r="G1094" s="4">
        <f>tussenblad!P1083</f>
        <v>0</v>
      </c>
      <c r="H1094" s="25">
        <f>tussenblad!BT1083</f>
        <v>0</v>
      </c>
      <c r="I1094" s="4">
        <f>tussenblad!Q1083</f>
        <v>0</v>
      </c>
      <c r="J1094" s="26">
        <f>tussenblad!R1083</f>
        <v>0</v>
      </c>
      <c r="K1094" s="4">
        <f>IF(tussenblad!$F1083="HC","",tussenblad!F1083)</f>
        <v>0</v>
      </c>
      <c r="L1094" s="4">
        <f>IF(tussenblad!$F1083="HC",1,0)</f>
        <v>0</v>
      </c>
      <c r="M1094" s="4" t="str">
        <f>IF(tussenblad!V1083="Uit",2,"")</f>
        <v/>
      </c>
      <c r="N1094" s="4">
        <f>tussenblad!W1083</f>
        <v>0</v>
      </c>
      <c r="O1094" s="4">
        <f>tussenblad!BV1083</f>
        <v>0</v>
      </c>
      <c r="P1094" s="4">
        <f>tussenblad!BW1083</f>
        <v>0</v>
      </c>
      <c r="Q1094" s="4">
        <f>tussenblad!BX1083</f>
        <v>0</v>
      </c>
      <c r="R1094" s="4">
        <f>tussenblad!BY1083</f>
        <v>0</v>
      </c>
      <c r="S1094" s="4">
        <f>tussenblad!BZ1083</f>
        <v>0</v>
      </c>
      <c r="T1094" s="4">
        <f>tussenblad!CA1083</f>
        <v>0</v>
      </c>
      <c r="U1094" s="4">
        <f>tussenblad!CB1083</f>
        <v>0</v>
      </c>
      <c r="V1094" s="4">
        <f>tussenblad!CC1083</f>
        <v>0</v>
      </c>
      <c r="W1094" s="4" t="s">
        <v>94</v>
      </c>
      <c r="X1094" s="4" t="s">
        <v>94</v>
      </c>
      <c r="Y1094" s="4" t="s">
        <v>94</v>
      </c>
      <c r="Z1094" s="4" t="s">
        <v>95</v>
      </c>
      <c r="AA1094" s="4" t="s">
        <v>95</v>
      </c>
      <c r="AB1094" s="4" t="s">
        <v>95</v>
      </c>
      <c r="AC1094" s="4" t="s">
        <v>91</v>
      </c>
      <c r="AD1094" s="4" t="s">
        <v>91</v>
      </c>
      <c r="AE1094" s="4">
        <v>0</v>
      </c>
      <c r="AF1094" s="4">
        <v>0</v>
      </c>
      <c r="AG1094" s="4">
        <f>tussenblad!J1083</f>
        <v>0</v>
      </c>
      <c r="AH1094" s="4">
        <f>tussenblad!I1083</f>
        <v>0</v>
      </c>
    </row>
    <row r="1095" spans="1:34" x14ac:dyDescent="0.2">
      <c r="A1095" s="4" t="s">
        <v>93</v>
      </c>
      <c r="B1095" s="4" t="str">
        <f>IF(C1095=0,"&lt;BLANK&gt;",Basisgegevens!$F$3)</f>
        <v>&lt;BLANK&gt;</v>
      </c>
      <c r="C1095" s="4">
        <f>tussenblad!E1084</f>
        <v>0</v>
      </c>
      <c r="D1095" s="4">
        <f>tussenblad!H1084</f>
        <v>0</v>
      </c>
      <c r="E1095" s="25">
        <f>tussenblad!N1084</f>
        <v>0</v>
      </c>
      <c r="F1095" s="4">
        <f>tussenblad!O1084</f>
        <v>0</v>
      </c>
      <c r="G1095" s="4">
        <f>tussenblad!P1084</f>
        <v>0</v>
      </c>
      <c r="H1095" s="25">
        <f>tussenblad!BT1084</f>
        <v>0</v>
      </c>
      <c r="I1095" s="4">
        <f>tussenblad!Q1084</f>
        <v>0</v>
      </c>
      <c r="J1095" s="26">
        <f>tussenblad!R1084</f>
        <v>0</v>
      </c>
      <c r="K1095" s="4">
        <f>IF(tussenblad!$F1084="HC","",tussenblad!F1084)</f>
        <v>0</v>
      </c>
      <c r="L1095" s="4">
        <f>IF(tussenblad!$F1084="HC",1,0)</f>
        <v>0</v>
      </c>
      <c r="M1095" s="4" t="str">
        <f>IF(tussenblad!V1084="Uit",2,"")</f>
        <v/>
      </c>
      <c r="N1095" s="4">
        <f>tussenblad!W1084</f>
        <v>0</v>
      </c>
      <c r="O1095" s="4">
        <f>tussenblad!BV1084</f>
        <v>0</v>
      </c>
      <c r="P1095" s="4">
        <f>tussenblad!BW1084</f>
        <v>0</v>
      </c>
      <c r="Q1095" s="4">
        <f>tussenblad!BX1084</f>
        <v>0</v>
      </c>
      <c r="R1095" s="4">
        <f>tussenblad!BY1084</f>
        <v>0</v>
      </c>
      <c r="S1095" s="4">
        <f>tussenblad!BZ1084</f>
        <v>0</v>
      </c>
      <c r="T1095" s="4">
        <f>tussenblad!CA1084</f>
        <v>0</v>
      </c>
      <c r="U1095" s="4">
        <f>tussenblad!CB1084</f>
        <v>0</v>
      </c>
      <c r="V1095" s="4">
        <f>tussenblad!CC1084</f>
        <v>0</v>
      </c>
      <c r="W1095" s="4" t="s">
        <v>94</v>
      </c>
      <c r="X1095" s="4" t="s">
        <v>94</v>
      </c>
      <c r="Y1095" s="4" t="s">
        <v>94</v>
      </c>
      <c r="Z1095" s="4" t="s">
        <v>95</v>
      </c>
      <c r="AA1095" s="4" t="s">
        <v>95</v>
      </c>
      <c r="AB1095" s="4" t="s">
        <v>95</v>
      </c>
      <c r="AC1095" s="4" t="s">
        <v>91</v>
      </c>
      <c r="AD1095" s="4" t="s">
        <v>91</v>
      </c>
      <c r="AE1095" s="4">
        <v>0</v>
      </c>
      <c r="AF1095" s="4">
        <v>0</v>
      </c>
      <c r="AG1095" s="4">
        <f>tussenblad!J1084</f>
        <v>0</v>
      </c>
      <c r="AH1095" s="4">
        <f>tussenblad!I1084</f>
        <v>0</v>
      </c>
    </row>
    <row r="1096" spans="1:34" x14ac:dyDescent="0.2">
      <c r="A1096" s="4" t="s">
        <v>93</v>
      </c>
      <c r="B1096" s="4" t="str">
        <f>IF(C1096=0,"&lt;BLANK&gt;",Basisgegevens!$F$3)</f>
        <v>&lt;BLANK&gt;</v>
      </c>
      <c r="C1096" s="4">
        <f>tussenblad!E1085</f>
        <v>0</v>
      </c>
      <c r="D1096" s="4">
        <f>tussenblad!H1085</f>
        <v>0</v>
      </c>
      <c r="E1096" s="25">
        <f>tussenblad!N1085</f>
        <v>0</v>
      </c>
      <c r="F1096" s="4">
        <f>tussenblad!O1085</f>
        <v>0</v>
      </c>
      <c r="G1096" s="4">
        <f>tussenblad!P1085</f>
        <v>0</v>
      </c>
      <c r="H1096" s="25">
        <f>tussenblad!BT1085</f>
        <v>0</v>
      </c>
      <c r="I1096" s="4">
        <f>tussenblad!Q1085</f>
        <v>0</v>
      </c>
      <c r="J1096" s="26">
        <f>tussenblad!R1085</f>
        <v>0</v>
      </c>
      <c r="K1096" s="4">
        <f>IF(tussenblad!$F1085="HC","",tussenblad!F1085)</f>
        <v>0</v>
      </c>
      <c r="L1096" s="4">
        <f>IF(tussenblad!$F1085="HC",1,0)</f>
        <v>0</v>
      </c>
      <c r="M1096" s="4" t="str">
        <f>IF(tussenblad!V1085="Uit",2,"")</f>
        <v/>
      </c>
      <c r="N1096" s="4">
        <f>tussenblad!W1085</f>
        <v>0</v>
      </c>
      <c r="O1096" s="4">
        <f>tussenblad!BV1085</f>
        <v>0</v>
      </c>
      <c r="P1096" s="4">
        <f>tussenblad!BW1085</f>
        <v>0</v>
      </c>
      <c r="Q1096" s="4">
        <f>tussenblad!BX1085</f>
        <v>0</v>
      </c>
      <c r="R1096" s="4">
        <f>tussenblad!BY1085</f>
        <v>0</v>
      </c>
      <c r="S1096" s="4">
        <f>tussenblad!BZ1085</f>
        <v>0</v>
      </c>
      <c r="T1096" s="4">
        <f>tussenblad!CA1085</f>
        <v>0</v>
      </c>
      <c r="U1096" s="4">
        <f>tussenblad!CB1085</f>
        <v>0</v>
      </c>
      <c r="V1096" s="4">
        <f>tussenblad!CC1085</f>
        <v>0</v>
      </c>
      <c r="W1096" s="4" t="s">
        <v>94</v>
      </c>
      <c r="X1096" s="4" t="s">
        <v>94</v>
      </c>
      <c r="Y1096" s="4" t="s">
        <v>94</v>
      </c>
      <c r="Z1096" s="4" t="s">
        <v>95</v>
      </c>
      <c r="AA1096" s="4" t="s">
        <v>95</v>
      </c>
      <c r="AB1096" s="4" t="s">
        <v>95</v>
      </c>
      <c r="AC1096" s="4" t="s">
        <v>91</v>
      </c>
      <c r="AD1096" s="4" t="s">
        <v>91</v>
      </c>
      <c r="AE1096" s="4">
        <v>0</v>
      </c>
      <c r="AF1096" s="4">
        <v>0</v>
      </c>
      <c r="AG1096" s="4">
        <f>tussenblad!J1085</f>
        <v>0</v>
      </c>
      <c r="AH1096" s="4">
        <f>tussenblad!I1085</f>
        <v>0</v>
      </c>
    </row>
    <row r="1097" spans="1:34" x14ac:dyDescent="0.2">
      <c r="A1097" s="4" t="s">
        <v>93</v>
      </c>
      <c r="B1097" s="4" t="str">
        <f>IF(C1097=0,"&lt;BLANK&gt;",Basisgegevens!$F$3)</f>
        <v>&lt;BLANK&gt;</v>
      </c>
      <c r="C1097" s="4">
        <f>tussenblad!E1086</f>
        <v>0</v>
      </c>
      <c r="D1097" s="4">
        <f>tussenblad!H1086</f>
        <v>0</v>
      </c>
      <c r="E1097" s="25">
        <f>tussenblad!N1086</f>
        <v>0</v>
      </c>
      <c r="F1097" s="4">
        <f>tussenblad!O1086</f>
        <v>0</v>
      </c>
      <c r="G1097" s="4">
        <f>tussenblad!P1086</f>
        <v>0</v>
      </c>
      <c r="H1097" s="25">
        <f>tussenblad!BT1086</f>
        <v>0</v>
      </c>
      <c r="I1097" s="4">
        <f>tussenblad!Q1086</f>
        <v>0</v>
      </c>
      <c r="J1097" s="26">
        <f>tussenblad!R1086</f>
        <v>0</v>
      </c>
      <c r="K1097" s="4">
        <f>IF(tussenblad!$F1086="HC","",tussenblad!F1086)</f>
        <v>0</v>
      </c>
      <c r="L1097" s="4">
        <f>IF(tussenblad!$F1086="HC",1,0)</f>
        <v>0</v>
      </c>
      <c r="M1097" s="4" t="str">
        <f>IF(tussenblad!V1086="Uit",2,"")</f>
        <v/>
      </c>
      <c r="N1097" s="4">
        <f>tussenblad!W1086</f>
        <v>0</v>
      </c>
      <c r="O1097" s="4">
        <f>tussenblad!BV1086</f>
        <v>0</v>
      </c>
      <c r="P1097" s="4">
        <f>tussenblad!BW1086</f>
        <v>0</v>
      </c>
      <c r="Q1097" s="4">
        <f>tussenblad!BX1086</f>
        <v>0</v>
      </c>
      <c r="R1097" s="4">
        <f>tussenblad!BY1086</f>
        <v>0</v>
      </c>
      <c r="S1097" s="4">
        <f>tussenblad!BZ1086</f>
        <v>0</v>
      </c>
      <c r="T1097" s="4">
        <f>tussenblad!CA1086</f>
        <v>0</v>
      </c>
      <c r="U1097" s="4">
        <f>tussenblad!CB1086</f>
        <v>0</v>
      </c>
      <c r="V1097" s="4">
        <f>tussenblad!CC1086</f>
        <v>0</v>
      </c>
      <c r="W1097" s="4" t="s">
        <v>94</v>
      </c>
      <c r="X1097" s="4" t="s">
        <v>94</v>
      </c>
      <c r="Y1097" s="4" t="s">
        <v>94</v>
      </c>
      <c r="Z1097" s="4" t="s">
        <v>95</v>
      </c>
      <c r="AA1097" s="4" t="s">
        <v>95</v>
      </c>
      <c r="AB1097" s="4" t="s">
        <v>95</v>
      </c>
      <c r="AC1097" s="4" t="s">
        <v>91</v>
      </c>
      <c r="AD1097" s="4" t="s">
        <v>91</v>
      </c>
      <c r="AE1097" s="4">
        <v>0</v>
      </c>
      <c r="AF1097" s="4">
        <v>0</v>
      </c>
      <c r="AG1097" s="4">
        <f>tussenblad!J1086</f>
        <v>0</v>
      </c>
      <c r="AH1097" s="4">
        <f>tussenblad!I1086</f>
        <v>0</v>
      </c>
    </row>
    <row r="1098" spans="1:34" x14ac:dyDescent="0.2">
      <c r="A1098" s="4" t="s">
        <v>93</v>
      </c>
      <c r="B1098" s="4" t="str">
        <f>IF(C1098=0,"&lt;BLANK&gt;",Basisgegevens!$F$3)</f>
        <v>&lt;BLANK&gt;</v>
      </c>
      <c r="C1098" s="4">
        <f>tussenblad!E1087</f>
        <v>0</v>
      </c>
      <c r="D1098" s="4">
        <f>tussenblad!H1087</f>
        <v>0</v>
      </c>
      <c r="E1098" s="25">
        <f>tussenblad!N1087</f>
        <v>0</v>
      </c>
      <c r="F1098" s="4">
        <f>tussenblad!O1087</f>
        <v>0</v>
      </c>
      <c r="G1098" s="4">
        <f>tussenblad!P1087</f>
        <v>0</v>
      </c>
      <c r="H1098" s="25">
        <f>tussenblad!BT1087</f>
        <v>0</v>
      </c>
      <c r="I1098" s="4">
        <f>tussenblad!Q1087</f>
        <v>0</v>
      </c>
      <c r="J1098" s="26">
        <f>tussenblad!R1087</f>
        <v>0</v>
      </c>
      <c r="K1098" s="4">
        <f>IF(tussenblad!$F1087="HC","",tussenblad!F1087)</f>
        <v>0</v>
      </c>
      <c r="L1098" s="4">
        <f>IF(tussenblad!$F1087="HC",1,0)</f>
        <v>0</v>
      </c>
      <c r="M1098" s="4" t="str">
        <f>IF(tussenblad!V1087="Uit",2,"")</f>
        <v/>
      </c>
      <c r="N1098" s="4">
        <f>tussenblad!W1087</f>
        <v>0</v>
      </c>
      <c r="O1098" s="4">
        <f>tussenblad!BV1087</f>
        <v>0</v>
      </c>
      <c r="P1098" s="4">
        <f>tussenblad!BW1087</f>
        <v>0</v>
      </c>
      <c r="Q1098" s="4">
        <f>tussenblad!BX1087</f>
        <v>0</v>
      </c>
      <c r="R1098" s="4">
        <f>tussenblad!BY1087</f>
        <v>0</v>
      </c>
      <c r="S1098" s="4">
        <f>tussenblad!BZ1087</f>
        <v>0</v>
      </c>
      <c r="T1098" s="4">
        <f>tussenblad!CA1087</f>
        <v>0</v>
      </c>
      <c r="U1098" s="4">
        <f>tussenblad!CB1087</f>
        <v>0</v>
      </c>
      <c r="V1098" s="4">
        <f>tussenblad!CC1087</f>
        <v>0</v>
      </c>
      <c r="W1098" s="4" t="s">
        <v>94</v>
      </c>
      <c r="X1098" s="4" t="s">
        <v>94</v>
      </c>
      <c r="Y1098" s="4" t="s">
        <v>94</v>
      </c>
      <c r="Z1098" s="4" t="s">
        <v>95</v>
      </c>
      <c r="AA1098" s="4" t="s">
        <v>95</v>
      </c>
      <c r="AB1098" s="4" t="s">
        <v>95</v>
      </c>
      <c r="AC1098" s="4" t="s">
        <v>91</v>
      </c>
      <c r="AD1098" s="4" t="s">
        <v>91</v>
      </c>
      <c r="AE1098" s="4">
        <v>0</v>
      </c>
      <c r="AF1098" s="4">
        <v>0</v>
      </c>
      <c r="AG1098" s="4">
        <f>tussenblad!J1087</f>
        <v>0</v>
      </c>
      <c r="AH1098" s="4">
        <f>tussenblad!I1087</f>
        <v>0</v>
      </c>
    </row>
    <row r="1099" spans="1:34" x14ac:dyDescent="0.2">
      <c r="A1099" s="4" t="s">
        <v>93</v>
      </c>
      <c r="B1099" s="4" t="str">
        <f>IF(C1099=0,"&lt;BLANK&gt;",Basisgegevens!$F$3)</f>
        <v>&lt;BLANK&gt;</v>
      </c>
      <c r="C1099" s="4">
        <f>tussenblad!E1088</f>
        <v>0</v>
      </c>
      <c r="D1099" s="4">
        <f>tussenblad!H1088</f>
        <v>0</v>
      </c>
      <c r="E1099" s="25">
        <f>tussenblad!N1088</f>
        <v>0</v>
      </c>
      <c r="F1099" s="4">
        <f>tussenblad!O1088</f>
        <v>0</v>
      </c>
      <c r="G1099" s="4">
        <f>tussenblad!P1088</f>
        <v>0</v>
      </c>
      <c r="H1099" s="25">
        <f>tussenblad!BT1088</f>
        <v>0</v>
      </c>
      <c r="I1099" s="4">
        <f>tussenblad!Q1088</f>
        <v>0</v>
      </c>
      <c r="J1099" s="26">
        <f>tussenblad!R1088</f>
        <v>0</v>
      </c>
      <c r="K1099" s="4">
        <f>IF(tussenblad!$F1088="HC","",tussenblad!F1088)</f>
        <v>0</v>
      </c>
      <c r="L1099" s="4">
        <f>IF(tussenblad!$F1088="HC",1,0)</f>
        <v>0</v>
      </c>
      <c r="M1099" s="4" t="str">
        <f>IF(tussenblad!V1088="Uit",2,"")</f>
        <v/>
      </c>
      <c r="N1099" s="4">
        <f>tussenblad!W1088</f>
        <v>0</v>
      </c>
      <c r="O1099" s="4">
        <f>tussenblad!BV1088</f>
        <v>0</v>
      </c>
      <c r="P1099" s="4">
        <f>tussenblad!BW1088</f>
        <v>0</v>
      </c>
      <c r="Q1099" s="4">
        <f>tussenblad!BX1088</f>
        <v>0</v>
      </c>
      <c r="R1099" s="4">
        <f>tussenblad!BY1088</f>
        <v>0</v>
      </c>
      <c r="S1099" s="4">
        <f>tussenblad!BZ1088</f>
        <v>0</v>
      </c>
      <c r="T1099" s="4">
        <f>tussenblad!CA1088</f>
        <v>0</v>
      </c>
      <c r="U1099" s="4">
        <f>tussenblad!CB1088</f>
        <v>0</v>
      </c>
      <c r="V1099" s="4">
        <f>tussenblad!CC1088</f>
        <v>0</v>
      </c>
      <c r="W1099" s="4" t="s">
        <v>94</v>
      </c>
      <c r="X1099" s="4" t="s">
        <v>94</v>
      </c>
      <c r="Y1099" s="4" t="s">
        <v>94</v>
      </c>
      <c r="Z1099" s="4" t="s">
        <v>95</v>
      </c>
      <c r="AA1099" s="4" t="s">
        <v>95</v>
      </c>
      <c r="AB1099" s="4" t="s">
        <v>95</v>
      </c>
      <c r="AC1099" s="4" t="s">
        <v>91</v>
      </c>
      <c r="AD1099" s="4" t="s">
        <v>91</v>
      </c>
      <c r="AE1099" s="4">
        <v>0</v>
      </c>
      <c r="AF1099" s="4">
        <v>0</v>
      </c>
      <c r="AG1099" s="4">
        <f>tussenblad!J1088</f>
        <v>0</v>
      </c>
      <c r="AH1099" s="4">
        <f>tussenblad!I1088</f>
        <v>0</v>
      </c>
    </row>
    <row r="1100" spans="1:34" x14ac:dyDescent="0.2">
      <c r="A1100" s="4" t="s">
        <v>93</v>
      </c>
      <c r="B1100" s="4" t="str">
        <f>IF(C1100=0,"&lt;BLANK&gt;",Basisgegevens!$F$3)</f>
        <v>&lt;BLANK&gt;</v>
      </c>
      <c r="C1100" s="4">
        <f>tussenblad!E1089</f>
        <v>0</v>
      </c>
      <c r="D1100" s="4">
        <f>tussenblad!H1089</f>
        <v>0</v>
      </c>
      <c r="E1100" s="25">
        <f>tussenblad!N1089</f>
        <v>0</v>
      </c>
      <c r="F1100" s="4">
        <f>tussenblad!O1089</f>
        <v>0</v>
      </c>
      <c r="G1100" s="4">
        <f>tussenblad!P1089</f>
        <v>0</v>
      </c>
      <c r="H1100" s="25">
        <f>tussenblad!BT1089</f>
        <v>0</v>
      </c>
      <c r="I1100" s="4">
        <f>tussenblad!Q1089</f>
        <v>0</v>
      </c>
      <c r="J1100" s="26">
        <f>tussenblad!R1089</f>
        <v>0</v>
      </c>
      <c r="K1100" s="4">
        <f>IF(tussenblad!$F1089="HC","",tussenblad!F1089)</f>
        <v>0</v>
      </c>
      <c r="L1100" s="4">
        <f>IF(tussenblad!$F1089="HC",1,0)</f>
        <v>0</v>
      </c>
      <c r="M1100" s="4" t="str">
        <f>IF(tussenblad!V1089="Uit",2,"")</f>
        <v/>
      </c>
      <c r="N1100" s="4">
        <f>tussenblad!W1089</f>
        <v>0</v>
      </c>
      <c r="O1100" s="4">
        <f>tussenblad!BV1089</f>
        <v>0</v>
      </c>
      <c r="P1100" s="4">
        <f>tussenblad!BW1089</f>
        <v>0</v>
      </c>
      <c r="Q1100" s="4">
        <f>tussenblad!BX1089</f>
        <v>0</v>
      </c>
      <c r="R1100" s="4">
        <f>tussenblad!BY1089</f>
        <v>0</v>
      </c>
      <c r="S1100" s="4">
        <f>tussenblad!BZ1089</f>
        <v>0</v>
      </c>
      <c r="T1100" s="4">
        <f>tussenblad!CA1089</f>
        <v>0</v>
      </c>
      <c r="U1100" s="4">
        <f>tussenblad!CB1089</f>
        <v>0</v>
      </c>
      <c r="V1100" s="4">
        <f>tussenblad!CC1089</f>
        <v>0</v>
      </c>
      <c r="W1100" s="4" t="s">
        <v>94</v>
      </c>
      <c r="X1100" s="4" t="s">
        <v>94</v>
      </c>
      <c r="Y1100" s="4" t="s">
        <v>94</v>
      </c>
      <c r="Z1100" s="4" t="s">
        <v>95</v>
      </c>
      <c r="AA1100" s="4" t="s">
        <v>95</v>
      </c>
      <c r="AB1100" s="4" t="s">
        <v>95</v>
      </c>
      <c r="AC1100" s="4" t="s">
        <v>91</v>
      </c>
      <c r="AD1100" s="4" t="s">
        <v>91</v>
      </c>
      <c r="AE1100" s="4">
        <v>0</v>
      </c>
      <c r="AF1100" s="4">
        <v>0</v>
      </c>
      <c r="AG1100" s="4">
        <f>tussenblad!J1089</f>
        <v>0</v>
      </c>
      <c r="AH1100" s="4">
        <f>tussenblad!I1089</f>
        <v>0</v>
      </c>
    </row>
    <row r="1101" spans="1:34" x14ac:dyDescent="0.2">
      <c r="A1101" s="4" t="s">
        <v>93</v>
      </c>
      <c r="B1101" s="4" t="str">
        <f>IF(C1101=0,"&lt;BLANK&gt;",Basisgegevens!$F$3)</f>
        <v>&lt;BLANK&gt;</v>
      </c>
      <c r="C1101" s="4">
        <f>tussenblad!E1090</f>
        <v>0</v>
      </c>
      <c r="D1101" s="4">
        <f>tussenblad!H1090</f>
        <v>0</v>
      </c>
      <c r="E1101" s="25">
        <f>tussenblad!N1090</f>
        <v>0</v>
      </c>
      <c r="F1101" s="4">
        <f>tussenblad!O1090</f>
        <v>0</v>
      </c>
      <c r="G1101" s="4">
        <f>tussenblad!P1090</f>
        <v>0</v>
      </c>
      <c r="H1101" s="25">
        <f>tussenblad!BT1090</f>
        <v>0</v>
      </c>
      <c r="I1101" s="4">
        <f>tussenblad!Q1090</f>
        <v>0</v>
      </c>
      <c r="J1101" s="26">
        <f>tussenblad!R1090</f>
        <v>0</v>
      </c>
      <c r="K1101" s="4">
        <f>IF(tussenblad!$F1090="HC","",tussenblad!F1090)</f>
        <v>0</v>
      </c>
      <c r="L1101" s="4">
        <f>IF(tussenblad!$F1090="HC",1,0)</f>
        <v>0</v>
      </c>
      <c r="M1101" s="4" t="str">
        <f>IF(tussenblad!V1090="Uit",2,"")</f>
        <v/>
      </c>
      <c r="N1101" s="4">
        <f>tussenblad!W1090</f>
        <v>0</v>
      </c>
      <c r="O1101" s="4">
        <f>tussenblad!BV1090</f>
        <v>0</v>
      </c>
      <c r="P1101" s="4">
        <f>tussenblad!BW1090</f>
        <v>0</v>
      </c>
      <c r="Q1101" s="4">
        <f>tussenblad!BX1090</f>
        <v>0</v>
      </c>
      <c r="R1101" s="4">
        <f>tussenblad!BY1090</f>
        <v>0</v>
      </c>
      <c r="S1101" s="4">
        <f>tussenblad!BZ1090</f>
        <v>0</v>
      </c>
      <c r="T1101" s="4">
        <f>tussenblad!CA1090</f>
        <v>0</v>
      </c>
      <c r="U1101" s="4">
        <f>tussenblad!CB1090</f>
        <v>0</v>
      </c>
      <c r="V1101" s="4">
        <f>tussenblad!CC1090</f>
        <v>0</v>
      </c>
      <c r="W1101" s="4" t="s">
        <v>94</v>
      </c>
      <c r="X1101" s="4" t="s">
        <v>94</v>
      </c>
      <c r="Y1101" s="4" t="s">
        <v>94</v>
      </c>
      <c r="Z1101" s="4" t="s">
        <v>95</v>
      </c>
      <c r="AA1101" s="4" t="s">
        <v>95</v>
      </c>
      <c r="AB1101" s="4" t="s">
        <v>95</v>
      </c>
      <c r="AC1101" s="4" t="s">
        <v>91</v>
      </c>
      <c r="AD1101" s="4" t="s">
        <v>91</v>
      </c>
      <c r="AE1101" s="4">
        <v>0</v>
      </c>
      <c r="AF1101" s="4">
        <v>0</v>
      </c>
      <c r="AG1101" s="4">
        <f>tussenblad!J1090</f>
        <v>0</v>
      </c>
      <c r="AH1101" s="4">
        <f>tussenblad!I1090</f>
        <v>0</v>
      </c>
    </row>
    <row r="1102" spans="1:34" x14ac:dyDescent="0.2">
      <c r="A1102" s="4" t="s">
        <v>93</v>
      </c>
      <c r="B1102" s="4" t="str">
        <f>IF(C1102=0,"&lt;BLANK&gt;",Basisgegevens!$F$3)</f>
        <v>&lt;BLANK&gt;</v>
      </c>
      <c r="C1102" s="4">
        <f>tussenblad!E1091</f>
        <v>0</v>
      </c>
      <c r="D1102" s="4">
        <f>tussenblad!H1091</f>
        <v>0</v>
      </c>
      <c r="E1102" s="25">
        <f>tussenblad!N1091</f>
        <v>0</v>
      </c>
      <c r="F1102" s="4">
        <f>tussenblad!O1091</f>
        <v>0</v>
      </c>
      <c r="G1102" s="4">
        <f>tussenblad!P1091</f>
        <v>0</v>
      </c>
      <c r="H1102" s="25">
        <f>tussenblad!BT1091</f>
        <v>0</v>
      </c>
      <c r="I1102" s="4">
        <f>tussenblad!Q1091</f>
        <v>0</v>
      </c>
      <c r="J1102" s="26">
        <f>tussenblad!R1091</f>
        <v>0</v>
      </c>
      <c r="K1102" s="4">
        <f>IF(tussenblad!$F1091="HC","",tussenblad!F1091)</f>
        <v>0</v>
      </c>
      <c r="L1102" s="4">
        <f>IF(tussenblad!$F1091="HC",1,0)</f>
        <v>0</v>
      </c>
      <c r="M1102" s="4" t="str">
        <f>IF(tussenblad!V1091="Uit",2,"")</f>
        <v/>
      </c>
      <c r="N1102" s="4">
        <f>tussenblad!W1091</f>
        <v>0</v>
      </c>
      <c r="O1102" s="4">
        <f>tussenblad!BV1091</f>
        <v>0</v>
      </c>
      <c r="P1102" s="4">
        <f>tussenblad!BW1091</f>
        <v>0</v>
      </c>
      <c r="Q1102" s="4">
        <f>tussenblad!BX1091</f>
        <v>0</v>
      </c>
      <c r="R1102" s="4">
        <f>tussenblad!BY1091</f>
        <v>0</v>
      </c>
      <c r="S1102" s="4">
        <f>tussenblad!BZ1091</f>
        <v>0</v>
      </c>
      <c r="T1102" s="4">
        <f>tussenblad!CA1091</f>
        <v>0</v>
      </c>
      <c r="U1102" s="4">
        <f>tussenblad!CB1091</f>
        <v>0</v>
      </c>
      <c r="V1102" s="4">
        <f>tussenblad!CC1091</f>
        <v>0</v>
      </c>
      <c r="W1102" s="4" t="s">
        <v>94</v>
      </c>
      <c r="X1102" s="4" t="s">
        <v>94</v>
      </c>
      <c r="Y1102" s="4" t="s">
        <v>94</v>
      </c>
      <c r="Z1102" s="4" t="s">
        <v>95</v>
      </c>
      <c r="AA1102" s="4" t="s">
        <v>95</v>
      </c>
      <c r="AB1102" s="4" t="s">
        <v>95</v>
      </c>
      <c r="AC1102" s="4" t="s">
        <v>91</v>
      </c>
      <c r="AD1102" s="4" t="s">
        <v>91</v>
      </c>
      <c r="AE1102" s="4">
        <v>0</v>
      </c>
      <c r="AF1102" s="4">
        <v>0</v>
      </c>
      <c r="AG1102" s="4">
        <f>tussenblad!J1091</f>
        <v>0</v>
      </c>
      <c r="AH1102" s="4">
        <f>tussenblad!I1091</f>
        <v>0</v>
      </c>
    </row>
    <row r="1103" spans="1:34" x14ac:dyDescent="0.2">
      <c r="A1103" s="4" t="s">
        <v>93</v>
      </c>
      <c r="B1103" s="4" t="str">
        <f>IF(C1103=0,"&lt;BLANK&gt;",Basisgegevens!$F$3)</f>
        <v>&lt;BLANK&gt;</v>
      </c>
      <c r="C1103" s="4">
        <f>tussenblad!E1092</f>
        <v>0</v>
      </c>
      <c r="D1103" s="4">
        <f>tussenblad!H1092</f>
        <v>0</v>
      </c>
      <c r="E1103" s="25">
        <f>tussenblad!N1092</f>
        <v>0</v>
      </c>
      <c r="F1103" s="4">
        <f>tussenblad!O1092</f>
        <v>0</v>
      </c>
      <c r="G1103" s="4">
        <f>tussenblad!P1092</f>
        <v>0</v>
      </c>
      <c r="H1103" s="25">
        <f>tussenblad!BT1092</f>
        <v>0</v>
      </c>
      <c r="I1103" s="4">
        <f>tussenblad!Q1092</f>
        <v>0</v>
      </c>
      <c r="J1103" s="26">
        <f>tussenblad!R1092</f>
        <v>0</v>
      </c>
      <c r="K1103" s="4">
        <f>IF(tussenblad!$F1092="HC","",tussenblad!F1092)</f>
        <v>0</v>
      </c>
      <c r="L1103" s="4">
        <f>IF(tussenblad!$F1092="HC",1,0)</f>
        <v>0</v>
      </c>
      <c r="M1103" s="4" t="str">
        <f>IF(tussenblad!V1092="Uit",2,"")</f>
        <v/>
      </c>
      <c r="N1103" s="4">
        <f>tussenblad!W1092</f>
        <v>0</v>
      </c>
      <c r="O1103" s="4">
        <f>tussenblad!BV1092</f>
        <v>0</v>
      </c>
      <c r="P1103" s="4">
        <f>tussenblad!BW1092</f>
        <v>0</v>
      </c>
      <c r="Q1103" s="4">
        <f>tussenblad!BX1092</f>
        <v>0</v>
      </c>
      <c r="R1103" s="4">
        <f>tussenblad!BY1092</f>
        <v>0</v>
      </c>
      <c r="S1103" s="4">
        <f>tussenblad!BZ1092</f>
        <v>0</v>
      </c>
      <c r="T1103" s="4">
        <f>tussenblad!CA1092</f>
        <v>0</v>
      </c>
      <c r="U1103" s="4">
        <f>tussenblad!CB1092</f>
        <v>0</v>
      </c>
      <c r="V1103" s="4">
        <f>tussenblad!CC1092</f>
        <v>0</v>
      </c>
      <c r="W1103" s="4" t="s">
        <v>94</v>
      </c>
      <c r="X1103" s="4" t="s">
        <v>94</v>
      </c>
      <c r="Y1103" s="4" t="s">
        <v>94</v>
      </c>
      <c r="Z1103" s="4" t="s">
        <v>95</v>
      </c>
      <c r="AA1103" s="4" t="s">
        <v>95</v>
      </c>
      <c r="AB1103" s="4" t="s">
        <v>95</v>
      </c>
      <c r="AC1103" s="4" t="s">
        <v>91</v>
      </c>
      <c r="AD1103" s="4" t="s">
        <v>91</v>
      </c>
      <c r="AE1103" s="4">
        <v>0</v>
      </c>
      <c r="AF1103" s="4">
        <v>0</v>
      </c>
      <c r="AG1103" s="4">
        <f>tussenblad!J1092</f>
        <v>0</v>
      </c>
      <c r="AH1103" s="4">
        <f>tussenblad!I1092</f>
        <v>0</v>
      </c>
    </row>
    <row r="1104" spans="1:34" x14ac:dyDescent="0.2">
      <c r="A1104" s="4" t="s">
        <v>93</v>
      </c>
      <c r="B1104" s="4" t="str">
        <f>IF(C1104=0,"&lt;BLANK&gt;",Basisgegevens!$F$3)</f>
        <v>&lt;BLANK&gt;</v>
      </c>
      <c r="C1104" s="4">
        <f>tussenblad!E1093</f>
        <v>0</v>
      </c>
      <c r="D1104" s="4">
        <f>tussenblad!H1093</f>
        <v>0</v>
      </c>
      <c r="E1104" s="25">
        <f>tussenblad!N1093</f>
        <v>0</v>
      </c>
      <c r="F1104" s="4">
        <f>tussenblad!O1093</f>
        <v>0</v>
      </c>
      <c r="G1104" s="4">
        <f>tussenblad!P1093</f>
        <v>0</v>
      </c>
      <c r="H1104" s="25">
        <f>tussenblad!BT1093</f>
        <v>0</v>
      </c>
      <c r="I1104" s="4">
        <f>tussenblad!Q1093</f>
        <v>0</v>
      </c>
      <c r="J1104" s="26">
        <f>tussenblad!R1093</f>
        <v>0</v>
      </c>
      <c r="K1104" s="4">
        <f>IF(tussenblad!$F1093="HC","",tussenblad!F1093)</f>
        <v>0</v>
      </c>
      <c r="L1104" s="4">
        <f>IF(tussenblad!$F1093="HC",1,0)</f>
        <v>0</v>
      </c>
      <c r="M1104" s="4" t="str">
        <f>IF(tussenblad!V1093="Uit",2,"")</f>
        <v/>
      </c>
      <c r="N1104" s="4">
        <f>tussenblad!W1093</f>
        <v>0</v>
      </c>
      <c r="O1104" s="4">
        <f>tussenblad!BV1093</f>
        <v>0</v>
      </c>
      <c r="P1104" s="4">
        <f>tussenblad!BW1093</f>
        <v>0</v>
      </c>
      <c r="Q1104" s="4">
        <f>tussenblad!BX1093</f>
        <v>0</v>
      </c>
      <c r="R1104" s="4">
        <f>tussenblad!BY1093</f>
        <v>0</v>
      </c>
      <c r="S1104" s="4">
        <f>tussenblad!BZ1093</f>
        <v>0</v>
      </c>
      <c r="T1104" s="4">
        <f>tussenblad!CA1093</f>
        <v>0</v>
      </c>
      <c r="U1104" s="4">
        <f>tussenblad!CB1093</f>
        <v>0</v>
      </c>
      <c r="V1104" s="4">
        <f>tussenblad!CC1093</f>
        <v>0</v>
      </c>
      <c r="W1104" s="4" t="s">
        <v>94</v>
      </c>
      <c r="X1104" s="4" t="s">
        <v>94</v>
      </c>
      <c r="Y1104" s="4" t="s">
        <v>94</v>
      </c>
      <c r="Z1104" s="4" t="s">
        <v>95</v>
      </c>
      <c r="AA1104" s="4" t="s">
        <v>95</v>
      </c>
      <c r="AB1104" s="4" t="s">
        <v>95</v>
      </c>
      <c r="AC1104" s="4" t="s">
        <v>91</v>
      </c>
      <c r="AD1104" s="4" t="s">
        <v>91</v>
      </c>
      <c r="AE1104" s="4">
        <v>0</v>
      </c>
      <c r="AF1104" s="4">
        <v>0</v>
      </c>
      <c r="AG1104" s="4">
        <f>tussenblad!J1093</f>
        <v>0</v>
      </c>
      <c r="AH1104" s="4">
        <f>tussenblad!I1093</f>
        <v>0</v>
      </c>
    </row>
    <row r="1105" spans="1:34" x14ac:dyDescent="0.2">
      <c r="A1105" s="4" t="s">
        <v>93</v>
      </c>
      <c r="B1105" s="4" t="str">
        <f>IF(C1105=0,"&lt;BLANK&gt;",Basisgegevens!$F$3)</f>
        <v>&lt;BLANK&gt;</v>
      </c>
      <c r="C1105" s="4">
        <f>tussenblad!E1094</f>
        <v>0</v>
      </c>
      <c r="D1105" s="4">
        <f>tussenblad!H1094</f>
        <v>0</v>
      </c>
      <c r="E1105" s="25">
        <f>tussenblad!N1094</f>
        <v>0</v>
      </c>
      <c r="F1105" s="4">
        <f>tussenblad!O1094</f>
        <v>0</v>
      </c>
      <c r="G1105" s="4">
        <f>tussenblad!P1094</f>
        <v>0</v>
      </c>
      <c r="H1105" s="25">
        <f>tussenblad!BT1094</f>
        <v>0</v>
      </c>
      <c r="I1105" s="4">
        <f>tussenblad!Q1094</f>
        <v>0</v>
      </c>
      <c r="J1105" s="26">
        <f>tussenblad!R1094</f>
        <v>0</v>
      </c>
      <c r="K1105" s="4">
        <f>IF(tussenblad!$F1094="HC","",tussenblad!F1094)</f>
        <v>0</v>
      </c>
      <c r="L1105" s="4">
        <f>IF(tussenblad!$F1094="HC",1,0)</f>
        <v>0</v>
      </c>
      <c r="M1105" s="4" t="str">
        <f>IF(tussenblad!V1094="Uit",2,"")</f>
        <v/>
      </c>
      <c r="N1105" s="4">
        <f>tussenblad!W1094</f>
        <v>0</v>
      </c>
      <c r="O1105" s="4">
        <f>tussenblad!BV1094</f>
        <v>0</v>
      </c>
      <c r="P1105" s="4">
        <f>tussenblad!BW1094</f>
        <v>0</v>
      </c>
      <c r="Q1105" s="4">
        <f>tussenblad!BX1094</f>
        <v>0</v>
      </c>
      <c r="R1105" s="4">
        <f>tussenblad!BY1094</f>
        <v>0</v>
      </c>
      <c r="S1105" s="4">
        <f>tussenblad!BZ1094</f>
        <v>0</v>
      </c>
      <c r="T1105" s="4">
        <f>tussenblad!CA1094</f>
        <v>0</v>
      </c>
      <c r="U1105" s="4">
        <f>tussenblad!CB1094</f>
        <v>0</v>
      </c>
      <c r="V1105" s="4">
        <f>tussenblad!CC1094</f>
        <v>0</v>
      </c>
      <c r="W1105" s="4" t="s">
        <v>94</v>
      </c>
      <c r="X1105" s="4" t="s">
        <v>94</v>
      </c>
      <c r="Y1105" s="4" t="s">
        <v>94</v>
      </c>
      <c r="Z1105" s="4" t="s">
        <v>95</v>
      </c>
      <c r="AA1105" s="4" t="s">
        <v>95</v>
      </c>
      <c r="AB1105" s="4" t="s">
        <v>95</v>
      </c>
      <c r="AC1105" s="4" t="s">
        <v>91</v>
      </c>
      <c r="AD1105" s="4" t="s">
        <v>91</v>
      </c>
      <c r="AE1105" s="4">
        <v>0</v>
      </c>
      <c r="AF1105" s="4">
        <v>0</v>
      </c>
      <c r="AG1105" s="4">
        <f>tussenblad!J1094</f>
        <v>0</v>
      </c>
      <c r="AH1105" s="4">
        <f>tussenblad!I1094</f>
        <v>0</v>
      </c>
    </row>
    <row r="1106" spans="1:34" x14ac:dyDescent="0.2">
      <c r="A1106" s="4" t="s">
        <v>93</v>
      </c>
      <c r="B1106" s="4" t="str">
        <f>IF(C1106=0,"&lt;BLANK&gt;",Basisgegevens!$F$3)</f>
        <v>&lt;BLANK&gt;</v>
      </c>
      <c r="C1106" s="4">
        <f>tussenblad!E1095</f>
        <v>0</v>
      </c>
      <c r="D1106" s="4">
        <f>tussenblad!H1095</f>
        <v>0</v>
      </c>
      <c r="E1106" s="25">
        <f>tussenblad!N1095</f>
        <v>0</v>
      </c>
      <c r="F1106" s="4">
        <f>tussenblad!O1095</f>
        <v>0</v>
      </c>
      <c r="G1106" s="4">
        <f>tussenblad!P1095</f>
        <v>0</v>
      </c>
      <c r="H1106" s="25">
        <f>tussenblad!BT1095</f>
        <v>0</v>
      </c>
      <c r="I1106" s="4">
        <f>tussenblad!Q1095</f>
        <v>0</v>
      </c>
      <c r="J1106" s="26">
        <f>tussenblad!R1095</f>
        <v>0</v>
      </c>
      <c r="K1106" s="4">
        <f>IF(tussenblad!$F1095="HC","",tussenblad!F1095)</f>
        <v>0</v>
      </c>
      <c r="L1106" s="4">
        <f>IF(tussenblad!$F1095="HC",1,0)</f>
        <v>0</v>
      </c>
      <c r="M1106" s="4" t="str">
        <f>IF(tussenblad!V1095="Uit",2,"")</f>
        <v/>
      </c>
      <c r="N1106" s="4">
        <f>tussenblad!W1095</f>
        <v>0</v>
      </c>
      <c r="O1106" s="4">
        <f>tussenblad!BV1095</f>
        <v>0</v>
      </c>
      <c r="P1106" s="4">
        <f>tussenblad!BW1095</f>
        <v>0</v>
      </c>
      <c r="Q1106" s="4">
        <f>tussenblad!BX1095</f>
        <v>0</v>
      </c>
      <c r="R1106" s="4">
        <f>tussenblad!BY1095</f>
        <v>0</v>
      </c>
      <c r="S1106" s="4">
        <f>tussenblad!BZ1095</f>
        <v>0</v>
      </c>
      <c r="T1106" s="4">
        <f>tussenblad!CA1095</f>
        <v>0</v>
      </c>
      <c r="U1106" s="4">
        <f>tussenblad!CB1095</f>
        <v>0</v>
      </c>
      <c r="V1106" s="4">
        <f>tussenblad!CC1095</f>
        <v>0</v>
      </c>
      <c r="W1106" s="4" t="s">
        <v>94</v>
      </c>
      <c r="X1106" s="4" t="s">
        <v>94</v>
      </c>
      <c r="Y1106" s="4" t="s">
        <v>94</v>
      </c>
      <c r="Z1106" s="4" t="s">
        <v>95</v>
      </c>
      <c r="AA1106" s="4" t="s">
        <v>95</v>
      </c>
      <c r="AB1106" s="4" t="s">
        <v>95</v>
      </c>
      <c r="AC1106" s="4" t="s">
        <v>91</v>
      </c>
      <c r="AD1106" s="4" t="s">
        <v>91</v>
      </c>
      <c r="AE1106" s="4">
        <v>0</v>
      </c>
      <c r="AF1106" s="4">
        <v>0</v>
      </c>
      <c r="AG1106" s="4">
        <f>tussenblad!J1095</f>
        <v>0</v>
      </c>
      <c r="AH1106" s="4">
        <f>tussenblad!I1095</f>
        <v>0</v>
      </c>
    </row>
    <row r="1107" spans="1:34" x14ac:dyDescent="0.2">
      <c r="A1107" s="4" t="s">
        <v>93</v>
      </c>
      <c r="B1107" s="4" t="str">
        <f>IF(C1107=0,"&lt;BLANK&gt;",Basisgegevens!$F$3)</f>
        <v>&lt;BLANK&gt;</v>
      </c>
      <c r="C1107" s="4">
        <f>tussenblad!E1096</f>
        <v>0</v>
      </c>
      <c r="D1107" s="4">
        <f>tussenblad!H1096</f>
        <v>0</v>
      </c>
      <c r="E1107" s="25">
        <f>tussenblad!N1096</f>
        <v>0</v>
      </c>
      <c r="F1107" s="4">
        <f>tussenblad!O1096</f>
        <v>0</v>
      </c>
      <c r="G1107" s="4">
        <f>tussenblad!P1096</f>
        <v>0</v>
      </c>
      <c r="H1107" s="25">
        <f>tussenblad!BT1096</f>
        <v>0</v>
      </c>
      <c r="I1107" s="4">
        <f>tussenblad!Q1096</f>
        <v>0</v>
      </c>
      <c r="J1107" s="26">
        <f>tussenblad!R1096</f>
        <v>0</v>
      </c>
      <c r="K1107" s="4">
        <f>IF(tussenblad!$F1096="HC","",tussenblad!F1096)</f>
        <v>0</v>
      </c>
      <c r="L1107" s="4">
        <f>IF(tussenblad!$F1096="HC",1,0)</f>
        <v>0</v>
      </c>
      <c r="M1107" s="4" t="str">
        <f>IF(tussenblad!V1096="Uit",2,"")</f>
        <v/>
      </c>
      <c r="N1107" s="4">
        <f>tussenblad!W1096</f>
        <v>0</v>
      </c>
      <c r="O1107" s="4">
        <f>tussenblad!BV1096</f>
        <v>0</v>
      </c>
      <c r="P1107" s="4">
        <f>tussenblad!BW1096</f>
        <v>0</v>
      </c>
      <c r="Q1107" s="4">
        <f>tussenblad!BX1096</f>
        <v>0</v>
      </c>
      <c r="R1107" s="4">
        <f>tussenblad!BY1096</f>
        <v>0</v>
      </c>
      <c r="S1107" s="4">
        <f>tussenblad!BZ1096</f>
        <v>0</v>
      </c>
      <c r="T1107" s="4">
        <f>tussenblad!CA1096</f>
        <v>0</v>
      </c>
      <c r="U1107" s="4">
        <f>tussenblad!CB1096</f>
        <v>0</v>
      </c>
      <c r="V1107" s="4">
        <f>tussenblad!CC1096</f>
        <v>0</v>
      </c>
      <c r="W1107" s="4" t="s">
        <v>94</v>
      </c>
      <c r="X1107" s="4" t="s">
        <v>94</v>
      </c>
      <c r="Y1107" s="4" t="s">
        <v>94</v>
      </c>
      <c r="Z1107" s="4" t="s">
        <v>95</v>
      </c>
      <c r="AA1107" s="4" t="s">
        <v>95</v>
      </c>
      <c r="AB1107" s="4" t="s">
        <v>95</v>
      </c>
      <c r="AC1107" s="4" t="s">
        <v>91</v>
      </c>
      <c r="AD1107" s="4" t="s">
        <v>91</v>
      </c>
      <c r="AE1107" s="4">
        <v>0</v>
      </c>
      <c r="AF1107" s="4">
        <v>0</v>
      </c>
      <c r="AG1107" s="4">
        <f>tussenblad!J1096</f>
        <v>0</v>
      </c>
      <c r="AH1107" s="4">
        <f>tussenblad!I1096</f>
        <v>0</v>
      </c>
    </row>
    <row r="1108" spans="1:34" x14ac:dyDescent="0.2">
      <c r="A1108" s="4" t="s">
        <v>93</v>
      </c>
      <c r="B1108" s="4" t="str">
        <f>IF(C1108=0,"&lt;BLANK&gt;",Basisgegevens!$F$3)</f>
        <v>&lt;BLANK&gt;</v>
      </c>
      <c r="C1108" s="4">
        <f>tussenblad!E1097</f>
        <v>0</v>
      </c>
      <c r="D1108" s="4">
        <f>tussenblad!H1097</f>
        <v>0</v>
      </c>
      <c r="E1108" s="25">
        <f>tussenblad!N1097</f>
        <v>0</v>
      </c>
      <c r="F1108" s="4">
        <f>tussenblad!O1097</f>
        <v>0</v>
      </c>
      <c r="G1108" s="4">
        <f>tussenblad!P1097</f>
        <v>0</v>
      </c>
      <c r="H1108" s="25">
        <f>tussenblad!BT1097</f>
        <v>0</v>
      </c>
      <c r="I1108" s="4">
        <f>tussenblad!Q1097</f>
        <v>0</v>
      </c>
      <c r="J1108" s="26">
        <f>tussenblad!R1097</f>
        <v>0</v>
      </c>
      <c r="K1108" s="4">
        <f>IF(tussenblad!$F1097="HC","",tussenblad!F1097)</f>
        <v>0</v>
      </c>
      <c r="L1108" s="4">
        <f>IF(tussenblad!$F1097="HC",1,0)</f>
        <v>0</v>
      </c>
      <c r="M1108" s="4" t="str">
        <f>IF(tussenblad!V1097="Uit",2,"")</f>
        <v/>
      </c>
      <c r="N1108" s="4">
        <f>tussenblad!W1097</f>
        <v>0</v>
      </c>
      <c r="O1108" s="4">
        <f>tussenblad!BV1097</f>
        <v>0</v>
      </c>
      <c r="P1108" s="4">
        <f>tussenblad!BW1097</f>
        <v>0</v>
      </c>
      <c r="Q1108" s="4">
        <f>tussenblad!BX1097</f>
        <v>0</v>
      </c>
      <c r="R1108" s="4">
        <f>tussenblad!BY1097</f>
        <v>0</v>
      </c>
      <c r="S1108" s="4">
        <f>tussenblad!BZ1097</f>
        <v>0</v>
      </c>
      <c r="T1108" s="4">
        <f>tussenblad!CA1097</f>
        <v>0</v>
      </c>
      <c r="U1108" s="4">
        <f>tussenblad!CB1097</f>
        <v>0</v>
      </c>
      <c r="V1108" s="4">
        <f>tussenblad!CC1097</f>
        <v>0</v>
      </c>
      <c r="W1108" s="4" t="s">
        <v>94</v>
      </c>
      <c r="X1108" s="4" t="s">
        <v>94</v>
      </c>
      <c r="Y1108" s="4" t="s">
        <v>94</v>
      </c>
      <c r="Z1108" s="4" t="s">
        <v>95</v>
      </c>
      <c r="AA1108" s="4" t="s">
        <v>95</v>
      </c>
      <c r="AB1108" s="4" t="s">
        <v>95</v>
      </c>
      <c r="AC1108" s="4" t="s">
        <v>91</v>
      </c>
      <c r="AD1108" s="4" t="s">
        <v>91</v>
      </c>
      <c r="AE1108" s="4">
        <v>0</v>
      </c>
      <c r="AF1108" s="4">
        <v>0</v>
      </c>
      <c r="AG1108" s="4">
        <f>tussenblad!J1097</f>
        <v>0</v>
      </c>
      <c r="AH1108" s="4">
        <f>tussenblad!I1097</f>
        <v>0</v>
      </c>
    </row>
    <row r="1109" spans="1:34" x14ac:dyDescent="0.2">
      <c r="A1109" s="4" t="s">
        <v>93</v>
      </c>
      <c r="B1109" s="4" t="str">
        <f>IF(C1109=0,"&lt;BLANK&gt;",Basisgegevens!$F$3)</f>
        <v>&lt;BLANK&gt;</v>
      </c>
      <c r="C1109" s="4">
        <f>tussenblad!E1098</f>
        <v>0</v>
      </c>
      <c r="D1109" s="4">
        <f>tussenblad!H1098</f>
        <v>0</v>
      </c>
      <c r="E1109" s="25">
        <f>tussenblad!N1098</f>
        <v>0</v>
      </c>
      <c r="F1109" s="4">
        <f>tussenblad!O1098</f>
        <v>0</v>
      </c>
      <c r="G1109" s="4">
        <f>tussenblad!P1098</f>
        <v>0</v>
      </c>
      <c r="H1109" s="25">
        <f>tussenblad!BT1098</f>
        <v>0</v>
      </c>
      <c r="I1109" s="4">
        <f>tussenblad!Q1098</f>
        <v>0</v>
      </c>
      <c r="J1109" s="26">
        <f>tussenblad!R1098</f>
        <v>0</v>
      </c>
      <c r="K1109" s="4">
        <f>IF(tussenblad!$F1098="HC","",tussenblad!F1098)</f>
        <v>0</v>
      </c>
      <c r="L1109" s="4">
        <f>IF(tussenblad!$F1098="HC",1,0)</f>
        <v>0</v>
      </c>
      <c r="M1109" s="4" t="str">
        <f>IF(tussenblad!V1098="Uit",2,"")</f>
        <v/>
      </c>
      <c r="N1109" s="4">
        <f>tussenblad!W1098</f>
        <v>0</v>
      </c>
      <c r="O1109" s="4">
        <f>tussenblad!BV1098</f>
        <v>0</v>
      </c>
      <c r="P1109" s="4">
        <f>tussenblad!BW1098</f>
        <v>0</v>
      </c>
      <c r="Q1109" s="4">
        <f>tussenblad!BX1098</f>
        <v>0</v>
      </c>
      <c r="R1109" s="4">
        <f>tussenblad!BY1098</f>
        <v>0</v>
      </c>
      <c r="S1109" s="4">
        <f>tussenblad!BZ1098</f>
        <v>0</v>
      </c>
      <c r="T1109" s="4">
        <f>tussenblad!CA1098</f>
        <v>0</v>
      </c>
      <c r="U1109" s="4">
        <f>tussenblad!CB1098</f>
        <v>0</v>
      </c>
      <c r="V1109" s="4">
        <f>tussenblad!CC1098</f>
        <v>0</v>
      </c>
      <c r="W1109" s="4" t="s">
        <v>94</v>
      </c>
      <c r="X1109" s="4" t="s">
        <v>94</v>
      </c>
      <c r="Y1109" s="4" t="s">
        <v>94</v>
      </c>
      <c r="Z1109" s="4" t="s">
        <v>95</v>
      </c>
      <c r="AA1109" s="4" t="s">
        <v>95</v>
      </c>
      <c r="AB1109" s="4" t="s">
        <v>95</v>
      </c>
      <c r="AC1109" s="4" t="s">
        <v>91</v>
      </c>
      <c r="AD1109" s="4" t="s">
        <v>91</v>
      </c>
      <c r="AE1109" s="4">
        <v>0</v>
      </c>
      <c r="AF1109" s="4">
        <v>0</v>
      </c>
      <c r="AG1109" s="4">
        <f>tussenblad!J1098</f>
        <v>0</v>
      </c>
      <c r="AH1109" s="4">
        <f>tussenblad!I1098</f>
        <v>0</v>
      </c>
    </row>
    <row r="1110" spans="1:34" x14ac:dyDescent="0.2">
      <c r="A1110" s="4" t="s">
        <v>93</v>
      </c>
      <c r="B1110" s="4" t="str">
        <f>IF(C1110=0,"&lt;BLANK&gt;",Basisgegevens!$F$3)</f>
        <v>&lt;BLANK&gt;</v>
      </c>
      <c r="C1110" s="4">
        <f>tussenblad!E1099</f>
        <v>0</v>
      </c>
      <c r="D1110" s="4">
        <f>tussenblad!H1099</f>
        <v>0</v>
      </c>
      <c r="E1110" s="25">
        <f>tussenblad!N1099</f>
        <v>0</v>
      </c>
      <c r="F1110" s="4">
        <f>tussenblad!O1099</f>
        <v>0</v>
      </c>
      <c r="G1110" s="4">
        <f>tussenblad!P1099</f>
        <v>0</v>
      </c>
      <c r="H1110" s="25">
        <f>tussenblad!BT1099</f>
        <v>0</v>
      </c>
      <c r="I1110" s="4">
        <f>tussenblad!Q1099</f>
        <v>0</v>
      </c>
      <c r="J1110" s="26">
        <f>tussenblad!R1099</f>
        <v>0</v>
      </c>
      <c r="K1110" s="4">
        <f>IF(tussenblad!$F1099="HC","",tussenblad!F1099)</f>
        <v>0</v>
      </c>
      <c r="L1110" s="4">
        <f>IF(tussenblad!$F1099="HC",1,0)</f>
        <v>0</v>
      </c>
      <c r="M1110" s="4" t="str">
        <f>IF(tussenblad!V1099="Uit",2,"")</f>
        <v/>
      </c>
      <c r="N1110" s="4">
        <f>tussenblad!W1099</f>
        <v>0</v>
      </c>
      <c r="O1110" s="4">
        <f>tussenblad!BV1099</f>
        <v>0</v>
      </c>
      <c r="P1110" s="4">
        <f>tussenblad!BW1099</f>
        <v>0</v>
      </c>
      <c r="Q1110" s="4">
        <f>tussenblad!BX1099</f>
        <v>0</v>
      </c>
      <c r="R1110" s="4">
        <f>tussenblad!BY1099</f>
        <v>0</v>
      </c>
      <c r="S1110" s="4">
        <f>tussenblad!BZ1099</f>
        <v>0</v>
      </c>
      <c r="T1110" s="4">
        <f>tussenblad!CA1099</f>
        <v>0</v>
      </c>
      <c r="U1110" s="4">
        <f>tussenblad!CB1099</f>
        <v>0</v>
      </c>
      <c r="V1110" s="4">
        <f>tussenblad!CC1099</f>
        <v>0</v>
      </c>
      <c r="W1110" s="4" t="s">
        <v>94</v>
      </c>
      <c r="X1110" s="4" t="s">
        <v>94</v>
      </c>
      <c r="Y1110" s="4" t="s">
        <v>94</v>
      </c>
      <c r="Z1110" s="4" t="s">
        <v>95</v>
      </c>
      <c r="AA1110" s="4" t="s">
        <v>95</v>
      </c>
      <c r="AB1110" s="4" t="s">
        <v>95</v>
      </c>
      <c r="AC1110" s="4" t="s">
        <v>91</v>
      </c>
      <c r="AD1110" s="4" t="s">
        <v>91</v>
      </c>
      <c r="AE1110" s="4">
        <v>0</v>
      </c>
      <c r="AF1110" s="4">
        <v>0</v>
      </c>
      <c r="AG1110" s="4">
        <f>tussenblad!J1099</f>
        <v>0</v>
      </c>
      <c r="AH1110" s="4">
        <f>tussenblad!I1099</f>
        <v>0</v>
      </c>
    </row>
    <row r="1111" spans="1:34" x14ac:dyDescent="0.2">
      <c r="A1111" s="4" t="s">
        <v>93</v>
      </c>
      <c r="B1111" s="4" t="str">
        <f>IF(C1111=0,"&lt;BLANK&gt;",Basisgegevens!$F$3)</f>
        <v>&lt;BLANK&gt;</v>
      </c>
      <c r="C1111" s="4">
        <f>tussenblad!E1100</f>
        <v>0</v>
      </c>
      <c r="D1111" s="4">
        <f>tussenblad!H1100</f>
        <v>0</v>
      </c>
      <c r="E1111" s="25">
        <f>tussenblad!N1100</f>
        <v>0</v>
      </c>
      <c r="F1111" s="4">
        <f>tussenblad!O1100</f>
        <v>0</v>
      </c>
      <c r="G1111" s="4">
        <f>tussenblad!P1100</f>
        <v>0</v>
      </c>
      <c r="H1111" s="25">
        <f>tussenblad!BT1100</f>
        <v>0</v>
      </c>
      <c r="I1111" s="4">
        <f>tussenblad!Q1100</f>
        <v>0</v>
      </c>
      <c r="J1111" s="26">
        <f>tussenblad!R1100</f>
        <v>0</v>
      </c>
      <c r="K1111" s="4">
        <f>IF(tussenblad!$F1100="HC","",tussenblad!F1100)</f>
        <v>0</v>
      </c>
      <c r="L1111" s="4">
        <f>IF(tussenblad!$F1100="HC",1,0)</f>
        <v>0</v>
      </c>
      <c r="M1111" s="4" t="str">
        <f>IF(tussenblad!V1100="Uit",2,"")</f>
        <v/>
      </c>
      <c r="N1111" s="4">
        <f>tussenblad!W1100</f>
        <v>0</v>
      </c>
      <c r="O1111" s="4">
        <f>tussenblad!BV1100</f>
        <v>0</v>
      </c>
      <c r="P1111" s="4">
        <f>tussenblad!BW1100</f>
        <v>0</v>
      </c>
      <c r="Q1111" s="4">
        <f>tussenblad!BX1100</f>
        <v>0</v>
      </c>
      <c r="R1111" s="4">
        <f>tussenblad!BY1100</f>
        <v>0</v>
      </c>
      <c r="S1111" s="4">
        <f>tussenblad!BZ1100</f>
        <v>0</v>
      </c>
      <c r="T1111" s="4">
        <f>tussenblad!CA1100</f>
        <v>0</v>
      </c>
      <c r="U1111" s="4">
        <f>tussenblad!CB1100</f>
        <v>0</v>
      </c>
      <c r="V1111" s="4">
        <f>tussenblad!CC1100</f>
        <v>0</v>
      </c>
      <c r="W1111" s="4" t="s">
        <v>94</v>
      </c>
      <c r="X1111" s="4" t="s">
        <v>94</v>
      </c>
      <c r="Y1111" s="4" t="s">
        <v>94</v>
      </c>
      <c r="Z1111" s="4" t="s">
        <v>95</v>
      </c>
      <c r="AA1111" s="4" t="s">
        <v>95</v>
      </c>
      <c r="AB1111" s="4" t="s">
        <v>95</v>
      </c>
      <c r="AC1111" s="4" t="s">
        <v>91</v>
      </c>
      <c r="AD1111" s="4" t="s">
        <v>91</v>
      </c>
      <c r="AE1111" s="4">
        <v>0</v>
      </c>
      <c r="AF1111" s="4">
        <v>0</v>
      </c>
      <c r="AG1111" s="4">
        <f>tussenblad!J1100</f>
        <v>0</v>
      </c>
      <c r="AH1111" s="4">
        <f>tussenblad!I1100</f>
        <v>0</v>
      </c>
    </row>
    <row r="1112" spans="1:34" x14ac:dyDescent="0.2">
      <c r="A1112" s="4" t="s">
        <v>93</v>
      </c>
      <c r="B1112" s="4" t="str">
        <f>IF(C1112=0,"&lt;BLANK&gt;",Basisgegevens!$F$3)</f>
        <v>&lt;BLANK&gt;</v>
      </c>
      <c r="C1112" s="4">
        <f>tussenblad!E1101</f>
        <v>0</v>
      </c>
      <c r="D1112" s="4">
        <f>tussenblad!H1101</f>
        <v>0</v>
      </c>
      <c r="E1112" s="25">
        <f>tussenblad!N1101</f>
        <v>0</v>
      </c>
      <c r="F1112" s="4">
        <f>tussenblad!O1101</f>
        <v>0</v>
      </c>
      <c r="G1112" s="4">
        <f>tussenblad!P1101</f>
        <v>0</v>
      </c>
      <c r="H1112" s="25">
        <f>tussenblad!BT1101</f>
        <v>0</v>
      </c>
      <c r="I1112" s="4">
        <f>tussenblad!Q1101</f>
        <v>0</v>
      </c>
      <c r="J1112" s="26">
        <f>tussenblad!R1101</f>
        <v>0</v>
      </c>
      <c r="K1112" s="4">
        <f>IF(tussenblad!$F1101="HC","",tussenblad!F1101)</f>
        <v>0</v>
      </c>
      <c r="L1112" s="4">
        <f>IF(tussenblad!$F1101="HC",1,0)</f>
        <v>0</v>
      </c>
      <c r="M1112" s="4" t="str">
        <f>IF(tussenblad!V1101="Uit",2,"")</f>
        <v/>
      </c>
      <c r="N1112" s="4">
        <f>tussenblad!W1101</f>
        <v>0</v>
      </c>
      <c r="O1112" s="4">
        <f>tussenblad!BV1101</f>
        <v>0</v>
      </c>
      <c r="P1112" s="4">
        <f>tussenblad!BW1101</f>
        <v>0</v>
      </c>
      <c r="Q1112" s="4">
        <f>tussenblad!BX1101</f>
        <v>0</v>
      </c>
      <c r="R1112" s="4">
        <f>tussenblad!BY1101</f>
        <v>0</v>
      </c>
      <c r="S1112" s="4">
        <f>tussenblad!BZ1101</f>
        <v>0</v>
      </c>
      <c r="T1112" s="4">
        <f>tussenblad!CA1101</f>
        <v>0</v>
      </c>
      <c r="U1112" s="4">
        <f>tussenblad!CB1101</f>
        <v>0</v>
      </c>
      <c r="V1112" s="4">
        <f>tussenblad!CC1101</f>
        <v>0</v>
      </c>
      <c r="W1112" s="4" t="s">
        <v>94</v>
      </c>
      <c r="X1112" s="4" t="s">
        <v>94</v>
      </c>
      <c r="Y1112" s="4" t="s">
        <v>94</v>
      </c>
      <c r="Z1112" s="4" t="s">
        <v>95</v>
      </c>
      <c r="AA1112" s="4" t="s">
        <v>95</v>
      </c>
      <c r="AB1112" s="4" t="s">
        <v>95</v>
      </c>
      <c r="AC1112" s="4" t="s">
        <v>91</v>
      </c>
      <c r="AD1112" s="4" t="s">
        <v>91</v>
      </c>
      <c r="AE1112" s="4">
        <v>0</v>
      </c>
      <c r="AF1112" s="4">
        <v>0</v>
      </c>
      <c r="AG1112" s="4">
        <f>tussenblad!J1101</f>
        <v>0</v>
      </c>
      <c r="AH1112" s="4">
        <f>tussenblad!I1101</f>
        <v>0</v>
      </c>
    </row>
    <row r="1113" spans="1:34" x14ac:dyDescent="0.2">
      <c r="A1113" s="4" t="s">
        <v>93</v>
      </c>
      <c r="B1113" s="4" t="str">
        <f>IF(C1113=0,"&lt;BLANK&gt;",Basisgegevens!$F$3)</f>
        <v>&lt;BLANK&gt;</v>
      </c>
      <c r="C1113" s="4">
        <f>tussenblad!E1102</f>
        <v>0</v>
      </c>
      <c r="D1113" s="4">
        <f>tussenblad!H1102</f>
        <v>0</v>
      </c>
      <c r="E1113" s="25">
        <f>tussenblad!N1102</f>
        <v>0</v>
      </c>
      <c r="F1113" s="4">
        <f>tussenblad!O1102</f>
        <v>0</v>
      </c>
      <c r="G1113" s="4">
        <f>tussenblad!P1102</f>
        <v>0</v>
      </c>
      <c r="H1113" s="25">
        <f>tussenblad!BT1102</f>
        <v>0</v>
      </c>
      <c r="I1113" s="4">
        <f>tussenblad!Q1102</f>
        <v>0</v>
      </c>
      <c r="J1113" s="26">
        <f>tussenblad!R1102</f>
        <v>0</v>
      </c>
      <c r="K1113" s="4">
        <f>IF(tussenblad!$F1102="HC","",tussenblad!F1102)</f>
        <v>0</v>
      </c>
      <c r="L1113" s="4">
        <f>IF(tussenblad!$F1102="HC",1,0)</f>
        <v>0</v>
      </c>
      <c r="M1113" s="4" t="str">
        <f>IF(tussenblad!V1102="Uit",2,"")</f>
        <v/>
      </c>
      <c r="N1113" s="4">
        <f>tussenblad!W1102</f>
        <v>0</v>
      </c>
      <c r="O1113" s="4">
        <f>tussenblad!BV1102</f>
        <v>0</v>
      </c>
      <c r="P1113" s="4">
        <f>tussenblad!BW1102</f>
        <v>0</v>
      </c>
      <c r="Q1113" s="4">
        <f>tussenblad!BX1102</f>
        <v>0</v>
      </c>
      <c r="R1113" s="4">
        <f>tussenblad!BY1102</f>
        <v>0</v>
      </c>
      <c r="S1113" s="4">
        <f>tussenblad!BZ1102</f>
        <v>0</v>
      </c>
      <c r="T1113" s="4">
        <f>tussenblad!CA1102</f>
        <v>0</v>
      </c>
      <c r="U1113" s="4">
        <f>tussenblad!CB1102</f>
        <v>0</v>
      </c>
      <c r="V1113" s="4">
        <f>tussenblad!CC1102</f>
        <v>0</v>
      </c>
      <c r="W1113" s="4" t="s">
        <v>94</v>
      </c>
      <c r="X1113" s="4" t="s">
        <v>94</v>
      </c>
      <c r="Y1113" s="4" t="s">
        <v>94</v>
      </c>
      <c r="Z1113" s="4" t="s">
        <v>95</v>
      </c>
      <c r="AA1113" s="4" t="s">
        <v>95</v>
      </c>
      <c r="AB1113" s="4" t="s">
        <v>95</v>
      </c>
      <c r="AC1113" s="4" t="s">
        <v>91</v>
      </c>
      <c r="AD1113" s="4" t="s">
        <v>91</v>
      </c>
      <c r="AE1113" s="4">
        <v>0</v>
      </c>
      <c r="AF1113" s="4">
        <v>0</v>
      </c>
      <c r="AG1113" s="4">
        <f>tussenblad!J1102</f>
        <v>0</v>
      </c>
      <c r="AH1113" s="4">
        <f>tussenblad!I1102</f>
        <v>0</v>
      </c>
    </row>
    <row r="1114" spans="1:34" x14ac:dyDescent="0.2">
      <c r="A1114" s="4" t="s">
        <v>93</v>
      </c>
      <c r="B1114" s="4" t="str">
        <f>IF(C1114=0,"&lt;BLANK&gt;",Basisgegevens!$F$3)</f>
        <v>&lt;BLANK&gt;</v>
      </c>
      <c r="C1114" s="4">
        <f>tussenblad!E1103</f>
        <v>0</v>
      </c>
      <c r="D1114" s="4">
        <f>tussenblad!H1103</f>
        <v>0</v>
      </c>
      <c r="E1114" s="25">
        <f>tussenblad!N1103</f>
        <v>0</v>
      </c>
      <c r="F1114" s="4">
        <f>tussenblad!O1103</f>
        <v>0</v>
      </c>
      <c r="G1114" s="4">
        <f>tussenblad!P1103</f>
        <v>0</v>
      </c>
      <c r="H1114" s="25">
        <f>tussenblad!BT1103</f>
        <v>0</v>
      </c>
      <c r="I1114" s="4">
        <f>tussenblad!Q1103</f>
        <v>0</v>
      </c>
      <c r="J1114" s="26">
        <f>tussenblad!R1103</f>
        <v>0</v>
      </c>
      <c r="K1114" s="4">
        <f>IF(tussenblad!$F1103="HC","",tussenblad!F1103)</f>
        <v>0</v>
      </c>
      <c r="L1114" s="4">
        <f>IF(tussenblad!$F1103="HC",1,0)</f>
        <v>0</v>
      </c>
      <c r="M1114" s="4" t="str">
        <f>IF(tussenblad!V1103="Uit",2,"")</f>
        <v/>
      </c>
      <c r="N1114" s="4">
        <f>tussenblad!W1103</f>
        <v>0</v>
      </c>
      <c r="O1114" s="4">
        <f>tussenblad!BV1103</f>
        <v>0</v>
      </c>
      <c r="P1114" s="4">
        <f>tussenblad!BW1103</f>
        <v>0</v>
      </c>
      <c r="Q1114" s="4">
        <f>tussenblad!BX1103</f>
        <v>0</v>
      </c>
      <c r="R1114" s="4">
        <f>tussenblad!BY1103</f>
        <v>0</v>
      </c>
      <c r="S1114" s="4">
        <f>tussenblad!BZ1103</f>
        <v>0</v>
      </c>
      <c r="T1114" s="4">
        <f>tussenblad!CA1103</f>
        <v>0</v>
      </c>
      <c r="U1114" s="4">
        <f>tussenblad!CB1103</f>
        <v>0</v>
      </c>
      <c r="V1114" s="4">
        <f>tussenblad!CC1103</f>
        <v>0</v>
      </c>
      <c r="W1114" s="4" t="s">
        <v>94</v>
      </c>
      <c r="X1114" s="4" t="s">
        <v>94</v>
      </c>
      <c r="Y1114" s="4" t="s">
        <v>94</v>
      </c>
      <c r="Z1114" s="4" t="s">
        <v>95</v>
      </c>
      <c r="AA1114" s="4" t="s">
        <v>95</v>
      </c>
      <c r="AB1114" s="4" t="s">
        <v>95</v>
      </c>
      <c r="AC1114" s="4" t="s">
        <v>91</v>
      </c>
      <c r="AD1114" s="4" t="s">
        <v>91</v>
      </c>
      <c r="AE1114" s="4">
        <v>0</v>
      </c>
      <c r="AF1114" s="4">
        <v>0</v>
      </c>
      <c r="AG1114" s="4">
        <f>tussenblad!J1103</f>
        <v>0</v>
      </c>
      <c r="AH1114" s="4">
        <f>tussenblad!I1103</f>
        <v>0</v>
      </c>
    </row>
    <row r="1115" spans="1:34" x14ac:dyDescent="0.2">
      <c r="A1115" s="4" t="s">
        <v>93</v>
      </c>
      <c r="B1115" s="4" t="str">
        <f>IF(C1115=0,"&lt;BLANK&gt;",Basisgegevens!$F$3)</f>
        <v>&lt;BLANK&gt;</v>
      </c>
      <c r="C1115" s="4">
        <f>tussenblad!E1104</f>
        <v>0</v>
      </c>
      <c r="D1115" s="4">
        <f>tussenblad!H1104</f>
        <v>0</v>
      </c>
      <c r="E1115" s="25">
        <f>tussenblad!N1104</f>
        <v>0</v>
      </c>
      <c r="F1115" s="4">
        <f>tussenblad!O1104</f>
        <v>0</v>
      </c>
      <c r="G1115" s="4">
        <f>tussenblad!P1104</f>
        <v>0</v>
      </c>
      <c r="H1115" s="25">
        <f>tussenblad!BT1104</f>
        <v>0</v>
      </c>
      <c r="I1115" s="4">
        <f>tussenblad!Q1104</f>
        <v>0</v>
      </c>
      <c r="J1115" s="26">
        <f>tussenblad!R1104</f>
        <v>0</v>
      </c>
      <c r="K1115" s="4">
        <f>IF(tussenblad!$F1104="HC","",tussenblad!F1104)</f>
        <v>0</v>
      </c>
      <c r="L1115" s="4">
        <f>IF(tussenblad!$F1104="HC",1,0)</f>
        <v>0</v>
      </c>
      <c r="M1115" s="4" t="str">
        <f>IF(tussenblad!V1104="Uit",2,"")</f>
        <v/>
      </c>
      <c r="N1115" s="4">
        <f>tussenblad!W1104</f>
        <v>0</v>
      </c>
      <c r="O1115" s="4">
        <f>tussenblad!BV1104</f>
        <v>0</v>
      </c>
      <c r="P1115" s="4">
        <f>tussenblad!BW1104</f>
        <v>0</v>
      </c>
      <c r="Q1115" s="4">
        <f>tussenblad!BX1104</f>
        <v>0</v>
      </c>
      <c r="R1115" s="4">
        <f>tussenblad!BY1104</f>
        <v>0</v>
      </c>
      <c r="S1115" s="4">
        <f>tussenblad!BZ1104</f>
        <v>0</v>
      </c>
      <c r="T1115" s="4">
        <f>tussenblad!CA1104</f>
        <v>0</v>
      </c>
      <c r="U1115" s="4">
        <f>tussenblad!CB1104</f>
        <v>0</v>
      </c>
      <c r="V1115" s="4">
        <f>tussenblad!CC1104</f>
        <v>0</v>
      </c>
      <c r="W1115" s="4" t="s">
        <v>94</v>
      </c>
      <c r="X1115" s="4" t="s">
        <v>94</v>
      </c>
      <c r="Y1115" s="4" t="s">
        <v>94</v>
      </c>
      <c r="Z1115" s="4" t="s">
        <v>95</v>
      </c>
      <c r="AA1115" s="4" t="s">
        <v>95</v>
      </c>
      <c r="AB1115" s="4" t="s">
        <v>95</v>
      </c>
      <c r="AC1115" s="4" t="s">
        <v>91</v>
      </c>
      <c r="AD1115" s="4" t="s">
        <v>91</v>
      </c>
      <c r="AE1115" s="4">
        <v>0</v>
      </c>
      <c r="AF1115" s="4">
        <v>0</v>
      </c>
      <c r="AG1115" s="4">
        <f>tussenblad!J1104</f>
        <v>0</v>
      </c>
      <c r="AH1115" s="4">
        <f>tussenblad!I1104</f>
        <v>0</v>
      </c>
    </row>
    <row r="1116" spans="1:34" x14ac:dyDescent="0.2">
      <c r="A1116" s="4" t="s">
        <v>93</v>
      </c>
      <c r="B1116" s="4" t="str">
        <f>IF(C1116=0,"&lt;BLANK&gt;",Basisgegevens!$F$3)</f>
        <v>&lt;BLANK&gt;</v>
      </c>
      <c r="C1116" s="4">
        <f>tussenblad!E1105</f>
        <v>0</v>
      </c>
      <c r="D1116" s="4">
        <f>tussenblad!H1105</f>
        <v>0</v>
      </c>
      <c r="E1116" s="25">
        <f>tussenblad!N1105</f>
        <v>0</v>
      </c>
      <c r="F1116" s="4">
        <f>tussenblad!O1105</f>
        <v>0</v>
      </c>
      <c r="G1116" s="4">
        <f>tussenblad!P1105</f>
        <v>0</v>
      </c>
      <c r="H1116" s="25">
        <f>tussenblad!BT1105</f>
        <v>0</v>
      </c>
      <c r="I1116" s="4">
        <f>tussenblad!Q1105</f>
        <v>0</v>
      </c>
      <c r="J1116" s="26">
        <f>tussenblad!R1105</f>
        <v>0</v>
      </c>
      <c r="K1116" s="4">
        <f>IF(tussenblad!$F1105="HC","",tussenblad!F1105)</f>
        <v>0</v>
      </c>
      <c r="L1116" s="4">
        <f>IF(tussenblad!$F1105="HC",1,0)</f>
        <v>0</v>
      </c>
      <c r="M1116" s="4" t="str">
        <f>IF(tussenblad!V1105="Uit",2,"")</f>
        <v/>
      </c>
      <c r="N1116" s="4">
        <f>tussenblad!W1105</f>
        <v>0</v>
      </c>
      <c r="O1116" s="4">
        <f>tussenblad!BV1105</f>
        <v>0</v>
      </c>
      <c r="P1116" s="4">
        <f>tussenblad!BW1105</f>
        <v>0</v>
      </c>
      <c r="Q1116" s="4">
        <f>tussenblad!BX1105</f>
        <v>0</v>
      </c>
      <c r="R1116" s="4">
        <f>tussenblad!BY1105</f>
        <v>0</v>
      </c>
      <c r="S1116" s="4">
        <f>tussenblad!BZ1105</f>
        <v>0</v>
      </c>
      <c r="T1116" s="4">
        <f>tussenblad!CA1105</f>
        <v>0</v>
      </c>
      <c r="U1116" s="4">
        <f>tussenblad!CB1105</f>
        <v>0</v>
      </c>
      <c r="V1116" s="4">
        <f>tussenblad!CC1105</f>
        <v>0</v>
      </c>
      <c r="W1116" s="4" t="s">
        <v>94</v>
      </c>
      <c r="X1116" s="4" t="s">
        <v>94</v>
      </c>
      <c r="Y1116" s="4" t="s">
        <v>94</v>
      </c>
      <c r="Z1116" s="4" t="s">
        <v>95</v>
      </c>
      <c r="AA1116" s="4" t="s">
        <v>95</v>
      </c>
      <c r="AB1116" s="4" t="s">
        <v>95</v>
      </c>
      <c r="AC1116" s="4" t="s">
        <v>91</v>
      </c>
      <c r="AD1116" s="4" t="s">
        <v>91</v>
      </c>
      <c r="AE1116" s="4">
        <v>0</v>
      </c>
      <c r="AF1116" s="4">
        <v>0</v>
      </c>
      <c r="AG1116" s="4">
        <f>tussenblad!J1105</f>
        <v>0</v>
      </c>
      <c r="AH1116" s="4">
        <f>tussenblad!I1105</f>
        <v>0</v>
      </c>
    </row>
    <row r="1117" spans="1:34" x14ac:dyDescent="0.2">
      <c r="A1117" s="4" t="s">
        <v>93</v>
      </c>
      <c r="B1117" s="4" t="str">
        <f>IF(C1117=0,"&lt;BLANK&gt;",Basisgegevens!$F$3)</f>
        <v>&lt;BLANK&gt;</v>
      </c>
      <c r="C1117" s="4">
        <f>tussenblad!E1106</f>
        <v>0</v>
      </c>
      <c r="D1117" s="4">
        <f>tussenblad!H1106</f>
        <v>0</v>
      </c>
      <c r="E1117" s="25">
        <f>tussenblad!N1106</f>
        <v>0</v>
      </c>
      <c r="F1117" s="4">
        <f>tussenblad!O1106</f>
        <v>0</v>
      </c>
      <c r="G1117" s="4">
        <f>tussenblad!P1106</f>
        <v>0</v>
      </c>
      <c r="H1117" s="25">
        <f>tussenblad!BT1106</f>
        <v>0</v>
      </c>
      <c r="I1117" s="4">
        <f>tussenblad!Q1106</f>
        <v>0</v>
      </c>
      <c r="J1117" s="26">
        <f>tussenblad!R1106</f>
        <v>0</v>
      </c>
      <c r="K1117" s="4">
        <f>IF(tussenblad!$F1106="HC","",tussenblad!F1106)</f>
        <v>0</v>
      </c>
      <c r="L1117" s="4">
        <f>IF(tussenblad!$F1106="HC",1,0)</f>
        <v>0</v>
      </c>
      <c r="M1117" s="4" t="str">
        <f>IF(tussenblad!V1106="Uit",2,"")</f>
        <v/>
      </c>
      <c r="N1117" s="4">
        <f>tussenblad!W1106</f>
        <v>0</v>
      </c>
      <c r="O1117" s="4">
        <f>tussenblad!BV1106</f>
        <v>0</v>
      </c>
      <c r="P1117" s="4">
        <f>tussenblad!BW1106</f>
        <v>0</v>
      </c>
      <c r="Q1117" s="4">
        <f>tussenblad!BX1106</f>
        <v>0</v>
      </c>
      <c r="R1117" s="4">
        <f>tussenblad!BY1106</f>
        <v>0</v>
      </c>
      <c r="S1117" s="4">
        <f>tussenblad!BZ1106</f>
        <v>0</v>
      </c>
      <c r="T1117" s="4">
        <f>tussenblad!CA1106</f>
        <v>0</v>
      </c>
      <c r="U1117" s="4">
        <f>tussenblad!CB1106</f>
        <v>0</v>
      </c>
      <c r="V1117" s="4">
        <f>tussenblad!CC1106</f>
        <v>0</v>
      </c>
      <c r="W1117" s="4" t="s">
        <v>94</v>
      </c>
      <c r="X1117" s="4" t="s">
        <v>94</v>
      </c>
      <c r="Y1117" s="4" t="s">
        <v>94</v>
      </c>
      <c r="Z1117" s="4" t="s">
        <v>95</v>
      </c>
      <c r="AA1117" s="4" t="s">
        <v>95</v>
      </c>
      <c r="AB1117" s="4" t="s">
        <v>95</v>
      </c>
      <c r="AC1117" s="4" t="s">
        <v>91</v>
      </c>
      <c r="AD1117" s="4" t="s">
        <v>91</v>
      </c>
      <c r="AE1117" s="4">
        <v>0</v>
      </c>
      <c r="AF1117" s="4">
        <v>0</v>
      </c>
      <c r="AG1117" s="4">
        <f>tussenblad!J1106</f>
        <v>0</v>
      </c>
      <c r="AH1117" s="4">
        <f>tussenblad!I1106</f>
        <v>0</v>
      </c>
    </row>
    <row r="1118" spans="1:34" x14ac:dyDescent="0.2">
      <c r="A1118" s="4" t="s">
        <v>93</v>
      </c>
      <c r="B1118" s="4" t="str">
        <f>IF(C1118=0,"&lt;BLANK&gt;",Basisgegevens!$F$3)</f>
        <v>&lt;BLANK&gt;</v>
      </c>
      <c r="C1118" s="4">
        <f>tussenblad!E1107</f>
        <v>0</v>
      </c>
      <c r="D1118" s="4">
        <f>tussenblad!H1107</f>
        <v>0</v>
      </c>
      <c r="E1118" s="25">
        <f>tussenblad!N1107</f>
        <v>0</v>
      </c>
      <c r="F1118" s="4">
        <f>tussenblad!O1107</f>
        <v>0</v>
      </c>
      <c r="G1118" s="4">
        <f>tussenblad!P1107</f>
        <v>0</v>
      </c>
      <c r="H1118" s="25">
        <f>tussenblad!BT1107</f>
        <v>0</v>
      </c>
      <c r="I1118" s="4">
        <f>tussenblad!Q1107</f>
        <v>0</v>
      </c>
      <c r="J1118" s="26">
        <f>tussenblad!R1107</f>
        <v>0</v>
      </c>
      <c r="K1118" s="4">
        <f>IF(tussenblad!$F1107="HC","",tussenblad!F1107)</f>
        <v>0</v>
      </c>
      <c r="L1118" s="4">
        <f>IF(tussenblad!$F1107="HC",1,0)</f>
        <v>0</v>
      </c>
      <c r="M1118" s="4" t="str">
        <f>IF(tussenblad!V1107="Uit",2,"")</f>
        <v/>
      </c>
      <c r="N1118" s="4">
        <f>tussenblad!W1107</f>
        <v>0</v>
      </c>
      <c r="O1118" s="4">
        <f>tussenblad!BV1107</f>
        <v>0</v>
      </c>
      <c r="P1118" s="4">
        <f>tussenblad!BW1107</f>
        <v>0</v>
      </c>
      <c r="Q1118" s="4">
        <f>tussenblad!BX1107</f>
        <v>0</v>
      </c>
      <c r="R1118" s="4">
        <f>tussenblad!BY1107</f>
        <v>0</v>
      </c>
      <c r="S1118" s="4">
        <f>tussenblad!BZ1107</f>
        <v>0</v>
      </c>
      <c r="T1118" s="4">
        <f>tussenblad!CA1107</f>
        <v>0</v>
      </c>
      <c r="U1118" s="4">
        <f>tussenblad!CB1107</f>
        <v>0</v>
      </c>
      <c r="V1118" s="4">
        <f>tussenblad!CC1107</f>
        <v>0</v>
      </c>
      <c r="W1118" s="4" t="s">
        <v>94</v>
      </c>
      <c r="X1118" s="4" t="s">
        <v>94</v>
      </c>
      <c r="Y1118" s="4" t="s">
        <v>94</v>
      </c>
      <c r="Z1118" s="4" t="s">
        <v>95</v>
      </c>
      <c r="AA1118" s="4" t="s">
        <v>95</v>
      </c>
      <c r="AB1118" s="4" t="s">
        <v>95</v>
      </c>
      <c r="AC1118" s="4" t="s">
        <v>91</v>
      </c>
      <c r="AD1118" s="4" t="s">
        <v>91</v>
      </c>
      <c r="AE1118" s="4">
        <v>0</v>
      </c>
      <c r="AF1118" s="4">
        <v>0</v>
      </c>
      <c r="AG1118" s="4">
        <f>tussenblad!J1107</f>
        <v>0</v>
      </c>
      <c r="AH1118" s="4">
        <f>tussenblad!I1107</f>
        <v>0</v>
      </c>
    </row>
    <row r="1119" spans="1:34" x14ac:dyDescent="0.2">
      <c r="A1119" s="4" t="s">
        <v>93</v>
      </c>
      <c r="B1119" s="4" t="str">
        <f>IF(C1119=0,"&lt;BLANK&gt;",Basisgegevens!$F$3)</f>
        <v>&lt;BLANK&gt;</v>
      </c>
      <c r="C1119" s="4">
        <f>tussenblad!E1108</f>
        <v>0</v>
      </c>
      <c r="D1119" s="4">
        <f>tussenblad!H1108</f>
        <v>0</v>
      </c>
      <c r="E1119" s="25">
        <f>tussenblad!N1108</f>
        <v>0</v>
      </c>
      <c r="F1119" s="4">
        <f>tussenblad!O1108</f>
        <v>0</v>
      </c>
      <c r="G1119" s="4">
        <f>tussenblad!P1108</f>
        <v>0</v>
      </c>
      <c r="H1119" s="25">
        <f>tussenblad!BT1108</f>
        <v>0</v>
      </c>
      <c r="I1119" s="4">
        <f>tussenblad!Q1108</f>
        <v>0</v>
      </c>
      <c r="J1119" s="26">
        <f>tussenblad!R1108</f>
        <v>0</v>
      </c>
      <c r="K1119" s="4">
        <f>IF(tussenblad!$F1108="HC","",tussenblad!F1108)</f>
        <v>0</v>
      </c>
      <c r="L1119" s="4">
        <f>IF(tussenblad!$F1108="HC",1,0)</f>
        <v>0</v>
      </c>
      <c r="M1119" s="4" t="str">
        <f>IF(tussenblad!V1108="Uit",2,"")</f>
        <v/>
      </c>
      <c r="N1119" s="4">
        <f>tussenblad!W1108</f>
        <v>0</v>
      </c>
      <c r="O1119" s="4">
        <f>tussenblad!BV1108</f>
        <v>0</v>
      </c>
      <c r="P1119" s="4">
        <f>tussenblad!BW1108</f>
        <v>0</v>
      </c>
      <c r="Q1119" s="4">
        <f>tussenblad!BX1108</f>
        <v>0</v>
      </c>
      <c r="R1119" s="4">
        <f>tussenblad!BY1108</f>
        <v>0</v>
      </c>
      <c r="S1119" s="4">
        <f>tussenblad!BZ1108</f>
        <v>0</v>
      </c>
      <c r="T1119" s="4">
        <f>tussenblad!CA1108</f>
        <v>0</v>
      </c>
      <c r="U1119" s="4">
        <f>tussenblad!CB1108</f>
        <v>0</v>
      </c>
      <c r="V1119" s="4">
        <f>tussenblad!CC1108</f>
        <v>0</v>
      </c>
      <c r="W1119" s="4" t="s">
        <v>94</v>
      </c>
      <c r="X1119" s="4" t="s">
        <v>94</v>
      </c>
      <c r="Y1119" s="4" t="s">
        <v>94</v>
      </c>
      <c r="Z1119" s="4" t="s">
        <v>95</v>
      </c>
      <c r="AA1119" s="4" t="s">
        <v>95</v>
      </c>
      <c r="AB1119" s="4" t="s">
        <v>95</v>
      </c>
      <c r="AC1119" s="4" t="s">
        <v>91</v>
      </c>
      <c r="AD1119" s="4" t="s">
        <v>91</v>
      </c>
      <c r="AE1119" s="4">
        <v>0</v>
      </c>
      <c r="AF1119" s="4">
        <v>0</v>
      </c>
      <c r="AG1119" s="4">
        <f>tussenblad!J1108</f>
        <v>0</v>
      </c>
      <c r="AH1119" s="4">
        <f>tussenblad!I1108</f>
        <v>0</v>
      </c>
    </row>
    <row r="1120" spans="1:34" x14ac:dyDescent="0.2">
      <c r="A1120" s="4" t="s">
        <v>93</v>
      </c>
      <c r="B1120" s="4" t="str">
        <f>IF(C1120=0,"&lt;BLANK&gt;",Basisgegevens!$F$3)</f>
        <v>&lt;BLANK&gt;</v>
      </c>
      <c r="C1120" s="4">
        <f>tussenblad!E1109</f>
        <v>0</v>
      </c>
      <c r="D1120" s="4">
        <f>tussenblad!H1109</f>
        <v>0</v>
      </c>
      <c r="E1120" s="25">
        <f>tussenblad!N1109</f>
        <v>0</v>
      </c>
      <c r="F1120" s="4">
        <f>tussenblad!O1109</f>
        <v>0</v>
      </c>
      <c r="G1120" s="4">
        <f>tussenblad!P1109</f>
        <v>0</v>
      </c>
      <c r="H1120" s="25">
        <f>tussenblad!BT1109</f>
        <v>0</v>
      </c>
      <c r="I1120" s="4">
        <f>tussenblad!Q1109</f>
        <v>0</v>
      </c>
      <c r="J1120" s="26">
        <f>tussenblad!R1109</f>
        <v>0</v>
      </c>
      <c r="K1120" s="4">
        <f>IF(tussenblad!$F1109="HC","",tussenblad!F1109)</f>
        <v>0</v>
      </c>
      <c r="L1120" s="4">
        <f>IF(tussenblad!$F1109="HC",1,0)</f>
        <v>0</v>
      </c>
      <c r="M1120" s="4" t="str">
        <f>IF(tussenblad!V1109="Uit",2,"")</f>
        <v/>
      </c>
      <c r="N1120" s="4">
        <f>tussenblad!W1109</f>
        <v>0</v>
      </c>
      <c r="O1120" s="4">
        <f>tussenblad!BV1109</f>
        <v>0</v>
      </c>
      <c r="P1120" s="4">
        <f>tussenblad!BW1109</f>
        <v>0</v>
      </c>
      <c r="Q1120" s="4">
        <f>tussenblad!BX1109</f>
        <v>0</v>
      </c>
      <c r="R1120" s="4">
        <f>tussenblad!BY1109</f>
        <v>0</v>
      </c>
      <c r="S1120" s="4">
        <f>tussenblad!BZ1109</f>
        <v>0</v>
      </c>
      <c r="T1120" s="4">
        <f>tussenblad!CA1109</f>
        <v>0</v>
      </c>
      <c r="U1120" s="4">
        <f>tussenblad!CB1109</f>
        <v>0</v>
      </c>
      <c r="V1120" s="4">
        <f>tussenblad!CC1109</f>
        <v>0</v>
      </c>
      <c r="W1120" s="4" t="s">
        <v>94</v>
      </c>
      <c r="X1120" s="4" t="s">
        <v>94</v>
      </c>
      <c r="Y1120" s="4" t="s">
        <v>94</v>
      </c>
      <c r="Z1120" s="4" t="s">
        <v>95</v>
      </c>
      <c r="AA1120" s="4" t="s">
        <v>95</v>
      </c>
      <c r="AB1120" s="4" t="s">
        <v>95</v>
      </c>
      <c r="AC1120" s="4" t="s">
        <v>91</v>
      </c>
      <c r="AD1120" s="4" t="s">
        <v>91</v>
      </c>
      <c r="AE1120" s="4">
        <v>0</v>
      </c>
      <c r="AF1120" s="4">
        <v>0</v>
      </c>
      <c r="AG1120" s="4">
        <f>tussenblad!J1109</f>
        <v>0</v>
      </c>
      <c r="AH1120" s="4">
        <f>tussenblad!I1109</f>
        <v>0</v>
      </c>
    </row>
    <row r="1121" spans="1:34" x14ac:dyDescent="0.2">
      <c r="A1121" s="4" t="s">
        <v>93</v>
      </c>
      <c r="B1121" s="4" t="str">
        <f>IF(C1121=0,"&lt;BLANK&gt;",Basisgegevens!$F$3)</f>
        <v>&lt;BLANK&gt;</v>
      </c>
      <c r="C1121" s="4">
        <f>tussenblad!E1110</f>
        <v>0</v>
      </c>
      <c r="D1121" s="4">
        <f>tussenblad!H1110</f>
        <v>0</v>
      </c>
      <c r="E1121" s="25">
        <f>tussenblad!N1110</f>
        <v>0</v>
      </c>
      <c r="F1121" s="4">
        <f>tussenblad!O1110</f>
        <v>0</v>
      </c>
      <c r="G1121" s="4">
        <f>tussenblad!P1110</f>
        <v>0</v>
      </c>
      <c r="H1121" s="25">
        <f>tussenblad!BT1110</f>
        <v>0</v>
      </c>
      <c r="I1121" s="4">
        <f>tussenblad!Q1110</f>
        <v>0</v>
      </c>
      <c r="J1121" s="26">
        <f>tussenblad!R1110</f>
        <v>0</v>
      </c>
      <c r="K1121" s="4">
        <f>IF(tussenblad!$F1110="HC","",tussenblad!F1110)</f>
        <v>0</v>
      </c>
      <c r="L1121" s="4">
        <f>IF(tussenblad!$F1110="HC",1,0)</f>
        <v>0</v>
      </c>
      <c r="M1121" s="4" t="str">
        <f>IF(tussenblad!V1110="Uit",2,"")</f>
        <v/>
      </c>
      <c r="N1121" s="4">
        <f>tussenblad!W1110</f>
        <v>0</v>
      </c>
      <c r="O1121" s="4">
        <f>tussenblad!BV1110</f>
        <v>0</v>
      </c>
      <c r="P1121" s="4">
        <f>tussenblad!BW1110</f>
        <v>0</v>
      </c>
      <c r="Q1121" s="4">
        <f>tussenblad!BX1110</f>
        <v>0</v>
      </c>
      <c r="R1121" s="4">
        <f>tussenblad!BY1110</f>
        <v>0</v>
      </c>
      <c r="S1121" s="4">
        <f>tussenblad!BZ1110</f>
        <v>0</v>
      </c>
      <c r="T1121" s="4">
        <f>tussenblad!CA1110</f>
        <v>0</v>
      </c>
      <c r="U1121" s="4">
        <f>tussenblad!CB1110</f>
        <v>0</v>
      </c>
      <c r="V1121" s="4">
        <f>tussenblad!CC1110</f>
        <v>0</v>
      </c>
      <c r="W1121" s="4" t="s">
        <v>94</v>
      </c>
      <c r="X1121" s="4" t="s">
        <v>94</v>
      </c>
      <c r="Y1121" s="4" t="s">
        <v>94</v>
      </c>
      <c r="Z1121" s="4" t="s">
        <v>95</v>
      </c>
      <c r="AA1121" s="4" t="s">
        <v>95</v>
      </c>
      <c r="AB1121" s="4" t="s">
        <v>95</v>
      </c>
      <c r="AC1121" s="4" t="s">
        <v>91</v>
      </c>
      <c r="AD1121" s="4" t="s">
        <v>91</v>
      </c>
      <c r="AE1121" s="4">
        <v>0</v>
      </c>
      <c r="AF1121" s="4">
        <v>0</v>
      </c>
      <c r="AG1121" s="4">
        <f>tussenblad!J1110</f>
        <v>0</v>
      </c>
      <c r="AH1121" s="4">
        <f>tussenblad!I1110</f>
        <v>0</v>
      </c>
    </row>
    <row r="1122" spans="1:34" x14ac:dyDescent="0.2">
      <c r="A1122" s="4" t="s">
        <v>93</v>
      </c>
      <c r="B1122" s="4" t="str">
        <f>IF(C1122=0,"&lt;BLANK&gt;",Basisgegevens!$F$3)</f>
        <v>&lt;BLANK&gt;</v>
      </c>
      <c r="C1122" s="4">
        <f>tussenblad!E1111</f>
        <v>0</v>
      </c>
      <c r="D1122" s="4">
        <f>tussenblad!H1111</f>
        <v>0</v>
      </c>
      <c r="E1122" s="25">
        <f>tussenblad!N1111</f>
        <v>0</v>
      </c>
      <c r="F1122" s="4">
        <f>tussenblad!O1111</f>
        <v>0</v>
      </c>
      <c r="G1122" s="4">
        <f>tussenblad!P1111</f>
        <v>0</v>
      </c>
      <c r="H1122" s="25">
        <f>tussenblad!BT1111</f>
        <v>0</v>
      </c>
      <c r="I1122" s="4">
        <f>tussenblad!Q1111</f>
        <v>0</v>
      </c>
      <c r="J1122" s="26">
        <f>tussenblad!R1111</f>
        <v>0</v>
      </c>
      <c r="K1122" s="4">
        <f>IF(tussenblad!$F1111="HC","",tussenblad!F1111)</f>
        <v>0</v>
      </c>
      <c r="L1122" s="4">
        <f>IF(tussenblad!$F1111="HC",1,0)</f>
        <v>0</v>
      </c>
      <c r="M1122" s="4" t="str">
        <f>IF(tussenblad!V1111="Uit",2,"")</f>
        <v/>
      </c>
      <c r="N1122" s="4">
        <f>tussenblad!W1111</f>
        <v>0</v>
      </c>
      <c r="O1122" s="4">
        <f>tussenblad!BV1111</f>
        <v>0</v>
      </c>
      <c r="P1122" s="4">
        <f>tussenblad!BW1111</f>
        <v>0</v>
      </c>
      <c r="Q1122" s="4">
        <f>tussenblad!BX1111</f>
        <v>0</v>
      </c>
      <c r="R1122" s="4">
        <f>tussenblad!BY1111</f>
        <v>0</v>
      </c>
      <c r="S1122" s="4">
        <f>tussenblad!BZ1111</f>
        <v>0</v>
      </c>
      <c r="T1122" s="4">
        <f>tussenblad!CA1111</f>
        <v>0</v>
      </c>
      <c r="U1122" s="4">
        <f>tussenblad!CB1111</f>
        <v>0</v>
      </c>
      <c r="V1122" s="4">
        <f>tussenblad!CC1111</f>
        <v>0</v>
      </c>
      <c r="W1122" s="4" t="s">
        <v>94</v>
      </c>
      <c r="X1122" s="4" t="s">
        <v>94</v>
      </c>
      <c r="Y1122" s="4" t="s">
        <v>94</v>
      </c>
      <c r="Z1122" s="4" t="s">
        <v>95</v>
      </c>
      <c r="AA1122" s="4" t="s">
        <v>95</v>
      </c>
      <c r="AB1122" s="4" t="s">
        <v>95</v>
      </c>
      <c r="AC1122" s="4" t="s">
        <v>91</v>
      </c>
      <c r="AD1122" s="4" t="s">
        <v>91</v>
      </c>
      <c r="AE1122" s="4">
        <v>0</v>
      </c>
      <c r="AF1122" s="4">
        <v>0</v>
      </c>
      <c r="AG1122" s="4">
        <f>tussenblad!J1111</f>
        <v>0</v>
      </c>
      <c r="AH1122" s="4">
        <f>tussenblad!I1111</f>
        <v>0</v>
      </c>
    </row>
    <row r="1123" spans="1:34" x14ac:dyDescent="0.2">
      <c r="A1123" s="4" t="s">
        <v>93</v>
      </c>
      <c r="B1123" s="4" t="str">
        <f>IF(C1123=0,"&lt;BLANK&gt;",Basisgegevens!$F$3)</f>
        <v>&lt;BLANK&gt;</v>
      </c>
      <c r="C1123" s="4">
        <f>tussenblad!E1112</f>
        <v>0</v>
      </c>
      <c r="D1123" s="4">
        <f>tussenblad!H1112</f>
        <v>0</v>
      </c>
      <c r="E1123" s="25">
        <f>tussenblad!N1112</f>
        <v>0</v>
      </c>
      <c r="F1123" s="4">
        <f>tussenblad!O1112</f>
        <v>0</v>
      </c>
      <c r="G1123" s="4">
        <f>tussenblad!P1112</f>
        <v>0</v>
      </c>
      <c r="H1123" s="25">
        <f>tussenblad!BT1112</f>
        <v>0</v>
      </c>
      <c r="I1123" s="4">
        <f>tussenblad!Q1112</f>
        <v>0</v>
      </c>
      <c r="J1123" s="26">
        <f>tussenblad!R1112</f>
        <v>0</v>
      </c>
      <c r="K1123" s="4">
        <f>IF(tussenblad!$F1112="HC","",tussenblad!F1112)</f>
        <v>0</v>
      </c>
      <c r="L1123" s="4">
        <f>IF(tussenblad!$F1112="HC",1,0)</f>
        <v>0</v>
      </c>
      <c r="M1123" s="4" t="str">
        <f>IF(tussenblad!V1112="Uit",2,"")</f>
        <v/>
      </c>
      <c r="N1123" s="4">
        <f>tussenblad!W1112</f>
        <v>0</v>
      </c>
      <c r="O1123" s="4">
        <f>tussenblad!BV1112</f>
        <v>0</v>
      </c>
      <c r="P1123" s="4">
        <f>tussenblad!BW1112</f>
        <v>0</v>
      </c>
      <c r="Q1123" s="4">
        <f>tussenblad!BX1112</f>
        <v>0</v>
      </c>
      <c r="R1123" s="4">
        <f>tussenblad!BY1112</f>
        <v>0</v>
      </c>
      <c r="S1123" s="4">
        <f>tussenblad!BZ1112</f>
        <v>0</v>
      </c>
      <c r="T1123" s="4">
        <f>tussenblad!CA1112</f>
        <v>0</v>
      </c>
      <c r="U1123" s="4">
        <f>tussenblad!CB1112</f>
        <v>0</v>
      </c>
      <c r="V1123" s="4">
        <f>tussenblad!CC1112</f>
        <v>0</v>
      </c>
      <c r="W1123" s="4" t="s">
        <v>94</v>
      </c>
      <c r="X1123" s="4" t="s">
        <v>94</v>
      </c>
      <c r="Y1123" s="4" t="s">
        <v>94</v>
      </c>
      <c r="Z1123" s="4" t="s">
        <v>95</v>
      </c>
      <c r="AA1123" s="4" t="s">
        <v>95</v>
      </c>
      <c r="AB1123" s="4" t="s">
        <v>95</v>
      </c>
      <c r="AC1123" s="4" t="s">
        <v>91</v>
      </c>
      <c r="AD1123" s="4" t="s">
        <v>91</v>
      </c>
      <c r="AE1123" s="4">
        <v>0</v>
      </c>
      <c r="AF1123" s="4">
        <v>0</v>
      </c>
      <c r="AG1123" s="4">
        <f>tussenblad!J1112</f>
        <v>0</v>
      </c>
      <c r="AH1123" s="4">
        <f>tussenblad!I1112</f>
        <v>0</v>
      </c>
    </row>
    <row r="1124" spans="1:34" x14ac:dyDescent="0.2">
      <c r="A1124" s="4" t="s">
        <v>93</v>
      </c>
      <c r="B1124" s="4" t="str">
        <f>IF(C1124=0,"&lt;BLANK&gt;",Basisgegevens!$F$3)</f>
        <v>&lt;BLANK&gt;</v>
      </c>
      <c r="C1124" s="4">
        <f>tussenblad!E1113</f>
        <v>0</v>
      </c>
      <c r="D1124" s="4">
        <f>tussenblad!H1113</f>
        <v>0</v>
      </c>
      <c r="E1124" s="25">
        <f>tussenblad!N1113</f>
        <v>0</v>
      </c>
      <c r="F1124" s="4">
        <f>tussenblad!O1113</f>
        <v>0</v>
      </c>
      <c r="G1124" s="4">
        <f>tussenblad!P1113</f>
        <v>0</v>
      </c>
      <c r="H1124" s="25">
        <f>tussenblad!BT1113</f>
        <v>0</v>
      </c>
      <c r="I1124" s="4">
        <f>tussenblad!Q1113</f>
        <v>0</v>
      </c>
      <c r="J1124" s="26">
        <f>tussenblad!R1113</f>
        <v>0</v>
      </c>
      <c r="K1124" s="4">
        <f>IF(tussenblad!$F1113="HC","",tussenblad!F1113)</f>
        <v>0</v>
      </c>
      <c r="L1124" s="4">
        <f>IF(tussenblad!$F1113="HC",1,0)</f>
        <v>0</v>
      </c>
      <c r="M1124" s="4" t="str">
        <f>IF(tussenblad!V1113="Uit",2,"")</f>
        <v/>
      </c>
      <c r="N1124" s="4">
        <f>tussenblad!W1113</f>
        <v>0</v>
      </c>
      <c r="O1124" s="4">
        <f>tussenblad!BV1113</f>
        <v>0</v>
      </c>
      <c r="P1124" s="4">
        <f>tussenblad!BW1113</f>
        <v>0</v>
      </c>
      <c r="Q1124" s="4">
        <f>tussenblad!BX1113</f>
        <v>0</v>
      </c>
      <c r="R1124" s="4">
        <f>tussenblad!BY1113</f>
        <v>0</v>
      </c>
      <c r="S1124" s="4">
        <f>tussenblad!BZ1113</f>
        <v>0</v>
      </c>
      <c r="T1124" s="4">
        <f>tussenblad!CA1113</f>
        <v>0</v>
      </c>
      <c r="U1124" s="4">
        <f>tussenblad!CB1113</f>
        <v>0</v>
      </c>
      <c r="V1124" s="4">
        <f>tussenblad!CC1113</f>
        <v>0</v>
      </c>
      <c r="W1124" s="4" t="s">
        <v>94</v>
      </c>
      <c r="X1124" s="4" t="s">
        <v>94</v>
      </c>
      <c r="Y1124" s="4" t="s">
        <v>94</v>
      </c>
      <c r="Z1124" s="4" t="s">
        <v>95</v>
      </c>
      <c r="AA1124" s="4" t="s">
        <v>95</v>
      </c>
      <c r="AB1124" s="4" t="s">
        <v>95</v>
      </c>
      <c r="AC1124" s="4" t="s">
        <v>91</v>
      </c>
      <c r="AD1124" s="4" t="s">
        <v>91</v>
      </c>
      <c r="AE1124" s="4">
        <v>0</v>
      </c>
      <c r="AF1124" s="4">
        <v>0</v>
      </c>
      <c r="AG1124" s="4">
        <f>tussenblad!J1113</f>
        <v>0</v>
      </c>
      <c r="AH1124" s="4">
        <f>tussenblad!I1113</f>
        <v>0</v>
      </c>
    </row>
    <row r="1125" spans="1:34" x14ac:dyDescent="0.2">
      <c r="A1125" s="4" t="s">
        <v>93</v>
      </c>
      <c r="B1125" s="4" t="str">
        <f>IF(C1125=0,"&lt;BLANK&gt;",Basisgegevens!$F$3)</f>
        <v>&lt;BLANK&gt;</v>
      </c>
      <c r="C1125" s="4">
        <f>tussenblad!E1114</f>
        <v>0</v>
      </c>
      <c r="D1125" s="4">
        <f>tussenblad!H1114</f>
        <v>0</v>
      </c>
      <c r="E1125" s="25">
        <f>tussenblad!N1114</f>
        <v>0</v>
      </c>
      <c r="F1125" s="4">
        <f>tussenblad!O1114</f>
        <v>0</v>
      </c>
      <c r="G1125" s="4">
        <f>tussenblad!P1114</f>
        <v>0</v>
      </c>
      <c r="H1125" s="25">
        <f>tussenblad!BT1114</f>
        <v>0</v>
      </c>
      <c r="I1125" s="4">
        <f>tussenblad!Q1114</f>
        <v>0</v>
      </c>
      <c r="J1125" s="26">
        <f>tussenblad!R1114</f>
        <v>0</v>
      </c>
      <c r="K1125" s="4">
        <f>IF(tussenblad!$F1114="HC","",tussenblad!F1114)</f>
        <v>0</v>
      </c>
      <c r="L1125" s="4">
        <f>IF(tussenblad!$F1114="HC",1,0)</f>
        <v>0</v>
      </c>
      <c r="M1125" s="4" t="str">
        <f>IF(tussenblad!V1114="Uit",2,"")</f>
        <v/>
      </c>
      <c r="N1125" s="4">
        <f>tussenblad!W1114</f>
        <v>0</v>
      </c>
      <c r="O1125" s="4">
        <f>tussenblad!BV1114</f>
        <v>0</v>
      </c>
      <c r="P1125" s="4">
        <f>tussenblad!BW1114</f>
        <v>0</v>
      </c>
      <c r="Q1125" s="4">
        <f>tussenblad!BX1114</f>
        <v>0</v>
      </c>
      <c r="R1125" s="4">
        <f>tussenblad!BY1114</f>
        <v>0</v>
      </c>
      <c r="S1125" s="4">
        <f>tussenblad!BZ1114</f>
        <v>0</v>
      </c>
      <c r="T1125" s="4">
        <f>tussenblad!CA1114</f>
        <v>0</v>
      </c>
      <c r="U1125" s="4">
        <f>tussenblad!CB1114</f>
        <v>0</v>
      </c>
      <c r="V1125" s="4">
        <f>tussenblad!CC1114</f>
        <v>0</v>
      </c>
      <c r="W1125" s="4" t="s">
        <v>94</v>
      </c>
      <c r="X1125" s="4" t="s">
        <v>94</v>
      </c>
      <c r="Y1125" s="4" t="s">
        <v>94</v>
      </c>
      <c r="Z1125" s="4" t="s">
        <v>95</v>
      </c>
      <c r="AA1125" s="4" t="s">
        <v>95</v>
      </c>
      <c r="AB1125" s="4" t="s">
        <v>95</v>
      </c>
      <c r="AC1125" s="4" t="s">
        <v>91</v>
      </c>
      <c r="AD1125" s="4" t="s">
        <v>91</v>
      </c>
      <c r="AE1125" s="4">
        <v>0</v>
      </c>
      <c r="AF1125" s="4">
        <v>0</v>
      </c>
      <c r="AG1125" s="4">
        <f>tussenblad!J1114</f>
        <v>0</v>
      </c>
      <c r="AH1125" s="4">
        <f>tussenblad!I1114</f>
        <v>0</v>
      </c>
    </row>
    <row r="1126" spans="1:34" x14ac:dyDescent="0.2">
      <c r="A1126" s="4" t="s">
        <v>93</v>
      </c>
      <c r="B1126" s="4" t="str">
        <f>IF(C1126=0,"&lt;BLANK&gt;",Basisgegevens!$F$3)</f>
        <v>&lt;BLANK&gt;</v>
      </c>
      <c r="C1126" s="4">
        <f>tussenblad!E1115</f>
        <v>0</v>
      </c>
      <c r="D1126" s="4">
        <f>tussenblad!H1115</f>
        <v>0</v>
      </c>
      <c r="E1126" s="25">
        <f>tussenblad!N1115</f>
        <v>0</v>
      </c>
      <c r="F1126" s="4">
        <f>tussenblad!O1115</f>
        <v>0</v>
      </c>
      <c r="G1126" s="4">
        <f>tussenblad!P1115</f>
        <v>0</v>
      </c>
      <c r="H1126" s="25">
        <f>tussenblad!BT1115</f>
        <v>0</v>
      </c>
      <c r="I1126" s="4">
        <f>tussenblad!Q1115</f>
        <v>0</v>
      </c>
      <c r="J1126" s="26">
        <f>tussenblad!R1115</f>
        <v>0</v>
      </c>
      <c r="K1126" s="4">
        <f>IF(tussenblad!$F1115="HC","",tussenblad!F1115)</f>
        <v>0</v>
      </c>
      <c r="L1126" s="4">
        <f>IF(tussenblad!$F1115="HC",1,0)</f>
        <v>0</v>
      </c>
      <c r="M1126" s="4" t="str">
        <f>IF(tussenblad!V1115="Uit",2,"")</f>
        <v/>
      </c>
      <c r="N1126" s="4">
        <f>tussenblad!W1115</f>
        <v>0</v>
      </c>
      <c r="O1126" s="4">
        <f>tussenblad!BV1115</f>
        <v>0</v>
      </c>
      <c r="P1126" s="4">
        <f>tussenblad!BW1115</f>
        <v>0</v>
      </c>
      <c r="Q1126" s="4">
        <f>tussenblad!BX1115</f>
        <v>0</v>
      </c>
      <c r="R1126" s="4">
        <f>tussenblad!BY1115</f>
        <v>0</v>
      </c>
      <c r="S1126" s="4">
        <f>tussenblad!BZ1115</f>
        <v>0</v>
      </c>
      <c r="T1126" s="4">
        <f>tussenblad!CA1115</f>
        <v>0</v>
      </c>
      <c r="U1126" s="4">
        <f>tussenblad!CB1115</f>
        <v>0</v>
      </c>
      <c r="V1126" s="4">
        <f>tussenblad!CC1115</f>
        <v>0</v>
      </c>
      <c r="W1126" s="4" t="s">
        <v>94</v>
      </c>
      <c r="X1126" s="4" t="s">
        <v>94</v>
      </c>
      <c r="Y1126" s="4" t="s">
        <v>94</v>
      </c>
      <c r="Z1126" s="4" t="s">
        <v>95</v>
      </c>
      <c r="AA1126" s="4" t="s">
        <v>95</v>
      </c>
      <c r="AB1126" s="4" t="s">
        <v>95</v>
      </c>
      <c r="AC1126" s="4" t="s">
        <v>91</v>
      </c>
      <c r="AD1126" s="4" t="s">
        <v>91</v>
      </c>
      <c r="AE1126" s="4">
        <v>0</v>
      </c>
      <c r="AF1126" s="4">
        <v>0</v>
      </c>
      <c r="AG1126" s="4">
        <f>tussenblad!J1115</f>
        <v>0</v>
      </c>
      <c r="AH1126" s="4">
        <f>tussenblad!I1115</f>
        <v>0</v>
      </c>
    </row>
    <row r="1127" spans="1:34" x14ac:dyDescent="0.2">
      <c r="A1127" s="4" t="s">
        <v>93</v>
      </c>
      <c r="B1127" s="4" t="str">
        <f>IF(C1127=0,"&lt;BLANK&gt;",Basisgegevens!$F$3)</f>
        <v>&lt;BLANK&gt;</v>
      </c>
      <c r="C1127" s="4">
        <f>tussenblad!E1116</f>
        <v>0</v>
      </c>
      <c r="D1127" s="4">
        <f>tussenblad!H1116</f>
        <v>0</v>
      </c>
      <c r="E1127" s="25">
        <f>tussenblad!N1116</f>
        <v>0</v>
      </c>
      <c r="F1127" s="4">
        <f>tussenblad!O1116</f>
        <v>0</v>
      </c>
      <c r="G1127" s="4">
        <f>tussenblad!P1116</f>
        <v>0</v>
      </c>
      <c r="H1127" s="25">
        <f>tussenblad!BT1116</f>
        <v>0</v>
      </c>
      <c r="I1127" s="4">
        <f>tussenblad!Q1116</f>
        <v>0</v>
      </c>
      <c r="J1127" s="26">
        <f>tussenblad!R1116</f>
        <v>0</v>
      </c>
      <c r="K1127" s="4">
        <f>IF(tussenblad!$F1116="HC","",tussenblad!F1116)</f>
        <v>0</v>
      </c>
      <c r="L1127" s="4">
        <f>IF(tussenblad!$F1116="HC",1,0)</f>
        <v>0</v>
      </c>
      <c r="M1127" s="4" t="str">
        <f>IF(tussenblad!V1116="Uit",2,"")</f>
        <v/>
      </c>
      <c r="N1127" s="4">
        <f>tussenblad!W1116</f>
        <v>0</v>
      </c>
      <c r="O1127" s="4">
        <f>tussenblad!BV1116</f>
        <v>0</v>
      </c>
      <c r="P1127" s="4">
        <f>tussenblad!BW1116</f>
        <v>0</v>
      </c>
      <c r="Q1127" s="4">
        <f>tussenblad!BX1116</f>
        <v>0</v>
      </c>
      <c r="R1127" s="4">
        <f>tussenblad!BY1116</f>
        <v>0</v>
      </c>
      <c r="S1127" s="4">
        <f>tussenblad!BZ1116</f>
        <v>0</v>
      </c>
      <c r="T1127" s="4">
        <f>tussenblad!CA1116</f>
        <v>0</v>
      </c>
      <c r="U1127" s="4">
        <f>tussenblad!CB1116</f>
        <v>0</v>
      </c>
      <c r="V1127" s="4">
        <f>tussenblad!CC1116</f>
        <v>0</v>
      </c>
      <c r="W1127" s="4" t="s">
        <v>94</v>
      </c>
      <c r="X1127" s="4" t="s">
        <v>94</v>
      </c>
      <c r="Y1127" s="4" t="s">
        <v>94</v>
      </c>
      <c r="Z1127" s="4" t="s">
        <v>95</v>
      </c>
      <c r="AA1127" s="4" t="s">
        <v>95</v>
      </c>
      <c r="AB1127" s="4" t="s">
        <v>95</v>
      </c>
      <c r="AC1127" s="4" t="s">
        <v>91</v>
      </c>
      <c r="AD1127" s="4" t="s">
        <v>91</v>
      </c>
      <c r="AE1127" s="4">
        <v>0</v>
      </c>
      <c r="AF1127" s="4">
        <v>0</v>
      </c>
      <c r="AG1127" s="4">
        <f>tussenblad!J1116</f>
        <v>0</v>
      </c>
      <c r="AH1127" s="4">
        <f>tussenblad!I1116</f>
        <v>0</v>
      </c>
    </row>
    <row r="1128" spans="1:34" x14ac:dyDescent="0.2">
      <c r="A1128" s="4" t="s">
        <v>93</v>
      </c>
      <c r="B1128" s="4" t="str">
        <f>IF(C1128=0,"&lt;BLANK&gt;",Basisgegevens!$F$3)</f>
        <v>&lt;BLANK&gt;</v>
      </c>
      <c r="C1128" s="4">
        <f>tussenblad!E1117</f>
        <v>0</v>
      </c>
      <c r="D1128" s="4">
        <f>tussenblad!H1117</f>
        <v>0</v>
      </c>
      <c r="E1128" s="25">
        <f>tussenblad!N1117</f>
        <v>0</v>
      </c>
      <c r="F1128" s="4">
        <f>tussenblad!O1117</f>
        <v>0</v>
      </c>
      <c r="G1128" s="4">
        <f>tussenblad!P1117</f>
        <v>0</v>
      </c>
      <c r="H1128" s="25">
        <f>tussenblad!BT1117</f>
        <v>0</v>
      </c>
      <c r="I1128" s="4">
        <f>tussenblad!Q1117</f>
        <v>0</v>
      </c>
      <c r="J1128" s="26">
        <f>tussenblad!R1117</f>
        <v>0</v>
      </c>
      <c r="K1128" s="4">
        <f>IF(tussenblad!$F1117="HC","",tussenblad!F1117)</f>
        <v>0</v>
      </c>
      <c r="L1128" s="4">
        <f>IF(tussenblad!$F1117="HC",1,0)</f>
        <v>0</v>
      </c>
      <c r="M1128" s="4" t="str">
        <f>IF(tussenblad!V1117="Uit",2,"")</f>
        <v/>
      </c>
      <c r="N1128" s="4">
        <f>tussenblad!W1117</f>
        <v>0</v>
      </c>
      <c r="O1128" s="4">
        <f>tussenblad!BV1117</f>
        <v>0</v>
      </c>
      <c r="P1128" s="4">
        <f>tussenblad!BW1117</f>
        <v>0</v>
      </c>
      <c r="Q1128" s="4">
        <f>tussenblad!BX1117</f>
        <v>0</v>
      </c>
      <c r="R1128" s="4">
        <f>tussenblad!BY1117</f>
        <v>0</v>
      </c>
      <c r="S1128" s="4">
        <f>tussenblad!BZ1117</f>
        <v>0</v>
      </c>
      <c r="T1128" s="4">
        <f>tussenblad!CA1117</f>
        <v>0</v>
      </c>
      <c r="U1128" s="4">
        <f>tussenblad!CB1117</f>
        <v>0</v>
      </c>
      <c r="V1128" s="4">
        <f>tussenblad!CC1117</f>
        <v>0</v>
      </c>
      <c r="W1128" s="4" t="s">
        <v>94</v>
      </c>
      <c r="X1128" s="4" t="s">
        <v>94</v>
      </c>
      <c r="Y1128" s="4" t="s">
        <v>94</v>
      </c>
      <c r="Z1128" s="4" t="s">
        <v>95</v>
      </c>
      <c r="AA1128" s="4" t="s">
        <v>95</v>
      </c>
      <c r="AB1128" s="4" t="s">
        <v>95</v>
      </c>
      <c r="AC1128" s="4" t="s">
        <v>91</v>
      </c>
      <c r="AD1128" s="4" t="s">
        <v>91</v>
      </c>
      <c r="AE1128" s="4">
        <v>0</v>
      </c>
      <c r="AF1128" s="4">
        <v>0</v>
      </c>
      <c r="AG1128" s="4">
        <f>tussenblad!J1117</f>
        <v>0</v>
      </c>
      <c r="AH1128" s="4">
        <f>tussenblad!I1117</f>
        <v>0</v>
      </c>
    </row>
    <row r="1129" spans="1:34" x14ac:dyDescent="0.2">
      <c r="A1129" s="4" t="s">
        <v>93</v>
      </c>
      <c r="B1129" s="4" t="str">
        <f>IF(C1129=0,"&lt;BLANK&gt;",Basisgegevens!$F$3)</f>
        <v>&lt;BLANK&gt;</v>
      </c>
      <c r="C1129" s="4">
        <f>tussenblad!E1118</f>
        <v>0</v>
      </c>
      <c r="D1129" s="4">
        <f>tussenblad!H1118</f>
        <v>0</v>
      </c>
      <c r="E1129" s="25">
        <f>tussenblad!N1118</f>
        <v>0</v>
      </c>
      <c r="F1129" s="4">
        <f>tussenblad!O1118</f>
        <v>0</v>
      </c>
      <c r="G1129" s="4">
        <f>tussenblad!P1118</f>
        <v>0</v>
      </c>
      <c r="H1129" s="25">
        <f>tussenblad!BT1118</f>
        <v>0</v>
      </c>
      <c r="I1129" s="4">
        <f>tussenblad!Q1118</f>
        <v>0</v>
      </c>
      <c r="J1129" s="26">
        <f>tussenblad!R1118</f>
        <v>0</v>
      </c>
      <c r="K1129" s="4">
        <f>IF(tussenblad!$F1118="HC","",tussenblad!F1118)</f>
        <v>0</v>
      </c>
      <c r="L1129" s="4">
        <f>IF(tussenblad!$F1118="HC",1,0)</f>
        <v>0</v>
      </c>
      <c r="M1129" s="4" t="str">
        <f>IF(tussenblad!V1118="Uit",2,"")</f>
        <v/>
      </c>
      <c r="N1129" s="4">
        <f>tussenblad!W1118</f>
        <v>0</v>
      </c>
      <c r="O1129" s="4">
        <f>tussenblad!BV1118</f>
        <v>0</v>
      </c>
      <c r="P1129" s="4">
        <f>tussenblad!BW1118</f>
        <v>0</v>
      </c>
      <c r="Q1129" s="4">
        <f>tussenblad!BX1118</f>
        <v>0</v>
      </c>
      <c r="R1129" s="4">
        <f>tussenblad!BY1118</f>
        <v>0</v>
      </c>
      <c r="S1129" s="4">
        <f>tussenblad!BZ1118</f>
        <v>0</v>
      </c>
      <c r="T1129" s="4">
        <f>tussenblad!CA1118</f>
        <v>0</v>
      </c>
      <c r="U1129" s="4">
        <f>tussenblad!CB1118</f>
        <v>0</v>
      </c>
      <c r="V1129" s="4">
        <f>tussenblad!CC1118</f>
        <v>0</v>
      </c>
      <c r="W1129" s="4" t="s">
        <v>94</v>
      </c>
      <c r="X1129" s="4" t="s">
        <v>94</v>
      </c>
      <c r="Y1129" s="4" t="s">
        <v>94</v>
      </c>
      <c r="Z1129" s="4" t="s">
        <v>95</v>
      </c>
      <c r="AA1129" s="4" t="s">
        <v>95</v>
      </c>
      <c r="AB1129" s="4" t="s">
        <v>95</v>
      </c>
      <c r="AC1129" s="4" t="s">
        <v>91</v>
      </c>
      <c r="AD1129" s="4" t="s">
        <v>91</v>
      </c>
      <c r="AE1129" s="4">
        <v>0</v>
      </c>
      <c r="AF1129" s="4">
        <v>0</v>
      </c>
      <c r="AG1129" s="4">
        <f>tussenblad!J1118</f>
        <v>0</v>
      </c>
      <c r="AH1129" s="4">
        <f>tussenblad!I1118</f>
        <v>0</v>
      </c>
    </row>
    <row r="1130" spans="1:34" x14ac:dyDescent="0.2">
      <c r="A1130" s="4" t="s">
        <v>93</v>
      </c>
      <c r="B1130" s="4" t="str">
        <f>IF(C1130=0,"&lt;BLANK&gt;",Basisgegevens!$F$3)</f>
        <v>&lt;BLANK&gt;</v>
      </c>
      <c r="C1130" s="4">
        <f>tussenblad!E1119</f>
        <v>0</v>
      </c>
      <c r="D1130" s="4">
        <f>tussenblad!H1119</f>
        <v>0</v>
      </c>
      <c r="E1130" s="25">
        <f>tussenblad!N1119</f>
        <v>0</v>
      </c>
      <c r="F1130" s="4">
        <f>tussenblad!O1119</f>
        <v>0</v>
      </c>
      <c r="G1130" s="4">
        <f>tussenblad!P1119</f>
        <v>0</v>
      </c>
      <c r="H1130" s="25">
        <f>tussenblad!BT1119</f>
        <v>0</v>
      </c>
      <c r="I1130" s="4">
        <f>tussenblad!Q1119</f>
        <v>0</v>
      </c>
      <c r="J1130" s="26">
        <f>tussenblad!R1119</f>
        <v>0</v>
      </c>
      <c r="K1130" s="4">
        <f>IF(tussenblad!$F1119="HC","",tussenblad!F1119)</f>
        <v>0</v>
      </c>
      <c r="L1130" s="4">
        <f>IF(tussenblad!$F1119="HC",1,0)</f>
        <v>0</v>
      </c>
      <c r="M1130" s="4" t="str">
        <f>IF(tussenblad!V1119="Uit",2,"")</f>
        <v/>
      </c>
      <c r="N1130" s="4">
        <f>tussenblad!W1119</f>
        <v>0</v>
      </c>
      <c r="O1130" s="4">
        <f>tussenblad!BV1119</f>
        <v>0</v>
      </c>
      <c r="P1130" s="4">
        <f>tussenblad!BW1119</f>
        <v>0</v>
      </c>
      <c r="Q1130" s="4">
        <f>tussenblad!BX1119</f>
        <v>0</v>
      </c>
      <c r="R1130" s="4">
        <f>tussenblad!BY1119</f>
        <v>0</v>
      </c>
      <c r="S1130" s="4">
        <f>tussenblad!BZ1119</f>
        <v>0</v>
      </c>
      <c r="T1130" s="4">
        <f>tussenblad!CA1119</f>
        <v>0</v>
      </c>
      <c r="U1130" s="4">
        <f>tussenblad!CB1119</f>
        <v>0</v>
      </c>
      <c r="V1130" s="4">
        <f>tussenblad!CC1119</f>
        <v>0</v>
      </c>
      <c r="W1130" s="4" t="s">
        <v>94</v>
      </c>
      <c r="X1130" s="4" t="s">
        <v>94</v>
      </c>
      <c r="Y1130" s="4" t="s">
        <v>94</v>
      </c>
      <c r="Z1130" s="4" t="s">
        <v>95</v>
      </c>
      <c r="AA1130" s="4" t="s">
        <v>95</v>
      </c>
      <c r="AB1130" s="4" t="s">
        <v>95</v>
      </c>
      <c r="AC1130" s="4" t="s">
        <v>91</v>
      </c>
      <c r="AD1130" s="4" t="s">
        <v>91</v>
      </c>
      <c r="AE1130" s="4">
        <v>0</v>
      </c>
      <c r="AF1130" s="4">
        <v>0</v>
      </c>
      <c r="AG1130" s="4">
        <f>tussenblad!J1119</f>
        <v>0</v>
      </c>
      <c r="AH1130" s="4">
        <f>tussenblad!I1119</f>
        <v>0</v>
      </c>
    </row>
    <row r="1131" spans="1:34" x14ac:dyDescent="0.2">
      <c r="A1131" s="4" t="s">
        <v>93</v>
      </c>
      <c r="B1131" s="4" t="str">
        <f>IF(C1131=0,"&lt;BLANK&gt;",Basisgegevens!$F$3)</f>
        <v>&lt;BLANK&gt;</v>
      </c>
      <c r="C1131" s="4">
        <f>tussenblad!E1120</f>
        <v>0</v>
      </c>
      <c r="D1131" s="4">
        <f>tussenblad!H1120</f>
        <v>0</v>
      </c>
      <c r="E1131" s="25">
        <f>tussenblad!N1120</f>
        <v>0</v>
      </c>
      <c r="F1131" s="4">
        <f>tussenblad!O1120</f>
        <v>0</v>
      </c>
      <c r="G1131" s="4">
        <f>tussenblad!P1120</f>
        <v>0</v>
      </c>
      <c r="H1131" s="25">
        <f>tussenblad!BT1120</f>
        <v>0</v>
      </c>
      <c r="I1131" s="4">
        <f>tussenblad!Q1120</f>
        <v>0</v>
      </c>
      <c r="J1131" s="26">
        <f>tussenblad!R1120</f>
        <v>0</v>
      </c>
      <c r="K1131" s="4">
        <f>IF(tussenblad!$F1120="HC","",tussenblad!F1120)</f>
        <v>0</v>
      </c>
      <c r="L1131" s="4">
        <f>IF(tussenblad!$F1120="HC",1,0)</f>
        <v>0</v>
      </c>
      <c r="M1131" s="4" t="str">
        <f>IF(tussenblad!V1120="Uit",2,"")</f>
        <v/>
      </c>
      <c r="N1131" s="4">
        <f>tussenblad!W1120</f>
        <v>0</v>
      </c>
      <c r="O1131" s="4">
        <f>tussenblad!BV1120</f>
        <v>0</v>
      </c>
      <c r="P1131" s="4">
        <f>tussenblad!BW1120</f>
        <v>0</v>
      </c>
      <c r="Q1131" s="4">
        <f>tussenblad!BX1120</f>
        <v>0</v>
      </c>
      <c r="R1131" s="4">
        <f>tussenblad!BY1120</f>
        <v>0</v>
      </c>
      <c r="S1131" s="4">
        <f>tussenblad!BZ1120</f>
        <v>0</v>
      </c>
      <c r="T1131" s="4">
        <f>tussenblad!CA1120</f>
        <v>0</v>
      </c>
      <c r="U1131" s="4">
        <f>tussenblad!CB1120</f>
        <v>0</v>
      </c>
      <c r="V1131" s="4">
        <f>tussenblad!CC1120</f>
        <v>0</v>
      </c>
      <c r="W1131" s="4" t="s">
        <v>94</v>
      </c>
      <c r="X1131" s="4" t="s">
        <v>94</v>
      </c>
      <c r="Y1131" s="4" t="s">
        <v>94</v>
      </c>
      <c r="Z1131" s="4" t="s">
        <v>95</v>
      </c>
      <c r="AA1131" s="4" t="s">
        <v>95</v>
      </c>
      <c r="AB1131" s="4" t="s">
        <v>95</v>
      </c>
      <c r="AC1131" s="4" t="s">
        <v>91</v>
      </c>
      <c r="AD1131" s="4" t="s">
        <v>91</v>
      </c>
      <c r="AE1131" s="4">
        <v>0</v>
      </c>
      <c r="AF1131" s="4">
        <v>0</v>
      </c>
      <c r="AG1131" s="4">
        <f>tussenblad!J1120</f>
        <v>0</v>
      </c>
      <c r="AH1131" s="4">
        <f>tussenblad!I1120</f>
        <v>0</v>
      </c>
    </row>
    <row r="1132" spans="1:34" x14ac:dyDescent="0.2">
      <c r="A1132" s="4" t="s">
        <v>93</v>
      </c>
      <c r="B1132" s="4" t="str">
        <f>IF(C1132=0,"&lt;BLANK&gt;",Basisgegevens!$F$3)</f>
        <v>&lt;BLANK&gt;</v>
      </c>
      <c r="C1132" s="4">
        <f>tussenblad!E1121</f>
        <v>0</v>
      </c>
      <c r="D1132" s="4">
        <f>tussenblad!H1121</f>
        <v>0</v>
      </c>
      <c r="E1132" s="25">
        <f>tussenblad!N1121</f>
        <v>0</v>
      </c>
      <c r="F1132" s="4">
        <f>tussenblad!O1121</f>
        <v>0</v>
      </c>
      <c r="G1132" s="4">
        <f>tussenblad!P1121</f>
        <v>0</v>
      </c>
      <c r="H1132" s="25">
        <f>tussenblad!BT1121</f>
        <v>0</v>
      </c>
      <c r="I1132" s="4">
        <f>tussenblad!Q1121</f>
        <v>0</v>
      </c>
      <c r="J1132" s="26">
        <f>tussenblad!R1121</f>
        <v>0</v>
      </c>
      <c r="K1132" s="4">
        <f>IF(tussenblad!$F1121="HC","",tussenblad!F1121)</f>
        <v>0</v>
      </c>
      <c r="L1132" s="4">
        <f>IF(tussenblad!$F1121="HC",1,0)</f>
        <v>0</v>
      </c>
      <c r="M1132" s="4" t="str">
        <f>IF(tussenblad!V1121="Uit",2,"")</f>
        <v/>
      </c>
      <c r="N1132" s="4">
        <f>tussenblad!W1121</f>
        <v>0</v>
      </c>
      <c r="O1132" s="4">
        <f>tussenblad!BV1121</f>
        <v>0</v>
      </c>
      <c r="P1132" s="4">
        <f>tussenblad!BW1121</f>
        <v>0</v>
      </c>
      <c r="Q1132" s="4">
        <f>tussenblad!BX1121</f>
        <v>0</v>
      </c>
      <c r="R1132" s="4">
        <f>tussenblad!BY1121</f>
        <v>0</v>
      </c>
      <c r="S1132" s="4">
        <f>tussenblad!BZ1121</f>
        <v>0</v>
      </c>
      <c r="T1132" s="4">
        <f>tussenblad!CA1121</f>
        <v>0</v>
      </c>
      <c r="U1132" s="4">
        <f>tussenblad!CB1121</f>
        <v>0</v>
      </c>
      <c r="V1132" s="4">
        <f>tussenblad!CC1121</f>
        <v>0</v>
      </c>
      <c r="W1132" s="4" t="s">
        <v>94</v>
      </c>
      <c r="X1132" s="4" t="s">
        <v>94</v>
      </c>
      <c r="Y1132" s="4" t="s">
        <v>94</v>
      </c>
      <c r="Z1132" s="4" t="s">
        <v>95</v>
      </c>
      <c r="AA1132" s="4" t="s">
        <v>95</v>
      </c>
      <c r="AB1132" s="4" t="s">
        <v>95</v>
      </c>
      <c r="AC1132" s="4" t="s">
        <v>91</v>
      </c>
      <c r="AD1132" s="4" t="s">
        <v>91</v>
      </c>
      <c r="AE1132" s="4">
        <v>0</v>
      </c>
      <c r="AF1132" s="4">
        <v>0</v>
      </c>
      <c r="AG1132" s="4">
        <f>tussenblad!J1121</f>
        <v>0</v>
      </c>
      <c r="AH1132" s="4">
        <f>tussenblad!I1121</f>
        <v>0</v>
      </c>
    </row>
    <row r="1133" spans="1:34" x14ac:dyDescent="0.2">
      <c r="A1133" s="4" t="s">
        <v>93</v>
      </c>
      <c r="B1133" s="4" t="str">
        <f>IF(C1133=0,"&lt;BLANK&gt;",Basisgegevens!$F$3)</f>
        <v>&lt;BLANK&gt;</v>
      </c>
      <c r="C1133" s="4">
        <f>tussenblad!E1122</f>
        <v>0</v>
      </c>
      <c r="D1133" s="4">
        <f>tussenblad!H1122</f>
        <v>0</v>
      </c>
      <c r="E1133" s="25">
        <f>tussenblad!N1122</f>
        <v>0</v>
      </c>
      <c r="F1133" s="4">
        <f>tussenblad!O1122</f>
        <v>0</v>
      </c>
      <c r="G1133" s="4">
        <f>tussenblad!P1122</f>
        <v>0</v>
      </c>
      <c r="H1133" s="25">
        <f>tussenblad!BT1122</f>
        <v>0</v>
      </c>
      <c r="I1133" s="4">
        <f>tussenblad!Q1122</f>
        <v>0</v>
      </c>
      <c r="J1133" s="26">
        <f>tussenblad!R1122</f>
        <v>0</v>
      </c>
      <c r="K1133" s="4">
        <f>IF(tussenblad!$F1122="HC","",tussenblad!F1122)</f>
        <v>0</v>
      </c>
      <c r="L1133" s="4">
        <f>IF(tussenblad!$F1122="HC",1,0)</f>
        <v>0</v>
      </c>
      <c r="M1133" s="4" t="str">
        <f>IF(tussenblad!V1122="Uit",2,"")</f>
        <v/>
      </c>
      <c r="N1133" s="4">
        <f>tussenblad!W1122</f>
        <v>0</v>
      </c>
      <c r="O1133" s="4">
        <f>tussenblad!BV1122</f>
        <v>0</v>
      </c>
      <c r="P1133" s="4">
        <f>tussenblad!BW1122</f>
        <v>0</v>
      </c>
      <c r="Q1133" s="4">
        <f>tussenblad!BX1122</f>
        <v>0</v>
      </c>
      <c r="R1133" s="4">
        <f>tussenblad!BY1122</f>
        <v>0</v>
      </c>
      <c r="S1133" s="4">
        <f>tussenblad!BZ1122</f>
        <v>0</v>
      </c>
      <c r="T1133" s="4">
        <f>tussenblad!CA1122</f>
        <v>0</v>
      </c>
      <c r="U1133" s="4">
        <f>tussenblad!CB1122</f>
        <v>0</v>
      </c>
      <c r="V1133" s="4">
        <f>tussenblad!CC1122</f>
        <v>0</v>
      </c>
      <c r="W1133" s="4" t="s">
        <v>94</v>
      </c>
      <c r="X1133" s="4" t="s">
        <v>94</v>
      </c>
      <c r="Y1133" s="4" t="s">
        <v>94</v>
      </c>
      <c r="Z1133" s="4" t="s">
        <v>95</v>
      </c>
      <c r="AA1133" s="4" t="s">
        <v>95</v>
      </c>
      <c r="AB1133" s="4" t="s">
        <v>95</v>
      </c>
      <c r="AC1133" s="4" t="s">
        <v>91</v>
      </c>
      <c r="AD1133" s="4" t="s">
        <v>91</v>
      </c>
      <c r="AE1133" s="4">
        <v>0</v>
      </c>
      <c r="AF1133" s="4">
        <v>0</v>
      </c>
      <c r="AG1133" s="4">
        <f>tussenblad!J1122</f>
        <v>0</v>
      </c>
      <c r="AH1133" s="4">
        <f>tussenblad!I1122</f>
        <v>0</v>
      </c>
    </row>
    <row r="1134" spans="1:34" x14ac:dyDescent="0.2">
      <c r="A1134" s="4" t="s">
        <v>93</v>
      </c>
      <c r="B1134" s="4" t="str">
        <f>IF(C1134=0,"&lt;BLANK&gt;",Basisgegevens!$F$3)</f>
        <v>&lt;BLANK&gt;</v>
      </c>
      <c r="C1134" s="4">
        <f>tussenblad!E1123</f>
        <v>0</v>
      </c>
      <c r="D1134" s="4">
        <f>tussenblad!H1123</f>
        <v>0</v>
      </c>
      <c r="E1134" s="25">
        <f>tussenblad!N1123</f>
        <v>0</v>
      </c>
      <c r="F1134" s="4">
        <f>tussenblad!O1123</f>
        <v>0</v>
      </c>
      <c r="G1134" s="4">
        <f>tussenblad!P1123</f>
        <v>0</v>
      </c>
      <c r="H1134" s="25">
        <f>tussenblad!BT1123</f>
        <v>0</v>
      </c>
      <c r="I1134" s="4">
        <f>tussenblad!Q1123</f>
        <v>0</v>
      </c>
      <c r="J1134" s="26">
        <f>tussenblad!R1123</f>
        <v>0</v>
      </c>
      <c r="K1134" s="4">
        <f>IF(tussenblad!$F1123="HC","",tussenblad!F1123)</f>
        <v>0</v>
      </c>
      <c r="L1134" s="4">
        <f>IF(tussenblad!$F1123="HC",1,0)</f>
        <v>0</v>
      </c>
      <c r="M1134" s="4" t="str">
        <f>IF(tussenblad!V1123="Uit",2,"")</f>
        <v/>
      </c>
      <c r="N1134" s="4">
        <f>tussenblad!W1123</f>
        <v>0</v>
      </c>
      <c r="O1134" s="4">
        <f>tussenblad!BV1123</f>
        <v>0</v>
      </c>
      <c r="P1134" s="4">
        <f>tussenblad!BW1123</f>
        <v>0</v>
      </c>
      <c r="Q1134" s="4">
        <f>tussenblad!BX1123</f>
        <v>0</v>
      </c>
      <c r="R1134" s="4">
        <f>tussenblad!BY1123</f>
        <v>0</v>
      </c>
      <c r="S1134" s="4">
        <f>tussenblad!BZ1123</f>
        <v>0</v>
      </c>
      <c r="T1134" s="4">
        <f>tussenblad!CA1123</f>
        <v>0</v>
      </c>
      <c r="U1134" s="4">
        <f>tussenblad!CB1123</f>
        <v>0</v>
      </c>
      <c r="V1134" s="4">
        <f>tussenblad!CC1123</f>
        <v>0</v>
      </c>
      <c r="W1134" s="4" t="s">
        <v>94</v>
      </c>
      <c r="X1134" s="4" t="s">
        <v>94</v>
      </c>
      <c r="Y1134" s="4" t="s">
        <v>94</v>
      </c>
      <c r="Z1134" s="4" t="s">
        <v>95</v>
      </c>
      <c r="AA1134" s="4" t="s">
        <v>95</v>
      </c>
      <c r="AB1134" s="4" t="s">
        <v>95</v>
      </c>
      <c r="AC1134" s="4" t="s">
        <v>91</v>
      </c>
      <c r="AD1134" s="4" t="s">
        <v>91</v>
      </c>
      <c r="AE1134" s="4">
        <v>0</v>
      </c>
      <c r="AF1134" s="4">
        <v>0</v>
      </c>
      <c r="AG1134" s="4">
        <f>tussenblad!J1123</f>
        <v>0</v>
      </c>
      <c r="AH1134" s="4">
        <f>tussenblad!I1123</f>
        <v>0</v>
      </c>
    </row>
    <row r="1135" spans="1:34" x14ac:dyDescent="0.2">
      <c r="A1135" s="4" t="s">
        <v>93</v>
      </c>
      <c r="B1135" s="4" t="str">
        <f>IF(C1135=0,"&lt;BLANK&gt;",Basisgegevens!$F$3)</f>
        <v>&lt;BLANK&gt;</v>
      </c>
      <c r="C1135" s="4">
        <f>tussenblad!E1124</f>
        <v>0</v>
      </c>
      <c r="D1135" s="4">
        <f>tussenblad!H1124</f>
        <v>0</v>
      </c>
      <c r="E1135" s="25">
        <f>tussenblad!N1124</f>
        <v>0</v>
      </c>
      <c r="F1135" s="4">
        <f>tussenblad!O1124</f>
        <v>0</v>
      </c>
      <c r="G1135" s="4">
        <f>tussenblad!P1124</f>
        <v>0</v>
      </c>
      <c r="H1135" s="25">
        <f>tussenblad!BT1124</f>
        <v>0</v>
      </c>
      <c r="I1135" s="4">
        <f>tussenblad!Q1124</f>
        <v>0</v>
      </c>
      <c r="J1135" s="26">
        <f>tussenblad!R1124</f>
        <v>0</v>
      </c>
      <c r="K1135" s="4">
        <f>IF(tussenblad!$F1124="HC","",tussenblad!F1124)</f>
        <v>0</v>
      </c>
      <c r="L1135" s="4">
        <f>IF(tussenblad!$F1124="HC",1,0)</f>
        <v>0</v>
      </c>
      <c r="M1135" s="4" t="str">
        <f>IF(tussenblad!V1124="Uit",2,"")</f>
        <v/>
      </c>
      <c r="N1135" s="4">
        <f>tussenblad!W1124</f>
        <v>0</v>
      </c>
      <c r="O1135" s="4">
        <f>tussenblad!BV1124</f>
        <v>0</v>
      </c>
      <c r="P1135" s="4">
        <f>tussenblad!BW1124</f>
        <v>0</v>
      </c>
      <c r="Q1135" s="4">
        <f>tussenblad!BX1124</f>
        <v>0</v>
      </c>
      <c r="R1135" s="4">
        <f>tussenblad!BY1124</f>
        <v>0</v>
      </c>
      <c r="S1135" s="4">
        <f>tussenblad!BZ1124</f>
        <v>0</v>
      </c>
      <c r="T1135" s="4">
        <f>tussenblad!CA1124</f>
        <v>0</v>
      </c>
      <c r="U1135" s="4">
        <f>tussenblad!CB1124</f>
        <v>0</v>
      </c>
      <c r="V1135" s="4">
        <f>tussenblad!CC1124</f>
        <v>0</v>
      </c>
      <c r="W1135" s="4" t="s">
        <v>94</v>
      </c>
      <c r="X1135" s="4" t="s">
        <v>94</v>
      </c>
      <c r="Y1135" s="4" t="s">
        <v>94</v>
      </c>
      <c r="Z1135" s="4" t="s">
        <v>95</v>
      </c>
      <c r="AA1135" s="4" t="s">
        <v>95</v>
      </c>
      <c r="AB1135" s="4" t="s">
        <v>95</v>
      </c>
      <c r="AC1135" s="4" t="s">
        <v>91</v>
      </c>
      <c r="AD1135" s="4" t="s">
        <v>91</v>
      </c>
      <c r="AE1135" s="4">
        <v>0</v>
      </c>
      <c r="AF1135" s="4">
        <v>0</v>
      </c>
      <c r="AG1135" s="4">
        <f>tussenblad!J1124</f>
        <v>0</v>
      </c>
      <c r="AH1135" s="4">
        <f>tussenblad!I1124</f>
        <v>0</v>
      </c>
    </row>
    <row r="1136" spans="1:34" x14ac:dyDescent="0.2">
      <c r="A1136" s="4" t="s">
        <v>93</v>
      </c>
      <c r="B1136" s="4" t="str">
        <f>IF(C1136=0,"&lt;BLANK&gt;",Basisgegevens!$F$3)</f>
        <v>&lt;BLANK&gt;</v>
      </c>
      <c r="C1136" s="4">
        <f>tussenblad!E1125</f>
        <v>0</v>
      </c>
      <c r="D1136" s="4">
        <f>tussenblad!H1125</f>
        <v>0</v>
      </c>
      <c r="E1136" s="25">
        <f>tussenblad!N1125</f>
        <v>0</v>
      </c>
      <c r="F1136" s="4">
        <f>tussenblad!O1125</f>
        <v>0</v>
      </c>
      <c r="G1136" s="4">
        <f>tussenblad!P1125</f>
        <v>0</v>
      </c>
      <c r="H1136" s="25">
        <f>tussenblad!BT1125</f>
        <v>0</v>
      </c>
      <c r="I1136" s="4">
        <f>tussenblad!Q1125</f>
        <v>0</v>
      </c>
      <c r="J1136" s="26">
        <f>tussenblad!R1125</f>
        <v>0</v>
      </c>
      <c r="K1136" s="4">
        <f>IF(tussenblad!$F1125="HC","",tussenblad!F1125)</f>
        <v>0</v>
      </c>
      <c r="L1136" s="4">
        <f>IF(tussenblad!$F1125="HC",1,0)</f>
        <v>0</v>
      </c>
      <c r="M1136" s="4" t="str">
        <f>IF(tussenblad!V1125="Uit",2,"")</f>
        <v/>
      </c>
      <c r="N1136" s="4">
        <f>tussenblad!W1125</f>
        <v>0</v>
      </c>
      <c r="O1136" s="4">
        <f>tussenblad!BV1125</f>
        <v>0</v>
      </c>
      <c r="P1136" s="4">
        <f>tussenblad!BW1125</f>
        <v>0</v>
      </c>
      <c r="Q1136" s="4">
        <f>tussenblad!BX1125</f>
        <v>0</v>
      </c>
      <c r="R1136" s="4">
        <f>tussenblad!BY1125</f>
        <v>0</v>
      </c>
      <c r="S1136" s="4">
        <f>tussenblad!BZ1125</f>
        <v>0</v>
      </c>
      <c r="T1136" s="4">
        <f>tussenblad!CA1125</f>
        <v>0</v>
      </c>
      <c r="U1136" s="4">
        <f>tussenblad!CB1125</f>
        <v>0</v>
      </c>
      <c r="V1136" s="4">
        <f>tussenblad!CC1125</f>
        <v>0</v>
      </c>
      <c r="W1136" s="4" t="s">
        <v>94</v>
      </c>
      <c r="X1136" s="4" t="s">
        <v>94</v>
      </c>
      <c r="Y1136" s="4" t="s">
        <v>94</v>
      </c>
      <c r="Z1136" s="4" t="s">
        <v>95</v>
      </c>
      <c r="AA1136" s="4" t="s">
        <v>95</v>
      </c>
      <c r="AB1136" s="4" t="s">
        <v>95</v>
      </c>
      <c r="AC1136" s="4" t="s">
        <v>91</v>
      </c>
      <c r="AD1136" s="4" t="s">
        <v>91</v>
      </c>
      <c r="AE1136" s="4">
        <v>0</v>
      </c>
      <c r="AF1136" s="4">
        <v>0</v>
      </c>
      <c r="AG1136" s="4">
        <f>tussenblad!J1125</f>
        <v>0</v>
      </c>
      <c r="AH1136" s="4">
        <f>tussenblad!I1125</f>
        <v>0</v>
      </c>
    </row>
    <row r="1137" spans="1:34" x14ac:dyDescent="0.2">
      <c r="A1137" s="4" t="s">
        <v>93</v>
      </c>
      <c r="B1137" s="4" t="str">
        <f>IF(C1137=0,"&lt;BLANK&gt;",Basisgegevens!$F$3)</f>
        <v>&lt;BLANK&gt;</v>
      </c>
      <c r="C1137" s="4">
        <f>tussenblad!E1126</f>
        <v>0</v>
      </c>
      <c r="D1137" s="4">
        <f>tussenblad!H1126</f>
        <v>0</v>
      </c>
      <c r="E1137" s="25">
        <f>tussenblad!N1126</f>
        <v>0</v>
      </c>
      <c r="F1137" s="4">
        <f>tussenblad!O1126</f>
        <v>0</v>
      </c>
      <c r="G1137" s="4">
        <f>tussenblad!P1126</f>
        <v>0</v>
      </c>
      <c r="H1137" s="25">
        <f>tussenblad!BT1126</f>
        <v>0</v>
      </c>
      <c r="I1137" s="4">
        <f>tussenblad!Q1126</f>
        <v>0</v>
      </c>
      <c r="J1137" s="26">
        <f>tussenblad!R1126</f>
        <v>0</v>
      </c>
      <c r="K1137" s="4">
        <f>IF(tussenblad!$F1126="HC","",tussenblad!F1126)</f>
        <v>0</v>
      </c>
      <c r="L1137" s="4">
        <f>IF(tussenblad!$F1126="HC",1,0)</f>
        <v>0</v>
      </c>
      <c r="M1137" s="4" t="str">
        <f>IF(tussenblad!V1126="Uit",2,"")</f>
        <v/>
      </c>
      <c r="N1137" s="4">
        <f>tussenblad!W1126</f>
        <v>0</v>
      </c>
      <c r="O1137" s="4">
        <f>tussenblad!BV1126</f>
        <v>0</v>
      </c>
      <c r="P1137" s="4">
        <f>tussenblad!BW1126</f>
        <v>0</v>
      </c>
      <c r="Q1137" s="4">
        <f>tussenblad!BX1126</f>
        <v>0</v>
      </c>
      <c r="R1137" s="4">
        <f>tussenblad!BY1126</f>
        <v>0</v>
      </c>
      <c r="S1137" s="4">
        <f>tussenblad!BZ1126</f>
        <v>0</v>
      </c>
      <c r="T1137" s="4">
        <f>tussenblad!CA1126</f>
        <v>0</v>
      </c>
      <c r="U1137" s="4">
        <f>tussenblad!CB1126</f>
        <v>0</v>
      </c>
      <c r="V1137" s="4">
        <f>tussenblad!CC1126</f>
        <v>0</v>
      </c>
      <c r="W1137" s="4" t="s">
        <v>94</v>
      </c>
      <c r="X1137" s="4" t="s">
        <v>94</v>
      </c>
      <c r="Y1137" s="4" t="s">
        <v>94</v>
      </c>
      <c r="Z1137" s="4" t="s">
        <v>95</v>
      </c>
      <c r="AA1137" s="4" t="s">
        <v>95</v>
      </c>
      <c r="AB1137" s="4" t="s">
        <v>95</v>
      </c>
      <c r="AC1137" s="4" t="s">
        <v>91</v>
      </c>
      <c r="AD1137" s="4" t="s">
        <v>91</v>
      </c>
      <c r="AE1137" s="4">
        <v>0</v>
      </c>
      <c r="AF1137" s="4">
        <v>0</v>
      </c>
      <c r="AG1137" s="4">
        <f>tussenblad!J1126</f>
        <v>0</v>
      </c>
      <c r="AH1137" s="4">
        <f>tussenblad!I1126</f>
        <v>0</v>
      </c>
    </row>
    <row r="1138" spans="1:34" x14ac:dyDescent="0.2">
      <c r="A1138" s="4" t="s">
        <v>93</v>
      </c>
      <c r="B1138" s="4" t="str">
        <f>IF(C1138=0,"&lt;BLANK&gt;",Basisgegevens!$F$3)</f>
        <v>&lt;BLANK&gt;</v>
      </c>
      <c r="C1138" s="4">
        <f>tussenblad!E1127</f>
        <v>0</v>
      </c>
      <c r="D1138" s="4">
        <f>tussenblad!H1127</f>
        <v>0</v>
      </c>
      <c r="E1138" s="25">
        <f>tussenblad!N1127</f>
        <v>0</v>
      </c>
      <c r="F1138" s="4">
        <f>tussenblad!O1127</f>
        <v>0</v>
      </c>
      <c r="G1138" s="4">
        <f>tussenblad!P1127</f>
        <v>0</v>
      </c>
      <c r="H1138" s="25">
        <f>tussenblad!BT1127</f>
        <v>0</v>
      </c>
      <c r="I1138" s="4">
        <f>tussenblad!Q1127</f>
        <v>0</v>
      </c>
      <c r="J1138" s="26">
        <f>tussenblad!R1127</f>
        <v>0</v>
      </c>
      <c r="K1138" s="4">
        <f>IF(tussenblad!$F1127="HC","",tussenblad!F1127)</f>
        <v>0</v>
      </c>
      <c r="L1138" s="4">
        <f>IF(tussenblad!$F1127="HC",1,0)</f>
        <v>0</v>
      </c>
      <c r="M1138" s="4" t="str">
        <f>IF(tussenblad!V1127="Uit",2,"")</f>
        <v/>
      </c>
      <c r="N1138" s="4">
        <f>tussenblad!W1127</f>
        <v>0</v>
      </c>
      <c r="O1138" s="4">
        <f>tussenblad!BV1127</f>
        <v>0</v>
      </c>
      <c r="P1138" s="4">
        <f>tussenblad!BW1127</f>
        <v>0</v>
      </c>
      <c r="Q1138" s="4">
        <f>tussenblad!BX1127</f>
        <v>0</v>
      </c>
      <c r="R1138" s="4">
        <f>tussenblad!BY1127</f>
        <v>0</v>
      </c>
      <c r="S1138" s="4">
        <f>tussenblad!BZ1127</f>
        <v>0</v>
      </c>
      <c r="T1138" s="4">
        <f>tussenblad!CA1127</f>
        <v>0</v>
      </c>
      <c r="U1138" s="4">
        <f>tussenblad!CB1127</f>
        <v>0</v>
      </c>
      <c r="V1138" s="4">
        <f>tussenblad!CC1127</f>
        <v>0</v>
      </c>
      <c r="W1138" s="4" t="s">
        <v>94</v>
      </c>
      <c r="X1138" s="4" t="s">
        <v>94</v>
      </c>
      <c r="Y1138" s="4" t="s">
        <v>94</v>
      </c>
      <c r="Z1138" s="4" t="s">
        <v>95</v>
      </c>
      <c r="AA1138" s="4" t="s">
        <v>95</v>
      </c>
      <c r="AB1138" s="4" t="s">
        <v>95</v>
      </c>
      <c r="AC1138" s="4" t="s">
        <v>91</v>
      </c>
      <c r="AD1138" s="4" t="s">
        <v>91</v>
      </c>
      <c r="AE1138" s="4">
        <v>0</v>
      </c>
      <c r="AF1138" s="4">
        <v>0</v>
      </c>
      <c r="AG1138" s="4">
        <f>tussenblad!J1127</f>
        <v>0</v>
      </c>
      <c r="AH1138" s="4">
        <f>tussenblad!I1127</f>
        <v>0</v>
      </c>
    </row>
    <row r="1139" spans="1:34" x14ac:dyDescent="0.2">
      <c r="A1139" s="4" t="s">
        <v>93</v>
      </c>
      <c r="B1139" s="4" t="str">
        <f>IF(C1139=0,"&lt;BLANK&gt;",Basisgegevens!$F$3)</f>
        <v>&lt;BLANK&gt;</v>
      </c>
      <c r="C1139" s="4">
        <f>tussenblad!E1128</f>
        <v>0</v>
      </c>
      <c r="D1139" s="4">
        <f>tussenblad!H1128</f>
        <v>0</v>
      </c>
      <c r="E1139" s="25">
        <f>tussenblad!N1128</f>
        <v>0</v>
      </c>
      <c r="F1139" s="4">
        <f>tussenblad!O1128</f>
        <v>0</v>
      </c>
      <c r="G1139" s="4">
        <f>tussenblad!P1128</f>
        <v>0</v>
      </c>
      <c r="H1139" s="25">
        <f>tussenblad!BT1128</f>
        <v>0</v>
      </c>
      <c r="I1139" s="4">
        <f>tussenblad!Q1128</f>
        <v>0</v>
      </c>
      <c r="J1139" s="26">
        <f>tussenblad!R1128</f>
        <v>0</v>
      </c>
      <c r="K1139" s="4">
        <f>IF(tussenblad!$F1128="HC","",tussenblad!F1128)</f>
        <v>0</v>
      </c>
      <c r="L1139" s="4">
        <f>IF(tussenblad!$F1128="HC",1,0)</f>
        <v>0</v>
      </c>
      <c r="M1139" s="4" t="str">
        <f>IF(tussenblad!V1128="Uit",2,"")</f>
        <v/>
      </c>
      <c r="N1139" s="4">
        <f>tussenblad!W1128</f>
        <v>0</v>
      </c>
      <c r="O1139" s="4">
        <f>tussenblad!BV1128</f>
        <v>0</v>
      </c>
      <c r="P1139" s="4">
        <f>tussenblad!BW1128</f>
        <v>0</v>
      </c>
      <c r="Q1139" s="4">
        <f>tussenblad!BX1128</f>
        <v>0</v>
      </c>
      <c r="R1139" s="4">
        <f>tussenblad!BY1128</f>
        <v>0</v>
      </c>
      <c r="S1139" s="4">
        <f>tussenblad!BZ1128</f>
        <v>0</v>
      </c>
      <c r="T1139" s="4">
        <f>tussenblad!CA1128</f>
        <v>0</v>
      </c>
      <c r="U1139" s="4">
        <f>tussenblad!CB1128</f>
        <v>0</v>
      </c>
      <c r="V1139" s="4">
        <f>tussenblad!CC1128</f>
        <v>0</v>
      </c>
      <c r="W1139" s="4" t="s">
        <v>94</v>
      </c>
      <c r="X1139" s="4" t="s">
        <v>94</v>
      </c>
      <c r="Y1139" s="4" t="s">
        <v>94</v>
      </c>
      <c r="Z1139" s="4" t="s">
        <v>95</v>
      </c>
      <c r="AA1139" s="4" t="s">
        <v>95</v>
      </c>
      <c r="AB1139" s="4" t="s">
        <v>95</v>
      </c>
      <c r="AC1139" s="4" t="s">
        <v>91</v>
      </c>
      <c r="AD1139" s="4" t="s">
        <v>91</v>
      </c>
      <c r="AE1139" s="4">
        <v>0</v>
      </c>
      <c r="AF1139" s="4">
        <v>0</v>
      </c>
      <c r="AG1139" s="4">
        <f>tussenblad!J1128</f>
        <v>0</v>
      </c>
      <c r="AH1139" s="4">
        <f>tussenblad!I1128</f>
        <v>0</v>
      </c>
    </row>
    <row r="1140" spans="1:34" x14ac:dyDescent="0.2">
      <c r="A1140" s="4" t="s">
        <v>93</v>
      </c>
      <c r="B1140" s="4" t="str">
        <f>IF(C1140=0,"&lt;BLANK&gt;",Basisgegevens!$F$3)</f>
        <v>&lt;BLANK&gt;</v>
      </c>
      <c r="C1140" s="4">
        <f>tussenblad!E1129</f>
        <v>0</v>
      </c>
      <c r="D1140" s="4">
        <f>tussenblad!H1129</f>
        <v>0</v>
      </c>
      <c r="E1140" s="25">
        <f>tussenblad!N1129</f>
        <v>0</v>
      </c>
      <c r="F1140" s="4">
        <f>tussenblad!O1129</f>
        <v>0</v>
      </c>
      <c r="G1140" s="4">
        <f>tussenblad!P1129</f>
        <v>0</v>
      </c>
      <c r="H1140" s="25">
        <f>tussenblad!BT1129</f>
        <v>0</v>
      </c>
      <c r="I1140" s="4">
        <f>tussenblad!Q1129</f>
        <v>0</v>
      </c>
      <c r="J1140" s="26">
        <f>tussenblad!R1129</f>
        <v>0</v>
      </c>
      <c r="K1140" s="4">
        <f>IF(tussenblad!$F1129="HC","",tussenblad!F1129)</f>
        <v>0</v>
      </c>
      <c r="L1140" s="4">
        <f>IF(tussenblad!$F1129="HC",1,0)</f>
        <v>0</v>
      </c>
      <c r="M1140" s="4" t="str">
        <f>IF(tussenblad!V1129="Uit",2,"")</f>
        <v/>
      </c>
      <c r="N1140" s="4">
        <f>tussenblad!W1129</f>
        <v>0</v>
      </c>
      <c r="O1140" s="4">
        <f>tussenblad!BV1129</f>
        <v>0</v>
      </c>
      <c r="P1140" s="4">
        <f>tussenblad!BW1129</f>
        <v>0</v>
      </c>
      <c r="Q1140" s="4">
        <f>tussenblad!BX1129</f>
        <v>0</v>
      </c>
      <c r="R1140" s="4">
        <f>tussenblad!BY1129</f>
        <v>0</v>
      </c>
      <c r="S1140" s="4">
        <f>tussenblad!BZ1129</f>
        <v>0</v>
      </c>
      <c r="T1140" s="4">
        <f>tussenblad!CA1129</f>
        <v>0</v>
      </c>
      <c r="U1140" s="4">
        <f>tussenblad!CB1129</f>
        <v>0</v>
      </c>
      <c r="V1140" s="4">
        <f>tussenblad!CC1129</f>
        <v>0</v>
      </c>
      <c r="W1140" s="4" t="s">
        <v>94</v>
      </c>
      <c r="X1140" s="4" t="s">
        <v>94</v>
      </c>
      <c r="Y1140" s="4" t="s">
        <v>94</v>
      </c>
      <c r="Z1140" s="4" t="s">
        <v>95</v>
      </c>
      <c r="AA1140" s="4" t="s">
        <v>95</v>
      </c>
      <c r="AB1140" s="4" t="s">
        <v>95</v>
      </c>
      <c r="AC1140" s="4" t="s">
        <v>91</v>
      </c>
      <c r="AD1140" s="4" t="s">
        <v>91</v>
      </c>
      <c r="AE1140" s="4">
        <v>0</v>
      </c>
      <c r="AF1140" s="4">
        <v>0</v>
      </c>
      <c r="AG1140" s="4">
        <f>tussenblad!J1129</f>
        <v>0</v>
      </c>
      <c r="AH1140" s="4">
        <f>tussenblad!I1129</f>
        <v>0</v>
      </c>
    </row>
    <row r="1141" spans="1:34" x14ac:dyDescent="0.2">
      <c r="A1141" s="4" t="s">
        <v>93</v>
      </c>
      <c r="B1141" s="4" t="str">
        <f>IF(C1141=0,"&lt;BLANK&gt;",Basisgegevens!$F$3)</f>
        <v>&lt;BLANK&gt;</v>
      </c>
      <c r="C1141" s="4">
        <f>tussenblad!E1130</f>
        <v>0</v>
      </c>
      <c r="D1141" s="4">
        <f>tussenblad!H1130</f>
        <v>0</v>
      </c>
      <c r="E1141" s="25">
        <f>tussenblad!N1130</f>
        <v>0</v>
      </c>
      <c r="F1141" s="4">
        <f>tussenblad!O1130</f>
        <v>0</v>
      </c>
      <c r="G1141" s="4">
        <f>tussenblad!P1130</f>
        <v>0</v>
      </c>
      <c r="H1141" s="25">
        <f>tussenblad!BT1130</f>
        <v>0</v>
      </c>
      <c r="I1141" s="4">
        <f>tussenblad!Q1130</f>
        <v>0</v>
      </c>
      <c r="J1141" s="26">
        <f>tussenblad!R1130</f>
        <v>0</v>
      </c>
      <c r="K1141" s="4">
        <f>IF(tussenblad!$F1130="HC","",tussenblad!F1130)</f>
        <v>0</v>
      </c>
      <c r="L1141" s="4">
        <f>IF(tussenblad!$F1130="HC",1,0)</f>
        <v>0</v>
      </c>
      <c r="M1141" s="4" t="str">
        <f>IF(tussenblad!V1130="Uit",2,"")</f>
        <v/>
      </c>
      <c r="N1141" s="4">
        <f>tussenblad!W1130</f>
        <v>0</v>
      </c>
      <c r="O1141" s="4">
        <f>tussenblad!BV1130</f>
        <v>0</v>
      </c>
      <c r="P1141" s="4">
        <f>tussenblad!BW1130</f>
        <v>0</v>
      </c>
      <c r="Q1141" s="4">
        <f>tussenblad!BX1130</f>
        <v>0</v>
      </c>
      <c r="R1141" s="4">
        <f>tussenblad!BY1130</f>
        <v>0</v>
      </c>
      <c r="S1141" s="4">
        <f>tussenblad!BZ1130</f>
        <v>0</v>
      </c>
      <c r="T1141" s="4">
        <f>tussenblad!CA1130</f>
        <v>0</v>
      </c>
      <c r="U1141" s="4">
        <f>tussenblad!CB1130</f>
        <v>0</v>
      </c>
      <c r="V1141" s="4">
        <f>tussenblad!CC1130</f>
        <v>0</v>
      </c>
      <c r="W1141" s="4" t="s">
        <v>94</v>
      </c>
      <c r="X1141" s="4" t="s">
        <v>94</v>
      </c>
      <c r="Y1141" s="4" t="s">
        <v>94</v>
      </c>
      <c r="Z1141" s="4" t="s">
        <v>95</v>
      </c>
      <c r="AA1141" s="4" t="s">
        <v>95</v>
      </c>
      <c r="AB1141" s="4" t="s">
        <v>95</v>
      </c>
      <c r="AC1141" s="4" t="s">
        <v>91</v>
      </c>
      <c r="AD1141" s="4" t="s">
        <v>91</v>
      </c>
      <c r="AE1141" s="4">
        <v>0</v>
      </c>
      <c r="AF1141" s="4">
        <v>0</v>
      </c>
      <c r="AG1141" s="4">
        <f>tussenblad!J1130</f>
        <v>0</v>
      </c>
      <c r="AH1141" s="4">
        <f>tussenblad!I1130</f>
        <v>0</v>
      </c>
    </row>
    <row r="1142" spans="1:34" x14ac:dyDescent="0.2">
      <c r="A1142" s="4" t="s">
        <v>93</v>
      </c>
      <c r="B1142" s="4" t="str">
        <f>IF(C1142=0,"&lt;BLANK&gt;",Basisgegevens!$F$3)</f>
        <v>&lt;BLANK&gt;</v>
      </c>
      <c r="C1142" s="4">
        <f>tussenblad!E1131</f>
        <v>0</v>
      </c>
      <c r="D1142" s="4">
        <f>tussenblad!H1131</f>
        <v>0</v>
      </c>
      <c r="E1142" s="25">
        <f>tussenblad!N1131</f>
        <v>0</v>
      </c>
      <c r="F1142" s="4">
        <f>tussenblad!O1131</f>
        <v>0</v>
      </c>
      <c r="G1142" s="4">
        <f>tussenblad!P1131</f>
        <v>0</v>
      </c>
      <c r="H1142" s="25">
        <f>tussenblad!BT1131</f>
        <v>0</v>
      </c>
      <c r="I1142" s="4">
        <f>tussenblad!Q1131</f>
        <v>0</v>
      </c>
      <c r="J1142" s="26">
        <f>tussenblad!R1131</f>
        <v>0</v>
      </c>
      <c r="K1142" s="4">
        <f>IF(tussenblad!$F1131="HC","",tussenblad!F1131)</f>
        <v>0</v>
      </c>
      <c r="L1142" s="4">
        <f>IF(tussenblad!$F1131="HC",1,0)</f>
        <v>0</v>
      </c>
      <c r="M1142" s="4" t="str">
        <f>IF(tussenblad!V1131="Uit",2,"")</f>
        <v/>
      </c>
      <c r="N1142" s="4">
        <f>tussenblad!W1131</f>
        <v>0</v>
      </c>
      <c r="O1142" s="4">
        <f>tussenblad!BV1131</f>
        <v>0</v>
      </c>
      <c r="P1142" s="4">
        <f>tussenblad!BW1131</f>
        <v>0</v>
      </c>
      <c r="Q1142" s="4">
        <f>tussenblad!BX1131</f>
        <v>0</v>
      </c>
      <c r="R1142" s="4">
        <f>tussenblad!BY1131</f>
        <v>0</v>
      </c>
      <c r="S1142" s="4">
        <f>tussenblad!BZ1131</f>
        <v>0</v>
      </c>
      <c r="T1142" s="4">
        <f>tussenblad!CA1131</f>
        <v>0</v>
      </c>
      <c r="U1142" s="4">
        <f>tussenblad!CB1131</f>
        <v>0</v>
      </c>
      <c r="V1142" s="4">
        <f>tussenblad!CC1131</f>
        <v>0</v>
      </c>
      <c r="W1142" s="4" t="s">
        <v>94</v>
      </c>
      <c r="X1142" s="4" t="s">
        <v>94</v>
      </c>
      <c r="Y1142" s="4" t="s">
        <v>94</v>
      </c>
      <c r="Z1142" s="4" t="s">
        <v>95</v>
      </c>
      <c r="AA1142" s="4" t="s">
        <v>95</v>
      </c>
      <c r="AB1142" s="4" t="s">
        <v>95</v>
      </c>
      <c r="AC1142" s="4" t="s">
        <v>91</v>
      </c>
      <c r="AD1142" s="4" t="s">
        <v>91</v>
      </c>
      <c r="AE1142" s="4">
        <v>0</v>
      </c>
      <c r="AF1142" s="4">
        <v>0</v>
      </c>
      <c r="AG1142" s="4">
        <f>tussenblad!J1131</f>
        <v>0</v>
      </c>
      <c r="AH1142" s="4">
        <f>tussenblad!I1131</f>
        <v>0</v>
      </c>
    </row>
    <row r="1143" spans="1:34" x14ac:dyDescent="0.2">
      <c r="A1143" s="4" t="s">
        <v>93</v>
      </c>
      <c r="B1143" s="4" t="str">
        <f>IF(C1143=0,"&lt;BLANK&gt;",Basisgegevens!$F$3)</f>
        <v>&lt;BLANK&gt;</v>
      </c>
      <c r="C1143" s="4">
        <f>tussenblad!E1132</f>
        <v>0</v>
      </c>
      <c r="D1143" s="4">
        <f>tussenblad!H1132</f>
        <v>0</v>
      </c>
      <c r="E1143" s="25">
        <f>tussenblad!N1132</f>
        <v>0</v>
      </c>
      <c r="F1143" s="4">
        <f>tussenblad!O1132</f>
        <v>0</v>
      </c>
      <c r="G1143" s="4">
        <f>tussenblad!P1132</f>
        <v>0</v>
      </c>
      <c r="H1143" s="25">
        <f>tussenblad!BT1132</f>
        <v>0</v>
      </c>
      <c r="I1143" s="4">
        <f>tussenblad!Q1132</f>
        <v>0</v>
      </c>
      <c r="J1143" s="26">
        <f>tussenblad!R1132</f>
        <v>0</v>
      </c>
      <c r="K1143" s="4">
        <f>IF(tussenblad!$F1132="HC","",tussenblad!F1132)</f>
        <v>0</v>
      </c>
      <c r="L1143" s="4">
        <f>IF(tussenblad!$F1132="HC",1,0)</f>
        <v>0</v>
      </c>
      <c r="M1143" s="4" t="str">
        <f>IF(tussenblad!V1132="Uit",2,"")</f>
        <v/>
      </c>
      <c r="N1143" s="4">
        <f>tussenblad!W1132</f>
        <v>0</v>
      </c>
      <c r="O1143" s="4">
        <f>tussenblad!BV1132</f>
        <v>0</v>
      </c>
      <c r="P1143" s="4">
        <f>tussenblad!BW1132</f>
        <v>0</v>
      </c>
      <c r="Q1143" s="4">
        <f>tussenblad!BX1132</f>
        <v>0</v>
      </c>
      <c r="R1143" s="4">
        <f>tussenblad!BY1132</f>
        <v>0</v>
      </c>
      <c r="S1143" s="4">
        <f>tussenblad!BZ1132</f>
        <v>0</v>
      </c>
      <c r="T1143" s="4">
        <f>tussenblad!CA1132</f>
        <v>0</v>
      </c>
      <c r="U1143" s="4">
        <f>tussenblad!CB1132</f>
        <v>0</v>
      </c>
      <c r="V1143" s="4">
        <f>tussenblad!CC1132</f>
        <v>0</v>
      </c>
      <c r="W1143" s="4" t="s">
        <v>94</v>
      </c>
      <c r="X1143" s="4" t="s">
        <v>94</v>
      </c>
      <c r="Y1143" s="4" t="s">
        <v>94</v>
      </c>
      <c r="Z1143" s="4" t="s">
        <v>95</v>
      </c>
      <c r="AA1143" s="4" t="s">
        <v>95</v>
      </c>
      <c r="AB1143" s="4" t="s">
        <v>95</v>
      </c>
      <c r="AC1143" s="4" t="s">
        <v>91</v>
      </c>
      <c r="AD1143" s="4" t="s">
        <v>91</v>
      </c>
      <c r="AE1143" s="4">
        <v>0</v>
      </c>
      <c r="AF1143" s="4">
        <v>0</v>
      </c>
      <c r="AG1143" s="4">
        <f>tussenblad!J1132</f>
        <v>0</v>
      </c>
      <c r="AH1143" s="4">
        <f>tussenblad!I1132</f>
        <v>0</v>
      </c>
    </row>
    <row r="1144" spans="1:34" x14ac:dyDescent="0.2">
      <c r="A1144" s="4" t="s">
        <v>93</v>
      </c>
      <c r="B1144" s="4" t="str">
        <f>IF(C1144=0,"&lt;BLANK&gt;",Basisgegevens!$F$3)</f>
        <v>&lt;BLANK&gt;</v>
      </c>
      <c r="C1144" s="4">
        <f>tussenblad!E1133</f>
        <v>0</v>
      </c>
      <c r="D1144" s="4">
        <f>tussenblad!H1133</f>
        <v>0</v>
      </c>
      <c r="E1144" s="25">
        <f>tussenblad!N1133</f>
        <v>0</v>
      </c>
      <c r="F1144" s="4">
        <f>tussenblad!O1133</f>
        <v>0</v>
      </c>
      <c r="G1144" s="4">
        <f>tussenblad!P1133</f>
        <v>0</v>
      </c>
      <c r="H1144" s="25">
        <f>tussenblad!BT1133</f>
        <v>0</v>
      </c>
      <c r="I1144" s="4">
        <f>tussenblad!Q1133</f>
        <v>0</v>
      </c>
      <c r="J1144" s="26">
        <f>tussenblad!R1133</f>
        <v>0</v>
      </c>
      <c r="K1144" s="4">
        <f>IF(tussenblad!$F1133="HC","",tussenblad!F1133)</f>
        <v>0</v>
      </c>
      <c r="L1144" s="4">
        <f>IF(tussenblad!$F1133="HC",1,0)</f>
        <v>0</v>
      </c>
      <c r="M1144" s="4" t="str">
        <f>IF(tussenblad!V1133="Uit",2,"")</f>
        <v/>
      </c>
      <c r="N1144" s="4">
        <f>tussenblad!W1133</f>
        <v>0</v>
      </c>
      <c r="O1144" s="4">
        <f>tussenblad!BV1133</f>
        <v>0</v>
      </c>
      <c r="P1144" s="4">
        <f>tussenblad!BW1133</f>
        <v>0</v>
      </c>
      <c r="Q1144" s="4">
        <f>tussenblad!BX1133</f>
        <v>0</v>
      </c>
      <c r="R1144" s="4">
        <f>tussenblad!BY1133</f>
        <v>0</v>
      </c>
      <c r="S1144" s="4">
        <f>tussenblad!BZ1133</f>
        <v>0</v>
      </c>
      <c r="T1144" s="4">
        <f>tussenblad!CA1133</f>
        <v>0</v>
      </c>
      <c r="U1144" s="4">
        <f>tussenblad!CB1133</f>
        <v>0</v>
      </c>
      <c r="V1144" s="4">
        <f>tussenblad!CC1133</f>
        <v>0</v>
      </c>
      <c r="W1144" s="4" t="s">
        <v>94</v>
      </c>
      <c r="X1144" s="4" t="s">
        <v>94</v>
      </c>
      <c r="Y1144" s="4" t="s">
        <v>94</v>
      </c>
      <c r="Z1144" s="4" t="s">
        <v>95</v>
      </c>
      <c r="AA1144" s="4" t="s">
        <v>95</v>
      </c>
      <c r="AB1144" s="4" t="s">
        <v>95</v>
      </c>
      <c r="AC1144" s="4" t="s">
        <v>91</v>
      </c>
      <c r="AD1144" s="4" t="s">
        <v>91</v>
      </c>
      <c r="AE1144" s="4">
        <v>0</v>
      </c>
      <c r="AF1144" s="4">
        <v>0</v>
      </c>
      <c r="AG1144" s="4">
        <f>tussenblad!J1133</f>
        <v>0</v>
      </c>
      <c r="AH1144" s="4">
        <f>tussenblad!I1133</f>
        <v>0</v>
      </c>
    </row>
    <row r="1145" spans="1:34" x14ac:dyDescent="0.2">
      <c r="A1145" s="4" t="s">
        <v>93</v>
      </c>
      <c r="B1145" s="4" t="str">
        <f>IF(C1145=0,"&lt;BLANK&gt;",Basisgegevens!$F$3)</f>
        <v>&lt;BLANK&gt;</v>
      </c>
      <c r="C1145" s="4">
        <f>tussenblad!E1134</f>
        <v>0</v>
      </c>
      <c r="D1145" s="4">
        <f>tussenblad!H1134</f>
        <v>0</v>
      </c>
      <c r="E1145" s="25">
        <f>tussenblad!N1134</f>
        <v>0</v>
      </c>
      <c r="F1145" s="4">
        <f>tussenblad!O1134</f>
        <v>0</v>
      </c>
      <c r="G1145" s="4">
        <f>tussenblad!P1134</f>
        <v>0</v>
      </c>
      <c r="H1145" s="25">
        <f>tussenblad!BT1134</f>
        <v>0</v>
      </c>
      <c r="I1145" s="4">
        <f>tussenblad!Q1134</f>
        <v>0</v>
      </c>
      <c r="J1145" s="26">
        <f>tussenblad!R1134</f>
        <v>0</v>
      </c>
      <c r="K1145" s="4">
        <f>IF(tussenblad!$F1134="HC","",tussenblad!F1134)</f>
        <v>0</v>
      </c>
      <c r="L1145" s="4">
        <f>IF(tussenblad!$F1134="HC",1,0)</f>
        <v>0</v>
      </c>
      <c r="M1145" s="4" t="str">
        <f>IF(tussenblad!V1134="Uit",2,"")</f>
        <v/>
      </c>
      <c r="N1145" s="4">
        <f>tussenblad!W1134</f>
        <v>0</v>
      </c>
      <c r="O1145" s="4">
        <f>tussenblad!BV1134</f>
        <v>0</v>
      </c>
      <c r="P1145" s="4">
        <f>tussenblad!BW1134</f>
        <v>0</v>
      </c>
      <c r="Q1145" s="4">
        <f>tussenblad!BX1134</f>
        <v>0</v>
      </c>
      <c r="R1145" s="4">
        <f>tussenblad!BY1134</f>
        <v>0</v>
      </c>
      <c r="S1145" s="4">
        <f>tussenblad!BZ1134</f>
        <v>0</v>
      </c>
      <c r="T1145" s="4">
        <f>tussenblad!CA1134</f>
        <v>0</v>
      </c>
      <c r="U1145" s="4">
        <f>tussenblad!CB1134</f>
        <v>0</v>
      </c>
      <c r="V1145" s="4">
        <f>tussenblad!CC1134</f>
        <v>0</v>
      </c>
      <c r="W1145" s="4" t="s">
        <v>94</v>
      </c>
      <c r="X1145" s="4" t="s">
        <v>94</v>
      </c>
      <c r="Y1145" s="4" t="s">
        <v>94</v>
      </c>
      <c r="Z1145" s="4" t="s">
        <v>95</v>
      </c>
      <c r="AA1145" s="4" t="s">
        <v>95</v>
      </c>
      <c r="AB1145" s="4" t="s">
        <v>95</v>
      </c>
      <c r="AC1145" s="4" t="s">
        <v>91</v>
      </c>
      <c r="AD1145" s="4" t="s">
        <v>91</v>
      </c>
      <c r="AE1145" s="4">
        <v>0</v>
      </c>
      <c r="AF1145" s="4">
        <v>0</v>
      </c>
      <c r="AG1145" s="4">
        <f>tussenblad!J1134</f>
        <v>0</v>
      </c>
      <c r="AH1145" s="4">
        <f>tussenblad!I1134</f>
        <v>0</v>
      </c>
    </row>
    <row r="1146" spans="1:34" x14ac:dyDescent="0.2">
      <c r="A1146" s="4" t="s">
        <v>93</v>
      </c>
      <c r="B1146" s="4" t="str">
        <f>IF(C1146=0,"&lt;BLANK&gt;",Basisgegevens!$F$3)</f>
        <v>&lt;BLANK&gt;</v>
      </c>
      <c r="C1146" s="4">
        <f>tussenblad!E1135</f>
        <v>0</v>
      </c>
      <c r="D1146" s="4">
        <f>tussenblad!H1135</f>
        <v>0</v>
      </c>
      <c r="E1146" s="25">
        <f>tussenblad!N1135</f>
        <v>0</v>
      </c>
      <c r="F1146" s="4">
        <f>tussenblad!O1135</f>
        <v>0</v>
      </c>
      <c r="G1146" s="4">
        <f>tussenblad!P1135</f>
        <v>0</v>
      </c>
      <c r="H1146" s="25">
        <f>tussenblad!BT1135</f>
        <v>0</v>
      </c>
      <c r="I1146" s="4">
        <f>tussenblad!Q1135</f>
        <v>0</v>
      </c>
      <c r="J1146" s="26">
        <f>tussenblad!R1135</f>
        <v>0</v>
      </c>
      <c r="K1146" s="4">
        <f>IF(tussenblad!$F1135="HC","",tussenblad!F1135)</f>
        <v>0</v>
      </c>
      <c r="L1146" s="4">
        <f>IF(tussenblad!$F1135="HC",1,0)</f>
        <v>0</v>
      </c>
      <c r="M1146" s="4" t="str">
        <f>IF(tussenblad!V1135="Uit",2,"")</f>
        <v/>
      </c>
      <c r="N1146" s="4">
        <f>tussenblad!W1135</f>
        <v>0</v>
      </c>
      <c r="O1146" s="4">
        <f>tussenblad!BV1135</f>
        <v>0</v>
      </c>
      <c r="P1146" s="4">
        <f>tussenblad!BW1135</f>
        <v>0</v>
      </c>
      <c r="Q1146" s="4">
        <f>tussenblad!BX1135</f>
        <v>0</v>
      </c>
      <c r="R1146" s="4">
        <f>tussenblad!BY1135</f>
        <v>0</v>
      </c>
      <c r="S1146" s="4">
        <f>tussenblad!BZ1135</f>
        <v>0</v>
      </c>
      <c r="T1146" s="4">
        <f>tussenblad!CA1135</f>
        <v>0</v>
      </c>
      <c r="U1146" s="4">
        <f>tussenblad!CB1135</f>
        <v>0</v>
      </c>
      <c r="V1146" s="4">
        <f>tussenblad!CC1135</f>
        <v>0</v>
      </c>
      <c r="W1146" s="4" t="s">
        <v>94</v>
      </c>
      <c r="X1146" s="4" t="s">
        <v>94</v>
      </c>
      <c r="Y1146" s="4" t="s">
        <v>94</v>
      </c>
      <c r="Z1146" s="4" t="s">
        <v>95</v>
      </c>
      <c r="AA1146" s="4" t="s">
        <v>95</v>
      </c>
      <c r="AB1146" s="4" t="s">
        <v>95</v>
      </c>
      <c r="AC1146" s="4" t="s">
        <v>91</v>
      </c>
      <c r="AD1146" s="4" t="s">
        <v>91</v>
      </c>
      <c r="AE1146" s="4">
        <v>0</v>
      </c>
      <c r="AF1146" s="4">
        <v>0</v>
      </c>
      <c r="AG1146" s="4">
        <f>tussenblad!J1135</f>
        <v>0</v>
      </c>
      <c r="AH1146" s="4">
        <f>tussenblad!I1135</f>
        <v>0</v>
      </c>
    </row>
    <row r="1147" spans="1:34" x14ac:dyDescent="0.2">
      <c r="A1147" s="4" t="s">
        <v>93</v>
      </c>
      <c r="B1147" s="4" t="str">
        <f>IF(C1147=0,"&lt;BLANK&gt;",Basisgegevens!$F$3)</f>
        <v>&lt;BLANK&gt;</v>
      </c>
      <c r="C1147" s="4">
        <f>tussenblad!E1136</f>
        <v>0</v>
      </c>
      <c r="D1147" s="4">
        <f>tussenblad!H1136</f>
        <v>0</v>
      </c>
      <c r="E1147" s="25">
        <f>tussenblad!N1136</f>
        <v>0</v>
      </c>
      <c r="F1147" s="4">
        <f>tussenblad!O1136</f>
        <v>0</v>
      </c>
      <c r="G1147" s="4">
        <f>tussenblad!P1136</f>
        <v>0</v>
      </c>
      <c r="H1147" s="25">
        <f>tussenblad!BT1136</f>
        <v>0</v>
      </c>
      <c r="I1147" s="4">
        <f>tussenblad!Q1136</f>
        <v>0</v>
      </c>
      <c r="J1147" s="26">
        <f>tussenblad!R1136</f>
        <v>0</v>
      </c>
      <c r="K1147" s="4">
        <f>IF(tussenblad!$F1136="HC","",tussenblad!F1136)</f>
        <v>0</v>
      </c>
      <c r="L1147" s="4">
        <f>IF(tussenblad!$F1136="HC",1,0)</f>
        <v>0</v>
      </c>
      <c r="M1147" s="4" t="str">
        <f>IF(tussenblad!V1136="Uit",2,"")</f>
        <v/>
      </c>
      <c r="N1147" s="4">
        <f>tussenblad!W1136</f>
        <v>0</v>
      </c>
      <c r="O1147" s="4">
        <f>tussenblad!BV1136</f>
        <v>0</v>
      </c>
      <c r="P1147" s="4">
        <f>tussenblad!BW1136</f>
        <v>0</v>
      </c>
      <c r="Q1147" s="4">
        <f>tussenblad!BX1136</f>
        <v>0</v>
      </c>
      <c r="R1147" s="4">
        <f>tussenblad!BY1136</f>
        <v>0</v>
      </c>
      <c r="S1147" s="4">
        <f>tussenblad!BZ1136</f>
        <v>0</v>
      </c>
      <c r="T1147" s="4">
        <f>tussenblad!CA1136</f>
        <v>0</v>
      </c>
      <c r="U1147" s="4">
        <f>tussenblad!CB1136</f>
        <v>0</v>
      </c>
      <c r="V1147" s="4">
        <f>tussenblad!CC1136</f>
        <v>0</v>
      </c>
      <c r="W1147" s="4" t="s">
        <v>94</v>
      </c>
      <c r="X1147" s="4" t="s">
        <v>94</v>
      </c>
      <c r="Y1147" s="4" t="s">
        <v>94</v>
      </c>
      <c r="Z1147" s="4" t="s">
        <v>95</v>
      </c>
      <c r="AA1147" s="4" t="s">
        <v>95</v>
      </c>
      <c r="AB1147" s="4" t="s">
        <v>95</v>
      </c>
      <c r="AC1147" s="4" t="s">
        <v>91</v>
      </c>
      <c r="AD1147" s="4" t="s">
        <v>91</v>
      </c>
      <c r="AE1147" s="4">
        <v>0</v>
      </c>
      <c r="AF1147" s="4">
        <v>0</v>
      </c>
      <c r="AG1147" s="4">
        <f>tussenblad!J1136</f>
        <v>0</v>
      </c>
      <c r="AH1147" s="4">
        <f>tussenblad!I1136</f>
        <v>0</v>
      </c>
    </row>
    <row r="1148" spans="1:34" x14ac:dyDescent="0.2">
      <c r="A1148" s="4" t="s">
        <v>93</v>
      </c>
      <c r="B1148" s="4" t="str">
        <f>IF(C1148=0,"&lt;BLANK&gt;",Basisgegevens!$F$3)</f>
        <v>&lt;BLANK&gt;</v>
      </c>
      <c r="C1148" s="4">
        <f>tussenblad!E1137</f>
        <v>0</v>
      </c>
      <c r="D1148" s="4">
        <f>tussenblad!H1137</f>
        <v>0</v>
      </c>
      <c r="E1148" s="25">
        <f>tussenblad!N1137</f>
        <v>0</v>
      </c>
      <c r="F1148" s="4">
        <f>tussenblad!O1137</f>
        <v>0</v>
      </c>
      <c r="G1148" s="4">
        <f>tussenblad!P1137</f>
        <v>0</v>
      </c>
      <c r="H1148" s="25">
        <f>tussenblad!BT1137</f>
        <v>0</v>
      </c>
      <c r="I1148" s="4">
        <f>tussenblad!Q1137</f>
        <v>0</v>
      </c>
      <c r="J1148" s="26">
        <f>tussenblad!R1137</f>
        <v>0</v>
      </c>
      <c r="K1148" s="4">
        <f>IF(tussenblad!$F1137="HC","",tussenblad!F1137)</f>
        <v>0</v>
      </c>
      <c r="L1148" s="4">
        <f>IF(tussenblad!$F1137="HC",1,0)</f>
        <v>0</v>
      </c>
      <c r="M1148" s="4" t="str">
        <f>IF(tussenblad!V1137="Uit",2,"")</f>
        <v/>
      </c>
      <c r="N1148" s="4">
        <f>tussenblad!W1137</f>
        <v>0</v>
      </c>
      <c r="O1148" s="4">
        <f>tussenblad!BV1137</f>
        <v>0</v>
      </c>
      <c r="P1148" s="4">
        <f>tussenblad!BW1137</f>
        <v>0</v>
      </c>
      <c r="Q1148" s="4">
        <f>tussenblad!BX1137</f>
        <v>0</v>
      </c>
      <c r="R1148" s="4">
        <f>tussenblad!BY1137</f>
        <v>0</v>
      </c>
      <c r="S1148" s="4">
        <f>tussenblad!BZ1137</f>
        <v>0</v>
      </c>
      <c r="T1148" s="4">
        <f>tussenblad!CA1137</f>
        <v>0</v>
      </c>
      <c r="U1148" s="4">
        <f>tussenblad!CB1137</f>
        <v>0</v>
      </c>
      <c r="V1148" s="4">
        <f>tussenblad!CC1137</f>
        <v>0</v>
      </c>
      <c r="W1148" s="4" t="s">
        <v>94</v>
      </c>
      <c r="X1148" s="4" t="s">
        <v>94</v>
      </c>
      <c r="Y1148" s="4" t="s">
        <v>94</v>
      </c>
      <c r="Z1148" s="4" t="s">
        <v>95</v>
      </c>
      <c r="AA1148" s="4" t="s">
        <v>95</v>
      </c>
      <c r="AB1148" s="4" t="s">
        <v>95</v>
      </c>
      <c r="AC1148" s="4" t="s">
        <v>91</v>
      </c>
      <c r="AD1148" s="4" t="s">
        <v>91</v>
      </c>
      <c r="AE1148" s="4">
        <v>0</v>
      </c>
      <c r="AF1148" s="4">
        <v>0</v>
      </c>
      <c r="AG1148" s="4">
        <f>tussenblad!J1137</f>
        <v>0</v>
      </c>
      <c r="AH1148" s="4">
        <f>tussenblad!I1137</f>
        <v>0</v>
      </c>
    </row>
    <row r="1149" spans="1:34" x14ac:dyDescent="0.2">
      <c r="A1149" s="4" t="s">
        <v>93</v>
      </c>
      <c r="B1149" s="4" t="str">
        <f>IF(C1149=0,"&lt;BLANK&gt;",Basisgegevens!$F$3)</f>
        <v>&lt;BLANK&gt;</v>
      </c>
      <c r="C1149" s="4">
        <f>tussenblad!E1138</f>
        <v>0</v>
      </c>
      <c r="D1149" s="4">
        <f>tussenblad!H1138</f>
        <v>0</v>
      </c>
      <c r="E1149" s="25">
        <f>tussenblad!N1138</f>
        <v>0</v>
      </c>
      <c r="F1149" s="4">
        <f>tussenblad!O1138</f>
        <v>0</v>
      </c>
      <c r="G1149" s="4">
        <f>tussenblad!P1138</f>
        <v>0</v>
      </c>
      <c r="H1149" s="25">
        <f>tussenblad!BT1138</f>
        <v>0</v>
      </c>
      <c r="I1149" s="4">
        <f>tussenblad!Q1138</f>
        <v>0</v>
      </c>
      <c r="J1149" s="26">
        <f>tussenblad!R1138</f>
        <v>0</v>
      </c>
      <c r="K1149" s="4">
        <f>IF(tussenblad!$F1138="HC","",tussenblad!F1138)</f>
        <v>0</v>
      </c>
      <c r="L1149" s="4">
        <f>IF(tussenblad!$F1138="HC",1,0)</f>
        <v>0</v>
      </c>
      <c r="M1149" s="4" t="str">
        <f>IF(tussenblad!V1138="Uit",2,"")</f>
        <v/>
      </c>
      <c r="N1149" s="4">
        <f>tussenblad!W1138</f>
        <v>0</v>
      </c>
      <c r="O1149" s="4">
        <f>tussenblad!BV1138</f>
        <v>0</v>
      </c>
      <c r="P1149" s="4">
        <f>tussenblad!BW1138</f>
        <v>0</v>
      </c>
      <c r="Q1149" s="4">
        <f>tussenblad!BX1138</f>
        <v>0</v>
      </c>
      <c r="R1149" s="4">
        <f>tussenblad!BY1138</f>
        <v>0</v>
      </c>
      <c r="S1149" s="4">
        <f>tussenblad!BZ1138</f>
        <v>0</v>
      </c>
      <c r="T1149" s="4">
        <f>tussenblad!CA1138</f>
        <v>0</v>
      </c>
      <c r="U1149" s="4">
        <f>tussenblad!CB1138</f>
        <v>0</v>
      </c>
      <c r="V1149" s="4">
        <f>tussenblad!CC1138</f>
        <v>0</v>
      </c>
      <c r="W1149" s="4" t="s">
        <v>94</v>
      </c>
      <c r="X1149" s="4" t="s">
        <v>94</v>
      </c>
      <c r="Y1149" s="4" t="s">
        <v>94</v>
      </c>
      <c r="Z1149" s="4" t="s">
        <v>95</v>
      </c>
      <c r="AA1149" s="4" t="s">
        <v>95</v>
      </c>
      <c r="AB1149" s="4" t="s">
        <v>95</v>
      </c>
      <c r="AC1149" s="4" t="s">
        <v>91</v>
      </c>
      <c r="AD1149" s="4" t="s">
        <v>91</v>
      </c>
      <c r="AE1149" s="4">
        <v>0</v>
      </c>
      <c r="AF1149" s="4">
        <v>0</v>
      </c>
      <c r="AG1149" s="4">
        <f>tussenblad!J1138</f>
        <v>0</v>
      </c>
      <c r="AH1149" s="4">
        <f>tussenblad!I1138</f>
        <v>0</v>
      </c>
    </row>
    <row r="1150" spans="1:34" x14ac:dyDescent="0.2">
      <c r="A1150" s="4" t="s">
        <v>93</v>
      </c>
      <c r="B1150" s="4" t="str">
        <f>IF(C1150=0,"&lt;BLANK&gt;",Basisgegevens!$F$3)</f>
        <v>&lt;BLANK&gt;</v>
      </c>
      <c r="C1150" s="4">
        <f>tussenblad!E1139</f>
        <v>0</v>
      </c>
      <c r="D1150" s="4">
        <f>tussenblad!H1139</f>
        <v>0</v>
      </c>
      <c r="E1150" s="25">
        <f>tussenblad!N1139</f>
        <v>0</v>
      </c>
      <c r="F1150" s="4">
        <f>tussenblad!O1139</f>
        <v>0</v>
      </c>
      <c r="G1150" s="4">
        <f>tussenblad!P1139</f>
        <v>0</v>
      </c>
      <c r="H1150" s="25">
        <f>tussenblad!BT1139</f>
        <v>0</v>
      </c>
      <c r="I1150" s="4">
        <f>tussenblad!Q1139</f>
        <v>0</v>
      </c>
      <c r="J1150" s="26">
        <f>tussenblad!R1139</f>
        <v>0</v>
      </c>
      <c r="K1150" s="4">
        <f>IF(tussenblad!$F1139="HC","",tussenblad!F1139)</f>
        <v>0</v>
      </c>
      <c r="L1150" s="4">
        <f>IF(tussenblad!$F1139="HC",1,0)</f>
        <v>0</v>
      </c>
      <c r="M1150" s="4" t="str">
        <f>IF(tussenblad!V1139="Uit",2,"")</f>
        <v/>
      </c>
      <c r="N1150" s="4">
        <f>tussenblad!W1139</f>
        <v>0</v>
      </c>
      <c r="O1150" s="4">
        <f>tussenblad!BV1139</f>
        <v>0</v>
      </c>
      <c r="P1150" s="4">
        <f>tussenblad!BW1139</f>
        <v>0</v>
      </c>
      <c r="Q1150" s="4">
        <f>tussenblad!BX1139</f>
        <v>0</v>
      </c>
      <c r="R1150" s="4">
        <f>tussenblad!BY1139</f>
        <v>0</v>
      </c>
      <c r="S1150" s="4">
        <f>tussenblad!BZ1139</f>
        <v>0</v>
      </c>
      <c r="T1150" s="4">
        <f>tussenblad!CA1139</f>
        <v>0</v>
      </c>
      <c r="U1150" s="4">
        <f>tussenblad!CB1139</f>
        <v>0</v>
      </c>
      <c r="V1150" s="4">
        <f>tussenblad!CC1139</f>
        <v>0</v>
      </c>
      <c r="W1150" s="4" t="s">
        <v>94</v>
      </c>
      <c r="X1150" s="4" t="s">
        <v>94</v>
      </c>
      <c r="Y1150" s="4" t="s">
        <v>94</v>
      </c>
      <c r="Z1150" s="4" t="s">
        <v>95</v>
      </c>
      <c r="AA1150" s="4" t="s">
        <v>95</v>
      </c>
      <c r="AB1150" s="4" t="s">
        <v>95</v>
      </c>
      <c r="AC1150" s="4" t="s">
        <v>91</v>
      </c>
      <c r="AD1150" s="4" t="s">
        <v>91</v>
      </c>
      <c r="AE1150" s="4">
        <v>0</v>
      </c>
      <c r="AF1150" s="4">
        <v>0</v>
      </c>
      <c r="AG1150" s="4">
        <f>tussenblad!J1139</f>
        <v>0</v>
      </c>
      <c r="AH1150" s="4">
        <f>tussenblad!I1139</f>
        <v>0</v>
      </c>
    </row>
    <row r="1151" spans="1:34" x14ac:dyDescent="0.2">
      <c r="A1151" s="4" t="s">
        <v>93</v>
      </c>
      <c r="B1151" s="4" t="str">
        <f>IF(C1151=0,"&lt;BLANK&gt;",Basisgegevens!$F$3)</f>
        <v>&lt;BLANK&gt;</v>
      </c>
      <c r="C1151" s="4">
        <f>tussenblad!E1140</f>
        <v>0</v>
      </c>
      <c r="D1151" s="4">
        <f>tussenblad!H1140</f>
        <v>0</v>
      </c>
      <c r="E1151" s="25">
        <f>tussenblad!N1140</f>
        <v>0</v>
      </c>
      <c r="F1151" s="4">
        <f>tussenblad!O1140</f>
        <v>0</v>
      </c>
      <c r="G1151" s="4">
        <f>tussenblad!P1140</f>
        <v>0</v>
      </c>
      <c r="H1151" s="25">
        <f>tussenblad!BT1140</f>
        <v>0</v>
      </c>
      <c r="I1151" s="4">
        <f>tussenblad!Q1140</f>
        <v>0</v>
      </c>
      <c r="J1151" s="26">
        <f>tussenblad!R1140</f>
        <v>0</v>
      </c>
      <c r="K1151" s="4">
        <f>IF(tussenblad!$F1140="HC","",tussenblad!F1140)</f>
        <v>0</v>
      </c>
      <c r="L1151" s="4">
        <f>IF(tussenblad!$F1140="HC",1,0)</f>
        <v>0</v>
      </c>
      <c r="M1151" s="4" t="str">
        <f>IF(tussenblad!V1140="Uit",2,"")</f>
        <v/>
      </c>
      <c r="N1151" s="4">
        <f>tussenblad!W1140</f>
        <v>0</v>
      </c>
      <c r="O1151" s="4">
        <f>tussenblad!BV1140</f>
        <v>0</v>
      </c>
      <c r="P1151" s="4">
        <f>tussenblad!BW1140</f>
        <v>0</v>
      </c>
      <c r="Q1151" s="4">
        <f>tussenblad!BX1140</f>
        <v>0</v>
      </c>
      <c r="R1151" s="4">
        <f>tussenblad!BY1140</f>
        <v>0</v>
      </c>
      <c r="S1151" s="4">
        <f>tussenblad!BZ1140</f>
        <v>0</v>
      </c>
      <c r="T1151" s="4">
        <f>tussenblad!CA1140</f>
        <v>0</v>
      </c>
      <c r="U1151" s="4">
        <f>tussenblad!CB1140</f>
        <v>0</v>
      </c>
      <c r="V1151" s="4">
        <f>tussenblad!CC1140</f>
        <v>0</v>
      </c>
      <c r="W1151" s="4" t="s">
        <v>94</v>
      </c>
      <c r="X1151" s="4" t="s">
        <v>94</v>
      </c>
      <c r="Y1151" s="4" t="s">
        <v>94</v>
      </c>
      <c r="Z1151" s="4" t="s">
        <v>95</v>
      </c>
      <c r="AA1151" s="4" t="s">
        <v>95</v>
      </c>
      <c r="AB1151" s="4" t="s">
        <v>95</v>
      </c>
      <c r="AC1151" s="4" t="s">
        <v>91</v>
      </c>
      <c r="AD1151" s="4" t="s">
        <v>91</v>
      </c>
      <c r="AE1151" s="4">
        <v>0</v>
      </c>
      <c r="AF1151" s="4">
        <v>0</v>
      </c>
      <c r="AG1151" s="4">
        <f>tussenblad!J1140</f>
        <v>0</v>
      </c>
      <c r="AH1151" s="4">
        <f>tussenblad!I1140</f>
        <v>0</v>
      </c>
    </row>
    <row r="1152" spans="1:34" x14ac:dyDescent="0.2">
      <c r="A1152" s="4" t="s">
        <v>93</v>
      </c>
      <c r="B1152" s="4" t="str">
        <f>IF(C1152=0,"&lt;BLANK&gt;",Basisgegevens!$F$3)</f>
        <v>&lt;BLANK&gt;</v>
      </c>
      <c r="C1152" s="4">
        <f>tussenblad!E1141</f>
        <v>0</v>
      </c>
      <c r="D1152" s="4">
        <f>tussenblad!H1141</f>
        <v>0</v>
      </c>
      <c r="E1152" s="25">
        <f>tussenblad!N1141</f>
        <v>0</v>
      </c>
      <c r="F1152" s="4">
        <f>tussenblad!O1141</f>
        <v>0</v>
      </c>
      <c r="G1152" s="4">
        <f>tussenblad!P1141</f>
        <v>0</v>
      </c>
      <c r="H1152" s="25">
        <f>tussenblad!BT1141</f>
        <v>0</v>
      </c>
      <c r="I1152" s="4">
        <f>tussenblad!Q1141</f>
        <v>0</v>
      </c>
      <c r="J1152" s="26">
        <f>tussenblad!R1141</f>
        <v>0</v>
      </c>
      <c r="K1152" s="4">
        <f>IF(tussenblad!$F1141="HC","",tussenblad!F1141)</f>
        <v>0</v>
      </c>
      <c r="L1152" s="4">
        <f>IF(tussenblad!$F1141="HC",1,0)</f>
        <v>0</v>
      </c>
      <c r="M1152" s="4" t="str">
        <f>IF(tussenblad!V1141="Uit",2,"")</f>
        <v/>
      </c>
      <c r="N1152" s="4">
        <f>tussenblad!W1141</f>
        <v>0</v>
      </c>
      <c r="O1152" s="4">
        <f>tussenblad!BV1141</f>
        <v>0</v>
      </c>
      <c r="P1152" s="4">
        <f>tussenblad!BW1141</f>
        <v>0</v>
      </c>
      <c r="Q1152" s="4">
        <f>tussenblad!BX1141</f>
        <v>0</v>
      </c>
      <c r="R1152" s="4">
        <f>tussenblad!BY1141</f>
        <v>0</v>
      </c>
      <c r="S1152" s="4">
        <f>tussenblad!BZ1141</f>
        <v>0</v>
      </c>
      <c r="T1152" s="4">
        <f>tussenblad!CA1141</f>
        <v>0</v>
      </c>
      <c r="U1152" s="4">
        <f>tussenblad!CB1141</f>
        <v>0</v>
      </c>
      <c r="V1152" s="4">
        <f>tussenblad!CC1141</f>
        <v>0</v>
      </c>
      <c r="W1152" s="4" t="s">
        <v>94</v>
      </c>
      <c r="X1152" s="4" t="s">
        <v>94</v>
      </c>
      <c r="Y1152" s="4" t="s">
        <v>94</v>
      </c>
      <c r="Z1152" s="4" t="s">
        <v>95</v>
      </c>
      <c r="AA1152" s="4" t="s">
        <v>95</v>
      </c>
      <c r="AB1152" s="4" t="s">
        <v>95</v>
      </c>
      <c r="AC1152" s="4" t="s">
        <v>91</v>
      </c>
      <c r="AD1152" s="4" t="s">
        <v>91</v>
      </c>
      <c r="AE1152" s="4">
        <v>0</v>
      </c>
      <c r="AF1152" s="4">
        <v>0</v>
      </c>
      <c r="AG1152" s="4">
        <f>tussenblad!J1141</f>
        <v>0</v>
      </c>
      <c r="AH1152" s="4">
        <f>tussenblad!I1141</f>
        <v>0</v>
      </c>
    </row>
    <row r="1153" spans="1:34" x14ac:dyDescent="0.2">
      <c r="A1153" s="4" t="s">
        <v>93</v>
      </c>
      <c r="B1153" s="4" t="str">
        <f>IF(C1153=0,"&lt;BLANK&gt;",Basisgegevens!$F$3)</f>
        <v>&lt;BLANK&gt;</v>
      </c>
      <c r="C1153" s="4">
        <f>tussenblad!E1142</f>
        <v>0</v>
      </c>
      <c r="D1153" s="4">
        <f>tussenblad!H1142</f>
        <v>0</v>
      </c>
      <c r="E1153" s="25">
        <f>tussenblad!N1142</f>
        <v>0</v>
      </c>
      <c r="F1153" s="4">
        <f>tussenblad!O1142</f>
        <v>0</v>
      </c>
      <c r="G1153" s="4">
        <f>tussenblad!P1142</f>
        <v>0</v>
      </c>
      <c r="H1153" s="25">
        <f>tussenblad!BT1142</f>
        <v>0</v>
      </c>
      <c r="I1153" s="4">
        <f>tussenblad!Q1142</f>
        <v>0</v>
      </c>
      <c r="J1153" s="26">
        <f>tussenblad!R1142</f>
        <v>0</v>
      </c>
      <c r="K1153" s="4">
        <f>IF(tussenblad!$F1142="HC","",tussenblad!F1142)</f>
        <v>0</v>
      </c>
      <c r="L1153" s="4">
        <f>IF(tussenblad!$F1142="HC",1,0)</f>
        <v>0</v>
      </c>
      <c r="M1153" s="4" t="str">
        <f>IF(tussenblad!V1142="Uit",2,"")</f>
        <v/>
      </c>
      <c r="N1153" s="4">
        <f>tussenblad!W1142</f>
        <v>0</v>
      </c>
      <c r="O1153" s="4">
        <f>tussenblad!BV1142</f>
        <v>0</v>
      </c>
      <c r="P1153" s="4">
        <f>tussenblad!BW1142</f>
        <v>0</v>
      </c>
      <c r="Q1153" s="4">
        <f>tussenblad!BX1142</f>
        <v>0</v>
      </c>
      <c r="R1153" s="4">
        <f>tussenblad!BY1142</f>
        <v>0</v>
      </c>
      <c r="S1153" s="4">
        <f>tussenblad!BZ1142</f>
        <v>0</v>
      </c>
      <c r="T1153" s="4">
        <f>tussenblad!CA1142</f>
        <v>0</v>
      </c>
      <c r="U1153" s="4">
        <f>tussenblad!CB1142</f>
        <v>0</v>
      </c>
      <c r="V1153" s="4">
        <f>tussenblad!CC1142</f>
        <v>0</v>
      </c>
      <c r="W1153" s="4" t="s">
        <v>94</v>
      </c>
      <c r="X1153" s="4" t="s">
        <v>94</v>
      </c>
      <c r="Y1153" s="4" t="s">
        <v>94</v>
      </c>
      <c r="Z1153" s="4" t="s">
        <v>95</v>
      </c>
      <c r="AA1153" s="4" t="s">
        <v>95</v>
      </c>
      <c r="AB1153" s="4" t="s">
        <v>95</v>
      </c>
      <c r="AC1153" s="4" t="s">
        <v>91</v>
      </c>
      <c r="AD1153" s="4" t="s">
        <v>91</v>
      </c>
      <c r="AE1153" s="4">
        <v>0</v>
      </c>
      <c r="AF1153" s="4">
        <v>0</v>
      </c>
      <c r="AG1153" s="4">
        <f>tussenblad!J1142</f>
        <v>0</v>
      </c>
      <c r="AH1153" s="4">
        <f>tussenblad!I1142</f>
        <v>0</v>
      </c>
    </row>
    <row r="1154" spans="1:34" x14ac:dyDescent="0.2">
      <c r="A1154" s="4" t="s">
        <v>93</v>
      </c>
      <c r="B1154" s="4" t="str">
        <f>IF(C1154=0,"&lt;BLANK&gt;",Basisgegevens!$F$3)</f>
        <v>&lt;BLANK&gt;</v>
      </c>
      <c r="C1154" s="4">
        <f>tussenblad!E1143</f>
        <v>0</v>
      </c>
      <c r="D1154" s="4">
        <f>tussenblad!H1143</f>
        <v>0</v>
      </c>
      <c r="E1154" s="25">
        <f>tussenblad!N1143</f>
        <v>0</v>
      </c>
      <c r="F1154" s="4">
        <f>tussenblad!O1143</f>
        <v>0</v>
      </c>
      <c r="G1154" s="4">
        <f>tussenblad!P1143</f>
        <v>0</v>
      </c>
      <c r="H1154" s="25">
        <f>tussenblad!BT1143</f>
        <v>0</v>
      </c>
      <c r="I1154" s="4">
        <f>tussenblad!Q1143</f>
        <v>0</v>
      </c>
      <c r="J1154" s="26">
        <f>tussenblad!R1143</f>
        <v>0</v>
      </c>
      <c r="K1154" s="4">
        <f>IF(tussenblad!$F1143="HC","",tussenblad!F1143)</f>
        <v>0</v>
      </c>
      <c r="L1154" s="4">
        <f>IF(tussenblad!$F1143="HC",1,0)</f>
        <v>0</v>
      </c>
      <c r="M1154" s="4" t="str">
        <f>IF(tussenblad!V1143="Uit",2,"")</f>
        <v/>
      </c>
      <c r="N1154" s="4">
        <f>tussenblad!W1143</f>
        <v>0</v>
      </c>
      <c r="O1154" s="4">
        <f>tussenblad!BV1143</f>
        <v>0</v>
      </c>
      <c r="P1154" s="4">
        <f>tussenblad!BW1143</f>
        <v>0</v>
      </c>
      <c r="Q1154" s="4">
        <f>tussenblad!BX1143</f>
        <v>0</v>
      </c>
      <c r="R1154" s="4">
        <f>tussenblad!BY1143</f>
        <v>0</v>
      </c>
      <c r="S1154" s="4">
        <f>tussenblad!BZ1143</f>
        <v>0</v>
      </c>
      <c r="T1154" s="4">
        <f>tussenblad!CA1143</f>
        <v>0</v>
      </c>
      <c r="U1154" s="4">
        <f>tussenblad!CB1143</f>
        <v>0</v>
      </c>
      <c r="V1154" s="4">
        <f>tussenblad!CC1143</f>
        <v>0</v>
      </c>
      <c r="W1154" s="4" t="s">
        <v>94</v>
      </c>
      <c r="X1154" s="4" t="s">
        <v>94</v>
      </c>
      <c r="Y1154" s="4" t="s">
        <v>94</v>
      </c>
      <c r="Z1154" s="4" t="s">
        <v>95</v>
      </c>
      <c r="AA1154" s="4" t="s">
        <v>95</v>
      </c>
      <c r="AB1154" s="4" t="s">
        <v>95</v>
      </c>
      <c r="AC1154" s="4" t="s">
        <v>91</v>
      </c>
      <c r="AD1154" s="4" t="s">
        <v>91</v>
      </c>
      <c r="AE1154" s="4">
        <v>0</v>
      </c>
      <c r="AF1154" s="4">
        <v>0</v>
      </c>
      <c r="AG1154" s="4">
        <f>tussenblad!J1143</f>
        <v>0</v>
      </c>
      <c r="AH1154" s="4">
        <f>tussenblad!I1143</f>
        <v>0</v>
      </c>
    </row>
    <row r="1155" spans="1:34" x14ac:dyDescent="0.2">
      <c r="A1155" s="4" t="s">
        <v>93</v>
      </c>
      <c r="B1155" s="4" t="str">
        <f>IF(C1155=0,"&lt;BLANK&gt;",Basisgegevens!$F$3)</f>
        <v>&lt;BLANK&gt;</v>
      </c>
      <c r="C1155" s="4">
        <f>tussenblad!E1144</f>
        <v>0</v>
      </c>
      <c r="D1155" s="4">
        <f>tussenblad!H1144</f>
        <v>0</v>
      </c>
      <c r="E1155" s="25">
        <f>tussenblad!N1144</f>
        <v>0</v>
      </c>
      <c r="F1155" s="4">
        <f>tussenblad!O1144</f>
        <v>0</v>
      </c>
      <c r="G1155" s="4">
        <f>tussenblad!P1144</f>
        <v>0</v>
      </c>
      <c r="H1155" s="25">
        <f>tussenblad!BT1144</f>
        <v>0</v>
      </c>
      <c r="I1155" s="4">
        <f>tussenblad!Q1144</f>
        <v>0</v>
      </c>
      <c r="J1155" s="26">
        <f>tussenblad!R1144</f>
        <v>0</v>
      </c>
      <c r="K1155" s="4">
        <f>IF(tussenblad!$F1144="HC","",tussenblad!F1144)</f>
        <v>0</v>
      </c>
      <c r="L1155" s="4">
        <f>IF(tussenblad!$F1144="HC",1,0)</f>
        <v>0</v>
      </c>
      <c r="M1155" s="4" t="str">
        <f>IF(tussenblad!V1144="Uit",2,"")</f>
        <v/>
      </c>
      <c r="N1155" s="4">
        <f>tussenblad!W1144</f>
        <v>0</v>
      </c>
      <c r="O1155" s="4">
        <f>tussenblad!BV1144</f>
        <v>0</v>
      </c>
      <c r="P1155" s="4">
        <f>tussenblad!BW1144</f>
        <v>0</v>
      </c>
      <c r="Q1155" s="4">
        <f>tussenblad!BX1144</f>
        <v>0</v>
      </c>
      <c r="R1155" s="4">
        <f>tussenblad!BY1144</f>
        <v>0</v>
      </c>
      <c r="S1155" s="4">
        <f>tussenblad!BZ1144</f>
        <v>0</v>
      </c>
      <c r="T1155" s="4">
        <f>tussenblad!CA1144</f>
        <v>0</v>
      </c>
      <c r="U1155" s="4">
        <f>tussenblad!CB1144</f>
        <v>0</v>
      </c>
      <c r="V1155" s="4">
        <f>tussenblad!CC1144</f>
        <v>0</v>
      </c>
      <c r="W1155" s="4" t="s">
        <v>94</v>
      </c>
      <c r="X1155" s="4" t="s">
        <v>94</v>
      </c>
      <c r="Y1155" s="4" t="s">
        <v>94</v>
      </c>
      <c r="Z1155" s="4" t="s">
        <v>95</v>
      </c>
      <c r="AA1155" s="4" t="s">
        <v>95</v>
      </c>
      <c r="AB1155" s="4" t="s">
        <v>95</v>
      </c>
      <c r="AC1155" s="4" t="s">
        <v>91</v>
      </c>
      <c r="AD1155" s="4" t="s">
        <v>91</v>
      </c>
      <c r="AE1155" s="4">
        <v>0</v>
      </c>
      <c r="AF1155" s="4">
        <v>0</v>
      </c>
      <c r="AG1155" s="4">
        <f>tussenblad!J1144</f>
        <v>0</v>
      </c>
      <c r="AH1155" s="4">
        <f>tussenblad!I1144</f>
        <v>0</v>
      </c>
    </row>
    <row r="1156" spans="1:34" x14ac:dyDescent="0.2">
      <c r="A1156" s="4" t="s">
        <v>93</v>
      </c>
      <c r="B1156" s="4" t="str">
        <f>IF(C1156=0,"&lt;BLANK&gt;",Basisgegevens!$F$3)</f>
        <v>&lt;BLANK&gt;</v>
      </c>
      <c r="C1156" s="4">
        <f>tussenblad!E1145</f>
        <v>0</v>
      </c>
      <c r="D1156" s="4">
        <f>tussenblad!H1145</f>
        <v>0</v>
      </c>
      <c r="E1156" s="25">
        <f>tussenblad!N1145</f>
        <v>0</v>
      </c>
      <c r="F1156" s="4">
        <f>tussenblad!O1145</f>
        <v>0</v>
      </c>
      <c r="G1156" s="4">
        <f>tussenblad!P1145</f>
        <v>0</v>
      </c>
      <c r="H1156" s="25">
        <f>tussenblad!BT1145</f>
        <v>0</v>
      </c>
      <c r="I1156" s="4">
        <f>tussenblad!Q1145</f>
        <v>0</v>
      </c>
      <c r="J1156" s="26">
        <f>tussenblad!R1145</f>
        <v>0</v>
      </c>
      <c r="K1156" s="4">
        <f>IF(tussenblad!$F1145="HC","",tussenblad!F1145)</f>
        <v>0</v>
      </c>
      <c r="L1156" s="4">
        <f>IF(tussenblad!$F1145="HC",1,0)</f>
        <v>0</v>
      </c>
      <c r="M1156" s="4" t="str">
        <f>IF(tussenblad!V1145="Uit",2,"")</f>
        <v/>
      </c>
      <c r="N1156" s="4">
        <f>tussenblad!W1145</f>
        <v>0</v>
      </c>
      <c r="O1156" s="4">
        <f>tussenblad!BV1145</f>
        <v>0</v>
      </c>
      <c r="P1156" s="4">
        <f>tussenblad!BW1145</f>
        <v>0</v>
      </c>
      <c r="Q1156" s="4">
        <f>tussenblad!BX1145</f>
        <v>0</v>
      </c>
      <c r="R1156" s="4">
        <f>tussenblad!BY1145</f>
        <v>0</v>
      </c>
      <c r="S1156" s="4">
        <f>tussenblad!BZ1145</f>
        <v>0</v>
      </c>
      <c r="T1156" s="4">
        <f>tussenblad!CA1145</f>
        <v>0</v>
      </c>
      <c r="U1156" s="4">
        <f>tussenblad!CB1145</f>
        <v>0</v>
      </c>
      <c r="V1156" s="4">
        <f>tussenblad!CC1145</f>
        <v>0</v>
      </c>
      <c r="W1156" s="4" t="s">
        <v>94</v>
      </c>
      <c r="X1156" s="4" t="s">
        <v>94</v>
      </c>
      <c r="Y1156" s="4" t="s">
        <v>94</v>
      </c>
      <c r="Z1156" s="4" t="s">
        <v>95</v>
      </c>
      <c r="AA1156" s="4" t="s">
        <v>95</v>
      </c>
      <c r="AB1156" s="4" t="s">
        <v>95</v>
      </c>
      <c r="AC1156" s="4" t="s">
        <v>91</v>
      </c>
      <c r="AD1156" s="4" t="s">
        <v>91</v>
      </c>
      <c r="AE1156" s="4">
        <v>0</v>
      </c>
      <c r="AF1156" s="4">
        <v>0</v>
      </c>
      <c r="AG1156" s="4">
        <f>tussenblad!J1145</f>
        <v>0</v>
      </c>
      <c r="AH1156" s="4">
        <f>tussenblad!I1145</f>
        <v>0</v>
      </c>
    </row>
    <row r="1157" spans="1:34" x14ac:dyDescent="0.2">
      <c r="A1157" s="4" t="s">
        <v>93</v>
      </c>
      <c r="B1157" s="4" t="str">
        <f>IF(C1157=0,"&lt;BLANK&gt;",Basisgegevens!$F$3)</f>
        <v>&lt;BLANK&gt;</v>
      </c>
      <c r="C1157" s="4">
        <f>tussenblad!E1146</f>
        <v>0</v>
      </c>
      <c r="D1157" s="4">
        <f>tussenblad!H1146</f>
        <v>0</v>
      </c>
      <c r="E1157" s="25">
        <f>tussenblad!N1146</f>
        <v>0</v>
      </c>
      <c r="F1157" s="4">
        <f>tussenblad!O1146</f>
        <v>0</v>
      </c>
      <c r="G1157" s="4">
        <f>tussenblad!P1146</f>
        <v>0</v>
      </c>
      <c r="H1157" s="25">
        <f>tussenblad!BT1146</f>
        <v>0</v>
      </c>
      <c r="I1157" s="4">
        <f>tussenblad!Q1146</f>
        <v>0</v>
      </c>
      <c r="J1157" s="26">
        <f>tussenblad!R1146</f>
        <v>0</v>
      </c>
      <c r="K1157" s="4">
        <f>IF(tussenblad!$F1146="HC","",tussenblad!F1146)</f>
        <v>0</v>
      </c>
      <c r="L1157" s="4">
        <f>IF(tussenblad!$F1146="HC",1,0)</f>
        <v>0</v>
      </c>
      <c r="M1157" s="4" t="str">
        <f>IF(tussenblad!V1146="Uit",2,"")</f>
        <v/>
      </c>
      <c r="N1157" s="4">
        <f>tussenblad!W1146</f>
        <v>0</v>
      </c>
      <c r="O1157" s="4">
        <f>tussenblad!BV1146</f>
        <v>0</v>
      </c>
      <c r="P1157" s="4">
        <f>tussenblad!BW1146</f>
        <v>0</v>
      </c>
      <c r="Q1157" s="4">
        <f>tussenblad!BX1146</f>
        <v>0</v>
      </c>
      <c r="R1157" s="4">
        <f>tussenblad!BY1146</f>
        <v>0</v>
      </c>
      <c r="S1157" s="4">
        <f>tussenblad!BZ1146</f>
        <v>0</v>
      </c>
      <c r="T1157" s="4">
        <f>tussenblad!CA1146</f>
        <v>0</v>
      </c>
      <c r="U1157" s="4">
        <f>tussenblad!CB1146</f>
        <v>0</v>
      </c>
      <c r="V1157" s="4">
        <f>tussenblad!CC1146</f>
        <v>0</v>
      </c>
      <c r="W1157" s="4" t="s">
        <v>94</v>
      </c>
      <c r="X1157" s="4" t="s">
        <v>94</v>
      </c>
      <c r="Y1157" s="4" t="s">
        <v>94</v>
      </c>
      <c r="Z1157" s="4" t="s">
        <v>95</v>
      </c>
      <c r="AA1157" s="4" t="s">
        <v>95</v>
      </c>
      <c r="AB1157" s="4" t="s">
        <v>95</v>
      </c>
      <c r="AC1157" s="4" t="s">
        <v>91</v>
      </c>
      <c r="AD1157" s="4" t="s">
        <v>91</v>
      </c>
      <c r="AE1157" s="4">
        <v>0</v>
      </c>
      <c r="AF1157" s="4">
        <v>0</v>
      </c>
      <c r="AG1157" s="4">
        <f>tussenblad!J1146</f>
        <v>0</v>
      </c>
      <c r="AH1157" s="4">
        <f>tussenblad!I1146</f>
        <v>0</v>
      </c>
    </row>
    <row r="1158" spans="1:34" x14ac:dyDescent="0.2">
      <c r="A1158" s="4" t="s">
        <v>93</v>
      </c>
      <c r="B1158" s="4" t="str">
        <f>IF(C1158=0,"&lt;BLANK&gt;",Basisgegevens!$F$3)</f>
        <v>&lt;BLANK&gt;</v>
      </c>
      <c r="C1158" s="4">
        <f>tussenblad!E1147</f>
        <v>0</v>
      </c>
      <c r="D1158" s="4">
        <f>tussenblad!H1147</f>
        <v>0</v>
      </c>
      <c r="E1158" s="25">
        <f>tussenblad!N1147</f>
        <v>0</v>
      </c>
      <c r="F1158" s="4">
        <f>tussenblad!O1147</f>
        <v>0</v>
      </c>
      <c r="G1158" s="4">
        <f>tussenblad!P1147</f>
        <v>0</v>
      </c>
      <c r="H1158" s="25">
        <f>tussenblad!BT1147</f>
        <v>0</v>
      </c>
      <c r="I1158" s="4">
        <f>tussenblad!Q1147</f>
        <v>0</v>
      </c>
      <c r="J1158" s="26">
        <f>tussenblad!R1147</f>
        <v>0</v>
      </c>
      <c r="K1158" s="4">
        <f>IF(tussenblad!$F1147="HC","",tussenblad!F1147)</f>
        <v>0</v>
      </c>
      <c r="L1158" s="4">
        <f>IF(tussenblad!$F1147="HC",1,0)</f>
        <v>0</v>
      </c>
      <c r="M1158" s="4" t="str">
        <f>IF(tussenblad!V1147="Uit",2,"")</f>
        <v/>
      </c>
      <c r="N1158" s="4">
        <f>tussenblad!W1147</f>
        <v>0</v>
      </c>
      <c r="O1158" s="4">
        <f>tussenblad!BV1147</f>
        <v>0</v>
      </c>
      <c r="P1158" s="4">
        <f>tussenblad!BW1147</f>
        <v>0</v>
      </c>
      <c r="Q1158" s="4">
        <f>tussenblad!BX1147</f>
        <v>0</v>
      </c>
      <c r="R1158" s="4">
        <f>tussenblad!BY1147</f>
        <v>0</v>
      </c>
      <c r="S1158" s="4">
        <f>tussenblad!BZ1147</f>
        <v>0</v>
      </c>
      <c r="T1158" s="4">
        <f>tussenblad!CA1147</f>
        <v>0</v>
      </c>
      <c r="U1158" s="4">
        <f>tussenblad!CB1147</f>
        <v>0</v>
      </c>
      <c r="V1158" s="4">
        <f>tussenblad!CC1147</f>
        <v>0</v>
      </c>
      <c r="W1158" s="4" t="s">
        <v>94</v>
      </c>
      <c r="X1158" s="4" t="s">
        <v>94</v>
      </c>
      <c r="Y1158" s="4" t="s">
        <v>94</v>
      </c>
      <c r="Z1158" s="4" t="s">
        <v>95</v>
      </c>
      <c r="AA1158" s="4" t="s">
        <v>95</v>
      </c>
      <c r="AB1158" s="4" t="s">
        <v>95</v>
      </c>
      <c r="AC1158" s="4" t="s">
        <v>91</v>
      </c>
      <c r="AD1158" s="4" t="s">
        <v>91</v>
      </c>
      <c r="AE1158" s="4">
        <v>0</v>
      </c>
      <c r="AF1158" s="4">
        <v>0</v>
      </c>
      <c r="AG1158" s="4">
        <f>tussenblad!J1147</f>
        <v>0</v>
      </c>
      <c r="AH1158" s="4">
        <f>tussenblad!I1147</f>
        <v>0</v>
      </c>
    </row>
    <row r="1159" spans="1:34" x14ac:dyDescent="0.2">
      <c r="A1159" s="4" t="s">
        <v>93</v>
      </c>
      <c r="B1159" s="4" t="str">
        <f>IF(C1159=0,"&lt;BLANK&gt;",Basisgegevens!$F$3)</f>
        <v>&lt;BLANK&gt;</v>
      </c>
      <c r="C1159" s="4">
        <f>tussenblad!E1148</f>
        <v>0</v>
      </c>
      <c r="D1159" s="4">
        <f>tussenblad!H1148</f>
        <v>0</v>
      </c>
      <c r="E1159" s="25">
        <f>tussenblad!N1148</f>
        <v>0</v>
      </c>
      <c r="F1159" s="4">
        <f>tussenblad!O1148</f>
        <v>0</v>
      </c>
      <c r="G1159" s="4">
        <f>tussenblad!P1148</f>
        <v>0</v>
      </c>
      <c r="H1159" s="25">
        <f>tussenblad!BT1148</f>
        <v>0</v>
      </c>
      <c r="I1159" s="4">
        <f>tussenblad!Q1148</f>
        <v>0</v>
      </c>
      <c r="J1159" s="26">
        <f>tussenblad!R1148</f>
        <v>0</v>
      </c>
      <c r="K1159" s="4">
        <f>IF(tussenblad!$F1148="HC","",tussenblad!F1148)</f>
        <v>0</v>
      </c>
      <c r="L1159" s="4">
        <f>IF(tussenblad!$F1148="HC",1,0)</f>
        <v>0</v>
      </c>
      <c r="M1159" s="4" t="str">
        <f>IF(tussenblad!V1148="Uit",2,"")</f>
        <v/>
      </c>
      <c r="N1159" s="4">
        <f>tussenblad!W1148</f>
        <v>0</v>
      </c>
      <c r="O1159" s="4">
        <f>tussenblad!BV1148</f>
        <v>0</v>
      </c>
      <c r="P1159" s="4">
        <f>tussenblad!BW1148</f>
        <v>0</v>
      </c>
      <c r="Q1159" s="4">
        <f>tussenblad!BX1148</f>
        <v>0</v>
      </c>
      <c r="R1159" s="4">
        <f>tussenblad!BY1148</f>
        <v>0</v>
      </c>
      <c r="S1159" s="4">
        <f>tussenblad!BZ1148</f>
        <v>0</v>
      </c>
      <c r="T1159" s="4">
        <f>tussenblad!CA1148</f>
        <v>0</v>
      </c>
      <c r="U1159" s="4">
        <f>tussenblad!CB1148</f>
        <v>0</v>
      </c>
      <c r="V1159" s="4">
        <f>tussenblad!CC1148</f>
        <v>0</v>
      </c>
      <c r="W1159" s="4" t="s">
        <v>94</v>
      </c>
      <c r="X1159" s="4" t="s">
        <v>94</v>
      </c>
      <c r="Y1159" s="4" t="s">
        <v>94</v>
      </c>
      <c r="Z1159" s="4" t="s">
        <v>95</v>
      </c>
      <c r="AA1159" s="4" t="s">
        <v>95</v>
      </c>
      <c r="AB1159" s="4" t="s">
        <v>95</v>
      </c>
      <c r="AC1159" s="4" t="s">
        <v>91</v>
      </c>
      <c r="AD1159" s="4" t="s">
        <v>91</v>
      </c>
      <c r="AE1159" s="4">
        <v>0</v>
      </c>
      <c r="AF1159" s="4">
        <v>0</v>
      </c>
      <c r="AG1159" s="4">
        <f>tussenblad!J1148</f>
        <v>0</v>
      </c>
      <c r="AH1159" s="4">
        <f>tussenblad!I1148</f>
        <v>0</v>
      </c>
    </row>
    <row r="1160" spans="1:34" x14ac:dyDescent="0.2">
      <c r="A1160" s="4" t="s">
        <v>93</v>
      </c>
      <c r="B1160" s="4" t="str">
        <f>IF(C1160=0,"&lt;BLANK&gt;",Basisgegevens!$F$3)</f>
        <v>&lt;BLANK&gt;</v>
      </c>
      <c r="C1160" s="4">
        <f>tussenblad!E1149</f>
        <v>0</v>
      </c>
      <c r="D1160" s="4">
        <f>tussenblad!H1149</f>
        <v>0</v>
      </c>
      <c r="E1160" s="25">
        <f>tussenblad!N1149</f>
        <v>0</v>
      </c>
      <c r="F1160" s="4">
        <f>tussenblad!O1149</f>
        <v>0</v>
      </c>
      <c r="G1160" s="4">
        <f>tussenblad!P1149</f>
        <v>0</v>
      </c>
      <c r="H1160" s="25">
        <f>tussenblad!BT1149</f>
        <v>0</v>
      </c>
      <c r="I1160" s="4">
        <f>tussenblad!Q1149</f>
        <v>0</v>
      </c>
      <c r="J1160" s="26">
        <f>tussenblad!R1149</f>
        <v>0</v>
      </c>
      <c r="K1160" s="4">
        <f>IF(tussenblad!$F1149="HC","",tussenblad!F1149)</f>
        <v>0</v>
      </c>
      <c r="L1160" s="4">
        <f>IF(tussenblad!$F1149="HC",1,0)</f>
        <v>0</v>
      </c>
      <c r="M1160" s="4" t="str">
        <f>IF(tussenblad!V1149="Uit",2,"")</f>
        <v/>
      </c>
      <c r="N1160" s="4">
        <f>tussenblad!W1149</f>
        <v>0</v>
      </c>
      <c r="O1160" s="4">
        <f>tussenblad!BV1149</f>
        <v>0</v>
      </c>
      <c r="P1160" s="4">
        <f>tussenblad!BW1149</f>
        <v>0</v>
      </c>
      <c r="Q1160" s="4">
        <f>tussenblad!BX1149</f>
        <v>0</v>
      </c>
      <c r="R1160" s="4">
        <f>tussenblad!BY1149</f>
        <v>0</v>
      </c>
      <c r="S1160" s="4">
        <f>tussenblad!BZ1149</f>
        <v>0</v>
      </c>
      <c r="T1160" s="4">
        <f>tussenblad!CA1149</f>
        <v>0</v>
      </c>
      <c r="U1160" s="4">
        <f>tussenblad!CB1149</f>
        <v>0</v>
      </c>
      <c r="V1160" s="4">
        <f>tussenblad!CC1149</f>
        <v>0</v>
      </c>
      <c r="W1160" s="4" t="s">
        <v>94</v>
      </c>
      <c r="X1160" s="4" t="s">
        <v>94</v>
      </c>
      <c r="Y1160" s="4" t="s">
        <v>94</v>
      </c>
      <c r="Z1160" s="4" t="s">
        <v>95</v>
      </c>
      <c r="AA1160" s="4" t="s">
        <v>95</v>
      </c>
      <c r="AB1160" s="4" t="s">
        <v>95</v>
      </c>
      <c r="AC1160" s="4" t="s">
        <v>91</v>
      </c>
      <c r="AD1160" s="4" t="s">
        <v>91</v>
      </c>
      <c r="AE1160" s="4">
        <v>0</v>
      </c>
      <c r="AF1160" s="4">
        <v>0</v>
      </c>
      <c r="AG1160" s="4">
        <f>tussenblad!J1149</f>
        <v>0</v>
      </c>
      <c r="AH1160" s="4">
        <f>tussenblad!I1149</f>
        <v>0</v>
      </c>
    </row>
    <row r="1161" spans="1:34" x14ac:dyDescent="0.2">
      <c r="A1161" s="4" t="s">
        <v>93</v>
      </c>
      <c r="B1161" s="4" t="str">
        <f>IF(C1161=0,"&lt;BLANK&gt;",Basisgegevens!$F$3)</f>
        <v>&lt;BLANK&gt;</v>
      </c>
      <c r="C1161" s="4">
        <f>tussenblad!E1150</f>
        <v>0</v>
      </c>
      <c r="D1161" s="4">
        <f>tussenblad!H1150</f>
        <v>0</v>
      </c>
      <c r="E1161" s="25">
        <f>tussenblad!N1150</f>
        <v>0</v>
      </c>
      <c r="F1161" s="4">
        <f>tussenblad!O1150</f>
        <v>0</v>
      </c>
      <c r="G1161" s="4">
        <f>tussenblad!P1150</f>
        <v>0</v>
      </c>
      <c r="H1161" s="25">
        <f>tussenblad!BT1150</f>
        <v>0</v>
      </c>
      <c r="I1161" s="4">
        <f>tussenblad!Q1150</f>
        <v>0</v>
      </c>
      <c r="J1161" s="26">
        <f>tussenblad!R1150</f>
        <v>0</v>
      </c>
      <c r="K1161" s="4">
        <f>IF(tussenblad!$F1150="HC","",tussenblad!F1150)</f>
        <v>0</v>
      </c>
      <c r="L1161" s="4">
        <f>IF(tussenblad!$F1150="HC",1,0)</f>
        <v>0</v>
      </c>
      <c r="M1161" s="4" t="str">
        <f>IF(tussenblad!V1150="Uit",2,"")</f>
        <v/>
      </c>
      <c r="N1161" s="4">
        <f>tussenblad!W1150</f>
        <v>0</v>
      </c>
      <c r="O1161" s="4">
        <f>tussenblad!BV1150</f>
        <v>0</v>
      </c>
      <c r="P1161" s="4">
        <f>tussenblad!BW1150</f>
        <v>0</v>
      </c>
      <c r="Q1161" s="4">
        <f>tussenblad!BX1150</f>
        <v>0</v>
      </c>
      <c r="R1161" s="4">
        <f>tussenblad!BY1150</f>
        <v>0</v>
      </c>
      <c r="S1161" s="4">
        <f>tussenblad!BZ1150</f>
        <v>0</v>
      </c>
      <c r="T1161" s="4">
        <f>tussenblad!CA1150</f>
        <v>0</v>
      </c>
      <c r="U1161" s="4">
        <f>tussenblad!CB1150</f>
        <v>0</v>
      </c>
      <c r="V1161" s="4">
        <f>tussenblad!CC1150</f>
        <v>0</v>
      </c>
      <c r="W1161" s="4" t="s">
        <v>94</v>
      </c>
      <c r="X1161" s="4" t="s">
        <v>94</v>
      </c>
      <c r="Y1161" s="4" t="s">
        <v>94</v>
      </c>
      <c r="Z1161" s="4" t="s">
        <v>95</v>
      </c>
      <c r="AA1161" s="4" t="s">
        <v>95</v>
      </c>
      <c r="AB1161" s="4" t="s">
        <v>95</v>
      </c>
      <c r="AC1161" s="4" t="s">
        <v>91</v>
      </c>
      <c r="AD1161" s="4" t="s">
        <v>91</v>
      </c>
      <c r="AE1161" s="4">
        <v>0</v>
      </c>
      <c r="AF1161" s="4">
        <v>0</v>
      </c>
      <c r="AG1161" s="4">
        <f>tussenblad!J1150</f>
        <v>0</v>
      </c>
      <c r="AH1161" s="4">
        <f>tussenblad!I1150</f>
        <v>0</v>
      </c>
    </row>
    <row r="1162" spans="1:34" x14ac:dyDescent="0.2">
      <c r="A1162" s="4" t="s">
        <v>93</v>
      </c>
      <c r="B1162" s="4" t="str">
        <f>IF(C1162=0,"&lt;BLANK&gt;",Basisgegevens!$F$3)</f>
        <v>&lt;BLANK&gt;</v>
      </c>
      <c r="C1162" s="4">
        <f>tussenblad!E1151</f>
        <v>0</v>
      </c>
      <c r="D1162" s="4">
        <f>tussenblad!H1151</f>
        <v>0</v>
      </c>
      <c r="E1162" s="25">
        <f>tussenblad!N1151</f>
        <v>0</v>
      </c>
      <c r="F1162" s="4">
        <f>tussenblad!O1151</f>
        <v>0</v>
      </c>
      <c r="G1162" s="4">
        <f>tussenblad!P1151</f>
        <v>0</v>
      </c>
      <c r="H1162" s="25">
        <f>tussenblad!BT1151</f>
        <v>0</v>
      </c>
      <c r="I1162" s="4">
        <f>tussenblad!Q1151</f>
        <v>0</v>
      </c>
      <c r="J1162" s="26">
        <f>tussenblad!R1151</f>
        <v>0</v>
      </c>
      <c r="K1162" s="4">
        <f>IF(tussenblad!$F1151="HC","",tussenblad!F1151)</f>
        <v>0</v>
      </c>
      <c r="L1162" s="4">
        <f>IF(tussenblad!$F1151="HC",1,0)</f>
        <v>0</v>
      </c>
      <c r="M1162" s="4" t="str">
        <f>IF(tussenblad!V1151="Uit",2,"")</f>
        <v/>
      </c>
      <c r="N1162" s="4">
        <f>tussenblad!W1151</f>
        <v>0</v>
      </c>
      <c r="O1162" s="4">
        <f>tussenblad!BV1151</f>
        <v>0</v>
      </c>
      <c r="P1162" s="4">
        <f>tussenblad!BW1151</f>
        <v>0</v>
      </c>
      <c r="Q1162" s="4">
        <f>tussenblad!BX1151</f>
        <v>0</v>
      </c>
      <c r="R1162" s="4">
        <f>tussenblad!BY1151</f>
        <v>0</v>
      </c>
      <c r="S1162" s="4">
        <f>tussenblad!BZ1151</f>
        <v>0</v>
      </c>
      <c r="T1162" s="4">
        <f>tussenblad!CA1151</f>
        <v>0</v>
      </c>
      <c r="U1162" s="4">
        <f>tussenblad!CB1151</f>
        <v>0</v>
      </c>
      <c r="V1162" s="4">
        <f>tussenblad!CC1151</f>
        <v>0</v>
      </c>
      <c r="W1162" s="4" t="s">
        <v>94</v>
      </c>
      <c r="X1162" s="4" t="s">
        <v>94</v>
      </c>
      <c r="Y1162" s="4" t="s">
        <v>94</v>
      </c>
      <c r="Z1162" s="4" t="s">
        <v>95</v>
      </c>
      <c r="AA1162" s="4" t="s">
        <v>95</v>
      </c>
      <c r="AB1162" s="4" t="s">
        <v>95</v>
      </c>
      <c r="AC1162" s="4" t="s">
        <v>91</v>
      </c>
      <c r="AD1162" s="4" t="s">
        <v>91</v>
      </c>
      <c r="AE1162" s="4">
        <v>0</v>
      </c>
      <c r="AF1162" s="4">
        <v>0</v>
      </c>
      <c r="AG1162" s="4">
        <f>tussenblad!J1151</f>
        <v>0</v>
      </c>
      <c r="AH1162" s="4">
        <f>tussenblad!I1151</f>
        <v>0</v>
      </c>
    </row>
    <row r="1163" spans="1:34" x14ac:dyDescent="0.2">
      <c r="A1163" s="4" t="s">
        <v>93</v>
      </c>
      <c r="B1163" s="4" t="str">
        <f>IF(C1163=0,"&lt;BLANK&gt;",Basisgegevens!$F$3)</f>
        <v>&lt;BLANK&gt;</v>
      </c>
      <c r="C1163" s="4">
        <f>tussenblad!E1152</f>
        <v>0</v>
      </c>
      <c r="D1163" s="4">
        <f>tussenblad!H1152</f>
        <v>0</v>
      </c>
      <c r="E1163" s="25">
        <f>tussenblad!N1152</f>
        <v>0</v>
      </c>
      <c r="F1163" s="4">
        <f>tussenblad!O1152</f>
        <v>0</v>
      </c>
      <c r="G1163" s="4">
        <f>tussenblad!P1152</f>
        <v>0</v>
      </c>
      <c r="H1163" s="25">
        <f>tussenblad!BT1152</f>
        <v>0</v>
      </c>
      <c r="I1163" s="4">
        <f>tussenblad!Q1152</f>
        <v>0</v>
      </c>
      <c r="J1163" s="26">
        <f>tussenblad!R1152</f>
        <v>0</v>
      </c>
      <c r="K1163" s="4">
        <f>IF(tussenblad!$F1152="HC","",tussenblad!F1152)</f>
        <v>0</v>
      </c>
      <c r="L1163" s="4">
        <f>IF(tussenblad!$F1152="HC",1,0)</f>
        <v>0</v>
      </c>
      <c r="M1163" s="4" t="str">
        <f>IF(tussenblad!V1152="Uit",2,"")</f>
        <v/>
      </c>
      <c r="N1163" s="4">
        <f>tussenblad!W1152</f>
        <v>0</v>
      </c>
      <c r="O1163" s="4">
        <f>tussenblad!BV1152</f>
        <v>0</v>
      </c>
      <c r="P1163" s="4">
        <f>tussenblad!BW1152</f>
        <v>0</v>
      </c>
      <c r="Q1163" s="4">
        <f>tussenblad!BX1152</f>
        <v>0</v>
      </c>
      <c r="R1163" s="4">
        <f>tussenblad!BY1152</f>
        <v>0</v>
      </c>
      <c r="S1163" s="4">
        <f>tussenblad!BZ1152</f>
        <v>0</v>
      </c>
      <c r="T1163" s="4">
        <f>tussenblad!CA1152</f>
        <v>0</v>
      </c>
      <c r="U1163" s="4">
        <f>tussenblad!CB1152</f>
        <v>0</v>
      </c>
      <c r="V1163" s="4">
        <f>tussenblad!CC1152</f>
        <v>0</v>
      </c>
      <c r="W1163" s="4" t="s">
        <v>94</v>
      </c>
      <c r="X1163" s="4" t="s">
        <v>94</v>
      </c>
      <c r="Y1163" s="4" t="s">
        <v>94</v>
      </c>
      <c r="Z1163" s="4" t="s">
        <v>95</v>
      </c>
      <c r="AA1163" s="4" t="s">
        <v>95</v>
      </c>
      <c r="AB1163" s="4" t="s">
        <v>95</v>
      </c>
      <c r="AC1163" s="4" t="s">
        <v>91</v>
      </c>
      <c r="AD1163" s="4" t="s">
        <v>91</v>
      </c>
      <c r="AE1163" s="4">
        <v>0</v>
      </c>
      <c r="AF1163" s="4">
        <v>0</v>
      </c>
      <c r="AG1163" s="4">
        <f>tussenblad!J1152</f>
        <v>0</v>
      </c>
      <c r="AH1163" s="4">
        <f>tussenblad!I1152</f>
        <v>0</v>
      </c>
    </row>
    <row r="1164" spans="1:34" x14ac:dyDescent="0.2">
      <c r="A1164" s="4" t="s">
        <v>93</v>
      </c>
      <c r="B1164" s="4" t="str">
        <f>IF(C1164=0,"&lt;BLANK&gt;",Basisgegevens!$F$3)</f>
        <v>&lt;BLANK&gt;</v>
      </c>
      <c r="C1164" s="4">
        <f>tussenblad!E1153</f>
        <v>0</v>
      </c>
      <c r="D1164" s="4">
        <f>tussenblad!H1153</f>
        <v>0</v>
      </c>
      <c r="E1164" s="25">
        <f>tussenblad!N1153</f>
        <v>0</v>
      </c>
      <c r="F1164" s="4">
        <f>tussenblad!O1153</f>
        <v>0</v>
      </c>
      <c r="G1164" s="4">
        <f>tussenblad!P1153</f>
        <v>0</v>
      </c>
      <c r="H1164" s="25">
        <f>tussenblad!BT1153</f>
        <v>0</v>
      </c>
      <c r="I1164" s="4">
        <f>tussenblad!Q1153</f>
        <v>0</v>
      </c>
      <c r="J1164" s="26">
        <f>tussenblad!R1153</f>
        <v>0</v>
      </c>
      <c r="K1164" s="4">
        <f>IF(tussenblad!$F1153="HC","",tussenblad!F1153)</f>
        <v>0</v>
      </c>
      <c r="L1164" s="4">
        <f>IF(tussenblad!$F1153="HC",1,0)</f>
        <v>0</v>
      </c>
      <c r="M1164" s="4" t="str">
        <f>IF(tussenblad!V1153="Uit",2,"")</f>
        <v/>
      </c>
      <c r="N1164" s="4">
        <f>tussenblad!W1153</f>
        <v>0</v>
      </c>
      <c r="O1164" s="4">
        <f>tussenblad!BV1153</f>
        <v>0</v>
      </c>
      <c r="P1164" s="4">
        <f>tussenblad!BW1153</f>
        <v>0</v>
      </c>
      <c r="Q1164" s="4">
        <f>tussenblad!BX1153</f>
        <v>0</v>
      </c>
      <c r="R1164" s="4">
        <f>tussenblad!BY1153</f>
        <v>0</v>
      </c>
      <c r="S1164" s="4">
        <f>tussenblad!BZ1153</f>
        <v>0</v>
      </c>
      <c r="T1164" s="4">
        <f>tussenblad!CA1153</f>
        <v>0</v>
      </c>
      <c r="U1164" s="4">
        <f>tussenblad!CB1153</f>
        <v>0</v>
      </c>
      <c r="V1164" s="4">
        <f>tussenblad!CC1153</f>
        <v>0</v>
      </c>
      <c r="W1164" s="4" t="s">
        <v>94</v>
      </c>
      <c r="X1164" s="4" t="s">
        <v>94</v>
      </c>
      <c r="Y1164" s="4" t="s">
        <v>94</v>
      </c>
      <c r="Z1164" s="4" t="s">
        <v>95</v>
      </c>
      <c r="AA1164" s="4" t="s">
        <v>95</v>
      </c>
      <c r="AB1164" s="4" t="s">
        <v>95</v>
      </c>
      <c r="AC1164" s="4" t="s">
        <v>91</v>
      </c>
      <c r="AD1164" s="4" t="s">
        <v>91</v>
      </c>
      <c r="AE1164" s="4">
        <v>0</v>
      </c>
      <c r="AF1164" s="4">
        <v>0</v>
      </c>
      <c r="AG1164" s="4">
        <f>tussenblad!J1153</f>
        <v>0</v>
      </c>
      <c r="AH1164" s="4">
        <f>tussenblad!I1153</f>
        <v>0</v>
      </c>
    </row>
    <row r="1165" spans="1:34" x14ac:dyDescent="0.2">
      <c r="A1165" s="4" t="s">
        <v>93</v>
      </c>
      <c r="B1165" s="4" t="str">
        <f>IF(C1165=0,"&lt;BLANK&gt;",Basisgegevens!$F$3)</f>
        <v>&lt;BLANK&gt;</v>
      </c>
      <c r="C1165" s="4">
        <f>tussenblad!E1154</f>
        <v>0</v>
      </c>
      <c r="D1165" s="4">
        <f>tussenblad!H1154</f>
        <v>0</v>
      </c>
      <c r="E1165" s="25">
        <f>tussenblad!N1154</f>
        <v>0</v>
      </c>
      <c r="F1165" s="4">
        <f>tussenblad!O1154</f>
        <v>0</v>
      </c>
      <c r="G1165" s="4">
        <f>tussenblad!P1154</f>
        <v>0</v>
      </c>
      <c r="H1165" s="25">
        <f>tussenblad!BT1154</f>
        <v>0</v>
      </c>
      <c r="I1165" s="4">
        <f>tussenblad!Q1154</f>
        <v>0</v>
      </c>
      <c r="J1165" s="26">
        <f>tussenblad!R1154</f>
        <v>0</v>
      </c>
      <c r="K1165" s="4">
        <f>IF(tussenblad!$F1154="HC","",tussenblad!F1154)</f>
        <v>0</v>
      </c>
      <c r="L1165" s="4">
        <f>IF(tussenblad!$F1154="HC",1,0)</f>
        <v>0</v>
      </c>
      <c r="M1165" s="4" t="str">
        <f>IF(tussenblad!V1154="Uit",2,"")</f>
        <v/>
      </c>
      <c r="N1165" s="4">
        <f>tussenblad!W1154</f>
        <v>0</v>
      </c>
      <c r="O1165" s="4">
        <f>tussenblad!BV1154</f>
        <v>0</v>
      </c>
      <c r="P1165" s="4">
        <f>tussenblad!BW1154</f>
        <v>0</v>
      </c>
      <c r="Q1165" s="4">
        <f>tussenblad!BX1154</f>
        <v>0</v>
      </c>
      <c r="R1165" s="4">
        <f>tussenblad!BY1154</f>
        <v>0</v>
      </c>
      <c r="S1165" s="4">
        <f>tussenblad!BZ1154</f>
        <v>0</v>
      </c>
      <c r="T1165" s="4">
        <f>tussenblad!CA1154</f>
        <v>0</v>
      </c>
      <c r="U1165" s="4">
        <f>tussenblad!CB1154</f>
        <v>0</v>
      </c>
      <c r="V1165" s="4">
        <f>tussenblad!CC1154</f>
        <v>0</v>
      </c>
      <c r="W1165" s="4" t="s">
        <v>94</v>
      </c>
      <c r="X1165" s="4" t="s">
        <v>94</v>
      </c>
      <c r="Y1165" s="4" t="s">
        <v>94</v>
      </c>
      <c r="Z1165" s="4" t="s">
        <v>95</v>
      </c>
      <c r="AA1165" s="4" t="s">
        <v>95</v>
      </c>
      <c r="AB1165" s="4" t="s">
        <v>95</v>
      </c>
      <c r="AC1165" s="4" t="s">
        <v>91</v>
      </c>
      <c r="AD1165" s="4" t="s">
        <v>91</v>
      </c>
      <c r="AE1165" s="4">
        <v>0</v>
      </c>
      <c r="AF1165" s="4">
        <v>0</v>
      </c>
      <c r="AG1165" s="4">
        <f>tussenblad!J1154</f>
        <v>0</v>
      </c>
      <c r="AH1165" s="4">
        <f>tussenblad!I1154</f>
        <v>0</v>
      </c>
    </row>
    <row r="1166" spans="1:34" x14ac:dyDescent="0.2">
      <c r="A1166" s="4" t="s">
        <v>93</v>
      </c>
      <c r="B1166" s="4" t="str">
        <f>IF(C1166=0,"&lt;BLANK&gt;",Basisgegevens!$F$3)</f>
        <v>&lt;BLANK&gt;</v>
      </c>
      <c r="C1166" s="4">
        <f>tussenblad!E1155</f>
        <v>0</v>
      </c>
      <c r="D1166" s="4">
        <f>tussenblad!H1155</f>
        <v>0</v>
      </c>
      <c r="E1166" s="25">
        <f>tussenblad!N1155</f>
        <v>0</v>
      </c>
      <c r="F1166" s="4">
        <f>tussenblad!O1155</f>
        <v>0</v>
      </c>
      <c r="G1166" s="4">
        <f>tussenblad!P1155</f>
        <v>0</v>
      </c>
      <c r="H1166" s="25">
        <f>tussenblad!BT1155</f>
        <v>0</v>
      </c>
      <c r="I1166" s="4">
        <f>tussenblad!Q1155</f>
        <v>0</v>
      </c>
      <c r="J1166" s="26">
        <f>tussenblad!R1155</f>
        <v>0</v>
      </c>
      <c r="K1166" s="4">
        <f>IF(tussenblad!$F1155="HC","",tussenblad!F1155)</f>
        <v>0</v>
      </c>
      <c r="L1166" s="4">
        <f>IF(tussenblad!$F1155="HC",1,0)</f>
        <v>0</v>
      </c>
      <c r="M1166" s="4" t="str">
        <f>IF(tussenblad!V1155="Uit",2,"")</f>
        <v/>
      </c>
      <c r="N1166" s="4">
        <f>tussenblad!W1155</f>
        <v>0</v>
      </c>
      <c r="O1166" s="4">
        <f>tussenblad!BV1155</f>
        <v>0</v>
      </c>
      <c r="P1166" s="4">
        <f>tussenblad!BW1155</f>
        <v>0</v>
      </c>
      <c r="Q1166" s="4">
        <f>tussenblad!BX1155</f>
        <v>0</v>
      </c>
      <c r="R1166" s="4">
        <f>tussenblad!BY1155</f>
        <v>0</v>
      </c>
      <c r="S1166" s="4">
        <f>tussenblad!BZ1155</f>
        <v>0</v>
      </c>
      <c r="T1166" s="4">
        <f>tussenblad!CA1155</f>
        <v>0</v>
      </c>
      <c r="U1166" s="4">
        <f>tussenblad!CB1155</f>
        <v>0</v>
      </c>
      <c r="V1166" s="4">
        <f>tussenblad!CC1155</f>
        <v>0</v>
      </c>
      <c r="W1166" s="4" t="s">
        <v>94</v>
      </c>
      <c r="X1166" s="4" t="s">
        <v>94</v>
      </c>
      <c r="Y1166" s="4" t="s">
        <v>94</v>
      </c>
      <c r="Z1166" s="4" t="s">
        <v>95</v>
      </c>
      <c r="AA1166" s="4" t="s">
        <v>95</v>
      </c>
      <c r="AB1166" s="4" t="s">
        <v>95</v>
      </c>
      <c r="AC1166" s="4" t="s">
        <v>91</v>
      </c>
      <c r="AD1166" s="4" t="s">
        <v>91</v>
      </c>
      <c r="AE1166" s="4">
        <v>0</v>
      </c>
      <c r="AF1166" s="4">
        <v>0</v>
      </c>
      <c r="AG1166" s="4">
        <f>tussenblad!J1155</f>
        <v>0</v>
      </c>
      <c r="AH1166" s="4">
        <f>tussenblad!I1155</f>
        <v>0</v>
      </c>
    </row>
    <row r="1167" spans="1:34" x14ac:dyDescent="0.2">
      <c r="A1167" s="4" t="s">
        <v>93</v>
      </c>
      <c r="B1167" s="4" t="str">
        <f>IF(C1167=0,"&lt;BLANK&gt;",Basisgegevens!$F$3)</f>
        <v>&lt;BLANK&gt;</v>
      </c>
      <c r="C1167" s="4">
        <f>tussenblad!E1156</f>
        <v>0</v>
      </c>
      <c r="D1167" s="4">
        <f>tussenblad!H1156</f>
        <v>0</v>
      </c>
      <c r="E1167" s="25">
        <f>tussenblad!N1156</f>
        <v>0</v>
      </c>
      <c r="F1167" s="4">
        <f>tussenblad!O1156</f>
        <v>0</v>
      </c>
      <c r="G1167" s="4">
        <f>tussenblad!P1156</f>
        <v>0</v>
      </c>
      <c r="H1167" s="25">
        <f>tussenblad!BT1156</f>
        <v>0</v>
      </c>
      <c r="I1167" s="4">
        <f>tussenblad!Q1156</f>
        <v>0</v>
      </c>
      <c r="J1167" s="26">
        <f>tussenblad!R1156</f>
        <v>0</v>
      </c>
      <c r="K1167" s="4">
        <f>IF(tussenblad!$F1156="HC","",tussenblad!F1156)</f>
        <v>0</v>
      </c>
      <c r="L1167" s="4">
        <f>IF(tussenblad!$F1156="HC",1,0)</f>
        <v>0</v>
      </c>
      <c r="M1167" s="4" t="str">
        <f>IF(tussenblad!V1156="Uit",2,"")</f>
        <v/>
      </c>
      <c r="N1167" s="4">
        <f>tussenblad!W1156</f>
        <v>0</v>
      </c>
      <c r="O1167" s="4">
        <f>tussenblad!BV1156</f>
        <v>0</v>
      </c>
      <c r="P1167" s="4">
        <f>tussenblad!BW1156</f>
        <v>0</v>
      </c>
      <c r="Q1167" s="4">
        <f>tussenblad!BX1156</f>
        <v>0</v>
      </c>
      <c r="R1167" s="4">
        <f>tussenblad!BY1156</f>
        <v>0</v>
      </c>
      <c r="S1167" s="4">
        <f>tussenblad!BZ1156</f>
        <v>0</v>
      </c>
      <c r="T1167" s="4">
        <f>tussenblad!CA1156</f>
        <v>0</v>
      </c>
      <c r="U1167" s="4">
        <f>tussenblad!CB1156</f>
        <v>0</v>
      </c>
      <c r="V1167" s="4">
        <f>tussenblad!CC1156</f>
        <v>0</v>
      </c>
      <c r="W1167" s="4" t="s">
        <v>94</v>
      </c>
      <c r="X1167" s="4" t="s">
        <v>94</v>
      </c>
      <c r="Y1167" s="4" t="s">
        <v>94</v>
      </c>
      <c r="Z1167" s="4" t="s">
        <v>95</v>
      </c>
      <c r="AA1167" s="4" t="s">
        <v>95</v>
      </c>
      <c r="AB1167" s="4" t="s">
        <v>95</v>
      </c>
      <c r="AC1167" s="4" t="s">
        <v>91</v>
      </c>
      <c r="AD1167" s="4" t="s">
        <v>91</v>
      </c>
      <c r="AE1167" s="4">
        <v>0</v>
      </c>
      <c r="AF1167" s="4">
        <v>0</v>
      </c>
      <c r="AG1167" s="4">
        <f>tussenblad!J1156</f>
        <v>0</v>
      </c>
      <c r="AH1167" s="4">
        <f>tussenblad!I1156</f>
        <v>0</v>
      </c>
    </row>
    <row r="1168" spans="1:34" x14ac:dyDescent="0.2">
      <c r="A1168" s="4" t="s">
        <v>93</v>
      </c>
      <c r="B1168" s="4" t="str">
        <f>IF(C1168=0,"&lt;BLANK&gt;",Basisgegevens!$F$3)</f>
        <v>&lt;BLANK&gt;</v>
      </c>
      <c r="C1168" s="4">
        <f>tussenblad!E1157</f>
        <v>0</v>
      </c>
      <c r="D1168" s="4">
        <f>tussenblad!H1157</f>
        <v>0</v>
      </c>
      <c r="E1168" s="25">
        <f>tussenblad!N1157</f>
        <v>0</v>
      </c>
      <c r="F1168" s="4">
        <f>tussenblad!O1157</f>
        <v>0</v>
      </c>
      <c r="G1168" s="4">
        <f>tussenblad!P1157</f>
        <v>0</v>
      </c>
      <c r="H1168" s="25">
        <f>tussenblad!BT1157</f>
        <v>0</v>
      </c>
      <c r="I1168" s="4">
        <f>tussenblad!Q1157</f>
        <v>0</v>
      </c>
      <c r="J1168" s="26">
        <f>tussenblad!R1157</f>
        <v>0</v>
      </c>
      <c r="K1168" s="4">
        <f>IF(tussenblad!$F1157="HC","",tussenblad!F1157)</f>
        <v>0</v>
      </c>
      <c r="L1168" s="4">
        <f>IF(tussenblad!$F1157="HC",1,0)</f>
        <v>0</v>
      </c>
      <c r="M1168" s="4" t="str">
        <f>IF(tussenblad!V1157="Uit",2,"")</f>
        <v/>
      </c>
      <c r="N1168" s="4">
        <f>tussenblad!W1157</f>
        <v>0</v>
      </c>
      <c r="O1168" s="4">
        <f>tussenblad!BV1157</f>
        <v>0</v>
      </c>
      <c r="P1168" s="4">
        <f>tussenblad!BW1157</f>
        <v>0</v>
      </c>
      <c r="Q1168" s="4">
        <f>tussenblad!BX1157</f>
        <v>0</v>
      </c>
      <c r="R1168" s="4">
        <f>tussenblad!BY1157</f>
        <v>0</v>
      </c>
      <c r="S1168" s="4">
        <f>tussenblad!BZ1157</f>
        <v>0</v>
      </c>
      <c r="T1168" s="4">
        <f>tussenblad!CA1157</f>
        <v>0</v>
      </c>
      <c r="U1168" s="4">
        <f>tussenblad!CB1157</f>
        <v>0</v>
      </c>
      <c r="V1168" s="4">
        <f>tussenblad!CC1157</f>
        <v>0</v>
      </c>
      <c r="W1168" s="4" t="s">
        <v>94</v>
      </c>
      <c r="X1168" s="4" t="s">
        <v>94</v>
      </c>
      <c r="Y1168" s="4" t="s">
        <v>94</v>
      </c>
      <c r="Z1168" s="4" t="s">
        <v>95</v>
      </c>
      <c r="AA1168" s="4" t="s">
        <v>95</v>
      </c>
      <c r="AB1168" s="4" t="s">
        <v>95</v>
      </c>
      <c r="AC1168" s="4" t="s">
        <v>91</v>
      </c>
      <c r="AD1168" s="4" t="s">
        <v>91</v>
      </c>
      <c r="AE1168" s="4">
        <v>0</v>
      </c>
      <c r="AF1168" s="4">
        <v>0</v>
      </c>
      <c r="AG1168" s="4">
        <f>tussenblad!J1157</f>
        <v>0</v>
      </c>
      <c r="AH1168" s="4">
        <f>tussenblad!I1157</f>
        <v>0</v>
      </c>
    </row>
    <row r="1169" spans="1:34" x14ac:dyDescent="0.2">
      <c r="A1169" s="4" t="s">
        <v>93</v>
      </c>
      <c r="B1169" s="4" t="str">
        <f>IF(C1169=0,"&lt;BLANK&gt;",Basisgegevens!$F$3)</f>
        <v>&lt;BLANK&gt;</v>
      </c>
      <c r="C1169" s="4">
        <f>tussenblad!E1158</f>
        <v>0</v>
      </c>
      <c r="D1169" s="4">
        <f>tussenblad!H1158</f>
        <v>0</v>
      </c>
      <c r="E1169" s="25">
        <f>tussenblad!N1158</f>
        <v>0</v>
      </c>
      <c r="F1169" s="4">
        <f>tussenblad!O1158</f>
        <v>0</v>
      </c>
      <c r="G1169" s="4">
        <f>tussenblad!P1158</f>
        <v>0</v>
      </c>
      <c r="H1169" s="25">
        <f>tussenblad!BT1158</f>
        <v>0</v>
      </c>
      <c r="I1169" s="4">
        <f>tussenblad!Q1158</f>
        <v>0</v>
      </c>
      <c r="J1169" s="26">
        <f>tussenblad!R1158</f>
        <v>0</v>
      </c>
      <c r="K1169" s="4">
        <f>IF(tussenblad!$F1158="HC","",tussenblad!F1158)</f>
        <v>0</v>
      </c>
      <c r="L1169" s="4">
        <f>IF(tussenblad!$F1158="HC",1,0)</f>
        <v>0</v>
      </c>
      <c r="M1169" s="4" t="str">
        <f>IF(tussenblad!V1158="Uit",2,"")</f>
        <v/>
      </c>
      <c r="N1169" s="4">
        <f>tussenblad!W1158</f>
        <v>0</v>
      </c>
      <c r="O1169" s="4">
        <f>tussenblad!BV1158</f>
        <v>0</v>
      </c>
      <c r="P1169" s="4">
        <f>tussenblad!BW1158</f>
        <v>0</v>
      </c>
      <c r="Q1169" s="4">
        <f>tussenblad!BX1158</f>
        <v>0</v>
      </c>
      <c r="R1169" s="4">
        <f>tussenblad!BY1158</f>
        <v>0</v>
      </c>
      <c r="S1169" s="4">
        <f>tussenblad!BZ1158</f>
        <v>0</v>
      </c>
      <c r="T1169" s="4">
        <f>tussenblad!CA1158</f>
        <v>0</v>
      </c>
      <c r="U1169" s="4">
        <f>tussenblad!CB1158</f>
        <v>0</v>
      </c>
      <c r="V1169" s="4">
        <f>tussenblad!CC1158</f>
        <v>0</v>
      </c>
      <c r="W1169" s="4" t="s">
        <v>94</v>
      </c>
      <c r="X1169" s="4" t="s">
        <v>94</v>
      </c>
      <c r="Y1169" s="4" t="s">
        <v>94</v>
      </c>
      <c r="Z1169" s="4" t="s">
        <v>95</v>
      </c>
      <c r="AA1169" s="4" t="s">
        <v>95</v>
      </c>
      <c r="AB1169" s="4" t="s">
        <v>95</v>
      </c>
      <c r="AC1169" s="4" t="s">
        <v>91</v>
      </c>
      <c r="AD1169" s="4" t="s">
        <v>91</v>
      </c>
      <c r="AE1169" s="4">
        <v>0</v>
      </c>
      <c r="AF1169" s="4">
        <v>0</v>
      </c>
      <c r="AG1169" s="4">
        <f>tussenblad!J1158</f>
        <v>0</v>
      </c>
      <c r="AH1169" s="4">
        <f>tussenblad!I1158</f>
        <v>0</v>
      </c>
    </row>
    <row r="1170" spans="1:34" x14ac:dyDescent="0.2">
      <c r="A1170" s="4" t="s">
        <v>93</v>
      </c>
      <c r="B1170" s="4" t="str">
        <f>IF(C1170=0,"&lt;BLANK&gt;",Basisgegevens!$F$3)</f>
        <v>&lt;BLANK&gt;</v>
      </c>
      <c r="C1170" s="4">
        <f>tussenblad!E1159</f>
        <v>0</v>
      </c>
      <c r="D1170" s="4">
        <f>tussenblad!H1159</f>
        <v>0</v>
      </c>
      <c r="E1170" s="25">
        <f>tussenblad!N1159</f>
        <v>0</v>
      </c>
      <c r="F1170" s="4">
        <f>tussenblad!O1159</f>
        <v>0</v>
      </c>
      <c r="G1170" s="4">
        <f>tussenblad!P1159</f>
        <v>0</v>
      </c>
      <c r="H1170" s="25">
        <f>tussenblad!BT1159</f>
        <v>0</v>
      </c>
      <c r="I1170" s="4">
        <f>tussenblad!Q1159</f>
        <v>0</v>
      </c>
      <c r="J1170" s="26">
        <f>tussenblad!R1159</f>
        <v>0</v>
      </c>
      <c r="K1170" s="4">
        <f>IF(tussenblad!$F1159="HC","",tussenblad!F1159)</f>
        <v>0</v>
      </c>
      <c r="L1170" s="4">
        <f>IF(tussenblad!$F1159="HC",1,0)</f>
        <v>0</v>
      </c>
      <c r="M1170" s="4" t="str">
        <f>IF(tussenblad!V1159="Uit",2,"")</f>
        <v/>
      </c>
      <c r="N1170" s="4">
        <f>tussenblad!W1159</f>
        <v>0</v>
      </c>
      <c r="O1170" s="4">
        <f>tussenblad!BV1159</f>
        <v>0</v>
      </c>
      <c r="P1170" s="4">
        <f>tussenblad!BW1159</f>
        <v>0</v>
      </c>
      <c r="Q1170" s="4">
        <f>tussenblad!BX1159</f>
        <v>0</v>
      </c>
      <c r="R1170" s="4">
        <f>tussenblad!BY1159</f>
        <v>0</v>
      </c>
      <c r="S1170" s="4">
        <f>tussenblad!BZ1159</f>
        <v>0</v>
      </c>
      <c r="T1170" s="4">
        <f>tussenblad!CA1159</f>
        <v>0</v>
      </c>
      <c r="U1170" s="4">
        <f>tussenblad!CB1159</f>
        <v>0</v>
      </c>
      <c r="V1170" s="4">
        <f>tussenblad!CC1159</f>
        <v>0</v>
      </c>
      <c r="W1170" s="4" t="s">
        <v>94</v>
      </c>
      <c r="X1170" s="4" t="s">
        <v>94</v>
      </c>
      <c r="Y1170" s="4" t="s">
        <v>94</v>
      </c>
      <c r="Z1170" s="4" t="s">
        <v>95</v>
      </c>
      <c r="AA1170" s="4" t="s">
        <v>95</v>
      </c>
      <c r="AB1170" s="4" t="s">
        <v>95</v>
      </c>
      <c r="AC1170" s="4" t="s">
        <v>91</v>
      </c>
      <c r="AD1170" s="4" t="s">
        <v>91</v>
      </c>
      <c r="AE1170" s="4">
        <v>0</v>
      </c>
      <c r="AF1170" s="4">
        <v>0</v>
      </c>
      <c r="AG1170" s="4">
        <f>tussenblad!J1159</f>
        <v>0</v>
      </c>
      <c r="AH1170" s="4">
        <f>tussenblad!I1159</f>
        <v>0</v>
      </c>
    </row>
    <row r="1171" spans="1:34" x14ac:dyDescent="0.2">
      <c r="A1171" s="4" t="s">
        <v>93</v>
      </c>
      <c r="B1171" s="4" t="str">
        <f>IF(C1171=0,"&lt;BLANK&gt;",Basisgegevens!$F$3)</f>
        <v>&lt;BLANK&gt;</v>
      </c>
      <c r="C1171" s="4">
        <f>tussenblad!E1160</f>
        <v>0</v>
      </c>
      <c r="D1171" s="4">
        <f>tussenblad!H1160</f>
        <v>0</v>
      </c>
      <c r="E1171" s="25">
        <f>tussenblad!N1160</f>
        <v>0</v>
      </c>
      <c r="F1171" s="4">
        <f>tussenblad!O1160</f>
        <v>0</v>
      </c>
      <c r="G1171" s="4">
        <f>tussenblad!P1160</f>
        <v>0</v>
      </c>
      <c r="H1171" s="25">
        <f>tussenblad!BT1160</f>
        <v>0</v>
      </c>
      <c r="I1171" s="4">
        <f>tussenblad!Q1160</f>
        <v>0</v>
      </c>
      <c r="J1171" s="26">
        <f>tussenblad!R1160</f>
        <v>0</v>
      </c>
      <c r="K1171" s="4">
        <f>IF(tussenblad!$F1160="HC","",tussenblad!F1160)</f>
        <v>0</v>
      </c>
      <c r="L1171" s="4">
        <f>IF(tussenblad!$F1160="HC",1,0)</f>
        <v>0</v>
      </c>
      <c r="M1171" s="4" t="str">
        <f>IF(tussenblad!V1160="Uit",2,"")</f>
        <v/>
      </c>
      <c r="N1171" s="4">
        <f>tussenblad!W1160</f>
        <v>0</v>
      </c>
      <c r="O1171" s="4">
        <f>tussenblad!BV1160</f>
        <v>0</v>
      </c>
      <c r="P1171" s="4">
        <f>tussenblad!BW1160</f>
        <v>0</v>
      </c>
      <c r="Q1171" s="4">
        <f>tussenblad!BX1160</f>
        <v>0</v>
      </c>
      <c r="R1171" s="4">
        <f>tussenblad!BY1160</f>
        <v>0</v>
      </c>
      <c r="S1171" s="4">
        <f>tussenblad!BZ1160</f>
        <v>0</v>
      </c>
      <c r="T1171" s="4">
        <f>tussenblad!CA1160</f>
        <v>0</v>
      </c>
      <c r="U1171" s="4">
        <f>tussenblad!CB1160</f>
        <v>0</v>
      </c>
      <c r="V1171" s="4">
        <f>tussenblad!CC1160</f>
        <v>0</v>
      </c>
      <c r="W1171" s="4" t="s">
        <v>94</v>
      </c>
      <c r="X1171" s="4" t="s">
        <v>94</v>
      </c>
      <c r="Y1171" s="4" t="s">
        <v>94</v>
      </c>
      <c r="Z1171" s="4" t="s">
        <v>95</v>
      </c>
      <c r="AA1171" s="4" t="s">
        <v>95</v>
      </c>
      <c r="AB1171" s="4" t="s">
        <v>95</v>
      </c>
      <c r="AC1171" s="4" t="s">
        <v>91</v>
      </c>
      <c r="AD1171" s="4" t="s">
        <v>91</v>
      </c>
      <c r="AE1171" s="4">
        <v>0</v>
      </c>
      <c r="AF1171" s="4">
        <v>0</v>
      </c>
      <c r="AG1171" s="4">
        <f>tussenblad!J1160</f>
        <v>0</v>
      </c>
      <c r="AH1171" s="4">
        <f>tussenblad!I1160</f>
        <v>0</v>
      </c>
    </row>
    <row r="1172" spans="1:34" x14ac:dyDescent="0.2">
      <c r="A1172" s="4" t="s">
        <v>93</v>
      </c>
      <c r="B1172" s="4" t="str">
        <f>IF(C1172=0,"&lt;BLANK&gt;",Basisgegevens!$F$3)</f>
        <v>&lt;BLANK&gt;</v>
      </c>
      <c r="C1172" s="4">
        <f>tussenblad!E1161</f>
        <v>0</v>
      </c>
      <c r="D1172" s="4">
        <f>tussenblad!H1161</f>
        <v>0</v>
      </c>
      <c r="E1172" s="25">
        <f>tussenblad!N1161</f>
        <v>0</v>
      </c>
      <c r="F1172" s="4">
        <f>tussenblad!O1161</f>
        <v>0</v>
      </c>
      <c r="G1172" s="4">
        <f>tussenblad!P1161</f>
        <v>0</v>
      </c>
      <c r="H1172" s="25">
        <f>tussenblad!BT1161</f>
        <v>0</v>
      </c>
      <c r="I1172" s="4">
        <f>tussenblad!Q1161</f>
        <v>0</v>
      </c>
      <c r="J1172" s="26">
        <f>tussenblad!R1161</f>
        <v>0</v>
      </c>
      <c r="K1172" s="4">
        <f>IF(tussenblad!$F1161="HC","",tussenblad!F1161)</f>
        <v>0</v>
      </c>
      <c r="L1172" s="4">
        <f>IF(tussenblad!$F1161="HC",1,0)</f>
        <v>0</v>
      </c>
      <c r="M1172" s="4" t="str">
        <f>IF(tussenblad!V1161="Uit",2,"")</f>
        <v/>
      </c>
      <c r="N1172" s="4">
        <f>tussenblad!W1161</f>
        <v>0</v>
      </c>
      <c r="O1172" s="4">
        <f>tussenblad!BV1161</f>
        <v>0</v>
      </c>
      <c r="P1172" s="4">
        <f>tussenblad!BW1161</f>
        <v>0</v>
      </c>
      <c r="Q1172" s="4">
        <f>tussenblad!BX1161</f>
        <v>0</v>
      </c>
      <c r="R1172" s="4">
        <f>tussenblad!BY1161</f>
        <v>0</v>
      </c>
      <c r="S1172" s="4">
        <f>tussenblad!BZ1161</f>
        <v>0</v>
      </c>
      <c r="T1172" s="4">
        <f>tussenblad!CA1161</f>
        <v>0</v>
      </c>
      <c r="U1172" s="4">
        <f>tussenblad!CB1161</f>
        <v>0</v>
      </c>
      <c r="V1172" s="4">
        <f>tussenblad!CC1161</f>
        <v>0</v>
      </c>
      <c r="W1172" s="4" t="s">
        <v>94</v>
      </c>
      <c r="X1172" s="4" t="s">
        <v>94</v>
      </c>
      <c r="Y1172" s="4" t="s">
        <v>94</v>
      </c>
      <c r="Z1172" s="4" t="s">
        <v>95</v>
      </c>
      <c r="AA1172" s="4" t="s">
        <v>95</v>
      </c>
      <c r="AB1172" s="4" t="s">
        <v>95</v>
      </c>
      <c r="AC1172" s="4" t="s">
        <v>91</v>
      </c>
      <c r="AD1172" s="4" t="s">
        <v>91</v>
      </c>
      <c r="AE1172" s="4">
        <v>0</v>
      </c>
      <c r="AF1172" s="4">
        <v>0</v>
      </c>
      <c r="AG1172" s="4">
        <f>tussenblad!J1161</f>
        <v>0</v>
      </c>
      <c r="AH1172" s="4">
        <f>tussenblad!I1161</f>
        <v>0</v>
      </c>
    </row>
    <row r="1173" spans="1:34" x14ac:dyDescent="0.2">
      <c r="A1173" s="4" t="s">
        <v>93</v>
      </c>
      <c r="B1173" s="4" t="str">
        <f>IF(C1173=0,"&lt;BLANK&gt;",Basisgegevens!$F$3)</f>
        <v>&lt;BLANK&gt;</v>
      </c>
      <c r="C1173" s="4">
        <f>tussenblad!E1162</f>
        <v>0</v>
      </c>
      <c r="D1173" s="4">
        <f>tussenblad!H1162</f>
        <v>0</v>
      </c>
      <c r="E1173" s="25">
        <f>tussenblad!N1162</f>
        <v>0</v>
      </c>
      <c r="F1173" s="4">
        <f>tussenblad!O1162</f>
        <v>0</v>
      </c>
      <c r="G1173" s="4">
        <f>tussenblad!P1162</f>
        <v>0</v>
      </c>
      <c r="H1173" s="25">
        <f>tussenblad!BT1162</f>
        <v>0</v>
      </c>
      <c r="I1173" s="4">
        <f>tussenblad!Q1162</f>
        <v>0</v>
      </c>
      <c r="J1173" s="26">
        <f>tussenblad!R1162</f>
        <v>0</v>
      </c>
      <c r="K1173" s="4">
        <f>IF(tussenblad!$F1162="HC","",tussenblad!F1162)</f>
        <v>0</v>
      </c>
      <c r="L1173" s="4">
        <f>IF(tussenblad!$F1162="HC",1,0)</f>
        <v>0</v>
      </c>
      <c r="M1173" s="4" t="str">
        <f>IF(tussenblad!V1162="Uit",2,"")</f>
        <v/>
      </c>
      <c r="N1173" s="4">
        <f>tussenblad!W1162</f>
        <v>0</v>
      </c>
      <c r="O1173" s="4">
        <f>tussenblad!BV1162</f>
        <v>0</v>
      </c>
      <c r="P1173" s="4">
        <f>tussenblad!BW1162</f>
        <v>0</v>
      </c>
      <c r="Q1173" s="4">
        <f>tussenblad!BX1162</f>
        <v>0</v>
      </c>
      <c r="R1173" s="4">
        <f>tussenblad!BY1162</f>
        <v>0</v>
      </c>
      <c r="S1173" s="4">
        <f>tussenblad!BZ1162</f>
        <v>0</v>
      </c>
      <c r="T1173" s="4">
        <f>tussenblad!CA1162</f>
        <v>0</v>
      </c>
      <c r="U1173" s="4">
        <f>tussenblad!CB1162</f>
        <v>0</v>
      </c>
      <c r="V1173" s="4">
        <f>tussenblad!CC1162</f>
        <v>0</v>
      </c>
      <c r="W1173" s="4" t="s">
        <v>94</v>
      </c>
      <c r="X1173" s="4" t="s">
        <v>94</v>
      </c>
      <c r="Y1173" s="4" t="s">
        <v>94</v>
      </c>
      <c r="Z1173" s="4" t="s">
        <v>95</v>
      </c>
      <c r="AA1173" s="4" t="s">
        <v>95</v>
      </c>
      <c r="AB1173" s="4" t="s">
        <v>95</v>
      </c>
      <c r="AC1173" s="4" t="s">
        <v>91</v>
      </c>
      <c r="AD1173" s="4" t="s">
        <v>91</v>
      </c>
      <c r="AE1173" s="4">
        <v>0</v>
      </c>
      <c r="AF1173" s="4">
        <v>0</v>
      </c>
      <c r="AG1173" s="4">
        <f>tussenblad!J1162</f>
        <v>0</v>
      </c>
      <c r="AH1173" s="4">
        <f>tussenblad!I1162</f>
        <v>0</v>
      </c>
    </row>
    <row r="1174" spans="1:34" x14ac:dyDescent="0.2">
      <c r="A1174" s="4" t="s">
        <v>93</v>
      </c>
      <c r="B1174" s="4" t="str">
        <f>IF(C1174=0,"&lt;BLANK&gt;",Basisgegevens!$F$3)</f>
        <v>&lt;BLANK&gt;</v>
      </c>
      <c r="C1174" s="4">
        <f>tussenblad!E1163</f>
        <v>0</v>
      </c>
      <c r="D1174" s="4">
        <f>tussenblad!H1163</f>
        <v>0</v>
      </c>
      <c r="E1174" s="25">
        <f>tussenblad!N1163</f>
        <v>0</v>
      </c>
      <c r="F1174" s="4">
        <f>tussenblad!O1163</f>
        <v>0</v>
      </c>
      <c r="G1174" s="4">
        <f>tussenblad!P1163</f>
        <v>0</v>
      </c>
      <c r="H1174" s="25">
        <f>tussenblad!BT1163</f>
        <v>0</v>
      </c>
      <c r="I1174" s="4">
        <f>tussenblad!Q1163</f>
        <v>0</v>
      </c>
      <c r="J1174" s="26">
        <f>tussenblad!R1163</f>
        <v>0</v>
      </c>
      <c r="K1174" s="4">
        <f>IF(tussenblad!$F1163="HC","",tussenblad!F1163)</f>
        <v>0</v>
      </c>
      <c r="L1174" s="4">
        <f>IF(tussenblad!$F1163="HC",1,0)</f>
        <v>0</v>
      </c>
      <c r="M1174" s="4" t="str">
        <f>IF(tussenblad!V1163="Uit",2,"")</f>
        <v/>
      </c>
      <c r="N1174" s="4">
        <f>tussenblad!W1163</f>
        <v>0</v>
      </c>
      <c r="O1174" s="4">
        <f>tussenblad!BV1163</f>
        <v>0</v>
      </c>
      <c r="P1174" s="4">
        <f>tussenblad!BW1163</f>
        <v>0</v>
      </c>
      <c r="Q1174" s="4">
        <f>tussenblad!BX1163</f>
        <v>0</v>
      </c>
      <c r="R1174" s="4">
        <f>tussenblad!BY1163</f>
        <v>0</v>
      </c>
      <c r="S1174" s="4">
        <f>tussenblad!BZ1163</f>
        <v>0</v>
      </c>
      <c r="T1174" s="4">
        <f>tussenblad!CA1163</f>
        <v>0</v>
      </c>
      <c r="U1174" s="4">
        <f>tussenblad!CB1163</f>
        <v>0</v>
      </c>
      <c r="V1174" s="4">
        <f>tussenblad!CC1163</f>
        <v>0</v>
      </c>
      <c r="W1174" s="4" t="s">
        <v>94</v>
      </c>
      <c r="X1174" s="4" t="s">
        <v>94</v>
      </c>
      <c r="Y1174" s="4" t="s">
        <v>94</v>
      </c>
      <c r="Z1174" s="4" t="s">
        <v>95</v>
      </c>
      <c r="AA1174" s="4" t="s">
        <v>95</v>
      </c>
      <c r="AB1174" s="4" t="s">
        <v>95</v>
      </c>
      <c r="AC1174" s="4" t="s">
        <v>91</v>
      </c>
      <c r="AD1174" s="4" t="s">
        <v>91</v>
      </c>
      <c r="AE1174" s="4">
        <v>0</v>
      </c>
      <c r="AF1174" s="4">
        <v>0</v>
      </c>
      <c r="AG1174" s="4">
        <f>tussenblad!J1163</f>
        <v>0</v>
      </c>
      <c r="AH1174" s="4">
        <f>tussenblad!I1163</f>
        <v>0</v>
      </c>
    </row>
    <row r="1175" spans="1:34" x14ac:dyDescent="0.2">
      <c r="A1175" s="4" t="s">
        <v>93</v>
      </c>
      <c r="B1175" s="4" t="str">
        <f>IF(C1175=0,"&lt;BLANK&gt;",Basisgegevens!$F$3)</f>
        <v>&lt;BLANK&gt;</v>
      </c>
      <c r="C1175" s="4">
        <f>tussenblad!E1164</f>
        <v>0</v>
      </c>
      <c r="D1175" s="4">
        <f>tussenblad!H1164</f>
        <v>0</v>
      </c>
      <c r="E1175" s="25">
        <f>tussenblad!N1164</f>
        <v>0</v>
      </c>
      <c r="F1175" s="4">
        <f>tussenblad!O1164</f>
        <v>0</v>
      </c>
      <c r="G1175" s="4">
        <f>tussenblad!P1164</f>
        <v>0</v>
      </c>
      <c r="H1175" s="25">
        <f>tussenblad!BT1164</f>
        <v>0</v>
      </c>
      <c r="I1175" s="4">
        <f>tussenblad!Q1164</f>
        <v>0</v>
      </c>
      <c r="J1175" s="26">
        <f>tussenblad!R1164</f>
        <v>0</v>
      </c>
      <c r="K1175" s="4">
        <f>IF(tussenblad!$F1164="HC","",tussenblad!F1164)</f>
        <v>0</v>
      </c>
      <c r="L1175" s="4">
        <f>IF(tussenblad!$F1164="HC",1,0)</f>
        <v>0</v>
      </c>
      <c r="M1175" s="4" t="str">
        <f>IF(tussenblad!V1164="Uit",2,"")</f>
        <v/>
      </c>
      <c r="N1175" s="4">
        <f>tussenblad!W1164</f>
        <v>0</v>
      </c>
      <c r="O1175" s="4">
        <f>tussenblad!BV1164</f>
        <v>0</v>
      </c>
      <c r="P1175" s="4">
        <f>tussenblad!BW1164</f>
        <v>0</v>
      </c>
      <c r="Q1175" s="4">
        <f>tussenblad!BX1164</f>
        <v>0</v>
      </c>
      <c r="R1175" s="4">
        <f>tussenblad!BY1164</f>
        <v>0</v>
      </c>
      <c r="S1175" s="4">
        <f>tussenblad!BZ1164</f>
        <v>0</v>
      </c>
      <c r="T1175" s="4">
        <f>tussenblad!CA1164</f>
        <v>0</v>
      </c>
      <c r="U1175" s="4">
        <f>tussenblad!CB1164</f>
        <v>0</v>
      </c>
      <c r="V1175" s="4">
        <f>tussenblad!CC1164</f>
        <v>0</v>
      </c>
      <c r="W1175" s="4" t="s">
        <v>94</v>
      </c>
      <c r="X1175" s="4" t="s">
        <v>94</v>
      </c>
      <c r="Y1175" s="4" t="s">
        <v>94</v>
      </c>
      <c r="Z1175" s="4" t="s">
        <v>95</v>
      </c>
      <c r="AA1175" s="4" t="s">
        <v>95</v>
      </c>
      <c r="AB1175" s="4" t="s">
        <v>95</v>
      </c>
      <c r="AC1175" s="4" t="s">
        <v>91</v>
      </c>
      <c r="AD1175" s="4" t="s">
        <v>91</v>
      </c>
      <c r="AE1175" s="4">
        <v>0</v>
      </c>
      <c r="AF1175" s="4">
        <v>0</v>
      </c>
      <c r="AG1175" s="4">
        <f>tussenblad!J1164</f>
        <v>0</v>
      </c>
      <c r="AH1175" s="4">
        <f>tussenblad!I1164</f>
        <v>0</v>
      </c>
    </row>
    <row r="1176" spans="1:34" x14ac:dyDescent="0.2">
      <c r="A1176" s="4" t="s">
        <v>93</v>
      </c>
      <c r="B1176" s="4" t="str">
        <f>IF(C1176=0,"&lt;BLANK&gt;",Basisgegevens!$F$3)</f>
        <v>&lt;BLANK&gt;</v>
      </c>
      <c r="C1176" s="4">
        <f>tussenblad!E1165</f>
        <v>0</v>
      </c>
      <c r="D1176" s="4">
        <f>tussenblad!H1165</f>
        <v>0</v>
      </c>
      <c r="E1176" s="25">
        <f>tussenblad!N1165</f>
        <v>0</v>
      </c>
      <c r="F1176" s="4">
        <f>tussenblad!O1165</f>
        <v>0</v>
      </c>
      <c r="G1176" s="4">
        <f>tussenblad!P1165</f>
        <v>0</v>
      </c>
      <c r="H1176" s="25">
        <f>tussenblad!BT1165</f>
        <v>0</v>
      </c>
      <c r="I1176" s="4">
        <f>tussenblad!Q1165</f>
        <v>0</v>
      </c>
      <c r="J1176" s="26">
        <f>tussenblad!R1165</f>
        <v>0</v>
      </c>
      <c r="K1176" s="4">
        <f>IF(tussenblad!$F1165="HC","",tussenblad!F1165)</f>
        <v>0</v>
      </c>
      <c r="L1176" s="4">
        <f>IF(tussenblad!$F1165="HC",1,0)</f>
        <v>0</v>
      </c>
      <c r="M1176" s="4" t="str">
        <f>IF(tussenblad!V1165="Uit",2,"")</f>
        <v/>
      </c>
      <c r="N1176" s="4">
        <f>tussenblad!W1165</f>
        <v>0</v>
      </c>
      <c r="O1176" s="4">
        <f>tussenblad!BV1165</f>
        <v>0</v>
      </c>
      <c r="P1176" s="4">
        <f>tussenblad!BW1165</f>
        <v>0</v>
      </c>
      <c r="Q1176" s="4">
        <f>tussenblad!BX1165</f>
        <v>0</v>
      </c>
      <c r="R1176" s="4">
        <f>tussenblad!BY1165</f>
        <v>0</v>
      </c>
      <c r="S1176" s="4">
        <f>tussenblad!BZ1165</f>
        <v>0</v>
      </c>
      <c r="T1176" s="4">
        <f>tussenblad!CA1165</f>
        <v>0</v>
      </c>
      <c r="U1176" s="4">
        <f>tussenblad!CB1165</f>
        <v>0</v>
      </c>
      <c r="V1176" s="4">
        <f>tussenblad!CC1165</f>
        <v>0</v>
      </c>
      <c r="W1176" s="4" t="s">
        <v>94</v>
      </c>
      <c r="X1176" s="4" t="s">
        <v>94</v>
      </c>
      <c r="Y1176" s="4" t="s">
        <v>94</v>
      </c>
      <c r="Z1176" s="4" t="s">
        <v>95</v>
      </c>
      <c r="AA1176" s="4" t="s">
        <v>95</v>
      </c>
      <c r="AB1176" s="4" t="s">
        <v>95</v>
      </c>
      <c r="AC1176" s="4" t="s">
        <v>91</v>
      </c>
      <c r="AD1176" s="4" t="s">
        <v>91</v>
      </c>
      <c r="AE1176" s="4">
        <v>0</v>
      </c>
      <c r="AF1176" s="4">
        <v>0</v>
      </c>
      <c r="AG1176" s="4">
        <f>tussenblad!J1165</f>
        <v>0</v>
      </c>
      <c r="AH1176" s="4">
        <f>tussenblad!I1165</f>
        <v>0</v>
      </c>
    </row>
    <row r="1177" spans="1:34" x14ac:dyDescent="0.2">
      <c r="A1177" s="4" t="s">
        <v>93</v>
      </c>
      <c r="B1177" s="4" t="str">
        <f>IF(C1177=0,"&lt;BLANK&gt;",Basisgegevens!$F$3)</f>
        <v>&lt;BLANK&gt;</v>
      </c>
      <c r="C1177" s="4">
        <f>tussenblad!E1166</f>
        <v>0</v>
      </c>
      <c r="D1177" s="4">
        <f>tussenblad!H1166</f>
        <v>0</v>
      </c>
      <c r="E1177" s="25">
        <f>tussenblad!N1166</f>
        <v>0</v>
      </c>
      <c r="F1177" s="4">
        <f>tussenblad!O1166</f>
        <v>0</v>
      </c>
      <c r="G1177" s="4">
        <f>tussenblad!P1166</f>
        <v>0</v>
      </c>
      <c r="H1177" s="25">
        <f>tussenblad!BT1166</f>
        <v>0</v>
      </c>
      <c r="I1177" s="4">
        <f>tussenblad!Q1166</f>
        <v>0</v>
      </c>
      <c r="J1177" s="26">
        <f>tussenblad!R1166</f>
        <v>0</v>
      </c>
      <c r="K1177" s="4">
        <f>IF(tussenblad!$F1166="HC","",tussenblad!F1166)</f>
        <v>0</v>
      </c>
      <c r="L1177" s="4">
        <f>IF(tussenblad!$F1166="HC",1,0)</f>
        <v>0</v>
      </c>
      <c r="M1177" s="4" t="str">
        <f>IF(tussenblad!V1166="Uit",2,"")</f>
        <v/>
      </c>
      <c r="N1177" s="4">
        <f>tussenblad!W1166</f>
        <v>0</v>
      </c>
      <c r="O1177" s="4">
        <f>tussenblad!BV1166</f>
        <v>0</v>
      </c>
      <c r="P1177" s="4">
        <f>tussenblad!BW1166</f>
        <v>0</v>
      </c>
      <c r="Q1177" s="4">
        <f>tussenblad!BX1166</f>
        <v>0</v>
      </c>
      <c r="R1177" s="4">
        <f>tussenblad!BY1166</f>
        <v>0</v>
      </c>
      <c r="S1177" s="4">
        <f>tussenblad!BZ1166</f>
        <v>0</v>
      </c>
      <c r="T1177" s="4">
        <f>tussenblad!CA1166</f>
        <v>0</v>
      </c>
      <c r="U1177" s="4">
        <f>tussenblad!CB1166</f>
        <v>0</v>
      </c>
      <c r="V1177" s="4">
        <f>tussenblad!CC1166</f>
        <v>0</v>
      </c>
      <c r="W1177" s="4" t="s">
        <v>94</v>
      </c>
      <c r="X1177" s="4" t="s">
        <v>94</v>
      </c>
      <c r="Y1177" s="4" t="s">
        <v>94</v>
      </c>
      <c r="Z1177" s="4" t="s">
        <v>95</v>
      </c>
      <c r="AA1177" s="4" t="s">
        <v>95</v>
      </c>
      <c r="AB1177" s="4" t="s">
        <v>95</v>
      </c>
      <c r="AC1177" s="4" t="s">
        <v>91</v>
      </c>
      <c r="AD1177" s="4" t="s">
        <v>91</v>
      </c>
      <c r="AE1177" s="4">
        <v>0</v>
      </c>
      <c r="AF1177" s="4">
        <v>0</v>
      </c>
      <c r="AG1177" s="4">
        <f>tussenblad!J1166</f>
        <v>0</v>
      </c>
      <c r="AH1177" s="4">
        <f>tussenblad!I1166</f>
        <v>0</v>
      </c>
    </row>
    <row r="1178" spans="1:34" x14ac:dyDescent="0.2">
      <c r="A1178" s="4" t="s">
        <v>93</v>
      </c>
      <c r="B1178" s="4" t="str">
        <f>IF(C1178=0,"&lt;BLANK&gt;",Basisgegevens!$F$3)</f>
        <v>&lt;BLANK&gt;</v>
      </c>
      <c r="C1178" s="4">
        <f>tussenblad!E1167</f>
        <v>0</v>
      </c>
      <c r="D1178" s="4">
        <f>tussenblad!H1167</f>
        <v>0</v>
      </c>
      <c r="E1178" s="25">
        <f>tussenblad!N1167</f>
        <v>0</v>
      </c>
      <c r="F1178" s="4">
        <f>tussenblad!O1167</f>
        <v>0</v>
      </c>
      <c r="G1178" s="4">
        <f>tussenblad!P1167</f>
        <v>0</v>
      </c>
      <c r="H1178" s="25">
        <f>tussenblad!BT1167</f>
        <v>0</v>
      </c>
      <c r="I1178" s="4">
        <f>tussenblad!Q1167</f>
        <v>0</v>
      </c>
      <c r="J1178" s="26">
        <f>tussenblad!R1167</f>
        <v>0</v>
      </c>
      <c r="K1178" s="4">
        <f>IF(tussenblad!$F1167="HC","",tussenblad!F1167)</f>
        <v>0</v>
      </c>
      <c r="L1178" s="4">
        <f>IF(tussenblad!$F1167="HC",1,0)</f>
        <v>0</v>
      </c>
      <c r="M1178" s="4" t="str">
        <f>IF(tussenblad!V1167="Uit",2,"")</f>
        <v/>
      </c>
      <c r="N1178" s="4">
        <f>tussenblad!W1167</f>
        <v>0</v>
      </c>
      <c r="O1178" s="4">
        <f>tussenblad!BV1167</f>
        <v>0</v>
      </c>
      <c r="P1178" s="4">
        <f>tussenblad!BW1167</f>
        <v>0</v>
      </c>
      <c r="Q1178" s="4">
        <f>tussenblad!BX1167</f>
        <v>0</v>
      </c>
      <c r="R1178" s="4">
        <f>tussenblad!BY1167</f>
        <v>0</v>
      </c>
      <c r="S1178" s="4">
        <f>tussenblad!BZ1167</f>
        <v>0</v>
      </c>
      <c r="T1178" s="4">
        <f>tussenblad!CA1167</f>
        <v>0</v>
      </c>
      <c r="U1178" s="4">
        <f>tussenblad!CB1167</f>
        <v>0</v>
      </c>
      <c r="V1178" s="4">
        <f>tussenblad!CC1167</f>
        <v>0</v>
      </c>
      <c r="W1178" s="4" t="s">
        <v>94</v>
      </c>
      <c r="X1178" s="4" t="s">
        <v>94</v>
      </c>
      <c r="Y1178" s="4" t="s">
        <v>94</v>
      </c>
      <c r="Z1178" s="4" t="s">
        <v>95</v>
      </c>
      <c r="AA1178" s="4" t="s">
        <v>95</v>
      </c>
      <c r="AB1178" s="4" t="s">
        <v>95</v>
      </c>
      <c r="AC1178" s="4" t="s">
        <v>91</v>
      </c>
      <c r="AD1178" s="4" t="s">
        <v>91</v>
      </c>
      <c r="AE1178" s="4">
        <v>0</v>
      </c>
      <c r="AF1178" s="4">
        <v>0</v>
      </c>
      <c r="AG1178" s="4">
        <f>tussenblad!J1167</f>
        <v>0</v>
      </c>
      <c r="AH1178" s="4">
        <f>tussenblad!I1167</f>
        <v>0</v>
      </c>
    </row>
    <row r="1179" spans="1:34" x14ac:dyDescent="0.2">
      <c r="A1179" s="4" t="s">
        <v>93</v>
      </c>
      <c r="B1179" s="4" t="str">
        <f>IF(C1179=0,"&lt;BLANK&gt;",Basisgegevens!$F$3)</f>
        <v>&lt;BLANK&gt;</v>
      </c>
      <c r="C1179" s="4">
        <f>tussenblad!E1168</f>
        <v>0</v>
      </c>
      <c r="D1179" s="4">
        <f>tussenblad!H1168</f>
        <v>0</v>
      </c>
      <c r="E1179" s="25">
        <f>tussenblad!N1168</f>
        <v>0</v>
      </c>
      <c r="F1179" s="4">
        <f>tussenblad!O1168</f>
        <v>0</v>
      </c>
      <c r="G1179" s="4">
        <f>tussenblad!P1168</f>
        <v>0</v>
      </c>
      <c r="H1179" s="25">
        <f>tussenblad!BT1168</f>
        <v>0</v>
      </c>
      <c r="I1179" s="4">
        <f>tussenblad!Q1168</f>
        <v>0</v>
      </c>
      <c r="J1179" s="26">
        <f>tussenblad!R1168</f>
        <v>0</v>
      </c>
      <c r="K1179" s="4">
        <f>IF(tussenblad!$F1168="HC","",tussenblad!F1168)</f>
        <v>0</v>
      </c>
      <c r="L1179" s="4">
        <f>IF(tussenblad!$F1168="HC",1,0)</f>
        <v>0</v>
      </c>
      <c r="M1179" s="4" t="str">
        <f>IF(tussenblad!V1168="Uit",2,"")</f>
        <v/>
      </c>
      <c r="N1179" s="4">
        <f>tussenblad!W1168</f>
        <v>0</v>
      </c>
      <c r="O1179" s="4">
        <f>tussenblad!BV1168</f>
        <v>0</v>
      </c>
      <c r="P1179" s="4">
        <f>tussenblad!BW1168</f>
        <v>0</v>
      </c>
      <c r="Q1179" s="4">
        <f>tussenblad!BX1168</f>
        <v>0</v>
      </c>
      <c r="R1179" s="4">
        <f>tussenblad!BY1168</f>
        <v>0</v>
      </c>
      <c r="S1179" s="4">
        <f>tussenblad!BZ1168</f>
        <v>0</v>
      </c>
      <c r="T1179" s="4">
        <f>tussenblad!CA1168</f>
        <v>0</v>
      </c>
      <c r="U1179" s="4">
        <f>tussenblad!CB1168</f>
        <v>0</v>
      </c>
      <c r="V1179" s="4">
        <f>tussenblad!CC1168</f>
        <v>0</v>
      </c>
      <c r="W1179" s="4" t="s">
        <v>94</v>
      </c>
      <c r="X1179" s="4" t="s">
        <v>94</v>
      </c>
      <c r="Y1179" s="4" t="s">
        <v>94</v>
      </c>
      <c r="Z1179" s="4" t="s">
        <v>95</v>
      </c>
      <c r="AA1179" s="4" t="s">
        <v>95</v>
      </c>
      <c r="AB1179" s="4" t="s">
        <v>95</v>
      </c>
      <c r="AC1179" s="4" t="s">
        <v>91</v>
      </c>
      <c r="AD1179" s="4" t="s">
        <v>91</v>
      </c>
      <c r="AE1179" s="4">
        <v>0</v>
      </c>
      <c r="AF1179" s="4">
        <v>0</v>
      </c>
      <c r="AG1179" s="4">
        <f>tussenblad!J1168</f>
        <v>0</v>
      </c>
      <c r="AH1179" s="4">
        <f>tussenblad!I1168</f>
        <v>0</v>
      </c>
    </row>
    <row r="1180" spans="1:34" x14ac:dyDescent="0.2">
      <c r="A1180" s="4" t="s">
        <v>93</v>
      </c>
      <c r="B1180" s="4" t="str">
        <f>IF(C1180=0,"&lt;BLANK&gt;",Basisgegevens!$F$3)</f>
        <v>&lt;BLANK&gt;</v>
      </c>
      <c r="C1180" s="4">
        <f>tussenblad!E1169</f>
        <v>0</v>
      </c>
      <c r="D1180" s="4">
        <f>tussenblad!H1169</f>
        <v>0</v>
      </c>
      <c r="E1180" s="25">
        <f>tussenblad!N1169</f>
        <v>0</v>
      </c>
      <c r="F1180" s="4">
        <f>tussenblad!O1169</f>
        <v>0</v>
      </c>
      <c r="G1180" s="4">
        <f>tussenblad!P1169</f>
        <v>0</v>
      </c>
      <c r="H1180" s="25">
        <f>tussenblad!BT1169</f>
        <v>0</v>
      </c>
      <c r="I1180" s="4">
        <f>tussenblad!Q1169</f>
        <v>0</v>
      </c>
      <c r="J1180" s="26">
        <f>tussenblad!R1169</f>
        <v>0</v>
      </c>
      <c r="K1180" s="4">
        <f>IF(tussenblad!$F1169="HC","",tussenblad!F1169)</f>
        <v>0</v>
      </c>
      <c r="L1180" s="4">
        <f>IF(tussenblad!$F1169="HC",1,0)</f>
        <v>0</v>
      </c>
      <c r="M1180" s="4" t="str">
        <f>IF(tussenblad!V1169="Uit",2,"")</f>
        <v/>
      </c>
      <c r="N1180" s="4">
        <f>tussenblad!W1169</f>
        <v>0</v>
      </c>
      <c r="O1180" s="4">
        <f>tussenblad!BV1169</f>
        <v>0</v>
      </c>
      <c r="P1180" s="4">
        <f>tussenblad!BW1169</f>
        <v>0</v>
      </c>
      <c r="Q1180" s="4">
        <f>tussenblad!BX1169</f>
        <v>0</v>
      </c>
      <c r="R1180" s="4">
        <f>tussenblad!BY1169</f>
        <v>0</v>
      </c>
      <c r="S1180" s="4">
        <f>tussenblad!BZ1169</f>
        <v>0</v>
      </c>
      <c r="T1180" s="4">
        <f>tussenblad!CA1169</f>
        <v>0</v>
      </c>
      <c r="U1180" s="4">
        <f>tussenblad!CB1169</f>
        <v>0</v>
      </c>
      <c r="V1180" s="4">
        <f>tussenblad!CC1169</f>
        <v>0</v>
      </c>
      <c r="W1180" s="4" t="s">
        <v>94</v>
      </c>
      <c r="X1180" s="4" t="s">
        <v>94</v>
      </c>
      <c r="Y1180" s="4" t="s">
        <v>94</v>
      </c>
      <c r="Z1180" s="4" t="s">
        <v>95</v>
      </c>
      <c r="AA1180" s="4" t="s">
        <v>95</v>
      </c>
      <c r="AB1180" s="4" t="s">
        <v>95</v>
      </c>
      <c r="AC1180" s="4" t="s">
        <v>91</v>
      </c>
      <c r="AD1180" s="4" t="s">
        <v>91</v>
      </c>
      <c r="AE1180" s="4">
        <v>0</v>
      </c>
      <c r="AF1180" s="4">
        <v>0</v>
      </c>
      <c r="AG1180" s="4">
        <f>tussenblad!J1169</f>
        <v>0</v>
      </c>
      <c r="AH1180" s="4">
        <f>tussenblad!I1169</f>
        <v>0</v>
      </c>
    </row>
    <row r="1181" spans="1:34" x14ac:dyDescent="0.2">
      <c r="A1181" s="4" t="s">
        <v>93</v>
      </c>
      <c r="B1181" s="4" t="str">
        <f>IF(C1181=0,"&lt;BLANK&gt;",Basisgegevens!$F$3)</f>
        <v>&lt;BLANK&gt;</v>
      </c>
      <c r="C1181" s="4">
        <f>tussenblad!E1170</f>
        <v>0</v>
      </c>
      <c r="D1181" s="4">
        <f>tussenblad!H1170</f>
        <v>0</v>
      </c>
      <c r="E1181" s="25">
        <f>tussenblad!N1170</f>
        <v>0</v>
      </c>
      <c r="F1181" s="4">
        <f>tussenblad!O1170</f>
        <v>0</v>
      </c>
      <c r="G1181" s="4">
        <f>tussenblad!P1170</f>
        <v>0</v>
      </c>
      <c r="H1181" s="25">
        <f>tussenblad!BT1170</f>
        <v>0</v>
      </c>
      <c r="I1181" s="4">
        <f>tussenblad!Q1170</f>
        <v>0</v>
      </c>
      <c r="J1181" s="26">
        <f>tussenblad!R1170</f>
        <v>0</v>
      </c>
      <c r="K1181" s="4">
        <f>IF(tussenblad!$F1170="HC","",tussenblad!F1170)</f>
        <v>0</v>
      </c>
      <c r="L1181" s="4">
        <f>IF(tussenblad!$F1170="HC",1,0)</f>
        <v>0</v>
      </c>
      <c r="M1181" s="4" t="str">
        <f>IF(tussenblad!V1170="Uit",2,"")</f>
        <v/>
      </c>
      <c r="N1181" s="4">
        <f>tussenblad!W1170</f>
        <v>0</v>
      </c>
      <c r="O1181" s="4">
        <f>tussenblad!BV1170</f>
        <v>0</v>
      </c>
      <c r="P1181" s="4">
        <f>tussenblad!BW1170</f>
        <v>0</v>
      </c>
      <c r="Q1181" s="4">
        <f>tussenblad!BX1170</f>
        <v>0</v>
      </c>
      <c r="R1181" s="4">
        <f>tussenblad!BY1170</f>
        <v>0</v>
      </c>
      <c r="S1181" s="4">
        <f>tussenblad!BZ1170</f>
        <v>0</v>
      </c>
      <c r="T1181" s="4">
        <f>tussenblad!CA1170</f>
        <v>0</v>
      </c>
      <c r="U1181" s="4">
        <f>tussenblad!CB1170</f>
        <v>0</v>
      </c>
      <c r="V1181" s="4">
        <f>tussenblad!CC1170</f>
        <v>0</v>
      </c>
      <c r="W1181" s="4" t="s">
        <v>94</v>
      </c>
      <c r="X1181" s="4" t="s">
        <v>94</v>
      </c>
      <c r="Y1181" s="4" t="s">
        <v>94</v>
      </c>
      <c r="Z1181" s="4" t="s">
        <v>95</v>
      </c>
      <c r="AA1181" s="4" t="s">
        <v>95</v>
      </c>
      <c r="AB1181" s="4" t="s">
        <v>95</v>
      </c>
      <c r="AC1181" s="4" t="s">
        <v>91</v>
      </c>
      <c r="AD1181" s="4" t="s">
        <v>91</v>
      </c>
      <c r="AE1181" s="4">
        <v>0</v>
      </c>
      <c r="AF1181" s="4">
        <v>0</v>
      </c>
      <c r="AG1181" s="4">
        <f>tussenblad!J1170</f>
        <v>0</v>
      </c>
      <c r="AH1181" s="4">
        <f>tussenblad!I1170</f>
        <v>0</v>
      </c>
    </row>
    <row r="1182" spans="1:34" x14ac:dyDescent="0.2">
      <c r="A1182" s="4" t="s">
        <v>93</v>
      </c>
      <c r="B1182" s="4" t="str">
        <f>IF(C1182=0,"&lt;BLANK&gt;",Basisgegevens!$F$3)</f>
        <v>&lt;BLANK&gt;</v>
      </c>
      <c r="C1182" s="4">
        <f>tussenblad!E1171</f>
        <v>0</v>
      </c>
      <c r="D1182" s="4">
        <f>tussenblad!H1171</f>
        <v>0</v>
      </c>
      <c r="E1182" s="25">
        <f>tussenblad!N1171</f>
        <v>0</v>
      </c>
      <c r="F1182" s="4">
        <f>tussenblad!O1171</f>
        <v>0</v>
      </c>
      <c r="G1182" s="4">
        <f>tussenblad!P1171</f>
        <v>0</v>
      </c>
      <c r="H1182" s="25">
        <f>tussenblad!BT1171</f>
        <v>0</v>
      </c>
      <c r="I1182" s="4">
        <f>tussenblad!Q1171</f>
        <v>0</v>
      </c>
      <c r="J1182" s="26">
        <f>tussenblad!R1171</f>
        <v>0</v>
      </c>
      <c r="K1182" s="4">
        <f>IF(tussenblad!$F1171="HC","",tussenblad!F1171)</f>
        <v>0</v>
      </c>
      <c r="L1182" s="4">
        <f>IF(tussenblad!$F1171="HC",1,0)</f>
        <v>0</v>
      </c>
      <c r="M1182" s="4" t="str">
        <f>IF(tussenblad!V1171="Uit",2,"")</f>
        <v/>
      </c>
      <c r="N1182" s="4">
        <f>tussenblad!W1171</f>
        <v>0</v>
      </c>
      <c r="O1182" s="4">
        <f>tussenblad!BV1171</f>
        <v>0</v>
      </c>
      <c r="P1182" s="4">
        <f>tussenblad!BW1171</f>
        <v>0</v>
      </c>
      <c r="Q1182" s="4">
        <f>tussenblad!BX1171</f>
        <v>0</v>
      </c>
      <c r="R1182" s="4">
        <f>tussenblad!BY1171</f>
        <v>0</v>
      </c>
      <c r="S1182" s="4">
        <f>tussenblad!BZ1171</f>
        <v>0</v>
      </c>
      <c r="T1182" s="4">
        <f>tussenblad!CA1171</f>
        <v>0</v>
      </c>
      <c r="U1182" s="4">
        <f>tussenblad!CB1171</f>
        <v>0</v>
      </c>
      <c r="V1182" s="4">
        <f>tussenblad!CC1171</f>
        <v>0</v>
      </c>
      <c r="W1182" s="4" t="s">
        <v>94</v>
      </c>
      <c r="X1182" s="4" t="s">
        <v>94</v>
      </c>
      <c r="Y1182" s="4" t="s">
        <v>94</v>
      </c>
      <c r="Z1182" s="4" t="s">
        <v>95</v>
      </c>
      <c r="AA1182" s="4" t="s">
        <v>95</v>
      </c>
      <c r="AB1182" s="4" t="s">
        <v>95</v>
      </c>
      <c r="AC1182" s="4" t="s">
        <v>91</v>
      </c>
      <c r="AD1182" s="4" t="s">
        <v>91</v>
      </c>
      <c r="AE1182" s="4">
        <v>0</v>
      </c>
      <c r="AF1182" s="4">
        <v>0</v>
      </c>
      <c r="AG1182" s="4">
        <f>tussenblad!J1171</f>
        <v>0</v>
      </c>
      <c r="AH1182" s="4">
        <f>tussenblad!I1171</f>
        <v>0</v>
      </c>
    </row>
    <row r="1183" spans="1:34" x14ac:dyDescent="0.2">
      <c r="A1183" s="4" t="s">
        <v>93</v>
      </c>
      <c r="B1183" s="4" t="str">
        <f>IF(C1183=0,"&lt;BLANK&gt;",Basisgegevens!$F$3)</f>
        <v>&lt;BLANK&gt;</v>
      </c>
      <c r="C1183" s="4">
        <f>tussenblad!E1172</f>
        <v>0</v>
      </c>
      <c r="D1183" s="4">
        <f>tussenblad!H1172</f>
        <v>0</v>
      </c>
      <c r="E1183" s="25">
        <f>tussenblad!N1172</f>
        <v>0</v>
      </c>
      <c r="F1183" s="4">
        <f>tussenblad!O1172</f>
        <v>0</v>
      </c>
      <c r="G1183" s="4">
        <f>tussenblad!P1172</f>
        <v>0</v>
      </c>
      <c r="H1183" s="25">
        <f>tussenblad!BT1172</f>
        <v>0</v>
      </c>
      <c r="I1183" s="4">
        <f>tussenblad!Q1172</f>
        <v>0</v>
      </c>
      <c r="J1183" s="26">
        <f>tussenblad!R1172</f>
        <v>0</v>
      </c>
      <c r="K1183" s="4">
        <f>IF(tussenblad!$F1172="HC","",tussenblad!F1172)</f>
        <v>0</v>
      </c>
      <c r="L1183" s="4">
        <f>IF(tussenblad!$F1172="HC",1,0)</f>
        <v>0</v>
      </c>
      <c r="M1183" s="4" t="str">
        <f>IF(tussenblad!V1172="Uit",2,"")</f>
        <v/>
      </c>
      <c r="N1183" s="4">
        <f>tussenblad!W1172</f>
        <v>0</v>
      </c>
      <c r="O1183" s="4">
        <f>tussenblad!BV1172</f>
        <v>0</v>
      </c>
      <c r="P1183" s="4">
        <f>tussenblad!BW1172</f>
        <v>0</v>
      </c>
      <c r="Q1183" s="4">
        <f>tussenblad!BX1172</f>
        <v>0</v>
      </c>
      <c r="R1183" s="4">
        <f>tussenblad!BY1172</f>
        <v>0</v>
      </c>
      <c r="S1183" s="4">
        <f>tussenblad!BZ1172</f>
        <v>0</v>
      </c>
      <c r="T1183" s="4">
        <f>tussenblad!CA1172</f>
        <v>0</v>
      </c>
      <c r="U1183" s="4">
        <f>tussenblad!CB1172</f>
        <v>0</v>
      </c>
      <c r="V1183" s="4">
        <f>tussenblad!CC1172</f>
        <v>0</v>
      </c>
      <c r="W1183" s="4" t="s">
        <v>94</v>
      </c>
      <c r="X1183" s="4" t="s">
        <v>94</v>
      </c>
      <c r="Y1183" s="4" t="s">
        <v>94</v>
      </c>
      <c r="Z1183" s="4" t="s">
        <v>95</v>
      </c>
      <c r="AA1183" s="4" t="s">
        <v>95</v>
      </c>
      <c r="AB1183" s="4" t="s">
        <v>95</v>
      </c>
      <c r="AC1183" s="4" t="s">
        <v>91</v>
      </c>
      <c r="AD1183" s="4" t="s">
        <v>91</v>
      </c>
      <c r="AE1183" s="4">
        <v>0</v>
      </c>
      <c r="AF1183" s="4">
        <v>0</v>
      </c>
      <c r="AG1183" s="4">
        <f>tussenblad!J1172</f>
        <v>0</v>
      </c>
      <c r="AH1183" s="4">
        <f>tussenblad!I1172</f>
        <v>0</v>
      </c>
    </row>
    <row r="1184" spans="1:34" x14ac:dyDescent="0.2">
      <c r="A1184" s="4" t="s">
        <v>93</v>
      </c>
      <c r="B1184" s="4" t="str">
        <f>IF(C1184=0,"&lt;BLANK&gt;",Basisgegevens!$F$3)</f>
        <v>&lt;BLANK&gt;</v>
      </c>
      <c r="C1184" s="4">
        <f>tussenblad!E1173</f>
        <v>0</v>
      </c>
      <c r="D1184" s="4">
        <f>tussenblad!H1173</f>
        <v>0</v>
      </c>
      <c r="E1184" s="25">
        <f>tussenblad!N1173</f>
        <v>0</v>
      </c>
      <c r="F1184" s="4">
        <f>tussenblad!O1173</f>
        <v>0</v>
      </c>
      <c r="G1184" s="4">
        <f>tussenblad!P1173</f>
        <v>0</v>
      </c>
      <c r="H1184" s="25">
        <f>tussenblad!BT1173</f>
        <v>0</v>
      </c>
      <c r="I1184" s="4">
        <f>tussenblad!Q1173</f>
        <v>0</v>
      </c>
      <c r="J1184" s="26">
        <f>tussenblad!R1173</f>
        <v>0</v>
      </c>
      <c r="K1184" s="4">
        <f>IF(tussenblad!$F1173="HC","",tussenblad!F1173)</f>
        <v>0</v>
      </c>
      <c r="L1184" s="4">
        <f>IF(tussenblad!$F1173="HC",1,0)</f>
        <v>0</v>
      </c>
      <c r="M1184" s="4" t="str">
        <f>IF(tussenblad!V1173="Uit",2,"")</f>
        <v/>
      </c>
      <c r="N1184" s="4">
        <f>tussenblad!W1173</f>
        <v>0</v>
      </c>
      <c r="O1184" s="4">
        <f>tussenblad!BV1173</f>
        <v>0</v>
      </c>
      <c r="P1184" s="4">
        <f>tussenblad!BW1173</f>
        <v>0</v>
      </c>
      <c r="Q1184" s="4">
        <f>tussenblad!BX1173</f>
        <v>0</v>
      </c>
      <c r="R1184" s="4">
        <f>tussenblad!BY1173</f>
        <v>0</v>
      </c>
      <c r="S1184" s="4">
        <f>tussenblad!BZ1173</f>
        <v>0</v>
      </c>
      <c r="T1184" s="4">
        <f>tussenblad!CA1173</f>
        <v>0</v>
      </c>
      <c r="U1184" s="4">
        <f>tussenblad!CB1173</f>
        <v>0</v>
      </c>
      <c r="V1184" s="4">
        <f>tussenblad!CC1173</f>
        <v>0</v>
      </c>
      <c r="W1184" s="4" t="s">
        <v>94</v>
      </c>
      <c r="X1184" s="4" t="s">
        <v>94</v>
      </c>
      <c r="Y1184" s="4" t="s">
        <v>94</v>
      </c>
      <c r="Z1184" s="4" t="s">
        <v>95</v>
      </c>
      <c r="AA1184" s="4" t="s">
        <v>95</v>
      </c>
      <c r="AB1184" s="4" t="s">
        <v>95</v>
      </c>
      <c r="AC1184" s="4" t="s">
        <v>91</v>
      </c>
      <c r="AD1184" s="4" t="s">
        <v>91</v>
      </c>
      <c r="AE1184" s="4">
        <v>0</v>
      </c>
      <c r="AF1184" s="4">
        <v>0</v>
      </c>
      <c r="AG1184" s="4">
        <f>tussenblad!J1173</f>
        <v>0</v>
      </c>
      <c r="AH1184" s="4">
        <f>tussenblad!I1173</f>
        <v>0</v>
      </c>
    </row>
    <row r="1185" spans="1:34" x14ac:dyDescent="0.2">
      <c r="A1185" s="4" t="s">
        <v>93</v>
      </c>
      <c r="B1185" s="4" t="str">
        <f>IF(C1185=0,"&lt;BLANK&gt;",Basisgegevens!$F$3)</f>
        <v>&lt;BLANK&gt;</v>
      </c>
      <c r="C1185" s="4">
        <f>tussenblad!E1174</f>
        <v>0</v>
      </c>
      <c r="D1185" s="4">
        <f>tussenblad!H1174</f>
        <v>0</v>
      </c>
      <c r="E1185" s="25">
        <f>tussenblad!N1174</f>
        <v>0</v>
      </c>
      <c r="F1185" s="4">
        <f>tussenblad!O1174</f>
        <v>0</v>
      </c>
      <c r="G1185" s="4">
        <f>tussenblad!P1174</f>
        <v>0</v>
      </c>
      <c r="H1185" s="25">
        <f>tussenblad!BT1174</f>
        <v>0</v>
      </c>
      <c r="I1185" s="4">
        <f>tussenblad!Q1174</f>
        <v>0</v>
      </c>
      <c r="J1185" s="26">
        <f>tussenblad!R1174</f>
        <v>0</v>
      </c>
      <c r="K1185" s="4">
        <f>IF(tussenblad!$F1174="HC","",tussenblad!F1174)</f>
        <v>0</v>
      </c>
      <c r="L1185" s="4">
        <f>IF(tussenblad!$F1174="HC",1,0)</f>
        <v>0</v>
      </c>
      <c r="M1185" s="4" t="str">
        <f>IF(tussenblad!V1174="Uit",2,"")</f>
        <v/>
      </c>
      <c r="N1185" s="4">
        <f>tussenblad!W1174</f>
        <v>0</v>
      </c>
      <c r="O1185" s="4">
        <f>tussenblad!BV1174</f>
        <v>0</v>
      </c>
      <c r="P1185" s="4">
        <f>tussenblad!BW1174</f>
        <v>0</v>
      </c>
      <c r="Q1185" s="4">
        <f>tussenblad!BX1174</f>
        <v>0</v>
      </c>
      <c r="R1185" s="4">
        <f>tussenblad!BY1174</f>
        <v>0</v>
      </c>
      <c r="S1185" s="4">
        <f>tussenblad!BZ1174</f>
        <v>0</v>
      </c>
      <c r="T1185" s="4">
        <f>tussenblad!CA1174</f>
        <v>0</v>
      </c>
      <c r="U1185" s="4">
        <f>tussenblad!CB1174</f>
        <v>0</v>
      </c>
      <c r="V1185" s="4">
        <f>tussenblad!CC1174</f>
        <v>0</v>
      </c>
      <c r="W1185" s="4" t="s">
        <v>94</v>
      </c>
      <c r="X1185" s="4" t="s">
        <v>94</v>
      </c>
      <c r="Y1185" s="4" t="s">
        <v>94</v>
      </c>
      <c r="Z1185" s="4" t="s">
        <v>95</v>
      </c>
      <c r="AA1185" s="4" t="s">
        <v>95</v>
      </c>
      <c r="AB1185" s="4" t="s">
        <v>95</v>
      </c>
      <c r="AC1185" s="4" t="s">
        <v>91</v>
      </c>
      <c r="AD1185" s="4" t="s">
        <v>91</v>
      </c>
      <c r="AE1185" s="4">
        <v>0</v>
      </c>
      <c r="AF1185" s="4">
        <v>0</v>
      </c>
      <c r="AG1185" s="4">
        <f>tussenblad!J1174</f>
        <v>0</v>
      </c>
      <c r="AH1185" s="4">
        <f>tussenblad!I1174</f>
        <v>0</v>
      </c>
    </row>
    <row r="1186" spans="1:34" x14ac:dyDescent="0.2">
      <c r="A1186" s="4" t="s">
        <v>93</v>
      </c>
      <c r="B1186" s="4" t="str">
        <f>IF(C1186=0,"&lt;BLANK&gt;",Basisgegevens!$F$3)</f>
        <v>&lt;BLANK&gt;</v>
      </c>
      <c r="C1186" s="4">
        <f>tussenblad!E1175</f>
        <v>0</v>
      </c>
      <c r="D1186" s="4">
        <f>tussenblad!H1175</f>
        <v>0</v>
      </c>
      <c r="E1186" s="25">
        <f>tussenblad!N1175</f>
        <v>0</v>
      </c>
      <c r="F1186" s="4">
        <f>tussenblad!O1175</f>
        <v>0</v>
      </c>
      <c r="G1186" s="4">
        <f>tussenblad!P1175</f>
        <v>0</v>
      </c>
      <c r="H1186" s="25">
        <f>tussenblad!BT1175</f>
        <v>0</v>
      </c>
      <c r="I1186" s="4">
        <f>tussenblad!Q1175</f>
        <v>0</v>
      </c>
      <c r="J1186" s="26">
        <f>tussenblad!R1175</f>
        <v>0</v>
      </c>
      <c r="K1186" s="4">
        <f>IF(tussenblad!$F1175="HC","",tussenblad!F1175)</f>
        <v>0</v>
      </c>
      <c r="L1186" s="4">
        <f>IF(tussenblad!$F1175="HC",1,0)</f>
        <v>0</v>
      </c>
      <c r="M1186" s="4" t="str">
        <f>IF(tussenblad!V1175="Uit",2,"")</f>
        <v/>
      </c>
      <c r="N1186" s="4">
        <f>tussenblad!W1175</f>
        <v>0</v>
      </c>
      <c r="O1186" s="4">
        <f>tussenblad!BV1175</f>
        <v>0</v>
      </c>
      <c r="P1186" s="4">
        <f>tussenblad!BW1175</f>
        <v>0</v>
      </c>
      <c r="Q1186" s="4">
        <f>tussenblad!BX1175</f>
        <v>0</v>
      </c>
      <c r="R1186" s="4">
        <f>tussenblad!BY1175</f>
        <v>0</v>
      </c>
      <c r="S1186" s="4">
        <f>tussenblad!BZ1175</f>
        <v>0</v>
      </c>
      <c r="T1186" s="4">
        <f>tussenblad!CA1175</f>
        <v>0</v>
      </c>
      <c r="U1186" s="4">
        <f>tussenblad!CB1175</f>
        <v>0</v>
      </c>
      <c r="V1186" s="4">
        <f>tussenblad!CC1175</f>
        <v>0</v>
      </c>
      <c r="W1186" s="4" t="s">
        <v>94</v>
      </c>
      <c r="X1186" s="4" t="s">
        <v>94</v>
      </c>
      <c r="Y1186" s="4" t="s">
        <v>94</v>
      </c>
      <c r="Z1186" s="4" t="s">
        <v>95</v>
      </c>
      <c r="AA1186" s="4" t="s">
        <v>95</v>
      </c>
      <c r="AB1186" s="4" t="s">
        <v>95</v>
      </c>
      <c r="AC1186" s="4" t="s">
        <v>91</v>
      </c>
      <c r="AD1186" s="4" t="s">
        <v>91</v>
      </c>
      <c r="AE1186" s="4">
        <v>0</v>
      </c>
      <c r="AF1186" s="4">
        <v>0</v>
      </c>
      <c r="AG1186" s="4">
        <f>tussenblad!J1175</f>
        <v>0</v>
      </c>
      <c r="AH1186" s="4">
        <f>tussenblad!I1175</f>
        <v>0</v>
      </c>
    </row>
    <row r="1187" spans="1:34" x14ac:dyDescent="0.2">
      <c r="A1187" s="4" t="s">
        <v>93</v>
      </c>
      <c r="B1187" s="4" t="str">
        <f>IF(C1187=0,"&lt;BLANK&gt;",Basisgegevens!$F$3)</f>
        <v>&lt;BLANK&gt;</v>
      </c>
      <c r="C1187" s="4">
        <f>tussenblad!E1176</f>
        <v>0</v>
      </c>
      <c r="D1187" s="4">
        <f>tussenblad!H1176</f>
        <v>0</v>
      </c>
      <c r="E1187" s="25">
        <f>tussenblad!N1176</f>
        <v>0</v>
      </c>
      <c r="F1187" s="4">
        <f>tussenblad!O1176</f>
        <v>0</v>
      </c>
      <c r="G1187" s="4">
        <f>tussenblad!P1176</f>
        <v>0</v>
      </c>
      <c r="H1187" s="25">
        <f>tussenblad!BT1176</f>
        <v>0</v>
      </c>
      <c r="I1187" s="4">
        <f>tussenblad!Q1176</f>
        <v>0</v>
      </c>
      <c r="J1187" s="26">
        <f>tussenblad!R1176</f>
        <v>0</v>
      </c>
      <c r="K1187" s="4">
        <f>IF(tussenblad!$F1176="HC","",tussenblad!F1176)</f>
        <v>0</v>
      </c>
      <c r="L1187" s="4">
        <f>IF(tussenblad!$F1176="HC",1,0)</f>
        <v>0</v>
      </c>
      <c r="M1187" s="4" t="str">
        <f>IF(tussenblad!V1176="Uit",2,"")</f>
        <v/>
      </c>
      <c r="N1187" s="4">
        <f>tussenblad!W1176</f>
        <v>0</v>
      </c>
      <c r="O1187" s="4">
        <f>tussenblad!BV1176</f>
        <v>0</v>
      </c>
      <c r="P1187" s="4">
        <f>tussenblad!BW1176</f>
        <v>0</v>
      </c>
      <c r="Q1187" s="4">
        <f>tussenblad!BX1176</f>
        <v>0</v>
      </c>
      <c r="R1187" s="4">
        <f>tussenblad!BY1176</f>
        <v>0</v>
      </c>
      <c r="S1187" s="4">
        <f>tussenblad!BZ1176</f>
        <v>0</v>
      </c>
      <c r="T1187" s="4">
        <f>tussenblad!CA1176</f>
        <v>0</v>
      </c>
      <c r="U1187" s="4">
        <f>tussenblad!CB1176</f>
        <v>0</v>
      </c>
      <c r="V1187" s="4">
        <f>tussenblad!CC1176</f>
        <v>0</v>
      </c>
      <c r="W1187" s="4" t="s">
        <v>94</v>
      </c>
      <c r="X1187" s="4" t="s">
        <v>94</v>
      </c>
      <c r="Y1187" s="4" t="s">
        <v>94</v>
      </c>
      <c r="Z1187" s="4" t="s">
        <v>95</v>
      </c>
      <c r="AA1187" s="4" t="s">
        <v>95</v>
      </c>
      <c r="AB1187" s="4" t="s">
        <v>95</v>
      </c>
      <c r="AC1187" s="4" t="s">
        <v>91</v>
      </c>
      <c r="AD1187" s="4" t="s">
        <v>91</v>
      </c>
      <c r="AE1187" s="4">
        <v>0</v>
      </c>
      <c r="AF1187" s="4">
        <v>0</v>
      </c>
      <c r="AG1187" s="4">
        <f>tussenblad!J1176</f>
        <v>0</v>
      </c>
      <c r="AH1187" s="4">
        <f>tussenblad!I1176</f>
        <v>0</v>
      </c>
    </row>
    <row r="1188" spans="1:34" x14ac:dyDescent="0.2">
      <c r="A1188" s="4" t="s">
        <v>93</v>
      </c>
      <c r="B1188" s="4" t="str">
        <f>IF(C1188=0,"&lt;BLANK&gt;",Basisgegevens!$F$3)</f>
        <v>&lt;BLANK&gt;</v>
      </c>
      <c r="C1188" s="4">
        <f>tussenblad!E1177</f>
        <v>0</v>
      </c>
      <c r="D1188" s="4">
        <f>tussenblad!H1177</f>
        <v>0</v>
      </c>
      <c r="E1188" s="25">
        <f>tussenblad!N1177</f>
        <v>0</v>
      </c>
      <c r="F1188" s="4">
        <f>tussenblad!O1177</f>
        <v>0</v>
      </c>
      <c r="G1188" s="4">
        <f>tussenblad!P1177</f>
        <v>0</v>
      </c>
      <c r="H1188" s="25">
        <f>tussenblad!BT1177</f>
        <v>0</v>
      </c>
      <c r="I1188" s="4">
        <f>tussenblad!Q1177</f>
        <v>0</v>
      </c>
      <c r="J1188" s="26">
        <f>tussenblad!R1177</f>
        <v>0</v>
      </c>
      <c r="K1188" s="4">
        <f>IF(tussenblad!$F1177="HC","",tussenblad!F1177)</f>
        <v>0</v>
      </c>
      <c r="L1188" s="4">
        <f>IF(tussenblad!$F1177="HC",1,0)</f>
        <v>0</v>
      </c>
      <c r="M1188" s="4" t="str">
        <f>IF(tussenblad!V1177="Uit",2,"")</f>
        <v/>
      </c>
      <c r="N1188" s="4">
        <f>tussenblad!W1177</f>
        <v>0</v>
      </c>
      <c r="O1188" s="4">
        <f>tussenblad!BV1177</f>
        <v>0</v>
      </c>
      <c r="P1188" s="4">
        <f>tussenblad!BW1177</f>
        <v>0</v>
      </c>
      <c r="Q1188" s="4">
        <f>tussenblad!BX1177</f>
        <v>0</v>
      </c>
      <c r="R1188" s="4">
        <f>tussenblad!BY1177</f>
        <v>0</v>
      </c>
      <c r="S1188" s="4">
        <f>tussenblad!BZ1177</f>
        <v>0</v>
      </c>
      <c r="T1188" s="4">
        <f>tussenblad!CA1177</f>
        <v>0</v>
      </c>
      <c r="U1188" s="4">
        <f>tussenblad!CB1177</f>
        <v>0</v>
      </c>
      <c r="V1188" s="4">
        <f>tussenblad!CC1177</f>
        <v>0</v>
      </c>
      <c r="W1188" s="4" t="s">
        <v>94</v>
      </c>
      <c r="X1188" s="4" t="s">
        <v>94</v>
      </c>
      <c r="Y1188" s="4" t="s">
        <v>94</v>
      </c>
      <c r="Z1188" s="4" t="s">
        <v>95</v>
      </c>
      <c r="AA1188" s="4" t="s">
        <v>95</v>
      </c>
      <c r="AB1188" s="4" t="s">
        <v>95</v>
      </c>
      <c r="AC1188" s="4" t="s">
        <v>91</v>
      </c>
      <c r="AD1188" s="4" t="s">
        <v>91</v>
      </c>
      <c r="AE1188" s="4">
        <v>0</v>
      </c>
      <c r="AF1188" s="4">
        <v>0</v>
      </c>
      <c r="AG1188" s="4">
        <f>tussenblad!J1177</f>
        <v>0</v>
      </c>
      <c r="AH1188" s="4">
        <f>tussenblad!I1177</f>
        <v>0</v>
      </c>
    </row>
    <row r="1189" spans="1:34" x14ac:dyDescent="0.2">
      <c r="A1189" s="4" t="s">
        <v>93</v>
      </c>
      <c r="B1189" s="4" t="str">
        <f>IF(C1189=0,"&lt;BLANK&gt;",Basisgegevens!$F$3)</f>
        <v>&lt;BLANK&gt;</v>
      </c>
      <c r="C1189" s="4">
        <f>tussenblad!E1178</f>
        <v>0</v>
      </c>
      <c r="D1189" s="4">
        <f>tussenblad!H1178</f>
        <v>0</v>
      </c>
      <c r="E1189" s="25">
        <f>tussenblad!N1178</f>
        <v>0</v>
      </c>
      <c r="F1189" s="4">
        <f>tussenblad!O1178</f>
        <v>0</v>
      </c>
      <c r="G1189" s="4">
        <f>tussenblad!P1178</f>
        <v>0</v>
      </c>
      <c r="H1189" s="25">
        <f>tussenblad!BT1178</f>
        <v>0</v>
      </c>
      <c r="I1189" s="4">
        <f>tussenblad!Q1178</f>
        <v>0</v>
      </c>
      <c r="J1189" s="26">
        <f>tussenblad!R1178</f>
        <v>0</v>
      </c>
      <c r="K1189" s="4">
        <f>IF(tussenblad!$F1178="HC","",tussenblad!F1178)</f>
        <v>0</v>
      </c>
      <c r="L1189" s="4">
        <f>IF(tussenblad!$F1178="HC",1,0)</f>
        <v>0</v>
      </c>
      <c r="M1189" s="4" t="str">
        <f>IF(tussenblad!V1178="Uit",2,"")</f>
        <v/>
      </c>
      <c r="N1189" s="4">
        <f>tussenblad!W1178</f>
        <v>0</v>
      </c>
      <c r="O1189" s="4">
        <f>tussenblad!BV1178</f>
        <v>0</v>
      </c>
      <c r="P1189" s="4">
        <f>tussenblad!BW1178</f>
        <v>0</v>
      </c>
      <c r="Q1189" s="4">
        <f>tussenblad!BX1178</f>
        <v>0</v>
      </c>
      <c r="R1189" s="4">
        <f>tussenblad!BY1178</f>
        <v>0</v>
      </c>
      <c r="S1189" s="4">
        <f>tussenblad!BZ1178</f>
        <v>0</v>
      </c>
      <c r="T1189" s="4">
        <f>tussenblad!CA1178</f>
        <v>0</v>
      </c>
      <c r="U1189" s="4">
        <f>tussenblad!CB1178</f>
        <v>0</v>
      </c>
      <c r="V1189" s="4">
        <f>tussenblad!CC1178</f>
        <v>0</v>
      </c>
      <c r="W1189" s="4" t="s">
        <v>94</v>
      </c>
      <c r="X1189" s="4" t="s">
        <v>94</v>
      </c>
      <c r="Y1189" s="4" t="s">
        <v>94</v>
      </c>
      <c r="Z1189" s="4" t="s">
        <v>95</v>
      </c>
      <c r="AA1189" s="4" t="s">
        <v>95</v>
      </c>
      <c r="AB1189" s="4" t="s">
        <v>95</v>
      </c>
      <c r="AC1189" s="4" t="s">
        <v>91</v>
      </c>
      <c r="AD1189" s="4" t="s">
        <v>91</v>
      </c>
      <c r="AE1189" s="4">
        <v>0</v>
      </c>
      <c r="AF1189" s="4">
        <v>0</v>
      </c>
      <c r="AG1189" s="4">
        <f>tussenblad!J1178</f>
        <v>0</v>
      </c>
      <c r="AH1189" s="4">
        <f>tussenblad!I1178</f>
        <v>0</v>
      </c>
    </row>
    <row r="1190" spans="1:34" x14ac:dyDescent="0.2">
      <c r="A1190" s="4" t="s">
        <v>93</v>
      </c>
      <c r="B1190" s="4" t="str">
        <f>IF(C1190=0,"&lt;BLANK&gt;",Basisgegevens!$F$3)</f>
        <v>&lt;BLANK&gt;</v>
      </c>
      <c r="C1190" s="4">
        <f>tussenblad!E1179</f>
        <v>0</v>
      </c>
      <c r="D1190" s="4">
        <f>tussenblad!H1179</f>
        <v>0</v>
      </c>
      <c r="E1190" s="25">
        <f>tussenblad!N1179</f>
        <v>0</v>
      </c>
      <c r="F1190" s="4">
        <f>tussenblad!O1179</f>
        <v>0</v>
      </c>
      <c r="G1190" s="4">
        <f>tussenblad!P1179</f>
        <v>0</v>
      </c>
      <c r="H1190" s="25">
        <f>tussenblad!BT1179</f>
        <v>0</v>
      </c>
      <c r="I1190" s="4">
        <f>tussenblad!Q1179</f>
        <v>0</v>
      </c>
      <c r="J1190" s="26">
        <f>tussenblad!R1179</f>
        <v>0</v>
      </c>
      <c r="K1190" s="4">
        <f>IF(tussenblad!$F1179="HC","",tussenblad!F1179)</f>
        <v>0</v>
      </c>
      <c r="L1190" s="4">
        <f>IF(tussenblad!$F1179="HC",1,0)</f>
        <v>0</v>
      </c>
      <c r="M1190" s="4" t="str">
        <f>IF(tussenblad!V1179="Uit",2,"")</f>
        <v/>
      </c>
      <c r="N1190" s="4">
        <f>tussenblad!W1179</f>
        <v>0</v>
      </c>
      <c r="O1190" s="4">
        <f>tussenblad!BV1179</f>
        <v>0</v>
      </c>
      <c r="P1190" s="4">
        <f>tussenblad!BW1179</f>
        <v>0</v>
      </c>
      <c r="Q1190" s="4">
        <f>tussenblad!BX1179</f>
        <v>0</v>
      </c>
      <c r="R1190" s="4">
        <f>tussenblad!BY1179</f>
        <v>0</v>
      </c>
      <c r="S1190" s="4">
        <f>tussenblad!BZ1179</f>
        <v>0</v>
      </c>
      <c r="T1190" s="4">
        <f>tussenblad!CA1179</f>
        <v>0</v>
      </c>
      <c r="U1190" s="4">
        <f>tussenblad!CB1179</f>
        <v>0</v>
      </c>
      <c r="V1190" s="4">
        <f>tussenblad!CC1179</f>
        <v>0</v>
      </c>
      <c r="W1190" s="4" t="s">
        <v>94</v>
      </c>
      <c r="X1190" s="4" t="s">
        <v>94</v>
      </c>
      <c r="Y1190" s="4" t="s">
        <v>94</v>
      </c>
      <c r="Z1190" s="4" t="s">
        <v>95</v>
      </c>
      <c r="AA1190" s="4" t="s">
        <v>95</v>
      </c>
      <c r="AB1190" s="4" t="s">
        <v>95</v>
      </c>
      <c r="AC1190" s="4" t="s">
        <v>91</v>
      </c>
      <c r="AD1190" s="4" t="s">
        <v>91</v>
      </c>
      <c r="AE1190" s="4">
        <v>0</v>
      </c>
      <c r="AF1190" s="4">
        <v>0</v>
      </c>
      <c r="AG1190" s="4">
        <f>tussenblad!J1179</f>
        <v>0</v>
      </c>
      <c r="AH1190" s="4">
        <f>tussenblad!I1179</f>
        <v>0</v>
      </c>
    </row>
    <row r="1191" spans="1:34" x14ac:dyDescent="0.2">
      <c r="A1191" s="4" t="s">
        <v>93</v>
      </c>
      <c r="B1191" s="4" t="str">
        <f>IF(C1191=0,"&lt;BLANK&gt;",Basisgegevens!$F$3)</f>
        <v>&lt;BLANK&gt;</v>
      </c>
      <c r="C1191" s="4">
        <f>tussenblad!E1180</f>
        <v>0</v>
      </c>
      <c r="D1191" s="4">
        <f>tussenblad!H1180</f>
        <v>0</v>
      </c>
      <c r="E1191" s="25">
        <f>tussenblad!N1180</f>
        <v>0</v>
      </c>
      <c r="F1191" s="4">
        <f>tussenblad!O1180</f>
        <v>0</v>
      </c>
      <c r="G1191" s="4">
        <f>tussenblad!P1180</f>
        <v>0</v>
      </c>
      <c r="H1191" s="25">
        <f>tussenblad!BT1180</f>
        <v>0</v>
      </c>
      <c r="I1191" s="4">
        <f>tussenblad!Q1180</f>
        <v>0</v>
      </c>
      <c r="J1191" s="26">
        <f>tussenblad!R1180</f>
        <v>0</v>
      </c>
      <c r="K1191" s="4">
        <f>IF(tussenblad!$F1180="HC","",tussenblad!F1180)</f>
        <v>0</v>
      </c>
      <c r="L1191" s="4">
        <f>IF(tussenblad!$F1180="HC",1,0)</f>
        <v>0</v>
      </c>
      <c r="M1191" s="4" t="str">
        <f>IF(tussenblad!V1180="Uit",2,"")</f>
        <v/>
      </c>
      <c r="N1191" s="4">
        <f>tussenblad!W1180</f>
        <v>0</v>
      </c>
      <c r="O1191" s="4">
        <f>tussenblad!BV1180</f>
        <v>0</v>
      </c>
      <c r="P1191" s="4">
        <f>tussenblad!BW1180</f>
        <v>0</v>
      </c>
      <c r="Q1191" s="4">
        <f>tussenblad!BX1180</f>
        <v>0</v>
      </c>
      <c r="R1191" s="4">
        <f>tussenblad!BY1180</f>
        <v>0</v>
      </c>
      <c r="S1191" s="4">
        <f>tussenblad!BZ1180</f>
        <v>0</v>
      </c>
      <c r="T1191" s="4">
        <f>tussenblad!CA1180</f>
        <v>0</v>
      </c>
      <c r="U1191" s="4">
        <f>tussenblad!CB1180</f>
        <v>0</v>
      </c>
      <c r="V1191" s="4">
        <f>tussenblad!CC1180</f>
        <v>0</v>
      </c>
      <c r="W1191" s="4" t="s">
        <v>94</v>
      </c>
      <c r="X1191" s="4" t="s">
        <v>94</v>
      </c>
      <c r="Y1191" s="4" t="s">
        <v>94</v>
      </c>
      <c r="Z1191" s="4" t="s">
        <v>95</v>
      </c>
      <c r="AA1191" s="4" t="s">
        <v>95</v>
      </c>
      <c r="AB1191" s="4" t="s">
        <v>95</v>
      </c>
      <c r="AC1191" s="4" t="s">
        <v>91</v>
      </c>
      <c r="AD1191" s="4" t="s">
        <v>91</v>
      </c>
      <c r="AE1191" s="4">
        <v>0</v>
      </c>
      <c r="AF1191" s="4">
        <v>0</v>
      </c>
      <c r="AG1191" s="4">
        <f>tussenblad!J1180</f>
        <v>0</v>
      </c>
      <c r="AH1191" s="4">
        <f>tussenblad!I1180</f>
        <v>0</v>
      </c>
    </row>
    <row r="1192" spans="1:34" x14ac:dyDescent="0.2">
      <c r="A1192" s="4" t="s">
        <v>93</v>
      </c>
      <c r="B1192" s="4" t="str">
        <f>IF(C1192=0,"&lt;BLANK&gt;",Basisgegevens!$F$3)</f>
        <v>&lt;BLANK&gt;</v>
      </c>
      <c r="C1192" s="4">
        <f>tussenblad!E1181</f>
        <v>0</v>
      </c>
      <c r="D1192" s="4">
        <f>tussenblad!H1181</f>
        <v>0</v>
      </c>
      <c r="E1192" s="25">
        <f>tussenblad!N1181</f>
        <v>0</v>
      </c>
      <c r="F1192" s="4">
        <f>tussenblad!O1181</f>
        <v>0</v>
      </c>
      <c r="G1192" s="4">
        <f>tussenblad!P1181</f>
        <v>0</v>
      </c>
      <c r="H1192" s="25">
        <f>tussenblad!BT1181</f>
        <v>0</v>
      </c>
      <c r="I1192" s="4">
        <f>tussenblad!Q1181</f>
        <v>0</v>
      </c>
      <c r="J1192" s="26">
        <f>tussenblad!R1181</f>
        <v>0</v>
      </c>
      <c r="K1192" s="4">
        <f>IF(tussenblad!$F1181="HC","",tussenblad!F1181)</f>
        <v>0</v>
      </c>
      <c r="L1192" s="4">
        <f>IF(tussenblad!$F1181="HC",1,0)</f>
        <v>0</v>
      </c>
      <c r="M1192" s="4" t="str">
        <f>IF(tussenblad!V1181="Uit",2,"")</f>
        <v/>
      </c>
      <c r="N1192" s="4">
        <f>tussenblad!W1181</f>
        <v>0</v>
      </c>
      <c r="O1192" s="4">
        <f>tussenblad!BV1181</f>
        <v>0</v>
      </c>
      <c r="P1192" s="4">
        <f>tussenblad!BW1181</f>
        <v>0</v>
      </c>
      <c r="Q1192" s="4">
        <f>tussenblad!BX1181</f>
        <v>0</v>
      </c>
      <c r="R1192" s="4">
        <f>tussenblad!BY1181</f>
        <v>0</v>
      </c>
      <c r="S1192" s="4">
        <f>tussenblad!BZ1181</f>
        <v>0</v>
      </c>
      <c r="T1192" s="4">
        <f>tussenblad!CA1181</f>
        <v>0</v>
      </c>
      <c r="U1192" s="4">
        <f>tussenblad!CB1181</f>
        <v>0</v>
      </c>
      <c r="V1192" s="4">
        <f>tussenblad!CC1181</f>
        <v>0</v>
      </c>
      <c r="W1192" s="4" t="s">
        <v>94</v>
      </c>
      <c r="X1192" s="4" t="s">
        <v>94</v>
      </c>
      <c r="Y1192" s="4" t="s">
        <v>94</v>
      </c>
      <c r="Z1192" s="4" t="s">
        <v>95</v>
      </c>
      <c r="AA1192" s="4" t="s">
        <v>95</v>
      </c>
      <c r="AB1192" s="4" t="s">
        <v>95</v>
      </c>
      <c r="AC1192" s="4" t="s">
        <v>91</v>
      </c>
      <c r="AD1192" s="4" t="s">
        <v>91</v>
      </c>
      <c r="AE1192" s="4">
        <v>0</v>
      </c>
      <c r="AF1192" s="4">
        <v>0</v>
      </c>
      <c r="AG1192" s="4">
        <f>tussenblad!J1181</f>
        <v>0</v>
      </c>
      <c r="AH1192" s="4">
        <f>tussenblad!I1181</f>
        <v>0</v>
      </c>
    </row>
    <row r="1193" spans="1:34" x14ac:dyDescent="0.2">
      <c r="A1193" s="4" t="s">
        <v>93</v>
      </c>
      <c r="B1193" s="4" t="str">
        <f>IF(C1193=0,"&lt;BLANK&gt;",Basisgegevens!$F$3)</f>
        <v>&lt;BLANK&gt;</v>
      </c>
      <c r="C1193" s="4">
        <f>tussenblad!E1182</f>
        <v>0</v>
      </c>
      <c r="D1193" s="4">
        <f>tussenblad!H1182</f>
        <v>0</v>
      </c>
      <c r="E1193" s="25">
        <f>tussenblad!N1182</f>
        <v>0</v>
      </c>
      <c r="F1193" s="4">
        <f>tussenblad!O1182</f>
        <v>0</v>
      </c>
      <c r="G1193" s="4">
        <f>tussenblad!P1182</f>
        <v>0</v>
      </c>
      <c r="H1193" s="25">
        <f>tussenblad!BT1182</f>
        <v>0</v>
      </c>
      <c r="I1193" s="4">
        <f>tussenblad!Q1182</f>
        <v>0</v>
      </c>
      <c r="J1193" s="26">
        <f>tussenblad!R1182</f>
        <v>0</v>
      </c>
      <c r="K1193" s="4">
        <f>IF(tussenblad!$F1182="HC","",tussenblad!F1182)</f>
        <v>0</v>
      </c>
      <c r="L1193" s="4">
        <f>IF(tussenblad!$F1182="HC",1,0)</f>
        <v>0</v>
      </c>
      <c r="M1193" s="4" t="str">
        <f>IF(tussenblad!V1182="Uit",2,"")</f>
        <v/>
      </c>
      <c r="N1193" s="4">
        <f>tussenblad!W1182</f>
        <v>0</v>
      </c>
      <c r="O1193" s="4">
        <f>tussenblad!BV1182</f>
        <v>0</v>
      </c>
      <c r="P1193" s="4">
        <f>tussenblad!BW1182</f>
        <v>0</v>
      </c>
      <c r="Q1193" s="4">
        <f>tussenblad!BX1182</f>
        <v>0</v>
      </c>
      <c r="R1193" s="4">
        <f>tussenblad!BY1182</f>
        <v>0</v>
      </c>
      <c r="S1193" s="4">
        <f>tussenblad!BZ1182</f>
        <v>0</v>
      </c>
      <c r="T1193" s="4">
        <f>tussenblad!CA1182</f>
        <v>0</v>
      </c>
      <c r="U1193" s="4">
        <f>tussenblad!CB1182</f>
        <v>0</v>
      </c>
      <c r="V1193" s="4">
        <f>tussenblad!CC1182</f>
        <v>0</v>
      </c>
      <c r="W1193" s="4" t="s">
        <v>94</v>
      </c>
      <c r="X1193" s="4" t="s">
        <v>94</v>
      </c>
      <c r="Y1193" s="4" t="s">
        <v>94</v>
      </c>
      <c r="Z1193" s="4" t="s">
        <v>95</v>
      </c>
      <c r="AA1193" s="4" t="s">
        <v>95</v>
      </c>
      <c r="AB1193" s="4" t="s">
        <v>95</v>
      </c>
      <c r="AC1193" s="4" t="s">
        <v>91</v>
      </c>
      <c r="AD1193" s="4" t="s">
        <v>91</v>
      </c>
      <c r="AE1193" s="4">
        <v>0</v>
      </c>
      <c r="AF1193" s="4">
        <v>0</v>
      </c>
      <c r="AG1193" s="4">
        <f>tussenblad!J1182</f>
        <v>0</v>
      </c>
      <c r="AH1193" s="4">
        <f>tussenblad!I1182</f>
        <v>0</v>
      </c>
    </row>
    <row r="1194" spans="1:34" x14ac:dyDescent="0.2">
      <c r="A1194" s="4" t="s">
        <v>93</v>
      </c>
      <c r="B1194" s="4" t="str">
        <f>IF(C1194=0,"&lt;BLANK&gt;",Basisgegevens!$F$3)</f>
        <v>&lt;BLANK&gt;</v>
      </c>
      <c r="C1194" s="4">
        <f>tussenblad!E1183</f>
        <v>0</v>
      </c>
      <c r="D1194" s="4">
        <f>tussenblad!H1183</f>
        <v>0</v>
      </c>
      <c r="E1194" s="25">
        <f>tussenblad!N1183</f>
        <v>0</v>
      </c>
      <c r="F1194" s="4">
        <f>tussenblad!O1183</f>
        <v>0</v>
      </c>
      <c r="G1194" s="4">
        <f>tussenblad!P1183</f>
        <v>0</v>
      </c>
      <c r="H1194" s="25">
        <f>tussenblad!BT1183</f>
        <v>0</v>
      </c>
      <c r="I1194" s="4">
        <f>tussenblad!Q1183</f>
        <v>0</v>
      </c>
      <c r="J1194" s="26">
        <f>tussenblad!R1183</f>
        <v>0</v>
      </c>
      <c r="K1194" s="4">
        <f>IF(tussenblad!$F1183="HC","",tussenblad!F1183)</f>
        <v>0</v>
      </c>
      <c r="L1194" s="4">
        <f>IF(tussenblad!$F1183="HC",1,0)</f>
        <v>0</v>
      </c>
      <c r="M1194" s="4" t="str">
        <f>IF(tussenblad!V1183="Uit",2,"")</f>
        <v/>
      </c>
      <c r="N1194" s="4">
        <f>tussenblad!W1183</f>
        <v>0</v>
      </c>
      <c r="O1194" s="4">
        <f>tussenblad!BV1183</f>
        <v>0</v>
      </c>
      <c r="P1194" s="4">
        <f>tussenblad!BW1183</f>
        <v>0</v>
      </c>
      <c r="Q1194" s="4">
        <f>tussenblad!BX1183</f>
        <v>0</v>
      </c>
      <c r="R1194" s="4">
        <f>tussenblad!BY1183</f>
        <v>0</v>
      </c>
      <c r="S1194" s="4">
        <f>tussenblad!BZ1183</f>
        <v>0</v>
      </c>
      <c r="T1194" s="4">
        <f>tussenblad!CA1183</f>
        <v>0</v>
      </c>
      <c r="U1194" s="4">
        <f>tussenblad!CB1183</f>
        <v>0</v>
      </c>
      <c r="V1194" s="4">
        <f>tussenblad!CC1183</f>
        <v>0</v>
      </c>
      <c r="W1194" s="4" t="s">
        <v>94</v>
      </c>
      <c r="X1194" s="4" t="s">
        <v>94</v>
      </c>
      <c r="Y1194" s="4" t="s">
        <v>94</v>
      </c>
      <c r="Z1194" s="4" t="s">
        <v>95</v>
      </c>
      <c r="AA1194" s="4" t="s">
        <v>95</v>
      </c>
      <c r="AB1194" s="4" t="s">
        <v>95</v>
      </c>
      <c r="AC1194" s="4" t="s">
        <v>91</v>
      </c>
      <c r="AD1194" s="4" t="s">
        <v>91</v>
      </c>
      <c r="AE1194" s="4">
        <v>0</v>
      </c>
      <c r="AF1194" s="4">
        <v>0</v>
      </c>
      <c r="AG1194" s="4">
        <f>tussenblad!J1183</f>
        <v>0</v>
      </c>
      <c r="AH1194" s="4">
        <f>tussenblad!I1183</f>
        <v>0</v>
      </c>
    </row>
    <row r="1195" spans="1:34" x14ac:dyDescent="0.2">
      <c r="A1195" s="4" t="s">
        <v>93</v>
      </c>
      <c r="B1195" s="4" t="str">
        <f>IF(C1195=0,"&lt;BLANK&gt;",Basisgegevens!$F$3)</f>
        <v>&lt;BLANK&gt;</v>
      </c>
      <c r="C1195" s="4">
        <f>tussenblad!E1184</f>
        <v>0</v>
      </c>
      <c r="D1195" s="4">
        <f>tussenblad!H1184</f>
        <v>0</v>
      </c>
      <c r="E1195" s="25">
        <f>tussenblad!N1184</f>
        <v>0</v>
      </c>
      <c r="F1195" s="4">
        <f>tussenblad!O1184</f>
        <v>0</v>
      </c>
      <c r="G1195" s="4">
        <f>tussenblad!P1184</f>
        <v>0</v>
      </c>
      <c r="H1195" s="25">
        <f>tussenblad!BT1184</f>
        <v>0</v>
      </c>
      <c r="I1195" s="4">
        <f>tussenblad!Q1184</f>
        <v>0</v>
      </c>
      <c r="J1195" s="26">
        <f>tussenblad!R1184</f>
        <v>0</v>
      </c>
      <c r="K1195" s="4">
        <f>IF(tussenblad!$F1184="HC","",tussenblad!F1184)</f>
        <v>0</v>
      </c>
      <c r="L1195" s="4">
        <f>IF(tussenblad!$F1184="HC",1,0)</f>
        <v>0</v>
      </c>
      <c r="M1195" s="4" t="str">
        <f>IF(tussenblad!V1184="Uit",2,"")</f>
        <v/>
      </c>
      <c r="N1195" s="4">
        <f>tussenblad!W1184</f>
        <v>0</v>
      </c>
      <c r="O1195" s="4">
        <f>tussenblad!BV1184</f>
        <v>0</v>
      </c>
      <c r="P1195" s="4">
        <f>tussenblad!BW1184</f>
        <v>0</v>
      </c>
      <c r="Q1195" s="4">
        <f>tussenblad!BX1184</f>
        <v>0</v>
      </c>
      <c r="R1195" s="4">
        <f>tussenblad!BY1184</f>
        <v>0</v>
      </c>
      <c r="S1195" s="4">
        <f>tussenblad!BZ1184</f>
        <v>0</v>
      </c>
      <c r="T1195" s="4">
        <f>tussenblad!CA1184</f>
        <v>0</v>
      </c>
      <c r="U1195" s="4">
        <f>tussenblad!CB1184</f>
        <v>0</v>
      </c>
      <c r="V1195" s="4">
        <f>tussenblad!CC1184</f>
        <v>0</v>
      </c>
      <c r="W1195" s="4" t="s">
        <v>94</v>
      </c>
      <c r="X1195" s="4" t="s">
        <v>94</v>
      </c>
      <c r="Y1195" s="4" t="s">
        <v>94</v>
      </c>
      <c r="Z1195" s="4" t="s">
        <v>95</v>
      </c>
      <c r="AA1195" s="4" t="s">
        <v>95</v>
      </c>
      <c r="AB1195" s="4" t="s">
        <v>95</v>
      </c>
      <c r="AC1195" s="4" t="s">
        <v>91</v>
      </c>
      <c r="AD1195" s="4" t="s">
        <v>91</v>
      </c>
      <c r="AE1195" s="4">
        <v>0</v>
      </c>
      <c r="AF1195" s="4">
        <v>0</v>
      </c>
      <c r="AG1195" s="4">
        <f>tussenblad!J1184</f>
        <v>0</v>
      </c>
      <c r="AH1195" s="4">
        <f>tussenblad!I1184</f>
        <v>0</v>
      </c>
    </row>
    <row r="1196" spans="1:34" x14ac:dyDescent="0.2">
      <c r="A1196" s="4" t="s">
        <v>93</v>
      </c>
      <c r="B1196" s="4" t="str">
        <f>IF(C1196=0,"&lt;BLANK&gt;",Basisgegevens!$F$3)</f>
        <v>&lt;BLANK&gt;</v>
      </c>
      <c r="C1196" s="4">
        <f>tussenblad!E1185</f>
        <v>0</v>
      </c>
      <c r="D1196" s="4">
        <f>tussenblad!H1185</f>
        <v>0</v>
      </c>
      <c r="E1196" s="25">
        <f>tussenblad!N1185</f>
        <v>0</v>
      </c>
      <c r="F1196" s="4">
        <f>tussenblad!O1185</f>
        <v>0</v>
      </c>
      <c r="G1196" s="4">
        <f>tussenblad!P1185</f>
        <v>0</v>
      </c>
      <c r="H1196" s="25">
        <f>tussenblad!BT1185</f>
        <v>0</v>
      </c>
      <c r="I1196" s="4">
        <f>tussenblad!Q1185</f>
        <v>0</v>
      </c>
      <c r="J1196" s="26">
        <f>tussenblad!R1185</f>
        <v>0</v>
      </c>
      <c r="K1196" s="4">
        <f>IF(tussenblad!$F1185="HC","",tussenblad!F1185)</f>
        <v>0</v>
      </c>
      <c r="L1196" s="4">
        <f>IF(tussenblad!$F1185="HC",1,0)</f>
        <v>0</v>
      </c>
      <c r="M1196" s="4" t="str">
        <f>IF(tussenblad!V1185="Uit",2,"")</f>
        <v/>
      </c>
      <c r="N1196" s="4">
        <f>tussenblad!W1185</f>
        <v>0</v>
      </c>
      <c r="O1196" s="4">
        <f>tussenblad!BV1185</f>
        <v>0</v>
      </c>
      <c r="P1196" s="4">
        <f>tussenblad!BW1185</f>
        <v>0</v>
      </c>
      <c r="Q1196" s="4">
        <f>tussenblad!BX1185</f>
        <v>0</v>
      </c>
      <c r="R1196" s="4">
        <f>tussenblad!BY1185</f>
        <v>0</v>
      </c>
      <c r="S1196" s="4">
        <f>tussenblad!BZ1185</f>
        <v>0</v>
      </c>
      <c r="T1196" s="4">
        <f>tussenblad!CA1185</f>
        <v>0</v>
      </c>
      <c r="U1196" s="4">
        <f>tussenblad!CB1185</f>
        <v>0</v>
      </c>
      <c r="V1196" s="4">
        <f>tussenblad!CC1185</f>
        <v>0</v>
      </c>
      <c r="W1196" s="4" t="s">
        <v>94</v>
      </c>
      <c r="X1196" s="4" t="s">
        <v>94</v>
      </c>
      <c r="Y1196" s="4" t="s">
        <v>94</v>
      </c>
      <c r="Z1196" s="4" t="s">
        <v>95</v>
      </c>
      <c r="AA1196" s="4" t="s">
        <v>95</v>
      </c>
      <c r="AB1196" s="4" t="s">
        <v>95</v>
      </c>
      <c r="AC1196" s="4" t="s">
        <v>91</v>
      </c>
      <c r="AD1196" s="4" t="s">
        <v>91</v>
      </c>
      <c r="AE1196" s="4">
        <v>0</v>
      </c>
      <c r="AF1196" s="4">
        <v>0</v>
      </c>
      <c r="AG1196" s="4">
        <f>tussenblad!J1185</f>
        <v>0</v>
      </c>
      <c r="AH1196" s="4">
        <f>tussenblad!I1185</f>
        <v>0</v>
      </c>
    </row>
    <row r="1197" spans="1:34" x14ac:dyDescent="0.2">
      <c r="A1197" s="4" t="s">
        <v>93</v>
      </c>
      <c r="B1197" s="4" t="str">
        <f>IF(C1197=0,"&lt;BLANK&gt;",Basisgegevens!$F$3)</f>
        <v>&lt;BLANK&gt;</v>
      </c>
      <c r="C1197" s="4">
        <f>tussenblad!E1186</f>
        <v>0</v>
      </c>
      <c r="D1197" s="4">
        <f>tussenblad!H1186</f>
        <v>0</v>
      </c>
      <c r="E1197" s="25">
        <f>tussenblad!N1186</f>
        <v>0</v>
      </c>
      <c r="F1197" s="4">
        <f>tussenblad!O1186</f>
        <v>0</v>
      </c>
      <c r="G1197" s="4">
        <f>tussenblad!P1186</f>
        <v>0</v>
      </c>
      <c r="H1197" s="25">
        <f>tussenblad!BT1186</f>
        <v>0</v>
      </c>
      <c r="I1197" s="4">
        <f>tussenblad!Q1186</f>
        <v>0</v>
      </c>
      <c r="J1197" s="26">
        <f>tussenblad!R1186</f>
        <v>0</v>
      </c>
      <c r="K1197" s="4">
        <f>IF(tussenblad!$F1186="HC","",tussenblad!F1186)</f>
        <v>0</v>
      </c>
      <c r="L1197" s="4">
        <f>IF(tussenblad!$F1186="HC",1,0)</f>
        <v>0</v>
      </c>
      <c r="M1197" s="4" t="str">
        <f>IF(tussenblad!V1186="Uit",2,"")</f>
        <v/>
      </c>
      <c r="N1197" s="4">
        <f>tussenblad!W1186</f>
        <v>0</v>
      </c>
      <c r="O1197" s="4">
        <f>tussenblad!BV1186</f>
        <v>0</v>
      </c>
      <c r="P1197" s="4">
        <f>tussenblad!BW1186</f>
        <v>0</v>
      </c>
      <c r="Q1197" s="4">
        <f>tussenblad!BX1186</f>
        <v>0</v>
      </c>
      <c r="R1197" s="4">
        <f>tussenblad!BY1186</f>
        <v>0</v>
      </c>
      <c r="S1197" s="4">
        <f>tussenblad!BZ1186</f>
        <v>0</v>
      </c>
      <c r="T1197" s="4">
        <f>tussenblad!CA1186</f>
        <v>0</v>
      </c>
      <c r="U1197" s="4">
        <f>tussenblad!CB1186</f>
        <v>0</v>
      </c>
      <c r="V1197" s="4">
        <f>tussenblad!CC1186</f>
        <v>0</v>
      </c>
      <c r="W1197" s="4" t="s">
        <v>94</v>
      </c>
      <c r="X1197" s="4" t="s">
        <v>94</v>
      </c>
      <c r="Y1197" s="4" t="s">
        <v>94</v>
      </c>
      <c r="Z1197" s="4" t="s">
        <v>95</v>
      </c>
      <c r="AA1197" s="4" t="s">
        <v>95</v>
      </c>
      <c r="AB1197" s="4" t="s">
        <v>95</v>
      </c>
      <c r="AC1197" s="4" t="s">
        <v>91</v>
      </c>
      <c r="AD1197" s="4" t="s">
        <v>91</v>
      </c>
      <c r="AE1197" s="4">
        <v>0</v>
      </c>
      <c r="AF1197" s="4">
        <v>0</v>
      </c>
      <c r="AG1197" s="4">
        <f>tussenblad!J1186</f>
        <v>0</v>
      </c>
      <c r="AH1197" s="4">
        <f>tussenblad!I1186</f>
        <v>0</v>
      </c>
    </row>
    <row r="1198" spans="1:34" x14ac:dyDescent="0.2">
      <c r="A1198" s="4" t="s">
        <v>93</v>
      </c>
      <c r="B1198" s="4" t="str">
        <f>IF(C1198=0,"&lt;BLANK&gt;",Basisgegevens!$F$3)</f>
        <v>&lt;BLANK&gt;</v>
      </c>
      <c r="C1198" s="4">
        <f>tussenblad!E1187</f>
        <v>0</v>
      </c>
      <c r="D1198" s="4">
        <f>tussenblad!H1187</f>
        <v>0</v>
      </c>
      <c r="E1198" s="25">
        <f>tussenblad!N1187</f>
        <v>0</v>
      </c>
      <c r="F1198" s="4">
        <f>tussenblad!O1187</f>
        <v>0</v>
      </c>
      <c r="G1198" s="4">
        <f>tussenblad!P1187</f>
        <v>0</v>
      </c>
      <c r="H1198" s="25">
        <f>tussenblad!BT1187</f>
        <v>0</v>
      </c>
      <c r="I1198" s="4">
        <f>tussenblad!Q1187</f>
        <v>0</v>
      </c>
      <c r="J1198" s="26">
        <f>tussenblad!R1187</f>
        <v>0</v>
      </c>
      <c r="K1198" s="4">
        <f>IF(tussenblad!$F1187="HC","",tussenblad!F1187)</f>
        <v>0</v>
      </c>
      <c r="L1198" s="4">
        <f>IF(tussenblad!$F1187="HC",1,0)</f>
        <v>0</v>
      </c>
      <c r="M1198" s="4" t="str">
        <f>IF(tussenblad!V1187="Uit",2,"")</f>
        <v/>
      </c>
      <c r="N1198" s="4">
        <f>tussenblad!W1187</f>
        <v>0</v>
      </c>
      <c r="O1198" s="4">
        <f>tussenblad!BV1187</f>
        <v>0</v>
      </c>
      <c r="P1198" s="4">
        <f>tussenblad!BW1187</f>
        <v>0</v>
      </c>
      <c r="Q1198" s="4">
        <f>tussenblad!BX1187</f>
        <v>0</v>
      </c>
      <c r="R1198" s="4">
        <f>tussenblad!BY1187</f>
        <v>0</v>
      </c>
      <c r="S1198" s="4">
        <f>tussenblad!BZ1187</f>
        <v>0</v>
      </c>
      <c r="T1198" s="4">
        <f>tussenblad!CA1187</f>
        <v>0</v>
      </c>
      <c r="U1198" s="4">
        <f>tussenblad!CB1187</f>
        <v>0</v>
      </c>
      <c r="V1198" s="4">
        <f>tussenblad!CC1187</f>
        <v>0</v>
      </c>
      <c r="W1198" s="4" t="s">
        <v>94</v>
      </c>
      <c r="X1198" s="4" t="s">
        <v>94</v>
      </c>
      <c r="Y1198" s="4" t="s">
        <v>94</v>
      </c>
      <c r="Z1198" s="4" t="s">
        <v>95</v>
      </c>
      <c r="AA1198" s="4" t="s">
        <v>95</v>
      </c>
      <c r="AB1198" s="4" t="s">
        <v>95</v>
      </c>
      <c r="AC1198" s="4" t="s">
        <v>91</v>
      </c>
      <c r="AD1198" s="4" t="s">
        <v>91</v>
      </c>
      <c r="AE1198" s="4">
        <v>0</v>
      </c>
      <c r="AF1198" s="4">
        <v>0</v>
      </c>
      <c r="AG1198" s="4">
        <f>tussenblad!J1187</f>
        <v>0</v>
      </c>
      <c r="AH1198" s="4">
        <f>tussenblad!I1187</f>
        <v>0</v>
      </c>
    </row>
    <row r="1199" spans="1:34" x14ac:dyDescent="0.2">
      <c r="A1199" s="4" t="s">
        <v>93</v>
      </c>
      <c r="B1199" s="4" t="str">
        <f>IF(C1199=0,"&lt;BLANK&gt;",Basisgegevens!$F$3)</f>
        <v>&lt;BLANK&gt;</v>
      </c>
      <c r="C1199" s="4">
        <f>tussenblad!E1188</f>
        <v>0</v>
      </c>
      <c r="D1199" s="4">
        <f>tussenblad!H1188</f>
        <v>0</v>
      </c>
      <c r="E1199" s="25">
        <f>tussenblad!N1188</f>
        <v>0</v>
      </c>
      <c r="F1199" s="4">
        <f>tussenblad!O1188</f>
        <v>0</v>
      </c>
      <c r="G1199" s="4">
        <f>tussenblad!P1188</f>
        <v>0</v>
      </c>
      <c r="H1199" s="25">
        <f>tussenblad!BT1188</f>
        <v>0</v>
      </c>
      <c r="I1199" s="4">
        <f>tussenblad!Q1188</f>
        <v>0</v>
      </c>
      <c r="J1199" s="26">
        <f>tussenblad!R1188</f>
        <v>0</v>
      </c>
      <c r="K1199" s="4">
        <f>IF(tussenblad!$F1188="HC","",tussenblad!F1188)</f>
        <v>0</v>
      </c>
      <c r="L1199" s="4">
        <f>IF(tussenblad!$F1188="HC",1,0)</f>
        <v>0</v>
      </c>
      <c r="M1199" s="4" t="str">
        <f>IF(tussenblad!V1188="Uit",2,"")</f>
        <v/>
      </c>
      <c r="N1199" s="4">
        <f>tussenblad!W1188</f>
        <v>0</v>
      </c>
      <c r="O1199" s="4">
        <f>tussenblad!BV1188</f>
        <v>0</v>
      </c>
      <c r="P1199" s="4">
        <f>tussenblad!BW1188</f>
        <v>0</v>
      </c>
      <c r="Q1199" s="4">
        <f>tussenblad!BX1188</f>
        <v>0</v>
      </c>
      <c r="R1199" s="4">
        <f>tussenblad!BY1188</f>
        <v>0</v>
      </c>
      <c r="S1199" s="4">
        <f>tussenblad!BZ1188</f>
        <v>0</v>
      </c>
      <c r="T1199" s="4">
        <f>tussenblad!CA1188</f>
        <v>0</v>
      </c>
      <c r="U1199" s="4">
        <f>tussenblad!CB1188</f>
        <v>0</v>
      </c>
      <c r="V1199" s="4">
        <f>tussenblad!CC1188</f>
        <v>0</v>
      </c>
      <c r="W1199" s="4" t="s">
        <v>94</v>
      </c>
      <c r="X1199" s="4" t="s">
        <v>94</v>
      </c>
      <c r="Y1199" s="4" t="s">
        <v>94</v>
      </c>
      <c r="Z1199" s="4" t="s">
        <v>95</v>
      </c>
      <c r="AA1199" s="4" t="s">
        <v>95</v>
      </c>
      <c r="AB1199" s="4" t="s">
        <v>95</v>
      </c>
      <c r="AC1199" s="4" t="s">
        <v>91</v>
      </c>
      <c r="AD1199" s="4" t="s">
        <v>91</v>
      </c>
      <c r="AE1199" s="4">
        <v>0</v>
      </c>
      <c r="AF1199" s="4">
        <v>0</v>
      </c>
      <c r="AG1199" s="4">
        <f>tussenblad!J1188</f>
        <v>0</v>
      </c>
      <c r="AH1199" s="4">
        <f>tussenblad!I1188</f>
        <v>0</v>
      </c>
    </row>
    <row r="1200" spans="1:34" x14ac:dyDescent="0.2">
      <c r="A1200" s="4" t="s">
        <v>93</v>
      </c>
      <c r="B1200" s="4" t="str">
        <f>IF(C1200=0,"&lt;BLANK&gt;",Basisgegevens!$F$3)</f>
        <v>&lt;BLANK&gt;</v>
      </c>
      <c r="C1200" s="4">
        <f>tussenblad!E1189</f>
        <v>0</v>
      </c>
      <c r="D1200" s="4">
        <f>tussenblad!H1189</f>
        <v>0</v>
      </c>
      <c r="E1200" s="25">
        <f>tussenblad!N1189</f>
        <v>0</v>
      </c>
      <c r="F1200" s="4">
        <f>tussenblad!O1189</f>
        <v>0</v>
      </c>
      <c r="G1200" s="4">
        <f>tussenblad!P1189</f>
        <v>0</v>
      </c>
      <c r="H1200" s="25">
        <f>tussenblad!BT1189</f>
        <v>0</v>
      </c>
      <c r="I1200" s="4">
        <f>tussenblad!Q1189</f>
        <v>0</v>
      </c>
      <c r="J1200" s="26">
        <f>tussenblad!R1189</f>
        <v>0</v>
      </c>
      <c r="K1200" s="4">
        <f>IF(tussenblad!$F1189="HC","",tussenblad!F1189)</f>
        <v>0</v>
      </c>
      <c r="L1200" s="4">
        <f>IF(tussenblad!$F1189="HC",1,0)</f>
        <v>0</v>
      </c>
      <c r="M1200" s="4" t="str">
        <f>IF(tussenblad!V1189="Uit",2,"")</f>
        <v/>
      </c>
      <c r="N1200" s="4">
        <f>tussenblad!W1189</f>
        <v>0</v>
      </c>
      <c r="O1200" s="4">
        <f>tussenblad!BV1189</f>
        <v>0</v>
      </c>
      <c r="P1200" s="4">
        <f>tussenblad!BW1189</f>
        <v>0</v>
      </c>
      <c r="Q1200" s="4">
        <f>tussenblad!BX1189</f>
        <v>0</v>
      </c>
      <c r="R1200" s="4">
        <f>tussenblad!BY1189</f>
        <v>0</v>
      </c>
      <c r="S1200" s="4">
        <f>tussenblad!BZ1189</f>
        <v>0</v>
      </c>
      <c r="T1200" s="4">
        <f>tussenblad!CA1189</f>
        <v>0</v>
      </c>
      <c r="U1200" s="4">
        <f>tussenblad!CB1189</f>
        <v>0</v>
      </c>
      <c r="V1200" s="4">
        <f>tussenblad!CC1189</f>
        <v>0</v>
      </c>
      <c r="W1200" s="4" t="s">
        <v>94</v>
      </c>
      <c r="X1200" s="4" t="s">
        <v>94</v>
      </c>
      <c r="Y1200" s="4" t="s">
        <v>94</v>
      </c>
      <c r="Z1200" s="4" t="s">
        <v>95</v>
      </c>
      <c r="AA1200" s="4" t="s">
        <v>95</v>
      </c>
      <c r="AB1200" s="4" t="s">
        <v>95</v>
      </c>
      <c r="AC1200" s="4" t="s">
        <v>91</v>
      </c>
      <c r="AD1200" s="4" t="s">
        <v>91</v>
      </c>
      <c r="AE1200" s="4">
        <v>0</v>
      </c>
      <c r="AF1200" s="4">
        <v>0</v>
      </c>
      <c r="AG1200" s="4">
        <f>tussenblad!J1189</f>
        <v>0</v>
      </c>
      <c r="AH1200" s="4">
        <f>tussenblad!I1189</f>
        <v>0</v>
      </c>
    </row>
    <row r="1201" spans="1:34" x14ac:dyDescent="0.2">
      <c r="A1201" s="4" t="s">
        <v>93</v>
      </c>
      <c r="B1201" s="4" t="str">
        <f>IF(C1201=0,"&lt;BLANK&gt;",Basisgegevens!$F$3)</f>
        <v>&lt;BLANK&gt;</v>
      </c>
      <c r="C1201" s="4">
        <f>tussenblad!E1190</f>
        <v>0</v>
      </c>
      <c r="D1201" s="4">
        <f>tussenblad!H1190</f>
        <v>0</v>
      </c>
      <c r="E1201" s="25">
        <f>tussenblad!N1190</f>
        <v>0</v>
      </c>
      <c r="F1201" s="4">
        <f>tussenblad!O1190</f>
        <v>0</v>
      </c>
      <c r="G1201" s="4">
        <f>tussenblad!P1190</f>
        <v>0</v>
      </c>
      <c r="H1201" s="25">
        <f>tussenblad!BT1190</f>
        <v>0</v>
      </c>
      <c r="I1201" s="4">
        <f>tussenblad!Q1190</f>
        <v>0</v>
      </c>
      <c r="J1201" s="26">
        <f>tussenblad!R1190</f>
        <v>0</v>
      </c>
      <c r="K1201" s="4">
        <f>IF(tussenblad!$F1190="HC","",tussenblad!F1190)</f>
        <v>0</v>
      </c>
      <c r="L1201" s="4">
        <f>IF(tussenblad!$F1190="HC",1,0)</f>
        <v>0</v>
      </c>
      <c r="M1201" s="4" t="str">
        <f>IF(tussenblad!V1190="Uit",2,"")</f>
        <v/>
      </c>
      <c r="N1201" s="4">
        <f>tussenblad!W1190</f>
        <v>0</v>
      </c>
      <c r="O1201" s="4">
        <f>tussenblad!BV1190</f>
        <v>0</v>
      </c>
      <c r="P1201" s="4">
        <f>tussenblad!BW1190</f>
        <v>0</v>
      </c>
      <c r="Q1201" s="4">
        <f>tussenblad!BX1190</f>
        <v>0</v>
      </c>
      <c r="R1201" s="4">
        <f>tussenblad!BY1190</f>
        <v>0</v>
      </c>
      <c r="S1201" s="4">
        <f>tussenblad!BZ1190</f>
        <v>0</v>
      </c>
      <c r="T1201" s="4">
        <f>tussenblad!CA1190</f>
        <v>0</v>
      </c>
      <c r="U1201" s="4">
        <f>tussenblad!CB1190</f>
        <v>0</v>
      </c>
      <c r="V1201" s="4">
        <f>tussenblad!CC1190</f>
        <v>0</v>
      </c>
      <c r="W1201" s="4" t="s">
        <v>94</v>
      </c>
      <c r="X1201" s="4" t="s">
        <v>94</v>
      </c>
      <c r="Y1201" s="4" t="s">
        <v>94</v>
      </c>
      <c r="Z1201" s="4" t="s">
        <v>95</v>
      </c>
      <c r="AA1201" s="4" t="s">
        <v>95</v>
      </c>
      <c r="AB1201" s="4" t="s">
        <v>95</v>
      </c>
      <c r="AC1201" s="4" t="s">
        <v>91</v>
      </c>
      <c r="AD1201" s="4" t="s">
        <v>91</v>
      </c>
      <c r="AE1201" s="4">
        <v>0</v>
      </c>
      <c r="AF1201" s="4">
        <v>0</v>
      </c>
      <c r="AG1201" s="4">
        <f>tussenblad!J1190</f>
        <v>0</v>
      </c>
      <c r="AH1201" s="4">
        <f>tussenblad!I1190</f>
        <v>0</v>
      </c>
    </row>
    <row r="1202" spans="1:34" x14ac:dyDescent="0.2">
      <c r="A1202" s="4" t="s">
        <v>93</v>
      </c>
      <c r="B1202" s="4" t="str">
        <f>IF(C1202=0,"&lt;BLANK&gt;",Basisgegevens!$F$3)</f>
        <v>&lt;BLANK&gt;</v>
      </c>
      <c r="C1202" s="4">
        <f>tussenblad!E1191</f>
        <v>0</v>
      </c>
      <c r="D1202" s="4">
        <f>tussenblad!H1191</f>
        <v>0</v>
      </c>
      <c r="E1202" s="25">
        <f>tussenblad!N1191</f>
        <v>0</v>
      </c>
      <c r="F1202" s="4">
        <f>tussenblad!O1191</f>
        <v>0</v>
      </c>
      <c r="G1202" s="4">
        <f>tussenblad!P1191</f>
        <v>0</v>
      </c>
      <c r="H1202" s="25">
        <f>tussenblad!BT1191</f>
        <v>0</v>
      </c>
      <c r="I1202" s="4">
        <f>tussenblad!Q1191</f>
        <v>0</v>
      </c>
      <c r="J1202" s="26">
        <f>tussenblad!R1191</f>
        <v>0</v>
      </c>
      <c r="K1202" s="4">
        <f>IF(tussenblad!$F1191="HC","",tussenblad!F1191)</f>
        <v>0</v>
      </c>
      <c r="L1202" s="4">
        <f>IF(tussenblad!$F1191="HC",1,0)</f>
        <v>0</v>
      </c>
      <c r="M1202" s="4" t="str">
        <f>IF(tussenblad!V1191="Uit",2,"")</f>
        <v/>
      </c>
      <c r="N1202" s="4">
        <f>tussenblad!W1191</f>
        <v>0</v>
      </c>
      <c r="O1202" s="4">
        <f>tussenblad!BV1191</f>
        <v>0</v>
      </c>
      <c r="P1202" s="4">
        <f>tussenblad!BW1191</f>
        <v>0</v>
      </c>
      <c r="Q1202" s="4">
        <f>tussenblad!BX1191</f>
        <v>0</v>
      </c>
      <c r="R1202" s="4">
        <f>tussenblad!BY1191</f>
        <v>0</v>
      </c>
      <c r="S1202" s="4">
        <f>tussenblad!BZ1191</f>
        <v>0</v>
      </c>
      <c r="T1202" s="4">
        <f>tussenblad!CA1191</f>
        <v>0</v>
      </c>
      <c r="U1202" s="4">
        <f>tussenblad!CB1191</f>
        <v>0</v>
      </c>
      <c r="V1202" s="4">
        <f>tussenblad!CC1191</f>
        <v>0</v>
      </c>
      <c r="W1202" s="4" t="s">
        <v>94</v>
      </c>
      <c r="X1202" s="4" t="s">
        <v>94</v>
      </c>
      <c r="Y1202" s="4" t="s">
        <v>94</v>
      </c>
      <c r="Z1202" s="4" t="s">
        <v>95</v>
      </c>
      <c r="AA1202" s="4" t="s">
        <v>95</v>
      </c>
      <c r="AB1202" s="4" t="s">
        <v>95</v>
      </c>
      <c r="AC1202" s="4" t="s">
        <v>91</v>
      </c>
      <c r="AD1202" s="4" t="s">
        <v>91</v>
      </c>
      <c r="AE1202" s="4">
        <v>0</v>
      </c>
      <c r="AF1202" s="4">
        <v>0</v>
      </c>
      <c r="AG1202" s="4">
        <f>tussenblad!J1191</f>
        <v>0</v>
      </c>
      <c r="AH1202" s="4">
        <f>tussenblad!I1191</f>
        <v>0</v>
      </c>
    </row>
    <row r="1203" spans="1:34" x14ac:dyDescent="0.2">
      <c r="A1203" s="4" t="s">
        <v>93</v>
      </c>
      <c r="B1203" s="4" t="str">
        <f>IF(C1203=0,"&lt;BLANK&gt;",Basisgegevens!$F$3)</f>
        <v>&lt;BLANK&gt;</v>
      </c>
      <c r="C1203" s="4">
        <f>tussenblad!E1192</f>
        <v>0</v>
      </c>
      <c r="D1203" s="4">
        <f>tussenblad!H1192</f>
        <v>0</v>
      </c>
      <c r="E1203" s="25">
        <f>tussenblad!N1192</f>
        <v>0</v>
      </c>
      <c r="F1203" s="4">
        <f>tussenblad!O1192</f>
        <v>0</v>
      </c>
      <c r="G1203" s="4">
        <f>tussenblad!P1192</f>
        <v>0</v>
      </c>
      <c r="H1203" s="25">
        <f>tussenblad!BT1192</f>
        <v>0</v>
      </c>
      <c r="I1203" s="4">
        <f>tussenblad!Q1192</f>
        <v>0</v>
      </c>
      <c r="J1203" s="26">
        <f>tussenblad!R1192</f>
        <v>0</v>
      </c>
      <c r="K1203" s="4">
        <f>IF(tussenblad!$F1192="HC","",tussenblad!F1192)</f>
        <v>0</v>
      </c>
      <c r="L1203" s="4">
        <f>IF(tussenblad!$F1192="HC",1,0)</f>
        <v>0</v>
      </c>
      <c r="M1203" s="4" t="str">
        <f>IF(tussenblad!V1192="Uit",2,"")</f>
        <v/>
      </c>
      <c r="N1203" s="4">
        <f>tussenblad!W1192</f>
        <v>0</v>
      </c>
      <c r="O1203" s="4">
        <f>tussenblad!BV1192</f>
        <v>0</v>
      </c>
      <c r="P1203" s="4">
        <f>tussenblad!BW1192</f>
        <v>0</v>
      </c>
      <c r="Q1203" s="4">
        <f>tussenblad!BX1192</f>
        <v>0</v>
      </c>
      <c r="R1203" s="4">
        <f>tussenblad!BY1192</f>
        <v>0</v>
      </c>
      <c r="S1203" s="4">
        <f>tussenblad!BZ1192</f>
        <v>0</v>
      </c>
      <c r="T1203" s="4">
        <f>tussenblad!CA1192</f>
        <v>0</v>
      </c>
      <c r="U1203" s="4">
        <f>tussenblad!CB1192</f>
        <v>0</v>
      </c>
      <c r="V1203" s="4">
        <f>tussenblad!CC1192</f>
        <v>0</v>
      </c>
      <c r="W1203" s="4" t="s">
        <v>94</v>
      </c>
      <c r="X1203" s="4" t="s">
        <v>94</v>
      </c>
      <c r="Y1203" s="4" t="s">
        <v>94</v>
      </c>
      <c r="Z1203" s="4" t="s">
        <v>95</v>
      </c>
      <c r="AA1203" s="4" t="s">
        <v>95</v>
      </c>
      <c r="AB1203" s="4" t="s">
        <v>95</v>
      </c>
      <c r="AC1203" s="4" t="s">
        <v>91</v>
      </c>
      <c r="AD1203" s="4" t="s">
        <v>91</v>
      </c>
      <c r="AE1203" s="4">
        <v>0</v>
      </c>
      <c r="AF1203" s="4">
        <v>0</v>
      </c>
      <c r="AG1203" s="4">
        <f>tussenblad!J1192</f>
        <v>0</v>
      </c>
      <c r="AH1203" s="4">
        <f>tussenblad!I1192</f>
        <v>0</v>
      </c>
    </row>
    <row r="1204" spans="1:34" x14ac:dyDescent="0.2">
      <c r="A1204" s="4" t="s">
        <v>93</v>
      </c>
      <c r="B1204" s="4" t="str">
        <f>IF(C1204=0,"&lt;BLANK&gt;",Basisgegevens!$F$3)</f>
        <v>&lt;BLANK&gt;</v>
      </c>
      <c r="C1204" s="4">
        <f>tussenblad!E1193</f>
        <v>0</v>
      </c>
      <c r="D1204" s="4">
        <f>tussenblad!H1193</f>
        <v>0</v>
      </c>
      <c r="E1204" s="25">
        <f>tussenblad!N1193</f>
        <v>0</v>
      </c>
      <c r="F1204" s="4">
        <f>tussenblad!O1193</f>
        <v>0</v>
      </c>
      <c r="G1204" s="4">
        <f>tussenblad!P1193</f>
        <v>0</v>
      </c>
      <c r="H1204" s="25">
        <f>tussenblad!BT1193</f>
        <v>0</v>
      </c>
      <c r="I1204" s="4">
        <f>tussenblad!Q1193</f>
        <v>0</v>
      </c>
      <c r="J1204" s="26">
        <f>tussenblad!R1193</f>
        <v>0</v>
      </c>
      <c r="K1204" s="4">
        <f>IF(tussenblad!$F1193="HC","",tussenblad!F1193)</f>
        <v>0</v>
      </c>
      <c r="L1204" s="4">
        <f>IF(tussenblad!$F1193="HC",1,0)</f>
        <v>0</v>
      </c>
      <c r="M1204" s="4" t="str">
        <f>IF(tussenblad!V1193="Uit",2,"")</f>
        <v/>
      </c>
      <c r="N1204" s="4">
        <f>tussenblad!W1193</f>
        <v>0</v>
      </c>
      <c r="O1204" s="4">
        <f>tussenblad!BV1193</f>
        <v>0</v>
      </c>
      <c r="P1204" s="4">
        <f>tussenblad!BW1193</f>
        <v>0</v>
      </c>
      <c r="Q1204" s="4">
        <f>tussenblad!BX1193</f>
        <v>0</v>
      </c>
      <c r="R1204" s="4">
        <f>tussenblad!BY1193</f>
        <v>0</v>
      </c>
      <c r="S1204" s="4">
        <f>tussenblad!BZ1193</f>
        <v>0</v>
      </c>
      <c r="T1204" s="4">
        <f>tussenblad!CA1193</f>
        <v>0</v>
      </c>
      <c r="U1204" s="4">
        <f>tussenblad!CB1193</f>
        <v>0</v>
      </c>
      <c r="V1204" s="4">
        <f>tussenblad!CC1193</f>
        <v>0</v>
      </c>
      <c r="W1204" s="4" t="s">
        <v>94</v>
      </c>
      <c r="X1204" s="4" t="s">
        <v>94</v>
      </c>
      <c r="Y1204" s="4" t="s">
        <v>94</v>
      </c>
      <c r="Z1204" s="4" t="s">
        <v>95</v>
      </c>
      <c r="AA1204" s="4" t="s">
        <v>95</v>
      </c>
      <c r="AB1204" s="4" t="s">
        <v>95</v>
      </c>
      <c r="AC1204" s="4" t="s">
        <v>91</v>
      </c>
      <c r="AD1204" s="4" t="s">
        <v>91</v>
      </c>
      <c r="AE1204" s="4">
        <v>0</v>
      </c>
      <c r="AF1204" s="4">
        <v>0</v>
      </c>
      <c r="AG1204" s="4">
        <f>tussenblad!J1193</f>
        <v>0</v>
      </c>
      <c r="AH1204" s="4">
        <f>tussenblad!I1193</f>
        <v>0</v>
      </c>
    </row>
    <row r="1205" spans="1:34" x14ac:dyDescent="0.2">
      <c r="A1205" s="4" t="s">
        <v>93</v>
      </c>
      <c r="B1205" s="4" t="str">
        <f>IF(C1205=0,"&lt;BLANK&gt;",Basisgegevens!$F$3)</f>
        <v>&lt;BLANK&gt;</v>
      </c>
      <c r="C1205" s="4">
        <f>tussenblad!E1194</f>
        <v>0</v>
      </c>
      <c r="D1205" s="4">
        <f>tussenblad!H1194</f>
        <v>0</v>
      </c>
      <c r="E1205" s="25">
        <f>tussenblad!N1194</f>
        <v>0</v>
      </c>
      <c r="F1205" s="4">
        <f>tussenblad!O1194</f>
        <v>0</v>
      </c>
      <c r="G1205" s="4">
        <f>tussenblad!P1194</f>
        <v>0</v>
      </c>
      <c r="H1205" s="25">
        <f>tussenblad!BT1194</f>
        <v>0</v>
      </c>
      <c r="I1205" s="4">
        <f>tussenblad!Q1194</f>
        <v>0</v>
      </c>
      <c r="J1205" s="26">
        <f>tussenblad!R1194</f>
        <v>0</v>
      </c>
      <c r="K1205" s="4">
        <f>IF(tussenblad!$F1194="HC","",tussenblad!F1194)</f>
        <v>0</v>
      </c>
      <c r="L1205" s="4">
        <f>IF(tussenblad!$F1194="HC",1,0)</f>
        <v>0</v>
      </c>
      <c r="M1205" s="4" t="str">
        <f>IF(tussenblad!V1194="Uit",2,"")</f>
        <v/>
      </c>
      <c r="N1205" s="4">
        <f>tussenblad!W1194</f>
        <v>0</v>
      </c>
      <c r="O1205" s="4">
        <f>tussenblad!BV1194</f>
        <v>0</v>
      </c>
      <c r="P1205" s="4">
        <f>tussenblad!BW1194</f>
        <v>0</v>
      </c>
      <c r="Q1205" s="4">
        <f>tussenblad!BX1194</f>
        <v>0</v>
      </c>
      <c r="R1205" s="4">
        <f>tussenblad!BY1194</f>
        <v>0</v>
      </c>
      <c r="S1205" s="4">
        <f>tussenblad!BZ1194</f>
        <v>0</v>
      </c>
      <c r="T1205" s="4">
        <f>tussenblad!CA1194</f>
        <v>0</v>
      </c>
      <c r="U1205" s="4">
        <f>tussenblad!CB1194</f>
        <v>0</v>
      </c>
      <c r="V1205" s="4">
        <f>tussenblad!CC1194</f>
        <v>0</v>
      </c>
      <c r="W1205" s="4" t="s">
        <v>94</v>
      </c>
      <c r="X1205" s="4" t="s">
        <v>94</v>
      </c>
      <c r="Y1205" s="4" t="s">
        <v>94</v>
      </c>
      <c r="Z1205" s="4" t="s">
        <v>95</v>
      </c>
      <c r="AA1205" s="4" t="s">
        <v>95</v>
      </c>
      <c r="AB1205" s="4" t="s">
        <v>95</v>
      </c>
      <c r="AC1205" s="4" t="s">
        <v>91</v>
      </c>
      <c r="AD1205" s="4" t="s">
        <v>91</v>
      </c>
      <c r="AE1205" s="4">
        <v>0</v>
      </c>
      <c r="AF1205" s="4">
        <v>0</v>
      </c>
      <c r="AG1205" s="4">
        <f>tussenblad!J1194</f>
        <v>0</v>
      </c>
      <c r="AH1205" s="4">
        <f>tussenblad!I1194</f>
        <v>0</v>
      </c>
    </row>
    <row r="1206" spans="1:34" x14ac:dyDescent="0.2">
      <c r="A1206" s="4" t="s">
        <v>93</v>
      </c>
      <c r="B1206" s="4" t="str">
        <f>IF(C1206=0,"&lt;BLANK&gt;",Basisgegevens!$F$3)</f>
        <v>&lt;BLANK&gt;</v>
      </c>
      <c r="C1206" s="4">
        <f>tussenblad!E1195</f>
        <v>0</v>
      </c>
      <c r="D1206" s="4">
        <f>tussenblad!H1195</f>
        <v>0</v>
      </c>
      <c r="E1206" s="25">
        <f>tussenblad!N1195</f>
        <v>0</v>
      </c>
      <c r="F1206" s="4">
        <f>tussenblad!O1195</f>
        <v>0</v>
      </c>
      <c r="G1206" s="4">
        <f>tussenblad!P1195</f>
        <v>0</v>
      </c>
      <c r="H1206" s="25">
        <f>tussenblad!BT1195</f>
        <v>0</v>
      </c>
      <c r="I1206" s="4">
        <f>tussenblad!Q1195</f>
        <v>0</v>
      </c>
      <c r="J1206" s="26">
        <f>tussenblad!R1195</f>
        <v>0</v>
      </c>
      <c r="K1206" s="4">
        <f>IF(tussenblad!$F1195="HC","",tussenblad!F1195)</f>
        <v>0</v>
      </c>
      <c r="L1206" s="4">
        <f>IF(tussenblad!$F1195="HC",1,0)</f>
        <v>0</v>
      </c>
      <c r="M1206" s="4" t="str">
        <f>IF(tussenblad!V1195="Uit",2,"")</f>
        <v/>
      </c>
      <c r="N1206" s="4">
        <f>tussenblad!W1195</f>
        <v>0</v>
      </c>
      <c r="O1206" s="4">
        <f>tussenblad!BV1195</f>
        <v>0</v>
      </c>
      <c r="P1206" s="4">
        <f>tussenblad!BW1195</f>
        <v>0</v>
      </c>
      <c r="Q1206" s="4">
        <f>tussenblad!BX1195</f>
        <v>0</v>
      </c>
      <c r="R1206" s="4">
        <f>tussenblad!BY1195</f>
        <v>0</v>
      </c>
      <c r="S1206" s="4">
        <f>tussenblad!BZ1195</f>
        <v>0</v>
      </c>
      <c r="T1206" s="4">
        <f>tussenblad!CA1195</f>
        <v>0</v>
      </c>
      <c r="U1206" s="4">
        <f>tussenblad!CB1195</f>
        <v>0</v>
      </c>
      <c r="V1206" s="4">
        <f>tussenblad!CC1195</f>
        <v>0</v>
      </c>
      <c r="W1206" s="4" t="s">
        <v>94</v>
      </c>
      <c r="X1206" s="4" t="s">
        <v>94</v>
      </c>
      <c r="Y1206" s="4" t="s">
        <v>94</v>
      </c>
      <c r="Z1206" s="4" t="s">
        <v>95</v>
      </c>
      <c r="AA1206" s="4" t="s">
        <v>95</v>
      </c>
      <c r="AB1206" s="4" t="s">
        <v>95</v>
      </c>
      <c r="AC1206" s="4" t="s">
        <v>91</v>
      </c>
      <c r="AD1206" s="4" t="s">
        <v>91</v>
      </c>
      <c r="AE1206" s="4">
        <v>0</v>
      </c>
      <c r="AF1206" s="4">
        <v>0</v>
      </c>
      <c r="AG1206" s="4">
        <f>tussenblad!J1195</f>
        <v>0</v>
      </c>
      <c r="AH1206" s="4">
        <f>tussenblad!I1195</f>
        <v>0</v>
      </c>
    </row>
    <row r="1207" spans="1:34" x14ac:dyDescent="0.2">
      <c r="A1207" s="4" t="s">
        <v>93</v>
      </c>
      <c r="B1207" s="4" t="str">
        <f>IF(C1207=0,"&lt;BLANK&gt;",Basisgegevens!$F$3)</f>
        <v>&lt;BLANK&gt;</v>
      </c>
      <c r="C1207" s="4">
        <f>tussenblad!E1196</f>
        <v>0</v>
      </c>
      <c r="D1207" s="4">
        <f>tussenblad!H1196</f>
        <v>0</v>
      </c>
      <c r="E1207" s="25">
        <f>tussenblad!N1196</f>
        <v>0</v>
      </c>
      <c r="F1207" s="4">
        <f>tussenblad!O1196</f>
        <v>0</v>
      </c>
      <c r="G1207" s="4">
        <f>tussenblad!P1196</f>
        <v>0</v>
      </c>
      <c r="H1207" s="25">
        <f>tussenblad!BT1196</f>
        <v>0</v>
      </c>
      <c r="I1207" s="4">
        <f>tussenblad!Q1196</f>
        <v>0</v>
      </c>
      <c r="J1207" s="26">
        <f>tussenblad!R1196</f>
        <v>0</v>
      </c>
      <c r="K1207" s="4">
        <f>IF(tussenblad!$F1196="HC","",tussenblad!F1196)</f>
        <v>0</v>
      </c>
      <c r="L1207" s="4">
        <f>IF(tussenblad!$F1196="HC",1,0)</f>
        <v>0</v>
      </c>
      <c r="M1207" s="4" t="str">
        <f>IF(tussenblad!V1196="Uit",2,"")</f>
        <v/>
      </c>
      <c r="N1207" s="4">
        <f>tussenblad!W1196</f>
        <v>0</v>
      </c>
      <c r="O1207" s="4">
        <f>tussenblad!BV1196</f>
        <v>0</v>
      </c>
      <c r="P1207" s="4">
        <f>tussenblad!BW1196</f>
        <v>0</v>
      </c>
      <c r="Q1207" s="4">
        <f>tussenblad!BX1196</f>
        <v>0</v>
      </c>
      <c r="R1207" s="4">
        <f>tussenblad!BY1196</f>
        <v>0</v>
      </c>
      <c r="S1207" s="4">
        <f>tussenblad!BZ1196</f>
        <v>0</v>
      </c>
      <c r="T1207" s="4">
        <f>tussenblad!CA1196</f>
        <v>0</v>
      </c>
      <c r="U1207" s="4">
        <f>tussenblad!CB1196</f>
        <v>0</v>
      </c>
      <c r="V1207" s="4">
        <f>tussenblad!CC1196</f>
        <v>0</v>
      </c>
      <c r="W1207" s="4" t="s">
        <v>94</v>
      </c>
      <c r="X1207" s="4" t="s">
        <v>94</v>
      </c>
      <c r="Y1207" s="4" t="s">
        <v>94</v>
      </c>
      <c r="Z1207" s="4" t="s">
        <v>95</v>
      </c>
      <c r="AA1207" s="4" t="s">
        <v>95</v>
      </c>
      <c r="AB1207" s="4" t="s">
        <v>95</v>
      </c>
      <c r="AC1207" s="4" t="s">
        <v>91</v>
      </c>
      <c r="AD1207" s="4" t="s">
        <v>91</v>
      </c>
      <c r="AE1207" s="4">
        <v>0</v>
      </c>
      <c r="AF1207" s="4">
        <v>0</v>
      </c>
      <c r="AG1207" s="4">
        <f>tussenblad!J1196</f>
        <v>0</v>
      </c>
      <c r="AH1207" s="4">
        <f>tussenblad!I1196</f>
        <v>0</v>
      </c>
    </row>
    <row r="1208" spans="1:34" x14ac:dyDescent="0.2">
      <c r="A1208" s="4" t="s">
        <v>93</v>
      </c>
      <c r="B1208" s="4" t="str">
        <f>IF(C1208=0,"&lt;BLANK&gt;",Basisgegevens!$F$3)</f>
        <v>&lt;BLANK&gt;</v>
      </c>
      <c r="C1208" s="4">
        <f>tussenblad!E1197</f>
        <v>0</v>
      </c>
      <c r="D1208" s="4">
        <f>tussenblad!H1197</f>
        <v>0</v>
      </c>
      <c r="E1208" s="25">
        <f>tussenblad!N1197</f>
        <v>0</v>
      </c>
      <c r="F1208" s="4">
        <f>tussenblad!O1197</f>
        <v>0</v>
      </c>
      <c r="G1208" s="4">
        <f>tussenblad!P1197</f>
        <v>0</v>
      </c>
      <c r="H1208" s="25">
        <f>tussenblad!BT1197</f>
        <v>0</v>
      </c>
      <c r="I1208" s="4">
        <f>tussenblad!Q1197</f>
        <v>0</v>
      </c>
      <c r="J1208" s="26">
        <f>tussenblad!R1197</f>
        <v>0</v>
      </c>
      <c r="K1208" s="4">
        <f>IF(tussenblad!$F1197="HC","",tussenblad!F1197)</f>
        <v>0</v>
      </c>
      <c r="L1208" s="4">
        <f>IF(tussenblad!$F1197="HC",1,0)</f>
        <v>0</v>
      </c>
      <c r="M1208" s="4" t="str">
        <f>IF(tussenblad!V1197="Uit",2,"")</f>
        <v/>
      </c>
      <c r="N1208" s="4">
        <f>tussenblad!W1197</f>
        <v>0</v>
      </c>
      <c r="O1208" s="4">
        <f>tussenblad!BV1197</f>
        <v>0</v>
      </c>
      <c r="P1208" s="4">
        <f>tussenblad!BW1197</f>
        <v>0</v>
      </c>
      <c r="Q1208" s="4">
        <f>tussenblad!BX1197</f>
        <v>0</v>
      </c>
      <c r="R1208" s="4">
        <f>tussenblad!BY1197</f>
        <v>0</v>
      </c>
      <c r="S1208" s="4">
        <f>tussenblad!BZ1197</f>
        <v>0</v>
      </c>
      <c r="T1208" s="4">
        <f>tussenblad!CA1197</f>
        <v>0</v>
      </c>
      <c r="U1208" s="4">
        <f>tussenblad!CB1197</f>
        <v>0</v>
      </c>
      <c r="V1208" s="4">
        <f>tussenblad!CC1197</f>
        <v>0</v>
      </c>
      <c r="W1208" s="4" t="s">
        <v>94</v>
      </c>
      <c r="X1208" s="4" t="s">
        <v>94</v>
      </c>
      <c r="Y1208" s="4" t="s">
        <v>94</v>
      </c>
      <c r="Z1208" s="4" t="s">
        <v>95</v>
      </c>
      <c r="AA1208" s="4" t="s">
        <v>95</v>
      </c>
      <c r="AB1208" s="4" t="s">
        <v>95</v>
      </c>
      <c r="AC1208" s="4" t="s">
        <v>91</v>
      </c>
      <c r="AD1208" s="4" t="s">
        <v>91</v>
      </c>
      <c r="AE1208" s="4">
        <v>0</v>
      </c>
      <c r="AF1208" s="4">
        <v>0</v>
      </c>
      <c r="AG1208" s="4">
        <f>tussenblad!J1197</f>
        <v>0</v>
      </c>
      <c r="AH1208" s="4">
        <f>tussenblad!I1197</f>
        <v>0</v>
      </c>
    </row>
    <row r="1209" spans="1:34" x14ac:dyDescent="0.2">
      <c r="A1209" s="4" t="s">
        <v>93</v>
      </c>
      <c r="B1209" s="4" t="str">
        <f>IF(C1209=0,"&lt;BLANK&gt;",Basisgegevens!$F$3)</f>
        <v>&lt;BLANK&gt;</v>
      </c>
      <c r="C1209" s="4">
        <f>tussenblad!E1198</f>
        <v>0</v>
      </c>
      <c r="D1209" s="4">
        <f>tussenblad!H1198</f>
        <v>0</v>
      </c>
      <c r="E1209" s="25">
        <f>tussenblad!N1198</f>
        <v>0</v>
      </c>
      <c r="F1209" s="4">
        <f>tussenblad!O1198</f>
        <v>0</v>
      </c>
      <c r="G1209" s="4">
        <f>tussenblad!P1198</f>
        <v>0</v>
      </c>
      <c r="H1209" s="25">
        <f>tussenblad!BT1198</f>
        <v>0</v>
      </c>
      <c r="I1209" s="4">
        <f>tussenblad!Q1198</f>
        <v>0</v>
      </c>
      <c r="J1209" s="26">
        <f>tussenblad!R1198</f>
        <v>0</v>
      </c>
      <c r="K1209" s="4">
        <f>IF(tussenblad!$F1198="HC","",tussenblad!F1198)</f>
        <v>0</v>
      </c>
      <c r="L1209" s="4">
        <f>IF(tussenblad!$F1198="HC",1,0)</f>
        <v>0</v>
      </c>
      <c r="M1209" s="4" t="str">
        <f>IF(tussenblad!V1198="Uit",2,"")</f>
        <v/>
      </c>
      <c r="N1209" s="4">
        <f>tussenblad!W1198</f>
        <v>0</v>
      </c>
      <c r="O1209" s="4">
        <f>tussenblad!BV1198</f>
        <v>0</v>
      </c>
      <c r="P1209" s="4">
        <f>tussenblad!BW1198</f>
        <v>0</v>
      </c>
      <c r="Q1209" s="4">
        <f>tussenblad!BX1198</f>
        <v>0</v>
      </c>
      <c r="R1209" s="4">
        <f>tussenblad!BY1198</f>
        <v>0</v>
      </c>
      <c r="S1209" s="4">
        <f>tussenblad!BZ1198</f>
        <v>0</v>
      </c>
      <c r="T1209" s="4">
        <f>tussenblad!CA1198</f>
        <v>0</v>
      </c>
      <c r="U1209" s="4">
        <f>tussenblad!CB1198</f>
        <v>0</v>
      </c>
      <c r="V1209" s="4">
        <f>tussenblad!CC1198</f>
        <v>0</v>
      </c>
      <c r="W1209" s="4" t="s">
        <v>94</v>
      </c>
      <c r="X1209" s="4" t="s">
        <v>94</v>
      </c>
      <c r="Y1209" s="4" t="s">
        <v>94</v>
      </c>
      <c r="Z1209" s="4" t="s">
        <v>95</v>
      </c>
      <c r="AA1209" s="4" t="s">
        <v>95</v>
      </c>
      <c r="AB1209" s="4" t="s">
        <v>95</v>
      </c>
      <c r="AC1209" s="4" t="s">
        <v>91</v>
      </c>
      <c r="AD1209" s="4" t="s">
        <v>91</v>
      </c>
      <c r="AE1209" s="4">
        <v>0</v>
      </c>
      <c r="AF1209" s="4">
        <v>0</v>
      </c>
      <c r="AG1209" s="4">
        <f>tussenblad!J1198</f>
        <v>0</v>
      </c>
      <c r="AH1209" s="4">
        <f>tussenblad!I1198</f>
        <v>0</v>
      </c>
    </row>
    <row r="1210" spans="1:34" x14ac:dyDescent="0.2">
      <c r="A1210" s="4" t="s">
        <v>93</v>
      </c>
      <c r="B1210" s="4" t="str">
        <f>IF(C1210=0,"&lt;BLANK&gt;",Basisgegevens!$F$3)</f>
        <v>&lt;BLANK&gt;</v>
      </c>
      <c r="C1210" s="4">
        <f>tussenblad!E1199</f>
        <v>0</v>
      </c>
      <c r="D1210" s="4">
        <f>tussenblad!H1199</f>
        <v>0</v>
      </c>
      <c r="E1210" s="25">
        <f>tussenblad!N1199</f>
        <v>0</v>
      </c>
      <c r="F1210" s="4">
        <f>tussenblad!O1199</f>
        <v>0</v>
      </c>
      <c r="G1210" s="4">
        <f>tussenblad!P1199</f>
        <v>0</v>
      </c>
      <c r="H1210" s="25">
        <f>tussenblad!BT1199</f>
        <v>0</v>
      </c>
      <c r="I1210" s="4">
        <f>tussenblad!Q1199</f>
        <v>0</v>
      </c>
      <c r="J1210" s="26">
        <f>tussenblad!R1199</f>
        <v>0</v>
      </c>
      <c r="K1210" s="4">
        <f>IF(tussenblad!$F1199="HC","",tussenblad!F1199)</f>
        <v>0</v>
      </c>
      <c r="L1210" s="4">
        <f>IF(tussenblad!$F1199="HC",1,0)</f>
        <v>0</v>
      </c>
      <c r="M1210" s="4" t="str">
        <f>IF(tussenblad!V1199="Uit",2,"")</f>
        <v/>
      </c>
      <c r="N1210" s="4">
        <f>tussenblad!W1199</f>
        <v>0</v>
      </c>
      <c r="O1210" s="4">
        <f>tussenblad!BV1199</f>
        <v>0</v>
      </c>
      <c r="P1210" s="4">
        <f>tussenblad!BW1199</f>
        <v>0</v>
      </c>
      <c r="Q1210" s="4">
        <f>tussenblad!BX1199</f>
        <v>0</v>
      </c>
      <c r="R1210" s="4">
        <f>tussenblad!BY1199</f>
        <v>0</v>
      </c>
      <c r="S1210" s="4">
        <f>tussenblad!BZ1199</f>
        <v>0</v>
      </c>
      <c r="T1210" s="4">
        <f>tussenblad!CA1199</f>
        <v>0</v>
      </c>
      <c r="U1210" s="4">
        <f>tussenblad!CB1199</f>
        <v>0</v>
      </c>
      <c r="V1210" s="4">
        <f>tussenblad!CC1199</f>
        <v>0</v>
      </c>
      <c r="W1210" s="4" t="s">
        <v>94</v>
      </c>
      <c r="X1210" s="4" t="s">
        <v>94</v>
      </c>
      <c r="Y1210" s="4" t="s">
        <v>94</v>
      </c>
      <c r="Z1210" s="4" t="s">
        <v>95</v>
      </c>
      <c r="AA1210" s="4" t="s">
        <v>95</v>
      </c>
      <c r="AB1210" s="4" t="s">
        <v>95</v>
      </c>
      <c r="AC1210" s="4" t="s">
        <v>91</v>
      </c>
      <c r="AD1210" s="4" t="s">
        <v>91</v>
      </c>
      <c r="AE1210" s="4">
        <v>0</v>
      </c>
      <c r="AF1210" s="4">
        <v>0</v>
      </c>
      <c r="AG1210" s="4">
        <f>tussenblad!J1199</f>
        <v>0</v>
      </c>
      <c r="AH1210" s="4">
        <f>tussenblad!I1199</f>
        <v>0</v>
      </c>
    </row>
    <row r="1211" spans="1:34" x14ac:dyDescent="0.2">
      <c r="A1211" s="4" t="s">
        <v>93</v>
      </c>
      <c r="B1211" s="4" t="str">
        <f>IF(C1211=0,"&lt;BLANK&gt;",Basisgegevens!$F$3)</f>
        <v>&lt;BLANK&gt;</v>
      </c>
      <c r="C1211" s="4">
        <f>tussenblad!E1200</f>
        <v>0</v>
      </c>
      <c r="D1211" s="4">
        <f>tussenblad!H1200</f>
        <v>0</v>
      </c>
      <c r="E1211" s="25">
        <f>tussenblad!N1200</f>
        <v>0</v>
      </c>
      <c r="F1211" s="4">
        <f>tussenblad!O1200</f>
        <v>0</v>
      </c>
      <c r="G1211" s="4">
        <f>tussenblad!P1200</f>
        <v>0</v>
      </c>
      <c r="H1211" s="25">
        <f>tussenblad!BT1200</f>
        <v>0</v>
      </c>
      <c r="I1211" s="4">
        <f>tussenblad!Q1200</f>
        <v>0</v>
      </c>
      <c r="J1211" s="26">
        <f>tussenblad!R1200</f>
        <v>0</v>
      </c>
      <c r="K1211" s="4">
        <f>IF(tussenblad!$F1200="HC","",tussenblad!F1200)</f>
        <v>0</v>
      </c>
      <c r="L1211" s="4">
        <f>IF(tussenblad!$F1200="HC",1,0)</f>
        <v>0</v>
      </c>
      <c r="M1211" s="4" t="str">
        <f>IF(tussenblad!V1200="Uit",2,"")</f>
        <v/>
      </c>
      <c r="N1211" s="4">
        <f>tussenblad!W1200</f>
        <v>0</v>
      </c>
      <c r="O1211" s="4">
        <f>tussenblad!BV1200</f>
        <v>0</v>
      </c>
      <c r="P1211" s="4">
        <f>tussenblad!BW1200</f>
        <v>0</v>
      </c>
      <c r="Q1211" s="4">
        <f>tussenblad!BX1200</f>
        <v>0</v>
      </c>
      <c r="R1211" s="4">
        <f>tussenblad!BY1200</f>
        <v>0</v>
      </c>
      <c r="S1211" s="4">
        <f>tussenblad!BZ1200</f>
        <v>0</v>
      </c>
      <c r="T1211" s="4">
        <f>tussenblad!CA1200</f>
        <v>0</v>
      </c>
      <c r="U1211" s="4">
        <f>tussenblad!CB1200</f>
        <v>0</v>
      </c>
      <c r="V1211" s="4">
        <f>tussenblad!CC1200</f>
        <v>0</v>
      </c>
      <c r="W1211" s="4" t="s">
        <v>94</v>
      </c>
      <c r="X1211" s="4" t="s">
        <v>94</v>
      </c>
      <c r="Y1211" s="4" t="s">
        <v>94</v>
      </c>
      <c r="Z1211" s="4" t="s">
        <v>95</v>
      </c>
      <c r="AA1211" s="4" t="s">
        <v>95</v>
      </c>
      <c r="AB1211" s="4" t="s">
        <v>95</v>
      </c>
      <c r="AC1211" s="4" t="s">
        <v>91</v>
      </c>
      <c r="AD1211" s="4" t="s">
        <v>91</v>
      </c>
      <c r="AE1211" s="4">
        <v>0</v>
      </c>
      <c r="AF1211" s="4">
        <v>0</v>
      </c>
      <c r="AG1211" s="4">
        <f>tussenblad!J1200</f>
        <v>0</v>
      </c>
      <c r="AH1211" s="4">
        <f>tussenblad!I1200</f>
        <v>0</v>
      </c>
    </row>
    <row r="1212" spans="1:34" x14ac:dyDescent="0.2">
      <c r="A1212" s="4" t="s">
        <v>93</v>
      </c>
      <c r="B1212" s="4" t="str">
        <f>IF(C1212=0,"&lt;BLANK&gt;",Basisgegevens!$F$3)</f>
        <v>&lt;BLANK&gt;</v>
      </c>
      <c r="C1212" s="4">
        <f>tussenblad!E1201</f>
        <v>0</v>
      </c>
      <c r="D1212" s="4">
        <f>tussenblad!H1201</f>
        <v>0</v>
      </c>
      <c r="E1212" s="25">
        <f>tussenblad!N1201</f>
        <v>0</v>
      </c>
      <c r="F1212" s="4">
        <f>tussenblad!O1201</f>
        <v>0</v>
      </c>
      <c r="G1212" s="4">
        <f>tussenblad!P1201</f>
        <v>0</v>
      </c>
      <c r="H1212" s="25">
        <f>tussenblad!BT1201</f>
        <v>0</v>
      </c>
      <c r="I1212" s="4">
        <f>tussenblad!Q1201</f>
        <v>0</v>
      </c>
      <c r="J1212" s="26">
        <f>tussenblad!R1201</f>
        <v>0</v>
      </c>
      <c r="K1212" s="4">
        <f>IF(tussenblad!$F1201="HC","",tussenblad!F1201)</f>
        <v>0</v>
      </c>
      <c r="L1212" s="4">
        <f>IF(tussenblad!$F1201="HC",1,0)</f>
        <v>0</v>
      </c>
      <c r="M1212" s="4" t="str">
        <f>IF(tussenblad!V1201="Uit",2,"")</f>
        <v/>
      </c>
      <c r="N1212" s="4">
        <f>tussenblad!W1201</f>
        <v>0</v>
      </c>
      <c r="O1212" s="4">
        <f>tussenblad!BV1201</f>
        <v>0</v>
      </c>
      <c r="P1212" s="4">
        <f>tussenblad!BW1201</f>
        <v>0</v>
      </c>
      <c r="Q1212" s="4">
        <f>tussenblad!BX1201</f>
        <v>0</v>
      </c>
      <c r="R1212" s="4">
        <f>tussenblad!BY1201</f>
        <v>0</v>
      </c>
      <c r="S1212" s="4">
        <f>tussenblad!BZ1201</f>
        <v>0</v>
      </c>
      <c r="T1212" s="4">
        <f>tussenblad!CA1201</f>
        <v>0</v>
      </c>
      <c r="U1212" s="4">
        <f>tussenblad!CB1201</f>
        <v>0</v>
      </c>
      <c r="V1212" s="4">
        <f>tussenblad!CC1201</f>
        <v>0</v>
      </c>
      <c r="W1212" s="4" t="s">
        <v>94</v>
      </c>
      <c r="X1212" s="4" t="s">
        <v>94</v>
      </c>
      <c r="Y1212" s="4" t="s">
        <v>94</v>
      </c>
      <c r="Z1212" s="4" t="s">
        <v>95</v>
      </c>
      <c r="AA1212" s="4" t="s">
        <v>95</v>
      </c>
      <c r="AB1212" s="4" t="s">
        <v>95</v>
      </c>
      <c r="AC1212" s="4" t="s">
        <v>91</v>
      </c>
      <c r="AD1212" s="4" t="s">
        <v>91</v>
      </c>
      <c r="AE1212" s="4">
        <v>0</v>
      </c>
      <c r="AF1212" s="4">
        <v>0</v>
      </c>
      <c r="AG1212" s="4">
        <f>tussenblad!J1201</f>
        <v>0</v>
      </c>
      <c r="AH1212" s="4">
        <f>tussenblad!I1201</f>
        <v>0</v>
      </c>
    </row>
    <row r="1213" spans="1:34" x14ac:dyDescent="0.2">
      <c r="A1213" s="4" t="s">
        <v>93</v>
      </c>
      <c r="B1213" s="4" t="str">
        <f>IF(C1213=0,"&lt;BLANK&gt;",Basisgegevens!$F$3)</f>
        <v>&lt;BLANK&gt;</v>
      </c>
      <c r="C1213" s="4">
        <f>tussenblad!E1202</f>
        <v>0</v>
      </c>
      <c r="D1213" s="4">
        <f>tussenblad!H1202</f>
        <v>0</v>
      </c>
      <c r="E1213" s="25">
        <f>tussenblad!N1202</f>
        <v>0</v>
      </c>
      <c r="F1213" s="4">
        <f>tussenblad!O1202</f>
        <v>0</v>
      </c>
      <c r="G1213" s="4">
        <f>tussenblad!P1202</f>
        <v>0</v>
      </c>
      <c r="H1213" s="25">
        <f>tussenblad!BT1202</f>
        <v>0</v>
      </c>
      <c r="I1213" s="4">
        <f>tussenblad!Q1202</f>
        <v>0</v>
      </c>
      <c r="J1213" s="26">
        <f>tussenblad!R1202</f>
        <v>0</v>
      </c>
      <c r="K1213" s="4">
        <f>IF(tussenblad!$F1202="HC","",tussenblad!F1202)</f>
        <v>0</v>
      </c>
      <c r="L1213" s="4">
        <f>IF(tussenblad!$F1202="HC",1,0)</f>
        <v>0</v>
      </c>
      <c r="M1213" s="4" t="str">
        <f>IF(tussenblad!V1202="Uit",2,"")</f>
        <v/>
      </c>
      <c r="N1213" s="4">
        <f>tussenblad!W1202</f>
        <v>0</v>
      </c>
      <c r="O1213" s="4">
        <f>tussenblad!BV1202</f>
        <v>0</v>
      </c>
      <c r="P1213" s="4">
        <f>tussenblad!BW1202</f>
        <v>0</v>
      </c>
      <c r="Q1213" s="4">
        <f>tussenblad!BX1202</f>
        <v>0</v>
      </c>
      <c r="R1213" s="4">
        <f>tussenblad!BY1202</f>
        <v>0</v>
      </c>
      <c r="S1213" s="4">
        <f>tussenblad!BZ1202</f>
        <v>0</v>
      </c>
      <c r="T1213" s="4">
        <f>tussenblad!CA1202</f>
        <v>0</v>
      </c>
      <c r="U1213" s="4">
        <f>tussenblad!CB1202</f>
        <v>0</v>
      </c>
      <c r="V1213" s="4">
        <f>tussenblad!CC1202</f>
        <v>0</v>
      </c>
      <c r="W1213" s="4" t="s">
        <v>94</v>
      </c>
      <c r="X1213" s="4" t="s">
        <v>94</v>
      </c>
      <c r="Y1213" s="4" t="s">
        <v>94</v>
      </c>
      <c r="Z1213" s="4" t="s">
        <v>95</v>
      </c>
      <c r="AA1213" s="4" t="s">
        <v>95</v>
      </c>
      <c r="AB1213" s="4" t="s">
        <v>95</v>
      </c>
      <c r="AC1213" s="4" t="s">
        <v>91</v>
      </c>
      <c r="AD1213" s="4" t="s">
        <v>91</v>
      </c>
      <c r="AE1213" s="4">
        <v>0</v>
      </c>
      <c r="AF1213" s="4">
        <v>0</v>
      </c>
      <c r="AG1213" s="4">
        <f>tussenblad!J1202</f>
        <v>0</v>
      </c>
      <c r="AH1213" s="4">
        <f>tussenblad!I1202</f>
        <v>0</v>
      </c>
    </row>
    <row r="1214" spans="1:34" x14ac:dyDescent="0.2">
      <c r="A1214" s="4" t="s">
        <v>93</v>
      </c>
      <c r="B1214" s="4" t="str">
        <f>IF(C1214=0,"&lt;BLANK&gt;",Basisgegevens!$F$3)</f>
        <v>&lt;BLANK&gt;</v>
      </c>
      <c r="C1214" s="4">
        <f>tussenblad!E1203</f>
        <v>0</v>
      </c>
      <c r="D1214" s="4">
        <f>tussenblad!H1203</f>
        <v>0</v>
      </c>
      <c r="E1214" s="25">
        <f>tussenblad!N1203</f>
        <v>0</v>
      </c>
      <c r="F1214" s="4">
        <f>tussenblad!O1203</f>
        <v>0</v>
      </c>
      <c r="G1214" s="4">
        <f>tussenblad!P1203</f>
        <v>0</v>
      </c>
      <c r="H1214" s="25">
        <f>tussenblad!BT1203</f>
        <v>0</v>
      </c>
      <c r="I1214" s="4">
        <f>tussenblad!Q1203</f>
        <v>0</v>
      </c>
      <c r="J1214" s="26">
        <f>tussenblad!R1203</f>
        <v>0</v>
      </c>
      <c r="K1214" s="4">
        <f>IF(tussenblad!$F1203="HC","",tussenblad!F1203)</f>
        <v>0</v>
      </c>
      <c r="L1214" s="4">
        <f>IF(tussenblad!$F1203="HC",1,0)</f>
        <v>0</v>
      </c>
      <c r="M1214" s="4" t="str">
        <f>IF(tussenblad!V1203="Uit",2,"")</f>
        <v/>
      </c>
      <c r="N1214" s="4">
        <f>tussenblad!W1203</f>
        <v>0</v>
      </c>
      <c r="O1214" s="4">
        <f>tussenblad!BV1203</f>
        <v>0</v>
      </c>
      <c r="P1214" s="4">
        <f>tussenblad!BW1203</f>
        <v>0</v>
      </c>
      <c r="Q1214" s="4">
        <f>tussenblad!BX1203</f>
        <v>0</v>
      </c>
      <c r="R1214" s="4">
        <f>tussenblad!BY1203</f>
        <v>0</v>
      </c>
      <c r="S1214" s="4">
        <f>tussenblad!BZ1203</f>
        <v>0</v>
      </c>
      <c r="T1214" s="4">
        <f>tussenblad!CA1203</f>
        <v>0</v>
      </c>
      <c r="U1214" s="4">
        <f>tussenblad!CB1203</f>
        <v>0</v>
      </c>
      <c r="V1214" s="4">
        <f>tussenblad!CC1203</f>
        <v>0</v>
      </c>
      <c r="W1214" s="4" t="s">
        <v>94</v>
      </c>
      <c r="X1214" s="4" t="s">
        <v>94</v>
      </c>
      <c r="Y1214" s="4" t="s">
        <v>94</v>
      </c>
      <c r="Z1214" s="4" t="s">
        <v>95</v>
      </c>
      <c r="AA1214" s="4" t="s">
        <v>95</v>
      </c>
      <c r="AB1214" s="4" t="s">
        <v>95</v>
      </c>
      <c r="AC1214" s="4" t="s">
        <v>91</v>
      </c>
      <c r="AD1214" s="4" t="s">
        <v>91</v>
      </c>
      <c r="AE1214" s="4">
        <v>0</v>
      </c>
      <c r="AF1214" s="4">
        <v>0</v>
      </c>
      <c r="AG1214" s="4">
        <f>tussenblad!J1203</f>
        <v>0</v>
      </c>
      <c r="AH1214" s="4">
        <f>tussenblad!I1203</f>
        <v>0</v>
      </c>
    </row>
    <row r="1215" spans="1:34" x14ac:dyDescent="0.2">
      <c r="A1215" s="4" t="s">
        <v>93</v>
      </c>
      <c r="B1215" s="4" t="str">
        <f>IF(C1215=0,"&lt;BLANK&gt;",Basisgegevens!$F$3)</f>
        <v>&lt;BLANK&gt;</v>
      </c>
      <c r="C1215" s="4">
        <f>tussenblad!E1204</f>
        <v>0</v>
      </c>
      <c r="D1215" s="4">
        <f>tussenblad!H1204</f>
        <v>0</v>
      </c>
      <c r="E1215" s="25">
        <f>tussenblad!N1204</f>
        <v>0</v>
      </c>
      <c r="F1215" s="4">
        <f>tussenblad!O1204</f>
        <v>0</v>
      </c>
      <c r="G1215" s="4">
        <f>tussenblad!P1204</f>
        <v>0</v>
      </c>
      <c r="H1215" s="25">
        <f>tussenblad!BT1204</f>
        <v>0</v>
      </c>
      <c r="I1215" s="4">
        <f>tussenblad!Q1204</f>
        <v>0</v>
      </c>
      <c r="J1215" s="26">
        <f>tussenblad!R1204</f>
        <v>0</v>
      </c>
      <c r="K1215" s="4">
        <f>IF(tussenblad!$F1204="HC","",tussenblad!F1204)</f>
        <v>0</v>
      </c>
      <c r="L1215" s="4">
        <f>IF(tussenblad!$F1204="HC",1,0)</f>
        <v>0</v>
      </c>
      <c r="M1215" s="4" t="str">
        <f>IF(tussenblad!V1204="Uit",2,"")</f>
        <v/>
      </c>
      <c r="N1215" s="4">
        <f>tussenblad!W1204</f>
        <v>0</v>
      </c>
      <c r="O1215" s="4">
        <f>tussenblad!BV1204</f>
        <v>0</v>
      </c>
      <c r="P1215" s="4">
        <f>tussenblad!BW1204</f>
        <v>0</v>
      </c>
      <c r="Q1215" s="4">
        <f>tussenblad!BX1204</f>
        <v>0</v>
      </c>
      <c r="R1215" s="4">
        <f>tussenblad!BY1204</f>
        <v>0</v>
      </c>
      <c r="S1215" s="4">
        <f>tussenblad!BZ1204</f>
        <v>0</v>
      </c>
      <c r="T1215" s="4">
        <f>tussenblad!CA1204</f>
        <v>0</v>
      </c>
      <c r="U1215" s="4">
        <f>tussenblad!CB1204</f>
        <v>0</v>
      </c>
      <c r="V1215" s="4">
        <f>tussenblad!CC1204</f>
        <v>0</v>
      </c>
      <c r="W1215" s="4" t="s">
        <v>94</v>
      </c>
      <c r="X1215" s="4" t="s">
        <v>94</v>
      </c>
      <c r="Y1215" s="4" t="s">
        <v>94</v>
      </c>
      <c r="Z1215" s="4" t="s">
        <v>95</v>
      </c>
      <c r="AA1215" s="4" t="s">
        <v>95</v>
      </c>
      <c r="AB1215" s="4" t="s">
        <v>95</v>
      </c>
      <c r="AC1215" s="4" t="s">
        <v>91</v>
      </c>
      <c r="AD1215" s="4" t="s">
        <v>91</v>
      </c>
      <c r="AE1215" s="4">
        <v>0</v>
      </c>
      <c r="AF1215" s="4">
        <v>0</v>
      </c>
      <c r="AG1215" s="4">
        <f>tussenblad!J1204</f>
        <v>0</v>
      </c>
      <c r="AH1215" s="4">
        <f>tussenblad!I1204</f>
        <v>0</v>
      </c>
    </row>
    <row r="1216" spans="1:34" x14ac:dyDescent="0.2">
      <c r="A1216" s="4" t="s">
        <v>93</v>
      </c>
      <c r="B1216" s="4" t="str">
        <f>IF(C1216=0,"&lt;BLANK&gt;",Basisgegevens!$F$3)</f>
        <v>&lt;BLANK&gt;</v>
      </c>
      <c r="C1216" s="4">
        <f>tussenblad!E1205</f>
        <v>0</v>
      </c>
      <c r="D1216" s="4">
        <f>tussenblad!H1205</f>
        <v>0</v>
      </c>
      <c r="E1216" s="25">
        <f>tussenblad!N1205</f>
        <v>0</v>
      </c>
      <c r="F1216" s="4">
        <f>tussenblad!O1205</f>
        <v>0</v>
      </c>
      <c r="G1216" s="4">
        <f>tussenblad!P1205</f>
        <v>0</v>
      </c>
      <c r="H1216" s="25">
        <f>tussenblad!BT1205</f>
        <v>0</v>
      </c>
      <c r="I1216" s="4">
        <f>tussenblad!Q1205</f>
        <v>0</v>
      </c>
      <c r="J1216" s="26">
        <f>tussenblad!R1205</f>
        <v>0</v>
      </c>
      <c r="K1216" s="4">
        <f>IF(tussenblad!$F1205="HC","",tussenblad!F1205)</f>
        <v>0</v>
      </c>
      <c r="L1216" s="4">
        <f>IF(tussenblad!$F1205="HC",1,0)</f>
        <v>0</v>
      </c>
      <c r="M1216" s="4" t="str">
        <f>IF(tussenblad!V1205="Uit",2,"")</f>
        <v/>
      </c>
      <c r="N1216" s="4">
        <f>tussenblad!W1205</f>
        <v>0</v>
      </c>
      <c r="O1216" s="4">
        <f>tussenblad!BV1205</f>
        <v>0</v>
      </c>
      <c r="P1216" s="4">
        <f>tussenblad!BW1205</f>
        <v>0</v>
      </c>
      <c r="Q1216" s="4">
        <f>tussenblad!BX1205</f>
        <v>0</v>
      </c>
      <c r="R1216" s="4">
        <f>tussenblad!BY1205</f>
        <v>0</v>
      </c>
      <c r="S1216" s="4">
        <f>tussenblad!BZ1205</f>
        <v>0</v>
      </c>
      <c r="T1216" s="4">
        <f>tussenblad!CA1205</f>
        <v>0</v>
      </c>
      <c r="U1216" s="4">
        <f>tussenblad!CB1205</f>
        <v>0</v>
      </c>
      <c r="V1216" s="4">
        <f>tussenblad!CC1205</f>
        <v>0</v>
      </c>
      <c r="W1216" s="4" t="s">
        <v>94</v>
      </c>
      <c r="X1216" s="4" t="s">
        <v>94</v>
      </c>
      <c r="Y1216" s="4" t="s">
        <v>94</v>
      </c>
      <c r="Z1216" s="4" t="s">
        <v>95</v>
      </c>
      <c r="AA1216" s="4" t="s">
        <v>95</v>
      </c>
      <c r="AB1216" s="4" t="s">
        <v>95</v>
      </c>
      <c r="AC1216" s="4" t="s">
        <v>91</v>
      </c>
      <c r="AD1216" s="4" t="s">
        <v>91</v>
      </c>
      <c r="AE1216" s="4">
        <v>0</v>
      </c>
      <c r="AF1216" s="4">
        <v>0</v>
      </c>
      <c r="AG1216" s="4">
        <f>tussenblad!J1205</f>
        <v>0</v>
      </c>
      <c r="AH1216" s="4">
        <f>tussenblad!I1205</f>
        <v>0</v>
      </c>
    </row>
    <row r="1217" spans="1:34" x14ac:dyDescent="0.2">
      <c r="A1217" s="4" t="s">
        <v>93</v>
      </c>
      <c r="B1217" s="4" t="str">
        <f>IF(C1217=0,"&lt;BLANK&gt;",Basisgegevens!$F$3)</f>
        <v>&lt;BLANK&gt;</v>
      </c>
      <c r="C1217" s="4">
        <f>tussenblad!E1206</f>
        <v>0</v>
      </c>
      <c r="D1217" s="4">
        <f>tussenblad!H1206</f>
        <v>0</v>
      </c>
      <c r="E1217" s="25">
        <f>tussenblad!N1206</f>
        <v>0</v>
      </c>
      <c r="F1217" s="4">
        <f>tussenblad!O1206</f>
        <v>0</v>
      </c>
      <c r="G1217" s="4">
        <f>tussenblad!P1206</f>
        <v>0</v>
      </c>
      <c r="H1217" s="25">
        <f>tussenblad!BT1206</f>
        <v>0</v>
      </c>
      <c r="I1217" s="4">
        <f>tussenblad!Q1206</f>
        <v>0</v>
      </c>
      <c r="J1217" s="26">
        <f>tussenblad!R1206</f>
        <v>0</v>
      </c>
      <c r="K1217" s="4">
        <f>IF(tussenblad!$F1206="HC","",tussenblad!F1206)</f>
        <v>0</v>
      </c>
      <c r="L1217" s="4">
        <f>IF(tussenblad!$F1206="HC",1,0)</f>
        <v>0</v>
      </c>
      <c r="M1217" s="4" t="str">
        <f>IF(tussenblad!V1206="Uit",2,"")</f>
        <v/>
      </c>
      <c r="N1217" s="4">
        <f>tussenblad!W1206</f>
        <v>0</v>
      </c>
      <c r="O1217" s="4">
        <f>tussenblad!BV1206</f>
        <v>0</v>
      </c>
      <c r="P1217" s="4">
        <f>tussenblad!BW1206</f>
        <v>0</v>
      </c>
      <c r="Q1217" s="4">
        <f>tussenblad!BX1206</f>
        <v>0</v>
      </c>
      <c r="R1217" s="4">
        <f>tussenblad!BY1206</f>
        <v>0</v>
      </c>
      <c r="S1217" s="4">
        <f>tussenblad!BZ1206</f>
        <v>0</v>
      </c>
      <c r="T1217" s="4">
        <f>tussenblad!CA1206</f>
        <v>0</v>
      </c>
      <c r="U1217" s="4">
        <f>tussenblad!CB1206</f>
        <v>0</v>
      </c>
      <c r="V1217" s="4">
        <f>tussenblad!CC1206</f>
        <v>0</v>
      </c>
      <c r="W1217" s="4" t="s">
        <v>94</v>
      </c>
      <c r="X1217" s="4" t="s">
        <v>94</v>
      </c>
      <c r="Y1217" s="4" t="s">
        <v>94</v>
      </c>
      <c r="Z1217" s="4" t="s">
        <v>95</v>
      </c>
      <c r="AA1217" s="4" t="s">
        <v>95</v>
      </c>
      <c r="AB1217" s="4" t="s">
        <v>95</v>
      </c>
      <c r="AC1217" s="4" t="s">
        <v>91</v>
      </c>
      <c r="AD1217" s="4" t="s">
        <v>91</v>
      </c>
      <c r="AE1217" s="4">
        <v>0</v>
      </c>
      <c r="AF1217" s="4">
        <v>0</v>
      </c>
      <c r="AG1217" s="4">
        <f>tussenblad!J1206</f>
        <v>0</v>
      </c>
      <c r="AH1217" s="4">
        <f>tussenblad!I1206</f>
        <v>0</v>
      </c>
    </row>
    <row r="1218" spans="1:34" x14ac:dyDescent="0.2">
      <c r="A1218" s="4" t="s">
        <v>93</v>
      </c>
      <c r="B1218" s="4" t="str">
        <f>IF(C1218=0,"&lt;BLANK&gt;",Basisgegevens!$F$3)</f>
        <v>&lt;BLANK&gt;</v>
      </c>
      <c r="C1218" s="4">
        <f>tussenblad!E1207</f>
        <v>0</v>
      </c>
      <c r="D1218" s="4">
        <f>tussenblad!H1207</f>
        <v>0</v>
      </c>
      <c r="E1218" s="25">
        <f>tussenblad!N1207</f>
        <v>0</v>
      </c>
      <c r="F1218" s="4">
        <f>tussenblad!O1207</f>
        <v>0</v>
      </c>
      <c r="G1218" s="4">
        <f>tussenblad!P1207</f>
        <v>0</v>
      </c>
      <c r="H1218" s="25">
        <f>tussenblad!BT1207</f>
        <v>0</v>
      </c>
      <c r="I1218" s="4">
        <f>tussenblad!Q1207</f>
        <v>0</v>
      </c>
      <c r="J1218" s="26">
        <f>tussenblad!R1207</f>
        <v>0</v>
      </c>
      <c r="K1218" s="4">
        <f>IF(tussenblad!$F1207="HC","",tussenblad!F1207)</f>
        <v>0</v>
      </c>
      <c r="L1218" s="4">
        <f>IF(tussenblad!$F1207="HC",1,0)</f>
        <v>0</v>
      </c>
      <c r="M1218" s="4" t="str">
        <f>IF(tussenblad!V1207="Uit",2,"")</f>
        <v/>
      </c>
      <c r="N1218" s="4">
        <f>tussenblad!W1207</f>
        <v>0</v>
      </c>
      <c r="O1218" s="4">
        <f>tussenblad!BV1207</f>
        <v>0</v>
      </c>
      <c r="P1218" s="4">
        <f>tussenblad!BW1207</f>
        <v>0</v>
      </c>
      <c r="Q1218" s="4">
        <f>tussenblad!BX1207</f>
        <v>0</v>
      </c>
      <c r="R1218" s="4">
        <f>tussenblad!BY1207</f>
        <v>0</v>
      </c>
      <c r="S1218" s="4">
        <f>tussenblad!BZ1207</f>
        <v>0</v>
      </c>
      <c r="T1218" s="4">
        <f>tussenblad!CA1207</f>
        <v>0</v>
      </c>
      <c r="U1218" s="4">
        <f>tussenblad!CB1207</f>
        <v>0</v>
      </c>
      <c r="V1218" s="4">
        <f>tussenblad!CC1207</f>
        <v>0</v>
      </c>
      <c r="W1218" s="4" t="s">
        <v>94</v>
      </c>
      <c r="X1218" s="4" t="s">
        <v>94</v>
      </c>
      <c r="Y1218" s="4" t="s">
        <v>94</v>
      </c>
      <c r="Z1218" s="4" t="s">
        <v>95</v>
      </c>
      <c r="AA1218" s="4" t="s">
        <v>95</v>
      </c>
      <c r="AB1218" s="4" t="s">
        <v>95</v>
      </c>
      <c r="AC1218" s="4" t="s">
        <v>91</v>
      </c>
      <c r="AD1218" s="4" t="s">
        <v>91</v>
      </c>
      <c r="AE1218" s="4">
        <v>0</v>
      </c>
      <c r="AF1218" s="4">
        <v>0</v>
      </c>
      <c r="AG1218" s="4">
        <f>tussenblad!J1207</f>
        <v>0</v>
      </c>
      <c r="AH1218" s="4">
        <f>tussenblad!I1207</f>
        <v>0</v>
      </c>
    </row>
    <row r="1219" spans="1:34" x14ac:dyDescent="0.2">
      <c r="A1219" s="4" t="s">
        <v>93</v>
      </c>
      <c r="B1219" s="4" t="str">
        <f>IF(C1219=0,"&lt;BLANK&gt;",Basisgegevens!$F$3)</f>
        <v>&lt;BLANK&gt;</v>
      </c>
      <c r="C1219" s="4">
        <f>tussenblad!E1208</f>
        <v>0</v>
      </c>
      <c r="D1219" s="4">
        <f>tussenblad!H1208</f>
        <v>0</v>
      </c>
      <c r="E1219" s="25">
        <f>tussenblad!N1208</f>
        <v>0</v>
      </c>
      <c r="F1219" s="4">
        <f>tussenblad!O1208</f>
        <v>0</v>
      </c>
      <c r="G1219" s="4">
        <f>tussenblad!P1208</f>
        <v>0</v>
      </c>
      <c r="H1219" s="25">
        <f>tussenblad!BT1208</f>
        <v>0</v>
      </c>
      <c r="I1219" s="4">
        <f>tussenblad!Q1208</f>
        <v>0</v>
      </c>
      <c r="J1219" s="26">
        <f>tussenblad!R1208</f>
        <v>0</v>
      </c>
      <c r="K1219" s="4">
        <f>IF(tussenblad!$F1208="HC","",tussenblad!F1208)</f>
        <v>0</v>
      </c>
      <c r="L1219" s="4">
        <f>IF(tussenblad!$F1208="HC",1,0)</f>
        <v>0</v>
      </c>
      <c r="M1219" s="4" t="str">
        <f>IF(tussenblad!V1208="Uit",2,"")</f>
        <v/>
      </c>
      <c r="N1219" s="4">
        <f>tussenblad!W1208</f>
        <v>0</v>
      </c>
      <c r="O1219" s="4">
        <f>tussenblad!BV1208</f>
        <v>0</v>
      </c>
      <c r="P1219" s="4">
        <f>tussenblad!BW1208</f>
        <v>0</v>
      </c>
      <c r="Q1219" s="4">
        <f>tussenblad!BX1208</f>
        <v>0</v>
      </c>
      <c r="R1219" s="4">
        <f>tussenblad!BY1208</f>
        <v>0</v>
      </c>
      <c r="S1219" s="4">
        <f>tussenblad!BZ1208</f>
        <v>0</v>
      </c>
      <c r="T1219" s="4">
        <f>tussenblad!CA1208</f>
        <v>0</v>
      </c>
      <c r="U1219" s="4">
        <f>tussenblad!CB1208</f>
        <v>0</v>
      </c>
      <c r="V1219" s="4">
        <f>tussenblad!CC1208</f>
        <v>0</v>
      </c>
      <c r="W1219" s="4" t="s">
        <v>94</v>
      </c>
      <c r="X1219" s="4" t="s">
        <v>94</v>
      </c>
      <c r="Y1219" s="4" t="s">
        <v>94</v>
      </c>
      <c r="Z1219" s="4" t="s">
        <v>95</v>
      </c>
      <c r="AA1219" s="4" t="s">
        <v>95</v>
      </c>
      <c r="AB1219" s="4" t="s">
        <v>95</v>
      </c>
      <c r="AC1219" s="4" t="s">
        <v>91</v>
      </c>
      <c r="AD1219" s="4" t="s">
        <v>91</v>
      </c>
      <c r="AE1219" s="4">
        <v>0</v>
      </c>
      <c r="AF1219" s="4">
        <v>0</v>
      </c>
      <c r="AG1219" s="4">
        <f>tussenblad!J1208</f>
        <v>0</v>
      </c>
      <c r="AH1219" s="4">
        <f>tussenblad!I1208</f>
        <v>0</v>
      </c>
    </row>
    <row r="1220" spans="1:34" x14ac:dyDescent="0.2">
      <c r="A1220" s="4" t="s">
        <v>93</v>
      </c>
      <c r="B1220" s="4" t="str">
        <f>IF(C1220=0,"&lt;BLANK&gt;",Basisgegevens!$F$3)</f>
        <v>&lt;BLANK&gt;</v>
      </c>
      <c r="C1220" s="4">
        <f>tussenblad!E1209</f>
        <v>0</v>
      </c>
      <c r="D1220" s="4">
        <f>tussenblad!H1209</f>
        <v>0</v>
      </c>
      <c r="E1220" s="25">
        <f>tussenblad!N1209</f>
        <v>0</v>
      </c>
      <c r="F1220" s="4">
        <f>tussenblad!O1209</f>
        <v>0</v>
      </c>
      <c r="G1220" s="4">
        <f>tussenblad!P1209</f>
        <v>0</v>
      </c>
      <c r="H1220" s="25">
        <f>tussenblad!BT1209</f>
        <v>0</v>
      </c>
      <c r="I1220" s="4">
        <f>tussenblad!Q1209</f>
        <v>0</v>
      </c>
      <c r="J1220" s="26">
        <f>tussenblad!R1209</f>
        <v>0</v>
      </c>
      <c r="K1220" s="4">
        <f>IF(tussenblad!$F1209="HC","",tussenblad!F1209)</f>
        <v>0</v>
      </c>
      <c r="L1220" s="4">
        <f>IF(tussenblad!$F1209="HC",1,0)</f>
        <v>0</v>
      </c>
      <c r="M1220" s="4" t="str">
        <f>IF(tussenblad!V1209="Uit",2,"")</f>
        <v/>
      </c>
      <c r="N1220" s="4">
        <f>tussenblad!W1209</f>
        <v>0</v>
      </c>
      <c r="O1220" s="4">
        <f>tussenblad!BV1209</f>
        <v>0</v>
      </c>
      <c r="P1220" s="4">
        <f>tussenblad!BW1209</f>
        <v>0</v>
      </c>
      <c r="Q1220" s="4">
        <f>tussenblad!BX1209</f>
        <v>0</v>
      </c>
      <c r="R1220" s="4">
        <f>tussenblad!BY1209</f>
        <v>0</v>
      </c>
      <c r="S1220" s="4">
        <f>tussenblad!BZ1209</f>
        <v>0</v>
      </c>
      <c r="T1220" s="4">
        <f>tussenblad!CA1209</f>
        <v>0</v>
      </c>
      <c r="U1220" s="4">
        <f>tussenblad!CB1209</f>
        <v>0</v>
      </c>
      <c r="V1220" s="4">
        <f>tussenblad!CC1209</f>
        <v>0</v>
      </c>
      <c r="W1220" s="4" t="s">
        <v>94</v>
      </c>
      <c r="X1220" s="4" t="s">
        <v>94</v>
      </c>
      <c r="Y1220" s="4" t="s">
        <v>94</v>
      </c>
      <c r="Z1220" s="4" t="s">
        <v>95</v>
      </c>
      <c r="AA1220" s="4" t="s">
        <v>95</v>
      </c>
      <c r="AB1220" s="4" t="s">
        <v>95</v>
      </c>
      <c r="AC1220" s="4" t="s">
        <v>91</v>
      </c>
      <c r="AD1220" s="4" t="s">
        <v>91</v>
      </c>
      <c r="AE1220" s="4">
        <v>0</v>
      </c>
      <c r="AF1220" s="4">
        <v>0</v>
      </c>
      <c r="AG1220" s="4">
        <f>tussenblad!J1209</f>
        <v>0</v>
      </c>
      <c r="AH1220" s="4">
        <f>tussenblad!I1209</f>
        <v>0</v>
      </c>
    </row>
    <row r="1221" spans="1:34" x14ac:dyDescent="0.2">
      <c r="A1221" s="4" t="s">
        <v>93</v>
      </c>
      <c r="B1221" s="4" t="str">
        <f>IF(C1221=0,"&lt;BLANK&gt;",Basisgegevens!$F$3)</f>
        <v>&lt;BLANK&gt;</v>
      </c>
      <c r="C1221" s="4">
        <f>tussenblad!E1210</f>
        <v>0</v>
      </c>
      <c r="D1221" s="4">
        <f>tussenblad!H1210</f>
        <v>0</v>
      </c>
      <c r="E1221" s="25">
        <f>tussenblad!N1210</f>
        <v>0</v>
      </c>
      <c r="F1221" s="4">
        <f>tussenblad!O1210</f>
        <v>0</v>
      </c>
      <c r="G1221" s="4">
        <f>tussenblad!P1210</f>
        <v>0</v>
      </c>
      <c r="H1221" s="25">
        <f>tussenblad!BT1210</f>
        <v>0</v>
      </c>
      <c r="I1221" s="4">
        <f>tussenblad!Q1210</f>
        <v>0</v>
      </c>
      <c r="J1221" s="26">
        <f>tussenblad!R1210</f>
        <v>0</v>
      </c>
      <c r="K1221" s="4">
        <f>IF(tussenblad!$F1210="HC","",tussenblad!F1210)</f>
        <v>0</v>
      </c>
      <c r="L1221" s="4">
        <f>IF(tussenblad!$F1210="HC",1,0)</f>
        <v>0</v>
      </c>
      <c r="M1221" s="4" t="str">
        <f>IF(tussenblad!V1210="Uit",2,"")</f>
        <v/>
      </c>
      <c r="N1221" s="4">
        <f>tussenblad!W1210</f>
        <v>0</v>
      </c>
      <c r="O1221" s="4">
        <f>tussenblad!BV1210</f>
        <v>0</v>
      </c>
      <c r="P1221" s="4">
        <f>tussenblad!BW1210</f>
        <v>0</v>
      </c>
      <c r="Q1221" s="4">
        <f>tussenblad!BX1210</f>
        <v>0</v>
      </c>
      <c r="R1221" s="4">
        <f>tussenblad!BY1210</f>
        <v>0</v>
      </c>
      <c r="S1221" s="4">
        <f>tussenblad!BZ1210</f>
        <v>0</v>
      </c>
      <c r="T1221" s="4">
        <f>tussenblad!CA1210</f>
        <v>0</v>
      </c>
      <c r="U1221" s="4">
        <f>tussenblad!CB1210</f>
        <v>0</v>
      </c>
      <c r="V1221" s="4">
        <f>tussenblad!CC1210</f>
        <v>0</v>
      </c>
      <c r="W1221" s="4" t="s">
        <v>94</v>
      </c>
      <c r="X1221" s="4" t="s">
        <v>94</v>
      </c>
      <c r="Y1221" s="4" t="s">
        <v>94</v>
      </c>
      <c r="Z1221" s="4" t="s">
        <v>95</v>
      </c>
      <c r="AA1221" s="4" t="s">
        <v>95</v>
      </c>
      <c r="AB1221" s="4" t="s">
        <v>95</v>
      </c>
      <c r="AC1221" s="4" t="s">
        <v>91</v>
      </c>
      <c r="AD1221" s="4" t="s">
        <v>91</v>
      </c>
      <c r="AE1221" s="4">
        <v>0</v>
      </c>
      <c r="AF1221" s="4">
        <v>0</v>
      </c>
      <c r="AG1221" s="4">
        <f>tussenblad!J1210</f>
        <v>0</v>
      </c>
      <c r="AH1221" s="4">
        <f>tussenblad!I1210</f>
        <v>0</v>
      </c>
    </row>
    <row r="1222" spans="1:34" x14ac:dyDescent="0.2">
      <c r="A1222" s="4" t="s">
        <v>93</v>
      </c>
      <c r="B1222" s="4" t="str">
        <f>IF(C1222=0,"&lt;BLANK&gt;",Basisgegevens!$F$3)</f>
        <v>&lt;BLANK&gt;</v>
      </c>
      <c r="C1222" s="4">
        <f>tussenblad!E1211</f>
        <v>0</v>
      </c>
      <c r="D1222" s="4">
        <f>tussenblad!H1211</f>
        <v>0</v>
      </c>
      <c r="E1222" s="25">
        <f>tussenblad!N1211</f>
        <v>0</v>
      </c>
      <c r="F1222" s="4">
        <f>tussenblad!O1211</f>
        <v>0</v>
      </c>
      <c r="G1222" s="4">
        <f>tussenblad!P1211</f>
        <v>0</v>
      </c>
      <c r="H1222" s="25">
        <f>tussenblad!BT1211</f>
        <v>0</v>
      </c>
      <c r="I1222" s="4">
        <f>tussenblad!Q1211</f>
        <v>0</v>
      </c>
      <c r="J1222" s="26">
        <f>tussenblad!R1211</f>
        <v>0</v>
      </c>
      <c r="K1222" s="4">
        <f>IF(tussenblad!$F1211="HC","",tussenblad!F1211)</f>
        <v>0</v>
      </c>
      <c r="L1222" s="4">
        <f>IF(tussenblad!$F1211="HC",1,0)</f>
        <v>0</v>
      </c>
      <c r="M1222" s="4" t="str">
        <f>IF(tussenblad!V1211="Uit",2,"")</f>
        <v/>
      </c>
      <c r="N1222" s="4">
        <f>tussenblad!W1211</f>
        <v>0</v>
      </c>
      <c r="O1222" s="4">
        <f>tussenblad!BV1211</f>
        <v>0</v>
      </c>
      <c r="P1222" s="4">
        <f>tussenblad!BW1211</f>
        <v>0</v>
      </c>
      <c r="Q1222" s="4">
        <f>tussenblad!BX1211</f>
        <v>0</v>
      </c>
      <c r="R1222" s="4">
        <f>tussenblad!BY1211</f>
        <v>0</v>
      </c>
      <c r="S1222" s="4">
        <f>tussenblad!BZ1211</f>
        <v>0</v>
      </c>
      <c r="T1222" s="4">
        <f>tussenblad!CA1211</f>
        <v>0</v>
      </c>
      <c r="U1222" s="4">
        <f>tussenblad!CB1211</f>
        <v>0</v>
      </c>
      <c r="V1222" s="4">
        <f>tussenblad!CC1211</f>
        <v>0</v>
      </c>
      <c r="W1222" s="4" t="s">
        <v>94</v>
      </c>
      <c r="X1222" s="4" t="s">
        <v>94</v>
      </c>
      <c r="Y1222" s="4" t="s">
        <v>94</v>
      </c>
      <c r="Z1222" s="4" t="s">
        <v>95</v>
      </c>
      <c r="AA1222" s="4" t="s">
        <v>95</v>
      </c>
      <c r="AB1222" s="4" t="s">
        <v>95</v>
      </c>
      <c r="AC1222" s="4" t="s">
        <v>91</v>
      </c>
      <c r="AD1222" s="4" t="s">
        <v>91</v>
      </c>
      <c r="AE1222" s="4">
        <v>0</v>
      </c>
      <c r="AF1222" s="4">
        <v>0</v>
      </c>
      <c r="AG1222" s="4">
        <f>tussenblad!J1211</f>
        <v>0</v>
      </c>
      <c r="AH1222" s="4">
        <f>tussenblad!I1211</f>
        <v>0</v>
      </c>
    </row>
    <row r="1223" spans="1:34" x14ac:dyDescent="0.2">
      <c r="A1223" s="4" t="s">
        <v>93</v>
      </c>
      <c r="B1223" s="4" t="str">
        <f>IF(C1223=0,"&lt;BLANK&gt;",Basisgegevens!$F$3)</f>
        <v>&lt;BLANK&gt;</v>
      </c>
      <c r="C1223" s="4">
        <f>tussenblad!E1212</f>
        <v>0</v>
      </c>
      <c r="D1223" s="4">
        <f>tussenblad!H1212</f>
        <v>0</v>
      </c>
      <c r="E1223" s="25">
        <f>tussenblad!N1212</f>
        <v>0</v>
      </c>
      <c r="F1223" s="4">
        <f>tussenblad!O1212</f>
        <v>0</v>
      </c>
      <c r="G1223" s="4">
        <f>tussenblad!P1212</f>
        <v>0</v>
      </c>
      <c r="H1223" s="25">
        <f>tussenblad!BT1212</f>
        <v>0</v>
      </c>
      <c r="I1223" s="4">
        <f>tussenblad!Q1212</f>
        <v>0</v>
      </c>
      <c r="J1223" s="26">
        <f>tussenblad!R1212</f>
        <v>0</v>
      </c>
      <c r="K1223" s="4">
        <f>IF(tussenblad!$F1212="HC","",tussenblad!F1212)</f>
        <v>0</v>
      </c>
      <c r="L1223" s="4">
        <f>IF(tussenblad!$F1212="HC",1,0)</f>
        <v>0</v>
      </c>
      <c r="M1223" s="4" t="str">
        <f>IF(tussenblad!V1212="Uit",2,"")</f>
        <v/>
      </c>
      <c r="N1223" s="4">
        <f>tussenblad!W1212</f>
        <v>0</v>
      </c>
      <c r="O1223" s="4">
        <f>tussenblad!BV1212</f>
        <v>0</v>
      </c>
      <c r="P1223" s="4">
        <f>tussenblad!BW1212</f>
        <v>0</v>
      </c>
      <c r="Q1223" s="4">
        <f>tussenblad!BX1212</f>
        <v>0</v>
      </c>
      <c r="R1223" s="4">
        <f>tussenblad!BY1212</f>
        <v>0</v>
      </c>
      <c r="S1223" s="4">
        <f>tussenblad!BZ1212</f>
        <v>0</v>
      </c>
      <c r="T1223" s="4">
        <f>tussenblad!CA1212</f>
        <v>0</v>
      </c>
      <c r="U1223" s="4">
        <f>tussenblad!CB1212</f>
        <v>0</v>
      </c>
      <c r="V1223" s="4">
        <f>tussenblad!CC1212</f>
        <v>0</v>
      </c>
      <c r="W1223" s="4" t="s">
        <v>94</v>
      </c>
      <c r="X1223" s="4" t="s">
        <v>94</v>
      </c>
      <c r="Y1223" s="4" t="s">
        <v>94</v>
      </c>
      <c r="Z1223" s="4" t="s">
        <v>95</v>
      </c>
      <c r="AA1223" s="4" t="s">
        <v>95</v>
      </c>
      <c r="AB1223" s="4" t="s">
        <v>95</v>
      </c>
      <c r="AC1223" s="4" t="s">
        <v>91</v>
      </c>
      <c r="AD1223" s="4" t="s">
        <v>91</v>
      </c>
      <c r="AE1223" s="4">
        <v>0</v>
      </c>
      <c r="AF1223" s="4">
        <v>0</v>
      </c>
      <c r="AG1223" s="4">
        <f>tussenblad!J1212</f>
        <v>0</v>
      </c>
      <c r="AH1223" s="4">
        <f>tussenblad!I1212</f>
        <v>0</v>
      </c>
    </row>
    <row r="1224" spans="1:34" x14ac:dyDescent="0.2">
      <c r="A1224" s="4" t="s">
        <v>93</v>
      </c>
      <c r="B1224" s="4" t="str">
        <f>IF(C1224=0,"&lt;BLANK&gt;",Basisgegevens!$F$3)</f>
        <v>&lt;BLANK&gt;</v>
      </c>
      <c r="C1224" s="4">
        <f>tussenblad!E1213</f>
        <v>0</v>
      </c>
      <c r="D1224" s="4">
        <f>tussenblad!H1213</f>
        <v>0</v>
      </c>
      <c r="E1224" s="25">
        <f>tussenblad!N1213</f>
        <v>0</v>
      </c>
      <c r="F1224" s="4">
        <f>tussenblad!O1213</f>
        <v>0</v>
      </c>
      <c r="G1224" s="4">
        <f>tussenblad!P1213</f>
        <v>0</v>
      </c>
      <c r="H1224" s="25">
        <f>tussenblad!BT1213</f>
        <v>0</v>
      </c>
      <c r="I1224" s="4">
        <f>tussenblad!Q1213</f>
        <v>0</v>
      </c>
      <c r="J1224" s="26">
        <f>tussenblad!R1213</f>
        <v>0</v>
      </c>
      <c r="K1224" s="4">
        <f>IF(tussenblad!$F1213="HC","",tussenblad!F1213)</f>
        <v>0</v>
      </c>
      <c r="L1224" s="4">
        <f>IF(tussenblad!$F1213="HC",1,0)</f>
        <v>0</v>
      </c>
      <c r="M1224" s="4" t="str">
        <f>IF(tussenblad!V1213="Uit",2,"")</f>
        <v/>
      </c>
      <c r="N1224" s="4">
        <f>tussenblad!W1213</f>
        <v>0</v>
      </c>
      <c r="O1224" s="4">
        <f>tussenblad!BV1213</f>
        <v>0</v>
      </c>
      <c r="P1224" s="4">
        <f>tussenblad!BW1213</f>
        <v>0</v>
      </c>
      <c r="Q1224" s="4">
        <f>tussenblad!BX1213</f>
        <v>0</v>
      </c>
      <c r="R1224" s="4">
        <f>tussenblad!BY1213</f>
        <v>0</v>
      </c>
      <c r="S1224" s="4">
        <f>tussenblad!BZ1213</f>
        <v>0</v>
      </c>
      <c r="T1224" s="4">
        <f>tussenblad!CA1213</f>
        <v>0</v>
      </c>
      <c r="U1224" s="4">
        <f>tussenblad!CB1213</f>
        <v>0</v>
      </c>
      <c r="V1224" s="4">
        <f>tussenblad!CC1213</f>
        <v>0</v>
      </c>
      <c r="W1224" s="4" t="s">
        <v>94</v>
      </c>
      <c r="X1224" s="4" t="s">
        <v>94</v>
      </c>
      <c r="Y1224" s="4" t="s">
        <v>94</v>
      </c>
      <c r="Z1224" s="4" t="s">
        <v>95</v>
      </c>
      <c r="AA1224" s="4" t="s">
        <v>95</v>
      </c>
      <c r="AB1224" s="4" t="s">
        <v>95</v>
      </c>
      <c r="AC1224" s="4" t="s">
        <v>91</v>
      </c>
      <c r="AD1224" s="4" t="s">
        <v>91</v>
      </c>
      <c r="AE1224" s="4">
        <v>0</v>
      </c>
      <c r="AF1224" s="4">
        <v>0</v>
      </c>
      <c r="AG1224" s="4">
        <f>tussenblad!J1213</f>
        <v>0</v>
      </c>
      <c r="AH1224" s="4">
        <f>tussenblad!I1213</f>
        <v>0</v>
      </c>
    </row>
    <row r="1225" spans="1:34" x14ac:dyDescent="0.2">
      <c r="A1225" s="4" t="s">
        <v>93</v>
      </c>
      <c r="B1225" s="4" t="str">
        <f>IF(C1225=0,"&lt;BLANK&gt;",Basisgegevens!$F$3)</f>
        <v>&lt;BLANK&gt;</v>
      </c>
      <c r="C1225" s="4">
        <f>tussenblad!E1214</f>
        <v>0</v>
      </c>
      <c r="D1225" s="4">
        <f>tussenblad!H1214</f>
        <v>0</v>
      </c>
      <c r="E1225" s="25">
        <f>tussenblad!N1214</f>
        <v>0</v>
      </c>
      <c r="F1225" s="4">
        <f>tussenblad!O1214</f>
        <v>0</v>
      </c>
      <c r="G1225" s="4">
        <f>tussenblad!P1214</f>
        <v>0</v>
      </c>
      <c r="H1225" s="25">
        <f>tussenblad!BT1214</f>
        <v>0</v>
      </c>
      <c r="I1225" s="4">
        <f>tussenblad!Q1214</f>
        <v>0</v>
      </c>
      <c r="J1225" s="26">
        <f>tussenblad!R1214</f>
        <v>0</v>
      </c>
      <c r="K1225" s="4">
        <f>IF(tussenblad!$F1214="HC","",tussenblad!F1214)</f>
        <v>0</v>
      </c>
      <c r="L1225" s="4">
        <f>IF(tussenblad!$F1214="HC",1,0)</f>
        <v>0</v>
      </c>
      <c r="M1225" s="4" t="str">
        <f>IF(tussenblad!V1214="Uit",2,"")</f>
        <v/>
      </c>
      <c r="N1225" s="4">
        <f>tussenblad!W1214</f>
        <v>0</v>
      </c>
      <c r="O1225" s="4">
        <f>tussenblad!BV1214</f>
        <v>0</v>
      </c>
      <c r="P1225" s="4">
        <f>tussenblad!BW1214</f>
        <v>0</v>
      </c>
      <c r="Q1225" s="4">
        <f>tussenblad!BX1214</f>
        <v>0</v>
      </c>
      <c r="R1225" s="4">
        <f>tussenblad!BY1214</f>
        <v>0</v>
      </c>
      <c r="S1225" s="4">
        <f>tussenblad!BZ1214</f>
        <v>0</v>
      </c>
      <c r="T1225" s="4">
        <f>tussenblad!CA1214</f>
        <v>0</v>
      </c>
      <c r="U1225" s="4">
        <f>tussenblad!CB1214</f>
        <v>0</v>
      </c>
      <c r="V1225" s="4">
        <f>tussenblad!CC1214</f>
        <v>0</v>
      </c>
      <c r="W1225" s="4" t="s">
        <v>94</v>
      </c>
      <c r="X1225" s="4" t="s">
        <v>94</v>
      </c>
      <c r="Y1225" s="4" t="s">
        <v>94</v>
      </c>
      <c r="Z1225" s="4" t="s">
        <v>95</v>
      </c>
      <c r="AA1225" s="4" t="s">
        <v>95</v>
      </c>
      <c r="AB1225" s="4" t="s">
        <v>95</v>
      </c>
      <c r="AC1225" s="4" t="s">
        <v>91</v>
      </c>
      <c r="AD1225" s="4" t="s">
        <v>91</v>
      </c>
      <c r="AE1225" s="4">
        <v>0</v>
      </c>
      <c r="AF1225" s="4">
        <v>0</v>
      </c>
      <c r="AG1225" s="4">
        <f>tussenblad!J1214</f>
        <v>0</v>
      </c>
      <c r="AH1225" s="4">
        <f>tussenblad!I1214</f>
        <v>0</v>
      </c>
    </row>
    <row r="1226" spans="1:34" x14ac:dyDescent="0.2">
      <c r="A1226" s="4" t="s">
        <v>93</v>
      </c>
      <c r="B1226" s="4" t="str">
        <f>IF(C1226=0,"&lt;BLANK&gt;",Basisgegevens!$F$3)</f>
        <v>&lt;BLANK&gt;</v>
      </c>
      <c r="C1226" s="4">
        <f>tussenblad!E1215</f>
        <v>0</v>
      </c>
      <c r="D1226" s="4">
        <f>tussenblad!H1215</f>
        <v>0</v>
      </c>
      <c r="E1226" s="25">
        <f>tussenblad!N1215</f>
        <v>0</v>
      </c>
      <c r="F1226" s="4">
        <f>tussenblad!O1215</f>
        <v>0</v>
      </c>
      <c r="G1226" s="4">
        <f>tussenblad!P1215</f>
        <v>0</v>
      </c>
      <c r="H1226" s="25">
        <f>tussenblad!BT1215</f>
        <v>0</v>
      </c>
      <c r="I1226" s="4">
        <f>tussenblad!Q1215</f>
        <v>0</v>
      </c>
      <c r="J1226" s="26">
        <f>tussenblad!R1215</f>
        <v>0</v>
      </c>
      <c r="K1226" s="4">
        <f>IF(tussenblad!$F1215="HC","",tussenblad!F1215)</f>
        <v>0</v>
      </c>
      <c r="L1226" s="4">
        <f>IF(tussenblad!$F1215="HC",1,0)</f>
        <v>0</v>
      </c>
      <c r="M1226" s="4" t="str">
        <f>IF(tussenblad!V1215="Uit",2,"")</f>
        <v/>
      </c>
      <c r="N1226" s="4">
        <f>tussenblad!W1215</f>
        <v>0</v>
      </c>
      <c r="O1226" s="4">
        <f>tussenblad!BV1215</f>
        <v>0</v>
      </c>
      <c r="P1226" s="4">
        <f>tussenblad!BW1215</f>
        <v>0</v>
      </c>
      <c r="Q1226" s="4">
        <f>tussenblad!BX1215</f>
        <v>0</v>
      </c>
      <c r="R1226" s="4">
        <f>tussenblad!BY1215</f>
        <v>0</v>
      </c>
      <c r="S1226" s="4">
        <f>tussenblad!BZ1215</f>
        <v>0</v>
      </c>
      <c r="T1226" s="4">
        <f>tussenblad!CA1215</f>
        <v>0</v>
      </c>
      <c r="U1226" s="4">
        <f>tussenblad!CB1215</f>
        <v>0</v>
      </c>
      <c r="V1226" s="4">
        <f>tussenblad!CC1215</f>
        <v>0</v>
      </c>
      <c r="W1226" s="4" t="s">
        <v>94</v>
      </c>
      <c r="X1226" s="4" t="s">
        <v>94</v>
      </c>
      <c r="Y1226" s="4" t="s">
        <v>94</v>
      </c>
      <c r="Z1226" s="4" t="s">
        <v>95</v>
      </c>
      <c r="AA1226" s="4" t="s">
        <v>95</v>
      </c>
      <c r="AB1226" s="4" t="s">
        <v>95</v>
      </c>
      <c r="AC1226" s="4" t="s">
        <v>91</v>
      </c>
      <c r="AD1226" s="4" t="s">
        <v>91</v>
      </c>
      <c r="AE1226" s="4">
        <v>0</v>
      </c>
      <c r="AF1226" s="4">
        <v>0</v>
      </c>
      <c r="AG1226" s="4">
        <f>tussenblad!J1215</f>
        <v>0</v>
      </c>
      <c r="AH1226" s="4">
        <f>tussenblad!I1215</f>
        <v>0</v>
      </c>
    </row>
    <row r="1227" spans="1:34" x14ac:dyDescent="0.2">
      <c r="A1227" s="4" t="s">
        <v>93</v>
      </c>
      <c r="B1227" s="4" t="str">
        <f>IF(C1227=0,"&lt;BLANK&gt;",Basisgegevens!$F$3)</f>
        <v>&lt;BLANK&gt;</v>
      </c>
      <c r="C1227" s="4">
        <f>tussenblad!E1216</f>
        <v>0</v>
      </c>
      <c r="D1227" s="4">
        <f>tussenblad!H1216</f>
        <v>0</v>
      </c>
      <c r="E1227" s="25">
        <f>tussenblad!N1216</f>
        <v>0</v>
      </c>
      <c r="F1227" s="4">
        <f>tussenblad!O1216</f>
        <v>0</v>
      </c>
      <c r="G1227" s="4">
        <f>tussenblad!P1216</f>
        <v>0</v>
      </c>
      <c r="H1227" s="25">
        <f>tussenblad!BT1216</f>
        <v>0</v>
      </c>
      <c r="I1227" s="4">
        <f>tussenblad!Q1216</f>
        <v>0</v>
      </c>
      <c r="J1227" s="26">
        <f>tussenblad!R1216</f>
        <v>0</v>
      </c>
      <c r="K1227" s="4">
        <f>IF(tussenblad!$F1216="HC","",tussenblad!F1216)</f>
        <v>0</v>
      </c>
      <c r="L1227" s="4">
        <f>IF(tussenblad!$F1216="HC",1,0)</f>
        <v>0</v>
      </c>
      <c r="M1227" s="4" t="str">
        <f>IF(tussenblad!V1216="Uit",2,"")</f>
        <v/>
      </c>
      <c r="N1227" s="4">
        <f>tussenblad!W1216</f>
        <v>0</v>
      </c>
      <c r="O1227" s="4">
        <f>tussenblad!BV1216</f>
        <v>0</v>
      </c>
      <c r="P1227" s="4">
        <f>tussenblad!BW1216</f>
        <v>0</v>
      </c>
      <c r="Q1227" s="4">
        <f>tussenblad!BX1216</f>
        <v>0</v>
      </c>
      <c r="R1227" s="4">
        <f>tussenblad!BY1216</f>
        <v>0</v>
      </c>
      <c r="S1227" s="4">
        <f>tussenblad!BZ1216</f>
        <v>0</v>
      </c>
      <c r="T1227" s="4">
        <f>tussenblad!CA1216</f>
        <v>0</v>
      </c>
      <c r="U1227" s="4">
        <f>tussenblad!CB1216</f>
        <v>0</v>
      </c>
      <c r="V1227" s="4">
        <f>tussenblad!CC1216</f>
        <v>0</v>
      </c>
      <c r="W1227" s="4" t="s">
        <v>94</v>
      </c>
      <c r="X1227" s="4" t="s">
        <v>94</v>
      </c>
      <c r="Y1227" s="4" t="s">
        <v>94</v>
      </c>
      <c r="Z1227" s="4" t="s">
        <v>95</v>
      </c>
      <c r="AA1227" s="4" t="s">
        <v>95</v>
      </c>
      <c r="AB1227" s="4" t="s">
        <v>95</v>
      </c>
      <c r="AC1227" s="4" t="s">
        <v>91</v>
      </c>
      <c r="AD1227" s="4" t="s">
        <v>91</v>
      </c>
      <c r="AE1227" s="4">
        <v>0</v>
      </c>
      <c r="AF1227" s="4">
        <v>0</v>
      </c>
      <c r="AG1227" s="4">
        <f>tussenblad!J1216</f>
        <v>0</v>
      </c>
      <c r="AH1227" s="4">
        <f>tussenblad!I1216</f>
        <v>0</v>
      </c>
    </row>
    <row r="1228" spans="1:34" x14ac:dyDescent="0.2">
      <c r="A1228" s="4" t="s">
        <v>93</v>
      </c>
      <c r="B1228" s="4" t="str">
        <f>IF(C1228=0,"&lt;BLANK&gt;",Basisgegevens!$F$3)</f>
        <v>&lt;BLANK&gt;</v>
      </c>
      <c r="C1228" s="4">
        <f>tussenblad!E1217</f>
        <v>0</v>
      </c>
      <c r="D1228" s="4">
        <f>tussenblad!H1217</f>
        <v>0</v>
      </c>
      <c r="E1228" s="25">
        <f>tussenblad!N1217</f>
        <v>0</v>
      </c>
      <c r="F1228" s="4">
        <f>tussenblad!O1217</f>
        <v>0</v>
      </c>
      <c r="G1228" s="4">
        <f>tussenblad!P1217</f>
        <v>0</v>
      </c>
      <c r="H1228" s="25">
        <f>tussenblad!BT1217</f>
        <v>0</v>
      </c>
      <c r="I1228" s="4">
        <f>tussenblad!Q1217</f>
        <v>0</v>
      </c>
      <c r="J1228" s="26">
        <f>tussenblad!R1217</f>
        <v>0</v>
      </c>
      <c r="K1228" s="4">
        <f>IF(tussenblad!$F1217="HC","",tussenblad!F1217)</f>
        <v>0</v>
      </c>
      <c r="L1228" s="4">
        <f>IF(tussenblad!$F1217="HC",1,0)</f>
        <v>0</v>
      </c>
      <c r="M1228" s="4" t="str">
        <f>IF(tussenblad!V1217="Uit",2,"")</f>
        <v/>
      </c>
      <c r="N1228" s="4">
        <f>tussenblad!W1217</f>
        <v>0</v>
      </c>
      <c r="O1228" s="4">
        <f>tussenblad!BV1217</f>
        <v>0</v>
      </c>
      <c r="P1228" s="4">
        <f>tussenblad!BW1217</f>
        <v>0</v>
      </c>
      <c r="Q1228" s="4">
        <f>tussenblad!BX1217</f>
        <v>0</v>
      </c>
      <c r="R1228" s="4">
        <f>tussenblad!BY1217</f>
        <v>0</v>
      </c>
      <c r="S1228" s="4">
        <f>tussenblad!BZ1217</f>
        <v>0</v>
      </c>
      <c r="T1228" s="4">
        <f>tussenblad!CA1217</f>
        <v>0</v>
      </c>
      <c r="U1228" s="4">
        <f>tussenblad!CB1217</f>
        <v>0</v>
      </c>
      <c r="V1228" s="4">
        <f>tussenblad!CC1217</f>
        <v>0</v>
      </c>
      <c r="W1228" s="4" t="s">
        <v>94</v>
      </c>
      <c r="X1228" s="4" t="s">
        <v>94</v>
      </c>
      <c r="Y1228" s="4" t="s">
        <v>94</v>
      </c>
      <c r="Z1228" s="4" t="s">
        <v>95</v>
      </c>
      <c r="AA1228" s="4" t="s">
        <v>95</v>
      </c>
      <c r="AB1228" s="4" t="s">
        <v>95</v>
      </c>
      <c r="AC1228" s="4" t="s">
        <v>91</v>
      </c>
      <c r="AD1228" s="4" t="s">
        <v>91</v>
      </c>
      <c r="AE1228" s="4">
        <v>0</v>
      </c>
      <c r="AF1228" s="4">
        <v>0</v>
      </c>
      <c r="AG1228" s="4">
        <f>tussenblad!J1217</f>
        <v>0</v>
      </c>
      <c r="AH1228" s="4">
        <f>tussenblad!I1217</f>
        <v>0</v>
      </c>
    </row>
    <row r="1229" spans="1:34" x14ac:dyDescent="0.2">
      <c r="A1229" s="4" t="s">
        <v>93</v>
      </c>
      <c r="B1229" s="4" t="str">
        <f>IF(C1229=0,"&lt;BLANK&gt;",Basisgegevens!$F$3)</f>
        <v>&lt;BLANK&gt;</v>
      </c>
      <c r="C1229" s="4">
        <f>tussenblad!E1218</f>
        <v>0</v>
      </c>
      <c r="D1229" s="4">
        <f>tussenblad!H1218</f>
        <v>0</v>
      </c>
      <c r="E1229" s="25">
        <f>tussenblad!N1218</f>
        <v>0</v>
      </c>
      <c r="F1229" s="4">
        <f>tussenblad!O1218</f>
        <v>0</v>
      </c>
      <c r="G1229" s="4">
        <f>tussenblad!P1218</f>
        <v>0</v>
      </c>
      <c r="H1229" s="25">
        <f>tussenblad!BT1218</f>
        <v>0</v>
      </c>
      <c r="I1229" s="4">
        <f>tussenblad!Q1218</f>
        <v>0</v>
      </c>
      <c r="J1229" s="26">
        <f>tussenblad!R1218</f>
        <v>0</v>
      </c>
      <c r="K1229" s="4">
        <f>IF(tussenblad!$F1218="HC","",tussenblad!F1218)</f>
        <v>0</v>
      </c>
      <c r="L1229" s="4">
        <f>IF(tussenblad!$F1218="HC",1,0)</f>
        <v>0</v>
      </c>
      <c r="M1229" s="4" t="str">
        <f>IF(tussenblad!V1218="Uit",2,"")</f>
        <v/>
      </c>
      <c r="N1229" s="4">
        <f>tussenblad!W1218</f>
        <v>0</v>
      </c>
      <c r="O1229" s="4">
        <f>tussenblad!BV1218</f>
        <v>0</v>
      </c>
      <c r="P1229" s="4">
        <f>tussenblad!BW1218</f>
        <v>0</v>
      </c>
      <c r="Q1229" s="4">
        <f>tussenblad!BX1218</f>
        <v>0</v>
      </c>
      <c r="R1229" s="4">
        <f>tussenblad!BY1218</f>
        <v>0</v>
      </c>
      <c r="S1229" s="4">
        <f>tussenblad!BZ1218</f>
        <v>0</v>
      </c>
      <c r="T1229" s="4">
        <f>tussenblad!CA1218</f>
        <v>0</v>
      </c>
      <c r="U1229" s="4">
        <f>tussenblad!CB1218</f>
        <v>0</v>
      </c>
      <c r="V1229" s="4">
        <f>tussenblad!CC1218</f>
        <v>0</v>
      </c>
      <c r="W1229" s="4" t="s">
        <v>94</v>
      </c>
      <c r="X1229" s="4" t="s">
        <v>94</v>
      </c>
      <c r="Y1229" s="4" t="s">
        <v>94</v>
      </c>
      <c r="Z1229" s="4" t="s">
        <v>95</v>
      </c>
      <c r="AA1229" s="4" t="s">
        <v>95</v>
      </c>
      <c r="AB1229" s="4" t="s">
        <v>95</v>
      </c>
      <c r="AC1229" s="4" t="s">
        <v>91</v>
      </c>
      <c r="AD1229" s="4" t="s">
        <v>91</v>
      </c>
      <c r="AE1229" s="4">
        <v>0</v>
      </c>
      <c r="AF1229" s="4">
        <v>0</v>
      </c>
      <c r="AG1229" s="4">
        <f>tussenblad!J1218</f>
        <v>0</v>
      </c>
      <c r="AH1229" s="4">
        <f>tussenblad!I1218</f>
        <v>0</v>
      </c>
    </row>
    <row r="1230" spans="1:34" x14ac:dyDescent="0.2">
      <c r="A1230" s="4" t="s">
        <v>93</v>
      </c>
      <c r="B1230" s="4" t="str">
        <f>IF(C1230=0,"&lt;BLANK&gt;",Basisgegevens!$F$3)</f>
        <v>&lt;BLANK&gt;</v>
      </c>
      <c r="C1230" s="4">
        <f>tussenblad!E1219</f>
        <v>0</v>
      </c>
      <c r="D1230" s="4">
        <f>tussenblad!H1219</f>
        <v>0</v>
      </c>
      <c r="E1230" s="25">
        <f>tussenblad!N1219</f>
        <v>0</v>
      </c>
      <c r="F1230" s="4">
        <f>tussenblad!O1219</f>
        <v>0</v>
      </c>
      <c r="G1230" s="4">
        <f>tussenblad!P1219</f>
        <v>0</v>
      </c>
      <c r="H1230" s="25">
        <f>tussenblad!BT1219</f>
        <v>0</v>
      </c>
      <c r="I1230" s="4">
        <f>tussenblad!Q1219</f>
        <v>0</v>
      </c>
      <c r="J1230" s="26">
        <f>tussenblad!R1219</f>
        <v>0</v>
      </c>
      <c r="K1230" s="4">
        <f>IF(tussenblad!$F1219="HC","",tussenblad!F1219)</f>
        <v>0</v>
      </c>
      <c r="L1230" s="4">
        <f>IF(tussenblad!$F1219="HC",1,0)</f>
        <v>0</v>
      </c>
      <c r="M1230" s="4" t="str">
        <f>IF(tussenblad!V1219="Uit",2,"")</f>
        <v/>
      </c>
      <c r="N1230" s="4">
        <f>tussenblad!W1219</f>
        <v>0</v>
      </c>
      <c r="O1230" s="4">
        <f>tussenblad!BV1219</f>
        <v>0</v>
      </c>
      <c r="P1230" s="4">
        <f>tussenblad!BW1219</f>
        <v>0</v>
      </c>
      <c r="Q1230" s="4">
        <f>tussenblad!BX1219</f>
        <v>0</v>
      </c>
      <c r="R1230" s="4">
        <f>tussenblad!BY1219</f>
        <v>0</v>
      </c>
      <c r="S1230" s="4">
        <f>tussenblad!BZ1219</f>
        <v>0</v>
      </c>
      <c r="T1230" s="4">
        <f>tussenblad!CA1219</f>
        <v>0</v>
      </c>
      <c r="U1230" s="4">
        <f>tussenblad!CB1219</f>
        <v>0</v>
      </c>
      <c r="V1230" s="4">
        <f>tussenblad!CC1219</f>
        <v>0</v>
      </c>
      <c r="W1230" s="4" t="s">
        <v>94</v>
      </c>
      <c r="X1230" s="4" t="s">
        <v>94</v>
      </c>
      <c r="Y1230" s="4" t="s">
        <v>94</v>
      </c>
      <c r="Z1230" s="4" t="s">
        <v>95</v>
      </c>
      <c r="AA1230" s="4" t="s">
        <v>95</v>
      </c>
      <c r="AB1230" s="4" t="s">
        <v>95</v>
      </c>
      <c r="AC1230" s="4" t="s">
        <v>91</v>
      </c>
      <c r="AD1230" s="4" t="s">
        <v>91</v>
      </c>
      <c r="AE1230" s="4">
        <v>0</v>
      </c>
      <c r="AF1230" s="4">
        <v>0</v>
      </c>
      <c r="AG1230" s="4">
        <f>tussenblad!J1219</f>
        <v>0</v>
      </c>
      <c r="AH1230" s="4">
        <f>tussenblad!I1219</f>
        <v>0</v>
      </c>
    </row>
    <row r="1231" spans="1:34" x14ac:dyDescent="0.2">
      <c r="A1231" s="4" t="s">
        <v>93</v>
      </c>
      <c r="B1231" s="4" t="str">
        <f>IF(C1231=0,"&lt;BLANK&gt;",Basisgegevens!$F$3)</f>
        <v>&lt;BLANK&gt;</v>
      </c>
      <c r="C1231" s="4">
        <f>tussenblad!E1220</f>
        <v>0</v>
      </c>
      <c r="D1231" s="4">
        <f>tussenblad!H1220</f>
        <v>0</v>
      </c>
      <c r="E1231" s="25">
        <f>tussenblad!N1220</f>
        <v>0</v>
      </c>
      <c r="F1231" s="4">
        <f>tussenblad!O1220</f>
        <v>0</v>
      </c>
      <c r="G1231" s="4">
        <f>tussenblad!P1220</f>
        <v>0</v>
      </c>
      <c r="H1231" s="25">
        <f>tussenblad!BT1220</f>
        <v>0</v>
      </c>
      <c r="I1231" s="4">
        <f>tussenblad!Q1220</f>
        <v>0</v>
      </c>
      <c r="J1231" s="26">
        <f>tussenblad!R1220</f>
        <v>0</v>
      </c>
      <c r="K1231" s="4">
        <f>IF(tussenblad!$F1220="HC","",tussenblad!F1220)</f>
        <v>0</v>
      </c>
      <c r="L1231" s="4">
        <f>IF(tussenblad!$F1220="HC",1,0)</f>
        <v>0</v>
      </c>
      <c r="M1231" s="4" t="str">
        <f>IF(tussenblad!V1220="Uit",2,"")</f>
        <v/>
      </c>
      <c r="N1231" s="4">
        <f>tussenblad!W1220</f>
        <v>0</v>
      </c>
      <c r="O1231" s="4">
        <f>tussenblad!BV1220</f>
        <v>0</v>
      </c>
      <c r="P1231" s="4">
        <f>tussenblad!BW1220</f>
        <v>0</v>
      </c>
      <c r="Q1231" s="4">
        <f>tussenblad!BX1220</f>
        <v>0</v>
      </c>
      <c r="R1231" s="4">
        <f>tussenblad!BY1220</f>
        <v>0</v>
      </c>
      <c r="S1231" s="4">
        <f>tussenblad!BZ1220</f>
        <v>0</v>
      </c>
      <c r="T1231" s="4">
        <f>tussenblad!CA1220</f>
        <v>0</v>
      </c>
      <c r="U1231" s="4">
        <f>tussenblad!CB1220</f>
        <v>0</v>
      </c>
      <c r="V1231" s="4">
        <f>tussenblad!CC1220</f>
        <v>0</v>
      </c>
      <c r="W1231" s="4" t="s">
        <v>94</v>
      </c>
      <c r="X1231" s="4" t="s">
        <v>94</v>
      </c>
      <c r="Y1231" s="4" t="s">
        <v>94</v>
      </c>
      <c r="Z1231" s="4" t="s">
        <v>95</v>
      </c>
      <c r="AA1231" s="4" t="s">
        <v>95</v>
      </c>
      <c r="AB1231" s="4" t="s">
        <v>95</v>
      </c>
      <c r="AC1231" s="4" t="s">
        <v>91</v>
      </c>
      <c r="AD1231" s="4" t="s">
        <v>91</v>
      </c>
      <c r="AE1231" s="4">
        <v>0</v>
      </c>
      <c r="AF1231" s="4">
        <v>0</v>
      </c>
      <c r="AG1231" s="4">
        <f>tussenblad!J1220</f>
        <v>0</v>
      </c>
      <c r="AH1231" s="4">
        <f>tussenblad!I1220</f>
        <v>0</v>
      </c>
    </row>
    <row r="1232" spans="1:34" x14ac:dyDescent="0.2">
      <c r="A1232" s="4" t="s">
        <v>93</v>
      </c>
      <c r="B1232" s="4" t="str">
        <f>IF(C1232=0,"&lt;BLANK&gt;",Basisgegevens!$F$3)</f>
        <v>&lt;BLANK&gt;</v>
      </c>
      <c r="C1232" s="4">
        <f>tussenblad!E1221</f>
        <v>0</v>
      </c>
      <c r="D1232" s="4">
        <f>tussenblad!H1221</f>
        <v>0</v>
      </c>
      <c r="E1232" s="25">
        <f>tussenblad!N1221</f>
        <v>0</v>
      </c>
      <c r="F1232" s="4">
        <f>tussenblad!O1221</f>
        <v>0</v>
      </c>
      <c r="G1232" s="4">
        <f>tussenblad!P1221</f>
        <v>0</v>
      </c>
      <c r="H1232" s="25">
        <f>tussenblad!BT1221</f>
        <v>0</v>
      </c>
      <c r="I1232" s="4">
        <f>tussenblad!Q1221</f>
        <v>0</v>
      </c>
      <c r="J1232" s="26">
        <f>tussenblad!R1221</f>
        <v>0</v>
      </c>
      <c r="K1232" s="4">
        <f>IF(tussenblad!$F1221="HC","",tussenblad!F1221)</f>
        <v>0</v>
      </c>
      <c r="L1232" s="4">
        <f>IF(tussenblad!$F1221="HC",1,0)</f>
        <v>0</v>
      </c>
      <c r="M1232" s="4" t="str">
        <f>IF(tussenblad!V1221="Uit",2,"")</f>
        <v/>
      </c>
      <c r="N1232" s="4">
        <f>tussenblad!W1221</f>
        <v>0</v>
      </c>
      <c r="O1232" s="4">
        <f>tussenblad!BV1221</f>
        <v>0</v>
      </c>
      <c r="P1232" s="4">
        <f>tussenblad!BW1221</f>
        <v>0</v>
      </c>
      <c r="Q1232" s="4">
        <f>tussenblad!BX1221</f>
        <v>0</v>
      </c>
      <c r="R1232" s="4">
        <f>tussenblad!BY1221</f>
        <v>0</v>
      </c>
      <c r="S1232" s="4">
        <f>tussenblad!BZ1221</f>
        <v>0</v>
      </c>
      <c r="T1232" s="4">
        <f>tussenblad!CA1221</f>
        <v>0</v>
      </c>
      <c r="U1232" s="4">
        <f>tussenblad!CB1221</f>
        <v>0</v>
      </c>
      <c r="V1232" s="4">
        <f>tussenblad!CC1221</f>
        <v>0</v>
      </c>
      <c r="W1232" s="4" t="s">
        <v>94</v>
      </c>
      <c r="X1232" s="4" t="s">
        <v>94</v>
      </c>
      <c r="Y1232" s="4" t="s">
        <v>94</v>
      </c>
      <c r="Z1232" s="4" t="s">
        <v>95</v>
      </c>
      <c r="AA1232" s="4" t="s">
        <v>95</v>
      </c>
      <c r="AB1232" s="4" t="s">
        <v>95</v>
      </c>
      <c r="AC1232" s="4" t="s">
        <v>91</v>
      </c>
      <c r="AD1232" s="4" t="s">
        <v>91</v>
      </c>
      <c r="AE1232" s="4">
        <v>0</v>
      </c>
      <c r="AF1232" s="4">
        <v>0</v>
      </c>
      <c r="AG1232" s="4">
        <f>tussenblad!J1221</f>
        <v>0</v>
      </c>
      <c r="AH1232" s="4">
        <f>tussenblad!I1221</f>
        <v>0</v>
      </c>
    </row>
    <row r="1233" spans="1:34" x14ac:dyDescent="0.2">
      <c r="A1233" s="4" t="s">
        <v>93</v>
      </c>
      <c r="B1233" s="4" t="str">
        <f>IF(C1233=0,"&lt;BLANK&gt;",Basisgegevens!$F$3)</f>
        <v>&lt;BLANK&gt;</v>
      </c>
      <c r="C1233" s="4">
        <f>tussenblad!E1222</f>
        <v>0</v>
      </c>
      <c r="D1233" s="4">
        <f>tussenblad!H1222</f>
        <v>0</v>
      </c>
      <c r="E1233" s="25">
        <f>tussenblad!N1222</f>
        <v>0</v>
      </c>
      <c r="F1233" s="4">
        <f>tussenblad!O1222</f>
        <v>0</v>
      </c>
      <c r="G1233" s="4">
        <f>tussenblad!P1222</f>
        <v>0</v>
      </c>
      <c r="H1233" s="25">
        <f>tussenblad!BT1222</f>
        <v>0</v>
      </c>
      <c r="I1233" s="4">
        <f>tussenblad!Q1222</f>
        <v>0</v>
      </c>
      <c r="J1233" s="26">
        <f>tussenblad!R1222</f>
        <v>0</v>
      </c>
      <c r="K1233" s="4">
        <f>IF(tussenblad!$F1222="HC","",tussenblad!F1222)</f>
        <v>0</v>
      </c>
      <c r="L1233" s="4">
        <f>IF(tussenblad!$F1222="HC",1,0)</f>
        <v>0</v>
      </c>
      <c r="M1233" s="4" t="str">
        <f>IF(tussenblad!V1222="Uit",2,"")</f>
        <v/>
      </c>
      <c r="N1233" s="4">
        <f>tussenblad!W1222</f>
        <v>0</v>
      </c>
      <c r="O1233" s="4">
        <f>tussenblad!BV1222</f>
        <v>0</v>
      </c>
      <c r="P1233" s="4">
        <f>tussenblad!BW1222</f>
        <v>0</v>
      </c>
      <c r="Q1233" s="4">
        <f>tussenblad!BX1222</f>
        <v>0</v>
      </c>
      <c r="R1233" s="4">
        <f>tussenblad!BY1222</f>
        <v>0</v>
      </c>
      <c r="S1233" s="4">
        <f>tussenblad!BZ1222</f>
        <v>0</v>
      </c>
      <c r="T1233" s="4">
        <f>tussenblad!CA1222</f>
        <v>0</v>
      </c>
      <c r="U1233" s="4">
        <f>tussenblad!CB1222</f>
        <v>0</v>
      </c>
      <c r="V1233" s="4">
        <f>tussenblad!CC1222</f>
        <v>0</v>
      </c>
      <c r="W1233" s="4" t="s">
        <v>94</v>
      </c>
      <c r="X1233" s="4" t="s">
        <v>94</v>
      </c>
      <c r="Y1233" s="4" t="s">
        <v>94</v>
      </c>
      <c r="Z1233" s="4" t="s">
        <v>95</v>
      </c>
      <c r="AA1233" s="4" t="s">
        <v>95</v>
      </c>
      <c r="AB1233" s="4" t="s">
        <v>95</v>
      </c>
      <c r="AC1233" s="4" t="s">
        <v>91</v>
      </c>
      <c r="AD1233" s="4" t="s">
        <v>91</v>
      </c>
      <c r="AE1233" s="4">
        <v>0</v>
      </c>
      <c r="AF1233" s="4">
        <v>0</v>
      </c>
      <c r="AG1233" s="4">
        <f>tussenblad!J1222</f>
        <v>0</v>
      </c>
      <c r="AH1233" s="4">
        <f>tussenblad!I1222</f>
        <v>0</v>
      </c>
    </row>
    <row r="1234" spans="1:34" x14ac:dyDescent="0.2">
      <c r="A1234" s="4" t="s">
        <v>93</v>
      </c>
      <c r="B1234" s="4" t="str">
        <f>IF(C1234=0,"&lt;BLANK&gt;",Basisgegevens!$F$3)</f>
        <v>&lt;BLANK&gt;</v>
      </c>
      <c r="C1234" s="4">
        <f>tussenblad!E1223</f>
        <v>0</v>
      </c>
      <c r="D1234" s="4">
        <f>tussenblad!H1223</f>
        <v>0</v>
      </c>
      <c r="E1234" s="25">
        <f>tussenblad!N1223</f>
        <v>0</v>
      </c>
      <c r="F1234" s="4">
        <f>tussenblad!O1223</f>
        <v>0</v>
      </c>
      <c r="G1234" s="4">
        <f>tussenblad!P1223</f>
        <v>0</v>
      </c>
      <c r="H1234" s="25">
        <f>tussenblad!BT1223</f>
        <v>0</v>
      </c>
      <c r="I1234" s="4">
        <f>tussenblad!Q1223</f>
        <v>0</v>
      </c>
      <c r="J1234" s="26">
        <f>tussenblad!R1223</f>
        <v>0</v>
      </c>
      <c r="K1234" s="4">
        <f>IF(tussenblad!$F1223="HC","",tussenblad!F1223)</f>
        <v>0</v>
      </c>
      <c r="L1234" s="4">
        <f>IF(tussenblad!$F1223="HC",1,0)</f>
        <v>0</v>
      </c>
      <c r="M1234" s="4" t="str">
        <f>IF(tussenblad!V1223="Uit",2,"")</f>
        <v/>
      </c>
      <c r="N1234" s="4">
        <f>tussenblad!W1223</f>
        <v>0</v>
      </c>
      <c r="O1234" s="4">
        <f>tussenblad!BV1223</f>
        <v>0</v>
      </c>
      <c r="P1234" s="4">
        <f>tussenblad!BW1223</f>
        <v>0</v>
      </c>
      <c r="Q1234" s="4">
        <f>tussenblad!BX1223</f>
        <v>0</v>
      </c>
      <c r="R1234" s="4">
        <f>tussenblad!BY1223</f>
        <v>0</v>
      </c>
      <c r="S1234" s="4">
        <f>tussenblad!BZ1223</f>
        <v>0</v>
      </c>
      <c r="T1234" s="4">
        <f>tussenblad!CA1223</f>
        <v>0</v>
      </c>
      <c r="U1234" s="4">
        <f>tussenblad!CB1223</f>
        <v>0</v>
      </c>
      <c r="V1234" s="4">
        <f>tussenblad!CC1223</f>
        <v>0</v>
      </c>
      <c r="W1234" s="4" t="s">
        <v>94</v>
      </c>
      <c r="X1234" s="4" t="s">
        <v>94</v>
      </c>
      <c r="Y1234" s="4" t="s">
        <v>94</v>
      </c>
      <c r="Z1234" s="4" t="s">
        <v>95</v>
      </c>
      <c r="AA1234" s="4" t="s">
        <v>95</v>
      </c>
      <c r="AB1234" s="4" t="s">
        <v>95</v>
      </c>
      <c r="AC1234" s="4" t="s">
        <v>91</v>
      </c>
      <c r="AD1234" s="4" t="s">
        <v>91</v>
      </c>
      <c r="AE1234" s="4">
        <v>0</v>
      </c>
      <c r="AF1234" s="4">
        <v>0</v>
      </c>
      <c r="AG1234" s="4">
        <f>tussenblad!J1223</f>
        <v>0</v>
      </c>
      <c r="AH1234" s="4">
        <f>tussenblad!I1223</f>
        <v>0</v>
      </c>
    </row>
    <row r="1235" spans="1:34" x14ac:dyDescent="0.2">
      <c r="A1235" s="4" t="s">
        <v>93</v>
      </c>
      <c r="B1235" s="4" t="str">
        <f>IF(C1235=0,"&lt;BLANK&gt;",Basisgegevens!$F$3)</f>
        <v>&lt;BLANK&gt;</v>
      </c>
      <c r="C1235" s="4">
        <f>tussenblad!E1224</f>
        <v>0</v>
      </c>
      <c r="D1235" s="4">
        <f>tussenblad!H1224</f>
        <v>0</v>
      </c>
      <c r="E1235" s="25">
        <f>tussenblad!N1224</f>
        <v>0</v>
      </c>
      <c r="F1235" s="4">
        <f>tussenblad!O1224</f>
        <v>0</v>
      </c>
      <c r="G1235" s="4">
        <f>tussenblad!P1224</f>
        <v>0</v>
      </c>
      <c r="H1235" s="25">
        <f>tussenblad!BT1224</f>
        <v>0</v>
      </c>
      <c r="I1235" s="4">
        <f>tussenblad!Q1224</f>
        <v>0</v>
      </c>
      <c r="J1235" s="26">
        <f>tussenblad!R1224</f>
        <v>0</v>
      </c>
      <c r="K1235" s="4">
        <f>IF(tussenblad!$F1224="HC","",tussenblad!F1224)</f>
        <v>0</v>
      </c>
      <c r="L1235" s="4">
        <f>IF(tussenblad!$F1224="HC",1,0)</f>
        <v>0</v>
      </c>
      <c r="M1235" s="4" t="str">
        <f>IF(tussenblad!V1224="Uit",2,"")</f>
        <v/>
      </c>
      <c r="N1235" s="4">
        <f>tussenblad!W1224</f>
        <v>0</v>
      </c>
      <c r="O1235" s="4">
        <f>tussenblad!BV1224</f>
        <v>0</v>
      </c>
      <c r="P1235" s="4">
        <f>tussenblad!BW1224</f>
        <v>0</v>
      </c>
      <c r="Q1235" s="4">
        <f>tussenblad!BX1224</f>
        <v>0</v>
      </c>
      <c r="R1235" s="4">
        <f>tussenblad!BY1224</f>
        <v>0</v>
      </c>
      <c r="S1235" s="4">
        <f>tussenblad!BZ1224</f>
        <v>0</v>
      </c>
      <c r="T1235" s="4">
        <f>tussenblad!CA1224</f>
        <v>0</v>
      </c>
      <c r="U1235" s="4">
        <f>tussenblad!CB1224</f>
        <v>0</v>
      </c>
      <c r="V1235" s="4">
        <f>tussenblad!CC1224</f>
        <v>0</v>
      </c>
      <c r="W1235" s="4" t="s">
        <v>94</v>
      </c>
      <c r="X1235" s="4" t="s">
        <v>94</v>
      </c>
      <c r="Y1235" s="4" t="s">
        <v>94</v>
      </c>
      <c r="Z1235" s="4" t="s">
        <v>95</v>
      </c>
      <c r="AA1235" s="4" t="s">
        <v>95</v>
      </c>
      <c r="AB1235" s="4" t="s">
        <v>95</v>
      </c>
      <c r="AC1235" s="4" t="s">
        <v>91</v>
      </c>
      <c r="AD1235" s="4" t="s">
        <v>91</v>
      </c>
      <c r="AE1235" s="4">
        <v>0</v>
      </c>
      <c r="AF1235" s="4">
        <v>0</v>
      </c>
      <c r="AG1235" s="4">
        <f>tussenblad!J1224</f>
        <v>0</v>
      </c>
      <c r="AH1235" s="4">
        <f>tussenblad!I1224</f>
        <v>0</v>
      </c>
    </row>
    <row r="1236" spans="1:34" x14ac:dyDescent="0.2">
      <c r="A1236" s="4" t="s">
        <v>93</v>
      </c>
      <c r="B1236" s="4" t="str">
        <f>IF(C1236=0,"&lt;BLANK&gt;",Basisgegevens!$F$3)</f>
        <v>&lt;BLANK&gt;</v>
      </c>
      <c r="C1236" s="4">
        <f>tussenblad!E1225</f>
        <v>0</v>
      </c>
      <c r="D1236" s="4">
        <f>tussenblad!H1225</f>
        <v>0</v>
      </c>
      <c r="E1236" s="25">
        <f>tussenblad!N1225</f>
        <v>0</v>
      </c>
      <c r="F1236" s="4">
        <f>tussenblad!O1225</f>
        <v>0</v>
      </c>
      <c r="G1236" s="4">
        <f>tussenblad!P1225</f>
        <v>0</v>
      </c>
      <c r="H1236" s="25">
        <f>tussenblad!BT1225</f>
        <v>0</v>
      </c>
      <c r="I1236" s="4">
        <f>tussenblad!Q1225</f>
        <v>0</v>
      </c>
      <c r="J1236" s="26">
        <f>tussenblad!R1225</f>
        <v>0</v>
      </c>
      <c r="K1236" s="4">
        <f>IF(tussenblad!$F1225="HC","",tussenblad!F1225)</f>
        <v>0</v>
      </c>
      <c r="L1236" s="4">
        <f>IF(tussenblad!$F1225="HC",1,0)</f>
        <v>0</v>
      </c>
      <c r="M1236" s="4" t="str">
        <f>IF(tussenblad!V1225="Uit",2,"")</f>
        <v/>
      </c>
      <c r="N1236" s="4">
        <f>tussenblad!W1225</f>
        <v>0</v>
      </c>
      <c r="O1236" s="4">
        <f>tussenblad!BV1225</f>
        <v>0</v>
      </c>
      <c r="P1236" s="4">
        <f>tussenblad!BW1225</f>
        <v>0</v>
      </c>
      <c r="Q1236" s="4">
        <f>tussenblad!BX1225</f>
        <v>0</v>
      </c>
      <c r="R1236" s="4">
        <f>tussenblad!BY1225</f>
        <v>0</v>
      </c>
      <c r="S1236" s="4">
        <f>tussenblad!BZ1225</f>
        <v>0</v>
      </c>
      <c r="T1236" s="4">
        <f>tussenblad!CA1225</f>
        <v>0</v>
      </c>
      <c r="U1236" s="4">
        <f>tussenblad!CB1225</f>
        <v>0</v>
      </c>
      <c r="V1236" s="4">
        <f>tussenblad!CC1225</f>
        <v>0</v>
      </c>
      <c r="W1236" s="4" t="s">
        <v>94</v>
      </c>
      <c r="X1236" s="4" t="s">
        <v>94</v>
      </c>
      <c r="Y1236" s="4" t="s">
        <v>94</v>
      </c>
      <c r="Z1236" s="4" t="s">
        <v>95</v>
      </c>
      <c r="AA1236" s="4" t="s">
        <v>95</v>
      </c>
      <c r="AB1236" s="4" t="s">
        <v>95</v>
      </c>
      <c r="AC1236" s="4" t="s">
        <v>91</v>
      </c>
      <c r="AD1236" s="4" t="s">
        <v>91</v>
      </c>
      <c r="AE1236" s="4">
        <v>0</v>
      </c>
      <c r="AF1236" s="4">
        <v>0</v>
      </c>
      <c r="AG1236" s="4">
        <f>tussenblad!J1225</f>
        <v>0</v>
      </c>
      <c r="AH1236" s="4">
        <f>tussenblad!I1225</f>
        <v>0</v>
      </c>
    </row>
    <row r="1237" spans="1:34" x14ac:dyDescent="0.2">
      <c r="A1237" s="4" t="s">
        <v>93</v>
      </c>
      <c r="B1237" s="4" t="str">
        <f>IF(C1237=0,"&lt;BLANK&gt;",Basisgegevens!$F$3)</f>
        <v>&lt;BLANK&gt;</v>
      </c>
      <c r="C1237" s="4">
        <f>tussenblad!E1226</f>
        <v>0</v>
      </c>
      <c r="D1237" s="4">
        <f>tussenblad!H1226</f>
        <v>0</v>
      </c>
      <c r="E1237" s="25">
        <f>tussenblad!N1226</f>
        <v>0</v>
      </c>
      <c r="F1237" s="4">
        <f>tussenblad!O1226</f>
        <v>0</v>
      </c>
      <c r="G1237" s="4">
        <f>tussenblad!P1226</f>
        <v>0</v>
      </c>
      <c r="H1237" s="25">
        <f>tussenblad!BT1226</f>
        <v>0</v>
      </c>
      <c r="I1237" s="4">
        <f>tussenblad!Q1226</f>
        <v>0</v>
      </c>
      <c r="J1237" s="26">
        <f>tussenblad!R1226</f>
        <v>0</v>
      </c>
      <c r="K1237" s="4">
        <f>IF(tussenblad!$F1226="HC","",tussenblad!F1226)</f>
        <v>0</v>
      </c>
      <c r="L1237" s="4">
        <f>IF(tussenblad!$F1226="HC",1,0)</f>
        <v>0</v>
      </c>
      <c r="M1237" s="4" t="str">
        <f>IF(tussenblad!V1226="Uit",2,"")</f>
        <v/>
      </c>
      <c r="N1237" s="4">
        <f>tussenblad!W1226</f>
        <v>0</v>
      </c>
      <c r="O1237" s="4">
        <f>tussenblad!BV1226</f>
        <v>0</v>
      </c>
      <c r="P1237" s="4">
        <f>tussenblad!BW1226</f>
        <v>0</v>
      </c>
      <c r="Q1237" s="4">
        <f>tussenblad!BX1226</f>
        <v>0</v>
      </c>
      <c r="R1237" s="4">
        <f>tussenblad!BY1226</f>
        <v>0</v>
      </c>
      <c r="S1237" s="4">
        <f>tussenblad!BZ1226</f>
        <v>0</v>
      </c>
      <c r="T1237" s="4">
        <f>tussenblad!CA1226</f>
        <v>0</v>
      </c>
      <c r="U1237" s="4">
        <f>tussenblad!CB1226</f>
        <v>0</v>
      </c>
      <c r="V1237" s="4">
        <f>tussenblad!CC1226</f>
        <v>0</v>
      </c>
      <c r="W1237" s="4" t="s">
        <v>94</v>
      </c>
      <c r="X1237" s="4" t="s">
        <v>94</v>
      </c>
      <c r="Y1237" s="4" t="s">
        <v>94</v>
      </c>
      <c r="Z1237" s="4" t="s">
        <v>95</v>
      </c>
      <c r="AA1237" s="4" t="s">
        <v>95</v>
      </c>
      <c r="AB1237" s="4" t="s">
        <v>95</v>
      </c>
      <c r="AC1237" s="4" t="s">
        <v>91</v>
      </c>
      <c r="AD1237" s="4" t="s">
        <v>91</v>
      </c>
      <c r="AE1237" s="4">
        <v>0</v>
      </c>
      <c r="AF1237" s="4">
        <v>0</v>
      </c>
      <c r="AG1237" s="4">
        <f>tussenblad!J1226</f>
        <v>0</v>
      </c>
      <c r="AH1237" s="4">
        <f>tussenblad!I1226</f>
        <v>0</v>
      </c>
    </row>
    <row r="1238" spans="1:34" x14ac:dyDescent="0.2">
      <c r="A1238" s="4" t="s">
        <v>93</v>
      </c>
      <c r="B1238" s="4" t="str">
        <f>IF(C1238=0,"&lt;BLANK&gt;",Basisgegevens!$F$3)</f>
        <v>&lt;BLANK&gt;</v>
      </c>
      <c r="C1238" s="4">
        <f>tussenblad!E1227</f>
        <v>0</v>
      </c>
      <c r="D1238" s="4">
        <f>tussenblad!H1227</f>
        <v>0</v>
      </c>
      <c r="E1238" s="25">
        <f>tussenblad!N1227</f>
        <v>0</v>
      </c>
      <c r="F1238" s="4">
        <f>tussenblad!O1227</f>
        <v>0</v>
      </c>
      <c r="G1238" s="4">
        <f>tussenblad!P1227</f>
        <v>0</v>
      </c>
      <c r="H1238" s="25">
        <f>tussenblad!BT1227</f>
        <v>0</v>
      </c>
      <c r="I1238" s="4">
        <f>tussenblad!Q1227</f>
        <v>0</v>
      </c>
      <c r="J1238" s="26">
        <f>tussenblad!R1227</f>
        <v>0</v>
      </c>
      <c r="K1238" s="4">
        <f>IF(tussenblad!$F1227="HC","",tussenblad!F1227)</f>
        <v>0</v>
      </c>
      <c r="L1238" s="4">
        <f>IF(tussenblad!$F1227="HC",1,0)</f>
        <v>0</v>
      </c>
      <c r="M1238" s="4" t="str">
        <f>IF(tussenblad!V1227="Uit",2,"")</f>
        <v/>
      </c>
      <c r="N1238" s="4">
        <f>tussenblad!W1227</f>
        <v>0</v>
      </c>
      <c r="O1238" s="4">
        <f>tussenblad!BV1227</f>
        <v>0</v>
      </c>
      <c r="P1238" s="4">
        <f>tussenblad!BW1227</f>
        <v>0</v>
      </c>
      <c r="Q1238" s="4">
        <f>tussenblad!BX1227</f>
        <v>0</v>
      </c>
      <c r="R1238" s="4">
        <f>tussenblad!BY1227</f>
        <v>0</v>
      </c>
      <c r="S1238" s="4">
        <f>tussenblad!BZ1227</f>
        <v>0</v>
      </c>
      <c r="T1238" s="4">
        <f>tussenblad!CA1227</f>
        <v>0</v>
      </c>
      <c r="U1238" s="4">
        <f>tussenblad!CB1227</f>
        <v>0</v>
      </c>
      <c r="V1238" s="4">
        <f>tussenblad!CC1227</f>
        <v>0</v>
      </c>
      <c r="W1238" s="4" t="s">
        <v>94</v>
      </c>
      <c r="X1238" s="4" t="s">
        <v>94</v>
      </c>
      <c r="Y1238" s="4" t="s">
        <v>94</v>
      </c>
      <c r="Z1238" s="4" t="s">
        <v>95</v>
      </c>
      <c r="AA1238" s="4" t="s">
        <v>95</v>
      </c>
      <c r="AB1238" s="4" t="s">
        <v>95</v>
      </c>
      <c r="AC1238" s="4" t="s">
        <v>91</v>
      </c>
      <c r="AD1238" s="4" t="s">
        <v>91</v>
      </c>
      <c r="AE1238" s="4">
        <v>0</v>
      </c>
      <c r="AF1238" s="4">
        <v>0</v>
      </c>
      <c r="AG1238" s="4">
        <f>tussenblad!J1227</f>
        <v>0</v>
      </c>
      <c r="AH1238" s="4">
        <f>tussenblad!I1227</f>
        <v>0</v>
      </c>
    </row>
    <row r="1239" spans="1:34" x14ac:dyDescent="0.2">
      <c r="A1239" s="4" t="s">
        <v>93</v>
      </c>
      <c r="B1239" s="4" t="str">
        <f>IF(C1239=0,"&lt;BLANK&gt;",Basisgegevens!$F$3)</f>
        <v>&lt;BLANK&gt;</v>
      </c>
      <c r="C1239" s="4">
        <f>tussenblad!E1228</f>
        <v>0</v>
      </c>
      <c r="D1239" s="4">
        <f>tussenblad!H1228</f>
        <v>0</v>
      </c>
      <c r="E1239" s="25">
        <f>tussenblad!N1228</f>
        <v>0</v>
      </c>
      <c r="F1239" s="4">
        <f>tussenblad!O1228</f>
        <v>0</v>
      </c>
      <c r="G1239" s="4">
        <f>tussenblad!P1228</f>
        <v>0</v>
      </c>
      <c r="H1239" s="25">
        <f>tussenblad!BT1228</f>
        <v>0</v>
      </c>
      <c r="I1239" s="4">
        <f>tussenblad!Q1228</f>
        <v>0</v>
      </c>
      <c r="J1239" s="26">
        <f>tussenblad!R1228</f>
        <v>0</v>
      </c>
      <c r="K1239" s="4">
        <f>IF(tussenblad!$F1228="HC","",tussenblad!F1228)</f>
        <v>0</v>
      </c>
      <c r="L1239" s="4">
        <f>IF(tussenblad!$F1228="HC",1,0)</f>
        <v>0</v>
      </c>
      <c r="M1239" s="4" t="str">
        <f>IF(tussenblad!V1228="Uit",2,"")</f>
        <v/>
      </c>
      <c r="N1239" s="4">
        <f>tussenblad!W1228</f>
        <v>0</v>
      </c>
      <c r="O1239" s="4">
        <f>tussenblad!BV1228</f>
        <v>0</v>
      </c>
      <c r="P1239" s="4">
        <f>tussenblad!BW1228</f>
        <v>0</v>
      </c>
      <c r="Q1239" s="4">
        <f>tussenblad!BX1228</f>
        <v>0</v>
      </c>
      <c r="R1239" s="4">
        <f>tussenblad!BY1228</f>
        <v>0</v>
      </c>
      <c r="S1239" s="4">
        <f>tussenblad!BZ1228</f>
        <v>0</v>
      </c>
      <c r="T1239" s="4">
        <f>tussenblad!CA1228</f>
        <v>0</v>
      </c>
      <c r="U1239" s="4">
        <f>tussenblad!CB1228</f>
        <v>0</v>
      </c>
      <c r="V1239" s="4">
        <f>tussenblad!CC1228</f>
        <v>0</v>
      </c>
      <c r="W1239" s="4" t="s">
        <v>94</v>
      </c>
      <c r="X1239" s="4" t="s">
        <v>94</v>
      </c>
      <c r="Y1239" s="4" t="s">
        <v>94</v>
      </c>
      <c r="Z1239" s="4" t="s">
        <v>95</v>
      </c>
      <c r="AA1239" s="4" t="s">
        <v>95</v>
      </c>
      <c r="AB1239" s="4" t="s">
        <v>95</v>
      </c>
      <c r="AC1239" s="4" t="s">
        <v>91</v>
      </c>
      <c r="AD1239" s="4" t="s">
        <v>91</v>
      </c>
      <c r="AE1239" s="4">
        <v>0</v>
      </c>
      <c r="AF1239" s="4">
        <v>0</v>
      </c>
      <c r="AG1239" s="4">
        <f>tussenblad!J1228</f>
        <v>0</v>
      </c>
      <c r="AH1239" s="4">
        <f>tussenblad!I1228</f>
        <v>0</v>
      </c>
    </row>
    <row r="1240" spans="1:34" x14ac:dyDescent="0.2">
      <c r="A1240" s="4" t="s">
        <v>93</v>
      </c>
      <c r="B1240" s="4" t="str">
        <f>IF(C1240=0,"&lt;BLANK&gt;",Basisgegevens!$F$3)</f>
        <v>&lt;BLANK&gt;</v>
      </c>
      <c r="C1240" s="4">
        <f>tussenblad!E1229</f>
        <v>0</v>
      </c>
      <c r="D1240" s="4">
        <f>tussenblad!H1229</f>
        <v>0</v>
      </c>
      <c r="E1240" s="25">
        <f>tussenblad!N1229</f>
        <v>0</v>
      </c>
      <c r="F1240" s="4">
        <f>tussenblad!O1229</f>
        <v>0</v>
      </c>
      <c r="G1240" s="4">
        <f>tussenblad!P1229</f>
        <v>0</v>
      </c>
      <c r="H1240" s="25">
        <f>tussenblad!BT1229</f>
        <v>0</v>
      </c>
      <c r="I1240" s="4">
        <f>tussenblad!Q1229</f>
        <v>0</v>
      </c>
      <c r="J1240" s="26">
        <f>tussenblad!R1229</f>
        <v>0</v>
      </c>
      <c r="K1240" s="4">
        <f>IF(tussenblad!$F1229="HC","",tussenblad!F1229)</f>
        <v>0</v>
      </c>
      <c r="L1240" s="4">
        <f>IF(tussenblad!$F1229="HC",1,0)</f>
        <v>0</v>
      </c>
      <c r="M1240" s="4" t="str">
        <f>IF(tussenblad!V1229="Uit",2,"")</f>
        <v/>
      </c>
      <c r="N1240" s="4">
        <f>tussenblad!W1229</f>
        <v>0</v>
      </c>
      <c r="O1240" s="4">
        <f>tussenblad!BV1229</f>
        <v>0</v>
      </c>
      <c r="P1240" s="4">
        <f>tussenblad!BW1229</f>
        <v>0</v>
      </c>
      <c r="Q1240" s="4">
        <f>tussenblad!BX1229</f>
        <v>0</v>
      </c>
      <c r="R1240" s="4">
        <f>tussenblad!BY1229</f>
        <v>0</v>
      </c>
      <c r="S1240" s="4">
        <f>tussenblad!BZ1229</f>
        <v>0</v>
      </c>
      <c r="T1240" s="4">
        <f>tussenblad!CA1229</f>
        <v>0</v>
      </c>
      <c r="U1240" s="4">
        <f>tussenblad!CB1229</f>
        <v>0</v>
      </c>
      <c r="V1240" s="4">
        <f>tussenblad!CC1229</f>
        <v>0</v>
      </c>
      <c r="W1240" s="4" t="s">
        <v>94</v>
      </c>
      <c r="X1240" s="4" t="s">
        <v>94</v>
      </c>
      <c r="Y1240" s="4" t="s">
        <v>94</v>
      </c>
      <c r="Z1240" s="4" t="s">
        <v>95</v>
      </c>
      <c r="AA1240" s="4" t="s">
        <v>95</v>
      </c>
      <c r="AB1240" s="4" t="s">
        <v>95</v>
      </c>
      <c r="AC1240" s="4" t="s">
        <v>91</v>
      </c>
      <c r="AD1240" s="4" t="s">
        <v>91</v>
      </c>
      <c r="AE1240" s="4">
        <v>0</v>
      </c>
      <c r="AF1240" s="4">
        <v>0</v>
      </c>
      <c r="AG1240" s="4">
        <f>tussenblad!J1229</f>
        <v>0</v>
      </c>
      <c r="AH1240" s="4">
        <f>tussenblad!I1229</f>
        <v>0</v>
      </c>
    </row>
    <row r="1241" spans="1:34" x14ac:dyDescent="0.2">
      <c r="A1241" s="4" t="s">
        <v>93</v>
      </c>
      <c r="B1241" s="4" t="str">
        <f>IF(C1241=0,"&lt;BLANK&gt;",Basisgegevens!$F$3)</f>
        <v>&lt;BLANK&gt;</v>
      </c>
      <c r="C1241" s="4">
        <f>tussenblad!E1230</f>
        <v>0</v>
      </c>
      <c r="D1241" s="4">
        <f>tussenblad!H1230</f>
        <v>0</v>
      </c>
      <c r="E1241" s="25">
        <f>tussenblad!N1230</f>
        <v>0</v>
      </c>
      <c r="F1241" s="4">
        <f>tussenblad!O1230</f>
        <v>0</v>
      </c>
      <c r="G1241" s="4">
        <f>tussenblad!P1230</f>
        <v>0</v>
      </c>
      <c r="H1241" s="25">
        <f>tussenblad!BT1230</f>
        <v>0</v>
      </c>
      <c r="I1241" s="4">
        <f>tussenblad!Q1230</f>
        <v>0</v>
      </c>
      <c r="J1241" s="26">
        <f>tussenblad!R1230</f>
        <v>0</v>
      </c>
      <c r="K1241" s="4">
        <f>IF(tussenblad!$F1230="HC","",tussenblad!F1230)</f>
        <v>0</v>
      </c>
      <c r="L1241" s="4">
        <f>IF(tussenblad!$F1230="HC",1,0)</f>
        <v>0</v>
      </c>
      <c r="M1241" s="4" t="str">
        <f>IF(tussenblad!V1230="Uit",2,"")</f>
        <v/>
      </c>
      <c r="N1241" s="4">
        <f>tussenblad!W1230</f>
        <v>0</v>
      </c>
      <c r="O1241" s="4">
        <f>tussenblad!BV1230</f>
        <v>0</v>
      </c>
      <c r="P1241" s="4">
        <f>tussenblad!BW1230</f>
        <v>0</v>
      </c>
      <c r="Q1241" s="4">
        <f>tussenblad!BX1230</f>
        <v>0</v>
      </c>
      <c r="R1241" s="4">
        <f>tussenblad!BY1230</f>
        <v>0</v>
      </c>
      <c r="S1241" s="4">
        <f>tussenblad!BZ1230</f>
        <v>0</v>
      </c>
      <c r="T1241" s="4">
        <f>tussenblad!CA1230</f>
        <v>0</v>
      </c>
      <c r="U1241" s="4">
        <f>tussenblad!CB1230</f>
        <v>0</v>
      </c>
      <c r="V1241" s="4">
        <f>tussenblad!CC1230</f>
        <v>0</v>
      </c>
      <c r="W1241" s="4" t="s">
        <v>94</v>
      </c>
      <c r="X1241" s="4" t="s">
        <v>94</v>
      </c>
      <c r="Y1241" s="4" t="s">
        <v>94</v>
      </c>
      <c r="Z1241" s="4" t="s">
        <v>95</v>
      </c>
      <c r="AA1241" s="4" t="s">
        <v>95</v>
      </c>
      <c r="AB1241" s="4" t="s">
        <v>95</v>
      </c>
      <c r="AC1241" s="4" t="s">
        <v>91</v>
      </c>
      <c r="AD1241" s="4" t="s">
        <v>91</v>
      </c>
      <c r="AE1241" s="4">
        <v>0</v>
      </c>
      <c r="AF1241" s="4">
        <v>0</v>
      </c>
      <c r="AG1241" s="4">
        <f>tussenblad!J1230</f>
        <v>0</v>
      </c>
      <c r="AH1241" s="4">
        <f>tussenblad!I1230</f>
        <v>0</v>
      </c>
    </row>
    <row r="1242" spans="1:34" x14ac:dyDescent="0.2">
      <c r="A1242" s="4" t="s">
        <v>93</v>
      </c>
      <c r="B1242" s="4" t="str">
        <f>IF(C1242=0,"&lt;BLANK&gt;",Basisgegevens!$F$3)</f>
        <v>&lt;BLANK&gt;</v>
      </c>
      <c r="C1242" s="4">
        <f>tussenblad!E1231</f>
        <v>0</v>
      </c>
      <c r="D1242" s="4">
        <f>tussenblad!H1231</f>
        <v>0</v>
      </c>
      <c r="E1242" s="25">
        <f>tussenblad!N1231</f>
        <v>0</v>
      </c>
      <c r="F1242" s="4">
        <f>tussenblad!O1231</f>
        <v>0</v>
      </c>
      <c r="G1242" s="4">
        <f>tussenblad!P1231</f>
        <v>0</v>
      </c>
      <c r="H1242" s="25">
        <f>tussenblad!BT1231</f>
        <v>0</v>
      </c>
      <c r="I1242" s="4">
        <f>tussenblad!Q1231</f>
        <v>0</v>
      </c>
      <c r="J1242" s="26">
        <f>tussenblad!R1231</f>
        <v>0</v>
      </c>
      <c r="K1242" s="4">
        <f>IF(tussenblad!$F1231="HC","",tussenblad!F1231)</f>
        <v>0</v>
      </c>
      <c r="L1242" s="4">
        <f>IF(tussenblad!$F1231="HC",1,0)</f>
        <v>0</v>
      </c>
      <c r="M1242" s="4" t="str">
        <f>IF(tussenblad!V1231="Uit",2,"")</f>
        <v/>
      </c>
      <c r="N1242" s="4">
        <f>tussenblad!W1231</f>
        <v>0</v>
      </c>
      <c r="O1242" s="4">
        <f>tussenblad!BV1231</f>
        <v>0</v>
      </c>
      <c r="P1242" s="4">
        <f>tussenblad!BW1231</f>
        <v>0</v>
      </c>
      <c r="Q1242" s="4">
        <f>tussenblad!BX1231</f>
        <v>0</v>
      </c>
      <c r="R1242" s="4">
        <f>tussenblad!BY1231</f>
        <v>0</v>
      </c>
      <c r="S1242" s="4">
        <f>tussenblad!BZ1231</f>
        <v>0</v>
      </c>
      <c r="T1242" s="4">
        <f>tussenblad!CA1231</f>
        <v>0</v>
      </c>
      <c r="U1242" s="4">
        <f>tussenblad!CB1231</f>
        <v>0</v>
      </c>
      <c r="V1242" s="4">
        <f>tussenblad!CC1231</f>
        <v>0</v>
      </c>
      <c r="W1242" s="4" t="s">
        <v>94</v>
      </c>
      <c r="X1242" s="4" t="s">
        <v>94</v>
      </c>
      <c r="Y1242" s="4" t="s">
        <v>94</v>
      </c>
      <c r="Z1242" s="4" t="s">
        <v>95</v>
      </c>
      <c r="AA1242" s="4" t="s">
        <v>95</v>
      </c>
      <c r="AB1242" s="4" t="s">
        <v>95</v>
      </c>
      <c r="AC1242" s="4" t="s">
        <v>91</v>
      </c>
      <c r="AD1242" s="4" t="s">
        <v>91</v>
      </c>
      <c r="AE1242" s="4">
        <v>0</v>
      </c>
      <c r="AF1242" s="4">
        <v>0</v>
      </c>
      <c r="AG1242" s="4">
        <f>tussenblad!J1231</f>
        <v>0</v>
      </c>
      <c r="AH1242" s="4">
        <f>tussenblad!I1231</f>
        <v>0</v>
      </c>
    </row>
    <row r="1243" spans="1:34" x14ac:dyDescent="0.2">
      <c r="A1243" s="4" t="s">
        <v>93</v>
      </c>
      <c r="B1243" s="4" t="str">
        <f>IF(C1243=0,"&lt;BLANK&gt;",Basisgegevens!$F$3)</f>
        <v>&lt;BLANK&gt;</v>
      </c>
      <c r="C1243" s="4">
        <f>tussenblad!E1232</f>
        <v>0</v>
      </c>
      <c r="D1243" s="4">
        <f>tussenblad!H1232</f>
        <v>0</v>
      </c>
      <c r="E1243" s="25">
        <f>tussenblad!N1232</f>
        <v>0</v>
      </c>
      <c r="F1243" s="4">
        <f>tussenblad!O1232</f>
        <v>0</v>
      </c>
      <c r="G1243" s="4">
        <f>tussenblad!P1232</f>
        <v>0</v>
      </c>
      <c r="H1243" s="25">
        <f>tussenblad!BT1232</f>
        <v>0</v>
      </c>
      <c r="I1243" s="4">
        <f>tussenblad!Q1232</f>
        <v>0</v>
      </c>
      <c r="J1243" s="26">
        <f>tussenblad!R1232</f>
        <v>0</v>
      </c>
      <c r="K1243" s="4">
        <f>IF(tussenblad!$F1232="HC","",tussenblad!F1232)</f>
        <v>0</v>
      </c>
      <c r="L1243" s="4">
        <f>IF(tussenblad!$F1232="HC",1,0)</f>
        <v>0</v>
      </c>
      <c r="M1243" s="4" t="str">
        <f>IF(tussenblad!V1232="Uit",2,"")</f>
        <v/>
      </c>
      <c r="N1243" s="4">
        <f>tussenblad!W1232</f>
        <v>0</v>
      </c>
      <c r="O1243" s="4">
        <f>tussenblad!BV1232</f>
        <v>0</v>
      </c>
      <c r="P1243" s="4">
        <f>tussenblad!BW1232</f>
        <v>0</v>
      </c>
      <c r="Q1243" s="4">
        <f>tussenblad!BX1232</f>
        <v>0</v>
      </c>
      <c r="R1243" s="4">
        <f>tussenblad!BY1232</f>
        <v>0</v>
      </c>
      <c r="S1243" s="4">
        <f>tussenblad!BZ1232</f>
        <v>0</v>
      </c>
      <c r="T1243" s="4">
        <f>tussenblad!CA1232</f>
        <v>0</v>
      </c>
      <c r="U1243" s="4">
        <f>tussenblad!CB1232</f>
        <v>0</v>
      </c>
      <c r="V1243" s="4">
        <f>tussenblad!CC1232</f>
        <v>0</v>
      </c>
      <c r="W1243" s="4" t="s">
        <v>94</v>
      </c>
      <c r="X1243" s="4" t="s">
        <v>94</v>
      </c>
      <c r="Y1243" s="4" t="s">
        <v>94</v>
      </c>
      <c r="Z1243" s="4" t="s">
        <v>95</v>
      </c>
      <c r="AA1243" s="4" t="s">
        <v>95</v>
      </c>
      <c r="AB1243" s="4" t="s">
        <v>95</v>
      </c>
      <c r="AC1243" s="4" t="s">
        <v>91</v>
      </c>
      <c r="AD1243" s="4" t="s">
        <v>91</v>
      </c>
      <c r="AE1243" s="4">
        <v>0</v>
      </c>
      <c r="AF1243" s="4">
        <v>0</v>
      </c>
      <c r="AG1243" s="4">
        <f>tussenblad!J1232</f>
        <v>0</v>
      </c>
      <c r="AH1243" s="4">
        <f>tussenblad!I1232</f>
        <v>0</v>
      </c>
    </row>
    <row r="1244" spans="1:34" x14ac:dyDescent="0.2">
      <c r="A1244" s="4" t="s">
        <v>93</v>
      </c>
      <c r="B1244" s="4" t="str">
        <f>IF(C1244=0,"&lt;BLANK&gt;",Basisgegevens!$F$3)</f>
        <v>&lt;BLANK&gt;</v>
      </c>
      <c r="C1244" s="4">
        <f>tussenblad!E1233</f>
        <v>0</v>
      </c>
      <c r="D1244" s="4">
        <f>tussenblad!H1233</f>
        <v>0</v>
      </c>
      <c r="E1244" s="25">
        <f>tussenblad!N1233</f>
        <v>0</v>
      </c>
      <c r="F1244" s="4">
        <f>tussenblad!O1233</f>
        <v>0</v>
      </c>
      <c r="G1244" s="4">
        <f>tussenblad!P1233</f>
        <v>0</v>
      </c>
      <c r="H1244" s="25">
        <f>tussenblad!BT1233</f>
        <v>0</v>
      </c>
      <c r="I1244" s="4">
        <f>tussenblad!Q1233</f>
        <v>0</v>
      </c>
      <c r="J1244" s="26">
        <f>tussenblad!R1233</f>
        <v>0</v>
      </c>
      <c r="K1244" s="4">
        <f>IF(tussenblad!$F1233="HC","",tussenblad!F1233)</f>
        <v>0</v>
      </c>
      <c r="L1244" s="4">
        <f>IF(tussenblad!$F1233="HC",1,0)</f>
        <v>0</v>
      </c>
      <c r="M1244" s="4" t="str">
        <f>IF(tussenblad!V1233="Uit",2,"")</f>
        <v/>
      </c>
      <c r="N1244" s="4">
        <f>tussenblad!W1233</f>
        <v>0</v>
      </c>
      <c r="O1244" s="4">
        <f>tussenblad!BV1233</f>
        <v>0</v>
      </c>
      <c r="P1244" s="4">
        <f>tussenblad!BW1233</f>
        <v>0</v>
      </c>
      <c r="Q1244" s="4">
        <f>tussenblad!BX1233</f>
        <v>0</v>
      </c>
      <c r="R1244" s="4">
        <f>tussenblad!BY1233</f>
        <v>0</v>
      </c>
      <c r="S1244" s="4">
        <f>tussenblad!BZ1233</f>
        <v>0</v>
      </c>
      <c r="T1244" s="4">
        <f>tussenblad!CA1233</f>
        <v>0</v>
      </c>
      <c r="U1244" s="4">
        <f>tussenblad!CB1233</f>
        <v>0</v>
      </c>
      <c r="V1244" s="4">
        <f>tussenblad!CC1233</f>
        <v>0</v>
      </c>
      <c r="W1244" s="4" t="s">
        <v>94</v>
      </c>
      <c r="X1244" s="4" t="s">
        <v>94</v>
      </c>
      <c r="Y1244" s="4" t="s">
        <v>94</v>
      </c>
      <c r="Z1244" s="4" t="s">
        <v>95</v>
      </c>
      <c r="AA1244" s="4" t="s">
        <v>95</v>
      </c>
      <c r="AB1244" s="4" t="s">
        <v>95</v>
      </c>
      <c r="AC1244" s="4" t="s">
        <v>91</v>
      </c>
      <c r="AD1244" s="4" t="s">
        <v>91</v>
      </c>
      <c r="AE1244" s="4">
        <v>0</v>
      </c>
      <c r="AF1244" s="4">
        <v>0</v>
      </c>
      <c r="AG1244" s="4">
        <f>tussenblad!J1233</f>
        <v>0</v>
      </c>
      <c r="AH1244" s="4">
        <f>tussenblad!I1233</f>
        <v>0</v>
      </c>
    </row>
    <row r="1245" spans="1:34" x14ac:dyDescent="0.2">
      <c r="A1245" s="4" t="s">
        <v>93</v>
      </c>
      <c r="B1245" s="4" t="str">
        <f>IF(C1245=0,"&lt;BLANK&gt;",Basisgegevens!$F$3)</f>
        <v>&lt;BLANK&gt;</v>
      </c>
      <c r="C1245" s="4">
        <f>tussenblad!E1234</f>
        <v>0</v>
      </c>
      <c r="D1245" s="4">
        <f>tussenblad!H1234</f>
        <v>0</v>
      </c>
      <c r="E1245" s="25">
        <f>tussenblad!N1234</f>
        <v>0</v>
      </c>
      <c r="F1245" s="4">
        <f>tussenblad!O1234</f>
        <v>0</v>
      </c>
      <c r="G1245" s="4">
        <f>tussenblad!P1234</f>
        <v>0</v>
      </c>
      <c r="H1245" s="25">
        <f>tussenblad!BT1234</f>
        <v>0</v>
      </c>
      <c r="I1245" s="4">
        <f>tussenblad!Q1234</f>
        <v>0</v>
      </c>
      <c r="J1245" s="26">
        <f>tussenblad!R1234</f>
        <v>0</v>
      </c>
      <c r="K1245" s="4">
        <f>IF(tussenblad!$F1234="HC","",tussenblad!F1234)</f>
        <v>0</v>
      </c>
      <c r="L1245" s="4">
        <f>IF(tussenblad!$F1234="HC",1,0)</f>
        <v>0</v>
      </c>
      <c r="M1245" s="4" t="str">
        <f>IF(tussenblad!V1234="Uit",2,"")</f>
        <v/>
      </c>
      <c r="N1245" s="4">
        <f>tussenblad!W1234</f>
        <v>0</v>
      </c>
      <c r="O1245" s="4">
        <f>tussenblad!BV1234</f>
        <v>0</v>
      </c>
      <c r="P1245" s="4">
        <f>tussenblad!BW1234</f>
        <v>0</v>
      </c>
      <c r="Q1245" s="4">
        <f>tussenblad!BX1234</f>
        <v>0</v>
      </c>
      <c r="R1245" s="4">
        <f>tussenblad!BY1234</f>
        <v>0</v>
      </c>
      <c r="S1245" s="4">
        <f>tussenblad!BZ1234</f>
        <v>0</v>
      </c>
      <c r="T1245" s="4">
        <f>tussenblad!CA1234</f>
        <v>0</v>
      </c>
      <c r="U1245" s="4">
        <f>tussenblad!CB1234</f>
        <v>0</v>
      </c>
      <c r="V1245" s="4">
        <f>tussenblad!CC1234</f>
        <v>0</v>
      </c>
      <c r="W1245" s="4" t="s">
        <v>94</v>
      </c>
      <c r="X1245" s="4" t="s">
        <v>94</v>
      </c>
      <c r="Y1245" s="4" t="s">
        <v>94</v>
      </c>
      <c r="Z1245" s="4" t="s">
        <v>95</v>
      </c>
      <c r="AA1245" s="4" t="s">
        <v>95</v>
      </c>
      <c r="AB1245" s="4" t="s">
        <v>95</v>
      </c>
      <c r="AC1245" s="4" t="s">
        <v>91</v>
      </c>
      <c r="AD1245" s="4" t="s">
        <v>91</v>
      </c>
      <c r="AE1245" s="4">
        <v>0</v>
      </c>
      <c r="AF1245" s="4">
        <v>0</v>
      </c>
      <c r="AG1245" s="4">
        <f>tussenblad!J1234</f>
        <v>0</v>
      </c>
      <c r="AH1245" s="4">
        <f>tussenblad!I1234</f>
        <v>0</v>
      </c>
    </row>
    <row r="1246" spans="1:34" x14ac:dyDescent="0.2">
      <c r="A1246" s="4" t="s">
        <v>93</v>
      </c>
      <c r="B1246" s="4" t="str">
        <f>IF(C1246=0,"&lt;BLANK&gt;",Basisgegevens!$F$3)</f>
        <v>&lt;BLANK&gt;</v>
      </c>
      <c r="C1246" s="4">
        <f>tussenblad!E1235</f>
        <v>0</v>
      </c>
      <c r="D1246" s="4">
        <f>tussenblad!H1235</f>
        <v>0</v>
      </c>
      <c r="E1246" s="25">
        <f>tussenblad!N1235</f>
        <v>0</v>
      </c>
      <c r="F1246" s="4">
        <f>tussenblad!O1235</f>
        <v>0</v>
      </c>
      <c r="G1246" s="4">
        <f>tussenblad!P1235</f>
        <v>0</v>
      </c>
      <c r="H1246" s="25">
        <f>tussenblad!BT1235</f>
        <v>0</v>
      </c>
      <c r="I1246" s="4">
        <f>tussenblad!Q1235</f>
        <v>0</v>
      </c>
      <c r="J1246" s="26">
        <f>tussenblad!R1235</f>
        <v>0</v>
      </c>
      <c r="K1246" s="4">
        <f>IF(tussenblad!$F1235="HC","",tussenblad!F1235)</f>
        <v>0</v>
      </c>
      <c r="L1246" s="4">
        <f>IF(tussenblad!$F1235="HC",1,0)</f>
        <v>0</v>
      </c>
      <c r="M1246" s="4" t="str">
        <f>IF(tussenblad!V1235="Uit",2,"")</f>
        <v/>
      </c>
      <c r="N1246" s="4">
        <f>tussenblad!W1235</f>
        <v>0</v>
      </c>
      <c r="O1246" s="4">
        <f>tussenblad!BV1235</f>
        <v>0</v>
      </c>
      <c r="P1246" s="4">
        <f>tussenblad!BW1235</f>
        <v>0</v>
      </c>
      <c r="Q1246" s="4">
        <f>tussenblad!BX1235</f>
        <v>0</v>
      </c>
      <c r="R1246" s="4">
        <f>tussenblad!BY1235</f>
        <v>0</v>
      </c>
      <c r="S1246" s="4">
        <f>tussenblad!BZ1235</f>
        <v>0</v>
      </c>
      <c r="T1246" s="4">
        <f>tussenblad!CA1235</f>
        <v>0</v>
      </c>
      <c r="U1246" s="4">
        <f>tussenblad!CB1235</f>
        <v>0</v>
      </c>
      <c r="V1246" s="4">
        <f>tussenblad!CC1235</f>
        <v>0</v>
      </c>
      <c r="W1246" s="4" t="s">
        <v>94</v>
      </c>
      <c r="X1246" s="4" t="s">
        <v>94</v>
      </c>
      <c r="Y1246" s="4" t="s">
        <v>94</v>
      </c>
      <c r="Z1246" s="4" t="s">
        <v>95</v>
      </c>
      <c r="AA1246" s="4" t="s">
        <v>95</v>
      </c>
      <c r="AB1246" s="4" t="s">
        <v>95</v>
      </c>
      <c r="AC1246" s="4" t="s">
        <v>91</v>
      </c>
      <c r="AD1246" s="4" t="s">
        <v>91</v>
      </c>
      <c r="AE1246" s="4">
        <v>0</v>
      </c>
      <c r="AF1246" s="4">
        <v>0</v>
      </c>
      <c r="AG1246" s="4">
        <f>tussenblad!J1235</f>
        <v>0</v>
      </c>
      <c r="AH1246" s="4">
        <f>tussenblad!I1235</f>
        <v>0</v>
      </c>
    </row>
    <row r="1247" spans="1:34" x14ac:dyDescent="0.2">
      <c r="A1247" s="4" t="s">
        <v>93</v>
      </c>
      <c r="B1247" s="4" t="str">
        <f>IF(C1247=0,"&lt;BLANK&gt;",Basisgegevens!$F$3)</f>
        <v>&lt;BLANK&gt;</v>
      </c>
      <c r="C1247" s="4">
        <f>tussenblad!E1236</f>
        <v>0</v>
      </c>
      <c r="D1247" s="4">
        <f>tussenblad!H1236</f>
        <v>0</v>
      </c>
      <c r="E1247" s="25">
        <f>tussenblad!N1236</f>
        <v>0</v>
      </c>
      <c r="F1247" s="4">
        <f>tussenblad!O1236</f>
        <v>0</v>
      </c>
      <c r="G1247" s="4">
        <f>tussenblad!P1236</f>
        <v>0</v>
      </c>
      <c r="H1247" s="25">
        <f>tussenblad!BT1236</f>
        <v>0</v>
      </c>
      <c r="I1247" s="4">
        <f>tussenblad!Q1236</f>
        <v>0</v>
      </c>
      <c r="J1247" s="26">
        <f>tussenblad!R1236</f>
        <v>0</v>
      </c>
      <c r="K1247" s="4">
        <f>IF(tussenblad!$F1236="HC","",tussenblad!F1236)</f>
        <v>0</v>
      </c>
      <c r="L1247" s="4">
        <f>IF(tussenblad!$F1236="HC",1,0)</f>
        <v>0</v>
      </c>
      <c r="M1247" s="4" t="str">
        <f>IF(tussenblad!V1236="Uit",2,"")</f>
        <v/>
      </c>
      <c r="N1247" s="4">
        <f>tussenblad!W1236</f>
        <v>0</v>
      </c>
      <c r="O1247" s="4">
        <f>tussenblad!BV1236</f>
        <v>0</v>
      </c>
      <c r="P1247" s="4">
        <f>tussenblad!BW1236</f>
        <v>0</v>
      </c>
      <c r="Q1247" s="4">
        <f>tussenblad!BX1236</f>
        <v>0</v>
      </c>
      <c r="R1247" s="4">
        <f>tussenblad!BY1236</f>
        <v>0</v>
      </c>
      <c r="S1247" s="4">
        <f>tussenblad!BZ1236</f>
        <v>0</v>
      </c>
      <c r="T1247" s="4">
        <f>tussenblad!CA1236</f>
        <v>0</v>
      </c>
      <c r="U1247" s="4">
        <f>tussenblad!CB1236</f>
        <v>0</v>
      </c>
      <c r="V1247" s="4">
        <f>tussenblad!CC1236</f>
        <v>0</v>
      </c>
      <c r="W1247" s="4" t="s">
        <v>94</v>
      </c>
      <c r="X1247" s="4" t="s">
        <v>94</v>
      </c>
      <c r="Y1247" s="4" t="s">
        <v>94</v>
      </c>
      <c r="Z1247" s="4" t="s">
        <v>95</v>
      </c>
      <c r="AA1247" s="4" t="s">
        <v>95</v>
      </c>
      <c r="AB1247" s="4" t="s">
        <v>95</v>
      </c>
      <c r="AC1247" s="4" t="s">
        <v>91</v>
      </c>
      <c r="AD1247" s="4" t="s">
        <v>91</v>
      </c>
      <c r="AE1247" s="4">
        <v>0</v>
      </c>
      <c r="AF1247" s="4">
        <v>0</v>
      </c>
      <c r="AG1247" s="4">
        <f>tussenblad!J1236</f>
        <v>0</v>
      </c>
      <c r="AH1247" s="4">
        <f>tussenblad!I1236</f>
        <v>0</v>
      </c>
    </row>
    <row r="1248" spans="1:34" x14ac:dyDescent="0.2">
      <c r="A1248" s="4" t="s">
        <v>93</v>
      </c>
      <c r="B1248" s="4" t="str">
        <f>IF(C1248=0,"&lt;BLANK&gt;",Basisgegevens!$F$3)</f>
        <v>&lt;BLANK&gt;</v>
      </c>
      <c r="C1248" s="4">
        <f>tussenblad!E1237</f>
        <v>0</v>
      </c>
      <c r="D1248" s="4">
        <f>tussenblad!H1237</f>
        <v>0</v>
      </c>
      <c r="E1248" s="25">
        <f>tussenblad!N1237</f>
        <v>0</v>
      </c>
      <c r="F1248" s="4">
        <f>tussenblad!O1237</f>
        <v>0</v>
      </c>
      <c r="G1248" s="4">
        <f>tussenblad!P1237</f>
        <v>0</v>
      </c>
      <c r="H1248" s="25">
        <f>tussenblad!BT1237</f>
        <v>0</v>
      </c>
      <c r="I1248" s="4">
        <f>tussenblad!Q1237</f>
        <v>0</v>
      </c>
      <c r="J1248" s="26">
        <f>tussenblad!R1237</f>
        <v>0</v>
      </c>
      <c r="K1248" s="4">
        <f>IF(tussenblad!$F1237="HC","",tussenblad!F1237)</f>
        <v>0</v>
      </c>
      <c r="L1248" s="4">
        <f>IF(tussenblad!$F1237="HC",1,0)</f>
        <v>0</v>
      </c>
      <c r="M1248" s="4" t="str">
        <f>IF(tussenblad!V1237="Uit",2,"")</f>
        <v/>
      </c>
      <c r="N1248" s="4">
        <f>tussenblad!W1237</f>
        <v>0</v>
      </c>
      <c r="O1248" s="4">
        <f>tussenblad!BV1237</f>
        <v>0</v>
      </c>
      <c r="P1248" s="4">
        <f>tussenblad!BW1237</f>
        <v>0</v>
      </c>
      <c r="Q1248" s="4">
        <f>tussenblad!BX1237</f>
        <v>0</v>
      </c>
      <c r="R1248" s="4">
        <f>tussenblad!BY1237</f>
        <v>0</v>
      </c>
      <c r="S1248" s="4">
        <f>tussenblad!BZ1237</f>
        <v>0</v>
      </c>
      <c r="T1248" s="4">
        <f>tussenblad!CA1237</f>
        <v>0</v>
      </c>
      <c r="U1248" s="4">
        <f>tussenblad!CB1237</f>
        <v>0</v>
      </c>
      <c r="V1248" s="4">
        <f>tussenblad!CC1237</f>
        <v>0</v>
      </c>
      <c r="W1248" s="4" t="s">
        <v>94</v>
      </c>
      <c r="X1248" s="4" t="s">
        <v>94</v>
      </c>
      <c r="Y1248" s="4" t="s">
        <v>94</v>
      </c>
      <c r="Z1248" s="4" t="s">
        <v>95</v>
      </c>
      <c r="AA1248" s="4" t="s">
        <v>95</v>
      </c>
      <c r="AB1248" s="4" t="s">
        <v>95</v>
      </c>
      <c r="AC1248" s="4" t="s">
        <v>91</v>
      </c>
      <c r="AD1248" s="4" t="s">
        <v>91</v>
      </c>
      <c r="AE1248" s="4">
        <v>0</v>
      </c>
      <c r="AF1248" s="4">
        <v>0</v>
      </c>
      <c r="AG1248" s="4">
        <f>tussenblad!J1237</f>
        <v>0</v>
      </c>
      <c r="AH1248" s="4">
        <f>tussenblad!I1237</f>
        <v>0</v>
      </c>
    </row>
    <row r="1249" spans="1:34" x14ac:dyDescent="0.2">
      <c r="A1249" s="4" t="s">
        <v>93</v>
      </c>
      <c r="B1249" s="4" t="str">
        <f>IF(C1249=0,"&lt;BLANK&gt;",Basisgegevens!$F$3)</f>
        <v>&lt;BLANK&gt;</v>
      </c>
      <c r="C1249" s="4">
        <f>tussenblad!E1238</f>
        <v>0</v>
      </c>
      <c r="D1249" s="4">
        <f>tussenblad!H1238</f>
        <v>0</v>
      </c>
      <c r="E1249" s="25">
        <f>tussenblad!N1238</f>
        <v>0</v>
      </c>
      <c r="F1249" s="4">
        <f>tussenblad!O1238</f>
        <v>0</v>
      </c>
      <c r="G1249" s="4">
        <f>tussenblad!P1238</f>
        <v>0</v>
      </c>
      <c r="H1249" s="25">
        <f>tussenblad!BT1238</f>
        <v>0</v>
      </c>
      <c r="I1249" s="4">
        <f>tussenblad!Q1238</f>
        <v>0</v>
      </c>
      <c r="J1249" s="26">
        <f>tussenblad!R1238</f>
        <v>0</v>
      </c>
      <c r="K1249" s="4">
        <f>IF(tussenblad!$F1238="HC","",tussenblad!F1238)</f>
        <v>0</v>
      </c>
      <c r="L1249" s="4">
        <f>IF(tussenblad!$F1238="HC",1,0)</f>
        <v>0</v>
      </c>
      <c r="M1249" s="4" t="str">
        <f>IF(tussenblad!V1238="Uit",2,"")</f>
        <v/>
      </c>
      <c r="N1249" s="4">
        <f>tussenblad!W1238</f>
        <v>0</v>
      </c>
      <c r="O1249" s="4">
        <f>tussenblad!BV1238</f>
        <v>0</v>
      </c>
      <c r="P1249" s="4">
        <f>tussenblad!BW1238</f>
        <v>0</v>
      </c>
      <c r="Q1249" s="4">
        <f>tussenblad!BX1238</f>
        <v>0</v>
      </c>
      <c r="R1249" s="4">
        <f>tussenblad!BY1238</f>
        <v>0</v>
      </c>
      <c r="S1249" s="4">
        <f>tussenblad!BZ1238</f>
        <v>0</v>
      </c>
      <c r="T1249" s="4">
        <f>tussenblad!CA1238</f>
        <v>0</v>
      </c>
      <c r="U1249" s="4">
        <f>tussenblad!CB1238</f>
        <v>0</v>
      </c>
      <c r="V1249" s="4">
        <f>tussenblad!CC1238</f>
        <v>0</v>
      </c>
      <c r="W1249" s="4" t="s">
        <v>94</v>
      </c>
      <c r="X1249" s="4" t="s">
        <v>94</v>
      </c>
      <c r="Y1249" s="4" t="s">
        <v>94</v>
      </c>
      <c r="Z1249" s="4" t="s">
        <v>95</v>
      </c>
      <c r="AA1249" s="4" t="s">
        <v>95</v>
      </c>
      <c r="AB1249" s="4" t="s">
        <v>95</v>
      </c>
      <c r="AC1249" s="4" t="s">
        <v>91</v>
      </c>
      <c r="AD1249" s="4" t="s">
        <v>91</v>
      </c>
      <c r="AE1249" s="4">
        <v>0</v>
      </c>
      <c r="AF1249" s="4">
        <v>0</v>
      </c>
      <c r="AG1249" s="4">
        <f>tussenblad!J1238</f>
        <v>0</v>
      </c>
      <c r="AH1249" s="4">
        <f>tussenblad!I1238</f>
        <v>0</v>
      </c>
    </row>
    <row r="1250" spans="1:34" x14ac:dyDescent="0.2">
      <c r="A1250" s="4" t="s">
        <v>93</v>
      </c>
      <c r="B1250" s="4" t="str">
        <f>IF(C1250=0,"&lt;BLANK&gt;",Basisgegevens!$F$3)</f>
        <v>&lt;BLANK&gt;</v>
      </c>
      <c r="C1250" s="4">
        <f>tussenblad!E1239</f>
        <v>0</v>
      </c>
      <c r="D1250" s="4">
        <f>tussenblad!H1239</f>
        <v>0</v>
      </c>
      <c r="E1250" s="25">
        <f>tussenblad!N1239</f>
        <v>0</v>
      </c>
      <c r="F1250" s="4">
        <f>tussenblad!O1239</f>
        <v>0</v>
      </c>
      <c r="G1250" s="4">
        <f>tussenblad!P1239</f>
        <v>0</v>
      </c>
      <c r="H1250" s="25">
        <f>tussenblad!BT1239</f>
        <v>0</v>
      </c>
      <c r="I1250" s="4">
        <f>tussenblad!Q1239</f>
        <v>0</v>
      </c>
      <c r="J1250" s="26">
        <f>tussenblad!R1239</f>
        <v>0</v>
      </c>
      <c r="K1250" s="4">
        <f>IF(tussenblad!$F1239="HC","",tussenblad!F1239)</f>
        <v>0</v>
      </c>
      <c r="L1250" s="4">
        <f>IF(tussenblad!$F1239="HC",1,0)</f>
        <v>0</v>
      </c>
      <c r="M1250" s="4" t="str">
        <f>IF(tussenblad!V1239="Uit",2,"")</f>
        <v/>
      </c>
      <c r="N1250" s="4">
        <f>tussenblad!W1239</f>
        <v>0</v>
      </c>
      <c r="O1250" s="4">
        <f>tussenblad!BV1239</f>
        <v>0</v>
      </c>
      <c r="P1250" s="4">
        <f>tussenblad!BW1239</f>
        <v>0</v>
      </c>
      <c r="Q1250" s="4">
        <f>tussenblad!BX1239</f>
        <v>0</v>
      </c>
      <c r="R1250" s="4">
        <f>tussenblad!BY1239</f>
        <v>0</v>
      </c>
      <c r="S1250" s="4">
        <f>tussenblad!BZ1239</f>
        <v>0</v>
      </c>
      <c r="T1250" s="4">
        <f>tussenblad!CA1239</f>
        <v>0</v>
      </c>
      <c r="U1250" s="4">
        <f>tussenblad!CB1239</f>
        <v>0</v>
      </c>
      <c r="V1250" s="4">
        <f>tussenblad!CC1239</f>
        <v>0</v>
      </c>
      <c r="W1250" s="4" t="s">
        <v>94</v>
      </c>
      <c r="X1250" s="4" t="s">
        <v>94</v>
      </c>
      <c r="Y1250" s="4" t="s">
        <v>94</v>
      </c>
      <c r="Z1250" s="4" t="s">
        <v>95</v>
      </c>
      <c r="AA1250" s="4" t="s">
        <v>95</v>
      </c>
      <c r="AB1250" s="4" t="s">
        <v>95</v>
      </c>
      <c r="AC1250" s="4" t="s">
        <v>91</v>
      </c>
      <c r="AD1250" s="4" t="s">
        <v>91</v>
      </c>
      <c r="AE1250" s="4">
        <v>0</v>
      </c>
      <c r="AF1250" s="4">
        <v>0</v>
      </c>
      <c r="AG1250" s="4">
        <f>tussenblad!J1239</f>
        <v>0</v>
      </c>
      <c r="AH1250" s="4">
        <f>tussenblad!I1239</f>
        <v>0</v>
      </c>
    </row>
    <row r="1251" spans="1:34" x14ac:dyDescent="0.2">
      <c r="A1251" s="4" t="s">
        <v>93</v>
      </c>
      <c r="B1251" s="4" t="str">
        <f>IF(C1251=0,"&lt;BLANK&gt;",Basisgegevens!$F$3)</f>
        <v>&lt;BLANK&gt;</v>
      </c>
      <c r="C1251" s="4">
        <f>tussenblad!E1240</f>
        <v>0</v>
      </c>
      <c r="D1251" s="4">
        <f>tussenblad!H1240</f>
        <v>0</v>
      </c>
      <c r="E1251" s="25">
        <f>tussenblad!N1240</f>
        <v>0</v>
      </c>
      <c r="F1251" s="4">
        <f>tussenblad!O1240</f>
        <v>0</v>
      </c>
      <c r="G1251" s="4">
        <f>tussenblad!P1240</f>
        <v>0</v>
      </c>
      <c r="H1251" s="25">
        <f>tussenblad!BT1240</f>
        <v>0</v>
      </c>
      <c r="I1251" s="4">
        <f>tussenblad!Q1240</f>
        <v>0</v>
      </c>
      <c r="J1251" s="26">
        <f>tussenblad!R1240</f>
        <v>0</v>
      </c>
      <c r="K1251" s="4">
        <f>IF(tussenblad!$F1240="HC","",tussenblad!F1240)</f>
        <v>0</v>
      </c>
      <c r="L1251" s="4">
        <f>IF(tussenblad!$F1240="HC",1,0)</f>
        <v>0</v>
      </c>
      <c r="M1251" s="4" t="str">
        <f>IF(tussenblad!V1240="Uit",2,"")</f>
        <v/>
      </c>
      <c r="N1251" s="4">
        <f>tussenblad!W1240</f>
        <v>0</v>
      </c>
      <c r="O1251" s="4">
        <f>tussenblad!BV1240</f>
        <v>0</v>
      </c>
      <c r="P1251" s="4">
        <f>tussenblad!BW1240</f>
        <v>0</v>
      </c>
      <c r="Q1251" s="4">
        <f>tussenblad!BX1240</f>
        <v>0</v>
      </c>
      <c r="R1251" s="4">
        <f>tussenblad!BY1240</f>
        <v>0</v>
      </c>
      <c r="S1251" s="4">
        <f>tussenblad!BZ1240</f>
        <v>0</v>
      </c>
      <c r="T1251" s="4">
        <f>tussenblad!CA1240</f>
        <v>0</v>
      </c>
      <c r="U1251" s="4">
        <f>tussenblad!CB1240</f>
        <v>0</v>
      </c>
      <c r="V1251" s="4">
        <f>tussenblad!CC1240</f>
        <v>0</v>
      </c>
      <c r="W1251" s="4" t="s">
        <v>94</v>
      </c>
      <c r="X1251" s="4" t="s">
        <v>94</v>
      </c>
      <c r="Y1251" s="4" t="s">
        <v>94</v>
      </c>
      <c r="Z1251" s="4" t="s">
        <v>95</v>
      </c>
      <c r="AA1251" s="4" t="s">
        <v>95</v>
      </c>
      <c r="AB1251" s="4" t="s">
        <v>95</v>
      </c>
      <c r="AC1251" s="4" t="s">
        <v>91</v>
      </c>
      <c r="AD1251" s="4" t="s">
        <v>91</v>
      </c>
      <c r="AE1251" s="4">
        <v>0</v>
      </c>
      <c r="AF1251" s="4">
        <v>0</v>
      </c>
      <c r="AG1251" s="4">
        <f>tussenblad!J1240</f>
        <v>0</v>
      </c>
      <c r="AH1251" s="4">
        <f>tussenblad!I1240</f>
        <v>0</v>
      </c>
    </row>
    <row r="1252" spans="1:34" x14ac:dyDescent="0.2">
      <c r="A1252" s="4" t="s">
        <v>93</v>
      </c>
      <c r="B1252" s="4" t="str">
        <f>IF(C1252=0,"&lt;BLANK&gt;",Basisgegevens!$F$3)</f>
        <v>&lt;BLANK&gt;</v>
      </c>
      <c r="C1252" s="4">
        <f>tussenblad!E1241</f>
        <v>0</v>
      </c>
      <c r="D1252" s="4">
        <f>tussenblad!H1241</f>
        <v>0</v>
      </c>
      <c r="E1252" s="25">
        <f>tussenblad!N1241</f>
        <v>0</v>
      </c>
      <c r="F1252" s="4">
        <f>tussenblad!O1241</f>
        <v>0</v>
      </c>
      <c r="G1252" s="4">
        <f>tussenblad!P1241</f>
        <v>0</v>
      </c>
      <c r="H1252" s="25">
        <f>tussenblad!BT1241</f>
        <v>0</v>
      </c>
      <c r="I1252" s="4">
        <f>tussenblad!Q1241</f>
        <v>0</v>
      </c>
      <c r="J1252" s="26">
        <f>tussenblad!R1241</f>
        <v>0</v>
      </c>
      <c r="K1252" s="4">
        <f>IF(tussenblad!$F1241="HC","",tussenblad!F1241)</f>
        <v>0</v>
      </c>
      <c r="L1252" s="4">
        <f>IF(tussenblad!$F1241="HC",1,0)</f>
        <v>0</v>
      </c>
      <c r="M1252" s="4" t="str">
        <f>IF(tussenblad!V1241="Uit",2,"")</f>
        <v/>
      </c>
      <c r="N1252" s="4">
        <f>tussenblad!W1241</f>
        <v>0</v>
      </c>
      <c r="O1252" s="4">
        <f>tussenblad!BV1241</f>
        <v>0</v>
      </c>
      <c r="P1252" s="4">
        <f>tussenblad!BW1241</f>
        <v>0</v>
      </c>
      <c r="Q1252" s="4">
        <f>tussenblad!BX1241</f>
        <v>0</v>
      </c>
      <c r="R1252" s="4">
        <f>tussenblad!BY1241</f>
        <v>0</v>
      </c>
      <c r="S1252" s="4">
        <f>tussenblad!BZ1241</f>
        <v>0</v>
      </c>
      <c r="T1252" s="4">
        <f>tussenblad!CA1241</f>
        <v>0</v>
      </c>
      <c r="U1252" s="4">
        <f>tussenblad!CB1241</f>
        <v>0</v>
      </c>
      <c r="V1252" s="4">
        <f>tussenblad!CC1241</f>
        <v>0</v>
      </c>
      <c r="W1252" s="4" t="s">
        <v>94</v>
      </c>
      <c r="X1252" s="4" t="s">
        <v>94</v>
      </c>
      <c r="Y1252" s="4" t="s">
        <v>94</v>
      </c>
      <c r="Z1252" s="4" t="s">
        <v>95</v>
      </c>
      <c r="AA1252" s="4" t="s">
        <v>95</v>
      </c>
      <c r="AB1252" s="4" t="s">
        <v>95</v>
      </c>
      <c r="AC1252" s="4" t="s">
        <v>91</v>
      </c>
      <c r="AD1252" s="4" t="s">
        <v>91</v>
      </c>
      <c r="AE1252" s="4">
        <v>0</v>
      </c>
      <c r="AF1252" s="4">
        <v>0</v>
      </c>
      <c r="AG1252" s="4">
        <f>tussenblad!J1241</f>
        <v>0</v>
      </c>
      <c r="AH1252" s="4">
        <f>tussenblad!I1241</f>
        <v>0</v>
      </c>
    </row>
    <row r="1253" spans="1:34" x14ac:dyDescent="0.2">
      <c r="A1253" s="4" t="s">
        <v>93</v>
      </c>
      <c r="B1253" s="4" t="str">
        <f>IF(C1253=0,"&lt;BLANK&gt;",Basisgegevens!$F$3)</f>
        <v>&lt;BLANK&gt;</v>
      </c>
      <c r="C1253" s="4">
        <f>tussenblad!E1242</f>
        <v>0</v>
      </c>
      <c r="D1253" s="4">
        <f>tussenblad!H1242</f>
        <v>0</v>
      </c>
      <c r="E1253" s="25">
        <f>tussenblad!N1242</f>
        <v>0</v>
      </c>
      <c r="F1253" s="4">
        <f>tussenblad!O1242</f>
        <v>0</v>
      </c>
      <c r="G1253" s="4">
        <f>tussenblad!P1242</f>
        <v>0</v>
      </c>
      <c r="H1253" s="25">
        <f>tussenblad!BT1242</f>
        <v>0</v>
      </c>
      <c r="I1253" s="4">
        <f>tussenblad!Q1242</f>
        <v>0</v>
      </c>
      <c r="J1253" s="26">
        <f>tussenblad!R1242</f>
        <v>0</v>
      </c>
      <c r="K1253" s="4">
        <f>IF(tussenblad!$F1242="HC","",tussenblad!F1242)</f>
        <v>0</v>
      </c>
      <c r="L1253" s="4">
        <f>IF(tussenblad!$F1242="HC",1,0)</f>
        <v>0</v>
      </c>
      <c r="M1253" s="4" t="str">
        <f>IF(tussenblad!V1242="Uit",2,"")</f>
        <v/>
      </c>
      <c r="N1253" s="4">
        <f>tussenblad!W1242</f>
        <v>0</v>
      </c>
      <c r="O1253" s="4">
        <f>tussenblad!BV1242</f>
        <v>0</v>
      </c>
      <c r="P1253" s="4">
        <f>tussenblad!BW1242</f>
        <v>0</v>
      </c>
      <c r="Q1253" s="4">
        <f>tussenblad!BX1242</f>
        <v>0</v>
      </c>
      <c r="R1253" s="4">
        <f>tussenblad!BY1242</f>
        <v>0</v>
      </c>
      <c r="S1253" s="4">
        <f>tussenblad!BZ1242</f>
        <v>0</v>
      </c>
      <c r="T1253" s="4">
        <f>tussenblad!CA1242</f>
        <v>0</v>
      </c>
      <c r="U1253" s="4">
        <f>tussenblad!CB1242</f>
        <v>0</v>
      </c>
      <c r="V1253" s="4">
        <f>tussenblad!CC1242</f>
        <v>0</v>
      </c>
      <c r="W1253" s="4" t="s">
        <v>94</v>
      </c>
      <c r="X1253" s="4" t="s">
        <v>94</v>
      </c>
      <c r="Y1253" s="4" t="s">
        <v>94</v>
      </c>
      <c r="Z1253" s="4" t="s">
        <v>95</v>
      </c>
      <c r="AA1253" s="4" t="s">
        <v>95</v>
      </c>
      <c r="AB1253" s="4" t="s">
        <v>95</v>
      </c>
      <c r="AC1253" s="4" t="s">
        <v>91</v>
      </c>
      <c r="AD1253" s="4" t="s">
        <v>91</v>
      </c>
      <c r="AE1253" s="4">
        <v>0</v>
      </c>
      <c r="AF1253" s="4">
        <v>0</v>
      </c>
      <c r="AG1253" s="4">
        <f>tussenblad!J1242</f>
        <v>0</v>
      </c>
      <c r="AH1253" s="4">
        <f>tussenblad!I1242</f>
        <v>0</v>
      </c>
    </row>
    <row r="1254" spans="1:34" x14ac:dyDescent="0.2">
      <c r="A1254" s="4" t="s">
        <v>93</v>
      </c>
      <c r="B1254" s="4" t="str">
        <f>IF(C1254=0,"&lt;BLANK&gt;",Basisgegevens!$F$3)</f>
        <v>&lt;BLANK&gt;</v>
      </c>
      <c r="C1254" s="4">
        <f>tussenblad!E1243</f>
        <v>0</v>
      </c>
      <c r="D1254" s="4">
        <f>tussenblad!H1243</f>
        <v>0</v>
      </c>
      <c r="E1254" s="25">
        <f>tussenblad!N1243</f>
        <v>0</v>
      </c>
      <c r="F1254" s="4">
        <f>tussenblad!O1243</f>
        <v>0</v>
      </c>
      <c r="G1254" s="4">
        <f>tussenblad!P1243</f>
        <v>0</v>
      </c>
      <c r="H1254" s="25">
        <f>tussenblad!BT1243</f>
        <v>0</v>
      </c>
      <c r="I1254" s="4">
        <f>tussenblad!Q1243</f>
        <v>0</v>
      </c>
      <c r="J1254" s="26">
        <f>tussenblad!R1243</f>
        <v>0</v>
      </c>
      <c r="K1254" s="4">
        <f>IF(tussenblad!$F1243="HC","",tussenblad!F1243)</f>
        <v>0</v>
      </c>
      <c r="L1254" s="4">
        <f>IF(tussenblad!$F1243="HC",1,0)</f>
        <v>0</v>
      </c>
      <c r="M1254" s="4" t="str">
        <f>IF(tussenblad!V1243="Uit",2,"")</f>
        <v/>
      </c>
      <c r="N1254" s="4">
        <f>tussenblad!W1243</f>
        <v>0</v>
      </c>
      <c r="O1254" s="4">
        <f>tussenblad!BV1243</f>
        <v>0</v>
      </c>
      <c r="P1254" s="4">
        <f>tussenblad!BW1243</f>
        <v>0</v>
      </c>
      <c r="Q1254" s="4">
        <f>tussenblad!BX1243</f>
        <v>0</v>
      </c>
      <c r="R1254" s="4">
        <f>tussenblad!BY1243</f>
        <v>0</v>
      </c>
      <c r="S1254" s="4">
        <f>tussenblad!BZ1243</f>
        <v>0</v>
      </c>
      <c r="T1254" s="4">
        <f>tussenblad!CA1243</f>
        <v>0</v>
      </c>
      <c r="U1254" s="4">
        <f>tussenblad!CB1243</f>
        <v>0</v>
      </c>
      <c r="V1254" s="4">
        <f>tussenblad!CC1243</f>
        <v>0</v>
      </c>
      <c r="W1254" s="4" t="s">
        <v>94</v>
      </c>
      <c r="X1254" s="4" t="s">
        <v>94</v>
      </c>
      <c r="Y1254" s="4" t="s">
        <v>94</v>
      </c>
      <c r="Z1254" s="4" t="s">
        <v>95</v>
      </c>
      <c r="AA1254" s="4" t="s">
        <v>95</v>
      </c>
      <c r="AB1254" s="4" t="s">
        <v>95</v>
      </c>
      <c r="AC1254" s="4" t="s">
        <v>91</v>
      </c>
      <c r="AD1254" s="4" t="s">
        <v>91</v>
      </c>
      <c r="AE1254" s="4">
        <v>0</v>
      </c>
      <c r="AF1254" s="4">
        <v>0</v>
      </c>
      <c r="AG1254" s="4">
        <f>tussenblad!J1243</f>
        <v>0</v>
      </c>
      <c r="AH1254" s="4">
        <f>tussenblad!I1243</f>
        <v>0</v>
      </c>
    </row>
    <row r="1255" spans="1:34" x14ac:dyDescent="0.2">
      <c r="A1255" s="4" t="s">
        <v>93</v>
      </c>
      <c r="B1255" s="4" t="str">
        <f>IF(C1255=0,"&lt;BLANK&gt;",Basisgegevens!$F$3)</f>
        <v>&lt;BLANK&gt;</v>
      </c>
      <c r="C1255" s="4">
        <f>tussenblad!E1244</f>
        <v>0</v>
      </c>
      <c r="D1255" s="4">
        <f>tussenblad!H1244</f>
        <v>0</v>
      </c>
      <c r="E1255" s="25">
        <f>tussenblad!N1244</f>
        <v>0</v>
      </c>
      <c r="F1255" s="4">
        <f>tussenblad!O1244</f>
        <v>0</v>
      </c>
      <c r="G1255" s="4">
        <f>tussenblad!P1244</f>
        <v>0</v>
      </c>
      <c r="H1255" s="25">
        <f>tussenblad!BT1244</f>
        <v>0</v>
      </c>
      <c r="I1255" s="4">
        <f>tussenblad!Q1244</f>
        <v>0</v>
      </c>
      <c r="J1255" s="26">
        <f>tussenblad!R1244</f>
        <v>0</v>
      </c>
      <c r="K1255" s="4">
        <f>IF(tussenblad!$F1244="HC","",tussenblad!F1244)</f>
        <v>0</v>
      </c>
      <c r="L1255" s="4">
        <f>IF(tussenblad!$F1244="HC",1,0)</f>
        <v>0</v>
      </c>
      <c r="M1255" s="4" t="str">
        <f>IF(tussenblad!V1244="Uit",2,"")</f>
        <v/>
      </c>
      <c r="N1255" s="4">
        <f>tussenblad!W1244</f>
        <v>0</v>
      </c>
      <c r="O1255" s="4">
        <f>tussenblad!BV1244</f>
        <v>0</v>
      </c>
      <c r="P1255" s="4">
        <f>tussenblad!BW1244</f>
        <v>0</v>
      </c>
      <c r="Q1255" s="4">
        <f>tussenblad!BX1244</f>
        <v>0</v>
      </c>
      <c r="R1255" s="4">
        <f>tussenblad!BY1244</f>
        <v>0</v>
      </c>
      <c r="S1255" s="4">
        <f>tussenblad!BZ1244</f>
        <v>0</v>
      </c>
      <c r="T1255" s="4">
        <f>tussenblad!CA1244</f>
        <v>0</v>
      </c>
      <c r="U1255" s="4">
        <f>tussenblad!CB1244</f>
        <v>0</v>
      </c>
      <c r="V1255" s="4">
        <f>tussenblad!CC1244</f>
        <v>0</v>
      </c>
      <c r="W1255" s="4" t="s">
        <v>94</v>
      </c>
      <c r="X1255" s="4" t="s">
        <v>94</v>
      </c>
      <c r="Y1255" s="4" t="s">
        <v>94</v>
      </c>
      <c r="Z1255" s="4" t="s">
        <v>95</v>
      </c>
      <c r="AA1255" s="4" t="s">
        <v>95</v>
      </c>
      <c r="AB1255" s="4" t="s">
        <v>95</v>
      </c>
      <c r="AC1255" s="4" t="s">
        <v>91</v>
      </c>
      <c r="AD1255" s="4" t="s">
        <v>91</v>
      </c>
      <c r="AE1255" s="4">
        <v>0</v>
      </c>
      <c r="AF1255" s="4">
        <v>0</v>
      </c>
      <c r="AG1255" s="4">
        <f>tussenblad!J1244</f>
        <v>0</v>
      </c>
      <c r="AH1255" s="4">
        <f>tussenblad!I1244</f>
        <v>0</v>
      </c>
    </row>
    <row r="1256" spans="1:34" x14ac:dyDescent="0.2">
      <c r="A1256" s="4" t="s">
        <v>93</v>
      </c>
      <c r="B1256" s="4" t="str">
        <f>IF(C1256=0,"&lt;BLANK&gt;",Basisgegevens!$F$3)</f>
        <v>&lt;BLANK&gt;</v>
      </c>
      <c r="C1256" s="4">
        <f>tussenblad!E1245</f>
        <v>0</v>
      </c>
      <c r="D1256" s="4">
        <f>tussenblad!H1245</f>
        <v>0</v>
      </c>
      <c r="E1256" s="25">
        <f>tussenblad!N1245</f>
        <v>0</v>
      </c>
      <c r="F1256" s="4">
        <f>tussenblad!O1245</f>
        <v>0</v>
      </c>
      <c r="G1256" s="4">
        <f>tussenblad!P1245</f>
        <v>0</v>
      </c>
      <c r="H1256" s="25">
        <f>tussenblad!BT1245</f>
        <v>0</v>
      </c>
      <c r="I1256" s="4">
        <f>tussenblad!Q1245</f>
        <v>0</v>
      </c>
      <c r="J1256" s="26">
        <f>tussenblad!R1245</f>
        <v>0</v>
      </c>
      <c r="K1256" s="4">
        <f>IF(tussenblad!$F1245="HC","",tussenblad!F1245)</f>
        <v>0</v>
      </c>
      <c r="L1256" s="4">
        <f>IF(tussenblad!$F1245="HC",1,0)</f>
        <v>0</v>
      </c>
      <c r="M1256" s="4" t="str">
        <f>IF(tussenblad!V1245="Uit",2,"")</f>
        <v/>
      </c>
      <c r="N1256" s="4">
        <f>tussenblad!W1245</f>
        <v>0</v>
      </c>
      <c r="O1256" s="4">
        <f>tussenblad!BV1245</f>
        <v>0</v>
      </c>
      <c r="P1256" s="4">
        <f>tussenblad!BW1245</f>
        <v>0</v>
      </c>
      <c r="Q1256" s="4">
        <f>tussenblad!BX1245</f>
        <v>0</v>
      </c>
      <c r="R1256" s="4">
        <f>tussenblad!BY1245</f>
        <v>0</v>
      </c>
      <c r="S1256" s="4">
        <f>tussenblad!BZ1245</f>
        <v>0</v>
      </c>
      <c r="T1256" s="4">
        <f>tussenblad!CA1245</f>
        <v>0</v>
      </c>
      <c r="U1256" s="4">
        <f>tussenblad!CB1245</f>
        <v>0</v>
      </c>
      <c r="V1256" s="4">
        <f>tussenblad!CC1245</f>
        <v>0</v>
      </c>
      <c r="W1256" s="4" t="s">
        <v>94</v>
      </c>
      <c r="X1256" s="4" t="s">
        <v>94</v>
      </c>
      <c r="Y1256" s="4" t="s">
        <v>94</v>
      </c>
      <c r="Z1256" s="4" t="s">
        <v>95</v>
      </c>
      <c r="AA1256" s="4" t="s">
        <v>95</v>
      </c>
      <c r="AB1256" s="4" t="s">
        <v>95</v>
      </c>
      <c r="AC1256" s="4" t="s">
        <v>91</v>
      </c>
      <c r="AD1256" s="4" t="s">
        <v>91</v>
      </c>
      <c r="AE1256" s="4">
        <v>0</v>
      </c>
      <c r="AF1256" s="4">
        <v>0</v>
      </c>
      <c r="AG1256" s="4">
        <f>tussenblad!J1245</f>
        <v>0</v>
      </c>
      <c r="AH1256" s="4">
        <f>tussenblad!I1245</f>
        <v>0</v>
      </c>
    </row>
    <row r="1257" spans="1:34" x14ac:dyDescent="0.2">
      <c r="A1257" s="4" t="s">
        <v>93</v>
      </c>
      <c r="B1257" s="4" t="str">
        <f>IF(C1257=0,"&lt;BLANK&gt;",Basisgegevens!$F$3)</f>
        <v>&lt;BLANK&gt;</v>
      </c>
      <c r="C1257" s="4">
        <f>tussenblad!E1246</f>
        <v>0</v>
      </c>
      <c r="D1257" s="4">
        <f>tussenblad!H1246</f>
        <v>0</v>
      </c>
      <c r="E1257" s="25">
        <f>tussenblad!N1246</f>
        <v>0</v>
      </c>
      <c r="F1257" s="4">
        <f>tussenblad!O1246</f>
        <v>0</v>
      </c>
      <c r="G1257" s="4">
        <f>tussenblad!P1246</f>
        <v>0</v>
      </c>
      <c r="H1257" s="25">
        <f>tussenblad!BT1246</f>
        <v>0</v>
      </c>
      <c r="I1257" s="4">
        <f>tussenblad!Q1246</f>
        <v>0</v>
      </c>
      <c r="J1257" s="26">
        <f>tussenblad!R1246</f>
        <v>0</v>
      </c>
      <c r="K1257" s="4">
        <f>IF(tussenblad!$F1246="HC","",tussenblad!F1246)</f>
        <v>0</v>
      </c>
      <c r="L1257" s="4">
        <f>IF(tussenblad!$F1246="HC",1,0)</f>
        <v>0</v>
      </c>
      <c r="M1257" s="4" t="str">
        <f>IF(tussenblad!V1246="Uit",2,"")</f>
        <v/>
      </c>
      <c r="N1257" s="4">
        <f>tussenblad!W1246</f>
        <v>0</v>
      </c>
      <c r="O1257" s="4">
        <f>tussenblad!BV1246</f>
        <v>0</v>
      </c>
      <c r="P1257" s="4">
        <f>tussenblad!BW1246</f>
        <v>0</v>
      </c>
      <c r="Q1257" s="4">
        <f>tussenblad!BX1246</f>
        <v>0</v>
      </c>
      <c r="R1257" s="4">
        <f>tussenblad!BY1246</f>
        <v>0</v>
      </c>
      <c r="S1257" s="4">
        <f>tussenblad!BZ1246</f>
        <v>0</v>
      </c>
      <c r="T1257" s="4">
        <f>tussenblad!CA1246</f>
        <v>0</v>
      </c>
      <c r="U1257" s="4">
        <f>tussenblad!CB1246</f>
        <v>0</v>
      </c>
      <c r="V1257" s="4">
        <f>tussenblad!CC1246</f>
        <v>0</v>
      </c>
      <c r="W1257" s="4" t="s">
        <v>94</v>
      </c>
      <c r="X1257" s="4" t="s">
        <v>94</v>
      </c>
      <c r="Y1257" s="4" t="s">
        <v>94</v>
      </c>
      <c r="Z1257" s="4" t="s">
        <v>95</v>
      </c>
      <c r="AA1257" s="4" t="s">
        <v>95</v>
      </c>
      <c r="AB1257" s="4" t="s">
        <v>95</v>
      </c>
      <c r="AC1257" s="4" t="s">
        <v>91</v>
      </c>
      <c r="AD1257" s="4" t="s">
        <v>91</v>
      </c>
      <c r="AE1257" s="4">
        <v>0</v>
      </c>
      <c r="AF1257" s="4">
        <v>0</v>
      </c>
      <c r="AG1257" s="4">
        <f>tussenblad!J1246</f>
        <v>0</v>
      </c>
      <c r="AH1257" s="4">
        <f>tussenblad!I1246</f>
        <v>0</v>
      </c>
    </row>
    <row r="1258" spans="1:34" x14ac:dyDescent="0.2">
      <c r="A1258" s="4" t="s">
        <v>93</v>
      </c>
      <c r="B1258" s="4" t="str">
        <f>IF(C1258=0,"&lt;BLANK&gt;",Basisgegevens!$F$3)</f>
        <v>&lt;BLANK&gt;</v>
      </c>
      <c r="C1258" s="4">
        <f>tussenblad!E1247</f>
        <v>0</v>
      </c>
      <c r="D1258" s="4">
        <f>tussenblad!H1247</f>
        <v>0</v>
      </c>
      <c r="E1258" s="25">
        <f>tussenblad!N1247</f>
        <v>0</v>
      </c>
      <c r="F1258" s="4">
        <f>tussenblad!O1247</f>
        <v>0</v>
      </c>
      <c r="G1258" s="4">
        <f>tussenblad!P1247</f>
        <v>0</v>
      </c>
      <c r="H1258" s="25">
        <f>tussenblad!BT1247</f>
        <v>0</v>
      </c>
      <c r="I1258" s="4">
        <f>tussenblad!Q1247</f>
        <v>0</v>
      </c>
      <c r="J1258" s="26">
        <f>tussenblad!R1247</f>
        <v>0</v>
      </c>
      <c r="K1258" s="4">
        <f>IF(tussenblad!$F1247="HC","",tussenblad!F1247)</f>
        <v>0</v>
      </c>
      <c r="L1258" s="4">
        <f>IF(tussenblad!$F1247="HC",1,0)</f>
        <v>0</v>
      </c>
      <c r="M1258" s="4" t="str">
        <f>IF(tussenblad!V1247="Uit",2,"")</f>
        <v/>
      </c>
      <c r="N1258" s="4">
        <f>tussenblad!W1247</f>
        <v>0</v>
      </c>
      <c r="O1258" s="4">
        <f>tussenblad!BV1247</f>
        <v>0</v>
      </c>
      <c r="P1258" s="4">
        <f>tussenblad!BW1247</f>
        <v>0</v>
      </c>
      <c r="Q1258" s="4">
        <f>tussenblad!BX1247</f>
        <v>0</v>
      </c>
      <c r="R1258" s="4">
        <f>tussenblad!BY1247</f>
        <v>0</v>
      </c>
      <c r="S1258" s="4">
        <f>tussenblad!BZ1247</f>
        <v>0</v>
      </c>
      <c r="T1258" s="4">
        <f>tussenblad!CA1247</f>
        <v>0</v>
      </c>
      <c r="U1258" s="4">
        <f>tussenblad!CB1247</f>
        <v>0</v>
      </c>
      <c r="V1258" s="4">
        <f>tussenblad!CC1247</f>
        <v>0</v>
      </c>
      <c r="W1258" s="4" t="s">
        <v>94</v>
      </c>
      <c r="X1258" s="4" t="s">
        <v>94</v>
      </c>
      <c r="Y1258" s="4" t="s">
        <v>94</v>
      </c>
      <c r="Z1258" s="4" t="s">
        <v>95</v>
      </c>
      <c r="AA1258" s="4" t="s">
        <v>95</v>
      </c>
      <c r="AB1258" s="4" t="s">
        <v>95</v>
      </c>
      <c r="AC1258" s="4" t="s">
        <v>91</v>
      </c>
      <c r="AD1258" s="4" t="s">
        <v>91</v>
      </c>
      <c r="AE1258" s="4">
        <v>0</v>
      </c>
      <c r="AF1258" s="4">
        <v>0</v>
      </c>
      <c r="AG1258" s="4">
        <f>tussenblad!J1247</f>
        <v>0</v>
      </c>
      <c r="AH1258" s="4">
        <f>tussenblad!I1247</f>
        <v>0</v>
      </c>
    </row>
    <row r="1259" spans="1:34" x14ac:dyDescent="0.2">
      <c r="A1259" s="4" t="s">
        <v>93</v>
      </c>
      <c r="B1259" s="4" t="str">
        <f>IF(C1259=0,"&lt;BLANK&gt;",Basisgegevens!$F$3)</f>
        <v>&lt;BLANK&gt;</v>
      </c>
      <c r="C1259" s="4">
        <f>tussenblad!E1248</f>
        <v>0</v>
      </c>
      <c r="D1259" s="4">
        <f>tussenblad!H1248</f>
        <v>0</v>
      </c>
      <c r="E1259" s="25">
        <f>tussenblad!N1248</f>
        <v>0</v>
      </c>
      <c r="F1259" s="4">
        <f>tussenblad!O1248</f>
        <v>0</v>
      </c>
      <c r="G1259" s="4">
        <f>tussenblad!P1248</f>
        <v>0</v>
      </c>
      <c r="H1259" s="25">
        <f>tussenblad!BT1248</f>
        <v>0</v>
      </c>
      <c r="I1259" s="4">
        <f>tussenblad!Q1248</f>
        <v>0</v>
      </c>
      <c r="J1259" s="26">
        <f>tussenblad!R1248</f>
        <v>0</v>
      </c>
      <c r="K1259" s="4">
        <f>IF(tussenblad!$F1248="HC","",tussenblad!F1248)</f>
        <v>0</v>
      </c>
      <c r="L1259" s="4">
        <f>IF(tussenblad!$F1248="HC",1,0)</f>
        <v>0</v>
      </c>
      <c r="M1259" s="4" t="str">
        <f>IF(tussenblad!V1248="Uit",2,"")</f>
        <v/>
      </c>
      <c r="N1259" s="4">
        <f>tussenblad!W1248</f>
        <v>0</v>
      </c>
      <c r="O1259" s="4">
        <f>tussenblad!BV1248</f>
        <v>0</v>
      </c>
      <c r="P1259" s="4">
        <f>tussenblad!BW1248</f>
        <v>0</v>
      </c>
      <c r="Q1259" s="4">
        <f>tussenblad!BX1248</f>
        <v>0</v>
      </c>
      <c r="R1259" s="4">
        <f>tussenblad!BY1248</f>
        <v>0</v>
      </c>
      <c r="S1259" s="4">
        <f>tussenblad!BZ1248</f>
        <v>0</v>
      </c>
      <c r="T1259" s="4">
        <f>tussenblad!CA1248</f>
        <v>0</v>
      </c>
      <c r="U1259" s="4">
        <f>tussenblad!CB1248</f>
        <v>0</v>
      </c>
      <c r="V1259" s="4">
        <f>tussenblad!CC1248</f>
        <v>0</v>
      </c>
      <c r="W1259" s="4" t="s">
        <v>94</v>
      </c>
      <c r="X1259" s="4" t="s">
        <v>94</v>
      </c>
      <c r="Y1259" s="4" t="s">
        <v>94</v>
      </c>
      <c r="Z1259" s="4" t="s">
        <v>95</v>
      </c>
      <c r="AA1259" s="4" t="s">
        <v>95</v>
      </c>
      <c r="AB1259" s="4" t="s">
        <v>95</v>
      </c>
      <c r="AC1259" s="4" t="s">
        <v>91</v>
      </c>
      <c r="AD1259" s="4" t="s">
        <v>91</v>
      </c>
      <c r="AE1259" s="4">
        <v>0</v>
      </c>
      <c r="AF1259" s="4">
        <v>0</v>
      </c>
      <c r="AG1259" s="4">
        <f>tussenblad!J1248</f>
        <v>0</v>
      </c>
      <c r="AH1259" s="4">
        <f>tussenblad!I1248</f>
        <v>0</v>
      </c>
    </row>
    <row r="1260" spans="1:34" x14ac:dyDescent="0.2">
      <c r="A1260" s="4" t="s">
        <v>93</v>
      </c>
      <c r="B1260" s="4" t="str">
        <f>IF(C1260=0,"&lt;BLANK&gt;",Basisgegevens!$F$3)</f>
        <v>&lt;BLANK&gt;</v>
      </c>
      <c r="C1260" s="4">
        <f>tussenblad!E1249</f>
        <v>0</v>
      </c>
      <c r="D1260" s="4">
        <f>tussenblad!H1249</f>
        <v>0</v>
      </c>
      <c r="E1260" s="25">
        <f>tussenblad!N1249</f>
        <v>0</v>
      </c>
      <c r="F1260" s="4">
        <f>tussenblad!O1249</f>
        <v>0</v>
      </c>
      <c r="G1260" s="4">
        <f>tussenblad!P1249</f>
        <v>0</v>
      </c>
      <c r="H1260" s="25">
        <f>tussenblad!BT1249</f>
        <v>0</v>
      </c>
      <c r="I1260" s="4">
        <f>tussenblad!Q1249</f>
        <v>0</v>
      </c>
      <c r="J1260" s="26">
        <f>tussenblad!R1249</f>
        <v>0</v>
      </c>
      <c r="K1260" s="4">
        <f>IF(tussenblad!$F1249="HC","",tussenblad!F1249)</f>
        <v>0</v>
      </c>
      <c r="L1260" s="4">
        <f>IF(tussenblad!$F1249="HC",1,0)</f>
        <v>0</v>
      </c>
      <c r="M1260" s="4" t="str">
        <f>IF(tussenblad!V1249="Uit",2,"")</f>
        <v/>
      </c>
      <c r="N1260" s="4">
        <f>tussenblad!W1249</f>
        <v>0</v>
      </c>
      <c r="O1260" s="4">
        <f>tussenblad!BV1249</f>
        <v>0</v>
      </c>
      <c r="P1260" s="4">
        <f>tussenblad!BW1249</f>
        <v>0</v>
      </c>
      <c r="Q1260" s="4">
        <f>tussenblad!BX1249</f>
        <v>0</v>
      </c>
      <c r="R1260" s="4">
        <f>tussenblad!BY1249</f>
        <v>0</v>
      </c>
      <c r="S1260" s="4">
        <f>tussenblad!BZ1249</f>
        <v>0</v>
      </c>
      <c r="T1260" s="4">
        <f>tussenblad!CA1249</f>
        <v>0</v>
      </c>
      <c r="U1260" s="4">
        <f>tussenblad!CB1249</f>
        <v>0</v>
      </c>
      <c r="V1260" s="4">
        <f>tussenblad!CC1249</f>
        <v>0</v>
      </c>
      <c r="W1260" s="4" t="s">
        <v>94</v>
      </c>
      <c r="X1260" s="4" t="s">
        <v>94</v>
      </c>
      <c r="Y1260" s="4" t="s">
        <v>94</v>
      </c>
      <c r="Z1260" s="4" t="s">
        <v>95</v>
      </c>
      <c r="AA1260" s="4" t="s">
        <v>95</v>
      </c>
      <c r="AB1260" s="4" t="s">
        <v>95</v>
      </c>
      <c r="AC1260" s="4" t="s">
        <v>91</v>
      </c>
      <c r="AD1260" s="4" t="s">
        <v>91</v>
      </c>
      <c r="AE1260" s="4">
        <v>0</v>
      </c>
      <c r="AF1260" s="4">
        <v>0</v>
      </c>
      <c r="AG1260" s="4">
        <f>tussenblad!J1249</f>
        <v>0</v>
      </c>
      <c r="AH1260" s="4">
        <f>tussenblad!I1249</f>
        <v>0</v>
      </c>
    </row>
    <row r="1261" spans="1:34" x14ac:dyDescent="0.2">
      <c r="A1261" s="4" t="s">
        <v>93</v>
      </c>
      <c r="B1261" s="4" t="str">
        <f>IF(C1261=0,"&lt;BLANK&gt;",Basisgegevens!$F$3)</f>
        <v>&lt;BLANK&gt;</v>
      </c>
      <c r="C1261" s="4">
        <f>tussenblad!E1250</f>
        <v>0</v>
      </c>
      <c r="D1261" s="4">
        <f>tussenblad!H1250</f>
        <v>0</v>
      </c>
      <c r="E1261" s="25">
        <f>tussenblad!N1250</f>
        <v>0</v>
      </c>
      <c r="F1261" s="4">
        <f>tussenblad!O1250</f>
        <v>0</v>
      </c>
      <c r="G1261" s="4">
        <f>tussenblad!P1250</f>
        <v>0</v>
      </c>
      <c r="H1261" s="25">
        <f>tussenblad!BT1250</f>
        <v>0</v>
      </c>
      <c r="I1261" s="4">
        <f>tussenblad!Q1250</f>
        <v>0</v>
      </c>
      <c r="J1261" s="26">
        <f>tussenblad!R1250</f>
        <v>0</v>
      </c>
      <c r="K1261" s="4">
        <f>IF(tussenblad!$F1250="HC","",tussenblad!F1250)</f>
        <v>0</v>
      </c>
      <c r="L1261" s="4">
        <f>IF(tussenblad!$F1250="HC",1,0)</f>
        <v>0</v>
      </c>
      <c r="M1261" s="4" t="str">
        <f>IF(tussenblad!V1250="Uit",2,"")</f>
        <v/>
      </c>
      <c r="N1261" s="4">
        <f>tussenblad!W1250</f>
        <v>0</v>
      </c>
      <c r="O1261" s="4">
        <f>tussenblad!BV1250</f>
        <v>0</v>
      </c>
      <c r="P1261" s="4">
        <f>tussenblad!BW1250</f>
        <v>0</v>
      </c>
      <c r="Q1261" s="4">
        <f>tussenblad!BX1250</f>
        <v>0</v>
      </c>
      <c r="R1261" s="4">
        <f>tussenblad!BY1250</f>
        <v>0</v>
      </c>
      <c r="S1261" s="4">
        <f>tussenblad!BZ1250</f>
        <v>0</v>
      </c>
      <c r="T1261" s="4">
        <f>tussenblad!CA1250</f>
        <v>0</v>
      </c>
      <c r="U1261" s="4">
        <f>tussenblad!CB1250</f>
        <v>0</v>
      </c>
      <c r="V1261" s="4">
        <f>tussenblad!CC1250</f>
        <v>0</v>
      </c>
      <c r="W1261" s="4" t="s">
        <v>94</v>
      </c>
      <c r="X1261" s="4" t="s">
        <v>94</v>
      </c>
      <c r="Y1261" s="4" t="s">
        <v>94</v>
      </c>
      <c r="Z1261" s="4" t="s">
        <v>95</v>
      </c>
      <c r="AA1261" s="4" t="s">
        <v>95</v>
      </c>
      <c r="AB1261" s="4" t="s">
        <v>95</v>
      </c>
      <c r="AC1261" s="4" t="s">
        <v>91</v>
      </c>
      <c r="AD1261" s="4" t="s">
        <v>91</v>
      </c>
      <c r="AE1261" s="4">
        <v>0</v>
      </c>
      <c r="AF1261" s="4">
        <v>0</v>
      </c>
      <c r="AG1261" s="4">
        <f>tussenblad!J1250</f>
        <v>0</v>
      </c>
      <c r="AH1261" s="4">
        <f>tussenblad!I1250</f>
        <v>0</v>
      </c>
    </row>
    <row r="1262" spans="1:34" x14ac:dyDescent="0.2">
      <c r="A1262" s="4" t="s">
        <v>93</v>
      </c>
      <c r="B1262" s="4" t="str">
        <f>IF(C1262=0,"&lt;BLANK&gt;",Basisgegevens!$F$3)</f>
        <v>&lt;BLANK&gt;</v>
      </c>
      <c r="C1262" s="4">
        <f>tussenblad!E1251</f>
        <v>0</v>
      </c>
      <c r="D1262" s="4">
        <f>tussenblad!H1251</f>
        <v>0</v>
      </c>
      <c r="E1262" s="25">
        <f>tussenblad!N1251</f>
        <v>0</v>
      </c>
      <c r="F1262" s="4">
        <f>tussenblad!O1251</f>
        <v>0</v>
      </c>
      <c r="G1262" s="4">
        <f>tussenblad!P1251</f>
        <v>0</v>
      </c>
      <c r="H1262" s="25">
        <f>tussenblad!BT1251</f>
        <v>0</v>
      </c>
      <c r="I1262" s="4">
        <f>tussenblad!Q1251</f>
        <v>0</v>
      </c>
      <c r="J1262" s="26">
        <f>tussenblad!R1251</f>
        <v>0</v>
      </c>
      <c r="K1262" s="4">
        <f>IF(tussenblad!$F1251="HC","",tussenblad!F1251)</f>
        <v>0</v>
      </c>
      <c r="L1262" s="4">
        <f>IF(tussenblad!$F1251="HC",1,0)</f>
        <v>0</v>
      </c>
      <c r="M1262" s="4" t="str">
        <f>IF(tussenblad!V1251="Uit",2,"")</f>
        <v/>
      </c>
      <c r="N1262" s="4">
        <f>tussenblad!W1251</f>
        <v>0</v>
      </c>
      <c r="O1262" s="4">
        <f>tussenblad!BV1251</f>
        <v>0</v>
      </c>
      <c r="P1262" s="4">
        <f>tussenblad!BW1251</f>
        <v>0</v>
      </c>
      <c r="Q1262" s="4">
        <f>tussenblad!BX1251</f>
        <v>0</v>
      </c>
      <c r="R1262" s="4">
        <f>tussenblad!BY1251</f>
        <v>0</v>
      </c>
      <c r="S1262" s="4">
        <f>tussenblad!BZ1251</f>
        <v>0</v>
      </c>
      <c r="T1262" s="4">
        <f>tussenblad!CA1251</f>
        <v>0</v>
      </c>
      <c r="U1262" s="4">
        <f>tussenblad!CB1251</f>
        <v>0</v>
      </c>
      <c r="V1262" s="4">
        <f>tussenblad!CC1251</f>
        <v>0</v>
      </c>
      <c r="W1262" s="4" t="s">
        <v>94</v>
      </c>
      <c r="X1262" s="4" t="s">
        <v>94</v>
      </c>
      <c r="Y1262" s="4" t="s">
        <v>94</v>
      </c>
      <c r="Z1262" s="4" t="s">
        <v>95</v>
      </c>
      <c r="AA1262" s="4" t="s">
        <v>95</v>
      </c>
      <c r="AB1262" s="4" t="s">
        <v>95</v>
      </c>
      <c r="AC1262" s="4" t="s">
        <v>91</v>
      </c>
      <c r="AD1262" s="4" t="s">
        <v>91</v>
      </c>
      <c r="AE1262" s="4">
        <v>0</v>
      </c>
      <c r="AF1262" s="4">
        <v>0</v>
      </c>
      <c r="AG1262" s="4">
        <f>tussenblad!J1251</f>
        <v>0</v>
      </c>
      <c r="AH1262" s="4">
        <f>tussenblad!I1251</f>
        <v>0</v>
      </c>
    </row>
    <row r="1263" spans="1:34" x14ac:dyDescent="0.2">
      <c r="A1263" s="4" t="s">
        <v>93</v>
      </c>
      <c r="B1263" s="4" t="str">
        <f>IF(C1263=0,"&lt;BLANK&gt;",Basisgegevens!$F$3)</f>
        <v>&lt;BLANK&gt;</v>
      </c>
      <c r="C1263" s="4">
        <f>tussenblad!E1252</f>
        <v>0</v>
      </c>
      <c r="D1263" s="4">
        <f>tussenblad!H1252</f>
        <v>0</v>
      </c>
      <c r="E1263" s="25">
        <f>tussenblad!N1252</f>
        <v>0</v>
      </c>
      <c r="F1263" s="4">
        <f>tussenblad!O1252</f>
        <v>0</v>
      </c>
      <c r="G1263" s="4">
        <f>tussenblad!P1252</f>
        <v>0</v>
      </c>
      <c r="H1263" s="25">
        <f>tussenblad!BT1252</f>
        <v>0</v>
      </c>
      <c r="I1263" s="4">
        <f>tussenblad!Q1252</f>
        <v>0</v>
      </c>
      <c r="J1263" s="26">
        <f>tussenblad!R1252</f>
        <v>0</v>
      </c>
      <c r="K1263" s="4">
        <f>IF(tussenblad!$F1252="HC","",tussenblad!F1252)</f>
        <v>0</v>
      </c>
      <c r="L1263" s="4">
        <f>IF(tussenblad!$F1252="HC",1,0)</f>
        <v>0</v>
      </c>
      <c r="M1263" s="4" t="str">
        <f>IF(tussenblad!V1252="Uit",2,"")</f>
        <v/>
      </c>
      <c r="N1263" s="4">
        <f>tussenblad!W1252</f>
        <v>0</v>
      </c>
      <c r="O1263" s="4">
        <f>tussenblad!BV1252</f>
        <v>0</v>
      </c>
      <c r="P1263" s="4">
        <f>tussenblad!BW1252</f>
        <v>0</v>
      </c>
      <c r="Q1263" s="4">
        <f>tussenblad!BX1252</f>
        <v>0</v>
      </c>
      <c r="R1263" s="4">
        <f>tussenblad!BY1252</f>
        <v>0</v>
      </c>
      <c r="S1263" s="4">
        <f>tussenblad!BZ1252</f>
        <v>0</v>
      </c>
      <c r="T1263" s="4">
        <f>tussenblad!CA1252</f>
        <v>0</v>
      </c>
      <c r="U1263" s="4">
        <f>tussenblad!CB1252</f>
        <v>0</v>
      </c>
      <c r="V1263" s="4">
        <f>tussenblad!CC1252</f>
        <v>0</v>
      </c>
      <c r="W1263" s="4" t="s">
        <v>94</v>
      </c>
      <c r="X1263" s="4" t="s">
        <v>94</v>
      </c>
      <c r="Y1263" s="4" t="s">
        <v>94</v>
      </c>
      <c r="Z1263" s="4" t="s">
        <v>95</v>
      </c>
      <c r="AA1263" s="4" t="s">
        <v>95</v>
      </c>
      <c r="AB1263" s="4" t="s">
        <v>95</v>
      </c>
      <c r="AC1263" s="4" t="s">
        <v>91</v>
      </c>
      <c r="AD1263" s="4" t="s">
        <v>91</v>
      </c>
      <c r="AE1263" s="4">
        <v>0</v>
      </c>
      <c r="AF1263" s="4">
        <v>0</v>
      </c>
      <c r="AG1263" s="4">
        <f>tussenblad!J1252</f>
        <v>0</v>
      </c>
      <c r="AH1263" s="4">
        <f>tussenblad!I1252</f>
        <v>0</v>
      </c>
    </row>
    <row r="1264" spans="1:34" x14ac:dyDescent="0.2">
      <c r="A1264" s="4" t="s">
        <v>93</v>
      </c>
      <c r="B1264" s="4" t="str">
        <f>IF(C1264=0,"&lt;BLANK&gt;",Basisgegevens!$F$3)</f>
        <v>&lt;BLANK&gt;</v>
      </c>
      <c r="C1264" s="4">
        <f>tussenblad!E1253</f>
        <v>0</v>
      </c>
      <c r="D1264" s="4">
        <f>tussenblad!H1253</f>
        <v>0</v>
      </c>
      <c r="E1264" s="25">
        <f>tussenblad!N1253</f>
        <v>0</v>
      </c>
      <c r="F1264" s="4">
        <f>tussenblad!O1253</f>
        <v>0</v>
      </c>
      <c r="G1264" s="4">
        <f>tussenblad!P1253</f>
        <v>0</v>
      </c>
      <c r="H1264" s="25">
        <f>tussenblad!BT1253</f>
        <v>0</v>
      </c>
      <c r="I1264" s="4">
        <f>tussenblad!Q1253</f>
        <v>0</v>
      </c>
      <c r="J1264" s="26">
        <f>tussenblad!R1253</f>
        <v>0</v>
      </c>
      <c r="K1264" s="4">
        <f>IF(tussenblad!$F1253="HC","",tussenblad!F1253)</f>
        <v>0</v>
      </c>
      <c r="L1264" s="4">
        <f>IF(tussenblad!$F1253="HC",1,0)</f>
        <v>0</v>
      </c>
      <c r="M1264" s="4" t="str">
        <f>IF(tussenblad!V1253="Uit",2,"")</f>
        <v/>
      </c>
      <c r="N1264" s="4">
        <f>tussenblad!W1253</f>
        <v>0</v>
      </c>
      <c r="O1264" s="4">
        <f>tussenblad!BV1253</f>
        <v>0</v>
      </c>
      <c r="P1264" s="4">
        <f>tussenblad!BW1253</f>
        <v>0</v>
      </c>
      <c r="Q1264" s="4">
        <f>tussenblad!BX1253</f>
        <v>0</v>
      </c>
      <c r="R1264" s="4">
        <f>tussenblad!BY1253</f>
        <v>0</v>
      </c>
      <c r="S1264" s="4">
        <f>tussenblad!BZ1253</f>
        <v>0</v>
      </c>
      <c r="T1264" s="4">
        <f>tussenblad!CA1253</f>
        <v>0</v>
      </c>
      <c r="U1264" s="4">
        <f>tussenblad!CB1253</f>
        <v>0</v>
      </c>
      <c r="V1264" s="4">
        <f>tussenblad!CC1253</f>
        <v>0</v>
      </c>
      <c r="W1264" s="4" t="s">
        <v>94</v>
      </c>
      <c r="X1264" s="4" t="s">
        <v>94</v>
      </c>
      <c r="Y1264" s="4" t="s">
        <v>94</v>
      </c>
      <c r="Z1264" s="4" t="s">
        <v>95</v>
      </c>
      <c r="AA1264" s="4" t="s">
        <v>95</v>
      </c>
      <c r="AB1264" s="4" t="s">
        <v>95</v>
      </c>
      <c r="AC1264" s="4" t="s">
        <v>91</v>
      </c>
      <c r="AD1264" s="4" t="s">
        <v>91</v>
      </c>
      <c r="AE1264" s="4">
        <v>0</v>
      </c>
      <c r="AF1264" s="4">
        <v>0</v>
      </c>
      <c r="AG1264" s="4">
        <f>tussenblad!J1253</f>
        <v>0</v>
      </c>
      <c r="AH1264" s="4">
        <f>tussenblad!I1253</f>
        <v>0</v>
      </c>
    </row>
    <row r="1265" spans="1:34" x14ac:dyDescent="0.2">
      <c r="A1265" s="4" t="s">
        <v>93</v>
      </c>
      <c r="B1265" s="4" t="str">
        <f>IF(C1265=0,"&lt;BLANK&gt;",Basisgegevens!$F$3)</f>
        <v>&lt;BLANK&gt;</v>
      </c>
      <c r="C1265" s="4">
        <f>tussenblad!E1254</f>
        <v>0</v>
      </c>
      <c r="D1265" s="4">
        <f>tussenblad!H1254</f>
        <v>0</v>
      </c>
      <c r="E1265" s="25">
        <f>tussenblad!N1254</f>
        <v>0</v>
      </c>
      <c r="F1265" s="4">
        <f>tussenblad!O1254</f>
        <v>0</v>
      </c>
      <c r="G1265" s="4">
        <f>tussenblad!P1254</f>
        <v>0</v>
      </c>
      <c r="H1265" s="25">
        <f>tussenblad!BT1254</f>
        <v>0</v>
      </c>
      <c r="I1265" s="4">
        <f>tussenblad!Q1254</f>
        <v>0</v>
      </c>
      <c r="J1265" s="26">
        <f>tussenblad!R1254</f>
        <v>0</v>
      </c>
      <c r="K1265" s="4">
        <f>IF(tussenblad!$F1254="HC","",tussenblad!F1254)</f>
        <v>0</v>
      </c>
      <c r="L1265" s="4">
        <f>IF(tussenblad!$F1254="HC",1,0)</f>
        <v>0</v>
      </c>
      <c r="M1265" s="4" t="str">
        <f>IF(tussenblad!V1254="Uit",2,"")</f>
        <v/>
      </c>
      <c r="N1265" s="4">
        <f>tussenblad!W1254</f>
        <v>0</v>
      </c>
      <c r="O1265" s="4">
        <f>tussenblad!BV1254</f>
        <v>0</v>
      </c>
      <c r="P1265" s="4">
        <f>tussenblad!BW1254</f>
        <v>0</v>
      </c>
      <c r="Q1265" s="4">
        <f>tussenblad!BX1254</f>
        <v>0</v>
      </c>
      <c r="R1265" s="4">
        <f>tussenblad!BY1254</f>
        <v>0</v>
      </c>
      <c r="S1265" s="4">
        <f>tussenblad!BZ1254</f>
        <v>0</v>
      </c>
      <c r="T1265" s="4">
        <f>tussenblad!CA1254</f>
        <v>0</v>
      </c>
      <c r="U1265" s="4">
        <f>tussenblad!CB1254</f>
        <v>0</v>
      </c>
      <c r="V1265" s="4">
        <f>tussenblad!CC1254</f>
        <v>0</v>
      </c>
      <c r="W1265" s="4" t="s">
        <v>94</v>
      </c>
      <c r="X1265" s="4" t="s">
        <v>94</v>
      </c>
      <c r="Y1265" s="4" t="s">
        <v>94</v>
      </c>
      <c r="Z1265" s="4" t="s">
        <v>95</v>
      </c>
      <c r="AA1265" s="4" t="s">
        <v>95</v>
      </c>
      <c r="AB1265" s="4" t="s">
        <v>95</v>
      </c>
      <c r="AC1265" s="4" t="s">
        <v>91</v>
      </c>
      <c r="AD1265" s="4" t="s">
        <v>91</v>
      </c>
      <c r="AE1265" s="4">
        <v>0</v>
      </c>
      <c r="AF1265" s="4">
        <v>0</v>
      </c>
      <c r="AG1265" s="4">
        <f>tussenblad!J1254</f>
        <v>0</v>
      </c>
      <c r="AH1265" s="4">
        <f>tussenblad!I1254</f>
        <v>0</v>
      </c>
    </row>
    <row r="1266" spans="1:34" x14ac:dyDescent="0.2">
      <c r="A1266" s="4" t="s">
        <v>93</v>
      </c>
      <c r="B1266" s="4" t="str">
        <f>IF(C1266=0,"&lt;BLANK&gt;",Basisgegevens!$F$3)</f>
        <v>&lt;BLANK&gt;</v>
      </c>
      <c r="C1266" s="4">
        <f>tussenblad!E1255</f>
        <v>0</v>
      </c>
      <c r="D1266" s="4">
        <f>tussenblad!H1255</f>
        <v>0</v>
      </c>
      <c r="E1266" s="25">
        <f>tussenblad!N1255</f>
        <v>0</v>
      </c>
      <c r="F1266" s="4">
        <f>tussenblad!O1255</f>
        <v>0</v>
      </c>
      <c r="G1266" s="4">
        <f>tussenblad!P1255</f>
        <v>0</v>
      </c>
      <c r="H1266" s="25">
        <f>tussenblad!BT1255</f>
        <v>0</v>
      </c>
      <c r="I1266" s="4">
        <f>tussenblad!Q1255</f>
        <v>0</v>
      </c>
      <c r="J1266" s="26">
        <f>tussenblad!R1255</f>
        <v>0</v>
      </c>
      <c r="K1266" s="4">
        <f>IF(tussenblad!$F1255="HC","",tussenblad!F1255)</f>
        <v>0</v>
      </c>
      <c r="L1266" s="4">
        <f>IF(tussenblad!$F1255="HC",1,0)</f>
        <v>0</v>
      </c>
      <c r="M1266" s="4" t="str">
        <f>IF(tussenblad!V1255="Uit",2,"")</f>
        <v/>
      </c>
      <c r="N1266" s="4">
        <f>tussenblad!W1255</f>
        <v>0</v>
      </c>
      <c r="O1266" s="4">
        <f>tussenblad!BV1255</f>
        <v>0</v>
      </c>
      <c r="P1266" s="4">
        <f>tussenblad!BW1255</f>
        <v>0</v>
      </c>
      <c r="Q1266" s="4">
        <f>tussenblad!BX1255</f>
        <v>0</v>
      </c>
      <c r="R1266" s="4">
        <f>tussenblad!BY1255</f>
        <v>0</v>
      </c>
      <c r="S1266" s="4">
        <f>tussenblad!BZ1255</f>
        <v>0</v>
      </c>
      <c r="T1266" s="4">
        <f>tussenblad!CA1255</f>
        <v>0</v>
      </c>
      <c r="U1266" s="4">
        <f>tussenblad!CB1255</f>
        <v>0</v>
      </c>
      <c r="V1266" s="4">
        <f>tussenblad!CC1255</f>
        <v>0</v>
      </c>
      <c r="W1266" s="4" t="s">
        <v>94</v>
      </c>
      <c r="X1266" s="4" t="s">
        <v>94</v>
      </c>
      <c r="Y1266" s="4" t="s">
        <v>94</v>
      </c>
      <c r="Z1266" s="4" t="s">
        <v>95</v>
      </c>
      <c r="AA1266" s="4" t="s">
        <v>95</v>
      </c>
      <c r="AB1266" s="4" t="s">
        <v>95</v>
      </c>
      <c r="AC1266" s="4" t="s">
        <v>91</v>
      </c>
      <c r="AD1266" s="4" t="s">
        <v>91</v>
      </c>
      <c r="AE1266" s="4">
        <v>0</v>
      </c>
      <c r="AF1266" s="4">
        <v>0</v>
      </c>
      <c r="AG1266" s="4">
        <f>tussenblad!J1255</f>
        <v>0</v>
      </c>
      <c r="AH1266" s="4">
        <f>tussenblad!I1255</f>
        <v>0</v>
      </c>
    </row>
    <row r="1267" spans="1:34" x14ac:dyDescent="0.2">
      <c r="A1267" s="4" t="s">
        <v>93</v>
      </c>
      <c r="B1267" s="4" t="str">
        <f>IF(C1267=0,"&lt;BLANK&gt;",Basisgegevens!$F$3)</f>
        <v>&lt;BLANK&gt;</v>
      </c>
      <c r="C1267" s="4">
        <f>tussenblad!E1256</f>
        <v>0</v>
      </c>
      <c r="D1267" s="4">
        <f>tussenblad!H1256</f>
        <v>0</v>
      </c>
      <c r="E1267" s="25">
        <f>tussenblad!N1256</f>
        <v>0</v>
      </c>
      <c r="F1267" s="4">
        <f>tussenblad!O1256</f>
        <v>0</v>
      </c>
      <c r="G1267" s="4">
        <f>tussenblad!P1256</f>
        <v>0</v>
      </c>
      <c r="H1267" s="25">
        <f>tussenblad!BT1256</f>
        <v>0</v>
      </c>
      <c r="I1267" s="4">
        <f>tussenblad!Q1256</f>
        <v>0</v>
      </c>
      <c r="J1267" s="26">
        <f>tussenblad!R1256</f>
        <v>0</v>
      </c>
      <c r="K1267" s="4">
        <f>IF(tussenblad!$F1256="HC","",tussenblad!F1256)</f>
        <v>0</v>
      </c>
      <c r="L1267" s="4">
        <f>IF(tussenblad!$F1256="HC",1,0)</f>
        <v>0</v>
      </c>
      <c r="M1267" s="4" t="str">
        <f>IF(tussenblad!V1256="Uit",2,"")</f>
        <v/>
      </c>
      <c r="N1267" s="4">
        <f>tussenblad!W1256</f>
        <v>0</v>
      </c>
      <c r="O1267" s="4">
        <f>tussenblad!BV1256</f>
        <v>0</v>
      </c>
      <c r="P1267" s="4">
        <f>tussenblad!BW1256</f>
        <v>0</v>
      </c>
      <c r="Q1267" s="4">
        <f>tussenblad!BX1256</f>
        <v>0</v>
      </c>
      <c r="R1267" s="4">
        <f>tussenblad!BY1256</f>
        <v>0</v>
      </c>
      <c r="S1267" s="4">
        <f>tussenblad!BZ1256</f>
        <v>0</v>
      </c>
      <c r="T1267" s="4">
        <f>tussenblad!CA1256</f>
        <v>0</v>
      </c>
      <c r="U1267" s="4">
        <f>tussenblad!CB1256</f>
        <v>0</v>
      </c>
      <c r="V1267" s="4">
        <f>tussenblad!CC1256</f>
        <v>0</v>
      </c>
      <c r="W1267" s="4" t="s">
        <v>94</v>
      </c>
      <c r="X1267" s="4" t="s">
        <v>94</v>
      </c>
      <c r="Y1267" s="4" t="s">
        <v>94</v>
      </c>
      <c r="Z1267" s="4" t="s">
        <v>95</v>
      </c>
      <c r="AA1267" s="4" t="s">
        <v>95</v>
      </c>
      <c r="AB1267" s="4" t="s">
        <v>95</v>
      </c>
      <c r="AC1267" s="4" t="s">
        <v>91</v>
      </c>
      <c r="AD1267" s="4" t="s">
        <v>91</v>
      </c>
      <c r="AE1267" s="4">
        <v>0</v>
      </c>
      <c r="AF1267" s="4">
        <v>0</v>
      </c>
      <c r="AG1267" s="4">
        <f>tussenblad!J1256</f>
        <v>0</v>
      </c>
      <c r="AH1267" s="4">
        <f>tussenblad!I1256</f>
        <v>0</v>
      </c>
    </row>
    <row r="1268" spans="1:34" x14ac:dyDescent="0.2">
      <c r="A1268" s="4" t="s">
        <v>93</v>
      </c>
      <c r="B1268" s="4" t="str">
        <f>IF(C1268=0,"&lt;BLANK&gt;",Basisgegevens!$F$3)</f>
        <v>&lt;BLANK&gt;</v>
      </c>
      <c r="C1268" s="4">
        <f>tussenblad!E1257</f>
        <v>0</v>
      </c>
      <c r="D1268" s="4">
        <f>tussenblad!H1257</f>
        <v>0</v>
      </c>
      <c r="E1268" s="25">
        <f>tussenblad!N1257</f>
        <v>0</v>
      </c>
      <c r="F1268" s="4">
        <f>tussenblad!O1257</f>
        <v>0</v>
      </c>
      <c r="G1268" s="4">
        <f>tussenblad!P1257</f>
        <v>0</v>
      </c>
      <c r="H1268" s="25">
        <f>tussenblad!BT1257</f>
        <v>0</v>
      </c>
      <c r="I1268" s="4">
        <f>tussenblad!Q1257</f>
        <v>0</v>
      </c>
      <c r="J1268" s="26">
        <f>tussenblad!R1257</f>
        <v>0</v>
      </c>
      <c r="K1268" s="4">
        <f>IF(tussenblad!$F1257="HC","",tussenblad!F1257)</f>
        <v>0</v>
      </c>
      <c r="L1268" s="4">
        <f>IF(tussenblad!$F1257="HC",1,0)</f>
        <v>0</v>
      </c>
      <c r="M1268" s="4" t="str">
        <f>IF(tussenblad!V1257="Uit",2,"")</f>
        <v/>
      </c>
      <c r="N1268" s="4">
        <f>tussenblad!W1257</f>
        <v>0</v>
      </c>
      <c r="O1268" s="4">
        <f>tussenblad!BV1257</f>
        <v>0</v>
      </c>
      <c r="P1268" s="4">
        <f>tussenblad!BW1257</f>
        <v>0</v>
      </c>
      <c r="Q1268" s="4">
        <f>tussenblad!BX1257</f>
        <v>0</v>
      </c>
      <c r="R1268" s="4">
        <f>tussenblad!BY1257</f>
        <v>0</v>
      </c>
      <c r="S1268" s="4">
        <f>tussenblad!BZ1257</f>
        <v>0</v>
      </c>
      <c r="T1268" s="4">
        <f>tussenblad!CA1257</f>
        <v>0</v>
      </c>
      <c r="U1268" s="4">
        <f>tussenblad!CB1257</f>
        <v>0</v>
      </c>
      <c r="V1268" s="4">
        <f>tussenblad!CC1257</f>
        <v>0</v>
      </c>
      <c r="W1268" s="4" t="s">
        <v>94</v>
      </c>
      <c r="X1268" s="4" t="s">
        <v>94</v>
      </c>
      <c r="Y1268" s="4" t="s">
        <v>94</v>
      </c>
      <c r="Z1268" s="4" t="s">
        <v>95</v>
      </c>
      <c r="AA1268" s="4" t="s">
        <v>95</v>
      </c>
      <c r="AB1268" s="4" t="s">
        <v>95</v>
      </c>
      <c r="AC1268" s="4" t="s">
        <v>91</v>
      </c>
      <c r="AD1268" s="4" t="s">
        <v>91</v>
      </c>
      <c r="AE1268" s="4">
        <v>0</v>
      </c>
      <c r="AF1268" s="4">
        <v>0</v>
      </c>
      <c r="AG1268" s="4">
        <f>tussenblad!J1257</f>
        <v>0</v>
      </c>
      <c r="AH1268" s="4">
        <f>tussenblad!I1257</f>
        <v>0</v>
      </c>
    </row>
    <row r="1269" spans="1:34" x14ac:dyDescent="0.2">
      <c r="A1269" s="4" t="s">
        <v>93</v>
      </c>
      <c r="B1269" s="4" t="str">
        <f>IF(C1269=0,"&lt;BLANK&gt;",Basisgegevens!$F$3)</f>
        <v>&lt;BLANK&gt;</v>
      </c>
      <c r="C1269" s="4">
        <f>tussenblad!E1258</f>
        <v>0</v>
      </c>
      <c r="D1269" s="4">
        <f>tussenblad!H1258</f>
        <v>0</v>
      </c>
      <c r="E1269" s="25">
        <f>tussenblad!N1258</f>
        <v>0</v>
      </c>
      <c r="F1269" s="4">
        <f>tussenblad!O1258</f>
        <v>0</v>
      </c>
      <c r="G1269" s="4">
        <f>tussenblad!P1258</f>
        <v>0</v>
      </c>
      <c r="H1269" s="25">
        <f>tussenblad!BT1258</f>
        <v>0</v>
      </c>
      <c r="I1269" s="4">
        <f>tussenblad!Q1258</f>
        <v>0</v>
      </c>
      <c r="J1269" s="26">
        <f>tussenblad!R1258</f>
        <v>0</v>
      </c>
      <c r="K1269" s="4">
        <f>IF(tussenblad!$F1258="HC","",tussenblad!F1258)</f>
        <v>0</v>
      </c>
      <c r="L1269" s="4">
        <f>IF(tussenblad!$F1258="HC",1,0)</f>
        <v>0</v>
      </c>
      <c r="M1269" s="4" t="str">
        <f>IF(tussenblad!V1258="Uit",2,"")</f>
        <v/>
      </c>
      <c r="N1269" s="4">
        <f>tussenblad!W1258</f>
        <v>0</v>
      </c>
      <c r="O1269" s="4">
        <f>tussenblad!BV1258</f>
        <v>0</v>
      </c>
      <c r="P1269" s="4">
        <f>tussenblad!BW1258</f>
        <v>0</v>
      </c>
      <c r="Q1269" s="4">
        <f>tussenblad!BX1258</f>
        <v>0</v>
      </c>
      <c r="R1269" s="4">
        <f>tussenblad!BY1258</f>
        <v>0</v>
      </c>
      <c r="S1269" s="4">
        <f>tussenblad!BZ1258</f>
        <v>0</v>
      </c>
      <c r="T1269" s="4">
        <f>tussenblad!CA1258</f>
        <v>0</v>
      </c>
      <c r="U1269" s="4">
        <f>tussenblad!CB1258</f>
        <v>0</v>
      </c>
      <c r="V1269" s="4">
        <f>tussenblad!CC1258</f>
        <v>0</v>
      </c>
      <c r="W1269" s="4" t="s">
        <v>94</v>
      </c>
      <c r="X1269" s="4" t="s">
        <v>94</v>
      </c>
      <c r="Y1269" s="4" t="s">
        <v>94</v>
      </c>
      <c r="Z1269" s="4" t="s">
        <v>95</v>
      </c>
      <c r="AA1269" s="4" t="s">
        <v>95</v>
      </c>
      <c r="AB1269" s="4" t="s">
        <v>95</v>
      </c>
      <c r="AC1269" s="4" t="s">
        <v>91</v>
      </c>
      <c r="AD1269" s="4" t="s">
        <v>91</v>
      </c>
      <c r="AE1269" s="4">
        <v>0</v>
      </c>
      <c r="AF1269" s="4">
        <v>0</v>
      </c>
      <c r="AG1269" s="4">
        <f>tussenblad!J1258</f>
        <v>0</v>
      </c>
      <c r="AH1269" s="4">
        <f>tussenblad!I1258</f>
        <v>0</v>
      </c>
    </row>
    <row r="1270" spans="1:34" x14ac:dyDescent="0.2">
      <c r="A1270" s="4" t="s">
        <v>93</v>
      </c>
      <c r="B1270" s="4" t="str">
        <f>IF(C1270=0,"&lt;BLANK&gt;",Basisgegevens!$F$3)</f>
        <v>&lt;BLANK&gt;</v>
      </c>
      <c r="C1270" s="4">
        <f>tussenblad!E1259</f>
        <v>0</v>
      </c>
      <c r="D1270" s="4">
        <f>tussenblad!H1259</f>
        <v>0</v>
      </c>
      <c r="E1270" s="25">
        <f>tussenblad!N1259</f>
        <v>0</v>
      </c>
      <c r="F1270" s="4">
        <f>tussenblad!O1259</f>
        <v>0</v>
      </c>
      <c r="G1270" s="4">
        <f>tussenblad!P1259</f>
        <v>0</v>
      </c>
      <c r="H1270" s="25">
        <f>tussenblad!BT1259</f>
        <v>0</v>
      </c>
      <c r="I1270" s="4">
        <f>tussenblad!Q1259</f>
        <v>0</v>
      </c>
      <c r="J1270" s="26">
        <f>tussenblad!R1259</f>
        <v>0</v>
      </c>
      <c r="K1270" s="4">
        <f>IF(tussenblad!$F1259="HC","",tussenblad!F1259)</f>
        <v>0</v>
      </c>
      <c r="L1270" s="4">
        <f>IF(tussenblad!$F1259="HC",1,0)</f>
        <v>0</v>
      </c>
      <c r="M1270" s="4" t="str">
        <f>IF(tussenblad!V1259="Uit",2,"")</f>
        <v/>
      </c>
      <c r="N1270" s="4">
        <f>tussenblad!W1259</f>
        <v>0</v>
      </c>
      <c r="O1270" s="4">
        <f>tussenblad!BV1259</f>
        <v>0</v>
      </c>
      <c r="P1270" s="4">
        <f>tussenblad!BW1259</f>
        <v>0</v>
      </c>
      <c r="Q1270" s="4">
        <f>tussenblad!BX1259</f>
        <v>0</v>
      </c>
      <c r="R1270" s="4">
        <f>tussenblad!BY1259</f>
        <v>0</v>
      </c>
      <c r="S1270" s="4">
        <f>tussenblad!BZ1259</f>
        <v>0</v>
      </c>
      <c r="T1270" s="4">
        <f>tussenblad!CA1259</f>
        <v>0</v>
      </c>
      <c r="U1270" s="4">
        <f>tussenblad!CB1259</f>
        <v>0</v>
      </c>
      <c r="V1270" s="4">
        <f>tussenblad!CC1259</f>
        <v>0</v>
      </c>
      <c r="W1270" s="4" t="s">
        <v>94</v>
      </c>
      <c r="X1270" s="4" t="s">
        <v>94</v>
      </c>
      <c r="Y1270" s="4" t="s">
        <v>94</v>
      </c>
      <c r="Z1270" s="4" t="s">
        <v>95</v>
      </c>
      <c r="AA1270" s="4" t="s">
        <v>95</v>
      </c>
      <c r="AB1270" s="4" t="s">
        <v>95</v>
      </c>
      <c r="AC1270" s="4" t="s">
        <v>91</v>
      </c>
      <c r="AD1270" s="4" t="s">
        <v>91</v>
      </c>
      <c r="AE1270" s="4">
        <v>0</v>
      </c>
      <c r="AF1270" s="4">
        <v>0</v>
      </c>
      <c r="AG1270" s="4">
        <f>tussenblad!J1259</f>
        <v>0</v>
      </c>
      <c r="AH1270" s="4">
        <f>tussenblad!I1259</f>
        <v>0</v>
      </c>
    </row>
    <row r="1271" spans="1:34" x14ac:dyDescent="0.2">
      <c r="A1271" s="4" t="s">
        <v>93</v>
      </c>
      <c r="B1271" s="4" t="str">
        <f>IF(C1271=0,"&lt;BLANK&gt;",Basisgegevens!$F$3)</f>
        <v>&lt;BLANK&gt;</v>
      </c>
      <c r="C1271" s="4">
        <f>tussenblad!E1260</f>
        <v>0</v>
      </c>
      <c r="D1271" s="4">
        <f>tussenblad!H1260</f>
        <v>0</v>
      </c>
      <c r="E1271" s="25">
        <f>tussenblad!N1260</f>
        <v>0</v>
      </c>
      <c r="F1271" s="4">
        <f>tussenblad!O1260</f>
        <v>0</v>
      </c>
      <c r="G1271" s="4">
        <f>tussenblad!P1260</f>
        <v>0</v>
      </c>
      <c r="H1271" s="25">
        <f>tussenblad!BT1260</f>
        <v>0</v>
      </c>
      <c r="I1271" s="4">
        <f>tussenblad!Q1260</f>
        <v>0</v>
      </c>
      <c r="J1271" s="26">
        <f>tussenblad!R1260</f>
        <v>0</v>
      </c>
      <c r="K1271" s="4">
        <f>IF(tussenblad!$F1260="HC","",tussenblad!F1260)</f>
        <v>0</v>
      </c>
      <c r="L1271" s="4">
        <f>IF(tussenblad!$F1260="HC",1,0)</f>
        <v>0</v>
      </c>
      <c r="M1271" s="4" t="str">
        <f>IF(tussenblad!V1260="Uit",2,"")</f>
        <v/>
      </c>
      <c r="N1271" s="4">
        <f>tussenblad!W1260</f>
        <v>0</v>
      </c>
      <c r="O1271" s="4">
        <f>tussenblad!BV1260</f>
        <v>0</v>
      </c>
      <c r="P1271" s="4">
        <f>tussenblad!BW1260</f>
        <v>0</v>
      </c>
      <c r="Q1271" s="4">
        <f>tussenblad!BX1260</f>
        <v>0</v>
      </c>
      <c r="R1271" s="4">
        <f>tussenblad!BY1260</f>
        <v>0</v>
      </c>
      <c r="S1271" s="4">
        <f>tussenblad!BZ1260</f>
        <v>0</v>
      </c>
      <c r="T1271" s="4">
        <f>tussenblad!CA1260</f>
        <v>0</v>
      </c>
      <c r="U1271" s="4">
        <f>tussenblad!CB1260</f>
        <v>0</v>
      </c>
      <c r="V1271" s="4">
        <f>tussenblad!CC1260</f>
        <v>0</v>
      </c>
      <c r="W1271" s="4" t="s">
        <v>94</v>
      </c>
      <c r="X1271" s="4" t="s">
        <v>94</v>
      </c>
      <c r="Y1271" s="4" t="s">
        <v>94</v>
      </c>
      <c r="Z1271" s="4" t="s">
        <v>95</v>
      </c>
      <c r="AA1271" s="4" t="s">
        <v>95</v>
      </c>
      <c r="AB1271" s="4" t="s">
        <v>95</v>
      </c>
      <c r="AC1271" s="4" t="s">
        <v>91</v>
      </c>
      <c r="AD1271" s="4" t="s">
        <v>91</v>
      </c>
      <c r="AE1271" s="4">
        <v>0</v>
      </c>
      <c r="AF1271" s="4">
        <v>0</v>
      </c>
      <c r="AG1271" s="4">
        <f>tussenblad!J1260</f>
        <v>0</v>
      </c>
      <c r="AH1271" s="4">
        <f>tussenblad!I1260</f>
        <v>0</v>
      </c>
    </row>
    <row r="1272" spans="1:34" x14ac:dyDescent="0.2">
      <c r="A1272" s="4" t="s">
        <v>93</v>
      </c>
      <c r="B1272" s="4" t="str">
        <f>IF(C1272=0,"&lt;BLANK&gt;",Basisgegevens!$F$3)</f>
        <v>&lt;BLANK&gt;</v>
      </c>
      <c r="C1272" s="4">
        <f>tussenblad!E1261</f>
        <v>0</v>
      </c>
      <c r="D1272" s="4">
        <f>tussenblad!H1261</f>
        <v>0</v>
      </c>
      <c r="E1272" s="25">
        <f>tussenblad!N1261</f>
        <v>0</v>
      </c>
      <c r="F1272" s="4">
        <f>tussenblad!O1261</f>
        <v>0</v>
      </c>
      <c r="G1272" s="4">
        <f>tussenblad!P1261</f>
        <v>0</v>
      </c>
      <c r="H1272" s="25">
        <f>tussenblad!BT1261</f>
        <v>0</v>
      </c>
      <c r="I1272" s="4">
        <f>tussenblad!Q1261</f>
        <v>0</v>
      </c>
      <c r="J1272" s="26">
        <f>tussenblad!R1261</f>
        <v>0</v>
      </c>
      <c r="K1272" s="4">
        <f>IF(tussenblad!$F1261="HC","",tussenblad!F1261)</f>
        <v>0</v>
      </c>
      <c r="L1272" s="4">
        <f>IF(tussenblad!$F1261="HC",1,0)</f>
        <v>0</v>
      </c>
      <c r="M1272" s="4" t="str">
        <f>IF(tussenblad!V1261="Uit",2,"")</f>
        <v/>
      </c>
      <c r="N1272" s="4">
        <f>tussenblad!W1261</f>
        <v>0</v>
      </c>
      <c r="O1272" s="4">
        <f>tussenblad!BV1261</f>
        <v>0</v>
      </c>
      <c r="P1272" s="4">
        <f>tussenblad!BW1261</f>
        <v>0</v>
      </c>
      <c r="Q1272" s="4">
        <f>tussenblad!BX1261</f>
        <v>0</v>
      </c>
      <c r="R1272" s="4">
        <f>tussenblad!BY1261</f>
        <v>0</v>
      </c>
      <c r="S1272" s="4">
        <f>tussenblad!BZ1261</f>
        <v>0</v>
      </c>
      <c r="T1272" s="4">
        <f>tussenblad!CA1261</f>
        <v>0</v>
      </c>
      <c r="U1272" s="4">
        <f>tussenblad!CB1261</f>
        <v>0</v>
      </c>
      <c r="V1272" s="4">
        <f>tussenblad!CC1261</f>
        <v>0</v>
      </c>
      <c r="W1272" s="4" t="s">
        <v>94</v>
      </c>
      <c r="X1272" s="4" t="s">
        <v>94</v>
      </c>
      <c r="Y1272" s="4" t="s">
        <v>94</v>
      </c>
      <c r="Z1272" s="4" t="s">
        <v>95</v>
      </c>
      <c r="AA1272" s="4" t="s">
        <v>95</v>
      </c>
      <c r="AB1272" s="4" t="s">
        <v>95</v>
      </c>
      <c r="AC1272" s="4" t="s">
        <v>91</v>
      </c>
      <c r="AD1272" s="4" t="s">
        <v>91</v>
      </c>
      <c r="AE1272" s="4">
        <v>0</v>
      </c>
      <c r="AF1272" s="4">
        <v>0</v>
      </c>
      <c r="AG1272" s="4">
        <f>tussenblad!J1261</f>
        <v>0</v>
      </c>
      <c r="AH1272" s="4">
        <f>tussenblad!I1261</f>
        <v>0</v>
      </c>
    </row>
    <row r="1273" spans="1:34" x14ac:dyDescent="0.2">
      <c r="A1273" s="4" t="s">
        <v>93</v>
      </c>
      <c r="B1273" s="4" t="str">
        <f>IF(C1273=0,"&lt;BLANK&gt;",Basisgegevens!$F$3)</f>
        <v>&lt;BLANK&gt;</v>
      </c>
      <c r="C1273" s="4">
        <f>tussenblad!E1262</f>
        <v>0</v>
      </c>
      <c r="D1273" s="4">
        <f>tussenblad!H1262</f>
        <v>0</v>
      </c>
      <c r="E1273" s="25">
        <f>tussenblad!N1262</f>
        <v>0</v>
      </c>
      <c r="F1273" s="4">
        <f>tussenblad!O1262</f>
        <v>0</v>
      </c>
      <c r="G1273" s="4">
        <f>tussenblad!P1262</f>
        <v>0</v>
      </c>
      <c r="H1273" s="25">
        <f>tussenblad!BT1262</f>
        <v>0</v>
      </c>
      <c r="I1273" s="4">
        <f>tussenblad!Q1262</f>
        <v>0</v>
      </c>
      <c r="J1273" s="26">
        <f>tussenblad!R1262</f>
        <v>0</v>
      </c>
      <c r="K1273" s="4">
        <f>IF(tussenblad!$F1262="HC","",tussenblad!F1262)</f>
        <v>0</v>
      </c>
      <c r="L1273" s="4">
        <f>IF(tussenblad!$F1262="HC",1,0)</f>
        <v>0</v>
      </c>
      <c r="M1273" s="4" t="str">
        <f>IF(tussenblad!V1262="Uit",2,"")</f>
        <v/>
      </c>
      <c r="N1273" s="4">
        <f>tussenblad!W1262</f>
        <v>0</v>
      </c>
      <c r="O1273" s="4">
        <f>tussenblad!BV1262</f>
        <v>0</v>
      </c>
      <c r="P1273" s="4">
        <f>tussenblad!BW1262</f>
        <v>0</v>
      </c>
      <c r="Q1273" s="4">
        <f>tussenblad!BX1262</f>
        <v>0</v>
      </c>
      <c r="R1273" s="4">
        <f>tussenblad!BY1262</f>
        <v>0</v>
      </c>
      <c r="S1273" s="4">
        <f>tussenblad!BZ1262</f>
        <v>0</v>
      </c>
      <c r="T1273" s="4">
        <f>tussenblad!CA1262</f>
        <v>0</v>
      </c>
      <c r="U1273" s="4">
        <f>tussenblad!CB1262</f>
        <v>0</v>
      </c>
      <c r="V1273" s="4">
        <f>tussenblad!CC1262</f>
        <v>0</v>
      </c>
      <c r="W1273" s="4" t="s">
        <v>94</v>
      </c>
      <c r="X1273" s="4" t="s">
        <v>94</v>
      </c>
      <c r="Y1273" s="4" t="s">
        <v>94</v>
      </c>
      <c r="Z1273" s="4" t="s">
        <v>95</v>
      </c>
      <c r="AA1273" s="4" t="s">
        <v>95</v>
      </c>
      <c r="AB1273" s="4" t="s">
        <v>95</v>
      </c>
      <c r="AC1273" s="4" t="s">
        <v>91</v>
      </c>
      <c r="AD1273" s="4" t="s">
        <v>91</v>
      </c>
      <c r="AE1273" s="4">
        <v>0</v>
      </c>
      <c r="AF1273" s="4">
        <v>0</v>
      </c>
      <c r="AG1273" s="4">
        <f>tussenblad!J1262</f>
        <v>0</v>
      </c>
      <c r="AH1273" s="4">
        <f>tussenblad!I1262</f>
        <v>0</v>
      </c>
    </row>
    <row r="1274" spans="1:34" x14ac:dyDescent="0.2">
      <c r="A1274" s="4" t="s">
        <v>93</v>
      </c>
      <c r="B1274" s="4" t="str">
        <f>IF(C1274=0,"&lt;BLANK&gt;",Basisgegevens!$F$3)</f>
        <v>&lt;BLANK&gt;</v>
      </c>
      <c r="C1274" s="4">
        <f>tussenblad!E1263</f>
        <v>0</v>
      </c>
      <c r="D1274" s="4">
        <f>tussenblad!H1263</f>
        <v>0</v>
      </c>
      <c r="E1274" s="25">
        <f>tussenblad!N1263</f>
        <v>0</v>
      </c>
      <c r="F1274" s="4">
        <f>tussenblad!O1263</f>
        <v>0</v>
      </c>
      <c r="G1274" s="4">
        <f>tussenblad!P1263</f>
        <v>0</v>
      </c>
      <c r="H1274" s="25">
        <f>tussenblad!BT1263</f>
        <v>0</v>
      </c>
      <c r="I1274" s="4">
        <f>tussenblad!Q1263</f>
        <v>0</v>
      </c>
      <c r="J1274" s="26">
        <f>tussenblad!R1263</f>
        <v>0</v>
      </c>
      <c r="K1274" s="4">
        <f>IF(tussenblad!$F1263="HC","",tussenblad!F1263)</f>
        <v>0</v>
      </c>
      <c r="L1274" s="4">
        <f>IF(tussenblad!$F1263="HC",1,0)</f>
        <v>0</v>
      </c>
      <c r="M1274" s="4" t="str">
        <f>IF(tussenblad!V1263="Uit",2,"")</f>
        <v/>
      </c>
      <c r="N1274" s="4">
        <f>tussenblad!W1263</f>
        <v>0</v>
      </c>
      <c r="O1274" s="4">
        <f>tussenblad!BV1263</f>
        <v>0</v>
      </c>
      <c r="P1274" s="4">
        <f>tussenblad!BW1263</f>
        <v>0</v>
      </c>
      <c r="Q1274" s="4">
        <f>tussenblad!BX1263</f>
        <v>0</v>
      </c>
      <c r="R1274" s="4">
        <f>tussenblad!BY1263</f>
        <v>0</v>
      </c>
      <c r="S1274" s="4">
        <f>tussenblad!BZ1263</f>
        <v>0</v>
      </c>
      <c r="T1274" s="4">
        <f>tussenblad!CA1263</f>
        <v>0</v>
      </c>
      <c r="U1274" s="4">
        <f>tussenblad!CB1263</f>
        <v>0</v>
      </c>
      <c r="V1274" s="4">
        <f>tussenblad!CC1263</f>
        <v>0</v>
      </c>
      <c r="W1274" s="4" t="s">
        <v>94</v>
      </c>
      <c r="X1274" s="4" t="s">
        <v>94</v>
      </c>
      <c r="Y1274" s="4" t="s">
        <v>94</v>
      </c>
      <c r="Z1274" s="4" t="s">
        <v>95</v>
      </c>
      <c r="AA1274" s="4" t="s">
        <v>95</v>
      </c>
      <c r="AB1274" s="4" t="s">
        <v>95</v>
      </c>
      <c r="AC1274" s="4" t="s">
        <v>91</v>
      </c>
      <c r="AD1274" s="4" t="s">
        <v>91</v>
      </c>
      <c r="AE1274" s="4">
        <v>0</v>
      </c>
      <c r="AF1274" s="4">
        <v>0</v>
      </c>
      <c r="AG1274" s="4">
        <f>tussenblad!J1263</f>
        <v>0</v>
      </c>
      <c r="AH1274" s="4">
        <f>tussenblad!I1263</f>
        <v>0</v>
      </c>
    </row>
    <row r="1275" spans="1:34" x14ac:dyDescent="0.2">
      <c r="A1275" s="4" t="s">
        <v>93</v>
      </c>
      <c r="B1275" s="4" t="str">
        <f>IF(C1275=0,"&lt;BLANK&gt;",Basisgegevens!$F$3)</f>
        <v>&lt;BLANK&gt;</v>
      </c>
      <c r="C1275" s="4">
        <f>tussenblad!E1264</f>
        <v>0</v>
      </c>
      <c r="D1275" s="4">
        <f>tussenblad!H1264</f>
        <v>0</v>
      </c>
      <c r="E1275" s="25">
        <f>tussenblad!N1264</f>
        <v>0</v>
      </c>
      <c r="F1275" s="4">
        <f>tussenblad!O1264</f>
        <v>0</v>
      </c>
      <c r="G1275" s="4">
        <f>tussenblad!P1264</f>
        <v>0</v>
      </c>
      <c r="H1275" s="25">
        <f>tussenblad!BT1264</f>
        <v>0</v>
      </c>
      <c r="I1275" s="4">
        <f>tussenblad!Q1264</f>
        <v>0</v>
      </c>
      <c r="J1275" s="26">
        <f>tussenblad!R1264</f>
        <v>0</v>
      </c>
      <c r="K1275" s="4">
        <f>IF(tussenblad!$F1264="HC","",tussenblad!F1264)</f>
        <v>0</v>
      </c>
      <c r="L1275" s="4">
        <f>IF(tussenblad!$F1264="HC",1,0)</f>
        <v>0</v>
      </c>
      <c r="M1275" s="4" t="str">
        <f>IF(tussenblad!V1264="Uit",2,"")</f>
        <v/>
      </c>
      <c r="N1275" s="4">
        <f>tussenblad!W1264</f>
        <v>0</v>
      </c>
      <c r="O1275" s="4">
        <f>tussenblad!BV1264</f>
        <v>0</v>
      </c>
      <c r="P1275" s="4">
        <f>tussenblad!BW1264</f>
        <v>0</v>
      </c>
      <c r="Q1275" s="4">
        <f>tussenblad!BX1264</f>
        <v>0</v>
      </c>
      <c r="R1275" s="4">
        <f>tussenblad!BY1264</f>
        <v>0</v>
      </c>
      <c r="S1275" s="4">
        <f>tussenblad!BZ1264</f>
        <v>0</v>
      </c>
      <c r="T1275" s="4">
        <f>tussenblad!CA1264</f>
        <v>0</v>
      </c>
      <c r="U1275" s="4">
        <f>tussenblad!CB1264</f>
        <v>0</v>
      </c>
      <c r="V1275" s="4">
        <f>tussenblad!CC1264</f>
        <v>0</v>
      </c>
      <c r="W1275" s="4" t="s">
        <v>94</v>
      </c>
      <c r="X1275" s="4" t="s">
        <v>94</v>
      </c>
      <c r="Y1275" s="4" t="s">
        <v>94</v>
      </c>
      <c r="Z1275" s="4" t="s">
        <v>95</v>
      </c>
      <c r="AA1275" s="4" t="s">
        <v>95</v>
      </c>
      <c r="AB1275" s="4" t="s">
        <v>95</v>
      </c>
      <c r="AC1275" s="4" t="s">
        <v>91</v>
      </c>
      <c r="AD1275" s="4" t="s">
        <v>91</v>
      </c>
      <c r="AE1275" s="4">
        <v>0</v>
      </c>
      <c r="AF1275" s="4">
        <v>0</v>
      </c>
      <c r="AG1275" s="4">
        <f>tussenblad!J1264</f>
        <v>0</v>
      </c>
      <c r="AH1275" s="4">
        <f>tussenblad!I1264</f>
        <v>0</v>
      </c>
    </row>
    <row r="1276" spans="1:34" x14ac:dyDescent="0.2">
      <c r="A1276" s="4" t="s">
        <v>93</v>
      </c>
      <c r="B1276" s="4" t="str">
        <f>IF(C1276=0,"&lt;BLANK&gt;",Basisgegevens!$F$3)</f>
        <v>&lt;BLANK&gt;</v>
      </c>
      <c r="C1276" s="4">
        <f>tussenblad!E1265</f>
        <v>0</v>
      </c>
      <c r="D1276" s="4">
        <f>tussenblad!H1265</f>
        <v>0</v>
      </c>
      <c r="E1276" s="25">
        <f>tussenblad!N1265</f>
        <v>0</v>
      </c>
      <c r="F1276" s="4">
        <f>tussenblad!O1265</f>
        <v>0</v>
      </c>
      <c r="G1276" s="4">
        <f>tussenblad!P1265</f>
        <v>0</v>
      </c>
      <c r="H1276" s="25">
        <f>tussenblad!BT1265</f>
        <v>0</v>
      </c>
      <c r="I1276" s="4">
        <f>tussenblad!Q1265</f>
        <v>0</v>
      </c>
      <c r="J1276" s="26">
        <f>tussenblad!R1265</f>
        <v>0</v>
      </c>
      <c r="K1276" s="4">
        <f>IF(tussenblad!$F1265="HC","",tussenblad!F1265)</f>
        <v>0</v>
      </c>
      <c r="L1276" s="4">
        <f>IF(tussenblad!$F1265="HC",1,0)</f>
        <v>0</v>
      </c>
      <c r="M1276" s="4" t="str">
        <f>IF(tussenblad!V1265="Uit",2,"")</f>
        <v/>
      </c>
      <c r="N1276" s="4">
        <f>tussenblad!W1265</f>
        <v>0</v>
      </c>
      <c r="O1276" s="4">
        <f>tussenblad!BV1265</f>
        <v>0</v>
      </c>
      <c r="P1276" s="4">
        <f>tussenblad!BW1265</f>
        <v>0</v>
      </c>
      <c r="Q1276" s="4">
        <f>tussenblad!BX1265</f>
        <v>0</v>
      </c>
      <c r="R1276" s="4">
        <f>tussenblad!BY1265</f>
        <v>0</v>
      </c>
      <c r="S1276" s="4">
        <f>tussenblad!BZ1265</f>
        <v>0</v>
      </c>
      <c r="T1276" s="4">
        <f>tussenblad!CA1265</f>
        <v>0</v>
      </c>
      <c r="U1276" s="4">
        <f>tussenblad!CB1265</f>
        <v>0</v>
      </c>
      <c r="V1276" s="4">
        <f>tussenblad!CC1265</f>
        <v>0</v>
      </c>
      <c r="W1276" s="4" t="s">
        <v>94</v>
      </c>
      <c r="X1276" s="4" t="s">
        <v>94</v>
      </c>
      <c r="Y1276" s="4" t="s">
        <v>94</v>
      </c>
      <c r="Z1276" s="4" t="s">
        <v>95</v>
      </c>
      <c r="AA1276" s="4" t="s">
        <v>95</v>
      </c>
      <c r="AB1276" s="4" t="s">
        <v>95</v>
      </c>
      <c r="AC1276" s="4" t="s">
        <v>91</v>
      </c>
      <c r="AD1276" s="4" t="s">
        <v>91</v>
      </c>
      <c r="AE1276" s="4">
        <v>0</v>
      </c>
      <c r="AF1276" s="4">
        <v>0</v>
      </c>
      <c r="AG1276" s="4">
        <f>tussenblad!J1265</f>
        <v>0</v>
      </c>
      <c r="AH1276" s="4">
        <f>tussenblad!I1265</f>
        <v>0</v>
      </c>
    </row>
    <row r="1277" spans="1:34" x14ac:dyDescent="0.2">
      <c r="A1277" s="4" t="s">
        <v>93</v>
      </c>
      <c r="B1277" s="4" t="str">
        <f>IF(C1277=0,"&lt;BLANK&gt;",Basisgegevens!$F$3)</f>
        <v>&lt;BLANK&gt;</v>
      </c>
      <c r="C1277" s="4">
        <f>tussenblad!E1266</f>
        <v>0</v>
      </c>
      <c r="D1277" s="4">
        <f>tussenblad!H1266</f>
        <v>0</v>
      </c>
      <c r="E1277" s="25">
        <f>tussenblad!N1266</f>
        <v>0</v>
      </c>
      <c r="F1277" s="4">
        <f>tussenblad!O1266</f>
        <v>0</v>
      </c>
      <c r="G1277" s="4">
        <f>tussenblad!P1266</f>
        <v>0</v>
      </c>
      <c r="H1277" s="25">
        <f>tussenblad!BT1266</f>
        <v>0</v>
      </c>
      <c r="I1277" s="4">
        <f>tussenblad!Q1266</f>
        <v>0</v>
      </c>
      <c r="J1277" s="26">
        <f>tussenblad!R1266</f>
        <v>0</v>
      </c>
      <c r="K1277" s="4">
        <f>IF(tussenblad!$F1266="HC","",tussenblad!F1266)</f>
        <v>0</v>
      </c>
      <c r="L1277" s="4">
        <f>IF(tussenblad!$F1266="HC",1,0)</f>
        <v>0</v>
      </c>
      <c r="M1277" s="4" t="str">
        <f>IF(tussenblad!V1266="Uit",2,"")</f>
        <v/>
      </c>
      <c r="N1277" s="4">
        <f>tussenblad!W1266</f>
        <v>0</v>
      </c>
      <c r="O1277" s="4">
        <f>tussenblad!BV1266</f>
        <v>0</v>
      </c>
      <c r="P1277" s="4">
        <f>tussenblad!BW1266</f>
        <v>0</v>
      </c>
      <c r="Q1277" s="4">
        <f>tussenblad!BX1266</f>
        <v>0</v>
      </c>
      <c r="R1277" s="4">
        <f>tussenblad!BY1266</f>
        <v>0</v>
      </c>
      <c r="S1277" s="4">
        <f>tussenblad!BZ1266</f>
        <v>0</v>
      </c>
      <c r="T1277" s="4">
        <f>tussenblad!CA1266</f>
        <v>0</v>
      </c>
      <c r="U1277" s="4">
        <f>tussenblad!CB1266</f>
        <v>0</v>
      </c>
      <c r="V1277" s="4">
        <f>tussenblad!CC1266</f>
        <v>0</v>
      </c>
      <c r="W1277" s="4" t="s">
        <v>94</v>
      </c>
      <c r="X1277" s="4" t="s">
        <v>94</v>
      </c>
      <c r="Y1277" s="4" t="s">
        <v>94</v>
      </c>
      <c r="Z1277" s="4" t="s">
        <v>95</v>
      </c>
      <c r="AA1277" s="4" t="s">
        <v>95</v>
      </c>
      <c r="AB1277" s="4" t="s">
        <v>95</v>
      </c>
      <c r="AC1277" s="4" t="s">
        <v>91</v>
      </c>
      <c r="AD1277" s="4" t="s">
        <v>91</v>
      </c>
      <c r="AE1277" s="4">
        <v>0</v>
      </c>
      <c r="AF1277" s="4">
        <v>0</v>
      </c>
      <c r="AG1277" s="4">
        <f>tussenblad!J1266</f>
        <v>0</v>
      </c>
      <c r="AH1277" s="4">
        <f>tussenblad!I1266</f>
        <v>0</v>
      </c>
    </row>
    <row r="1278" spans="1:34" x14ac:dyDescent="0.2">
      <c r="A1278" s="4" t="s">
        <v>93</v>
      </c>
      <c r="B1278" s="4" t="str">
        <f>IF(C1278=0,"&lt;BLANK&gt;",Basisgegevens!$F$3)</f>
        <v>&lt;BLANK&gt;</v>
      </c>
      <c r="C1278" s="4">
        <f>tussenblad!E1267</f>
        <v>0</v>
      </c>
      <c r="D1278" s="4">
        <f>tussenblad!H1267</f>
        <v>0</v>
      </c>
      <c r="E1278" s="25">
        <f>tussenblad!N1267</f>
        <v>0</v>
      </c>
      <c r="F1278" s="4">
        <f>tussenblad!O1267</f>
        <v>0</v>
      </c>
      <c r="G1278" s="4">
        <f>tussenblad!P1267</f>
        <v>0</v>
      </c>
      <c r="H1278" s="25">
        <f>tussenblad!BT1267</f>
        <v>0</v>
      </c>
      <c r="I1278" s="4">
        <f>tussenblad!Q1267</f>
        <v>0</v>
      </c>
      <c r="J1278" s="26">
        <f>tussenblad!R1267</f>
        <v>0</v>
      </c>
      <c r="K1278" s="4">
        <f>IF(tussenblad!$F1267="HC","",tussenblad!F1267)</f>
        <v>0</v>
      </c>
      <c r="L1278" s="4">
        <f>IF(tussenblad!$F1267="HC",1,0)</f>
        <v>0</v>
      </c>
      <c r="M1278" s="4" t="str">
        <f>IF(tussenblad!V1267="Uit",2,"")</f>
        <v/>
      </c>
      <c r="N1278" s="4">
        <f>tussenblad!W1267</f>
        <v>0</v>
      </c>
      <c r="O1278" s="4">
        <f>tussenblad!BV1267</f>
        <v>0</v>
      </c>
      <c r="P1278" s="4">
        <f>tussenblad!BW1267</f>
        <v>0</v>
      </c>
      <c r="Q1278" s="4">
        <f>tussenblad!BX1267</f>
        <v>0</v>
      </c>
      <c r="R1278" s="4">
        <f>tussenblad!BY1267</f>
        <v>0</v>
      </c>
      <c r="S1278" s="4">
        <f>tussenblad!BZ1267</f>
        <v>0</v>
      </c>
      <c r="T1278" s="4">
        <f>tussenblad!CA1267</f>
        <v>0</v>
      </c>
      <c r="U1278" s="4">
        <f>tussenblad!CB1267</f>
        <v>0</v>
      </c>
      <c r="V1278" s="4">
        <f>tussenblad!CC1267</f>
        <v>0</v>
      </c>
      <c r="W1278" s="4" t="s">
        <v>94</v>
      </c>
      <c r="X1278" s="4" t="s">
        <v>94</v>
      </c>
      <c r="Y1278" s="4" t="s">
        <v>94</v>
      </c>
      <c r="Z1278" s="4" t="s">
        <v>95</v>
      </c>
      <c r="AA1278" s="4" t="s">
        <v>95</v>
      </c>
      <c r="AB1278" s="4" t="s">
        <v>95</v>
      </c>
      <c r="AC1278" s="4" t="s">
        <v>91</v>
      </c>
      <c r="AD1278" s="4" t="s">
        <v>91</v>
      </c>
      <c r="AE1278" s="4">
        <v>0</v>
      </c>
      <c r="AF1278" s="4">
        <v>0</v>
      </c>
      <c r="AG1278" s="4">
        <f>tussenblad!J1267</f>
        <v>0</v>
      </c>
      <c r="AH1278" s="4">
        <f>tussenblad!I1267</f>
        <v>0</v>
      </c>
    </row>
    <row r="1279" spans="1:34" x14ac:dyDescent="0.2">
      <c r="A1279" s="4" t="s">
        <v>93</v>
      </c>
      <c r="B1279" s="4" t="str">
        <f>IF(C1279=0,"&lt;BLANK&gt;",Basisgegevens!$F$3)</f>
        <v>&lt;BLANK&gt;</v>
      </c>
      <c r="C1279" s="4">
        <f>tussenblad!E1268</f>
        <v>0</v>
      </c>
      <c r="D1279" s="4">
        <f>tussenblad!H1268</f>
        <v>0</v>
      </c>
      <c r="E1279" s="25">
        <f>tussenblad!N1268</f>
        <v>0</v>
      </c>
      <c r="F1279" s="4">
        <f>tussenblad!O1268</f>
        <v>0</v>
      </c>
      <c r="G1279" s="4">
        <f>tussenblad!P1268</f>
        <v>0</v>
      </c>
      <c r="H1279" s="25">
        <f>tussenblad!BT1268</f>
        <v>0</v>
      </c>
      <c r="I1279" s="4">
        <f>tussenblad!Q1268</f>
        <v>0</v>
      </c>
      <c r="J1279" s="26">
        <f>tussenblad!R1268</f>
        <v>0</v>
      </c>
      <c r="K1279" s="4">
        <f>IF(tussenblad!$F1268="HC","",tussenblad!F1268)</f>
        <v>0</v>
      </c>
      <c r="L1279" s="4">
        <f>IF(tussenblad!$F1268="HC",1,0)</f>
        <v>0</v>
      </c>
      <c r="M1279" s="4" t="str">
        <f>IF(tussenblad!V1268="Uit",2,"")</f>
        <v/>
      </c>
      <c r="N1279" s="4">
        <f>tussenblad!W1268</f>
        <v>0</v>
      </c>
      <c r="O1279" s="4">
        <f>tussenblad!BV1268</f>
        <v>0</v>
      </c>
      <c r="P1279" s="4">
        <f>tussenblad!BW1268</f>
        <v>0</v>
      </c>
      <c r="Q1279" s="4">
        <f>tussenblad!BX1268</f>
        <v>0</v>
      </c>
      <c r="R1279" s="4">
        <f>tussenblad!BY1268</f>
        <v>0</v>
      </c>
      <c r="S1279" s="4">
        <f>tussenblad!BZ1268</f>
        <v>0</v>
      </c>
      <c r="T1279" s="4">
        <f>tussenblad!CA1268</f>
        <v>0</v>
      </c>
      <c r="U1279" s="4">
        <f>tussenblad!CB1268</f>
        <v>0</v>
      </c>
      <c r="V1279" s="4">
        <f>tussenblad!CC1268</f>
        <v>0</v>
      </c>
      <c r="W1279" s="4" t="s">
        <v>94</v>
      </c>
      <c r="X1279" s="4" t="s">
        <v>94</v>
      </c>
      <c r="Y1279" s="4" t="s">
        <v>94</v>
      </c>
      <c r="Z1279" s="4" t="s">
        <v>95</v>
      </c>
      <c r="AA1279" s="4" t="s">
        <v>95</v>
      </c>
      <c r="AB1279" s="4" t="s">
        <v>95</v>
      </c>
      <c r="AC1279" s="4" t="s">
        <v>91</v>
      </c>
      <c r="AD1279" s="4" t="s">
        <v>91</v>
      </c>
      <c r="AE1279" s="4">
        <v>0</v>
      </c>
      <c r="AF1279" s="4">
        <v>0</v>
      </c>
      <c r="AG1279" s="4">
        <f>tussenblad!J1268</f>
        <v>0</v>
      </c>
      <c r="AH1279" s="4">
        <f>tussenblad!I1268</f>
        <v>0</v>
      </c>
    </row>
    <row r="1280" spans="1:34" x14ac:dyDescent="0.2">
      <c r="A1280" s="4" t="s">
        <v>93</v>
      </c>
      <c r="B1280" s="4" t="str">
        <f>IF(C1280=0,"&lt;BLANK&gt;",Basisgegevens!$F$3)</f>
        <v>&lt;BLANK&gt;</v>
      </c>
      <c r="C1280" s="4">
        <f>tussenblad!E1269</f>
        <v>0</v>
      </c>
      <c r="D1280" s="4">
        <f>tussenblad!H1269</f>
        <v>0</v>
      </c>
      <c r="E1280" s="25">
        <f>tussenblad!N1269</f>
        <v>0</v>
      </c>
      <c r="F1280" s="4">
        <f>tussenblad!O1269</f>
        <v>0</v>
      </c>
      <c r="G1280" s="4">
        <f>tussenblad!P1269</f>
        <v>0</v>
      </c>
      <c r="H1280" s="25">
        <f>tussenblad!BT1269</f>
        <v>0</v>
      </c>
      <c r="I1280" s="4">
        <f>tussenblad!Q1269</f>
        <v>0</v>
      </c>
      <c r="J1280" s="26">
        <f>tussenblad!R1269</f>
        <v>0</v>
      </c>
      <c r="K1280" s="4">
        <f>IF(tussenblad!$F1269="HC","",tussenblad!F1269)</f>
        <v>0</v>
      </c>
      <c r="L1280" s="4">
        <f>IF(tussenblad!$F1269="HC",1,0)</f>
        <v>0</v>
      </c>
      <c r="M1280" s="4" t="str">
        <f>IF(tussenblad!V1269="Uit",2,"")</f>
        <v/>
      </c>
      <c r="N1280" s="4">
        <f>tussenblad!W1269</f>
        <v>0</v>
      </c>
      <c r="O1280" s="4">
        <f>tussenblad!BV1269</f>
        <v>0</v>
      </c>
      <c r="P1280" s="4">
        <f>tussenblad!BW1269</f>
        <v>0</v>
      </c>
      <c r="Q1280" s="4">
        <f>tussenblad!BX1269</f>
        <v>0</v>
      </c>
      <c r="R1280" s="4">
        <f>tussenblad!BY1269</f>
        <v>0</v>
      </c>
      <c r="S1280" s="4">
        <f>tussenblad!BZ1269</f>
        <v>0</v>
      </c>
      <c r="T1280" s="4">
        <f>tussenblad!CA1269</f>
        <v>0</v>
      </c>
      <c r="U1280" s="4">
        <f>tussenblad!CB1269</f>
        <v>0</v>
      </c>
      <c r="V1280" s="4">
        <f>tussenblad!CC1269</f>
        <v>0</v>
      </c>
      <c r="W1280" s="4" t="s">
        <v>94</v>
      </c>
      <c r="X1280" s="4" t="s">
        <v>94</v>
      </c>
      <c r="Y1280" s="4" t="s">
        <v>94</v>
      </c>
      <c r="Z1280" s="4" t="s">
        <v>95</v>
      </c>
      <c r="AA1280" s="4" t="s">
        <v>95</v>
      </c>
      <c r="AB1280" s="4" t="s">
        <v>95</v>
      </c>
      <c r="AC1280" s="4" t="s">
        <v>91</v>
      </c>
      <c r="AD1280" s="4" t="s">
        <v>91</v>
      </c>
      <c r="AE1280" s="4">
        <v>0</v>
      </c>
      <c r="AF1280" s="4">
        <v>0</v>
      </c>
      <c r="AG1280" s="4">
        <f>tussenblad!J1269</f>
        <v>0</v>
      </c>
      <c r="AH1280" s="4">
        <f>tussenblad!I1269</f>
        <v>0</v>
      </c>
    </row>
    <row r="1281" spans="1:34" x14ac:dyDescent="0.2">
      <c r="A1281" s="4" t="s">
        <v>93</v>
      </c>
      <c r="B1281" s="4" t="str">
        <f>IF(C1281=0,"&lt;BLANK&gt;",Basisgegevens!$F$3)</f>
        <v>&lt;BLANK&gt;</v>
      </c>
      <c r="C1281" s="4">
        <f>tussenblad!E1270</f>
        <v>0</v>
      </c>
      <c r="D1281" s="4">
        <f>tussenblad!H1270</f>
        <v>0</v>
      </c>
      <c r="E1281" s="25">
        <f>tussenblad!N1270</f>
        <v>0</v>
      </c>
      <c r="F1281" s="4">
        <f>tussenblad!O1270</f>
        <v>0</v>
      </c>
      <c r="G1281" s="4">
        <f>tussenblad!P1270</f>
        <v>0</v>
      </c>
      <c r="H1281" s="25">
        <f>tussenblad!BT1270</f>
        <v>0</v>
      </c>
      <c r="I1281" s="4">
        <f>tussenblad!Q1270</f>
        <v>0</v>
      </c>
      <c r="J1281" s="26">
        <f>tussenblad!R1270</f>
        <v>0</v>
      </c>
      <c r="K1281" s="4">
        <f>IF(tussenblad!$F1270="HC","",tussenblad!F1270)</f>
        <v>0</v>
      </c>
      <c r="L1281" s="4">
        <f>IF(tussenblad!$F1270="HC",1,0)</f>
        <v>0</v>
      </c>
      <c r="M1281" s="4" t="str">
        <f>IF(tussenblad!V1270="Uit",2,"")</f>
        <v/>
      </c>
      <c r="N1281" s="4">
        <f>tussenblad!W1270</f>
        <v>0</v>
      </c>
      <c r="O1281" s="4">
        <f>tussenblad!BV1270</f>
        <v>0</v>
      </c>
      <c r="P1281" s="4">
        <f>tussenblad!BW1270</f>
        <v>0</v>
      </c>
      <c r="Q1281" s="4">
        <f>tussenblad!BX1270</f>
        <v>0</v>
      </c>
      <c r="R1281" s="4">
        <f>tussenblad!BY1270</f>
        <v>0</v>
      </c>
      <c r="S1281" s="4">
        <f>tussenblad!BZ1270</f>
        <v>0</v>
      </c>
      <c r="T1281" s="4">
        <f>tussenblad!CA1270</f>
        <v>0</v>
      </c>
      <c r="U1281" s="4">
        <f>tussenblad!CB1270</f>
        <v>0</v>
      </c>
      <c r="V1281" s="4">
        <f>tussenblad!CC1270</f>
        <v>0</v>
      </c>
      <c r="W1281" s="4" t="s">
        <v>94</v>
      </c>
      <c r="X1281" s="4" t="s">
        <v>94</v>
      </c>
      <c r="Y1281" s="4" t="s">
        <v>94</v>
      </c>
      <c r="Z1281" s="4" t="s">
        <v>95</v>
      </c>
      <c r="AA1281" s="4" t="s">
        <v>95</v>
      </c>
      <c r="AB1281" s="4" t="s">
        <v>95</v>
      </c>
      <c r="AC1281" s="4" t="s">
        <v>91</v>
      </c>
      <c r="AD1281" s="4" t="s">
        <v>91</v>
      </c>
      <c r="AE1281" s="4">
        <v>0</v>
      </c>
      <c r="AF1281" s="4">
        <v>0</v>
      </c>
      <c r="AG1281" s="4">
        <f>tussenblad!J1270</f>
        <v>0</v>
      </c>
      <c r="AH1281" s="4">
        <f>tussenblad!I1270</f>
        <v>0</v>
      </c>
    </row>
    <row r="1282" spans="1:34" x14ac:dyDescent="0.2">
      <c r="A1282" s="4" t="s">
        <v>93</v>
      </c>
      <c r="B1282" s="4" t="str">
        <f>IF(C1282=0,"&lt;BLANK&gt;",Basisgegevens!$F$3)</f>
        <v>&lt;BLANK&gt;</v>
      </c>
      <c r="C1282" s="4">
        <f>tussenblad!E1271</f>
        <v>0</v>
      </c>
      <c r="D1282" s="4">
        <f>tussenblad!H1271</f>
        <v>0</v>
      </c>
      <c r="E1282" s="25">
        <f>tussenblad!N1271</f>
        <v>0</v>
      </c>
      <c r="F1282" s="4">
        <f>tussenblad!O1271</f>
        <v>0</v>
      </c>
      <c r="G1282" s="4">
        <f>tussenblad!P1271</f>
        <v>0</v>
      </c>
      <c r="H1282" s="25">
        <f>tussenblad!BT1271</f>
        <v>0</v>
      </c>
      <c r="I1282" s="4">
        <f>tussenblad!Q1271</f>
        <v>0</v>
      </c>
      <c r="J1282" s="26">
        <f>tussenblad!R1271</f>
        <v>0</v>
      </c>
      <c r="K1282" s="4">
        <f>IF(tussenblad!$F1271="HC","",tussenblad!F1271)</f>
        <v>0</v>
      </c>
      <c r="L1282" s="4">
        <f>IF(tussenblad!$F1271="HC",1,0)</f>
        <v>0</v>
      </c>
      <c r="M1282" s="4" t="str">
        <f>IF(tussenblad!V1271="Uit",2,"")</f>
        <v/>
      </c>
      <c r="N1282" s="4">
        <f>tussenblad!W1271</f>
        <v>0</v>
      </c>
      <c r="O1282" s="4">
        <f>tussenblad!BV1271</f>
        <v>0</v>
      </c>
      <c r="P1282" s="4">
        <f>tussenblad!BW1271</f>
        <v>0</v>
      </c>
      <c r="Q1282" s="4">
        <f>tussenblad!BX1271</f>
        <v>0</v>
      </c>
      <c r="R1282" s="4">
        <f>tussenblad!BY1271</f>
        <v>0</v>
      </c>
      <c r="S1282" s="4">
        <f>tussenblad!BZ1271</f>
        <v>0</v>
      </c>
      <c r="T1282" s="4">
        <f>tussenblad!CA1271</f>
        <v>0</v>
      </c>
      <c r="U1282" s="4">
        <f>tussenblad!CB1271</f>
        <v>0</v>
      </c>
      <c r="V1282" s="4">
        <f>tussenblad!CC1271</f>
        <v>0</v>
      </c>
      <c r="W1282" s="4" t="s">
        <v>94</v>
      </c>
      <c r="X1282" s="4" t="s">
        <v>94</v>
      </c>
      <c r="Y1282" s="4" t="s">
        <v>94</v>
      </c>
      <c r="Z1282" s="4" t="s">
        <v>95</v>
      </c>
      <c r="AA1282" s="4" t="s">
        <v>95</v>
      </c>
      <c r="AB1282" s="4" t="s">
        <v>95</v>
      </c>
      <c r="AC1282" s="4" t="s">
        <v>91</v>
      </c>
      <c r="AD1282" s="4" t="s">
        <v>91</v>
      </c>
      <c r="AE1282" s="4">
        <v>0</v>
      </c>
      <c r="AF1282" s="4">
        <v>0</v>
      </c>
      <c r="AG1282" s="4">
        <f>tussenblad!J1271</f>
        <v>0</v>
      </c>
      <c r="AH1282" s="4">
        <f>tussenblad!I1271</f>
        <v>0</v>
      </c>
    </row>
    <row r="1283" spans="1:34" x14ac:dyDescent="0.2">
      <c r="A1283" s="4" t="s">
        <v>93</v>
      </c>
      <c r="B1283" s="4" t="str">
        <f>IF(C1283=0,"&lt;BLANK&gt;",Basisgegevens!$F$3)</f>
        <v>&lt;BLANK&gt;</v>
      </c>
      <c r="C1283" s="4">
        <f>tussenblad!E1272</f>
        <v>0</v>
      </c>
      <c r="D1283" s="4">
        <f>tussenblad!H1272</f>
        <v>0</v>
      </c>
      <c r="E1283" s="25">
        <f>tussenblad!N1272</f>
        <v>0</v>
      </c>
      <c r="F1283" s="4">
        <f>tussenblad!O1272</f>
        <v>0</v>
      </c>
      <c r="G1283" s="4">
        <f>tussenblad!P1272</f>
        <v>0</v>
      </c>
      <c r="H1283" s="25">
        <f>tussenblad!BT1272</f>
        <v>0</v>
      </c>
      <c r="I1283" s="4">
        <f>tussenblad!Q1272</f>
        <v>0</v>
      </c>
      <c r="J1283" s="26">
        <f>tussenblad!R1272</f>
        <v>0</v>
      </c>
      <c r="K1283" s="4">
        <f>IF(tussenblad!$F1272="HC","",tussenblad!F1272)</f>
        <v>0</v>
      </c>
      <c r="L1283" s="4">
        <f>IF(tussenblad!$F1272="HC",1,0)</f>
        <v>0</v>
      </c>
      <c r="M1283" s="4" t="str">
        <f>IF(tussenblad!V1272="Uit",2,"")</f>
        <v/>
      </c>
      <c r="N1283" s="4">
        <f>tussenblad!W1272</f>
        <v>0</v>
      </c>
      <c r="O1283" s="4">
        <f>tussenblad!BV1272</f>
        <v>0</v>
      </c>
      <c r="P1283" s="4">
        <f>tussenblad!BW1272</f>
        <v>0</v>
      </c>
      <c r="Q1283" s="4">
        <f>tussenblad!BX1272</f>
        <v>0</v>
      </c>
      <c r="R1283" s="4">
        <f>tussenblad!BY1272</f>
        <v>0</v>
      </c>
      <c r="S1283" s="4">
        <f>tussenblad!BZ1272</f>
        <v>0</v>
      </c>
      <c r="T1283" s="4">
        <f>tussenblad!CA1272</f>
        <v>0</v>
      </c>
      <c r="U1283" s="4">
        <f>tussenblad!CB1272</f>
        <v>0</v>
      </c>
      <c r="V1283" s="4">
        <f>tussenblad!CC1272</f>
        <v>0</v>
      </c>
      <c r="W1283" s="4" t="s">
        <v>94</v>
      </c>
      <c r="X1283" s="4" t="s">
        <v>94</v>
      </c>
      <c r="Y1283" s="4" t="s">
        <v>94</v>
      </c>
      <c r="Z1283" s="4" t="s">
        <v>95</v>
      </c>
      <c r="AA1283" s="4" t="s">
        <v>95</v>
      </c>
      <c r="AB1283" s="4" t="s">
        <v>95</v>
      </c>
      <c r="AC1283" s="4" t="s">
        <v>91</v>
      </c>
      <c r="AD1283" s="4" t="s">
        <v>91</v>
      </c>
      <c r="AE1283" s="4">
        <v>0</v>
      </c>
      <c r="AF1283" s="4">
        <v>0</v>
      </c>
      <c r="AG1283" s="4">
        <f>tussenblad!J1272</f>
        <v>0</v>
      </c>
      <c r="AH1283" s="4">
        <f>tussenblad!I1272</f>
        <v>0</v>
      </c>
    </row>
    <row r="1284" spans="1:34" x14ac:dyDescent="0.2">
      <c r="A1284" s="4" t="s">
        <v>93</v>
      </c>
      <c r="B1284" s="4" t="str">
        <f>IF(C1284=0,"&lt;BLANK&gt;",Basisgegevens!$F$3)</f>
        <v>&lt;BLANK&gt;</v>
      </c>
      <c r="C1284" s="4">
        <f>tussenblad!E1273</f>
        <v>0</v>
      </c>
      <c r="D1284" s="4">
        <f>tussenblad!H1273</f>
        <v>0</v>
      </c>
      <c r="E1284" s="25">
        <f>tussenblad!N1273</f>
        <v>0</v>
      </c>
      <c r="F1284" s="4">
        <f>tussenblad!O1273</f>
        <v>0</v>
      </c>
      <c r="G1284" s="4">
        <f>tussenblad!P1273</f>
        <v>0</v>
      </c>
      <c r="H1284" s="25">
        <f>tussenblad!BT1273</f>
        <v>0</v>
      </c>
      <c r="I1284" s="4">
        <f>tussenblad!Q1273</f>
        <v>0</v>
      </c>
      <c r="J1284" s="26">
        <f>tussenblad!R1273</f>
        <v>0</v>
      </c>
      <c r="K1284" s="4">
        <f>IF(tussenblad!$F1273="HC","",tussenblad!F1273)</f>
        <v>0</v>
      </c>
      <c r="L1284" s="4">
        <f>IF(tussenblad!$F1273="HC",1,0)</f>
        <v>0</v>
      </c>
      <c r="M1284" s="4" t="str">
        <f>IF(tussenblad!V1273="Uit",2,"")</f>
        <v/>
      </c>
      <c r="N1284" s="4">
        <f>tussenblad!W1273</f>
        <v>0</v>
      </c>
      <c r="O1284" s="4">
        <f>tussenblad!BV1273</f>
        <v>0</v>
      </c>
      <c r="P1284" s="4">
        <f>tussenblad!BW1273</f>
        <v>0</v>
      </c>
      <c r="Q1284" s="4">
        <f>tussenblad!BX1273</f>
        <v>0</v>
      </c>
      <c r="R1284" s="4">
        <f>tussenblad!BY1273</f>
        <v>0</v>
      </c>
      <c r="S1284" s="4">
        <f>tussenblad!BZ1273</f>
        <v>0</v>
      </c>
      <c r="T1284" s="4">
        <f>tussenblad!CA1273</f>
        <v>0</v>
      </c>
      <c r="U1284" s="4">
        <f>tussenblad!CB1273</f>
        <v>0</v>
      </c>
      <c r="V1284" s="4">
        <f>tussenblad!CC1273</f>
        <v>0</v>
      </c>
      <c r="W1284" s="4" t="s">
        <v>94</v>
      </c>
      <c r="X1284" s="4" t="s">
        <v>94</v>
      </c>
      <c r="Y1284" s="4" t="s">
        <v>94</v>
      </c>
      <c r="Z1284" s="4" t="s">
        <v>95</v>
      </c>
      <c r="AA1284" s="4" t="s">
        <v>95</v>
      </c>
      <c r="AB1284" s="4" t="s">
        <v>95</v>
      </c>
      <c r="AC1284" s="4" t="s">
        <v>91</v>
      </c>
      <c r="AD1284" s="4" t="s">
        <v>91</v>
      </c>
      <c r="AE1284" s="4">
        <v>0</v>
      </c>
      <c r="AF1284" s="4">
        <v>0</v>
      </c>
      <c r="AG1284" s="4">
        <f>tussenblad!J1273</f>
        <v>0</v>
      </c>
      <c r="AH1284" s="4">
        <f>tussenblad!I1273</f>
        <v>0</v>
      </c>
    </row>
    <row r="1285" spans="1:34" x14ac:dyDescent="0.2">
      <c r="A1285" s="4" t="s">
        <v>93</v>
      </c>
      <c r="B1285" s="4" t="str">
        <f>IF(C1285=0,"&lt;BLANK&gt;",Basisgegevens!$F$3)</f>
        <v>&lt;BLANK&gt;</v>
      </c>
      <c r="C1285" s="4">
        <f>tussenblad!E1274</f>
        <v>0</v>
      </c>
      <c r="D1285" s="4">
        <f>tussenblad!H1274</f>
        <v>0</v>
      </c>
      <c r="E1285" s="25">
        <f>tussenblad!N1274</f>
        <v>0</v>
      </c>
      <c r="F1285" s="4">
        <f>tussenblad!O1274</f>
        <v>0</v>
      </c>
      <c r="G1285" s="4">
        <f>tussenblad!P1274</f>
        <v>0</v>
      </c>
      <c r="H1285" s="25">
        <f>tussenblad!BT1274</f>
        <v>0</v>
      </c>
      <c r="I1285" s="4">
        <f>tussenblad!Q1274</f>
        <v>0</v>
      </c>
      <c r="J1285" s="26">
        <f>tussenblad!R1274</f>
        <v>0</v>
      </c>
      <c r="K1285" s="4">
        <f>IF(tussenblad!$F1274="HC","",tussenblad!F1274)</f>
        <v>0</v>
      </c>
      <c r="L1285" s="4">
        <f>IF(tussenblad!$F1274="HC",1,0)</f>
        <v>0</v>
      </c>
      <c r="M1285" s="4" t="str">
        <f>IF(tussenblad!V1274="Uit",2,"")</f>
        <v/>
      </c>
      <c r="N1285" s="4">
        <f>tussenblad!W1274</f>
        <v>0</v>
      </c>
      <c r="O1285" s="4">
        <f>tussenblad!BV1274</f>
        <v>0</v>
      </c>
      <c r="P1285" s="4">
        <f>tussenblad!BW1274</f>
        <v>0</v>
      </c>
      <c r="Q1285" s="4">
        <f>tussenblad!BX1274</f>
        <v>0</v>
      </c>
      <c r="R1285" s="4">
        <f>tussenblad!BY1274</f>
        <v>0</v>
      </c>
      <c r="S1285" s="4">
        <f>tussenblad!BZ1274</f>
        <v>0</v>
      </c>
      <c r="T1285" s="4">
        <f>tussenblad!CA1274</f>
        <v>0</v>
      </c>
      <c r="U1285" s="4">
        <f>tussenblad!CB1274</f>
        <v>0</v>
      </c>
      <c r="V1285" s="4">
        <f>tussenblad!CC1274</f>
        <v>0</v>
      </c>
      <c r="W1285" s="4" t="s">
        <v>94</v>
      </c>
      <c r="X1285" s="4" t="s">
        <v>94</v>
      </c>
      <c r="Y1285" s="4" t="s">
        <v>94</v>
      </c>
      <c r="Z1285" s="4" t="s">
        <v>95</v>
      </c>
      <c r="AA1285" s="4" t="s">
        <v>95</v>
      </c>
      <c r="AB1285" s="4" t="s">
        <v>95</v>
      </c>
      <c r="AC1285" s="4" t="s">
        <v>91</v>
      </c>
      <c r="AD1285" s="4" t="s">
        <v>91</v>
      </c>
      <c r="AE1285" s="4">
        <v>0</v>
      </c>
      <c r="AF1285" s="4">
        <v>0</v>
      </c>
      <c r="AG1285" s="4">
        <f>tussenblad!J1274</f>
        <v>0</v>
      </c>
      <c r="AH1285" s="4">
        <f>tussenblad!I1274</f>
        <v>0</v>
      </c>
    </row>
    <row r="1286" spans="1:34" x14ac:dyDescent="0.2">
      <c r="A1286" s="4" t="s">
        <v>93</v>
      </c>
      <c r="B1286" s="4" t="str">
        <f>IF(C1286=0,"&lt;BLANK&gt;",Basisgegevens!$F$3)</f>
        <v>&lt;BLANK&gt;</v>
      </c>
      <c r="C1286" s="4">
        <f>tussenblad!E1275</f>
        <v>0</v>
      </c>
      <c r="D1286" s="4">
        <f>tussenblad!H1275</f>
        <v>0</v>
      </c>
      <c r="E1286" s="25">
        <f>tussenblad!N1275</f>
        <v>0</v>
      </c>
      <c r="F1286" s="4">
        <f>tussenblad!O1275</f>
        <v>0</v>
      </c>
      <c r="G1286" s="4">
        <f>tussenblad!P1275</f>
        <v>0</v>
      </c>
      <c r="H1286" s="25">
        <f>tussenblad!BT1275</f>
        <v>0</v>
      </c>
      <c r="I1286" s="4">
        <f>tussenblad!Q1275</f>
        <v>0</v>
      </c>
      <c r="J1286" s="26">
        <f>tussenblad!R1275</f>
        <v>0</v>
      </c>
      <c r="K1286" s="4">
        <f>IF(tussenblad!$F1275="HC","",tussenblad!F1275)</f>
        <v>0</v>
      </c>
      <c r="L1286" s="4">
        <f>IF(tussenblad!$F1275="HC",1,0)</f>
        <v>0</v>
      </c>
      <c r="M1286" s="4" t="str">
        <f>IF(tussenblad!V1275="Uit",2,"")</f>
        <v/>
      </c>
      <c r="N1286" s="4">
        <f>tussenblad!W1275</f>
        <v>0</v>
      </c>
      <c r="O1286" s="4">
        <f>tussenblad!BV1275</f>
        <v>0</v>
      </c>
      <c r="P1286" s="4">
        <f>tussenblad!BW1275</f>
        <v>0</v>
      </c>
      <c r="Q1286" s="4">
        <f>tussenblad!BX1275</f>
        <v>0</v>
      </c>
      <c r="R1286" s="4">
        <f>tussenblad!BY1275</f>
        <v>0</v>
      </c>
      <c r="S1286" s="4">
        <f>tussenblad!BZ1275</f>
        <v>0</v>
      </c>
      <c r="T1286" s="4">
        <f>tussenblad!CA1275</f>
        <v>0</v>
      </c>
      <c r="U1286" s="4">
        <f>tussenblad!CB1275</f>
        <v>0</v>
      </c>
      <c r="V1286" s="4">
        <f>tussenblad!CC1275</f>
        <v>0</v>
      </c>
      <c r="W1286" s="4" t="s">
        <v>94</v>
      </c>
      <c r="X1286" s="4" t="s">
        <v>94</v>
      </c>
      <c r="Y1286" s="4" t="s">
        <v>94</v>
      </c>
      <c r="Z1286" s="4" t="s">
        <v>95</v>
      </c>
      <c r="AA1286" s="4" t="s">
        <v>95</v>
      </c>
      <c r="AB1286" s="4" t="s">
        <v>95</v>
      </c>
      <c r="AC1286" s="4" t="s">
        <v>91</v>
      </c>
      <c r="AD1286" s="4" t="s">
        <v>91</v>
      </c>
      <c r="AE1286" s="4">
        <v>0</v>
      </c>
      <c r="AF1286" s="4">
        <v>0</v>
      </c>
      <c r="AG1286" s="4">
        <f>tussenblad!J1275</f>
        <v>0</v>
      </c>
      <c r="AH1286" s="4">
        <f>tussenblad!I1275</f>
        <v>0</v>
      </c>
    </row>
    <row r="1287" spans="1:34" x14ac:dyDescent="0.2">
      <c r="A1287" s="4" t="s">
        <v>93</v>
      </c>
      <c r="B1287" s="4" t="str">
        <f>IF(C1287=0,"&lt;BLANK&gt;",Basisgegevens!$F$3)</f>
        <v>&lt;BLANK&gt;</v>
      </c>
      <c r="C1287" s="4">
        <f>tussenblad!E1276</f>
        <v>0</v>
      </c>
      <c r="D1287" s="4">
        <f>tussenblad!H1276</f>
        <v>0</v>
      </c>
      <c r="E1287" s="25">
        <f>tussenblad!N1276</f>
        <v>0</v>
      </c>
      <c r="F1287" s="4">
        <f>tussenblad!O1276</f>
        <v>0</v>
      </c>
      <c r="G1287" s="4">
        <f>tussenblad!P1276</f>
        <v>0</v>
      </c>
      <c r="H1287" s="25">
        <f>tussenblad!BT1276</f>
        <v>0</v>
      </c>
      <c r="I1287" s="4">
        <f>tussenblad!Q1276</f>
        <v>0</v>
      </c>
      <c r="J1287" s="26">
        <f>tussenblad!R1276</f>
        <v>0</v>
      </c>
      <c r="K1287" s="4">
        <f>IF(tussenblad!$F1276="HC","",tussenblad!F1276)</f>
        <v>0</v>
      </c>
      <c r="L1287" s="4">
        <f>IF(tussenblad!$F1276="HC",1,0)</f>
        <v>0</v>
      </c>
      <c r="M1287" s="4" t="str">
        <f>IF(tussenblad!V1276="Uit",2,"")</f>
        <v/>
      </c>
      <c r="N1287" s="4">
        <f>tussenblad!W1276</f>
        <v>0</v>
      </c>
      <c r="O1287" s="4">
        <f>tussenblad!BV1276</f>
        <v>0</v>
      </c>
      <c r="P1287" s="4">
        <f>tussenblad!BW1276</f>
        <v>0</v>
      </c>
      <c r="Q1287" s="4">
        <f>tussenblad!BX1276</f>
        <v>0</v>
      </c>
      <c r="R1287" s="4">
        <f>tussenblad!BY1276</f>
        <v>0</v>
      </c>
      <c r="S1287" s="4">
        <f>tussenblad!BZ1276</f>
        <v>0</v>
      </c>
      <c r="T1287" s="4">
        <f>tussenblad!CA1276</f>
        <v>0</v>
      </c>
      <c r="U1287" s="4">
        <f>tussenblad!CB1276</f>
        <v>0</v>
      </c>
      <c r="V1287" s="4">
        <f>tussenblad!CC1276</f>
        <v>0</v>
      </c>
      <c r="W1287" s="4" t="s">
        <v>94</v>
      </c>
      <c r="X1287" s="4" t="s">
        <v>94</v>
      </c>
      <c r="Y1287" s="4" t="s">
        <v>94</v>
      </c>
      <c r="Z1287" s="4" t="s">
        <v>95</v>
      </c>
      <c r="AA1287" s="4" t="s">
        <v>95</v>
      </c>
      <c r="AB1287" s="4" t="s">
        <v>95</v>
      </c>
      <c r="AC1287" s="4" t="s">
        <v>91</v>
      </c>
      <c r="AD1287" s="4" t="s">
        <v>91</v>
      </c>
      <c r="AE1287" s="4">
        <v>0</v>
      </c>
      <c r="AF1287" s="4">
        <v>0</v>
      </c>
      <c r="AG1287" s="4">
        <f>tussenblad!J1276</f>
        <v>0</v>
      </c>
      <c r="AH1287" s="4">
        <f>tussenblad!I1276</f>
        <v>0</v>
      </c>
    </row>
    <row r="1288" spans="1:34" x14ac:dyDescent="0.2">
      <c r="A1288" s="4" t="s">
        <v>93</v>
      </c>
      <c r="B1288" s="4" t="str">
        <f>IF(C1288=0,"&lt;BLANK&gt;",Basisgegevens!$F$3)</f>
        <v>&lt;BLANK&gt;</v>
      </c>
      <c r="C1288" s="4">
        <f>tussenblad!E1277</f>
        <v>0</v>
      </c>
      <c r="D1288" s="4">
        <f>tussenblad!H1277</f>
        <v>0</v>
      </c>
      <c r="E1288" s="25">
        <f>tussenblad!N1277</f>
        <v>0</v>
      </c>
      <c r="F1288" s="4">
        <f>tussenblad!O1277</f>
        <v>0</v>
      </c>
      <c r="G1288" s="4">
        <f>tussenblad!P1277</f>
        <v>0</v>
      </c>
      <c r="H1288" s="25">
        <f>tussenblad!BT1277</f>
        <v>0</v>
      </c>
      <c r="I1288" s="4">
        <f>tussenblad!Q1277</f>
        <v>0</v>
      </c>
      <c r="J1288" s="26">
        <f>tussenblad!R1277</f>
        <v>0</v>
      </c>
      <c r="K1288" s="4">
        <f>IF(tussenblad!$F1277="HC","",tussenblad!F1277)</f>
        <v>0</v>
      </c>
      <c r="L1288" s="4">
        <f>IF(tussenblad!$F1277="HC",1,0)</f>
        <v>0</v>
      </c>
      <c r="M1288" s="4" t="str">
        <f>IF(tussenblad!V1277="Uit",2,"")</f>
        <v/>
      </c>
      <c r="N1288" s="4">
        <f>tussenblad!W1277</f>
        <v>0</v>
      </c>
      <c r="O1288" s="4">
        <f>tussenblad!BV1277</f>
        <v>0</v>
      </c>
      <c r="P1288" s="4">
        <f>tussenblad!BW1277</f>
        <v>0</v>
      </c>
      <c r="Q1288" s="4">
        <f>tussenblad!BX1277</f>
        <v>0</v>
      </c>
      <c r="R1288" s="4">
        <f>tussenblad!BY1277</f>
        <v>0</v>
      </c>
      <c r="S1288" s="4">
        <f>tussenblad!BZ1277</f>
        <v>0</v>
      </c>
      <c r="T1288" s="4">
        <f>tussenblad!CA1277</f>
        <v>0</v>
      </c>
      <c r="U1288" s="4">
        <f>tussenblad!CB1277</f>
        <v>0</v>
      </c>
      <c r="V1288" s="4">
        <f>tussenblad!CC1277</f>
        <v>0</v>
      </c>
      <c r="W1288" s="4" t="s">
        <v>94</v>
      </c>
      <c r="X1288" s="4" t="s">
        <v>94</v>
      </c>
      <c r="Y1288" s="4" t="s">
        <v>94</v>
      </c>
      <c r="Z1288" s="4" t="s">
        <v>95</v>
      </c>
      <c r="AA1288" s="4" t="s">
        <v>95</v>
      </c>
      <c r="AB1288" s="4" t="s">
        <v>95</v>
      </c>
      <c r="AC1288" s="4" t="s">
        <v>91</v>
      </c>
      <c r="AD1288" s="4" t="s">
        <v>91</v>
      </c>
      <c r="AE1288" s="4">
        <v>0</v>
      </c>
      <c r="AF1288" s="4">
        <v>0</v>
      </c>
      <c r="AG1288" s="4">
        <f>tussenblad!J1277</f>
        <v>0</v>
      </c>
      <c r="AH1288" s="4">
        <f>tussenblad!I1277</f>
        <v>0</v>
      </c>
    </row>
    <row r="1289" spans="1:34" x14ac:dyDescent="0.2">
      <c r="A1289" s="4" t="s">
        <v>93</v>
      </c>
      <c r="B1289" s="4" t="str">
        <f>IF(C1289=0,"&lt;BLANK&gt;",Basisgegevens!$F$3)</f>
        <v>&lt;BLANK&gt;</v>
      </c>
      <c r="C1289" s="4">
        <f>tussenblad!E1278</f>
        <v>0</v>
      </c>
      <c r="D1289" s="4">
        <f>tussenblad!H1278</f>
        <v>0</v>
      </c>
      <c r="E1289" s="25">
        <f>tussenblad!N1278</f>
        <v>0</v>
      </c>
      <c r="F1289" s="4">
        <f>tussenblad!O1278</f>
        <v>0</v>
      </c>
      <c r="G1289" s="4">
        <f>tussenblad!P1278</f>
        <v>0</v>
      </c>
      <c r="H1289" s="25">
        <f>tussenblad!BT1278</f>
        <v>0</v>
      </c>
      <c r="I1289" s="4">
        <f>tussenblad!Q1278</f>
        <v>0</v>
      </c>
      <c r="J1289" s="26">
        <f>tussenblad!R1278</f>
        <v>0</v>
      </c>
      <c r="K1289" s="4">
        <f>IF(tussenblad!$F1278="HC","",tussenblad!F1278)</f>
        <v>0</v>
      </c>
      <c r="L1289" s="4">
        <f>IF(tussenblad!$F1278="HC",1,0)</f>
        <v>0</v>
      </c>
      <c r="M1289" s="4" t="str">
        <f>IF(tussenblad!V1278="Uit",2,"")</f>
        <v/>
      </c>
      <c r="N1289" s="4">
        <f>tussenblad!W1278</f>
        <v>0</v>
      </c>
      <c r="O1289" s="4">
        <f>tussenblad!BV1278</f>
        <v>0</v>
      </c>
      <c r="P1289" s="4">
        <f>tussenblad!BW1278</f>
        <v>0</v>
      </c>
      <c r="Q1289" s="4">
        <f>tussenblad!BX1278</f>
        <v>0</v>
      </c>
      <c r="R1289" s="4">
        <f>tussenblad!BY1278</f>
        <v>0</v>
      </c>
      <c r="S1289" s="4">
        <f>tussenblad!BZ1278</f>
        <v>0</v>
      </c>
      <c r="T1289" s="4">
        <f>tussenblad!CA1278</f>
        <v>0</v>
      </c>
      <c r="U1289" s="4">
        <f>tussenblad!CB1278</f>
        <v>0</v>
      </c>
      <c r="V1289" s="4">
        <f>tussenblad!CC1278</f>
        <v>0</v>
      </c>
      <c r="W1289" s="4" t="s">
        <v>94</v>
      </c>
      <c r="X1289" s="4" t="s">
        <v>94</v>
      </c>
      <c r="Y1289" s="4" t="s">
        <v>94</v>
      </c>
      <c r="Z1289" s="4" t="s">
        <v>95</v>
      </c>
      <c r="AA1289" s="4" t="s">
        <v>95</v>
      </c>
      <c r="AB1289" s="4" t="s">
        <v>95</v>
      </c>
      <c r="AC1289" s="4" t="s">
        <v>91</v>
      </c>
      <c r="AD1289" s="4" t="s">
        <v>91</v>
      </c>
      <c r="AE1289" s="4">
        <v>0</v>
      </c>
      <c r="AF1289" s="4">
        <v>0</v>
      </c>
      <c r="AG1289" s="4">
        <f>tussenblad!J1278</f>
        <v>0</v>
      </c>
      <c r="AH1289" s="4">
        <f>tussenblad!I1278</f>
        <v>0</v>
      </c>
    </row>
    <row r="1290" spans="1:34" x14ac:dyDescent="0.2">
      <c r="A1290" s="4" t="s">
        <v>93</v>
      </c>
      <c r="B1290" s="4" t="str">
        <f>IF(C1290=0,"&lt;BLANK&gt;",Basisgegevens!$F$3)</f>
        <v>&lt;BLANK&gt;</v>
      </c>
      <c r="C1290" s="4">
        <f>tussenblad!E1279</f>
        <v>0</v>
      </c>
      <c r="D1290" s="4">
        <f>tussenblad!H1279</f>
        <v>0</v>
      </c>
      <c r="E1290" s="25">
        <f>tussenblad!N1279</f>
        <v>0</v>
      </c>
      <c r="F1290" s="4">
        <f>tussenblad!O1279</f>
        <v>0</v>
      </c>
      <c r="G1290" s="4">
        <f>tussenblad!P1279</f>
        <v>0</v>
      </c>
      <c r="H1290" s="25">
        <f>tussenblad!BT1279</f>
        <v>0</v>
      </c>
      <c r="I1290" s="4">
        <f>tussenblad!Q1279</f>
        <v>0</v>
      </c>
      <c r="J1290" s="26">
        <f>tussenblad!R1279</f>
        <v>0</v>
      </c>
      <c r="K1290" s="4">
        <f>IF(tussenblad!$F1279="HC","",tussenblad!F1279)</f>
        <v>0</v>
      </c>
      <c r="L1290" s="4">
        <f>IF(tussenblad!$F1279="HC",1,0)</f>
        <v>0</v>
      </c>
      <c r="M1290" s="4" t="str">
        <f>IF(tussenblad!V1279="Uit",2,"")</f>
        <v/>
      </c>
      <c r="N1290" s="4">
        <f>tussenblad!W1279</f>
        <v>0</v>
      </c>
      <c r="O1290" s="4">
        <f>tussenblad!BV1279</f>
        <v>0</v>
      </c>
      <c r="P1290" s="4">
        <f>tussenblad!BW1279</f>
        <v>0</v>
      </c>
      <c r="Q1290" s="4">
        <f>tussenblad!BX1279</f>
        <v>0</v>
      </c>
      <c r="R1290" s="4">
        <f>tussenblad!BY1279</f>
        <v>0</v>
      </c>
      <c r="S1290" s="4">
        <f>tussenblad!BZ1279</f>
        <v>0</v>
      </c>
      <c r="T1290" s="4">
        <f>tussenblad!CA1279</f>
        <v>0</v>
      </c>
      <c r="U1290" s="4">
        <f>tussenblad!CB1279</f>
        <v>0</v>
      </c>
      <c r="V1290" s="4">
        <f>tussenblad!CC1279</f>
        <v>0</v>
      </c>
      <c r="W1290" s="4" t="s">
        <v>94</v>
      </c>
      <c r="X1290" s="4" t="s">
        <v>94</v>
      </c>
      <c r="Y1290" s="4" t="s">
        <v>94</v>
      </c>
      <c r="Z1290" s="4" t="s">
        <v>95</v>
      </c>
      <c r="AA1290" s="4" t="s">
        <v>95</v>
      </c>
      <c r="AB1290" s="4" t="s">
        <v>95</v>
      </c>
      <c r="AC1290" s="4" t="s">
        <v>91</v>
      </c>
      <c r="AD1290" s="4" t="s">
        <v>91</v>
      </c>
      <c r="AE1290" s="4">
        <v>0</v>
      </c>
      <c r="AF1290" s="4">
        <v>0</v>
      </c>
      <c r="AG1290" s="4">
        <f>tussenblad!J1279</f>
        <v>0</v>
      </c>
      <c r="AH1290" s="4">
        <f>tussenblad!I1279</f>
        <v>0</v>
      </c>
    </row>
    <row r="1291" spans="1:34" x14ac:dyDescent="0.2">
      <c r="A1291" s="4" t="s">
        <v>93</v>
      </c>
      <c r="B1291" s="4" t="str">
        <f>IF(C1291=0,"&lt;BLANK&gt;",Basisgegevens!$F$3)</f>
        <v>&lt;BLANK&gt;</v>
      </c>
      <c r="C1291" s="4">
        <f>tussenblad!E1280</f>
        <v>0</v>
      </c>
      <c r="D1291" s="4">
        <f>tussenblad!H1280</f>
        <v>0</v>
      </c>
      <c r="E1291" s="25">
        <f>tussenblad!N1280</f>
        <v>0</v>
      </c>
      <c r="F1291" s="4">
        <f>tussenblad!O1280</f>
        <v>0</v>
      </c>
      <c r="G1291" s="4">
        <f>tussenblad!P1280</f>
        <v>0</v>
      </c>
      <c r="H1291" s="25">
        <f>tussenblad!BT1280</f>
        <v>0</v>
      </c>
      <c r="I1291" s="4">
        <f>tussenblad!Q1280</f>
        <v>0</v>
      </c>
      <c r="J1291" s="26">
        <f>tussenblad!R1280</f>
        <v>0</v>
      </c>
      <c r="K1291" s="4">
        <f>IF(tussenblad!$F1280="HC","",tussenblad!F1280)</f>
        <v>0</v>
      </c>
      <c r="L1291" s="4">
        <f>IF(tussenblad!$F1280="HC",1,0)</f>
        <v>0</v>
      </c>
      <c r="M1291" s="4" t="str">
        <f>IF(tussenblad!V1280="Uit",2,"")</f>
        <v/>
      </c>
      <c r="N1291" s="4">
        <f>tussenblad!W1280</f>
        <v>0</v>
      </c>
      <c r="O1291" s="4">
        <f>tussenblad!BV1280</f>
        <v>0</v>
      </c>
      <c r="P1291" s="4">
        <f>tussenblad!BW1280</f>
        <v>0</v>
      </c>
      <c r="Q1291" s="4">
        <f>tussenblad!BX1280</f>
        <v>0</v>
      </c>
      <c r="R1291" s="4">
        <f>tussenblad!BY1280</f>
        <v>0</v>
      </c>
      <c r="S1291" s="4">
        <f>tussenblad!BZ1280</f>
        <v>0</v>
      </c>
      <c r="T1291" s="4">
        <f>tussenblad!CA1280</f>
        <v>0</v>
      </c>
      <c r="U1291" s="4">
        <f>tussenblad!CB1280</f>
        <v>0</v>
      </c>
      <c r="V1291" s="4">
        <f>tussenblad!CC1280</f>
        <v>0</v>
      </c>
      <c r="W1291" s="4" t="s">
        <v>94</v>
      </c>
      <c r="X1291" s="4" t="s">
        <v>94</v>
      </c>
      <c r="Y1291" s="4" t="s">
        <v>94</v>
      </c>
      <c r="Z1291" s="4" t="s">
        <v>95</v>
      </c>
      <c r="AA1291" s="4" t="s">
        <v>95</v>
      </c>
      <c r="AB1291" s="4" t="s">
        <v>95</v>
      </c>
      <c r="AC1291" s="4" t="s">
        <v>91</v>
      </c>
      <c r="AD1291" s="4" t="s">
        <v>91</v>
      </c>
      <c r="AE1291" s="4">
        <v>0</v>
      </c>
      <c r="AF1291" s="4">
        <v>0</v>
      </c>
      <c r="AG1291" s="4">
        <f>tussenblad!J1280</f>
        <v>0</v>
      </c>
      <c r="AH1291" s="4">
        <f>tussenblad!I1280</f>
        <v>0</v>
      </c>
    </row>
    <row r="1292" spans="1:34" x14ac:dyDescent="0.2">
      <c r="A1292" s="4" t="s">
        <v>93</v>
      </c>
      <c r="B1292" s="4" t="str">
        <f>IF(C1292=0,"&lt;BLANK&gt;",Basisgegevens!$F$3)</f>
        <v>&lt;BLANK&gt;</v>
      </c>
      <c r="C1292" s="4">
        <f>tussenblad!E1281</f>
        <v>0</v>
      </c>
      <c r="D1292" s="4">
        <f>tussenblad!H1281</f>
        <v>0</v>
      </c>
      <c r="E1292" s="25">
        <f>tussenblad!N1281</f>
        <v>0</v>
      </c>
      <c r="F1292" s="4">
        <f>tussenblad!O1281</f>
        <v>0</v>
      </c>
      <c r="G1292" s="4">
        <f>tussenblad!P1281</f>
        <v>0</v>
      </c>
      <c r="H1292" s="25">
        <f>tussenblad!BT1281</f>
        <v>0</v>
      </c>
      <c r="I1292" s="4">
        <f>tussenblad!Q1281</f>
        <v>0</v>
      </c>
      <c r="J1292" s="26">
        <f>tussenblad!R1281</f>
        <v>0</v>
      </c>
      <c r="K1292" s="4">
        <f>IF(tussenblad!$F1281="HC","",tussenblad!F1281)</f>
        <v>0</v>
      </c>
      <c r="L1292" s="4">
        <f>IF(tussenblad!$F1281="HC",1,0)</f>
        <v>0</v>
      </c>
      <c r="M1292" s="4" t="str">
        <f>IF(tussenblad!V1281="Uit",2,"")</f>
        <v/>
      </c>
      <c r="N1292" s="4">
        <f>tussenblad!W1281</f>
        <v>0</v>
      </c>
      <c r="O1292" s="4">
        <f>tussenblad!BV1281</f>
        <v>0</v>
      </c>
      <c r="P1292" s="4">
        <f>tussenblad!BW1281</f>
        <v>0</v>
      </c>
      <c r="Q1292" s="4">
        <f>tussenblad!BX1281</f>
        <v>0</v>
      </c>
      <c r="R1292" s="4">
        <f>tussenblad!BY1281</f>
        <v>0</v>
      </c>
      <c r="S1292" s="4">
        <f>tussenblad!BZ1281</f>
        <v>0</v>
      </c>
      <c r="T1292" s="4">
        <f>tussenblad!CA1281</f>
        <v>0</v>
      </c>
      <c r="U1292" s="4">
        <f>tussenblad!CB1281</f>
        <v>0</v>
      </c>
      <c r="V1292" s="4">
        <f>tussenblad!CC1281</f>
        <v>0</v>
      </c>
      <c r="W1292" s="4" t="s">
        <v>94</v>
      </c>
      <c r="X1292" s="4" t="s">
        <v>94</v>
      </c>
      <c r="Y1292" s="4" t="s">
        <v>94</v>
      </c>
      <c r="Z1292" s="4" t="s">
        <v>95</v>
      </c>
      <c r="AA1292" s="4" t="s">
        <v>95</v>
      </c>
      <c r="AB1292" s="4" t="s">
        <v>95</v>
      </c>
      <c r="AC1292" s="4" t="s">
        <v>91</v>
      </c>
      <c r="AD1292" s="4" t="s">
        <v>91</v>
      </c>
      <c r="AE1292" s="4">
        <v>0</v>
      </c>
      <c r="AF1292" s="4">
        <v>0</v>
      </c>
      <c r="AG1292" s="4">
        <f>tussenblad!J1281</f>
        <v>0</v>
      </c>
      <c r="AH1292" s="4">
        <f>tussenblad!I1281</f>
        <v>0</v>
      </c>
    </row>
    <row r="1293" spans="1:34" x14ac:dyDescent="0.2">
      <c r="A1293" s="4" t="s">
        <v>93</v>
      </c>
      <c r="B1293" s="4" t="str">
        <f>IF(C1293=0,"&lt;BLANK&gt;",Basisgegevens!$F$3)</f>
        <v>&lt;BLANK&gt;</v>
      </c>
      <c r="C1293" s="4">
        <f>tussenblad!E1282</f>
        <v>0</v>
      </c>
      <c r="D1293" s="4">
        <f>tussenblad!H1282</f>
        <v>0</v>
      </c>
      <c r="E1293" s="25">
        <f>tussenblad!N1282</f>
        <v>0</v>
      </c>
      <c r="F1293" s="4">
        <f>tussenblad!O1282</f>
        <v>0</v>
      </c>
      <c r="G1293" s="4">
        <f>tussenblad!P1282</f>
        <v>0</v>
      </c>
      <c r="H1293" s="25">
        <f>tussenblad!BT1282</f>
        <v>0</v>
      </c>
      <c r="I1293" s="4">
        <f>tussenblad!Q1282</f>
        <v>0</v>
      </c>
      <c r="J1293" s="26">
        <f>tussenblad!R1282</f>
        <v>0</v>
      </c>
      <c r="K1293" s="4">
        <f>IF(tussenblad!$F1282="HC","",tussenblad!F1282)</f>
        <v>0</v>
      </c>
      <c r="L1293" s="4">
        <f>IF(tussenblad!$F1282="HC",1,0)</f>
        <v>0</v>
      </c>
      <c r="M1293" s="4" t="str">
        <f>IF(tussenblad!V1282="Uit",2,"")</f>
        <v/>
      </c>
      <c r="N1293" s="4">
        <f>tussenblad!W1282</f>
        <v>0</v>
      </c>
      <c r="O1293" s="4">
        <f>tussenblad!BV1282</f>
        <v>0</v>
      </c>
      <c r="P1293" s="4">
        <f>tussenblad!BW1282</f>
        <v>0</v>
      </c>
      <c r="Q1293" s="4">
        <f>tussenblad!BX1282</f>
        <v>0</v>
      </c>
      <c r="R1293" s="4">
        <f>tussenblad!BY1282</f>
        <v>0</v>
      </c>
      <c r="S1293" s="4">
        <f>tussenblad!BZ1282</f>
        <v>0</v>
      </c>
      <c r="T1293" s="4">
        <f>tussenblad!CA1282</f>
        <v>0</v>
      </c>
      <c r="U1293" s="4">
        <f>tussenblad!CB1282</f>
        <v>0</v>
      </c>
      <c r="V1293" s="4">
        <f>tussenblad!CC1282</f>
        <v>0</v>
      </c>
      <c r="W1293" s="4" t="s">
        <v>94</v>
      </c>
      <c r="X1293" s="4" t="s">
        <v>94</v>
      </c>
      <c r="Y1293" s="4" t="s">
        <v>94</v>
      </c>
      <c r="Z1293" s="4" t="s">
        <v>95</v>
      </c>
      <c r="AA1293" s="4" t="s">
        <v>95</v>
      </c>
      <c r="AB1293" s="4" t="s">
        <v>95</v>
      </c>
      <c r="AC1293" s="4" t="s">
        <v>91</v>
      </c>
      <c r="AD1293" s="4" t="s">
        <v>91</v>
      </c>
      <c r="AE1293" s="4">
        <v>0</v>
      </c>
      <c r="AF1293" s="4">
        <v>0</v>
      </c>
      <c r="AG1293" s="4">
        <f>tussenblad!J1282</f>
        <v>0</v>
      </c>
      <c r="AH1293" s="4">
        <f>tussenblad!I1282</f>
        <v>0</v>
      </c>
    </row>
    <row r="1294" spans="1:34" x14ac:dyDescent="0.2">
      <c r="A1294" s="4" t="s">
        <v>93</v>
      </c>
      <c r="B1294" s="4" t="str">
        <f>IF(C1294=0,"&lt;BLANK&gt;",Basisgegevens!$F$3)</f>
        <v>&lt;BLANK&gt;</v>
      </c>
      <c r="C1294" s="4">
        <f>tussenblad!E1283</f>
        <v>0</v>
      </c>
      <c r="D1294" s="4">
        <f>tussenblad!H1283</f>
        <v>0</v>
      </c>
      <c r="E1294" s="25">
        <f>tussenblad!N1283</f>
        <v>0</v>
      </c>
      <c r="F1294" s="4">
        <f>tussenblad!O1283</f>
        <v>0</v>
      </c>
      <c r="G1294" s="4">
        <f>tussenblad!P1283</f>
        <v>0</v>
      </c>
      <c r="H1294" s="25">
        <f>tussenblad!BT1283</f>
        <v>0</v>
      </c>
      <c r="I1294" s="4">
        <f>tussenblad!Q1283</f>
        <v>0</v>
      </c>
      <c r="J1294" s="26">
        <f>tussenblad!R1283</f>
        <v>0</v>
      </c>
      <c r="K1294" s="4">
        <f>IF(tussenblad!$F1283="HC","",tussenblad!F1283)</f>
        <v>0</v>
      </c>
      <c r="L1294" s="4">
        <f>IF(tussenblad!$F1283="HC",1,0)</f>
        <v>0</v>
      </c>
      <c r="M1294" s="4" t="str">
        <f>IF(tussenblad!V1283="Uit",2,"")</f>
        <v/>
      </c>
      <c r="N1294" s="4">
        <f>tussenblad!W1283</f>
        <v>0</v>
      </c>
      <c r="O1294" s="4">
        <f>tussenblad!BV1283</f>
        <v>0</v>
      </c>
      <c r="P1294" s="4">
        <f>tussenblad!BW1283</f>
        <v>0</v>
      </c>
      <c r="Q1294" s="4">
        <f>tussenblad!BX1283</f>
        <v>0</v>
      </c>
      <c r="R1294" s="4">
        <f>tussenblad!BY1283</f>
        <v>0</v>
      </c>
      <c r="S1294" s="4">
        <f>tussenblad!BZ1283</f>
        <v>0</v>
      </c>
      <c r="T1294" s="4">
        <f>tussenblad!CA1283</f>
        <v>0</v>
      </c>
      <c r="U1294" s="4">
        <f>tussenblad!CB1283</f>
        <v>0</v>
      </c>
      <c r="V1294" s="4">
        <f>tussenblad!CC1283</f>
        <v>0</v>
      </c>
      <c r="W1294" s="4" t="s">
        <v>94</v>
      </c>
      <c r="X1294" s="4" t="s">
        <v>94</v>
      </c>
      <c r="Y1294" s="4" t="s">
        <v>94</v>
      </c>
      <c r="Z1294" s="4" t="s">
        <v>95</v>
      </c>
      <c r="AA1294" s="4" t="s">
        <v>95</v>
      </c>
      <c r="AB1294" s="4" t="s">
        <v>95</v>
      </c>
      <c r="AC1294" s="4" t="s">
        <v>91</v>
      </c>
      <c r="AD1294" s="4" t="s">
        <v>91</v>
      </c>
      <c r="AE1294" s="4">
        <v>0</v>
      </c>
      <c r="AF1294" s="4">
        <v>0</v>
      </c>
      <c r="AG1294" s="4">
        <f>tussenblad!J1283</f>
        <v>0</v>
      </c>
      <c r="AH1294" s="4">
        <f>tussenblad!I1283</f>
        <v>0</v>
      </c>
    </row>
    <row r="1295" spans="1:34" x14ac:dyDescent="0.2">
      <c r="A1295" s="4" t="s">
        <v>93</v>
      </c>
      <c r="B1295" s="4" t="str">
        <f>IF(C1295=0,"&lt;BLANK&gt;",Basisgegevens!$F$3)</f>
        <v>&lt;BLANK&gt;</v>
      </c>
      <c r="C1295" s="4">
        <f>tussenblad!E1284</f>
        <v>0</v>
      </c>
      <c r="D1295" s="4">
        <f>tussenblad!H1284</f>
        <v>0</v>
      </c>
      <c r="E1295" s="25">
        <f>tussenblad!N1284</f>
        <v>0</v>
      </c>
      <c r="F1295" s="4">
        <f>tussenblad!O1284</f>
        <v>0</v>
      </c>
      <c r="G1295" s="4">
        <f>tussenblad!P1284</f>
        <v>0</v>
      </c>
      <c r="H1295" s="25">
        <f>tussenblad!BT1284</f>
        <v>0</v>
      </c>
      <c r="I1295" s="4">
        <f>tussenblad!Q1284</f>
        <v>0</v>
      </c>
      <c r="J1295" s="26">
        <f>tussenblad!R1284</f>
        <v>0</v>
      </c>
      <c r="K1295" s="4">
        <f>IF(tussenblad!$F1284="HC","",tussenblad!F1284)</f>
        <v>0</v>
      </c>
      <c r="L1295" s="4">
        <f>IF(tussenblad!$F1284="HC",1,0)</f>
        <v>0</v>
      </c>
      <c r="M1295" s="4" t="str">
        <f>IF(tussenblad!V1284="Uit",2,"")</f>
        <v/>
      </c>
      <c r="N1295" s="4">
        <f>tussenblad!W1284</f>
        <v>0</v>
      </c>
      <c r="O1295" s="4">
        <f>tussenblad!BV1284</f>
        <v>0</v>
      </c>
      <c r="P1295" s="4">
        <f>tussenblad!BW1284</f>
        <v>0</v>
      </c>
      <c r="Q1295" s="4">
        <f>tussenblad!BX1284</f>
        <v>0</v>
      </c>
      <c r="R1295" s="4">
        <f>tussenblad!BY1284</f>
        <v>0</v>
      </c>
      <c r="S1295" s="4">
        <f>tussenblad!BZ1284</f>
        <v>0</v>
      </c>
      <c r="T1295" s="4">
        <f>tussenblad!CA1284</f>
        <v>0</v>
      </c>
      <c r="U1295" s="4">
        <f>tussenblad!CB1284</f>
        <v>0</v>
      </c>
      <c r="V1295" s="4">
        <f>tussenblad!CC1284</f>
        <v>0</v>
      </c>
      <c r="W1295" s="4" t="s">
        <v>94</v>
      </c>
      <c r="X1295" s="4" t="s">
        <v>94</v>
      </c>
      <c r="Y1295" s="4" t="s">
        <v>94</v>
      </c>
      <c r="Z1295" s="4" t="s">
        <v>95</v>
      </c>
      <c r="AA1295" s="4" t="s">
        <v>95</v>
      </c>
      <c r="AB1295" s="4" t="s">
        <v>95</v>
      </c>
      <c r="AC1295" s="4" t="s">
        <v>91</v>
      </c>
      <c r="AD1295" s="4" t="s">
        <v>91</v>
      </c>
      <c r="AE1295" s="4">
        <v>0</v>
      </c>
      <c r="AF1295" s="4">
        <v>0</v>
      </c>
      <c r="AG1295" s="4">
        <f>tussenblad!J1284</f>
        <v>0</v>
      </c>
      <c r="AH1295" s="4">
        <f>tussenblad!I1284</f>
        <v>0</v>
      </c>
    </row>
    <row r="1296" spans="1:34" x14ac:dyDescent="0.2">
      <c r="A1296" s="4" t="s">
        <v>93</v>
      </c>
      <c r="B1296" s="4" t="str">
        <f>IF(C1296=0,"&lt;BLANK&gt;",Basisgegevens!$F$3)</f>
        <v>&lt;BLANK&gt;</v>
      </c>
      <c r="C1296" s="4">
        <f>tussenblad!E1285</f>
        <v>0</v>
      </c>
      <c r="D1296" s="4">
        <f>tussenblad!H1285</f>
        <v>0</v>
      </c>
      <c r="E1296" s="25">
        <f>tussenblad!N1285</f>
        <v>0</v>
      </c>
      <c r="F1296" s="4">
        <f>tussenblad!O1285</f>
        <v>0</v>
      </c>
      <c r="G1296" s="4">
        <f>tussenblad!P1285</f>
        <v>0</v>
      </c>
      <c r="H1296" s="25">
        <f>tussenblad!BT1285</f>
        <v>0</v>
      </c>
      <c r="I1296" s="4">
        <f>tussenblad!Q1285</f>
        <v>0</v>
      </c>
      <c r="J1296" s="26">
        <f>tussenblad!R1285</f>
        <v>0</v>
      </c>
      <c r="K1296" s="4">
        <f>IF(tussenblad!$F1285="HC","",tussenblad!F1285)</f>
        <v>0</v>
      </c>
      <c r="L1296" s="4">
        <f>IF(tussenblad!$F1285="HC",1,0)</f>
        <v>0</v>
      </c>
      <c r="M1296" s="4" t="str">
        <f>IF(tussenblad!V1285="Uit",2,"")</f>
        <v/>
      </c>
      <c r="N1296" s="4">
        <f>tussenblad!W1285</f>
        <v>0</v>
      </c>
      <c r="O1296" s="4">
        <f>tussenblad!BV1285</f>
        <v>0</v>
      </c>
      <c r="P1296" s="4">
        <f>tussenblad!BW1285</f>
        <v>0</v>
      </c>
      <c r="Q1296" s="4">
        <f>tussenblad!BX1285</f>
        <v>0</v>
      </c>
      <c r="R1296" s="4">
        <f>tussenblad!BY1285</f>
        <v>0</v>
      </c>
      <c r="S1296" s="4">
        <f>tussenblad!BZ1285</f>
        <v>0</v>
      </c>
      <c r="T1296" s="4">
        <f>tussenblad!CA1285</f>
        <v>0</v>
      </c>
      <c r="U1296" s="4">
        <f>tussenblad!CB1285</f>
        <v>0</v>
      </c>
      <c r="V1296" s="4">
        <f>tussenblad!CC1285</f>
        <v>0</v>
      </c>
      <c r="W1296" s="4" t="s">
        <v>94</v>
      </c>
      <c r="X1296" s="4" t="s">
        <v>94</v>
      </c>
      <c r="Y1296" s="4" t="s">
        <v>94</v>
      </c>
      <c r="Z1296" s="4" t="s">
        <v>95</v>
      </c>
      <c r="AA1296" s="4" t="s">
        <v>95</v>
      </c>
      <c r="AB1296" s="4" t="s">
        <v>95</v>
      </c>
      <c r="AC1296" s="4" t="s">
        <v>91</v>
      </c>
      <c r="AD1296" s="4" t="s">
        <v>91</v>
      </c>
      <c r="AE1296" s="4">
        <v>0</v>
      </c>
      <c r="AF1296" s="4">
        <v>0</v>
      </c>
      <c r="AG1296" s="4">
        <f>tussenblad!J1285</f>
        <v>0</v>
      </c>
      <c r="AH1296" s="4">
        <f>tussenblad!I1285</f>
        <v>0</v>
      </c>
    </row>
    <row r="1297" spans="1:34" x14ac:dyDescent="0.2">
      <c r="A1297" s="4" t="s">
        <v>93</v>
      </c>
      <c r="B1297" s="4" t="str">
        <f>IF(C1297=0,"&lt;BLANK&gt;",Basisgegevens!$F$3)</f>
        <v>&lt;BLANK&gt;</v>
      </c>
      <c r="C1297" s="4">
        <f>tussenblad!E1286</f>
        <v>0</v>
      </c>
      <c r="D1297" s="4">
        <f>tussenblad!H1286</f>
        <v>0</v>
      </c>
      <c r="E1297" s="25">
        <f>tussenblad!N1286</f>
        <v>0</v>
      </c>
      <c r="F1297" s="4">
        <f>tussenblad!O1286</f>
        <v>0</v>
      </c>
      <c r="G1297" s="4">
        <f>tussenblad!P1286</f>
        <v>0</v>
      </c>
      <c r="H1297" s="25">
        <f>tussenblad!BT1286</f>
        <v>0</v>
      </c>
      <c r="I1297" s="4">
        <f>tussenblad!Q1286</f>
        <v>0</v>
      </c>
      <c r="J1297" s="26">
        <f>tussenblad!R1286</f>
        <v>0</v>
      </c>
      <c r="K1297" s="4">
        <f>IF(tussenblad!$F1286="HC","",tussenblad!F1286)</f>
        <v>0</v>
      </c>
      <c r="L1297" s="4">
        <f>IF(tussenblad!$F1286="HC",1,0)</f>
        <v>0</v>
      </c>
      <c r="M1297" s="4" t="str">
        <f>IF(tussenblad!V1286="Uit",2,"")</f>
        <v/>
      </c>
      <c r="N1297" s="4">
        <f>tussenblad!W1286</f>
        <v>0</v>
      </c>
      <c r="O1297" s="4">
        <f>tussenblad!BV1286</f>
        <v>0</v>
      </c>
      <c r="P1297" s="4">
        <f>tussenblad!BW1286</f>
        <v>0</v>
      </c>
      <c r="Q1297" s="4">
        <f>tussenblad!BX1286</f>
        <v>0</v>
      </c>
      <c r="R1297" s="4">
        <f>tussenblad!BY1286</f>
        <v>0</v>
      </c>
      <c r="S1297" s="4">
        <f>tussenblad!BZ1286</f>
        <v>0</v>
      </c>
      <c r="T1297" s="4">
        <f>tussenblad!CA1286</f>
        <v>0</v>
      </c>
      <c r="U1297" s="4">
        <f>tussenblad!CB1286</f>
        <v>0</v>
      </c>
      <c r="V1297" s="4">
        <f>tussenblad!CC1286</f>
        <v>0</v>
      </c>
      <c r="W1297" s="4" t="s">
        <v>94</v>
      </c>
      <c r="X1297" s="4" t="s">
        <v>94</v>
      </c>
      <c r="Y1297" s="4" t="s">
        <v>94</v>
      </c>
      <c r="Z1297" s="4" t="s">
        <v>95</v>
      </c>
      <c r="AA1297" s="4" t="s">
        <v>95</v>
      </c>
      <c r="AB1297" s="4" t="s">
        <v>95</v>
      </c>
      <c r="AC1297" s="4" t="s">
        <v>91</v>
      </c>
      <c r="AD1297" s="4" t="s">
        <v>91</v>
      </c>
      <c r="AE1297" s="4">
        <v>0</v>
      </c>
      <c r="AF1297" s="4">
        <v>0</v>
      </c>
      <c r="AG1297" s="4">
        <f>tussenblad!J1286</f>
        <v>0</v>
      </c>
      <c r="AH1297" s="4">
        <f>tussenblad!I1286</f>
        <v>0</v>
      </c>
    </row>
    <row r="1298" spans="1:34" x14ac:dyDescent="0.2">
      <c r="A1298" s="4" t="s">
        <v>93</v>
      </c>
      <c r="B1298" s="4" t="str">
        <f>IF(C1298=0,"&lt;BLANK&gt;",Basisgegevens!$F$3)</f>
        <v>&lt;BLANK&gt;</v>
      </c>
      <c r="C1298" s="4">
        <f>tussenblad!E1287</f>
        <v>0</v>
      </c>
      <c r="D1298" s="4">
        <f>tussenblad!H1287</f>
        <v>0</v>
      </c>
      <c r="E1298" s="25">
        <f>tussenblad!N1287</f>
        <v>0</v>
      </c>
      <c r="F1298" s="4">
        <f>tussenblad!O1287</f>
        <v>0</v>
      </c>
      <c r="G1298" s="4">
        <f>tussenblad!P1287</f>
        <v>0</v>
      </c>
      <c r="H1298" s="25">
        <f>tussenblad!BT1287</f>
        <v>0</v>
      </c>
      <c r="I1298" s="4">
        <f>tussenblad!Q1287</f>
        <v>0</v>
      </c>
      <c r="J1298" s="26">
        <f>tussenblad!R1287</f>
        <v>0</v>
      </c>
      <c r="K1298" s="4">
        <f>IF(tussenblad!$F1287="HC","",tussenblad!F1287)</f>
        <v>0</v>
      </c>
      <c r="L1298" s="4">
        <f>IF(tussenblad!$F1287="HC",1,0)</f>
        <v>0</v>
      </c>
      <c r="M1298" s="4" t="str">
        <f>IF(tussenblad!V1287="Uit",2,"")</f>
        <v/>
      </c>
      <c r="N1298" s="4">
        <f>tussenblad!W1287</f>
        <v>0</v>
      </c>
      <c r="O1298" s="4">
        <f>tussenblad!BV1287</f>
        <v>0</v>
      </c>
      <c r="P1298" s="4">
        <f>tussenblad!BW1287</f>
        <v>0</v>
      </c>
      <c r="Q1298" s="4">
        <f>tussenblad!BX1287</f>
        <v>0</v>
      </c>
      <c r="R1298" s="4">
        <f>tussenblad!BY1287</f>
        <v>0</v>
      </c>
      <c r="S1298" s="4">
        <f>tussenblad!BZ1287</f>
        <v>0</v>
      </c>
      <c r="T1298" s="4">
        <f>tussenblad!CA1287</f>
        <v>0</v>
      </c>
      <c r="U1298" s="4">
        <f>tussenblad!CB1287</f>
        <v>0</v>
      </c>
      <c r="V1298" s="4">
        <f>tussenblad!CC1287</f>
        <v>0</v>
      </c>
      <c r="W1298" s="4" t="s">
        <v>94</v>
      </c>
      <c r="X1298" s="4" t="s">
        <v>94</v>
      </c>
      <c r="Y1298" s="4" t="s">
        <v>94</v>
      </c>
      <c r="Z1298" s="4" t="s">
        <v>95</v>
      </c>
      <c r="AA1298" s="4" t="s">
        <v>95</v>
      </c>
      <c r="AB1298" s="4" t="s">
        <v>95</v>
      </c>
      <c r="AC1298" s="4" t="s">
        <v>91</v>
      </c>
      <c r="AD1298" s="4" t="s">
        <v>91</v>
      </c>
      <c r="AE1298" s="4">
        <v>0</v>
      </c>
      <c r="AF1298" s="4">
        <v>0</v>
      </c>
      <c r="AG1298" s="4">
        <f>tussenblad!J1287</f>
        <v>0</v>
      </c>
      <c r="AH1298" s="4">
        <f>tussenblad!I1287</f>
        <v>0</v>
      </c>
    </row>
    <row r="1299" spans="1:34" x14ac:dyDescent="0.2">
      <c r="A1299" s="4" t="s">
        <v>93</v>
      </c>
      <c r="B1299" s="4" t="str">
        <f>IF(C1299=0,"&lt;BLANK&gt;",Basisgegevens!$F$3)</f>
        <v>&lt;BLANK&gt;</v>
      </c>
      <c r="C1299" s="4">
        <f>tussenblad!E1288</f>
        <v>0</v>
      </c>
      <c r="D1299" s="4">
        <f>tussenblad!H1288</f>
        <v>0</v>
      </c>
      <c r="E1299" s="25">
        <f>tussenblad!N1288</f>
        <v>0</v>
      </c>
      <c r="F1299" s="4">
        <f>tussenblad!O1288</f>
        <v>0</v>
      </c>
      <c r="G1299" s="4">
        <f>tussenblad!P1288</f>
        <v>0</v>
      </c>
      <c r="H1299" s="25">
        <f>tussenblad!BT1288</f>
        <v>0</v>
      </c>
      <c r="I1299" s="4">
        <f>tussenblad!Q1288</f>
        <v>0</v>
      </c>
      <c r="J1299" s="26">
        <f>tussenblad!R1288</f>
        <v>0</v>
      </c>
      <c r="K1299" s="4">
        <f>IF(tussenblad!$F1288="HC","",tussenblad!F1288)</f>
        <v>0</v>
      </c>
      <c r="L1299" s="4">
        <f>IF(tussenblad!$F1288="HC",1,0)</f>
        <v>0</v>
      </c>
      <c r="M1299" s="4" t="str">
        <f>IF(tussenblad!V1288="Uit",2,"")</f>
        <v/>
      </c>
      <c r="N1299" s="4">
        <f>tussenblad!W1288</f>
        <v>0</v>
      </c>
      <c r="O1299" s="4">
        <f>tussenblad!BV1288</f>
        <v>0</v>
      </c>
      <c r="P1299" s="4">
        <f>tussenblad!BW1288</f>
        <v>0</v>
      </c>
      <c r="Q1299" s="4">
        <f>tussenblad!BX1288</f>
        <v>0</v>
      </c>
      <c r="R1299" s="4">
        <f>tussenblad!BY1288</f>
        <v>0</v>
      </c>
      <c r="S1299" s="4">
        <f>tussenblad!BZ1288</f>
        <v>0</v>
      </c>
      <c r="T1299" s="4">
        <f>tussenblad!CA1288</f>
        <v>0</v>
      </c>
      <c r="U1299" s="4">
        <f>tussenblad!CB1288</f>
        <v>0</v>
      </c>
      <c r="V1299" s="4">
        <f>tussenblad!CC1288</f>
        <v>0</v>
      </c>
      <c r="W1299" s="4" t="s">
        <v>94</v>
      </c>
      <c r="X1299" s="4" t="s">
        <v>94</v>
      </c>
      <c r="Y1299" s="4" t="s">
        <v>94</v>
      </c>
      <c r="Z1299" s="4" t="s">
        <v>95</v>
      </c>
      <c r="AA1299" s="4" t="s">
        <v>95</v>
      </c>
      <c r="AB1299" s="4" t="s">
        <v>95</v>
      </c>
      <c r="AC1299" s="4" t="s">
        <v>91</v>
      </c>
      <c r="AD1299" s="4" t="s">
        <v>91</v>
      </c>
      <c r="AE1299" s="4">
        <v>0</v>
      </c>
      <c r="AF1299" s="4">
        <v>0</v>
      </c>
      <c r="AG1299" s="4">
        <f>tussenblad!J1288</f>
        <v>0</v>
      </c>
      <c r="AH1299" s="4">
        <f>tussenblad!I1288</f>
        <v>0</v>
      </c>
    </row>
    <row r="1300" spans="1:34" x14ac:dyDescent="0.2">
      <c r="A1300" s="4" t="s">
        <v>93</v>
      </c>
      <c r="B1300" s="4" t="str">
        <f>IF(C1300=0,"&lt;BLANK&gt;",Basisgegevens!$F$3)</f>
        <v>&lt;BLANK&gt;</v>
      </c>
      <c r="C1300" s="4">
        <f>tussenblad!E1289</f>
        <v>0</v>
      </c>
      <c r="D1300" s="4">
        <f>tussenblad!H1289</f>
        <v>0</v>
      </c>
      <c r="E1300" s="25">
        <f>tussenblad!N1289</f>
        <v>0</v>
      </c>
      <c r="F1300" s="4">
        <f>tussenblad!O1289</f>
        <v>0</v>
      </c>
      <c r="G1300" s="4">
        <f>tussenblad!P1289</f>
        <v>0</v>
      </c>
      <c r="H1300" s="25">
        <f>tussenblad!BT1289</f>
        <v>0</v>
      </c>
      <c r="I1300" s="4">
        <f>tussenblad!Q1289</f>
        <v>0</v>
      </c>
      <c r="J1300" s="26">
        <f>tussenblad!R1289</f>
        <v>0</v>
      </c>
      <c r="K1300" s="4">
        <f>IF(tussenblad!$F1289="HC","",tussenblad!F1289)</f>
        <v>0</v>
      </c>
      <c r="L1300" s="4">
        <f>IF(tussenblad!$F1289="HC",1,0)</f>
        <v>0</v>
      </c>
      <c r="M1300" s="4" t="str">
        <f>IF(tussenblad!V1289="Uit",2,"")</f>
        <v/>
      </c>
      <c r="N1300" s="4">
        <f>tussenblad!W1289</f>
        <v>0</v>
      </c>
      <c r="O1300" s="4">
        <f>tussenblad!BV1289</f>
        <v>0</v>
      </c>
      <c r="P1300" s="4">
        <f>tussenblad!BW1289</f>
        <v>0</v>
      </c>
      <c r="Q1300" s="4">
        <f>tussenblad!BX1289</f>
        <v>0</v>
      </c>
      <c r="R1300" s="4">
        <f>tussenblad!BY1289</f>
        <v>0</v>
      </c>
      <c r="S1300" s="4">
        <f>tussenblad!BZ1289</f>
        <v>0</v>
      </c>
      <c r="T1300" s="4">
        <f>tussenblad!CA1289</f>
        <v>0</v>
      </c>
      <c r="U1300" s="4">
        <f>tussenblad!CB1289</f>
        <v>0</v>
      </c>
      <c r="V1300" s="4">
        <f>tussenblad!CC1289</f>
        <v>0</v>
      </c>
      <c r="W1300" s="4" t="s">
        <v>94</v>
      </c>
      <c r="X1300" s="4" t="s">
        <v>94</v>
      </c>
      <c r="Y1300" s="4" t="s">
        <v>94</v>
      </c>
      <c r="Z1300" s="4" t="s">
        <v>95</v>
      </c>
      <c r="AA1300" s="4" t="s">
        <v>95</v>
      </c>
      <c r="AB1300" s="4" t="s">
        <v>95</v>
      </c>
      <c r="AC1300" s="4" t="s">
        <v>91</v>
      </c>
      <c r="AD1300" s="4" t="s">
        <v>91</v>
      </c>
      <c r="AE1300" s="4">
        <v>0</v>
      </c>
      <c r="AF1300" s="4">
        <v>0</v>
      </c>
      <c r="AG1300" s="4">
        <f>tussenblad!J1289</f>
        <v>0</v>
      </c>
      <c r="AH1300" s="4">
        <f>tussenblad!I1289</f>
        <v>0</v>
      </c>
    </row>
    <row r="1301" spans="1:34" x14ac:dyDescent="0.2">
      <c r="A1301" s="4" t="s">
        <v>93</v>
      </c>
      <c r="B1301" s="4" t="str">
        <f>IF(C1301=0,"&lt;BLANK&gt;",Basisgegevens!$F$3)</f>
        <v>&lt;BLANK&gt;</v>
      </c>
      <c r="C1301" s="4">
        <f>tussenblad!E1290</f>
        <v>0</v>
      </c>
      <c r="D1301" s="4">
        <f>tussenblad!H1290</f>
        <v>0</v>
      </c>
      <c r="E1301" s="25">
        <f>tussenblad!N1290</f>
        <v>0</v>
      </c>
      <c r="F1301" s="4">
        <f>tussenblad!O1290</f>
        <v>0</v>
      </c>
      <c r="G1301" s="4">
        <f>tussenblad!P1290</f>
        <v>0</v>
      </c>
      <c r="H1301" s="25">
        <f>tussenblad!BT1290</f>
        <v>0</v>
      </c>
      <c r="I1301" s="4">
        <f>tussenblad!Q1290</f>
        <v>0</v>
      </c>
      <c r="J1301" s="26">
        <f>tussenblad!R1290</f>
        <v>0</v>
      </c>
      <c r="K1301" s="4">
        <f>IF(tussenblad!$F1290="HC","",tussenblad!F1290)</f>
        <v>0</v>
      </c>
      <c r="L1301" s="4">
        <f>IF(tussenblad!$F1290="HC",1,0)</f>
        <v>0</v>
      </c>
      <c r="M1301" s="4" t="str">
        <f>IF(tussenblad!V1290="Uit",2,"")</f>
        <v/>
      </c>
      <c r="N1301" s="4">
        <f>tussenblad!W1290</f>
        <v>0</v>
      </c>
      <c r="O1301" s="4">
        <f>tussenblad!BV1290</f>
        <v>0</v>
      </c>
      <c r="P1301" s="4">
        <f>tussenblad!BW1290</f>
        <v>0</v>
      </c>
      <c r="Q1301" s="4">
        <f>tussenblad!BX1290</f>
        <v>0</v>
      </c>
      <c r="R1301" s="4">
        <f>tussenblad!BY1290</f>
        <v>0</v>
      </c>
      <c r="S1301" s="4">
        <f>tussenblad!BZ1290</f>
        <v>0</v>
      </c>
      <c r="T1301" s="4">
        <f>tussenblad!CA1290</f>
        <v>0</v>
      </c>
      <c r="U1301" s="4">
        <f>tussenblad!CB1290</f>
        <v>0</v>
      </c>
      <c r="V1301" s="4">
        <f>tussenblad!CC1290</f>
        <v>0</v>
      </c>
      <c r="W1301" s="4" t="s">
        <v>94</v>
      </c>
      <c r="X1301" s="4" t="s">
        <v>94</v>
      </c>
      <c r="Y1301" s="4" t="s">
        <v>94</v>
      </c>
      <c r="Z1301" s="4" t="s">
        <v>95</v>
      </c>
      <c r="AA1301" s="4" t="s">
        <v>95</v>
      </c>
      <c r="AB1301" s="4" t="s">
        <v>95</v>
      </c>
      <c r="AC1301" s="4" t="s">
        <v>91</v>
      </c>
      <c r="AD1301" s="4" t="s">
        <v>91</v>
      </c>
      <c r="AE1301" s="4">
        <v>0</v>
      </c>
      <c r="AF1301" s="4">
        <v>0</v>
      </c>
      <c r="AG1301" s="4">
        <f>tussenblad!J1290</f>
        <v>0</v>
      </c>
      <c r="AH1301" s="4">
        <f>tussenblad!I1290</f>
        <v>0</v>
      </c>
    </row>
    <row r="1302" spans="1:34" x14ac:dyDescent="0.2">
      <c r="A1302" s="4" t="s">
        <v>93</v>
      </c>
      <c r="B1302" s="4" t="str">
        <f>IF(C1302=0,"&lt;BLANK&gt;",Basisgegevens!$F$3)</f>
        <v>&lt;BLANK&gt;</v>
      </c>
      <c r="C1302" s="4">
        <f>tussenblad!E1291</f>
        <v>0</v>
      </c>
      <c r="D1302" s="4">
        <f>tussenblad!H1291</f>
        <v>0</v>
      </c>
      <c r="E1302" s="25">
        <f>tussenblad!N1291</f>
        <v>0</v>
      </c>
      <c r="F1302" s="4">
        <f>tussenblad!O1291</f>
        <v>0</v>
      </c>
      <c r="G1302" s="4">
        <f>tussenblad!P1291</f>
        <v>0</v>
      </c>
      <c r="H1302" s="25">
        <f>tussenblad!BT1291</f>
        <v>0</v>
      </c>
      <c r="I1302" s="4">
        <f>tussenblad!Q1291</f>
        <v>0</v>
      </c>
      <c r="J1302" s="26">
        <f>tussenblad!R1291</f>
        <v>0</v>
      </c>
      <c r="K1302" s="4">
        <f>IF(tussenblad!$F1291="HC","",tussenblad!F1291)</f>
        <v>0</v>
      </c>
      <c r="L1302" s="4">
        <f>IF(tussenblad!$F1291="HC",1,0)</f>
        <v>0</v>
      </c>
      <c r="M1302" s="4" t="str">
        <f>IF(tussenblad!V1291="Uit",2,"")</f>
        <v/>
      </c>
      <c r="N1302" s="4">
        <f>tussenblad!W1291</f>
        <v>0</v>
      </c>
      <c r="O1302" s="4">
        <f>tussenblad!BV1291</f>
        <v>0</v>
      </c>
      <c r="P1302" s="4">
        <f>tussenblad!BW1291</f>
        <v>0</v>
      </c>
      <c r="Q1302" s="4">
        <f>tussenblad!BX1291</f>
        <v>0</v>
      </c>
      <c r="R1302" s="4">
        <f>tussenblad!BY1291</f>
        <v>0</v>
      </c>
      <c r="S1302" s="4">
        <f>tussenblad!BZ1291</f>
        <v>0</v>
      </c>
      <c r="T1302" s="4">
        <f>tussenblad!CA1291</f>
        <v>0</v>
      </c>
      <c r="U1302" s="4">
        <f>tussenblad!CB1291</f>
        <v>0</v>
      </c>
      <c r="V1302" s="4">
        <f>tussenblad!CC1291</f>
        <v>0</v>
      </c>
      <c r="W1302" s="4" t="s">
        <v>94</v>
      </c>
      <c r="X1302" s="4" t="s">
        <v>94</v>
      </c>
      <c r="Y1302" s="4" t="s">
        <v>94</v>
      </c>
      <c r="Z1302" s="4" t="s">
        <v>95</v>
      </c>
      <c r="AA1302" s="4" t="s">
        <v>95</v>
      </c>
      <c r="AB1302" s="4" t="s">
        <v>95</v>
      </c>
      <c r="AC1302" s="4" t="s">
        <v>91</v>
      </c>
      <c r="AD1302" s="4" t="s">
        <v>91</v>
      </c>
      <c r="AE1302" s="4">
        <v>0</v>
      </c>
      <c r="AF1302" s="4">
        <v>0</v>
      </c>
      <c r="AG1302" s="4">
        <f>tussenblad!J1291</f>
        <v>0</v>
      </c>
      <c r="AH1302" s="4">
        <f>tussenblad!I1291</f>
        <v>0</v>
      </c>
    </row>
    <row r="1303" spans="1:34" x14ac:dyDescent="0.2">
      <c r="A1303" s="4" t="s">
        <v>93</v>
      </c>
      <c r="B1303" s="4" t="str">
        <f>IF(C1303=0,"&lt;BLANK&gt;",Basisgegevens!$F$3)</f>
        <v>&lt;BLANK&gt;</v>
      </c>
      <c r="C1303" s="4">
        <f>tussenblad!E1292</f>
        <v>0</v>
      </c>
      <c r="D1303" s="4">
        <f>tussenblad!H1292</f>
        <v>0</v>
      </c>
      <c r="E1303" s="25">
        <f>tussenblad!N1292</f>
        <v>0</v>
      </c>
      <c r="F1303" s="4">
        <f>tussenblad!O1292</f>
        <v>0</v>
      </c>
      <c r="G1303" s="4">
        <f>tussenblad!P1292</f>
        <v>0</v>
      </c>
      <c r="H1303" s="25">
        <f>tussenblad!BT1292</f>
        <v>0</v>
      </c>
      <c r="I1303" s="4">
        <f>tussenblad!Q1292</f>
        <v>0</v>
      </c>
      <c r="J1303" s="26">
        <f>tussenblad!R1292</f>
        <v>0</v>
      </c>
      <c r="K1303" s="4">
        <f>IF(tussenblad!$F1292="HC","",tussenblad!F1292)</f>
        <v>0</v>
      </c>
      <c r="L1303" s="4">
        <f>IF(tussenblad!$F1292="HC",1,0)</f>
        <v>0</v>
      </c>
      <c r="M1303" s="4" t="str">
        <f>IF(tussenblad!V1292="Uit",2,"")</f>
        <v/>
      </c>
      <c r="N1303" s="4">
        <f>tussenblad!W1292</f>
        <v>0</v>
      </c>
      <c r="O1303" s="4">
        <f>tussenblad!BV1292</f>
        <v>0</v>
      </c>
      <c r="P1303" s="4">
        <f>tussenblad!BW1292</f>
        <v>0</v>
      </c>
      <c r="Q1303" s="4">
        <f>tussenblad!BX1292</f>
        <v>0</v>
      </c>
      <c r="R1303" s="4">
        <f>tussenblad!BY1292</f>
        <v>0</v>
      </c>
      <c r="S1303" s="4">
        <f>tussenblad!BZ1292</f>
        <v>0</v>
      </c>
      <c r="T1303" s="4">
        <f>tussenblad!CA1292</f>
        <v>0</v>
      </c>
      <c r="U1303" s="4">
        <f>tussenblad!CB1292</f>
        <v>0</v>
      </c>
      <c r="V1303" s="4">
        <f>tussenblad!CC1292</f>
        <v>0</v>
      </c>
      <c r="W1303" s="4" t="s">
        <v>94</v>
      </c>
      <c r="X1303" s="4" t="s">
        <v>94</v>
      </c>
      <c r="Y1303" s="4" t="s">
        <v>94</v>
      </c>
      <c r="Z1303" s="4" t="s">
        <v>95</v>
      </c>
      <c r="AA1303" s="4" t="s">
        <v>95</v>
      </c>
      <c r="AB1303" s="4" t="s">
        <v>95</v>
      </c>
      <c r="AC1303" s="4" t="s">
        <v>91</v>
      </c>
      <c r="AD1303" s="4" t="s">
        <v>91</v>
      </c>
      <c r="AE1303" s="4">
        <v>0</v>
      </c>
      <c r="AF1303" s="4">
        <v>0</v>
      </c>
      <c r="AG1303" s="4">
        <f>tussenblad!J1292</f>
        <v>0</v>
      </c>
      <c r="AH1303" s="4">
        <f>tussenblad!I1292</f>
        <v>0</v>
      </c>
    </row>
    <row r="1304" spans="1:34" x14ac:dyDescent="0.2">
      <c r="A1304" s="4" t="s">
        <v>93</v>
      </c>
      <c r="B1304" s="4" t="str">
        <f>IF(C1304=0,"&lt;BLANK&gt;",Basisgegevens!$F$3)</f>
        <v>&lt;BLANK&gt;</v>
      </c>
      <c r="C1304" s="4">
        <f>tussenblad!E1293</f>
        <v>0</v>
      </c>
      <c r="D1304" s="4">
        <f>tussenblad!H1293</f>
        <v>0</v>
      </c>
      <c r="E1304" s="25">
        <f>tussenblad!N1293</f>
        <v>0</v>
      </c>
      <c r="F1304" s="4">
        <f>tussenblad!O1293</f>
        <v>0</v>
      </c>
      <c r="G1304" s="4">
        <f>tussenblad!P1293</f>
        <v>0</v>
      </c>
      <c r="H1304" s="25">
        <f>tussenblad!BT1293</f>
        <v>0</v>
      </c>
      <c r="I1304" s="4">
        <f>tussenblad!Q1293</f>
        <v>0</v>
      </c>
      <c r="J1304" s="26">
        <f>tussenblad!R1293</f>
        <v>0</v>
      </c>
      <c r="K1304" s="4">
        <f>IF(tussenblad!$F1293="HC","",tussenblad!F1293)</f>
        <v>0</v>
      </c>
      <c r="L1304" s="4">
        <f>IF(tussenblad!$F1293="HC",1,0)</f>
        <v>0</v>
      </c>
      <c r="M1304" s="4" t="str">
        <f>IF(tussenblad!V1293="Uit",2,"")</f>
        <v/>
      </c>
      <c r="N1304" s="4">
        <f>tussenblad!W1293</f>
        <v>0</v>
      </c>
      <c r="O1304" s="4">
        <f>tussenblad!BV1293</f>
        <v>0</v>
      </c>
      <c r="P1304" s="4">
        <f>tussenblad!BW1293</f>
        <v>0</v>
      </c>
      <c r="Q1304" s="4">
        <f>tussenblad!BX1293</f>
        <v>0</v>
      </c>
      <c r="R1304" s="4">
        <f>tussenblad!BY1293</f>
        <v>0</v>
      </c>
      <c r="S1304" s="4">
        <f>tussenblad!BZ1293</f>
        <v>0</v>
      </c>
      <c r="T1304" s="4">
        <f>tussenblad!CA1293</f>
        <v>0</v>
      </c>
      <c r="U1304" s="4">
        <f>tussenblad!CB1293</f>
        <v>0</v>
      </c>
      <c r="V1304" s="4">
        <f>tussenblad!CC1293</f>
        <v>0</v>
      </c>
      <c r="W1304" s="4" t="s">
        <v>94</v>
      </c>
      <c r="X1304" s="4" t="s">
        <v>94</v>
      </c>
      <c r="Y1304" s="4" t="s">
        <v>94</v>
      </c>
      <c r="Z1304" s="4" t="s">
        <v>95</v>
      </c>
      <c r="AA1304" s="4" t="s">
        <v>95</v>
      </c>
      <c r="AB1304" s="4" t="s">
        <v>95</v>
      </c>
      <c r="AC1304" s="4" t="s">
        <v>91</v>
      </c>
      <c r="AD1304" s="4" t="s">
        <v>91</v>
      </c>
      <c r="AE1304" s="4">
        <v>0</v>
      </c>
      <c r="AF1304" s="4">
        <v>0</v>
      </c>
      <c r="AG1304" s="4">
        <f>tussenblad!J1293</f>
        <v>0</v>
      </c>
      <c r="AH1304" s="4">
        <f>tussenblad!I1293</f>
        <v>0</v>
      </c>
    </row>
    <row r="1305" spans="1:34" x14ac:dyDescent="0.2">
      <c r="A1305" s="4" t="s">
        <v>93</v>
      </c>
      <c r="B1305" s="4" t="str">
        <f>IF(C1305=0,"&lt;BLANK&gt;",Basisgegevens!$F$3)</f>
        <v>&lt;BLANK&gt;</v>
      </c>
      <c r="C1305" s="4">
        <f>tussenblad!E1294</f>
        <v>0</v>
      </c>
      <c r="D1305" s="4">
        <f>tussenblad!H1294</f>
        <v>0</v>
      </c>
      <c r="E1305" s="25">
        <f>tussenblad!N1294</f>
        <v>0</v>
      </c>
      <c r="F1305" s="4">
        <f>tussenblad!O1294</f>
        <v>0</v>
      </c>
      <c r="G1305" s="4">
        <f>tussenblad!P1294</f>
        <v>0</v>
      </c>
      <c r="H1305" s="25">
        <f>tussenblad!BT1294</f>
        <v>0</v>
      </c>
      <c r="I1305" s="4">
        <f>tussenblad!Q1294</f>
        <v>0</v>
      </c>
      <c r="J1305" s="26">
        <f>tussenblad!R1294</f>
        <v>0</v>
      </c>
      <c r="K1305" s="4">
        <f>IF(tussenblad!$F1294="HC","",tussenblad!F1294)</f>
        <v>0</v>
      </c>
      <c r="L1305" s="4">
        <f>IF(tussenblad!$F1294="HC",1,0)</f>
        <v>0</v>
      </c>
      <c r="M1305" s="4" t="str">
        <f>IF(tussenblad!V1294="Uit",2,"")</f>
        <v/>
      </c>
      <c r="N1305" s="4">
        <f>tussenblad!W1294</f>
        <v>0</v>
      </c>
      <c r="O1305" s="4">
        <f>tussenblad!BV1294</f>
        <v>0</v>
      </c>
      <c r="P1305" s="4">
        <f>tussenblad!BW1294</f>
        <v>0</v>
      </c>
      <c r="Q1305" s="4">
        <f>tussenblad!BX1294</f>
        <v>0</v>
      </c>
      <c r="R1305" s="4">
        <f>tussenblad!BY1294</f>
        <v>0</v>
      </c>
      <c r="S1305" s="4">
        <f>tussenblad!BZ1294</f>
        <v>0</v>
      </c>
      <c r="T1305" s="4">
        <f>tussenblad!CA1294</f>
        <v>0</v>
      </c>
      <c r="U1305" s="4">
        <f>tussenblad!CB1294</f>
        <v>0</v>
      </c>
      <c r="V1305" s="4">
        <f>tussenblad!CC1294</f>
        <v>0</v>
      </c>
      <c r="W1305" s="4" t="s">
        <v>94</v>
      </c>
      <c r="X1305" s="4" t="s">
        <v>94</v>
      </c>
      <c r="Y1305" s="4" t="s">
        <v>94</v>
      </c>
      <c r="Z1305" s="4" t="s">
        <v>95</v>
      </c>
      <c r="AA1305" s="4" t="s">
        <v>95</v>
      </c>
      <c r="AB1305" s="4" t="s">
        <v>95</v>
      </c>
      <c r="AC1305" s="4" t="s">
        <v>91</v>
      </c>
      <c r="AD1305" s="4" t="s">
        <v>91</v>
      </c>
      <c r="AE1305" s="4">
        <v>0</v>
      </c>
      <c r="AF1305" s="4">
        <v>0</v>
      </c>
      <c r="AG1305" s="4">
        <f>tussenblad!J1294</f>
        <v>0</v>
      </c>
      <c r="AH1305" s="4">
        <f>tussenblad!I1294</f>
        <v>0</v>
      </c>
    </row>
    <row r="1306" spans="1:34" x14ac:dyDescent="0.2">
      <c r="A1306" s="4" t="s">
        <v>93</v>
      </c>
      <c r="B1306" s="4" t="str">
        <f>IF(C1306=0,"&lt;BLANK&gt;",Basisgegevens!$F$3)</f>
        <v>&lt;BLANK&gt;</v>
      </c>
      <c r="C1306" s="4">
        <f>tussenblad!E1295</f>
        <v>0</v>
      </c>
      <c r="D1306" s="4">
        <f>tussenblad!H1295</f>
        <v>0</v>
      </c>
      <c r="E1306" s="25">
        <f>tussenblad!N1295</f>
        <v>0</v>
      </c>
      <c r="F1306" s="4">
        <f>tussenblad!O1295</f>
        <v>0</v>
      </c>
      <c r="G1306" s="4">
        <f>tussenblad!P1295</f>
        <v>0</v>
      </c>
      <c r="H1306" s="25">
        <f>tussenblad!BT1295</f>
        <v>0</v>
      </c>
      <c r="I1306" s="4">
        <f>tussenblad!Q1295</f>
        <v>0</v>
      </c>
      <c r="J1306" s="26">
        <f>tussenblad!R1295</f>
        <v>0</v>
      </c>
      <c r="K1306" s="4">
        <f>IF(tussenblad!$F1295="HC","",tussenblad!F1295)</f>
        <v>0</v>
      </c>
      <c r="L1306" s="4">
        <f>IF(tussenblad!$F1295="HC",1,0)</f>
        <v>0</v>
      </c>
      <c r="M1306" s="4" t="str">
        <f>IF(tussenblad!V1295="Uit",2,"")</f>
        <v/>
      </c>
      <c r="N1306" s="4">
        <f>tussenblad!W1295</f>
        <v>0</v>
      </c>
      <c r="O1306" s="4">
        <f>tussenblad!BV1295</f>
        <v>0</v>
      </c>
      <c r="P1306" s="4">
        <f>tussenblad!BW1295</f>
        <v>0</v>
      </c>
      <c r="Q1306" s="4">
        <f>tussenblad!BX1295</f>
        <v>0</v>
      </c>
      <c r="R1306" s="4">
        <f>tussenblad!BY1295</f>
        <v>0</v>
      </c>
      <c r="S1306" s="4">
        <f>tussenblad!BZ1295</f>
        <v>0</v>
      </c>
      <c r="T1306" s="4">
        <f>tussenblad!CA1295</f>
        <v>0</v>
      </c>
      <c r="U1306" s="4">
        <f>tussenblad!CB1295</f>
        <v>0</v>
      </c>
      <c r="V1306" s="4">
        <f>tussenblad!CC1295</f>
        <v>0</v>
      </c>
      <c r="W1306" s="4" t="s">
        <v>94</v>
      </c>
      <c r="X1306" s="4" t="s">
        <v>94</v>
      </c>
      <c r="Y1306" s="4" t="s">
        <v>94</v>
      </c>
      <c r="Z1306" s="4" t="s">
        <v>95</v>
      </c>
      <c r="AA1306" s="4" t="s">
        <v>95</v>
      </c>
      <c r="AB1306" s="4" t="s">
        <v>95</v>
      </c>
      <c r="AC1306" s="4" t="s">
        <v>91</v>
      </c>
      <c r="AD1306" s="4" t="s">
        <v>91</v>
      </c>
      <c r="AE1306" s="4">
        <v>0</v>
      </c>
      <c r="AF1306" s="4">
        <v>0</v>
      </c>
      <c r="AG1306" s="4">
        <f>tussenblad!J1295</f>
        <v>0</v>
      </c>
      <c r="AH1306" s="4">
        <f>tussenblad!I1295</f>
        <v>0</v>
      </c>
    </row>
    <row r="1307" spans="1:34" x14ac:dyDescent="0.2">
      <c r="A1307" s="4" t="s">
        <v>93</v>
      </c>
      <c r="B1307" s="4" t="str">
        <f>IF(C1307=0,"&lt;BLANK&gt;",Basisgegevens!$F$3)</f>
        <v>&lt;BLANK&gt;</v>
      </c>
      <c r="C1307" s="4">
        <f>tussenblad!E1296</f>
        <v>0</v>
      </c>
      <c r="D1307" s="4">
        <f>tussenblad!H1296</f>
        <v>0</v>
      </c>
      <c r="E1307" s="25">
        <f>tussenblad!N1296</f>
        <v>0</v>
      </c>
      <c r="F1307" s="4">
        <f>tussenblad!O1296</f>
        <v>0</v>
      </c>
      <c r="G1307" s="4">
        <f>tussenblad!P1296</f>
        <v>0</v>
      </c>
      <c r="H1307" s="25">
        <f>tussenblad!BT1296</f>
        <v>0</v>
      </c>
      <c r="I1307" s="4">
        <f>tussenblad!Q1296</f>
        <v>0</v>
      </c>
      <c r="J1307" s="26">
        <f>tussenblad!R1296</f>
        <v>0</v>
      </c>
      <c r="K1307" s="4">
        <f>IF(tussenblad!$F1296="HC","",tussenblad!F1296)</f>
        <v>0</v>
      </c>
      <c r="L1307" s="4">
        <f>IF(tussenblad!$F1296="HC",1,0)</f>
        <v>0</v>
      </c>
      <c r="M1307" s="4" t="str">
        <f>IF(tussenblad!V1296="Uit",2,"")</f>
        <v/>
      </c>
      <c r="N1307" s="4">
        <f>tussenblad!W1296</f>
        <v>0</v>
      </c>
      <c r="O1307" s="4">
        <f>tussenblad!BV1296</f>
        <v>0</v>
      </c>
      <c r="P1307" s="4">
        <f>tussenblad!BW1296</f>
        <v>0</v>
      </c>
      <c r="Q1307" s="4">
        <f>tussenblad!BX1296</f>
        <v>0</v>
      </c>
      <c r="R1307" s="4">
        <f>tussenblad!BY1296</f>
        <v>0</v>
      </c>
      <c r="S1307" s="4">
        <f>tussenblad!BZ1296</f>
        <v>0</v>
      </c>
      <c r="T1307" s="4">
        <f>tussenblad!CA1296</f>
        <v>0</v>
      </c>
      <c r="U1307" s="4">
        <f>tussenblad!CB1296</f>
        <v>0</v>
      </c>
      <c r="V1307" s="4">
        <f>tussenblad!CC1296</f>
        <v>0</v>
      </c>
      <c r="W1307" s="4" t="s">
        <v>94</v>
      </c>
      <c r="X1307" s="4" t="s">
        <v>94</v>
      </c>
      <c r="Y1307" s="4" t="s">
        <v>94</v>
      </c>
      <c r="Z1307" s="4" t="s">
        <v>95</v>
      </c>
      <c r="AA1307" s="4" t="s">
        <v>95</v>
      </c>
      <c r="AB1307" s="4" t="s">
        <v>95</v>
      </c>
      <c r="AC1307" s="4" t="s">
        <v>91</v>
      </c>
      <c r="AD1307" s="4" t="s">
        <v>91</v>
      </c>
      <c r="AE1307" s="4">
        <v>0</v>
      </c>
      <c r="AF1307" s="4">
        <v>0</v>
      </c>
      <c r="AG1307" s="4">
        <f>tussenblad!J1296</f>
        <v>0</v>
      </c>
      <c r="AH1307" s="4">
        <f>tussenblad!I1296</f>
        <v>0</v>
      </c>
    </row>
    <row r="1308" spans="1:34" x14ac:dyDescent="0.2">
      <c r="A1308" s="4" t="s">
        <v>93</v>
      </c>
      <c r="B1308" s="4" t="str">
        <f>IF(C1308=0,"&lt;BLANK&gt;",Basisgegevens!$F$3)</f>
        <v>&lt;BLANK&gt;</v>
      </c>
      <c r="C1308" s="4">
        <f>tussenblad!E1297</f>
        <v>0</v>
      </c>
      <c r="D1308" s="4">
        <f>tussenblad!H1297</f>
        <v>0</v>
      </c>
      <c r="E1308" s="25">
        <f>tussenblad!N1297</f>
        <v>0</v>
      </c>
      <c r="F1308" s="4">
        <f>tussenblad!O1297</f>
        <v>0</v>
      </c>
      <c r="G1308" s="4">
        <f>tussenblad!P1297</f>
        <v>0</v>
      </c>
      <c r="H1308" s="25">
        <f>tussenblad!BT1297</f>
        <v>0</v>
      </c>
      <c r="I1308" s="4">
        <f>tussenblad!Q1297</f>
        <v>0</v>
      </c>
      <c r="J1308" s="26">
        <f>tussenblad!R1297</f>
        <v>0</v>
      </c>
      <c r="K1308" s="4">
        <f>IF(tussenblad!$F1297="HC","",tussenblad!F1297)</f>
        <v>0</v>
      </c>
      <c r="L1308" s="4">
        <f>IF(tussenblad!$F1297="HC",1,0)</f>
        <v>0</v>
      </c>
      <c r="M1308" s="4" t="str">
        <f>IF(tussenblad!V1297="Uit",2,"")</f>
        <v/>
      </c>
      <c r="N1308" s="4">
        <f>tussenblad!W1297</f>
        <v>0</v>
      </c>
      <c r="O1308" s="4">
        <f>tussenblad!BV1297</f>
        <v>0</v>
      </c>
      <c r="P1308" s="4">
        <f>tussenblad!BW1297</f>
        <v>0</v>
      </c>
      <c r="Q1308" s="4">
        <f>tussenblad!BX1297</f>
        <v>0</v>
      </c>
      <c r="R1308" s="4">
        <f>tussenblad!BY1297</f>
        <v>0</v>
      </c>
      <c r="S1308" s="4">
        <f>tussenblad!BZ1297</f>
        <v>0</v>
      </c>
      <c r="T1308" s="4">
        <f>tussenblad!CA1297</f>
        <v>0</v>
      </c>
      <c r="U1308" s="4">
        <f>tussenblad!CB1297</f>
        <v>0</v>
      </c>
      <c r="V1308" s="4">
        <f>tussenblad!CC1297</f>
        <v>0</v>
      </c>
      <c r="W1308" s="4" t="s">
        <v>94</v>
      </c>
      <c r="X1308" s="4" t="s">
        <v>94</v>
      </c>
      <c r="Y1308" s="4" t="s">
        <v>94</v>
      </c>
      <c r="Z1308" s="4" t="s">
        <v>95</v>
      </c>
      <c r="AA1308" s="4" t="s">
        <v>95</v>
      </c>
      <c r="AB1308" s="4" t="s">
        <v>95</v>
      </c>
      <c r="AC1308" s="4" t="s">
        <v>91</v>
      </c>
      <c r="AD1308" s="4" t="s">
        <v>91</v>
      </c>
      <c r="AE1308" s="4">
        <v>0</v>
      </c>
      <c r="AF1308" s="4">
        <v>0</v>
      </c>
      <c r="AG1308" s="4">
        <f>tussenblad!J1297</f>
        <v>0</v>
      </c>
      <c r="AH1308" s="4">
        <f>tussenblad!I1297</f>
        <v>0</v>
      </c>
    </row>
    <row r="1309" spans="1:34" x14ac:dyDescent="0.2">
      <c r="A1309" s="4" t="s">
        <v>93</v>
      </c>
      <c r="B1309" s="4" t="str">
        <f>IF(C1309=0,"&lt;BLANK&gt;",Basisgegevens!$F$3)</f>
        <v>&lt;BLANK&gt;</v>
      </c>
      <c r="C1309" s="4">
        <f>tussenblad!E1298</f>
        <v>0</v>
      </c>
      <c r="D1309" s="4">
        <f>tussenblad!H1298</f>
        <v>0</v>
      </c>
      <c r="E1309" s="25">
        <f>tussenblad!N1298</f>
        <v>0</v>
      </c>
      <c r="F1309" s="4">
        <f>tussenblad!O1298</f>
        <v>0</v>
      </c>
      <c r="G1309" s="4">
        <f>tussenblad!P1298</f>
        <v>0</v>
      </c>
      <c r="H1309" s="25">
        <f>tussenblad!BT1298</f>
        <v>0</v>
      </c>
      <c r="I1309" s="4">
        <f>tussenblad!Q1298</f>
        <v>0</v>
      </c>
      <c r="J1309" s="26">
        <f>tussenblad!R1298</f>
        <v>0</v>
      </c>
      <c r="K1309" s="4">
        <f>IF(tussenblad!$F1298="HC","",tussenblad!F1298)</f>
        <v>0</v>
      </c>
      <c r="L1309" s="4">
        <f>IF(tussenblad!$F1298="HC",1,0)</f>
        <v>0</v>
      </c>
      <c r="M1309" s="4" t="str">
        <f>IF(tussenblad!V1298="Uit",2,"")</f>
        <v/>
      </c>
      <c r="N1309" s="4">
        <f>tussenblad!W1298</f>
        <v>0</v>
      </c>
      <c r="O1309" s="4">
        <f>tussenblad!BV1298</f>
        <v>0</v>
      </c>
      <c r="P1309" s="4">
        <f>tussenblad!BW1298</f>
        <v>0</v>
      </c>
      <c r="Q1309" s="4">
        <f>tussenblad!BX1298</f>
        <v>0</v>
      </c>
      <c r="R1309" s="4">
        <f>tussenblad!BY1298</f>
        <v>0</v>
      </c>
      <c r="S1309" s="4">
        <f>tussenblad!BZ1298</f>
        <v>0</v>
      </c>
      <c r="T1309" s="4">
        <f>tussenblad!CA1298</f>
        <v>0</v>
      </c>
      <c r="U1309" s="4">
        <f>tussenblad!CB1298</f>
        <v>0</v>
      </c>
      <c r="V1309" s="4">
        <f>tussenblad!CC1298</f>
        <v>0</v>
      </c>
      <c r="W1309" s="4" t="s">
        <v>94</v>
      </c>
      <c r="X1309" s="4" t="s">
        <v>94</v>
      </c>
      <c r="Y1309" s="4" t="s">
        <v>94</v>
      </c>
      <c r="Z1309" s="4" t="s">
        <v>95</v>
      </c>
      <c r="AA1309" s="4" t="s">
        <v>95</v>
      </c>
      <c r="AB1309" s="4" t="s">
        <v>95</v>
      </c>
      <c r="AC1309" s="4" t="s">
        <v>91</v>
      </c>
      <c r="AD1309" s="4" t="s">
        <v>91</v>
      </c>
      <c r="AE1309" s="4">
        <v>0</v>
      </c>
      <c r="AF1309" s="4">
        <v>0</v>
      </c>
      <c r="AG1309" s="4">
        <f>tussenblad!J1298</f>
        <v>0</v>
      </c>
      <c r="AH1309" s="4">
        <f>tussenblad!I1298</f>
        <v>0</v>
      </c>
    </row>
    <row r="1310" spans="1:34" x14ac:dyDescent="0.2">
      <c r="A1310" s="4" t="s">
        <v>93</v>
      </c>
      <c r="B1310" s="4" t="str">
        <f>IF(C1310=0,"&lt;BLANK&gt;",Basisgegevens!$F$3)</f>
        <v>&lt;BLANK&gt;</v>
      </c>
      <c r="C1310" s="4">
        <f>tussenblad!E1299</f>
        <v>0</v>
      </c>
      <c r="D1310" s="4">
        <f>tussenblad!H1299</f>
        <v>0</v>
      </c>
      <c r="E1310" s="25">
        <f>tussenblad!N1299</f>
        <v>0</v>
      </c>
      <c r="F1310" s="4">
        <f>tussenblad!O1299</f>
        <v>0</v>
      </c>
      <c r="G1310" s="4">
        <f>tussenblad!P1299</f>
        <v>0</v>
      </c>
      <c r="H1310" s="25">
        <f>tussenblad!BT1299</f>
        <v>0</v>
      </c>
      <c r="I1310" s="4">
        <f>tussenblad!Q1299</f>
        <v>0</v>
      </c>
      <c r="J1310" s="26">
        <f>tussenblad!R1299</f>
        <v>0</v>
      </c>
      <c r="K1310" s="4">
        <f>IF(tussenblad!$F1299="HC","",tussenblad!F1299)</f>
        <v>0</v>
      </c>
      <c r="L1310" s="4">
        <f>IF(tussenblad!$F1299="HC",1,0)</f>
        <v>0</v>
      </c>
      <c r="M1310" s="4" t="str">
        <f>IF(tussenblad!V1299="Uit",2,"")</f>
        <v/>
      </c>
      <c r="N1310" s="4">
        <f>tussenblad!W1299</f>
        <v>0</v>
      </c>
      <c r="O1310" s="4">
        <f>tussenblad!BV1299</f>
        <v>0</v>
      </c>
      <c r="P1310" s="4">
        <f>tussenblad!BW1299</f>
        <v>0</v>
      </c>
      <c r="Q1310" s="4">
        <f>tussenblad!BX1299</f>
        <v>0</v>
      </c>
      <c r="R1310" s="4">
        <f>tussenblad!BY1299</f>
        <v>0</v>
      </c>
      <c r="S1310" s="4">
        <f>tussenblad!BZ1299</f>
        <v>0</v>
      </c>
      <c r="T1310" s="4">
        <f>tussenblad!CA1299</f>
        <v>0</v>
      </c>
      <c r="U1310" s="4">
        <f>tussenblad!CB1299</f>
        <v>0</v>
      </c>
      <c r="V1310" s="4">
        <f>tussenblad!CC1299</f>
        <v>0</v>
      </c>
      <c r="W1310" s="4" t="s">
        <v>94</v>
      </c>
      <c r="X1310" s="4" t="s">
        <v>94</v>
      </c>
      <c r="Y1310" s="4" t="s">
        <v>94</v>
      </c>
      <c r="Z1310" s="4" t="s">
        <v>95</v>
      </c>
      <c r="AA1310" s="4" t="s">
        <v>95</v>
      </c>
      <c r="AB1310" s="4" t="s">
        <v>95</v>
      </c>
      <c r="AC1310" s="4" t="s">
        <v>91</v>
      </c>
      <c r="AD1310" s="4" t="s">
        <v>91</v>
      </c>
      <c r="AE1310" s="4">
        <v>0</v>
      </c>
      <c r="AF1310" s="4">
        <v>0</v>
      </c>
      <c r="AG1310" s="4">
        <f>tussenblad!J1299</f>
        <v>0</v>
      </c>
      <c r="AH1310" s="4">
        <f>tussenblad!I1299</f>
        <v>0</v>
      </c>
    </row>
    <row r="1311" spans="1:34" x14ac:dyDescent="0.2">
      <c r="A1311" s="4" t="s">
        <v>93</v>
      </c>
      <c r="B1311" s="4" t="str">
        <f>IF(C1311=0,"&lt;BLANK&gt;",Basisgegevens!$F$3)</f>
        <v>&lt;BLANK&gt;</v>
      </c>
      <c r="C1311" s="4">
        <f>tussenblad!E1300</f>
        <v>0</v>
      </c>
      <c r="D1311" s="4">
        <f>tussenblad!H1300</f>
        <v>0</v>
      </c>
      <c r="E1311" s="25">
        <f>tussenblad!N1300</f>
        <v>0</v>
      </c>
      <c r="F1311" s="4">
        <f>tussenblad!O1300</f>
        <v>0</v>
      </c>
      <c r="G1311" s="4">
        <f>tussenblad!P1300</f>
        <v>0</v>
      </c>
      <c r="H1311" s="25">
        <f>tussenblad!BT1300</f>
        <v>0</v>
      </c>
      <c r="I1311" s="4">
        <f>tussenblad!Q1300</f>
        <v>0</v>
      </c>
      <c r="J1311" s="26">
        <f>tussenblad!R1300</f>
        <v>0</v>
      </c>
      <c r="K1311" s="4">
        <f>IF(tussenblad!$F1300="HC","",tussenblad!F1300)</f>
        <v>0</v>
      </c>
      <c r="L1311" s="4">
        <f>IF(tussenblad!$F1300="HC",1,0)</f>
        <v>0</v>
      </c>
      <c r="M1311" s="4" t="str">
        <f>IF(tussenblad!V1300="Uit",2,"")</f>
        <v/>
      </c>
      <c r="N1311" s="4">
        <f>tussenblad!W1300</f>
        <v>0</v>
      </c>
      <c r="O1311" s="4">
        <f>tussenblad!BV1300</f>
        <v>0</v>
      </c>
      <c r="P1311" s="4">
        <f>tussenblad!BW1300</f>
        <v>0</v>
      </c>
      <c r="Q1311" s="4">
        <f>tussenblad!BX1300</f>
        <v>0</v>
      </c>
      <c r="R1311" s="4">
        <f>tussenblad!BY1300</f>
        <v>0</v>
      </c>
      <c r="S1311" s="4">
        <f>tussenblad!BZ1300</f>
        <v>0</v>
      </c>
      <c r="T1311" s="4">
        <f>tussenblad!CA1300</f>
        <v>0</v>
      </c>
      <c r="U1311" s="4">
        <f>tussenblad!CB1300</f>
        <v>0</v>
      </c>
      <c r="V1311" s="4">
        <f>tussenblad!CC1300</f>
        <v>0</v>
      </c>
      <c r="W1311" s="4" t="s">
        <v>94</v>
      </c>
      <c r="X1311" s="4" t="s">
        <v>94</v>
      </c>
      <c r="Y1311" s="4" t="s">
        <v>94</v>
      </c>
      <c r="Z1311" s="4" t="s">
        <v>95</v>
      </c>
      <c r="AA1311" s="4" t="s">
        <v>95</v>
      </c>
      <c r="AB1311" s="4" t="s">
        <v>95</v>
      </c>
      <c r="AC1311" s="4" t="s">
        <v>91</v>
      </c>
      <c r="AD1311" s="4" t="s">
        <v>91</v>
      </c>
      <c r="AE1311" s="4">
        <v>0</v>
      </c>
      <c r="AF1311" s="4">
        <v>0</v>
      </c>
      <c r="AG1311" s="4">
        <f>tussenblad!J1300</f>
        <v>0</v>
      </c>
      <c r="AH1311" s="4">
        <f>tussenblad!I1300</f>
        <v>0</v>
      </c>
    </row>
    <row r="1312" spans="1:34" x14ac:dyDescent="0.2">
      <c r="A1312" s="4" t="s">
        <v>93</v>
      </c>
      <c r="B1312" s="4" t="str">
        <f>IF(C1312=0,"&lt;BLANK&gt;",Basisgegevens!$F$3)</f>
        <v>&lt;BLANK&gt;</v>
      </c>
      <c r="C1312" s="4">
        <f>tussenblad!E1301</f>
        <v>0</v>
      </c>
      <c r="D1312" s="4">
        <f>tussenblad!H1301</f>
        <v>0</v>
      </c>
      <c r="E1312" s="25">
        <f>tussenblad!N1301</f>
        <v>0</v>
      </c>
      <c r="F1312" s="4">
        <f>tussenblad!O1301</f>
        <v>0</v>
      </c>
      <c r="G1312" s="4">
        <f>tussenblad!P1301</f>
        <v>0</v>
      </c>
      <c r="H1312" s="25">
        <f>tussenblad!BT1301</f>
        <v>0</v>
      </c>
      <c r="I1312" s="4">
        <f>tussenblad!Q1301</f>
        <v>0</v>
      </c>
      <c r="J1312" s="26">
        <f>tussenblad!R1301</f>
        <v>0</v>
      </c>
      <c r="K1312" s="4">
        <f>IF(tussenblad!$F1301="HC","",tussenblad!F1301)</f>
        <v>0</v>
      </c>
      <c r="L1312" s="4">
        <f>IF(tussenblad!$F1301="HC",1,0)</f>
        <v>0</v>
      </c>
      <c r="M1312" s="4" t="str">
        <f>IF(tussenblad!V1301="Uit",2,"")</f>
        <v/>
      </c>
      <c r="N1312" s="4">
        <f>tussenblad!W1301</f>
        <v>0</v>
      </c>
      <c r="O1312" s="4">
        <f>tussenblad!BV1301</f>
        <v>0</v>
      </c>
      <c r="P1312" s="4">
        <f>tussenblad!BW1301</f>
        <v>0</v>
      </c>
      <c r="Q1312" s="4">
        <f>tussenblad!BX1301</f>
        <v>0</v>
      </c>
      <c r="R1312" s="4">
        <f>tussenblad!BY1301</f>
        <v>0</v>
      </c>
      <c r="S1312" s="4">
        <f>tussenblad!BZ1301</f>
        <v>0</v>
      </c>
      <c r="T1312" s="4">
        <f>tussenblad!CA1301</f>
        <v>0</v>
      </c>
      <c r="U1312" s="4">
        <f>tussenblad!CB1301</f>
        <v>0</v>
      </c>
      <c r="V1312" s="4">
        <f>tussenblad!CC1301</f>
        <v>0</v>
      </c>
      <c r="W1312" s="4" t="s">
        <v>94</v>
      </c>
      <c r="X1312" s="4" t="s">
        <v>94</v>
      </c>
      <c r="Y1312" s="4" t="s">
        <v>94</v>
      </c>
      <c r="Z1312" s="4" t="s">
        <v>95</v>
      </c>
      <c r="AA1312" s="4" t="s">
        <v>95</v>
      </c>
      <c r="AB1312" s="4" t="s">
        <v>95</v>
      </c>
      <c r="AC1312" s="4" t="s">
        <v>91</v>
      </c>
      <c r="AD1312" s="4" t="s">
        <v>91</v>
      </c>
      <c r="AE1312" s="4">
        <v>0</v>
      </c>
      <c r="AF1312" s="4">
        <v>0</v>
      </c>
      <c r="AG1312" s="4">
        <f>tussenblad!J1301</f>
        <v>0</v>
      </c>
      <c r="AH1312" s="4">
        <f>tussenblad!I1301</f>
        <v>0</v>
      </c>
    </row>
    <row r="1313" spans="1:34" x14ac:dyDescent="0.2">
      <c r="A1313" s="4" t="s">
        <v>93</v>
      </c>
      <c r="B1313" s="4" t="str">
        <f>IF(C1313=0,"&lt;BLANK&gt;",Basisgegevens!$F$3)</f>
        <v>&lt;BLANK&gt;</v>
      </c>
      <c r="C1313" s="4">
        <f>tussenblad!E1302</f>
        <v>0</v>
      </c>
      <c r="D1313" s="4">
        <f>tussenblad!H1302</f>
        <v>0</v>
      </c>
      <c r="E1313" s="25">
        <f>tussenblad!N1302</f>
        <v>0</v>
      </c>
      <c r="F1313" s="4">
        <f>tussenblad!O1302</f>
        <v>0</v>
      </c>
      <c r="G1313" s="4">
        <f>tussenblad!P1302</f>
        <v>0</v>
      </c>
      <c r="H1313" s="25">
        <f>tussenblad!BT1302</f>
        <v>0</v>
      </c>
      <c r="I1313" s="4">
        <f>tussenblad!Q1302</f>
        <v>0</v>
      </c>
      <c r="J1313" s="26">
        <f>tussenblad!R1302</f>
        <v>0</v>
      </c>
      <c r="K1313" s="4">
        <f>IF(tussenblad!$F1302="HC","",tussenblad!F1302)</f>
        <v>0</v>
      </c>
      <c r="L1313" s="4">
        <f>IF(tussenblad!$F1302="HC",1,0)</f>
        <v>0</v>
      </c>
      <c r="M1313" s="4" t="str">
        <f>IF(tussenblad!V1302="Uit",2,"")</f>
        <v/>
      </c>
      <c r="N1313" s="4">
        <f>tussenblad!W1302</f>
        <v>0</v>
      </c>
      <c r="O1313" s="4">
        <f>tussenblad!BV1302</f>
        <v>0</v>
      </c>
      <c r="P1313" s="4">
        <f>tussenblad!BW1302</f>
        <v>0</v>
      </c>
      <c r="Q1313" s="4">
        <f>tussenblad!BX1302</f>
        <v>0</v>
      </c>
      <c r="R1313" s="4">
        <f>tussenblad!BY1302</f>
        <v>0</v>
      </c>
      <c r="S1313" s="4">
        <f>tussenblad!BZ1302</f>
        <v>0</v>
      </c>
      <c r="T1313" s="4">
        <f>tussenblad!CA1302</f>
        <v>0</v>
      </c>
      <c r="U1313" s="4">
        <f>tussenblad!CB1302</f>
        <v>0</v>
      </c>
      <c r="V1313" s="4">
        <f>tussenblad!CC1302</f>
        <v>0</v>
      </c>
      <c r="W1313" s="4" t="s">
        <v>94</v>
      </c>
      <c r="X1313" s="4" t="s">
        <v>94</v>
      </c>
      <c r="Y1313" s="4" t="s">
        <v>94</v>
      </c>
      <c r="Z1313" s="4" t="s">
        <v>95</v>
      </c>
      <c r="AA1313" s="4" t="s">
        <v>95</v>
      </c>
      <c r="AB1313" s="4" t="s">
        <v>95</v>
      </c>
      <c r="AC1313" s="4" t="s">
        <v>91</v>
      </c>
      <c r="AD1313" s="4" t="s">
        <v>91</v>
      </c>
      <c r="AE1313" s="4">
        <v>0</v>
      </c>
      <c r="AF1313" s="4">
        <v>0</v>
      </c>
      <c r="AG1313" s="4">
        <f>tussenblad!J1302</f>
        <v>0</v>
      </c>
      <c r="AH1313" s="4">
        <f>tussenblad!I1302</f>
        <v>0</v>
      </c>
    </row>
    <row r="1314" spans="1:34" x14ac:dyDescent="0.2">
      <c r="A1314" s="4" t="s">
        <v>93</v>
      </c>
      <c r="B1314" s="4" t="str">
        <f>IF(C1314=0,"&lt;BLANK&gt;",Basisgegevens!$F$3)</f>
        <v>&lt;BLANK&gt;</v>
      </c>
      <c r="C1314" s="4">
        <f>tussenblad!E1303</f>
        <v>0</v>
      </c>
      <c r="D1314" s="4">
        <f>tussenblad!H1303</f>
        <v>0</v>
      </c>
      <c r="E1314" s="25">
        <f>tussenblad!N1303</f>
        <v>0</v>
      </c>
      <c r="F1314" s="4">
        <f>tussenblad!O1303</f>
        <v>0</v>
      </c>
      <c r="G1314" s="4">
        <f>tussenblad!P1303</f>
        <v>0</v>
      </c>
      <c r="H1314" s="25">
        <f>tussenblad!BT1303</f>
        <v>0</v>
      </c>
      <c r="I1314" s="4">
        <f>tussenblad!Q1303</f>
        <v>0</v>
      </c>
      <c r="J1314" s="26">
        <f>tussenblad!R1303</f>
        <v>0</v>
      </c>
      <c r="K1314" s="4">
        <f>IF(tussenblad!$F1303="HC","",tussenblad!F1303)</f>
        <v>0</v>
      </c>
      <c r="L1314" s="4">
        <f>IF(tussenblad!$F1303="HC",1,0)</f>
        <v>0</v>
      </c>
      <c r="M1314" s="4" t="str">
        <f>IF(tussenblad!V1303="Uit",2,"")</f>
        <v/>
      </c>
      <c r="N1314" s="4">
        <f>tussenblad!W1303</f>
        <v>0</v>
      </c>
      <c r="O1314" s="4">
        <f>tussenblad!BV1303</f>
        <v>0</v>
      </c>
      <c r="P1314" s="4">
        <f>tussenblad!BW1303</f>
        <v>0</v>
      </c>
      <c r="Q1314" s="4">
        <f>tussenblad!BX1303</f>
        <v>0</v>
      </c>
      <c r="R1314" s="4">
        <f>tussenblad!BY1303</f>
        <v>0</v>
      </c>
      <c r="S1314" s="4">
        <f>tussenblad!BZ1303</f>
        <v>0</v>
      </c>
      <c r="T1314" s="4">
        <f>tussenblad!CA1303</f>
        <v>0</v>
      </c>
      <c r="U1314" s="4">
        <f>tussenblad!CB1303</f>
        <v>0</v>
      </c>
      <c r="V1314" s="4">
        <f>tussenblad!CC1303</f>
        <v>0</v>
      </c>
      <c r="W1314" s="4" t="s">
        <v>94</v>
      </c>
      <c r="X1314" s="4" t="s">
        <v>94</v>
      </c>
      <c r="Y1314" s="4" t="s">
        <v>94</v>
      </c>
      <c r="Z1314" s="4" t="s">
        <v>95</v>
      </c>
      <c r="AA1314" s="4" t="s">
        <v>95</v>
      </c>
      <c r="AB1314" s="4" t="s">
        <v>95</v>
      </c>
      <c r="AC1314" s="4" t="s">
        <v>91</v>
      </c>
      <c r="AD1314" s="4" t="s">
        <v>91</v>
      </c>
      <c r="AE1314" s="4">
        <v>0</v>
      </c>
      <c r="AF1314" s="4">
        <v>0</v>
      </c>
      <c r="AG1314" s="4">
        <f>tussenblad!J1303</f>
        <v>0</v>
      </c>
      <c r="AH1314" s="4">
        <f>tussenblad!I1303</f>
        <v>0</v>
      </c>
    </row>
    <row r="1315" spans="1:34" x14ac:dyDescent="0.2">
      <c r="A1315" s="4" t="s">
        <v>93</v>
      </c>
      <c r="B1315" s="4" t="str">
        <f>IF(C1315=0,"&lt;BLANK&gt;",Basisgegevens!$F$3)</f>
        <v>&lt;BLANK&gt;</v>
      </c>
      <c r="C1315" s="4">
        <f>tussenblad!E1304</f>
        <v>0</v>
      </c>
      <c r="D1315" s="4">
        <f>tussenblad!H1304</f>
        <v>0</v>
      </c>
      <c r="E1315" s="25">
        <f>tussenblad!N1304</f>
        <v>0</v>
      </c>
      <c r="F1315" s="4">
        <f>tussenblad!O1304</f>
        <v>0</v>
      </c>
      <c r="G1315" s="4">
        <f>tussenblad!P1304</f>
        <v>0</v>
      </c>
      <c r="H1315" s="25">
        <f>tussenblad!BT1304</f>
        <v>0</v>
      </c>
      <c r="I1315" s="4">
        <f>tussenblad!Q1304</f>
        <v>0</v>
      </c>
      <c r="J1315" s="26">
        <f>tussenblad!R1304</f>
        <v>0</v>
      </c>
      <c r="K1315" s="4">
        <f>IF(tussenblad!$F1304="HC","",tussenblad!F1304)</f>
        <v>0</v>
      </c>
      <c r="L1315" s="4">
        <f>IF(tussenblad!$F1304="HC",1,0)</f>
        <v>0</v>
      </c>
      <c r="M1315" s="4" t="str">
        <f>IF(tussenblad!V1304="Uit",2,"")</f>
        <v/>
      </c>
      <c r="N1315" s="4">
        <f>tussenblad!W1304</f>
        <v>0</v>
      </c>
      <c r="O1315" s="4">
        <f>tussenblad!BV1304</f>
        <v>0</v>
      </c>
      <c r="P1315" s="4">
        <f>tussenblad!BW1304</f>
        <v>0</v>
      </c>
      <c r="Q1315" s="4">
        <f>tussenblad!BX1304</f>
        <v>0</v>
      </c>
      <c r="R1315" s="4">
        <f>tussenblad!BY1304</f>
        <v>0</v>
      </c>
      <c r="S1315" s="4">
        <f>tussenblad!BZ1304</f>
        <v>0</v>
      </c>
      <c r="T1315" s="4">
        <f>tussenblad!CA1304</f>
        <v>0</v>
      </c>
      <c r="U1315" s="4">
        <f>tussenblad!CB1304</f>
        <v>0</v>
      </c>
      <c r="V1315" s="4">
        <f>tussenblad!CC1304</f>
        <v>0</v>
      </c>
      <c r="W1315" s="4" t="s">
        <v>94</v>
      </c>
      <c r="X1315" s="4" t="s">
        <v>94</v>
      </c>
      <c r="Y1315" s="4" t="s">
        <v>94</v>
      </c>
      <c r="Z1315" s="4" t="s">
        <v>95</v>
      </c>
      <c r="AA1315" s="4" t="s">
        <v>95</v>
      </c>
      <c r="AB1315" s="4" t="s">
        <v>95</v>
      </c>
      <c r="AC1315" s="4" t="s">
        <v>91</v>
      </c>
      <c r="AD1315" s="4" t="s">
        <v>91</v>
      </c>
      <c r="AE1315" s="4">
        <v>0</v>
      </c>
      <c r="AF1315" s="4">
        <v>0</v>
      </c>
      <c r="AG1315" s="4">
        <f>tussenblad!J1304</f>
        <v>0</v>
      </c>
      <c r="AH1315" s="4">
        <f>tussenblad!I1304</f>
        <v>0</v>
      </c>
    </row>
    <row r="1316" spans="1:34" x14ac:dyDescent="0.2">
      <c r="A1316" s="4" t="s">
        <v>93</v>
      </c>
      <c r="B1316" s="4" t="str">
        <f>IF(C1316=0,"&lt;BLANK&gt;",Basisgegevens!$F$3)</f>
        <v>&lt;BLANK&gt;</v>
      </c>
      <c r="C1316" s="4">
        <f>tussenblad!E1305</f>
        <v>0</v>
      </c>
      <c r="D1316" s="4">
        <f>tussenblad!H1305</f>
        <v>0</v>
      </c>
      <c r="E1316" s="25">
        <f>tussenblad!N1305</f>
        <v>0</v>
      </c>
      <c r="F1316" s="4">
        <f>tussenblad!O1305</f>
        <v>0</v>
      </c>
      <c r="G1316" s="4">
        <f>tussenblad!P1305</f>
        <v>0</v>
      </c>
      <c r="H1316" s="25">
        <f>tussenblad!BT1305</f>
        <v>0</v>
      </c>
      <c r="I1316" s="4">
        <f>tussenblad!Q1305</f>
        <v>0</v>
      </c>
      <c r="J1316" s="26">
        <f>tussenblad!R1305</f>
        <v>0</v>
      </c>
      <c r="K1316" s="4">
        <f>IF(tussenblad!$F1305="HC","",tussenblad!F1305)</f>
        <v>0</v>
      </c>
      <c r="L1316" s="4">
        <f>IF(tussenblad!$F1305="HC",1,0)</f>
        <v>0</v>
      </c>
      <c r="M1316" s="4" t="str">
        <f>IF(tussenblad!V1305="Uit",2,"")</f>
        <v/>
      </c>
      <c r="N1316" s="4">
        <f>tussenblad!W1305</f>
        <v>0</v>
      </c>
      <c r="O1316" s="4">
        <f>tussenblad!BV1305</f>
        <v>0</v>
      </c>
      <c r="P1316" s="4">
        <f>tussenblad!BW1305</f>
        <v>0</v>
      </c>
      <c r="Q1316" s="4">
        <f>tussenblad!BX1305</f>
        <v>0</v>
      </c>
      <c r="R1316" s="4">
        <f>tussenblad!BY1305</f>
        <v>0</v>
      </c>
      <c r="S1316" s="4">
        <f>tussenblad!BZ1305</f>
        <v>0</v>
      </c>
      <c r="T1316" s="4">
        <f>tussenblad!CA1305</f>
        <v>0</v>
      </c>
      <c r="U1316" s="4">
        <f>tussenblad!CB1305</f>
        <v>0</v>
      </c>
      <c r="V1316" s="4">
        <f>tussenblad!CC1305</f>
        <v>0</v>
      </c>
      <c r="W1316" s="4" t="s">
        <v>94</v>
      </c>
      <c r="X1316" s="4" t="s">
        <v>94</v>
      </c>
      <c r="Y1316" s="4" t="s">
        <v>94</v>
      </c>
      <c r="Z1316" s="4" t="s">
        <v>95</v>
      </c>
      <c r="AA1316" s="4" t="s">
        <v>95</v>
      </c>
      <c r="AB1316" s="4" t="s">
        <v>95</v>
      </c>
      <c r="AC1316" s="4" t="s">
        <v>91</v>
      </c>
      <c r="AD1316" s="4" t="s">
        <v>91</v>
      </c>
      <c r="AE1316" s="4">
        <v>0</v>
      </c>
      <c r="AF1316" s="4">
        <v>0</v>
      </c>
      <c r="AG1316" s="4">
        <f>tussenblad!J1305</f>
        <v>0</v>
      </c>
      <c r="AH1316" s="4">
        <f>tussenblad!I1305</f>
        <v>0</v>
      </c>
    </row>
    <row r="1317" spans="1:34" x14ac:dyDescent="0.2">
      <c r="A1317" s="4" t="s">
        <v>93</v>
      </c>
      <c r="B1317" s="4" t="str">
        <f>IF(C1317=0,"&lt;BLANK&gt;",Basisgegevens!$F$3)</f>
        <v>&lt;BLANK&gt;</v>
      </c>
      <c r="C1317" s="4">
        <f>tussenblad!E1306</f>
        <v>0</v>
      </c>
      <c r="D1317" s="4">
        <f>tussenblad!H1306</f>
        <v>0</v>
      </c>
      <c r="E1317" s="25">
        <f>tussenblad!N1306</f>
        <v>0</v>
      </c>
      <c r="F1317" s="4">
        <f>tussenblad!O1306</f>
        <v>0</v>
      </c>
      <c r="G1317" s="4">
        <f>tussenblad!P1306</f>
        <v>0</v>
      </c>
      <c r="H1317" s="25">
        <f>tussenblad!BT1306</f>
        <v>0</v>
      </c>
      <c r="I1317" s="4">
        <f>tussenblad!Q1306</f>
        <v>0</v>
      </c>
      <c r="J1317" s="26">
        <f>tussenblad!R1306</f>
        <v>0</v>
      </c>
      <c r="K1317" s="4">
        <f>IF(tussenblad!$F1306="HC","",tussenblad!F1306)</f>
        <v>0</v>
      </c>
      <c r="L1317" s="4">
        <f>IF(tussenblad!$F1306="HC",1,0)</f>
        <v>0</v>
      </c>
      <c r="M1317" s="4" t="str">
        <f>IF(tussenblad!V1306="Uit",2,"")</f>
        <v/>
      </c>
      <c r="N1317" s="4">
        <f>tussenblad!W1306</f>
        <v>0</v>
      </c>
      <c r="O1317" s="4">
        <f>tussenblad!BV1306</f>
        <v>0</v>
      </c>
      <c r="P1317" s="4">
        <f>tussenblad!BW1306</f>
        <v>0</v>
      </c>
      <c r="Q1317" s="4">
        <f>tussenblad!BX1306</f>
        <v>0</v>
      </c>
      <c r="R1317" s="4">
        <f>tussenblad!BY1306</f>
        <v>0</v>
      </c>
      <c r="S1317" s="4">
        <f>tussenblad!BZ1306</f>
        <v>0</v>
      </c>
      <c r="T1317" s="4">
        <f>tussenblad!CA1306</f>
        <v>0</v>
      </c>
      <c r="U1317" s="4">
        <f>tussenblad!CB1306</f>
        <v>0</v>
      </c>
      <c r="V1317" s="4">
        <f>tussenblad!CC1306</f>
        <v>0</v>
      </c>
      <c r="W1317" s="4" t="s">
        <v>94</v>
      </c>
      <c r="X1317" s="4" t="s">
        <v>94</v>
      </c>
      <c r="Y1317" s="4" t="s">
        <v>94</v>
      </c>
      <c r="Z1317" s="4" t="s">
        <v>95</v>
      </c>
      <c r="AA1317" s="4" t="s">
        <v>95</v>
      </c>
      <c r="AB1317" s="4" t="s">
        <v>95</v>
      </c>
      <c r="AC1317" s="4" t="s">
        <v>91</v>
      </c>
      <c r="AD1317" s="4" t="s">
        <v>91</v>
      </c>
      <c r="AE1317" s="4">
        <v>0</v>
      </c>
      <c r="AF1317" s="4">
        <v>0</v>
      </c>
      <c r="AG1317" s="4">
        <f>tussenblad!J1306</f>
        <v>0</v>
      </c>
      <c r="AH1317" s="4">
        <f>tussenblad!I1306</f>
        <v>0</v>
      </c>
    </row>
    <row r="1318" spans="1:34" x14ac:dyDescent="0.2">
      <c r="A1318" s="4" t="s">
        <v>93</v>
      </c>
      <c r="B1318" s="4" t="str">
        <f>IF(C1318=0,"&lt;BLANK&gt;",Basisgegevens!$F$3)</f>
        <v>&lt;BLANK&gt;</v>
      </c>
      <c r="C1318" s="4">
        <f>tussenblad!E1307</f>
        <v>0</v>
      </c>
      <c r="D1318" s="4">
        <f>tussenblad!H1307</f>
        <v>0</v>
      </c>
      <c r="E1318" s="25">
        <f>tussenblad!N1307</f>
        <v>0</v>
      </c>
      <c r="F1318" s="4">
        <f>tussenblad!O1307</f>
        <v>0</v>
      </c>
      <c r="G1318" s="4">
        <f>tussenblad!P1307</f>
        <v>0</v>
      </c>
      <c r="H1318" s="25">
        <f>tussenblad!BT1307</f>
        <v>0</v>
      </c>
      <c r="I1318" s="4">
        <f>tussenblad!Q1307</f>
        <v>0</v>
      </c>
      <c r="J1318" s="26">
        <f>tussenblad!R1307</f>
        <v>0</v>
      </c>
      <c r="K1318" s="4">
        <f>IF(tussenblad!$F1307="HC","",tussenblad!F1307)</f>
        <v>0</v>
      </c>
      <c r="L1318" s="4">
        <f>IF(tussenblad!$F1307="HC",1,0)</f>
        <v>0</v>
      </c>
      <c r="M1318" s="4" t="str">
        <f>IF(tussenblad!V1307="Uit",2,"")</f>
        <v/>
      </c>
      <c r="N1318" s="4">
        <f>tussenblad!W1307</f>
        <v>0</v>
      </c>
      <c r="O1318" s="4">
        <f>tussenblad!BV1307</f>
        <v>0</v>
      </c>
      <c r="P1318" s="4">
        <f>tussenblad!BW1307</f>
        <v>0</v>
      </c>
      <c r="Q1318" s="4">
        <f>tussenblad!BX1307</f>
        <v>0</v>
      </c>
      <c r="R1318" s="4">
        <f>tussenblad!BY1307</f>
        <v>0</v>
      </c>
      <c r="S1318" s="4">
        <f>tussenblad!BZ1307</f>
        <v>0</v>
      </c>
      <c r="T1318" s="4">
        <f>tussenblad!CA1307</f>
        <v>0</v>
      </c>
      <c r="U1318" s="4">
        <f>tussenblad!CB1307</f>
        <v>0</v>
      </c>
      <c r="V1318" s="4">
        <f>tussenblad!CC1307</f>
        <v>0</v>
      </c>
      <c r="W1318" s="4" t="s">
        <v>94</v>
      </c>
      <c r="X1318" s="4" t="s">
        <v>94</v>
      </c>
      <c r="Y1318" s="4" t="s">
        <v>94</v>
      </c>
      <c r="Z1318" s="4" t="s">
        <v>95</v>
      </c>
      <c r="AA1318" s="4" t="s">
        <v>95</v>
      </c>
      <c r="AB1318" s="4" t="s">
        <v>95</v>
      </c>
      <c r="AC1318" s="4" t="s">
        <v>91</v>
      </c>
      <c r="AD1318" s="4" t="s">
        <v>91</v>
      </c>
      <c r="AE1318" s="4">
        <v>0</v>
      </c>
      <c r="AF1318" s="4">
        <v>0</v>
      </c>
      <c r="AG1318" s="4">
        <f>tussenblad!J1307</f>
        <v>0</v>
      </c>
      <c r="AH1318" s="4">
        <f>tussenblad!I1307</f>
        <v>0</v>
      </c>
    </row>
    <row r="1319" spans="1:34" x14ac:dyDescent="0.2">
      <c r="A1319" s="4" t="s">
        <v>93</v>
      </c>
      <c r="B1319" s="4" t="str">
        <f>IF(C1319=0,"&lt;BLANK&gt;",Basisgegevens!$F$3)</f>
        <v>&lt;BLANK&gt;</v>
      </c>
      <c r="C1319" s="4">
        <f>tussenblad!E1308</f>
        <v>0</v>
      </c>
      <c r="D1319" s="4">
        <f>tussenblad!H1308</f>
        <v>0</v>
      </c>
      <c r="E1319" s="25">
        <f>tussenblad!N1308</f>
        <v>0</v>
      </c>
      <c r="F1319" s="4">
        <f>tussenblad!O1308</f>
        <v>0</v>
      </c>
      <c r="G1319" s="4">
        <f>tussenblad!P1308</f>
        <v>0</v>
      </c>
      <c r="H1319" s="25">
        <f>tussenblad!BT1308</f>
        <v>0</v>
      </c>
      <c r="I1319" s="4">
        <f>tussenblad!Q1308</f>
        <v>0</v>
      </c>
      <c r="J1319" s="26">
        <f>tussenblad!R1308</f>
        <v>0</v>
      </c>
      <c r="K1319" s="4">
        <f>IF(tussenblad!$F1308="HC","",tussenblad!F1308)</f>
        <v>0</v>
      </c>
      <c r="L1319" s="4">
        <f>IF(tussenblad!$F1308="HC",1,0)</f>
        <v>0</v>
      </c>
      <c r="M1319" s="4" t="str">
        <f>IF(tussenblad!V1308="Uit",2,"")</f>
        <v/>
      </c>
      <c r="N1319" s="4">
        <f>tussenblad!W1308</f>
        <v>0</v>
      </c>
      <c r="O1319" s="4">
        <f>tussenblad!BV1308</f>
        <v>0</v>
      </c>
      <c r="P1319" s="4">
        <f>tussenblad!BW1308</f>
        <v>0</v>
      </c>
      <c r="Q1319" s="4">
        <f>tussenblad!BX1308</f>
        <v>0</v>
      </c>
      <c r="R1319" s="4">
        <f>tussenblad!BY1308</f>
        <v>0</v>
      </c>
      <c r="S1319" s="4">
        <f>tussenblad!BZ1308</f>
        <v>0</v>
      </c>
      <c r="T1319" s="4">
        <f>tussenblad!CA1308</f>
        <v>0</v>
      </c>
      <c r="U1319" s="4">
        <f>tussenblad!CB1308</f>
        <v>0</v>
      </c>
      <c r="V1319" s="4">
        <f>tussenblad!CC1308</f>
        <v>0</v>
      </c>
      <c r="W1319" s="4" t="s">
        <v>94</v>
      </c>
      <c r="X1319" s="4" t="s">
        <v>94</v>
      </c>
      <c r="Y1319" s="4" t="s">
        <v>94</v>
      </c>
      <c r="Z1319" s="4" t="s">
        <v>95</v>
      </c>
      <c r="AA1319" s="4" t="s">
        <v>95</v>
      </c>
      <c r="AB1319" s="4" t="s">
        <v>95</v>
      </c>
      <c r="AC1319" s="4" t="s">
        <v>91</v>
      </c>
      <c r="AD1319" s="4" t="s">
        <v>91</v>
      </c>
      <c r="AE1319" s="4">
        <v>0</v>
      </c>
      <c r="AF1319" s="4">
        <v>0</v>
      </c>
      <c r="AG1319" s="4">
        <f>tussenblad!J1308</f>
        <v>0</v>
      </c>
      <c r="AH1319" s="4">
        <f>tussenblad!I1308</f>
        <v>0</v>
      </c>
    </row>
    <row r="1320" spans="1:34" x14ac:dyDescent="0.2">
      <c r="A1320" s="4" t="s">
        <v>93</v>
      </c>
      <c r="B1320" s="4" t="str">
        <f>IF(C1320=0,"&lt;BLANK&gt;",Basisgegevens!$F$3)</f>
        <v>&lt;BLANK&gt;</v>
      </c>
      <c r="C1320" s="4">
        <f>tussenblad!E1309</f>
        <v>0</v>
      </c>
      <c r="D1320" s="4">
        <f>tussenblad!H1309</f>
        <v>0</v>
      </c>
      <c r="E1320" s="25">
        <f>tussenblad!N1309</f>
        <v>0</v>
      </c>
      <c r="F1320" s="4">
        <f>tussenblad!O1309</f>
        <v>0</v>
      </c>
      <c r="G1320" s="4">
        <f>tussenblad!P1309</f>
        <v>0</v>
      </c>
      <c r="H1320" s="25">
        <f>tussenblad!BT1309</f>
        <v>0</v>
      </c>
      <c r="I1320" s="4">
        <f>tussenblad!Q1309</f>
        <v>0</v>
      </c>
      <c r="J1320" s="26">
        <f>tussenblad!R1309</f>
        <v>0</v>
      </c>
      <c r="K1320" s="4">
        <f>IF(tussenblad!$F1309="HC","",tussenblad!F1309)</f>
        <v>0</v>
      </c>
      <c r="L1320" s="4">
        <f>IF(tussenblad!$F1309="HC",1,0)</f>
        <v>0</v>
      </c>
      <c r="M1320" s="4" t="str">
        <f>IF(tussenblad!V1309="Uit",2,"")</f>
        <v/>
      </c>
      <c r="N1320" s="4">
        <f>tussenblad!W1309</f>
        <v>0</v>
      </c>
      <c r="O1320" s="4">
        <f>tussenblad!BV1309</f>
        <v>0</v>
      </c>
      <c r="P1320" s="4">
        <f>tussenblad!BW1309</f>
        <v>0</v>
      </c>
      <c r="Q1320" s="4">
        <f>tussenblad!BX1309</f>
        <v>0</v>
      </c>
      <c r="R1320" s="4">
        <f>tussenblad!BY1309</f>
        <v>0</v>
      </c>
      <c r="S1320" s="4">
        <f>tussenblad!BZ1309</f>
        <v>0</v>
      </c>
      <c r="T1320" s="4">
        <f>tussenblad!CA1309</f>
        <v>0</v>
      </c>
      <c r="U1320" s="4">
        <f>tussenblad!CB1309</f>
        <v>0</v>
      </c>
      <c r="V1320" s="4">
        <f>tussenblad!CC1309</f>
        <v>0</v>
      </c>
      <c r="W1320" s="4" t="s">
        <v>94</v>
      </c>
      <c r="X1320" s="4" t="s">
        <v>94</v>
      </c>
      <c r="Y1320" s="4" t="s">
        <v>94</v>
      </c>
      <c r="Z1320" s="4" t="s">
        <v>95</v>
      </c>
      <c r="AA1320" s="4" t="s">
        <v>95</v>
      </c>
      <c r="AB1320" s="4" t="s">
        <v>95</v>
      </c>
      <c r="AC1320" s="4" t="s">
        <v>91</v>
      </c>
      <c r="AD1320" s="4" t="s">
        <v>91</v>
      </c>
      <c r="AE1320" s="4">
        <v>0</v>
      </c>
      <c r="AF1320" s="4">
        <v>0</v>
      </c>
      <c r="AG1320" s="4">
        <f>tussenblad!J1309</f>
        <v>0</v>
      </c>
      <c r="AH1320" s="4">
        <f>tussenblad!I1309</f>
        <v>0</v>
      </c>
    </row>
    <row r="1321" spans="1:34" x14ac:dyDescent="0.2">
      <c r="A1321" s="4" t="s">
        <v>93</v>
      </c>
      <c r="B1321" s="4" t="str">
        <f>IF(C1321=0,"&lt;BLANK&gt;",Basisgegevens!$F$3)</f>
        <v>&lt;BLANK&gt;</v>
      </c>
      <c r="C1321" s="4">
        <f>tussenblad!E1310</f>
        <v>0</v>
      </c>
      <c r="D1321" s="4">
        <f>tussenblad!H1310</f>
        <v>0</v>
      </c>
      <c r="E1321" s="25">
        <f>tussenblad!N1310</f>
        <v>0</v>
      </c>
      <c r="F1321" s="4">
        <f>tussenblad!O1310</f>
        <v>0</v>
      </c>
      <c r="G1321" s="4">
        <f>tussenblad!P1310</f>
        <v>0</v>
      </c>
      <c r="H1321" s="25">
        <f>tussenblad!BT1310</f>
        <v>0</v>
      </c>
      <c r="I1321" s="4">
        <f>tussenblad!Q1310</f>
        <v>0</v>
      </c>
      <c r="J1321" s="26">
        <f>tussenblad!R1310</f>
        <v>0</v>
      </c>
      <c r="K1321" s="4">
        <f>IF(tussenblad!$F1310="HC","",tussenblad!F1310)</f>
        <v>0</v>
      </c>
      <c r="L1321" s="4">
        <f>IF(tussenblad!$F1310="HC",1,0)</f>
        <v>0</v>
      </c>
      <c r="M1321" s="4" t="str">
        <f>IF(tussenblad!V1310="Uit",2,"")</f>
        <v/>
      </c>
      <c r="N1321" s="4">
        <f>tussenblad!W1310</f>
        <v>0</v>
      </c>
      <c r="O1321" s="4">
        <f>tussenblad!BV1310</f>
        <v>0</v>
      </c>
      <c r="P1321" s="4">
        <f>tussenblad!BW1310</f>
        <v>0</v>
      </c>
      <c r="Q1321" s="4">
        <f>tussenblad!BX1310</f>
        <v>0</v>
      </c>
      <c r="R1321" s="4">
        <f>tussenblad!BY1310</f>
        <v>0</v>
      </c>
      <c r="S1321" s="4">
        <f>tussenblad!BZ1310</f>
        <v>0</v>
      </c>
      <c r="T1321" s="4">
        <f>tussenblad!CA1310</f>
        <v>0</v>
      </c>
      <c r="U1321" s="4">
        <f>tussenblad!CB1310</f>
        <v>0</v>
      </c>
      <c r="V1321" s="4">
        <f>tussenblad!CC1310</f>
        <v>0</v>
      </c>
      <c r="W1321" s="4" t="s">
        <v>94</v>
      </c>
      <c r="X1321" s="4" t="s">
        <v>94</v>
      </c>
      <c r="Y1321" s="4" t="s">
        <v>94</v>
      </c>
      <c r="Z1321" s="4" t="s">
        <v>95</v>
      </c>
      <c r="AA1321" s="4" t="s">
        <v>95</v>
      </c>
      <c r="AB1321" s="4" t="s">
        <v>95</v>
      </c>
      <c r="AC1321" s="4" t="s">
        <v>91</v>
      </c>
      <c r="AD1321" s="4" t="s">
        <v>91</v>
      </c>
      <c r="AE1321" s="4">
        <v>0</v>
      </c>
      <c r="AF1321" s="4">
        <v>0</v>
      </c>
      <c r="AG1321" s="4">
        <f>tussenblad!J1310</f>
        <v>0</v>
      </c>
      <c r="AH1321" s="4">
        <f>tussenblad!I1310</f>
        <v>0</v>
      </c>
    </row>
    <row r="1322" spans="1:34" x14ac:dyDescent="0.2">
      <c r="A1322" s="4" t="s">
        <v>93</v>
      </c>
      <c r="B1322" s="4" t="str">
        <f>IF(C1322=0,"&lt;BLANK&gt;",Basisgegevens!$F$3)</f>
        <v>&lt;BLANK&gt;</v>
      </c>
      <c r="C1322" s="4">
        <f>tussenblad!E1311</f>
        <v>0</v>
      </c>
      <c r="D1322" s="4">
        <f>tussenblad!H1311</f>
        <v>0</v>
      </c>
      <c r="E1322" s="25">
        <f>tussenblad!N1311</f>
        <v>0</v>
      </c>
      <c r="F1322" s="4">
        <f>tussenblad!O1311</f>
        <v>0</v>
      </c>
      <c r="G1322" s="4">
        <f>tussenblad!P1311</f>
        <v>0</v>
      </c>
      <c r="H1322" s="25">
        <f>tussenblad!BT1311</f>
        <v>0</v>
      </c>
      <c r="I1322" s="4">
        <f>tussenblad!Q1311</f>
        <v>0</v>
      </c>
      <c r="J1322" s="26">
        <f>tussenblad!R1311</f>
        <v>0</v>
      </c>
      <c r="K1322" s="4">
        <f>IF(tussenblad!$F1311="HC","",tussenblad!F1311)</f>
        <v>0</v>
      </c>
      <c r="L1322" s="4">
        <f>IF(tussenblad!$F1311="HC",1,0)</f>
        <v>0</v>
      </c>
      <c r="M1322" s="4" t="str">
        <f>IF(tussenblad!V1311="Uit",2,"")</f>
        <v/>
      </c>
      <c r="N1322" s="4">
        <f>tussenblad!W1311</f>
        <v>0</v>
      </c>
      <c r="O1322" s="4">
        <f>tussenblad!BV1311</f>
        <v>0</v>
      </c>
      <c r="P1322" s="4">
        <f>tussenblad!BW1311</f>
        <v>0</v>
      </c>
      <c r="Q1322" s="4">
        <f>tussenblad!BX1311</f>
        <v>0</v>
      </c>
      <c r="R1322" s="4">
        <f>tussenblad!BY1311</f>
        <v>0</v>
      </c>
      <c r="S1322" s="4">
        <f>tussenblad!BZ1311</f>
        <v>0</v>
      </c>
      <c r="T1322" s="4">
        <f>tussenblad!CA1311</f>
        <v>0</v>
      </c>
      <c r="U1322" s="4">
        <f>tussenblad!CB1311</f>
        <v>0</v>
      </c>
      <c r="V1322" s="4">
        <f>tussenblad!CC1311</f>
        <v>0</v>
      </c>
      <c r="W1322" s="4" t="s">
        <v>94</v>
      </c>
      <c r="X1322" s="4" t="s">
        <v>94</v>
      </c>
      <c r="Y1322" s="4" t="s">
        <v>94</v>
      </c>
      <c r="Z1322" s="4" t="s">
        <v>95</v>
      </c>
      <c r="AA1322" s="4" t="s">
        <v>95</v>
      </c>
      <c r="AB1322" s="4" t="s">
        <v>95</v>
      </c>
      <c r="AC1322" s="4" t="s">
        <v>91</v>
      </c>
      <c r="AD1322" s="4" t="s">
        <v>91</v>
      </c>
      <c r="AE1322" s="4">
        <v>0</v>
      </c>
      <c r="AF1322" s="4">
        <v>0</v>
      </c>
      <c r="AG1322" s="4">
        <f>tussenblad!J1311</f>
        <v>0</v>
      </c>
      <c r="AH1322" s="4">
        <f>tussenblad!I1311</f>
        <v>0</v>
      </c>
    </row>
    <row r="1323" spans="1:34" x14ac:dyDescent="0.2">
      <c r="A1323" s="4" t="s">
        <v>93</v>
      </c>
      <c r="B1323" s="4" t="str">
        <f>IF(C1323=0,"&lt;BLANK&gt;",Basisgegevens!$F$3)</f>
        <v>&lt;BLANK&gt;</v>
      </c>
      <c r="C1323" s="4">
        <f>tussenblad!E1312</f>
        <v>0</v>
      </c>
      <c r="D1323" s="4">
        <f>tussenblad!H1312</f>
        <v>0</v>
      </c>
      <c r="E1323" s="25">
        <f>tussenblad!N1312</f>
        <v>0</v>
      </c>
      <c r="F1323" s="4">
        <f>tussenblad!O1312</f>
        <v>0</v>
      </c>
      <c r="G1323" s="4">
        <f>tussenblad!P1312</f>
        <v>0</v>
      </c>
      <c r="H1323" s="25">
        <f>tussenblad!BT1312</f>
        <v>0</v>
      </c>
      <c r="I1323" s="4">
        <f>tussenblad!Q1312</f>
        <v>0</v>
      </c>
      <c r="J1323" s="26">
        <f>tussenblad!R1312</f>
        <v>0</v>
      </c>
      <c r="K1323" s="4">
        <f>IF(tussenblad!$F1312="HC","",tussenblad!F1312)</f>
        <v>0</v>
      </c>
      <c r="L1323" s="4">
        <f>IF(tussenblad!$F1312="HC",1,0)</f>
        <v>0</v>
      </c>
      <c r="M1323" s="4" t="str">
        <f>IF(tussenblad!V1312="Uit",2,"")</f>
        <v/>
      </c>
      <c r="N1323" s="4">
        <f>tussenblad!W1312</f>
        <v>0</v>
      </c>
      <c r="O1323" s="4">
        <f>tussenblad!BV1312</f>
        <v>0</v>
      </c>
      <c r="P1323" s="4">
        <f>tussenblad!BW1312</f>
        <v>0</v>
      </c>
      <c r="Q1323" s="4">
        <f>tussenblad!BX1312</f>
        <v>0</v>
      </c>
      <c r="R1323" s="4">
        <f>tussenblad!BY1312</f>
        <v>0</v>
      </c>
      <c r="S1323" s="4">
        <f>tussenblad!BZ1312</f>
        <v>0</v>
      </c>
      <c r="T1323" s="4">
        <f>tussenblad!CA1312</f>
        <v>0</v>
      </c>
      <c r="U1323" s="4">
        <f>tussenblad!CB1312</f>
        <v>0</v>
      </c>
      <c r="V1323" s="4">
        <f>tussenblad!CC1312</f>
        <v>0</v>
      </c>
      <c r="W1323" s="4" t="s">
        <v>94</v>
      </c>
      <c r="X1323" s="4" t="s">
        <v>94</v>
      </c>
      <c r="Y1323" s="4" t="s">
        <v>94</v>
      </c>
      <c r="Z1323" s="4" t="s">
        <v>95</v>
      </c>
      <c r="AA1323" s="4" t="s">
        <v>95</v>
      </c>
      <c r="AB1323" s="4" t="s">
        <v>95</v>
      </c>
      <c r="AC1323" s="4" t="s">
        <v>91</v>
      </c>
      <c r="AD1323" s="4" t="s">
        <v>91</v>
      </c>
      <c r="AE1323" s="4">
        <v>0</v>
      </c>
      <c r="AF1323" s="4">
        <v>0</v>
      </c>
      <c r="AG1323" s="4">
        <f>tussenblad!J1312</f>
        <v>0</v>
      </c>
      <c r="AH1323" s="4">
        <f>tussenblad!I1312</f>
        <v>0</v>
      </c>
    </row>
    <row r="1324" spans="1:34" x14ac:dyDescent="0.2">
      <c r="A1324" s="4" t="s">
        <v>93</v>
      </c>
      <c r="B1324" s="4" t="str">
        <f>IF(C1324=0,"&lt;BLANK&gt;",Basisgegevens!$F$3)</f>
        <v>&lt;BLANK&gt;</v>
      </c>
      <c r="C1324" s="4">
        <f>tussenblad!E1313</f>
        <v>0</v>
      </c>
      <c r="D1324" s="4">
        <f>tussenblad!H1313</f>
        <v>0</v>
      </c>
      <c r="E1324" s="25">
        <f>tussenblad!N1313</f>
        <v>0</v>
      </c>
      <c r="F1324" s="4">
        <f>tussenblad!O1313</f>
        <v>0</v>
      </c>
      <c r="G1324" s="4">
        <f>tussenblad!P1313</f>
        <v>0</v>
      </c>
      <c r="H1324" s="25">
        <f>tussenblad!BT1313</f>
        <v>0</v>
      </c>
      <c r="I1324" s="4">
        <f>tussenblad!Q1313</f>
        <v>0</v>
      </c>
      <c r="J1324" s="26">
        <f>tussenblad!R1313</f>
        <v>0</v>
      </c>
      <c r="K1324" s="4">
        <f>IF(tussenblad!$F1313="HC","",tussenblad!F1313)</f>
        <v>0</v>
      </c>
      <c r="L1324" s="4">
        <f>IF(tussenblad!$F1313="HC",1,0)</f>
        <v>0</v>
      </c>
      <c r="M1324" s="4" t="str">
        <f>IF(tussenblad!V1313="Uit",2,"")</f>
        <v/>
      </c>
      <c r="N1324" s="4">
        <f>tussenblad!W1313</f>
        <v>0</v>
      </c>
      <c r="O1324" s="4">
        <f>tussenblad!BV1313</f>
        <v>0</v>
      </c>
      <c r="P1324" s="4">
        <f>tussenblad!BW1313</f>
        <v>0</v>
      </c>
      <c r="Q1324" s="4">
        <f>tussenblad!BX1313</f>
        <v>0</v>
      </c>
      <c r="R1324" s="4">
        <f>tussenblad!BY1313</f>
        <v>0</v>
      </c>
      <c r="S1324" s="4">
        <f>tussenblad!BZ1313</f>
        <v>0</v>
      </c>
      <c r="T1324" s="4">
        <f>tussenblad!CA1313</f>
        <v>0</v>
      </c>
      <c r="U1324" s="4">
        <f>tussenblad!CB1313</f>
        <v>0</v>
      </c>
      <c r="V1324" s="4">
        <f>tussenblad!CC1313</f>
        <v>0</v>
      </c>
      <c r="W1324" s="4" t="s">
        <v>94</v>
      </c>
      <c r="X1324" s="4" t="s">
        <v>94</v>
      </c>
      <c r="Y1324" s="4" t="s">
        <v>94</v>
      </c>
      <c r="Z1324" s="4" t="s">
        <v>95</v>
      </c>
      <c r="AA1324" s="4" t="s">
        <v>95</v>
      </c>
      <c r="AB1324" s="4" t="s">
        <v>95</v>
      </c>
      <c r="AC1324" s="4" t="s">
        <v>91</v>
      </c>
      <c r="AD1324" s="4" t="s">
        <v>91</v>
      </c>
      <c r="AE1324" s="4">
        <v>0</v>
      </c>
      <c r="AF1324" s="4">
        <v>0</v>
      </c>
      <c r="AG1324" s="4">
        <f>tussenblad!J1313</f>
        <v>0</v>
      </c>
      <c r="AH1324" s="4">
        <f>tussenblad!I1313</f>
        <v>0</v>
      </c>
    </row>
    <row r="1325" spans="1:34" x14ac:dyDescent="0.2">
      <c r="A1325" s="4" t="s">
        <v>93</v>
      </c>
      <c r="B1325" s="4" t="str">
        <f>IF(C1325=0,"&lt;BLANK&gt;",Basisgegevens!$F$3)</f>
        <v>&lt;BLANK&gt;</v>
      </c>
      <c r="C1325" s="4">
        <f>tussenblad!E1314</f>
        <v>0</v>
      </c>
      <c r="D1325" s="4">
        <f>tussenblad!H1314</f>
        <v>0</v>
      </c>
      <c r="E1325" s="25">
        <f>tussenblad!N1314</f>
        <v>0</v>
      </c>
      <c r="F1325" s="4">
        <f>tussenblad!O1314</f>
        <v>0</v>
      </c>
      <c r="G1325" s="4">
        <f>tussenblad!P1314</f>
        <v>0</v>
      </c>
      <c r="H1325" s="25">
        <f>tussenblad!BT1314</f>
        <v>0</v>
      </c>
      <c r="I1325" s="4">
        <f>tussenblad!Q1314</f>
        <v>0</v>
      </c>
      <c r="J1325" s="26">
        <f>tussenblad!R1314</f>
        <v>0</v>
      </c>
      <c r="K1325" s="4">
        <f>IF(tussenblad!$F1314="HC","",tussenblad!F1314)</f>
        <v>0</v>
      </c>
      <c r="L1325" s="4">
        <f>IF(tussenblad!$F1314="HC",1,0)</f>
        <v>0</v>
      </c>
      <c r="M1325" s="4" t="str">
        <f>IF(tussenblad!V1314="Uit",2,"")</f>
        <v/>
      </c>
      <c r="N1325" s="4">
        <f>tussenblad!W1314</f>
        <v>0</v>
      </c>
      <c r="O1325" s="4">
        <f>tussenblad!BV1314</f>
        <v>0</v>
      </c>
      <c r="P1325" s="4">
        <f>tussenblad!BW1314</f>
        <v>0</v>
      </c>
      <c r="Q1325" s="4">
        <f>tussenblad!BX1314</f>
        <v>0</v>
      </c>
      <c r="R1325" s="4">
        <f>tussenblad!BY1314</f>
        <v>0</v>
      </c>
      <c r="S1325" s="4">
        <f>tussenblad!BZ1314</f>
        <v>0</v>
      </c>
      <c r="T1325" s="4">
        <f>tussenblad!CA1314</f>
        <v>0</v>
      </c>
      <c r="U1325" s="4">
        <f>tussenblad!CB1314</f>
        <v>0</v>
      </c>
      <c r="V1325" s="4">
        <f>tussenblad!CC1314</f>
        <v>0</v>
      </c>
      <c r="W1325" s="4" t="s">
        <v>94</v>
      </c>
      <c r="X1325" s="4" t="s">
        <v>94</v>
      </c>
      <c r="Y1325" s="4" t="s">
        <v>94</v>
      </c>
      <c r="Z1325" s="4" t="s">
        <v>95</v>
      </c>
      <c r="AA1325" s="4" t="s">
        <v>95</v>
      </c>
      <c r="AB1325" s="4" t="s">
        <v>95</v>
      </c>
      <c r="AC1325" s="4" t="s">
        <v>91</v>
      </c>
      <c r="AD1325" s="4" t="s">
        <v>91</v>
      </c>
      <c r="AE1325" s="4">
        <v>0</v>
      </c>
      <c r="AF1325" s="4">
        <v>0</v>
      </c>
      <c r="AG1325" s="4">
        <f>tussenblad!J1314</f>
        <v>0</v>
      </c>
      <c r="AH1325" s="4">
        <f>tussenblad!I1314</f>
        <v>0</v>
      </c>
    </row>
    <row r="1326" spans="1:34" x14ac:dyDescent="0.2">
      <c r="A1326" s="4" t="s">
        <v>93</v>
      </c>
      <c r="B1326" s="4" t="str">
        <f>IF(C1326=0,"&lt;BLANK&gt;",Basisgegevens!$F$3)</f>
        <v>&lt;BLANK&gt;</v>
      </c>
      <c r="C1326" s="4">
        <f>tussenblad!E1315</f>
        <v>0</v>
      </c>
      <c r="D1326" s="4">
        <f>tussenblad!H1315</f>
        <v>0</v>
      </c>
      <c r="E1326" s="25">
        <f>tussenblad!N1315</f>
        <v>0</v>
      </c>
      <c r="F1326" s="4">
        <f>tussenblad!O1315</f>
        <v>0</v>
      </c>
      <c r="G1326" s="4">
        <f>tussenblad!P1315</f>
        <v>0</v>
      </c>
      <c r="H1326" s="25">
        <f>tussenblad!BT1315</f>
        <v>0</v>
      </c>
      <c r="I1326" s="4">
        <f>tussenblad!Q1315</f>
        <v>0</v>
      </c>
      <c r="J1326" s="26">
        <f>tussenblad!R1315</f>
        <v>0</v>
      </c>
      <c r="K1326" s="4">
        <f>IF(tussenblad!$F1315="HC","",tussenblad!F1315)</f>
        <v>0</v>
      </c>
      <c r="L1326" s="4">
        <f>IF(tussenblad!$F1315="HC",1,0)</f>
        <v>0</v>
      </c>
      <c r="M1326" s="4" t="str">
        <f>IF(tussenblad!V1315="Uit",2,"")</f>
        <v/>
      </c>
      <c r="N1326" s="4">
        <f>tussenblad!W1315</f>
        <v>0</v>
      </c>
      <c r="O1326" s="4">
        <f>tussenblad!BV1315</f>
        <v>0</v>
      </c>
      <c r="P1326" s="4">
        <f>tussenblad!BW1315</f>
        <v>0</v>
      </c>
      <c r="Q1326" s="4">
        <f>tussenblad!BX1315</f>
        <v>0</v>
      </c>
      <c r="R1326" s="4">
        <f>tussenblad!BY1315</f>
        <v>0</v>
      </c>
      <c r="S1326" s="4">
        <f>tussenblad!BZ1315</f>
        <v>0</v>
      </c>
      <c r="T1326" s="4">
        <f>tussenblad!CA1315</f>
        <v>0</v>
      </c>
      <c r="U1326" s="4">
        <f>tussenblad!CB1315</f>
        <v>0</v>
      </c>
      <c r="V1326" s="4">
        <f>tussenblad!CC1315</f>
        <v>0</v>
      </c>
      <c r="W1326" s="4" t="s">
        <v>94</v>
      </c>
      <c r="X1326" s="4" t="s">
        <v>94</v>
      </c>
      <c r="Y1326" s="4" t="s">
        <v>94</v>
      </c>
      <c r="Z1326" s="4" t="s">
        <v>95</v>
      </c>
      <c r="AA1326" s="4" t="s">
        <v>95</v>
      </c>
      <c r="AB1326" s="4" t="s">
        <v>95</v>
      </c>
      <c r="AC1326" s="4" t="s">
        <v>91</v>
      </c>
      <c r="AD1326" s="4" t="s">
        <v>91</v>
      </c>
      <c r="AE1326" s="4">
        <v>0</v>
      </c>
      <c r="AF1326" s="4">
        <v>0</v>
      </c>
      <c r="AG1326" s="4">
        <f>tussenblad!J1315</f>
        <v>0</v>
      </c>
      <c r="AH1326" s="4">
        <f>tussenblad!I1315</f>
        <v>0</v>
      </c>
    </row>
    <row r="1327" spans="1:34" x14ac:dyDescent="0.2">
      <c r="A1327" s="4" t="s">
        <v>93</v>
      </c>
      <c r="B1327" s="4" t="str">
        <f>IF(C1327=0,"&lt;BLANK&gt;",Basisgegevens!$F$3)</f>
        <v>&lt;BLANK&gt;</v>
      </c>
      <c r="C1327" s="4">
        <f>tussenblad!E1316</f>
        <v>0</v>
      </c>
      <c r="D1327" s="4">
        <f>tussenblad!H1316</f>
        <v>0</v>
      </c>
      <c r="E1327" s="25">
        <f>tussenblad!N1316</f>
        <v>0</v>
      </c>
      <c r="F1327" s="4">
        <f>tussenblad!O1316</f>
        <v>0</v>
      </c>
      <c r="G1327" s="4">
        <f>tussenblad!P1316</f>
        <v>0</v>
      </c>
      <c r="H1327" s="25">
        <f>tussenblad!BT1316</f>
        <v>0</v>
      </c>
      <c r="I1327" s="4">
        <f>tussenblad!Q1316</f>
        <v>0</v>
      </c>
      <c r="J1327" s="26">
        <f>tussenblad!R1316</f>
        <v>0</v>
      </c>
      <c r="K1327" s="4">
        <f>IF(tussenblad!$F1316="HC","",tussenblad!F1316)</f>
        <v>0</v>
      </c>
      <c r="L1327" s="4">
        <f>IF(tussenblad!$F1316="HC",1,0)</f>
        <v>0</v>
      </c>
      <c r="M1327" s="4" t="str">
        <f>IF(tussenblad!V1316="Uit",2,"")</f>
        <v/>
      </c>
      <c r="N1327" s="4">
        <f>tussenblad!W1316</f>
        <v>0</v>
      </c>
      <c r="O1327" s="4">
        <f>tussenblad!BV1316</f>
        <v>0</v>
      </c>
      <c r="P1327" s="4">
        <f>tussenblad!BW1316</f>
        <v>0</v>
      </c>
      <c r="Q1327" s="4">
        <f>tussenblad!BX1316</f>
        <v>0</v>
      </c>
      <c r="R1327" s="4">
        <f>tussenblad!BY1316</f>
        <v>0</v>
      </c>
      <c r="S1327" s="4">
        <f>tussenblad!BZ1316</f>
        <v>0</v>
      </c>
      <c r="T1327" s="4">
        <f>tussenblad!CA1316</f>
        <v>0</v>
      </c>
      <c r="U1327" s="4">
        <f>tussenblad!CB1316</f>
        <v>0</v>
      </c>
      <c r="V1327" s="4">
        <f>tussenblad!CC1316</f>
        <v>0</v>
      </c>
      <c r="W1327" s="4" t="s">
        <v>94</v>
      </c>
      <c r="X1327" s="4" t="s">
        <v>94</v>
      </c>
      <c r="Y1327" s="4" t="s">
        <v>94</v>
      </c>
      <c r="Z1327" s="4" t="s">
        <v>95</v>
      </c>
      <c r="AA1327" s="4" t="s">
        <v>95</v>
      </c>
      <c r="AB1327" s="4" t="s">
        <v>95</v>
      </c>
      <c r="AC1327" s="4" t="s">
        <v>91</v>
      </c>
      <c r="AD1327" s="4" t="s">
        <v>91</v>
      </c>
      <c r="AE1327" s="4">
        <v>0</v>
      </c>
      <c r="AF1327" s="4">
        <v>0</v>
      </c>
      <c r="AG1327" s="4">
        <f>tussenblad!J1316</f>
        <v>0</v>
      </c>
      <c r="AH1327" s="4">
        <f>tussenblad!I1316</f>
        <v>0</v>
      </c>
    </row>
    <row r="1328" spans="1:34" x14ac:dyDescent="0.2">
      <c r="A1328" s="4" t="s">
        <v>93</v>
      </c>
      <c r="B1328" s="4" t="str">
        <f>IF(C1328=0,"&lt;BLANK&gt;",Basisgegevens!$F$3)</f>
        <v>&lt;BLANK&gt;</v>
      </c>
      <c r="C1328" s="4">
        <f>tussenblad!E1317</f>
        <v>0</v>
      </c>
      <c r="D1328" s="4">
        <f>tussenblad!H1317</f>
        <v>0</v>
      </c>
      <c r="E1328" s="25">
        <f>tussenblad!N1317</f>
        <v>0</v>
      </c>
      <c r="F1328" s="4">
        <f>tussenblad!O1317</f>
        <v>0</v>
      </c>
      <c r="G1328" s="4">
        <f>tussenblad!P1317</f>
        <v>0</v>
      </c>
      <c r="H1328" s="25">
        <f>tussenblad!BT1317</f>
        <v>0</v>
      </c>
      <c r="I1328" s="4">
        <f>tussenblad!Q1317</f>
        <v>0</v>
      </c>
      <c r="J1328" s="26">
        <f>tussenblad!R1317</f>
        <v>0</v>
      </c>
      <c r="K1328" s="4">
        <f>IF(tussenblad!$F1317="HC","",tussenblad!F1317)</f>
        <v>0</v>
      </c>
      <c r="L1328" s="4">
        <f>IF(tussenblad!$F1317="HC",1,0)</f>
        <v>0</v>
      </c>
      <c r="M1328" s="4" t="str">
        <f>IF(tussenblad!V1317="Uit",2,"")</f>
        <v/>
      </c>
      <c r="N1328" s="4">
        <f>tussenblad!W1317</f>
        <v>0</v>
      </c>
      <c r="O1328" s="4">
        <f>tussenblad!BV1317</f>
        <v>0</v>
      </c>
      <c r="P1328" s="4">
        <f>tussenblad!BW1317</f>
        <v>0</v>
      </c>
      <c r="Q1328" s="4">
        <f>tussenblad!BX1317</f>
        <v>0</v>
      </c>
      <c r="R1328" s="4">
        <f>tussenblad!BY1317</f>
        <v>0</v>
      </c>
      <c r="S1328" s="4">
        <f>tussenblad!BZ1317</f>
        <v>0</v>
      </c>
      <c r="T1328" s="4">
        <f>tussenblad!CA1317</f>
        <v>0</v>
      </c>
      <c r="U1328" s="4">
        <f>tussenblad!CB1317</f>
        <v>0</v>
      </c>
      <c r="V1328" s="4">
        <f>tussenblad!CC1317</f>
        <v>0</v>
      </c>
      <c r="W1328" s="4" t="s">
        <v>94</v>
      </c>
      <c r="X1328" s="4" t="s">
        <v>94</v>
      </c>
      <c r="Y1328" s="4" t="s">
        <v>94</v>
      </c>
      <c r="Z1328" s="4" t="s">
        <v>95</v>
      </c>
      <c r="AA1328" s="4" t="s">
        <v>95</v>
      </c>
      <c r="AB1328" s="4" t="s">
        <v>95</v>
      </c>
      <c r="AC1328" s="4" t="s">
        <v>91</v>
      </c>
      <c r="AD1328" s="4" t="s">
        <v>91</v>
      </c>
      <c r="AE1328" s="4">
        <v>0</v>
      </c>
      <c r="AF1328" s="4">
        <v>0</v>
      </c>
      <c r="AG1328" s="4">
        <f>tussenblad!J1317</f>
        <v>0</v>
      </c>
      <c r="AH1328" s="4">
        <f>tussenblad!I1317</f>
        <v>0</v>
      </c>
    </row>
    <row r="1329" spans="1:34" x14ac:dyDescent="0.2">
      <c r="A1329" s="4" t="s">
        <v>93</v>
      </c>
      <c r="B1329" s="4" t="str">
        <f>IF(C1329=0,"&lt;BLANK&gt;",Basisgegevens!$F$3)</f>
        <v>&lt;BLANK&gt;</v>
      </c>
      <c r="C1329" s="4">
        <f>tussenblad!E1318</f>
        <v>0</v>
      </c>
      <c r="D1329" s="4">
        <f>tussenblad!H1318</f>
        <v>0</v>
      </c>
      <c r="E1329" s="25">
        <f>tussenblad!N1318</f>
        <v>0</v>
      </c>
      <c r="F1329" s="4">
        <f>tussenblad!O1318</f>
        <v>0</v>
      </c>
      <c r="G1329" s="4">
        <f>tussenblad!P1318</f>
        <v>0</v>
      </c>
      <c r="H1329" s="25">
        <f>tussenblad!BT1318</f>
        <v>0</v>
      </c>
      <c r="I1329" s="4">
        <f>tussenblad!Q1318</f>
        <v>0</v>
      </c>
      <c r="J1329" s="26">
        <f>tussenblad!R1318</f>
        <v>0</v>
      </c>
      <c r="K1329" s="4">
        <f>IF(tussenblad!$F1318="HC","",tussenblad!F1318)</f>
        <v>0</v>
      </c>
      <c r="L1329" s="4">
        <f>IF(tussenblad!$F1318="HC",1,0)</f>
        <v>0</v>
      </c>
      <c r="M1329" s="4" t="str">
        <f>IF(tussenblad!V1318="Uit",2,"")</f>
        <v/>
      </c>
      <c r="N1329" s="4">
        <f>tussenblad!W1318</f>
        <v>0</v>
      </c>
      <c r="O1329" s="4">
        <f>tussenblad!BV1318</f>
        <v>0</v>
      </c>
      <c r="P1329" s="4">
        <f>tussenblad!BW1318</f>
        <v>0</v>
      </c>
      <c r="Q1329" s="4">
        <f>tussenblad!BX1318</f>
        <v>0</v>
      </c>
      <c r="R1329" s="4">
        <f>tussenblad!BY1318</f>
        <v>0</v>
      </c>
      <c r="S1329" s="4">
        <f>tussenblad!BZ1318</f>
        <v>0</v>
      </c>
      <c r="T1329" s="4">
        <f>tussenblad!CA1318</f>
        <v>0</v>
      </c>
      <c r="U1329" s="4">
        <f>tussenblad!CB1318</f>
        <v>0</v>
      </c>
      <c r="V1329" s="4">
        <f>tussenblad!CC1318</f>
        <v>0</v>
      </c>
      <c r="W1329" s="4" t="s">
        <v>94</v>
      </c>
      <c r="X1329" s="4" t="s">
        <v>94</v>
      </c>
      <c r="Y1329" s="4" t="s">
        <v>94</v>
      </c>
      <c r="Z1329" s="4" t="s">
        <v>95</v>
      </c>
      <c r="AA1329" s="4" t="s">
        <v>95</v>
      </c>
      <c r="AB1329" s="4" t="s">
        <v>95</v>
      </c>
      <c r="AC1329" s="4" t="s">
        <v>91</v>
      </c>
      <c r="AD1329" s="4" t="s">
        <v>91</v>
      </c>
      <c r="AE1329" s="4">
        <v>0</v>
      </c>
      <c r="AF1329" s="4">
        <v>0</v>
      </c>
      <c r="AG1329" s="4">
        <f>tussenblad!J1318</f>
        <v>0</v>
      </c>
      <c r="AH1329" s="4">
        <f>tussenblad!I1318</f>
        <v>0</v>
      </c>
    </row>
    <row r="1330" spans="1:34" x14ac:dyDescent="0.2">
      <c r="A1330" s="4" t="s">
        <v>93</v>
      </c>
      <c r="B1330" s="4" t="str">
        <f>IF(C1330=0,"&lt;BLANK&gt;",Basisgegevens!$F$3)</f>
        <v>&lt;BLANK&gt;</v>
      </c>
      <c r="C1330" s="4">
        <f>tussenblad!E1319</f>
        <v>0</v>
      </c>
      <c r="D1330" s="4">
        <f>tussenblad!H1319</f>
        <v>0</v>
      </c>
      <c r="E1330" s="25">
        <f>tussenblad!N1319</f>
        <v>0</v>
      </c>
      <c r="F1330" s="4">
        <f>tussenblad!O1319</f>
        <v>0</v>
      </c>
      <c r="G1330" s="4">
        <f>tussenblad!P1319</f>
        <v>0</v>
      </c>
      <c r="H1330" s="25">
        <f>tussenblad!BT1319</f>
        <v>0</v>
      </c>
      <c r="I1330" s="4">
        <f>tussenblad!Q1319</f>
        <v>0</v>
      </c>
      <c r="J1330" s="26">
        <f>tussenblad!R1319</f>
        <v>0</v>
      </c>
      <c r="K1330" s="4">
        <f>IF(tussenblad!$F1319="HC","",tussenblad!F1319)</f>
        <v>0</v>
      </c>
      <c r="L1330" s="4">
        <f>IF(tussenblad!$F1319="HC",1,0)</f>
        <v>0</v>
      </c>
      <c r="M1330" s="4" t="str">
        <f>IF(tussenblad!V1319="Uit",2,"")</f>
        <v/>
      </c>
      <c r="N1330" s="4">
        <f>tussenblad!W1319</f>
        <v>0</v>
      </c>
      <c r="O1330" s="4">
        <f>tussenblad!BV1319</f>
        <v>0</v>
      </c>
      <c r="P1330" s="4">
        <f>tussenblad!BW1319</f>
        <v>0</v>
      </c>
      <c r="Q1330" s="4">
        <f>tussenblad!BX1319</f>
        <v>0</v>
      </c>
      <c r="R1330" s="4">
        <f>tussenblad!BY1319</f>
        <v>0</v>
      </c>
      <c r="S1330" s="4">
        <f>tussenblad!BZ1319</f>
        <v>0</v>
      </c>
      <c r="T1330" s="4">
        <f>tussenblad!CA1319</f>
        <v>0</v>
      </c>
      <c r="U1330" s="4">
        <f>tussenblad!CB1319</f>
        <v>0</v>
      </c>
      <c r="V1330" s="4">
        <f>tussenblad!CC1319</f>
        <v>0</v>
      </c>
      <c r="W1330" s="4" t="s">
        <v>94</v>
      </c>
      <c r="X1330" s="4" t="s">
        <v>94</v>
      </c>
      <c r="Y1330" s="4" t="s">
        <v>94</v>
      </c>
      <c r="Z1330" s="4" t="s">
        <v>95</v>
      </c>
      <c r="AA1330" s="4" t="s">
        <v>95</v>
      </c>
      <c r="AB1330" s="4" t="s">
        <v>95</v>
      </c>
      <c r="AC1330" s="4" t="s">
        <v>91</v>
      </c>
      <c r="AD1330" s="4" t="s">
        <v>91</v>
      </c>
      <c r="AE1330" s="4">
        <v>0</v>
      </c>
      <c r="AF1330" s="4">
        <v>0</v>
      </c>
      <c r="AG1330" s="4">
        <f>tussenblad!J1319</f>
        <v>0</v>
      </c>
      <c r="AH1330" s="4">
        <f>tussenblad!I1319</f>
        <v>0</v>
      </c>
    </row>
    <row r="1331" spans="1:34" x14ac:dyDescent="0.2">
      <c r="A1331" s="4" t="s">
        <v>93</v>
      </c>
      <c r="B1331" s="4" t="str">
        <f>IF(C1331=0,"&lt;BLANK&gt;",Basisgegevens!$F$3)</f>
        <v>&lt;BLANK&gt;</v>
      </c>
      <c r="C1331" s="4">
        <f>tussenblad!E1320</f>
        <v>0</v>
      </c>
      <c r="D1331" s="4">
        <f>tussenblad!H1320</f>
        <v>0</v>
      </c>
      <c r="E1331" s="25">
        <f>tussenblad!N1320</f>
        <v>0</v>
      </c>
      <c r="F1331" s="4">
        <f>tussenblad!O1320</f>
        <v>0</v>
      </c>
      <c r="G1331" s="4">
        <f>tussenblad!P1320</f>
        <v>0</v>
      </c>
      <c r="H1331" s="25">
        <f>tussenblad!BT1320</f>
        <v>0</v>
      </c>
      <c r="I1331" s="4">
        <f>tussenblad!Q1320</f>
        <v>0</v>
      </c>
      <c r="J1331" s="26">
        <f>tussenblad!R1320</f>
        <v>0</v>
      </c>
      <c r="K1331" s="4">
        <f>IF(tussenblad!$F1320="HC","",tussenblad!F1320)</f>
        <v>0</v>
      </c>
      <c r="L1331" s="4">
        <f>IF(tussenblad!$F1320="HC",1,0)</f>
        <v>0</v>
      </c>
      <c r="M1331" s="4" t="str">
        <f>IF(tussenblad!V1320="Uit",2,"")</f>
        <v/>
      </c>
      <c r="N1331" s="4">
        <f>tussenblad!W1320</f>
        <v>0</v>
      </c>
      <c r="O1331" s="4">
        <f>tussenblad!BV1320</f>
        <v>0</v>
      </c>
      <c r="P1331" s="4">
        <f>tussenblad!BW1320</f>
        <v>0</v>
      </c>
      <c r="Q1331" s="4">
        <f>tussenblad!BX1320</f>
        <v>0</v>
      </c>
      <c r="R1331" s="4">
        <f>tussenblad!BY1320</f>
        <v>0</v>
      </c>
      <c r="S1331" s="4">
        <f>tussenblad!BZ1320</f>
        <v>0</v>
      </c>
      <c r="T1331" s="4">
        <f>tussenblad!CA1320</f>
        <v>0</v>
      </c>
      <c r="U1331" s="4">
        <f>tussenblad!CB1320</f>
        <v>0</v>
      </c>
      <c r="V1331" s="4">
        <f>tussenblad!CC1320</f>
        <v>0</v>
      </c>
      <c r="W1331" s="4" t="s">
        <v>94</v>
      </c>
      <c r="X1331" s="4" t="s">
        <v>94</v>
      </c>
      <c r="Y1331" s="4" t="s">
        <v>94</v>
      </c>
      <c r="Z1331" s="4" t="s">
        <v>95</v>
      </c>
      <c r="AA1331" s="4" t="s">
        <v>95</v>
      </c>
      <c r="AB1331" s="4" t="s">
        <v>95</v>
      </c>
      <c r="AC1331" s="4" t="s">
        <v>91</v>
      </c>
      <c r="AD1331" s="4" t="s">
        <v>91</v>
      </c>
      <c r="AE1331" s="4">
        <v>0</v>
      </c>
      <c r="AF1331" s="4">
        <v>0</v>
      </c>
      <c r="AG1331" s="4">
        <f>tussenblad!J1320</f>
        <v>0</v>
      </c>
      <c r="AH1331" s="4">
        <f>tussenblad!I1320</f>
        <v>0</v>
      </c>
    </row>
    <row r="1332" spans="1:34" x14ac:dyDescent="0.2">
      <c r="A1332" s="4" t="s">
        <v>93</v>
      </c>
      <c r="B1332" s="4" t="str">
        <f>IF(C1332=0,"&lt;BLANK&gt;",Basisgegevens!$F$3)</f>
        <v>&lt;BLANK&gt;</v>
      </c>
      <c r="C1332" s="4">
        <f>tussenblad!E1321</f>
        <v>0</v>
      </c>
      <c r="D1332" s="4">
        <f>tussenblad!H1321</f>
        <v>0</v>
      </c>
      <c r="E1332" s="25">
        <f>tussenblad!N1321</f>
        <v>0</v>
      </c>
      <c r="F1332" s="4">
        <f>tussenblad!O1321</f>
        <v>0</v>
      </c>
      <c r="G1332" s="4">
        <f>tussenblad!P1321</f>
        <v>0</v>
      </c>
      <c r="H1332" s="25">
        <f>tussenblad!BT1321</f>
        <v>0</v>
      </c>
      <c r="I1332" s="4">
        <f>tussenblad!Q1321</f>
        <v>0</v>
      </c>
      <c r="J1332" s="26">
        <f>tussenblad!R1321</f>
        <v>0</v>
      </c>
      <c r="K1332" s="4">
        <f>IF(tussenblad!$F1321="HC","",tussenblad!F1321)</f>
        <v>0</v>
      </c>
      <c r="L1332" s="4">
        <f>IF(tussenblad!$F1321="HC",1,0)</f>
        <v>0</v>
      </c>
      <c r="M1332" s="4" t="str">
        <f>IF(tussenblad!V1321="Uit",2,"")</f>
        <v/>
      </c>
      <c r="N1332" s="4">
        <f>tussenblad!W1321</f>
        <v>0</v>
      </c>
      <c r="O1332" s="4">
        <f>tussenblad!BV1321</f>
        <v>0</v>
      </c>
      <c r="P1332" s="4">
        <f>tussenblad!BW1321</f>
        <v>0</v>
      </c>
      <c r="Q1332" s="4">
        <f>tussenblad!BX1321</f>
        <v>0</v>
      </c>
      <c r="R1332" s="4">
        <f>tussenblad!BY1321</f>
        <v>0</v>
      </c>
      <c r="S1332" s="4">
        <f>tussenblad!BZ1321</f>
        <v>0</v>
      </c>
      <c r="T1332" s="4">
        <f>tussenblad!CA1321</f>
        <v>0</v>
      </c>
      <c r="U1332" s="4">
        <f>tussenblad!CB1321</f>
        <v>0</v>
      </c>
      <c r="V1332" s="4">
        <f>tussenblad!CC1321</f>
        <v>0</v>
      </c>
      <c r="W1332" s="4" t="s">
        <v>94</v>
      </c>
      <c r="X1332" s="4" t="s">
        <v>94</v>
      </c>
      <c r="Y1332" s="4" t="s">
        <v>94</v>
      </c>
      <c r="Z1332" s="4" t="s">
        <v>95</v>
      </c>
      <c r="AA1332" s="4" t="s">
        <v>95</v>
      </c>
      <c r="AB1332" s="4" t="s">
        <v>95</v>
      </c>
      <c r="AC1332" s="4" t="s">
        <v>91</v>
      </c>
      <c r="AD1332" s="4" t="s">
        <v>91</v>
      </c>
      <c r="AE1332" s="4">
        <v>0</v>
      </c>
      <c r="AF1332" s="4">
        <v>0</v>
      </c>
      <c r="AG1332" s="4">
        <f>tussenblad!J1321</f>
        <v>0</v>
      </c>
      <c r="AH1332" s="4">
        <f>tussenblad!I1321</f>
        <v>0</v>
      </c>
    </row>
    <row r="1333" spans="1:34" x14ac:dyDescent="0.2">
      <c r="A1333" s="4" t="s">
        <v>93</v>
      </c>
      <c r="B1333" s="4" t="str">
        <f>IF(C1333=0,"&lt;BLANK&gt;",Basisgegevens!$F$3)</f>
        <v>&lt;BLANK&gt;</v>
      </c>
      <c r="C1333" s="4">
        <f>tussenblad!E1322</f>
        <v>0</v>
      </c>
      <c r="D1333" s="4">
        <f>tussenblad!H1322</f>
        <v>0</v>
      </c>
      <c r="E1333" s="25">
        <f>tussenblad!N1322</f>
        <v>0</v>
      </c>
      <c r="F1333" s="4">
        <f>tussenblad!O1322</f>
        <v>0</v>
      </c>
      <c r="G1333" s="4">
        <f>tussenblad!P1322</f>
        <v>0</v>
      </c>
      <c r="H1333" s="25">
        <f>tussenblad!BT1322</f>
        <v>0</v>
      </c>
      <c r="I1333" s="4">
        <f>tussenblad!Q1322</f>
        <v>0</v>
      </c>
      <c r="J1333" s="26">
        <f>tussenblad!R1322</f>
        <v>0</v>
      </c>
      <c r="K1333" s="4">
        <f>IF(tussenblad!$F1322="HC","",tussenblad!F1322)</f>
        <v>0</v>
      </c>
      <c r="L1333" s="4">
        <f>IF(tussenblad!$F1322="HC",1,0)</f>
        <v>0</v>
      </c>
      <c r="M1333" s="4" t="str">
        <f>IF(tussenblad!V1322="Uit",2,"")</f>
        <v/>
      </c>
      <c r="N1333" s="4">
        <f>tussenblad!W1322</f>
        <v>0</v>
      </c>
      <c r="O1333" s="4">
        <f>tussenblad!BV1322</f>
        <v>0</v>
      </c>
      <c r="P1333" s="4">
        <f>tussenblad!BW1322</f>
        <v>0</v>
      </c>
      <c r="Q1333" s="4">
        <f>tussenblad!BX1322</f>
        <v>0</v>
      </c>
      <c r="R1333" s="4">
        <f>tussenblad!BY1322</f>
        <v>0</v>
      </c>
      <c r="S1333" s="4">
        <f>tussenblad!BZ1322</f>
        <v>0</v>
      </c>
      <c r="T1333" s="4">
        <f>tussenblad!CA1322</f>
        <v>0</v>
      </c>
      <c r="U1333" s="4">
        <f>tussenblad!CB1322</f>
        <v>0</v>
      </c>
      <c r="V1333" s="4">
        <f>tussenblad!CC1322</f>
        <v>0</v>
      </c>
      <c r="W1333" s="4" t="s">
        <v>94</v>
      </c>
      <c r="X1333" s="4" t="s">
        <v>94</v>
      </c>
      <c r="Y1333" s="4" t="s">
        <v>94</v>
      </c>
      <c r="Z1333" s="4" t="s">
        <v>95</v>
      </c>
      <c r="AA1333" s="4" t="s">
        <v>95</v>
      </c>
      <c r="AB1333" s="4" t="s">
        <v>95</v>
      </c>
      <c r="AC1333" s="4" t="s">
        <v>91</v>
      </c>
      <c r="AD1333" s="4" t="s">
        <v>91</v>
      </c>
      <c r="AE1333" s="4">
        <v>0</v>
      </c>
      <c r="AF1333" s="4">
        <v>0</v>
      </c>
      <c r="AG1333" s="4">
        <f>tussenblad!J1322</f>
        <v>0</v>
      </c>
      <c r="AH1333" s="4">
        <f>tussenblad!I1322</f>
        <v>0</v>
      </c>
    </row>
    <row r="1334" spans="1:34" x14ac:dyDescent="0.2">
      <c r="A1334" s="4" t="s">
        <v>93</v>
      </c>
      <c r="B1334" s="4" t="str">
        <f>IF(C1334=0,"&lt;BLANK&gt;",Basisgegevens!$F$3)</f>
        <v>&lt;BLANK&gt;</v>
      </c>
      <c r="C1334" s="4">
        <f>tussenblad!E1323</f>
        <v>0</v>
      </c>
      <c r="D1334" s="4">
        <f>tussenblad!H1323</f>
        <v>0</v>
      </c>
      <c r="E1334" s="25">
        <f>tussenblad!N1323</f>
        <v>0</v>
      </c>
      <c r="F1334" s="4">
        <f>tussenblad!O1323</f>
        <v>0</v>
      </c>
      <c r="G1334" s="4">
        <f>tussenblad!P1323</f>
        <v>0</v>
      </c>
      <c r="H1334" s="25">
        <f>tussenblad!BT1323</f>
        <v>0</v>
      </c>
      <c r="I1334" s="4">
        <f>tussenblad!Q1323</f>
        <v>0</v>
      </c>
      <c r="J1334" s="26">
        <f>tussenblad!R1323</f>
        <v>0</v>
      </c>
      <c r="K1334" s="4">
        <f>IF(tussenblad!$F1323="HC","",tussenblad!F1323)</f>
        <v>0</v>
      </c>
      <c r="L1334" s="4">
        <f>IF(tussenblad!$F1323="HC",1,0)</f>
        <v>0</v>
      </c>
      <c r="M1334" s="4" t="str">
        <f>IF(tussenblad!V1323="Uit",2,"")</f>
        <v/>
      </c>
      <c r="N1334" s="4">
        <f>tussenblad!W1323</f>
        <v>0</v>
      </c>
      <c r="O1334" s="4">
        <f>tussenblad!BV1323</f>
        <v>0</v>
      </c>
      <c r="P1334" s="4">
        <f>tussenblad!BW1323</f>
        <v>0</v>
      </c>
      <c r="Q1334" s="4">
        <f>tussenblad!BX1323</f>
        <v>0</v>
      </c>
      <c r="R1334" s="4">
        <f>tussenblad!BY1323</f>
        <v>0</v>
      </c>
      <c r="S1334" s="4">
        <f>tussenblad!BZ1323</f>
        <v>0</v>
      </c>
      <c r="T1334" s="4">
        <f>tussenblad!CA1323</f>
        <v>0</v>
      </c>
      <c r="U1334" s="4">
        <f>tussenblad!CB1323</f>
        <v>0</v>
      </c>
      <c r="V1334" s="4">
        <f>tussenblad!CC1323</f>
        <v>0</v>
      </c>
      <c r="W1334" s="4" t="s">
        <v>94</v>
      </c>
      <c r="X1334" s="4" t="s">
        <v>94</v>
      </c>
      <c r="Y1334" s="4" t="s">
        <v>94</v>
      </c>
      <c r="Z1334" s="4" t="s">
        <v>95</v>
      </c>
      <c r="AA1334" s="4" t="s">
        <v>95</v>
      </c>
      <c r="AB1334" s="4" t="s">
        <v>95</v>
      </c>
      <c r="AC1334" s="4" t="s">
        <v>91</v>
      </c>
      <c r="AD1334" s="4" t="s">
        <v>91</v>
      </c>
      <c r="AE1334" s="4">
        <v>0</v>
      </c>
      <c r="AF1334" s="4">
        <v>0</v>
      </c>
      <c r="AG1334" s="4">
        <f>tussenblad!J1323</f>
        <v>0</v>
      </c>
      <c r="AH1334" s="4">
        <f>tussenblad!I1323</f>
        <v>0</v>
      </c>
    </row>
    <row r="1335" spans="1:34" x14ac:dyDescent="0.2">
      <c r="A1335" s="4" t="s">
        <v>93</v>
      </c>
      <c r="B1335" s="4" t="str">
        <f>IF(C1335=0,"&lt;BLANK&gt;",Basisgegevens!$F$3)</f>
        <v>&lt;BLANK&gt;</v>
      </c>
      <c r="C1335" s="4">
        <f>tussenblad!E1324</f>
        <v>0</v>
      </c>
      <c r="D1335" s="4">
        <f>tussenblad!H1324</f>
        <v>0</v>
      </c>
      <c r="E1335" s="25">
        <f>tussenblad!N1324</f>
        <v>0</v>
      </c>
      <c r="F1335" s="4">
        <f>tussenblad!O1324</f>
        <v>0</v>
      </c>
      <c r="G1335" s="4">
        <f>tussenblad!P1324</f>
        <v>0</v>
      </c>
      <c r="H1335" s="25">
        <f>tussenblad!BT1324</f>
        <v>0</v>
      </c>
      <c r="I1335" s="4">
        <f>tussenblad!Q1324</f>
        <v>0</v>
      </c>
      <c r="J1335" s="26">
        <f>tussenblad!R1324</f>
        <v>0</v>
      </c>
      <c r="K1335" s="4">
        <f>IF(tussenblad!$F1324="HC","",tussenblad!F1324)</f>
        <v>0</v>
      </c>
      <c r="L1335" s="4">
        <f>IF(tussenblad!$F1324="HC",1,0)</f>
        <v>0</v>
      </c>
      <c r="M1335" s="4" t="str">
        <f>IF(tussenblad!V1324="Uit",2,"")</f>
        <v/>
      </c>
      <c r="N1335" s="4">
        <f>tussenblad!W1324</f>
        <v>0</v>
      </c>
      <c r="O1335" s="4">
        <f>tussenblad!BV1324</f>
        <v>0</v>
      </c>
      <c r="P1335" s="4">
        <f>tussenblad!BW1324</f>
        <v>0</v>
      </c>
      <c r="Q1335" s="4">
        <f>tussenblad!BX1324</f>
        <v>0</v>
      </c>
      <c r="R1335" s="4">
        <f>tussenblad!BY1324</f>
        <v>0</v>
      </c>
      <c r="S1335" s="4">
        <f>tussenblad!BZ1324</f>
        <v>0</v>
      </c>
      <c r="T1335" s="4">
        <f>tussenblad!CA1324</f>
        <v>0</v>
      </c>
      <c r="U1335" s="4">
        <f>tussenblad!CB1324</f>
        <v>0</v>
      </c>
      <c r="V1335" s="4">
        <f>tussenblad!CC1324</f>
        <v>0</v>
      </c>
      <c r="W1335" s="4" t="s">
        <v>94</v>
      </c>
      <c r="X1335" s="4" t="s">
        <v>94</v>
      </c>
      <c r="Y1335" s="4" t="s">
        <v>94</v>
      </c>
      <c r="Z1335" s="4" t="s">
        <v>95</v>
      </c>
      <c r="AA1335" s="4" t="s">
        <v>95</v>
      </c>
      <c r="AB1335" s="4" t="s">
        <v>95</v>
      </c>
      <c r="AC1335" s="4" t="s">
        <v>91</v>
      </c>
      <c r="AD1335" s="4" t="s">
        <v>91</v>
      </c>
      <c r="AE1335" s="4">
        <v>0</v>
      </c>
      <c r="AF1335" s="4">
        <v>0</v>
      </c>
      <c r="AG1335" s="4">
        <f>tussenblad!J1324</f>
        <v>0</v>
      </c>
      <c r="AH1335" s="4">
        <f>tussenblad!I1324</f>
        <v>0</v>
      </c>
    </row>
    <row r="1336" spans="1:34" x14ac:dyDescent="0.2">
      <c r="A1336" s="4" t="s">
        <v>93</v>
      </c>
      <c r="B1336" s="4" t="str">
        <f>IF(C1336=0,"&lt;BLANK&gt;",Basisgegevens!$F$3)</f>
        <v>&lt;BLANK&gt;</v>
      </c>
      <c r="C1336" s="4">
        <f>tussenblad!E1325</f>
        <v>0</v>
      </c>
      <c r="D1336" s="4">
        <f>tussenblad!H1325</f>
        <v>0</v>
      </c>
      <c r="E1336" s="25">
        <f>tussenblad!N1325</f>
        <v>0</v>
      </c>
      <c r="F1336" s="4">
        <f>tussenblad!O1325</f>
        <v>0</v>
      </c>
      <c r="G1336" s="4">
        <f>tussenblad!P1325</f>
        <v>0</v>
      </c>
      <c r="H1336" s="25">
        <f>tussenblad!BT1325</f>
        <v>0</v>
      </c>
      <c r="I1336" s="4">
        <f>tussenblad!Q1325</f>
        <v>0</v>
      </c>
      <c r="J1336" s="26">
        <f>tussenblad!R1325</f>
        <v>0</v>
      </c>
      <c r="K1336" s="4">
        <f>IF(tussenblad!$F1325="HC","",tussenblad!F1325)</f>
        <v>0</v>
      </c>
      <c r="L1336" s="4">
        <f>IF(tussenblad!$F1325="HC",1,0)</f>
        <v>0</v>
      </c>
      <c r="M1336" s="4" t="str">
        <f>IF(tussenblad!V1325="Uit",2,"")</f>
        <v/>
      </c>
      <c r="N1336" s="4">
        <f>tussenblad!W1325</f>
        <v>0</v>
      </c>
      <c r="O1336" s="4">
        <f>tussenblad!BV1325</f>
        <v>0</v>
      </c>
      <c r="P1336" s="4">
        <f>tussenblad!BW1325</f>
        <v>0</v>
      </c>
      <c r="Q1336" s="4">
        <f>tussenblad!BX1325</f>
        <v>0</v>
      </c>
      <c r="R1336" s="4">
        <f>tussenblad!BY1325</f>
        <v>0</v>
      </c>
      <c r="S1336" s="4">
        <f>tussenblad!BZ1325</f>
        <v>0</v>
      </c>
      <c r="T1336" s="4">
        <f>tussenblad!CA1325</f>
        <v>0</v>
      </c>
      <c r="U1336" s="4">
        <f>tussenblad!CB1325</f>
        <v>0</v>
      </c>
      <c r="V1336" s="4">
        <f>tussenblad!CC1325</f>
        <v>0</v>
      </c>
      <c r="W1336" s="4" t="s">
        <v>94</v>
      </c>
      <c r="X1336" s="4" t="s">
        <v>94</v>
      </c>
      <c r="Y1336" s="4" t="s">
        <v>94</v>
      </c>
      <c r="Z1336" s="4" t="s">
        <v>95</v>
      </c>
      <c r="AA1336" s="4" t="s">
        <v>95</v>
      </c>
      <c r="AB1336" s="4" t="s">
        <v>95</v>
      </c>
      <c r="AC1336" s="4" t="s">
        <v>91</v>
      </c>
      <c r="AD1336" s="4" t="s">
        <v>91</v>
      </c>
      <c r="AE1336" s="4">
        <v>0</v>
      </c>
      <c r="AF1336" s="4">
        <v>0</v>
      </c>
      <c r="AG1336" s="4">
        <f>tussenblad!J1325</f>
        <v>0</v>
      </c>
      <c r="AH1336" s="4">
        <f>tussenblad!I1325</f>
        <v>0</v>
      </c>
    </row>
    <row r="1337" spans="1:34" x14ac:dyDescent="0.2">
      <c r="A1337" s="4" t="s">
        <v>93</v>
      </c>
      <c r="B1337" s="4" t="str">
        <f>IF(C1337=0,"&lt;BLANK&gt;",Basisgegevens!$F$3)</f>
        <v>&lt;BLANK&gt;</v>
      </c>
      <c r="C1337" s="4">
        <f>tussenblad!E1326</f>
        <v>0</v>
      </c>
      <c r="D1337" s="4">
        <f>tussenblad!H1326</f>
        <v>0</v>
      </c>
      <c r="E1337" s="25">
        <f>tussenblad!N1326</f>
        <v>0</v>
      </c>
      <c r="F1337" s="4">
        <f>tussenblad!O1326</f>
        <v>0</v>
      </c>
      <c r="G1337" s="4">
        <f>tussenblad!P1326</f>
        <v>0</v>
      </c>
      <c r="H1337" s="25">
        <f>tussenblad!BT1326</f>
        <v>0</v>
      </c>
      <c r="I1337" s="4">
        <f>tussenblad!Q1326</f>
        <v>0</v>
      </c>
      <c r="J1337" s="26">
        <f>tussenblad!R1326</f>
        <v>0</v>
      </c>
      <c r="K1337" s="4">
        <f>IF(tussenblad!$F1326="HC","",tussenblad!F1326)</f>
        <v>0</v>
      </c>
      <c r="L1337" s="4">
        <f>IF(tussenblad!$F1326="HC",1,0)</f>
        <v>0</v>
      </c>
      <c r="M1337" s="4" t="str">
        <f>IF(tussenblad!V1326="Uit",2,"")</f>
        <v/>
      </c>
      <c r="N1337" s="4">
        <f>tussenblad!W1326</f>
        <v>0</v>
      </c>
      <c r="O1337" s="4">
        <f>tussenblad!BV1326</f>
        <v>0</v>
      </c>
      <c r="P1337" s="4">
        <f>tussenblad!BW1326</f>
        <v>0</v>
      </c>
      <c r="Q1337" s="4">
        <f>tussenblad!BX1326</f>
        <v>0</v>
      </c>
      <c r="R1337" s="4">
        <f>tussenblad!BY1326</f>
        <v>0</v>
      </c>
      <c r="S1337" s="4">
        <f>tussenblad!BZ1326</f>
        <v>0</v>
      </c>
      <c r="T1337" s="4">
        <f>tussenblad!CA1326</f>
        <v>0</v>
      </c>
      <c r="U1337" s="4">
        <f>tussenblad!CB1326</f>
        <v>0</v>
      </c>
      <c r="V1337" s="4">
        <f>tussenblad!CC1326</f>
        <v>0</v>
      </c>
      <c r="W1337" s="4" t="s">
        <v>94</v>
      </c>
      <c r="X1337" s="4" t="s">
        <v>94</v>
      </c>
      <c r="Y1337" s="4" t="s">
        <v>94</v>
      </c>
      <c r="Z1337" s="4" t="s">
        <v>95</v>
      </c>
      <c r="AA1337" s="4" t="s">
        <v>95</v>
      </c>
      <c r="AB1337" s="4" t="s">
        <v>95</v>
      </c>
      <c r="AC1337" s="4" t="s">
        <v>91</v>
      </c>
      <c r="AD1337" s="4" t="s">
        <v>91</v>
      </c>
      <c r="AE1337" s="4">
        <v>0</v>
      </c>
      <c r="AF1337" s="4">
        <v>0</v>
      </c>
      <c r="AG1337" s="4">
        <f>tussenblad!J1326</f>
        <v>0</v>
      </c>
      <c r="AH1337" s="4">
        <f>tussenblad!I1326</f>
        <v>0</v>
      </c>
    </row>
    <row r="1338" spans="1:34" x14ac:dyDescent="0.2">
      <c r="A1338" s="4" t="s">
        <v>93</v>
      </c>
      <c r="B1338" s="4" t="str">
        <f>IF(C1338=0,"&lt;BLANK&gt;",Basisgegevens!$F$3)</f>
        <v>&lt;BLANK&gt;</v>
      </c>
      <c r="C1338" s="4">
        <f>tussenblad!E1327</f>
        <v>0</v>
      </c>
      <c r="D1338" s="4">
        <f>tussenblad!H1327</f>
        <v>0</v>
      </c>
      <c r="E1338" s="25">
        <f>tussenblad!N1327</f>
        <v>0</v>
      </c>
      <c r="F1338" s="4">
        <f>tussenblad!O1327</f>
        <v>0</v>
      </c>
      <c r="G1338" s="4">
        <f>tussenblad!P1327</f>
        <v>0</v>
      </c>
      <c r="H1338" s="25">
        <f>tussenblad!BT1327</f>
        <v>0</v>
      </c>
      <c r="I1338" s="4">
        <f>tussenblad!Q1327</f>
        <v>0</v>
      </c>
      <c r="J1338" s="26">
        <f>tussenblad!R1327</f>
        <v>0</v>
      </c>
      <c r="K1338" s="4">
        <f>IF(tussenblad!$F1327="HC","",tussenblad!F1327)</f>
        <v>0</v>
      </c>
      <c r="L1338" s="4">
        <f>IF(tussenblad!$F1327="HC",1,0)</f>
        <v>0</v>
      </c>
      <c r="M1338" s="4" t="str">
        <f>IF(tussenblad!V1327="Uit",2,"")</f>
        <v/>
      </c>
      <c r="N1338" s="4">
        <f>tussenblad!W1327</f>
        <v>0</v>
      </c>
      <c r="O1338" s="4">
        <f>tussenblad!BV1327</f>
        <v>0</v>
      </c>
      <c r="P1338" s="4">
        <f>tussenblad!BW1327</f>
        <v>0</v>
      </c>
      <c r="Q1338" s="4">
        <f>tussenblad!BX1327</f>
        <v>0</v>
      </c>
      <c r="R1338" s="4">
        <f>tussenblad!BY1327</f>
        <v>0</v>
      </c>
      <c r="S1338" s="4">
        <f>tussenblad!BZ1327</f>
        <v>0</v>
      </c>
      <c r="T1338" s="4">
        <f>tussenblad!CA1327</f>
        <v>0</v>
      </c>
      <c r="U1338" s="4">
        <f>tussenblad!CB1327</f>
        <v>0</v>
      </c>
      <c r="V1338" s="4">
        <f>tussenblad!CC1327</f>
        <v>0</v>
      </c>
      <c r="W1338" s="4" t="s">
        <v>94</v>
      </c>
      <c r="X1338" s="4" t="s">
        <v>94</v>
      </c>
      <c r="Y1338" s="4" t="s">
        <v>94</v>
      </c>
      <c r="Z1338" s="4" t="s">
        <v>95</v>
      </c>
      <c r="AA1338" s="4" t="s">
        <v>95</v>
      </c>
      <c r="AB1338" s="4" t="s">
        <v>95</v>
      </c>
      <c r="AC1338" s="4" t="s">
        <v>91</v>
      </c>
      <c r="AD1338" s="4" t="s">
        <v>91</v>
      </c>
      <c r="AE1338" s="4">
        <v>0</v>
      </c>
      <c r="AF1338" s="4">
        <v>0</v>
      </c>
      <c r="AG1338" s="4">
        <f>tussenblad!J1327</f>
        <v>0</v>
      </c>
      <c r="AH1338" s="4">
        <f>tussenblad!I1327</f>
        <v>0</v>
      </c>
    </row>
    <row r="1339" spans="1:34" x14ac:dyDescent="0.2">
      <c r="A1339" s="4" t="s">
        <v>93</v>
      </c>
      <c r="B1339" s="4" t="str">
        <f>IF(C1339=0,"&lt;BLANK&gt;",Basisgegevens!$F$3)</f>
        <v>&lt;BLANK&gt;</v>
      </c>
      <c r="C1339" s="4">
        <f>tussenblad!E1328</f>
        <v>0</v>
      </c>
      <c r="D1339" s="4">
        <f>tussenblad!H1328</f>
        <v>0</v>
      </c>
      <c r="E1339" s="25">
        <f>tussenblad!N1328</f>
        <v>0</v>
      </c>
      <c r="F1339" s="4">
        <f>tussenblad!O1328</f>
        <v>0</v>
      </c>
      <c r="G1339" s="4">
        <f>tussenblad!P1328</f>
        <v>0</v>
      </c>
      <c r="H1339" s="25">
        <f>tussenblad!BT1328</f>
        <v>0</v>
      </c>
      <c r="I1339" s="4">
        <f>tussenblad!Q1328</f>
        <v>0</v>
      </c>
      <c r="J1339" s="26">
        <f>tussenblad!R1328</f>
        <v>0</v>
      </c>
      <c r="K1339" s="4">
        <f>IF(tussenblad!$F1328="HC","",tussenblad!F1328)</f>
        <v>0</v>
      </c>
      <c r="L1339" s="4">
        <f>IF(tussenblad!$F1328="HC",1,0)</f>
        <v>0</v>
      </c>
      <c r="M1339" s="4" t="str">
        <f>IF(tussenblad!V1328="Uit",2,"")</f>
        <v/>
      </c>
      <c r="N1339" s="4">
        <f>tussenblad!W1328</f>
        <v>0</v>
      </c>
      <c r="O1339" s="4">
        <f>tussenblad!BV1328</f>
        <v>0</v>
      </c>
      <c r="P1339" s="4">
        <f>tussenblad!BW1328</f>
        <v>0</v>
      </c>
      <c r="Q1339" s="4">
        <f>tussenblad!BX1328</f>
        <v>0</v>
      </c>
      <c r="R1339" s="4">
        <f>tussenblad!BY1328</f>
        <v>0</v>
      </c>
      <c r="S1339" s="4">
        <f>tussenblad!BZ1328</f>
        <v>0</v>
      </c>
      <c r="T1339" s="4">
        <f>tussenblad!CA1328</f>
        <v>0</v>
      </c>
      <c r="U1339" s="4">
        <f>tussenblad!CB1328</f>
        <v>0</v>
      </c>
      <c r="V1339" s="4">
        <f>tussenblad!CC1328</f>
        <v>0</v>
      </c>
      <c r="W1339" s="4" t="s">
        <v>94</v>
      </c>
      <c r="X1339" s="4" t="s">
        <v>94</v>
      </c>
      <c r="Y1339" s="4" t="s">
        <v>94</v>
      </c>
      <c r="Z1339" s="4" t="s">
        <v>95</v>
      </c>
      <c r="AA1339" s="4" t="s">
        <v>95</v>
      </c>
      <c r="AB1339" s="4" t="s">
        <v>95</v>
      </c>
      <c r="AC1339" s="4" t="s">
        <v>91</v>
      </c>
      <c r="AD1339" s="4" t="s">
        <v>91</v>
      </c>
      <c r="AE1339" s="4">
        <v>0</v>
      </c>
      <c r="AF1339" s="4">
        <v>0</v>
      </c>
      <c r="AG1339" s="4">
        <f>tussenblad!J1328</f>
        <v>0</v>
      </c>
      <c r="AH1339" s="4">
        <f>tussenblad!I1328</f>
        <v>0</v>
      </c>
    </row>
    <row r="1340" spans="1:34" x14ac:dyDescent="0.2">
      <c r="A1340" s="4" t="s">
        <v>93</v>
      </c>
      <c r="B1340" s="4" t="str">
        <f>IF(C1340=0,"&lt;BLANK&gt;",Basisgegevens!$F$3)</f>
        <v>&lt;BLANK&gt;</v>
      </c>
      <c r="C1340" s="4">
        <f>tussenblad!E1329</f>
        <v>0</v>
      </c>
      <c r="D1340" s="4">
        <f>tussenblad!H1329</f>
        <v>0</v>
      </c>
      <c r="E1340" s="25">
        <f>tussenblad!N1329</f>
        <v>0</v>
      </c>
      <c r="F1340" s="4">
        <f>tussenblad!O1329</f>
        <v>0</v>
      </c>
      <c r="G1340" s="4">
        <f>tussenblad!P1329</f>
        <v>0</v>
      </c>
      <c r="H1340" s="25">
        <f>tussenblad!BT1329</f>
        <v>0</v>
      </c>
      <c r="I1340" s="4">
        <f>tussenblad!Q1329</f>
        <v>0</v>
      </c>
      <c r="J1340" s="26">
        <f>tussenblad!R1329</f>
        <v>0</v>
      </c>
      <c r="K1340" s="4">
        <f>IF(tussenblad!$F1329="HC","",tussenblad!F1329)</f>
        <v>0</v>
      </c>
      <c r="L1340" s="4">
        <f>IF(tussenblad!$F1329="HC",1,0)</f>
        <v>0</v>
      </c>
      <c r="M1340" s="4" t="str">
        <f>IF(tussenblad!V1329="Uit",2,"")</f>
        <v/>
      </c>
      <c r="N1340" s="4">
        <f>tussenblad!W1329</f>
        <v>0</v>
      </c>
      <c r="O1340" s="4">
        <f>tussenblad!BV1329</f>
        <v>0</v>
      </c>
      <c r="P1340" s="4">
        <f>tussenblad!BW1329</f>
        <v>0</v>
      </c>
      <c r="Q1340" s="4">
        <f>tussenblad!BX1329</f>
        <v>0</v>
      </c>
      <c r="R1340" s="4">
        <f>tussenblad!BY1329</f>
        <v>0</v>
      </c>
      <c r="S1340" s="4">
        <f>tussenblad!BZ1329</f>
        <v>0</v>
      </c>
      <c r="T1340" s="4">
        <f>tussenblad!CA1329</f>
        <v>0</v>
      </c>
      <c r="U1340" s="4">
        <f>tussenblad!CB1329</f>
        <v>0</v>
      </c>
      <c r="V1340" s="4">
        <f>tussenblad!CC1329</f>
        <v>0</v>
      </c>
      <c r="W1340" s="4" t="s">
        <v>94</v>
      </c>
      <c r="X1340" s="4" t="s">
        <v>94</v>
      </c>
      <c r="Y1340" s="4" t="s">
        <v>94</v>
      </c>
      <c r="Z1340" s="4" t="s">
        <v>95</v>
      </c>
      <c r="AA1340" s="4" t="s">
        <v>95</v>
      </c>
      <c r="AB1340" s="4" t="s">
        <v>95</v>
      </c>
      <c r="AC1340" s="4" t="s">
        <v>91</v>
      </c>
      <c r="AD1340" s="4" t="s">
        <v>91</v>
      </c>
      <c r="AE1340" s="4">
        <v>0</v>
      </c>
      <c r="AF1340" s="4">
        <v>0</v>
      </c>
      <c r="AG1340" s="4">
        <f>tussenblad!J1329</f>
        <v>0</v>
      </c>
      <c r="AH1340" s="4">
        <f>tussenblad!I1329</f>
        <v>0</v>
      </c>
    </row>
    <row r="1341" spans="1:34" x14ac:dyDescent="0.2">
      <c r="A1341" s="4" t="s">
        <v>93</v>
      </c>
      <c r="B1341" s="4" t="str">
        <f>IF(C1341=0,"&lt;BLANK&gt;",Basisgegevens!$F$3)</f>
        <v>&lt;BLANK&gt;</v>
      </c>
      <c r="C1341" s="4">
        <f>tussenblad!E1330</f>
        <v>0</v>
      </c>
      <c r="D1341" s="4">
        <f>tussenblad!H1330</f>
        <v>0</v>
      </c>
      <c r="E1341" s="25">
        <f>tussenblad!N1330</f>
        <v>0</v>
      </c>
      <c r="F1341" s="4">
        <f>tussenblad!O1330</f>
        <v>0</v>
      </c>
      <c r="G1341" s="4">
        <f>tussenblad!P1330</f>
        <v>0</v>
      </c>
      <c r="H1341" s="25">
        <f>tussenblad!BT1330</f>
        <v>0</v>
      </c>
      <c r="I1341" s="4">
        <f>tussenblad!Q1330</f>
        <v>0</v>
      </c>
      <c r="J1341" s="26">
        <f>tussenblad!R1330</f>
        <v>0</v>
      </c>
      <c r="K1341" s="4">
        <f>IF(tussenblad!$F1330="HC","",tussenblad!F1330)</f>
        <v>0</v>
      </c>
      <c r="L1341" s="4">
        <f>IF(tussenblad!$F1330="HC",1,0)</f>
        <v>0</v>
      </c>
      <c r="M1341" s="4" t="str">
        <f>IF(tussenblad!V1330="Uit",2,"")</f>
        <v/>
      </c>
      <c r="N1341" s="4">
        <f>tussenblad!W1330</f>
        <v>0</v>
      </c>
      <c r="O1341" s="4">
        <f>tussenblad!BV1330</f>
        <v>0</v>
      </c>
      <c r="P1341" s="4">
        <f>tussenblad!BW1330</f>
        <v>0</v>
      </c>
      <c r="Q1341" s="4">
        <f>tussenblad!BX1330</f>
        <v>0</v>
      </c>
      <c r="R1341" s="4">
        <f>tussenblad!BY1330</f>
        <v>0</v>
      </c>
      <c r="S1341" s="4">
        <f>tussenblad!BZ1330</f>
        <v>0</v>
      </c>
      <c r="T1341" s="4">
        <f>tussenblad!CA1330</f>
        <v>0</v>
      </c>
      <c r="U1341" s="4">
        <f>tussenblad!CB1330</f>
        <v>0</v>
      </c>
      <c r="V1341" s="4">
        <f>tussenblad!CC1330</f>
        <v>0</v>
      </c>
      <c r="W1341" s="4" t="s">
        <v>94</v>
      </c>
      <c r="X1341" s="4" t="s">
        <v>94</v>
      </c>
      <c r="Y1341" s="4" t="s">
        <v>94</v>
      </c>
      <c r="Z1341" s="4" t="s">
        <v>95</v>
      </c>
      <c r="AA1341" s="4" t="s">
        <v>95</v>
      </c>
      <c r="AB1341" s="4" t="s">
        <v>95</v>
      </c>
      <c r="AC1341" s="4" t="s">
        <v>91</v>
      </c>
      <c r="AD1341" s="4" t="s">
        <v>91</v>
      </c>
      <c r="AE1341" s="4">
        <v>0</v>
      </c>
      <c r="AF1341" s="4">
        <v>0</v>
      </c>
      <c r="AG1341" s="4">
        <f>tussenblad!J1330</f>
        <v>0</v>
      </c>
      <c r="AH1341" s="4">
        <f>tussenblad!I1330</f>
        <v>0</v>
      </c>
    </row>
    <row r="1342" spans="1:34" x14ac:dyDescent="0.2">
      <c r="A1342" s="4" t="s">
        <v>93</v>
      </c>
      <c r="B1342" s="4" t="str">
        <f>IF(C1342=0,"&lt;BLANK&gt;",Basisgegevens!$F$3)</f>
        <v>&lt;BLANK&gt;</v>
      </c>
      <c r="C1342" s="4">
        <f>tussenblad!E1331</f>
        <v>0</v>
      </c>
      <c r="D1342" s="4">
        <f>tussenblad!H1331</f>
        <v>0</v>
      </c>
      <c r="E1342" s="25">
        <f>tussenblad!N1331</f>
        <v>0</v>
      </c>
      <c r="F1342" s="4">
        <f>tussenblad!O1331</f>
        <v>0</v>
      </c>
      <c r="G1342" s="4">
        <f>tussenblad!P1331</f>
        <v>0</v>
      </c>
      <c r="H1342" s="25">
        <f>tussenblad!BT1331</f>
        <v>0</v>
      </c>
      <c r="I1342" s="4">
        <f>tussenblad!Q1331</f>
        <v>0</v>
      </c>
      <c r="J1342" s="26">
        <f>tussenblad!R1331</f>
        <v>0</v>
      </c>
      <c r="K1342" s="4">
        <f>IF(tussenblad!$F1331="HC","",tussenblad!F1331)</f>
        <v>0</v>
      </c>
      <c r="L1342" s="4">
        <f>IF(tussenblad!$F1331="HC",1,0)</f>
        <v>0</v>
      </c>
      <c r="M1342" s="4" t="str">
        <f>IF(tussenblad!V1331="Uit",2,"")</f>
        <v/>
      </c>
      <c r="N1342" s="4">
        <f>tussenblad!W1331</f>
        <v>0</v>
      </c>
      <c r="O1342" s="4">
        <f>tussenblad!BV1331</f>
        <v>0</v>
      </c>
      <c r="P1342" s="4">
        <f>tussenblad!BW1331</f>
        <v>0</v>
      </c>
      <c r="Q1342" s="4">
        <f>tussenblad!BX1331</f>
        <v>0</v>
      </c>
      <c r="R1342" s="4">
        <f>tussenblad!BY1331</f>
        <v>0</v>
      </c>
      <c r="S1342" s="4">
        <f>tussenblad!BZ1331</f>
        <v>0</v>
      </c>
      <c r="T1342" s="4">
        <f>tussenblad!CA1331</f>
        <v>0</v>
      </c>
      <c r="U1342" s="4">
        <f>tussenblad!CB1331</f>
        <v>0</v>
      </c>
      <c r="V1342" s="4">
        <f>tussenblad!CC1331</f>
        <v>0</v>
      </c>
      <c r="W1342" s="4" t="s">
        <v>94</v>
      </c>
      <c r="X1342" s="4" t="s">
        <v>94</v>
      </c>
      <c r="Y1342" s="4" t="s">
        <v>94</v>
      </c>
      <c r="Z1342" s="4" t="s">
        <v>95</v>
      </c>
      <c r="AA1342" s="4" t="s">
        <v>95</v>
      </c>
      <c r="AB1342" s="4" t="s">
        <v>95</v>
      </c>
      <c r="AC1342" s="4" t="s">
        <v>91</v>
      </c>
      <c r="AD1342" s="4" t="s">
        <v>91</v>
      </c>
      <c r="AE1342" s="4">
        <v>0</v>
      </c>
      <c r="AF1342" s="4">
        <v>0</v>
      </c>
      <c r="AG1342" s="4">
        <f>tussenblad!J1331</f>
        <v>0</v>
      </c>
      <c r="AH1342" s="4">
        <f>tussenblad!I1331</f>
        <v>0</v>
      </c>
    </row>
    <row r="1343" spans="1:34" x14ac:dyDescent="0.2">
      <c r="A1343" s="4" t="s">
        <v>93</v>
      </c>
      <c r="B1343" s="4" t="str">
        <f>IF(C1343=0,"&lt;BLANK&gt;",Basisgegevens!$F$3)</f>
        <v>&lt;BLANK&gt;</v>
      </c>
      <c r="C1343" s="4">
        <f>tussenblad!E1332</f>
        <v>0</v>
      </c>
      <c r="D1343" s="4">
        <f>tussenblad!H1332</f>
        <v>0</v>
      </c>
      <c r="E1343" s="25">
        <f>tussenblad!N1332</f>
        <v>0</v>
      </c>
      <c r="F1343" s="4">
        <f>tussenblad!O1332</f>
        <v>0</v>
      </c>
      <c r="G1343" s="4">
        <f>tussenblad!P1332</f>
        <v>0</v>
      </c>
      <c r="H1343" s="25">
        <f>tussenblad!BT1332</f>
        <v>0</v>
      </c>
      <c r="I1343" s="4">
        <f>tussenblad!Q1332</f>
        <v>0</v>
      </c>
      <c r="J1343" s="26">
        <f>tussenblad!R1332</f>
        <v>0</v>
      </c>
      <c r="K1343" s="4">
        <f>IF(tussenblad!$F1332="HC","",tussenblad!F1332)</f>
        <v>0</v>
      </c>
      <c r="L1343" s="4">
        <f>IF(tussenblad!$F1332="HC",1,0)</f>
        <v>0</v>
      </c>
      <c r="M1343" s="4" t="str">
        <f>IF(tussenblad!V1332="Uit",2,"")</f>
        <v/>
      </c>
      <c r="N1343" s="4">
        <f>tussenblad!W1332</f>
        <v>0</v>
      </c>
      <c r="O1343" s="4">
        <f>tussenblad!BV1332</f>
        <v>0</v>
      </c>
      <c r="P1343" s="4">
        <f>tussenblad!BW1332</f>
        <v>0</v>
      </c>
      <c r="Q1343" s="4">
        <f>tussenblad!BX1332</f>
        <v>0</v>
      </c>
      <c r="R1343" s="4">
        <f>tussenblad!BY1332</f>
        <v>0</v>
      </c>
      <c r="S1343" s="4">
        <f>tussenblad!BZ1332</f>
        <v>0</v>
      </c>
      <c r="T1343" s="4">
        <f>tussenblad!CA1332</f>
        <v>0</v>
      </c>
      <c r="U1343" s="4">
        <f>tussenblad!CB1332</f>
        <v>0</v>
      </c>
      <c r="V1343" s="4">
        <f>tussenblad!CC1332</f>
        <v>0</v>
      </c>
      <c r="W1343" s="4" t="s">
        <v>94</v>
      </c>
      <c r="X1343" s="4" t="s">
        <v>94</v>
      </c>
      <c r="Y1343" s="4" t="s">
        <v>94</v>
      </c>
      <c r="Z1343" s="4" t="s">
        <v>95</v>
      </c>
      <c r="AA1343" s="4" t="s">
        <v>95</v>
      </c>
      <c r="AB1343" s="4" t="s">
        <v>95</v>
      </c>
      <c r="AC1343" s="4" t="s">
        <v>91</v>
      </c>
      <c r="AD1343" s="4" t="s">
        <v>91</v>
      </c>
      <c r="AE1343" s="4">
        <v>0</v>
      </c>
      <c r="AF1343" s="4">
        <v>0</v>
      </c>
      <c r="AG1343" s="4">
        <f>tussenblad!J1332</f>
        <v>0</v>
      </c>
      <c r="AH1343" s="4">
        <f>tussenblad!I1332</f>
        <v>0</v>
      </c>
    </row>
    <row r="1344" spans="1:34" x14ac:dyDescent="0.2">
      <c r="A1344" s="4" t="s">
        <v>93</v>
      </c>
      <c r="B1344" s="4" t="str">
        <f>IF(C1344=0,"&lt;BLANK&gt;",Basisgegevens!$F$3)</f>
        <v>&lt;BLANK&gt;</v>
      </c>
      <c r="C1344" s="4">
        <f>tussenblad!E1333</f>
        <v>0</v>
      </c>
      <c r="D1344" s="4">
        <f>tussenblad!H1333</f>
        <v>0</v>
      </c>
      <c r="E1344" s="25">
        <f>tussenblad!N1333</f>
        <v>0</v>
      </c>
      <c r="F1344" s="4">
        <f>tussenblad!O1333</f>
        <v>0</v>
      </c>
      <c r="G1344" s="4">
        <f>tussenblad!P1333</f>
        <v>0</v>
      </c>
      <c r="H1344" s="25">
        <f>tussenblad!BT1333</f>
        <v>0</v>
      </c>
      <c r="I1344" s="4">
        <f>tussenblad!Q1333</f>
        <v>0</v>
      </c>
      <c r="J1344" s="26">
        <f>tussenblad!R1333</f>
        <v>0</v>
      </c>
      <c r="K1344" s="4">
        <f>IF(tussenblad!$F1333="HC","",tussenblad!F1333)</f>
        <v>0</v>
      </c>
      <c r="L1344" s="4">
        <f>IF(tussenblad!$F1333="HC",1,0)</f>
        <v>0</v>
      </c>
      <c r="M1344" s="4" t="str">
        <f>IF(tussenblad!V1333="Uit",2,"")</f>
        <v/>
      </c>
      <c r="N1344" s="4">
        <f>tussenblad!W1333</f>
        <v>0</v>
      </c>
      <c r="O1344" s="4">
        <f>tussenblad!BV1333</f>
        <v>0</v>
      </c>
      <c r="P1344" s="4">
        <f>tussenblad!BW1333</f>
        <v>0</v>
      </c>
      <c r="Q1344" s="4">
        <f>tussenblad!BX1333</f>
        <v>0</v>
      </c>
      <c r="R1344" s="4">
        <f>tussenblad!BY1333</f>
        <v>0</v>
      </c>
      <c r="S1344" s="4">
        <f>tussenblad!BZ1333</f>
        <v>0</v>
      </c>
      <c r="T1344" s="4">
        <f>tussenblad!CA1333</f>
        <v>0</v>
      </c>
      <c r="U1344" s="4">
        <f>tussenblad!CB1333</f>
        <v>0</v>
      </c>
      <c r="V1344" s="4">
        <f>tussenblad!CC1333</f>
        <v>0</v>
      </c>
      <c r="W1344" s="4" t="s">
        <v>94</v>
      </c>
      <c r="X1344" s="4" t="s">
        <v>94</v>
      </c>
      <c r="Y1344" s="4" t="s">
        <v>94</v>
      </c>
      <c r="Z1344" s="4" t="s">
        <v>95</v>
      </c>
      <c r="AA1344" s="4" t="s">
        <v>95</v>
      </c>
      <c r="AB1344" s="4" t="s">
        <v>95</v>
      </c>
      <c r="AC1344" s="4" t="s">
        <v>91</v>
      </c>
      <c r="AD1344" s="4" t="s">
        <v>91</v>
      </c>
      <c r="AE1344" s="4">
        <v>0</v>
      </c>
      <c r="AF1344" s="4">
        <v>0</v>
      </c>
      <c r="AG1344" s="4">
        <f>tussenblad!J1333</f>
        <v>0</v>
      </c>
      <c r="AH1344" s="4">
        <f>tussenblad!I1333</f>
        <v>0</v>
      </c>
    </row>
    <row r="1345" spans="1:34" x14ac:dyDescent="0.2">
      <c r="A1345" s="4" t="s">
        <v>93</v>
      </c>
      <c r="B1345" s="4" t="str">
        <f>IF(C1345=0,"&lt;BLANK&gt;",Basisgegevens!$F$3)</f>
        <v>&lt;BLANK&gt;</v>
      </c>
      <c r="C1345" s="4">
        <f>tussenblad!E1334</f>
        <v>0</v>
      </c>
      <c r="D1345" s="4">
        <f>tussenblad!H1334</f>
        <v>0</v>
      </c>
      <c r="E1345" s="25">
        <f>tussenblad!N1334</f>
        <v>0</v>
      </c>
      <c r="F1345" s="4">
        <f>tussenblad!O1334</f>
        <v>0</v>
      </c>
      <c r="G1345" s="4">
        <f>tussenblad!P1334</f>
        <v>0</v>
      </c>
      <c r="H1345" s="25">
        <f>tussenblad!BT1334</f>
        <v>0</v>
      </c>
      <c r="I1345" s="4">
        <f>tussenblad!Q1334</f>
        <v>0</v>
      </c>
      <c r="J1345" s="26">
        <f>tussenblad!R1334</f>
        <v>0</v>
      </c>
      <c r="K1345" s="4">
        <f>IF(tussenblad!$F1334="HC","",tussenblad!F1334)</f>
        <v>0</v>
      </c>
      <c r="L1345" s="4">
        <f>IF(tussenblad!$F1334="HC",1,0)</f>
        <v>0</v>
      </c>
      <c r="M1345" s="4" t="str">
        <f>IF(tussenblad!V1334="Uit",2,"")</f>
        <v/>
      </c>
      <c r="N1345" s="4">
        <f>tussenblad!W1334</f>
        <v>0</v>
      </c>
      <c r="O1345" s="4">
        <f>tussenblad!BV1334</f>
        <v>0</v>
      </c>
      <c r="P1345" s="4">
        <f>tussenblad!BW1334</f>
        <v>0</v>
      </c>
      <c r="Q1345" s="4">
        <f>tussenblad!BX1334</f>
        <v>0</v>
      </c>
      <c r="R1345" s="4">
        <f>tussenblad!BY1334</f>
        <v>0</v>
      </c>
      <c r="S1345" s="4">
        <f>tussenblad!BZ1334</f>
        <v>0</v>
      </c>
      <c r="T1345" s="4">
        <f>tussenblad!CA1334</f>
        <v>0</v>
      </c>
      <c r="U1345" s="4">
        <f>tussenblad!CB1334</f>
        <v>0</v>
      </c>
      <c r="V1345" s="4">
        <f>tussenblad!CC1334</f>
        <v>0</v>
      </c>
      <c r="W1345" s="4" t="s">
        <v>94</v>
      </c>
      <c r="X1345" s="4" t="s">
        <v>94</v>
      </c>
      <c r="Y1345" s="4" t="s">
        <v>94</v>
      </c>
      <c r="Z1345" s="4" t="s">
        <v>95</v>
      </c>
      <c r="AA1345" s="4" t="s">
        <v>95</v>
      </c>
      <c r="AB1345" s="4" t="s">
        <v>95</v>
      </c>
      <c r="AC1345" s="4" t="s">
        <v>91</v>
      </c>
      <c r="AD1345" s="4" t="s">
        <v>91</v>
      </c>
      <c r="AE1345" s="4">
        <v>0</v>
      </c>
      <c r="AF1345" s="4">
        <v>0</v>
      </c>
      <c r="AG1345" s="4">
        <f>tussenblad!J1334</f>
        <v>0</v>
      </c>
      <c r="AH1345" s="4">
        <f>tussenblad!I1334</f>
        <v>0</v>
      </c>
    </row>
    <row r="1346" spans="1:34" x14ac:dyDescent="0.2">
      <c r="A1346" s="4" t="s">
        <v>93</v>
      </c>
      <c r="B1346" s="4" t="str">
        <f>IF(C1346=0,"&lt;BLANK&gt;",Basisgegevens!$F$3)</f>
        <v>&lt;BLANK&gt;</v>
      </c>
      <c r="C1346" s="4">
        <f>tussenblad!E1335</f>
        <v>0</v>
      </c>
      <c r="D1346" s="4">
        <f>tussenblad!H1335</f>
        <v>0</v>
      </c>
      <c r="E1346" s="25">
        <f>tussenblad!N1335</f>
        <v>0</v>
      </c>
      <c r="F1346" s="4">
        <f>tussenblad!O1335</f>
        <v>0</v>
      </c>
      <c r="G1346" s="4">
        <f>tussenblad!P1335</f>
        <v>0</v>
      </c>
      <c r="H1346" s="25">
        <f>tussenblad!BT1335</f>
        <v>0</v>
      </c>
      <c r="I1346" s="4">
        <f>tussenblad!Q1335</f>
        <v>0</v>
      </c>
      <c r="J1346" s="26">
        <f>tussenblad!R1335</f>
        <v>0</v>
      </c>
      <c r="K1346" s="4">
        <f>IF(tussenblad!$F1335="HC","",tussenblad!F1335)</f>
        <v>0</v>
      </c>
      <c r="L1346" s="4">
        <f>IF(tussenblad!$F1335="HC",1,0)</f>
        <v>0</v>
      </c>
      <c r="M1346" s="4" t="str">
        <f>IF(tussenblad!V1335="Uit",2,"")</f>
        <v/>
      </c>
      <c r="N1346" s="4">
        <f>tussenblad!W1335</f>
        <v>0</v>
      </c>
      <c r="O1346" s="4">
        <f>tussenblad!BV1335</f>
        <v>0</v>
      </c>
      <c r="P1346" s="4">
        <f>tussenblad!BW1335</f>
        <v>0</v>
      </c>
      <c r="Q1346" s="4">
        <f>tussenblad!BX1335</f>
        <v>0</v>
      </c>
      <c r="R1346" s="4">
        <f>tussenblad!BY1335</f>
        <v>0</v>
      </c>
      <c r="S1346" s="4">
        <f>tussenblad!BZ1335</f>
        <v>0</v>
      </c>
      <c r="T1346" s="4">
        <f>tussenblad!CA1335</f>
        <v>0</v>
      </c>
      <c r="U1346" s="4">
        <f>tussenblad!CB1335</f>
        <v>0</v>
      </c>
      <c r="V1346" s="4">
        <f>tussenblad!CC1335</f>
        <v>0</v>
      </c>
      <c r="W1346" s="4" t="s">
        <v>94</v>
      </c>
      <c r="X1346" s="4" t="s">
        <v>94</v>
      </c>
      <c r="Y1346" s="4" t="s">
        <v>94</v>
      </c>
      <c r="Z1346" s="4" t="s">
        <v>95</v>
      </c>
      <c r="AA1346" s="4" t="s">
        <v>95</v>
      </c>
      <c r="AB1346" s="4" t="s">
        <v>95</v>
      </c>
      <c r="AC1346" s="4" t="s">
        <v>91</v>
      </c>
      <c r="AD1346" s="4" t="s">
        <v>91</v>
      </c>
      <c r="AE1346" s="4">
        <v>0</v>
      </c>
      <c r="AF1346" s="4">
        <v>0</v>
      </c>
      <c r="AG1346" s="4">
        <f>tussenblad!J1335</f>
        <v>0</v>
      </c>
      <c r="AH1346" s="4">
        <f>tussenblad!I1335</f>
        <v>0</v>
      </c>
    </row>
    <row r="1347" spans="1:34" x14ac:dyDescent="0.2">
      <c r="A1347" s="4" t="s">
        <v>93</v>
      </c>
      <c r="B1347" s="4" t="str">
        <f>IF(C1347=0,"&lt;BLANK&gt;",Basisgegevens!$F$3)</f>
        <v>&lt;BLANK&gt;</v>
      </c>
      <c r="C1347" s="4">
        <f>tussenblad!E1336</f>
        <v>0</v>
      </c>
      <c r="D1347" s="4">
        <f>tussenblad!H1336</f>
        <v>0</v>
      </c>
      <c r="E1347" s="25">
        <f>tussenblad!N1336</f>
        <v>0</v>
      </c>
      <c r="F1347" s="4">
        <f>tussenblad!O1336</f>
        <v>0</v>
      </c>
      <c r="G1347" s="4">
        <f>tussenblad!P1336</f>
        <v>0</v>
      </c>
      <c r="H1347" s="25">
        <f>tussenblad!BT1336</f>
        <v>0</v>
      </c>
      <c r="I1347" s="4">
        <f>tussenblad!Q1336</f>
        <v>0</v>
      </c>
      <c r="J1347" s="26">
        <f>tussenblad!R1336</f>
        <v>0</v>
      </c>
      <c r="K1347" s="4">
        <f>IF(tussenblad!$F1336="HC","",tussenblad!F1336)</f>
        <v>0</v>
      </c>
      <c r="L1347" s="4">
        <f>IF(tussenblad!$F1336="HC",1,0)</f>
        <v>0</v>
      </c>
      <c r="M1347" s="4" t="str">
        <f>IF(tussenblad!V1336="Uit",2,"")</f>
        <v/>
      </c>
      <c r="N1347" s="4">
        <f>tussenblad!W1336</f>
        <v>0</v>
      </c>
      <c r="O1347" s="4">
        <f>tussenblad!BV1336</f>
        <v>0</v>
      </c>
      <c r="P1347" s="4">
        <f>tussenblad!BW1336</f>
        <v>0</v>
      </c>
      <c r="Q1347" s="4">
        <f>tussenblad!BX1336</f>
        <v>0</v>
      </c>
      <c r="R1347" s="4">
        <f>tussenblad!BY1336</f>
        <v>0</v>
      </c>
      <c r="S1347" s="4">
        <f>tussenblad!BZ1336</f>
        <v>0</v>
      </c>
      <c r="T1347" s="4">
        <f>tussenblad!CA1336</f>
        <v>0</v>
      </c>
      <c r="U1347" s="4">
        <f>tussenblad!CB1336</f>
        <v>0</v>
      </c>
      <c r="V1347" s="4">
        <f>tussenblad!CC1336</f>
        <v>0</v>
      </c>
      <c r="W1347" s="4" t="s">
        <v>94</v>
      </c>
      <c r="X1347" s="4" t="s">
        <v>94</v>
      </c>
      <c r="Y1347" s="4" t="s">
        <v>94</v>
      </c>
      <c r="Z1347" s="4" t="s">
        <v>95</v>
      </c>
      <c r="AA1347" s="4" t="s">
        <v>95</v>
      </c>
      <c r="AB1347" s="4" t="s">
        <v>95</v>
      </c>
      <c r="AC1347" s="4" t="s">
        <v>91</v>
      </c>
      <c r="AD1347" s="4" t="s">
        <v>91</v>
      </c>
      <c r="AE1347" s="4">
        <v>0</v>
      </c>
      <c r="AF1347" s="4">
        <v>0</v>
      </c>
      <c r="AG1347" s="4">
        <f>tussenblad!J1336</f>
        <v>0</v>
      </c>
      <c r="AH1347" s="4">
        <f>tussenblad!I1336</f>
        <v>0</v>
      </c>
    </row>
    <row r="1348" spans="1:34" x14ac:dyDescent="0.2">
      <c r="A1348" s="4" t="s">
        <v>93</v>
      </c>
      <c r="B1348" s="4" t="str">
        <f>IF(C1348=0,"&lt;BLANK&gt;",Basisgegevens!$F$3)</f>
        <v>&lt;BLANK&gt;</v>
      </c>
      <c r="C1348" s="4">
        <f>tussenblad!E1337</f>
        <v>0</v>
      </c>
      <c r="D1348" s="4">
        <f>tussenblad!H1337</f>
        <v>0</v>
      </c>
      <c r="E1348" s="25">
        <f>tussenblad!N1337</f>
        <v>0</v>
      </c>
      <c r="F1348" s="4">
        <f>tussenblad!O1337</f>
        <v>0</v>
      </c>
      <c r="G1348" s="4">
        <f>tussenblad!P1337</f>
        <v>0</v>
      </c>
      <c r="H1348" s="25">
        <f>tussenblad!BT1337</f>
        <v>0</v>
      </c>
      <c r="I1348" s="4">
        <f>tussenblad!Q1337</f>
        <v>0</v>
      </c>
      <c r="J1348" s="26">
        <f>tussenblad!R1337</f>
        <v>0</v>
      </c>
      <c r="K1348" s="4">
        <f>IF(tussenblad!$F1337="HC","",tussenblad!F1337)</f>
        <v>0</v>
      </c>
      <c r="L1348" s="4">
        <f>IF(tussenblad!$F1337="HC",1,0)</f>
        <v>0</v>
      </c>
      <c r="M1348" s="4" t="str">
        <f>IF(tussenblad!V1337="Uit",2,"")</f>
        <v/>
      </c>
      <c r="N1348" s="4">
        <f>tussenblad!W1337</f>
        <v>0</v>
      </c>
      <c r="O1348" s="4">
        <f>tussenblad!BV1337</f>
        <v>0</v>
      </c>
      <c r="P1348" s="4">
        <f>tussenblad!BW1337</f>
        <v>0</v>
      </c>
      <c r="Q1348" s="4">
        <f>tussenblad!BX1337</f>
        <v>0</v>
      </c>
      <c r="R1348" s="4">
        <f>tussenblad!BY1337</f>
        <v>0</v>
      </c>
      <c r="S1348" s="4">
        <f>tussenblad!BZ1337</f>
        <v>0</v>
      </c>
      <c r="T1348" s="4">
        <f>tussenblad!CA1337</f>
        <v>0</v>
      </c>
      <c r="U1348" s="4">
        <f>tussenblad!CB1337</f>
        <v>0</v>
      </c>
      <c r="V1348" s="4">
        <f>tussenblad!CC1337</f>
        <v>0</v>
      </c>
      <c r="W1348" s="4" t="s">
        <v>94</v>
      </c>
      <c r="X1348" s="4" t="s">
        <v>94</v>
      </c>
      <c r="Y1348" s="4" t="s">
        <v>94</v>
      </c>
      <c r="Z1348" s="4" t="s">
        <v>95</v>
      </c>
      <c r="AA1348" s="4" t="s">
        <v>95</v>
      </c>
      <c r="AB1348" s="4" t="s">
        <v>95</v>
      </c>
      <c r="AC1348" s="4" t="s">
        <v>91</v>
      </c>
      <c r="AD1348" s="4" t="s">
        <v>91</v>
      </c>
      <c r="AE1348" s="4">
        <v>0</v>
      </c>
      <c r="AF1348" s="4">
        <v>0</v>
      </c>
      <c r="AG1348" s="4">
        <f>tussenblad!J1337</f>
        <v>0</v>
      </c>
      <c r="AH1348" s="4">
        <f>tussenblad!I1337</f>
        <v>0</v>
      </c>
    </row>
    <row r="1349" spans="1:34" x14ac:dyDescent="0.2">
      <c r="A1349" s="4" t="s">
        <v>93</v>
      </c>
      <c r="B1349" s="4" t="str">
        <f>IF(C1349=0,"&lt;BLANK&gt;",Basisgegevens!$F$3)</f>
        <v>&lt;BLANK&gt;</v>
      </c>
      <c r="C1349" s="4">
        <f>tussenblad!E1338</f>
        <v>0</v>
      </c>
      <c r="D1349" s="4">
        <f>tussenblad!H1338</f>
        <v>0</v>
      </c>
      <c r="E1349" s="25">
        <f>tussenblad!N1338</f>
        <v>0</v>
      </c>
      <c r="F1349" s="4">
        <f>tussenblad!O1338</f>
        <v>0</v>
      </c>
      <c r="G1349" s="4">
        <f>tussenblad!P1338</f>
        <v>0</v>
      </c>
      <c r="H1349" s="25">
        <f>tussenblad!BT1338</f>
        <v>0</v>
      </c>
      <c r="I1349" s="4">
        <f>tussenblad!Q1338</f>
        <v>0</v>
      </c>
      <c r="J1349" s="26">
        <f>tussenblad!R1338</f>
        <v>0</v>
      </c>
      <c r="K1349" s="4">
        <f>IF(tussenblad!$F1338="HC","",tussenblad!F1338)</f>
        <v>0</v>
      </c>
      <c r="L1349" s="4">
        <f>IF(tussenblad!$F1338="HC",1,0)</f>
        <v>0</v>
      </c>
      <c r="M1349" s="4" t="str">
        <f>IF(tussenblad!V1338="Uit",2,"")</f>
        <v/>
      </c>
      <c r="N1349" s="4">
        <f>tussenblad!W1338</f>
        <v>0</v>
      </c>
      <c r="O1349" s="4">
        <f>tussenblad!BV1338</f>
        <v>0</v>
      </c>
      <c r="P1349" s="4">
        <f>tussenblad!BW1338</f>
        <v>0</v>
      </c>
      <c r="Q1349" s="4">
        <f>tussenblad!BX1338</f>
        <v>0</v>
      </c>
      <c r="R1349" s="4">
        <f>tussenblad!BY1338</f>
        <v>0</v>
      </c>
      <c r="S1349" s="4">
        <f>tussenblad!BZ1338</f>
        <v>0</v>
      </c>
      <c r="T1349" s="4">
        <f>tussenblad!CA1338</f>
        <v>0</v>
      </c>
      <c r="U1349" s="4">
        <f>tussenblad!CB1338</f>
        <v>0</v>
      </c>
      <c r="V1349" s="4">
        <f>tussenblad!CC1338</f>
        <v>0</v>
      </c>
      <c r="W1349" s="4" t="s">
        <v>94</v>
      </c>
      <c r="X1349" s="4" t="s">
        <v>94</v>
      </c>
      <c r="Y1349" s="4" t="s">
        <v>94</v>
      </c>
      <c r="Z1349" s="4" t="s">
        <v>95</v>
      </c>
      <c r="AA1349" s="4" t="s">
        <v>95</v>
      </c>
      <c r="AB1349" s="4" t="s">
        <v>95</v>
      </c>
      <c r="AC1349" s="4" t="s">
        <v>91</v>
      </c>
      <c r="AD1349" s="4" t="s">
        <v>91</v>
      </c>
      <c r="AE1349" s="4">
        <v>0</v>
      </c>
      <c r="AF1349" s="4">
        <v>0</v>
      </c>
      <c r="AG1349" s="4">
        <f>tussenblad!J1338</f>
        <v>0</v>
      </c>
      <c r="AH1349" s="4">
        <f>tussenblad!I1338</f>
        <v>0</v>
      </c>
    </row>
    <row r="1350" spans="1:34" x14ac:dyDescent="0.2">
      <c r="A1350" s="4" t="s">
        <v>93</v>
      </c>
      <c r="B1350" s="4" t="str">
        <f>IF(C1350=0,"&lt;BLANK&gt;",Basisgegevens!$F$3)</f>
        <v>&lt;BLANK&gt;</v>
      </c>
      <c r="C1350" s="4">
        <f>tussenblad!E1339</f>
        <v>0</v>
      </c>
      <c r="D1350" s="4">
        <f>tussenblad!H1339</f>
        <v>0</v>
      </c>
      <c r="E1350" s="25">
        <f>tussenblad!N1339</f>
        <v>0</v>
      </c>
      <c r="F1350" s="4">
        <f>tussenblad!O1339</f>
        <v>0</v>
      </c>
      <c r="G1350" s="4">
        <f>tussenblad!P1339</f>
        <v>0</v>
      </c>
      <c r="H1350" s="25">
        <f>tussenblad!BT1339</f>
        <v>0</v>
      </c>
      <c r="I1350" s="4">
        <f>tussenblad!Q1339</f>
        <v>0</v>
      </c>
      <c r="J1350" s="26">
        <f>tussenblad!R1339</f>
        <v>0</v>
      </c>
      <c r="K1350" s="4">
        <f>IF(tussenblad!$F1339="HC","",tussenblad!F1339)</f>
        <v>0</v>
      </c>
      <c r="L1350" s="4">
        <f>IF(tussenblad!$F1339="HC",1,0)</f>
        <v>0</v>
      </c>
      <c r="M1350" s="4" t="str">
        <f>IF(tussenblad!V1339="Uit",2,"")</f>
        <v/>
      </c>
      <c r="N1350" s="4">
        <f>tussenblad!W1339</f>
        <v>0</v>
      </c>
      <c r="O1350" s="4">
        <f>tussenblad!BV1339</f>
        <v>0</v>
      </c>
      <c r="P1350" s="4">
        <f>tussenblad!BW1339</f>
        <v>0</v>
      </c>
      <c r="Q1350" s="4">
        <f>tussenblad!BX1339</f>
        <v>0</v>
      </c>
      <c r="R1350" s="4">
        <f>tussenblad!BY1339</f>
        <v>0</v>
      </c>
      <c r="S1350" s="4">
        <f>tussenblad!BZ1339</f>
        <v>0</v>
      </c>
      <c r="T1350" s="4">
        <f>tussenblad!CA1339</f>
        <v>0</v>
      </c>
      <c r="U1350" s="4">
        <f>tussenblad!CB1339</f>
        <v>0</v>
      </c>
      <c r="V1350" s="4">
        <f>tussenblad!CC1339</f>
        <v>0</v>
      </c>
      <c r="W1350" s="4" t="s">
        <v>94</v>
      </c>
      <c r="X1350" s="4" t="s">
        <v>94</v>
      </c>
      <c r="Y1350" s="4" t="s">
        <v>94</v>
      </c>
      <c r="Z1350" s="4" t="s">
        <v>95</v>
      </c>
      <c r="AA1350" s="4" t="s">
        <v>95</v>
      </c>
      <c r="AB1350" s="4" t="s">
        <v>95</v>
      </c>
      <c r="AC1350" s="4" t="s">
        <v>91</v>
      </c>
      <c r="AD1350" s="4" t="s">
        <v>91</v>
      </c>
      <c r="AE1350" s="4">
        <v>0</v>
      </c>
      <c r="AF1350" s="4">
        <v>0</v>
      </c>
      <c r="AG1350" s="4">
        <f>tussenblad!J1339</f>
        <v>0</v>
      </c>
      <c r="AH1350" s="4">
        <f>tussenblad!I1339</f>
        <v>0</v>
      </c>
    </row>
    <row r="1351" spans="1:34" x14ac:dyDescent="0.2">
      <c r="A1351" s="4" t="s">
        <v>93</v>
      </c>
      <c r="B1351" s="4" t="str">
        <f>IF(C1351=0,"&lt;BLANK&gt;",Basisgegevens!$F$3)</f>
        <v>&lt;BLANK&gt;</v>
      </c>
      <c r="C1351" s="4">
        <f>tussenblad!E1340</f>
        <v>0</v>
      </c>
      <c r="D1351" s="4">
        <f>tussenblad!H1340</f>
        <v>0</v>
      </c>
      <c r="E1351" s="25">
        <f>tussenblad!N1340</f>
        <v>0</v>
      </c>
      <c r="F1351" s="4">
        <f>tussenblad!O1340</f>
        <v>0</v>
      </c>
      <c r="G1351" s="4">
        <f>tussenblad!P1340</f>
        <v>0</v>
      </c>
      <c r="H1351" s="25">
        <f>tussenblad!BT1340</f>
        <v>0</v>
      </c>
      <c r="I1351" s="4">
        <f>tussenblad!Q1340</f>
        <v>0</v>
      </c>
      <c r="J1351" s="26">
        <f>tussenblad!R1340</f>
        <v>0</v>
      </c>
      <c r="K1351" s="4">
        <f>IF(tussenblad!$F1340="HC","",tussenblad!F1340)</f>
        <v>0</v>
      </c>
      <c r="L1351" s="4">
        <f>IF(tussenblad!$F1340="HC",1,0)</f>
        <v>0</v>
      </c>
      <c r="M1351" s="4" t="str">
        <f>IF(tussenblad!V1340="Uit",2,"")</f>
        <v/>
      </c>
      <c r="N1351" s="4">
        <f>tussenblad!W1340</f>
        <v>0</v>
      </c>
      <c r="O1351" s="4">
        <f>tussenblad!BV1340</f>
        <v>0</v>
      </c>
      <c r="P1351" s="4">
        <f>tussenblad!BW1340</f>
        <v>0</v>
      </c>
      <c r="Q1351" s="4">
        <f>tussenblad!BX1340</f>
        <v>0</v>
      </c>
      <c r="R1351" s="4">
        <f>tussenblad!BY1340</f>
        <v>0</v>
      </c>
      <c r="S1351" s="4">
        <f>tussenblad!BZ1340</f>
        <v>0</v>
      </c>
      <c r="T1351" s="4">
        <f>tussenblad!CA1340</f>
        <v>0</v>
      </c>
      <c r="U1351" s="4">
        <f>tussenblad!CB1340</f>
        <v>0</v>
      </c>
      <c r="V1351" s="4">
        <f>tussenblad!CC1340</f>
        <v>0</v>
      </c>
      <c r="W1351" s="4" t="s">
        <v>94</v>
      </c>
      <c r="X1351" s="4" t="s">
        <v>94</v>
      </c>
      <c r="Y1351" s="4" t="s">
        <v>94</v>
      </c>
      <c r="Z1351" s="4" t="s">
        <v>95</v>
      </c>
      <c r="AA1351" s="4" t="s">
        <v>95</v>
      </c>
      <c r="AB1351" s="4" t="s">
        <v>95</v>
      </c>
      <c r="AC1351" s="4" t="s">
        <v>91</v>
      </c>
      <c r="AD1351" s="4" t="s">
        <v>91</v>
      </c>
      <c r="AE1351" s="4">
        <v>0</v>
      </c>
      <c r="AF1351" s="4">
        <v>0</v>
      </c>
      <c r="AG1351" s="4">
        <f>tussenblad!J1340</f>
        <v>0</v>
      </c>
      <c r="AH1351" s="4">
        <f>tussenblad!I1340</f>
        <v>0</v>
      </c>
    </row>
    <row r="1352" spans="1:34" x14ac:dyDescent="0.2">
      <c r="A1352" s="4" t="s">
        <v>93</v>
      </c>
      <c r="B1352" s="4" t="str">
        <f>IF(C1352=0,"&lt;BLANK&gt;",Basisgegevens!$F$3)</f>
        <v>&lt;BLANK&gt;</v>
      </c>
      <c r="C1352" s="4">
        <f>tussenblad!E1341</f>
        <v>0</v>
      </c>
      <c r="D1352" s="4">
        <f>tussenblad!H1341</f>
        <v>0</v>
      </c>
      <c r="E1352" s="25">
        <f>tussenblad!N1341</f>
        <v>0</v>
      </c>
      <c r="F1352" s="4">
        <f>tussenblad!O1341</f>
        <v>0</v>
      </c>
      <c r="G1352" s="4">
        <f>tussenblad!P1341</f>
        <v>0</v>
      </c>
      <c r="H1352" s="25">
        <f>tussenblad!BT1341</f>
        <v>0</v>
      </c>
      <c r="I1352" s="4">
        <f>tussenblad!Q1341</f>
        <v>0</v>
      </c>
      <c r="J1352" s="26">
        <f>tussenblad!R1341</f>
        <v>0</v>
      </c>
      <c r="K1352" s="4">
        <f>IF(tussenblad!$F1341="HC","",tussenblad!F1341)</f>
        <v>0</v>
      </c>
      <c r="L1352" s="4">
        <f>IF(tussenblad!$F1341="HC",1,0)</f>
        <v>0</v>
      </c>
      <c r="M1352" s="4" t="str">
        <f>IF(tussenblad!V1341="Uit",2,"")</f>
        <v/>
      </c>
      <c r="N1352" s="4">
        <f>tussenblad!W1341</f>
        <v>0</v>
      </c>
      <c r="O1352" s="4">
        <f>tussenblad!BV1341</f>
        <v>0</v>
      </c>
      <c r="P1352" s="4">
        <f>tussenblad!BW1341</f>
        <v>0</v>
      </c>
      <c r="Q1352" s="4">
        <f>tussenblad!BX1341</f>
        <v>0</v>
      </c>
      <c r="R1352" s="4">
        <f>tussenblad!BY1341</f>
        <v>0</v>
      </c>
      <c r="S1352" s="4">
        <f>tussenblad!BZ1341</f>
        <v>0</v>
      </c>
      <c r="T1352" s="4">
        <f>tussenblad!CA1341</f>
        <v>0</v>
      </c>
      <c r="U1352" s="4">
        <f>tussenblad!CB1341</f>
        <v>0</v>
      </c>
      <c r="V1352" s="4">
        <f>tussenblad!CC1341</f>
        <v>0</v>
      </c>
      <c r="W1352" s="4" t="s">
        <v>94</v>
      </c>
      <c r="X1352" s="4" t="s">
        <v>94</v>
      </c>
      <c r="Y1352" s="4" t="s">
        <v>94</v>
      </c>
      <c r="Z1352" s="4" t="s">
        <v>95</v>
      </c>
      <c r="AA1352" s="4" t="s">
        <v>95</v>
      </c>
      <c r="AB1352" s="4" t="s">
        <v>95</v>
      </c>
      <c r="AC1352" s="4" t="s">
        <v>91</v>
      </c>
      <c r="AD1352" s="4" t="s">
        <v>91</v>
      </c>
      <c r="AE1352" s="4">
        <v>0</v>
      </c>
      <c r="AF1352" s="4">
        <v>0</v>
      </c>
      <c r="AG1352" s="4">
        <f>tussenblad!J1341</f>
        <v>0</v>
      </c>
      <c r="AH1352" s="4">
        <f>tussenblad!I1341</f>
        <v>0</v>
      </c>
    </row>
    <row r="1353" spans="1:34" x14ac:dyDescent="0.2">
      <c r="A1353" s="4" t="s">
        <v>93</v>
      </c>
      <c r="B1353" s="4" t="str">
        <f>IF(C1353=0,"&lt;BLANK&gt;",Basisgegevens!$F$3)</f>
        <v>&lt;BLANK&gt;</v>
      </c>
      <c r="C1353" s="4">
        <f>tussenblad!E1342</f>
        <v>0</v>
      </c>
      <c r="D1353" s="4">
        <f>tussenblad!H1342</f>
        <v>0</v>
      </c>
      <c r="E1353" s="25">
        <f>tussenblad!N1342</f>
        <v>0</v>
      </c>
      <c r="F1353" s="4">
        <f>tussenblad!O1342</f>
        <v>0</v>
      </c>
      <c r="G1353" s="4">
        <f>tussenblad!P1342</f>
        <v>0</v>
      </c>
      <c r="H1353" s="25">
        <f>tussenblad!BT1342</f>
        <v>0</v>
      </c>
      <c r="I1353" s="4">
        <f>tussenblad!Q1342</f>
        <v>0</v>
      </c>
      <c r="J1353" s="26">
        <f>tussenblad!R1342</f>
        <v>0</v>
      </c>
      <c r="K1353" s="4">
        <f>IF(tussenblad!$F1342="HC","",tussenblad!F1342)</f>
        <v>0</v>
      </c>
      <c r="L1353" s="4">
        <f>IF(tussenblad!$F1342="HC",1,0)</f>
        <v>0</v>
      </c>
      <c r="M1353" s="4" t="str">
        <f>IF(tussenblad!V1342="Uit",2,"")</f>
        <v/>
      </c>
      <c r="N1353" s="4">
        <f>tussenblad!W1342</f>
        <v>0</v>
      </c>
      <c r="O1353" s="4">
        <f>tussenblad!BV1342</f>
        <v>0</v>
      </c>
      <c r="P1353" s="4">
        <f>tussenblad!BW1342</f>
        <v>0</v>
      </c>
      <c r="Q1353" s="4">
        <f>tussenblad!BX1342</f>
        <v>0</v>
      </c>
      <c r="R1353" s="4">
        <f>tussenblad!BY1342</f>
        <v>0</v>
      </c>
      <c r="S1353" s="4">
        <f>tussenblad!BZ1342</f>
        <v>0</v>
      </c>
      <c r="T1353" s="4">
        <f>tussenblad!CA1342</f>
        <v>0</v>
      </c>
      <c r="U1353" s="4">
        <f>tussenblad!CB1342</f>
        <v>0</v>
      </c>
      <c r="V1353" s="4">
        <f>tussenblad!CC1342</f>
        <v>0</v>
      </c>
      <c r="W1353" s="4" t="s">
        <v>94</v>
      </c>
      <c r="X1353" s="4" t="s">
        <v>94</v>
      </c>
      <c r="Y1353" s="4" t="s">
        <v>94</v>
      </c>
      <c r="Z1353" s="4" t="s">
        <v>95</v>
      </c>
      <c r="AA1353" s="4" t="s">
        <v>95</v>
      </c>
      <c r="AB1353" s="4" t="s">
        <v>95</v>
      </c>
      <c r="AC1353" s="4" t="s">
        <v>91</v>
      </c>
      <c r="AD1353" s="4" t="s">
        <v>91</v>
      </c>
      <c r="AE1353" s="4">
        <v>0</v>
      </c>
      <c r="AF1353" s="4">
        <v>0</v>
      </c>
      <c r="AG1353" s="4">
        <f>tussenblad!J1342</f>
        <v>0</v>
      </c>
      <c r="AH1353" s="4">
        <f>tussenblad!I1342</f>
        <v>0</v>
      </c>
    </row>
    <row r="1354" spans="1:34" x14ac:dyDescent="0.2">
      <c r="A1354" s="4" t="s">
        <v>93</v>
      </c>
      <c r="B1354" s="4" t="str">
        <f>IF(C1354=0,"&lt;BLANK&gt;",Basisgegevens!$F$3)</f>
        <v>&lt;BLANK&gt;</v>
      </c>
      <c r="C1354" s="4">
        <f>tussenblad!E1343</f>
        <v>0</v>
      </c>
      <c r="D1354" s="4">
        <f>tussenblad!H1343</f>
        <v>0</v>
      </c>
      <c r="E1354" s="25">
        <f>tussenblad!N1343</f>
        <v>0</v>
      </c>
      <c r="F1354" s="4">
        <f>tussenblad!O1343</f>
        <v>0</v>
      </c>
      <c r="G1354" s="4">
        <f>tussenblad!P1343</f>
        <v>0</v>
      </c>
      <c r="H1354" s="25">
        <f>tussenblad!BT1343</f>
        <v>0</v>
      </c>
      <c r="I1354" s="4">
        <f>tussenblad!Q1343</f>
        <v>0</v>
      </c>
      <c r="J1354" s="26">
        <f>tussenblad!R1343</f>
        <v>0</v>
      </c>
      <c r="K1354" s="4">
        <f>IF(tussenblad!$F1343="HC","",tussenblad!F1343)</f>
        <v>0</v>
      </c>
      <c r="L1354" s="4">
        <f>IF(tussenblad!$F1343="HC",1,0)</f>
        <v>0</v>
      </c>
      <c r="M1354" s="4" t="str">
        <f>IF(tussenblad!V1343="Uit",2,"")</f>
        <v/>
      </c>
      <c r="N1354" s="4">
        <f>tussenblad!W1343</f>
        <v>0</v>
      </c>
      <c r="O1354" s="4">
        <f>tussenblad!BV1343</f>
        <v>0</v>
      </c>
      <c r="P1354" s="4">
        <f>tussenblad!BW1343</f>
        <v>0</v>
      </c>
      <c r="Q1354" s="4">
        <f>tussenblad!BX1343</f>
        <v>0</v>
      </c>
      <c r="R1354" s="4">
        <f>tussenblad!BY1343</f>
        <v>0</v>
      </c>
      <c r="S1354" s="4">
        <f>tussenblad!BZ1343</f>
        <v>0</v>
      </c>
      <c r="T1354" s="4">
        <f>tussenblad!CA1343</f>
        <v>0</v>
      </c>
      <c r="U1354" s="4">
        <f>tussenblad!CB1343</f>
        <v>0</v>
      </c>
      <c r="V1354" s="4">
        <f>tussenblad!CC1343</f>
        <v>0</v>
      </c>
      <c r="W1354" s="4" t="s">
        <v>94</v>
      </c>
      <c r="X1354" s="4" t="s">
        <v>94</v>
      </c>
      <c r="Y1354" s="4" t="s">
        <v>94</v>
      </c>
      <c r="Z1354" s="4" t="s">
        <v>95</v>
      </c>
      <c r="AA1354" s="4" t="s">
        <v>95</v>
      </c>
      <c r="AB1354" s="4" t="s">
        <v>95</v>
      </c>
      <c r="AC1354" s="4" t="s">
        <v>91</v>
      </c>
      <c r="AD1354" s="4" t="s">
        <v>91</v>
      </c>
      <c r="AE1354" s="4">
        <v>0</v>
      </c>
      <c r="AF1354" s="4">
        <v>0</v>
      </c>
      <c r="AG1354" s="4">
        <f>tussenblad!J1343</f>
        <v>0</v>
      </c>
      <c r="AH1354" s="4">
        <f>tussenblad!I1343</f>
        <v>0</v>
      </c>
    </row>
    <row r="1355" spans="1:34" x14ac:dyDescent="0.2">
      <c r="A1355" s="4" t="s">
        <v>93</v>
      </c>
      <c r="B1355" s="4" t="str">
        <f>IF(C1355=0,"&lt;BLANK&gt;",Basisgegevens!$F$3)</f>
        <v>&lt;BLANK&gt;</v>
      </c>
      <c r="C1355" s="4">
        <f>tussenblad!E1344</f>
        <v>0</v>
      </c>
      <c r="D1355" s="4">
        <f>tussenblad!H1344</f>
        <v>0</v>
      </c>
      <c r="E1355" s="25">
        <f>tussenblad!N1344</f>
        <v>0</v>
      </c>
      <c r="F1355" s="4">
        <f>tussenblad!O1344</f>
        <v>0</v>
      </c>
      <c r="G1355" s="4">
        <f>tussenblad!P1344</f>
        <v>0</v>
      </c>
      <c r="H1355" s="25">
        <f>tussenblad!BT1344</f>
        <v>0</v>
      </c>
      <c r="I1355" s="4">
        <f>tussenblad!Q1344</f>
        <v>0</v>
      </c>
      <c r="J1355" s="26">
        <f>tussenblad!R1344</f>
        <v>0</v>
      </c>
      <c r="K1355" s="4">
        <f>IF(tussenblad!$F1344="HC","",tussenblad!F1344)</f>
        <v>0</v>
      </c>
      <c r="L1355" s="4">
        <f>IF(tussenblad!$F1344="HC",1,0)</f>
        <v>0</v>
      </c>
      <c r="M1355" s="4" t="str">
        <f>IF(tussenblad!V1344="Uit",2,"")</f>
        <v/>
      </c>
      <c r="N1355" s="4">
        <f>tussenblad!W1344</f>
        <v>0</v>
      </c>
      <c r="O1355" s="4">
        <f>tussenblad!BV1344</f>
        <v>0</v>
      </c>
      <c r="P1355" s="4">
        <f>tussenblad!BW1344</f>
        <v>0</v>
      </c>
      <c r="Q1355" s="4">
        <f>tussenblad!BX1344</f>
        <v>0</v>
      </c>
      <c r="R1355" s="4">
        <f>tussenblad!BY1344</f>
        <v>0</v>
      </c>
      <c r="S1355" s="4">
        <f>tussenblad!BZ1344</f>
        <v>0</v>
      </c>
      <c r="T1355" s="4">
        <f>tussenblad!CA1344</f>
        <v>0</v>
      </c>
      <c r="U1355" s="4">
        <f>tussenblad!CB1344</f>
        <v>0</v>
      </c>
      <c r="V1355" s="4">
        <f>tussenblad!CC1344</f>
        <v>0</v>
      </c>
      <c r="W1355" s="4" t="s">
        <v>94</v>
      </c>
      <c r="X1355" s="4" t="s">
        <v>94</v>
      </c>
      <c r="Y1355" s="4" t="s">
        <v>94</v>
      </c>
      <c r="Z1355" s="4" t="s">
        <v>95</v>
      </c>
      <c r="AA1355" s="4" t="s">
        <v>95</v>
      </c>
      <c r="AB1355" s="4" t="s">
        <v>95</v>
      </c>
      <c r="AC1355" s="4" t="s">
        <v>91</v>
      </c>
      <c r="AD1355" s="4" t="s">
        <v>91</v>
      </c>
      <c r="AE1355" s="4">
        <v>0</v>
      </c>
      <c r="AF1355" s="4">
        <v>0</v>
      </c>
      <c r="AG1355" s="4">
        <f>tussenblad!J1344</f>
        <v>0</v>
      </c>
      <c r="AH1355" s="4">
        <f>tussenblad!I1344</f>
        <v>0</v>
      </c>
    </row>
    <row r="1356" spans="1:34" x14ac:dyDescent="0.2">
      <c r="A1356" s="4" t="s">
        <v>93</v>
      </c>
      <c r="B1356" s="4" t="str">
        <f>IF(C1356=0,"&lt;BLANK&gt;",Basisgegevens!$F$3)</f>
        <v>&lt;BLANK&gt;</v>
      </c>
      <c r="C1356" s="4">
        <f>tussenblad!E1345</f>
        <v>0</v>
      </c>
      <c r="D1356" s="4">
        <f>tussenblad!H1345</f>
        <v>0</v>
      </c>
      <c r="E1356" s="25">
        <f>tussenblad!N1345</f>
        <v>0</v>
      </c>
      <c r="F1356" s="4">
        <f>tussenblad!O1345</f>
        <v>0</v>
      </c>
      <c r="G1356" s="4">
        <f>tussenblad!P1345</f>
        <v>0</v>
      </c>
      <c r="H1356" s="25">
        <f>tussenblad!BT1345</f>
        <v>0</v>
      </c>
      <c r="I1356" s="4">
        <f>tussenblad!Q1345</f>
        <v>0</v>
      </c>
      <c r="J1356" s="26">
        <f>tussenblad!R1345</f>
        <v>0</v>
      </c>
      <c r="K1356" s="4">
        <f>IF(tussenblad!$F1345="HC","",tussenblad!F1345)</f>
        <v>0</v>
      </c>
      <c r="L1356" s="4">
        <f>IF(tussenblad!$F1345="HC",1,0)</f>
        <v>0</v>
      </c>
      <c r="M1356" s="4" t="str">
        <f>IF(tussenblad!V1345="Uit",2,"")</f>
        <v/>
      </c>
      <c r="N1356" s="4">
        <f>tussenblad!W1345</f>
        <v>0</v>
      </c>
      <c r="O1356" s="4">
        <f>tussenblad!BV1345</f>
        <v>0</v>
      </c>
      <c r="P1356" s="4">
        <f>tussenblad!BW1345</f>
        <v>0</v>
      </c>
      <c r="Q1356" s="4">
        <f>tussenblad!BX1345</f>
        <v>0</v>
      </c>
      <c r="R1356" s="4">
        <f>tussenblad!BY1345</f>
        <v>0</v>
      </c>
      <c r="S1356" s="4">
        <f>tussenblad!BZ1345</f>
        <v>0</v>
      </c>
      <c r="T1356" s="4">
        <f>tussenblad!CA1345</f>
        <v>0</v>
      </c>
      <c r="U1356" s="4">
        <f>tussenblad!CB1345</f>
        <v>0</v>
      </c>
      <c r="V1356" s="4">
        <f>tussenblad!CC1345</f>
        <v>0</v>
      </c>
      <c r="W1356" s="4" t="s">
        <v>94</v>
      </c>
      <c r="X1356" s="4" t="s">
        <v>94</v>
      </c>
      <c r="Y1356" s="4" t="s">
        <v>94</v>
      </c>
      <c r="Z1356" s="4" t="s">
        <v>95</v>
      </c>
      <c r="AA1356" s="4" t="s">
        <v>95</v>
      </c>
      <c r="AB1356" s="4" t="s">
        <v>95</v>
      </c>
      <c r="AC1356" s="4" t="s">
        <v>91</v>
      </c>
      <c r="AD1356" s="4" t="s">
        <v>91</v>
      </c>
      <c r="AE1356" s="4">
        <v>0</v>
      </c>
      <c r="AF1356" s="4">
        <v>0</v>
      </c>
      <c r="AG1356" s="4">
        <f>tussenblad!J1345</f>
        <v>0</v>
      </c>
      <c r="AH1356" s="4">
        <f>tussenblad!I1345</f>
        <v>0</v>
      </c>
    </row>
    <row r="1357" spans="1:34" x14ac:dyDescent="0.2">
      <c r="A1357" s="4" t="s">
        <v>93</v>
      </c>
      <c r="B1357" s="4" t="str">
        <f>IF(C1357=0,"&lt;BLANK&gt;",Basisgegevens!$F$3)</f>
        <v>&lt;BLANK&gt;</v>
      </c>
      <c r="C1357" s="4">
        <f>tussenblad!E1346</f>
        <v>0</v>
      </c>
      <c r="D1357" s="4">
        <f>tussenblad!H1346</f>
        <v>0</v>
      </c>
      <c r="E1357" s="25">
        <f>tussenblad!N1346</f>
        <v>0</v>
      </c>
      <c r="F1357" s="4">
        <f>tussenblad!O1346</f>
        <v>0</v>
      </c>
      <c r="G1357" s="4">
        <f>tussenblad!P1346</f>
        <v>0</v>
      </c>
      <c r="H1357" s="25">
        <f>tussenblad!BT1346</f>
        <v>0</v>
      </c>
      <c r="I1357" s="4">
        <f>tussenblad!Q1346</f>
        <v>0</v>
      </c>
      <c r="J1357" s="26">
        <f>tussenblad!R1346</f>
        <v>0</v>
      </c>
      <c r="K1357" s="4">
        <f>IF(tussenblad!$F1346="HC","",tussenblad!F1346)</f>
        <v>0</v>
      </c>
      <c r="L1357" s="4">
        <f>IF(tussenblad!$F1346="HC",1,0)</f>
        <v>0</v>
      </c>
      <c r="M1357" s="4" t="str">
        <f>IF(tussenblad!V1346="Uit",2,"")</f>
        <v/>
      </c>
      <c r="N1357" s="4">
        <f>tussenblad!W1346</f>
        <v>0</v>
      </c>
      <c r="O1357" s="4">
        <f>tussenblad!BV1346</f>
        <v>0</v>
      </c>
      <c r="P1357" s="4">
        <f>tussenblad!BW1346</f>
        <v>0</v>
      </c>
      <c r="Q1357" s="4">
        <f>tussenblad!BX1346</f>
        <v>0</v>
      </c>
      <c r="R1357" s="4">
        <f>tussenblad!BY1346</f>
        <v>0</v>
      </c>
      <c r="S1357" s="4">
        <f>tussenblad!BZ1346</f>
        <v>0</v>
      </c>
      <c r="T1357" s="4">
        <f>tussenblad!CA1346</f>
        <v>0</v>
      </c>
      <c r="U1357" s="4">
        <f>tussenblad!CB1346</f>
        <v>0</v>
      </c>
      <c r="V1357" s="4">
        <f>tussenblad!CC1346</f>
        <v>0</v>
      </c>
      <c r="W1357" s="4" t="s">
        <v>94</v>
      </c>
      <c r="X1357" s="4" t="s">
        <v>94</v>
      </c>
      <c r="Y1357" s="4" t="s">
        <v>94</v>
      </c>
      <c r="Z1357" s="4" t="s">
        <v>95</v>
      </c>
      <c r="AA1357" s="4" t="s">
        <v>95</v>
      </c>
      <c r="AB1357" s="4" t="s">
        <v>95</v>
      </c>
      <c r="AC1357" s="4" t="s">
        <v>91</v>
      </c>
      <c r="AD1357" s="4" t="s">
        <v>91</v>
      </c>
      <c r="AE1357" s="4">
        <v>0</v>
      </c>
      <c r="AF1357" s="4">
        <v>0</v>
      </c>
      <c r="AG1357" s="4">
        <f>tussenblad!J1346</f>
        <v>0</v>
      </c>
      <c r="AH1357" s="4">
        <f>tussenblad!I1346</f>
        <v>0</v>
      </c>
    </row>
    <row r="1358" spans="1:34" x14ac:dyDescent="0.2">
      <c r="A1358" s="4" t="s">
        <v>93</v>
      </c>
      <c r="B1358" s="4" t="str">
        <f>IF(C1358=0,"&lt;BLANK&gt;",Basisgegevens!$F$3)</f>
        <v>&lt;BLANK&gt;</v>
      </c>
      <c r="C1358" s="4">
        <f>tussenblad!E1347</f>
        <v>0</v>
      </c>
      <c r="D1358" s="4">
        <f>tussenblad!H1347</f>
        <v>0</v>
      </c>
      <c r="E1358" s="25">
        <f>tussenblad!N1347</f>
        <v>0</v>
      </c>
      <c r="F1358" s="4">
        <f>tussenblad!O1347</f>
        <v>0</v>
      </c>
      <c r="G1358" s="4">
        <f>tussenblad!P1347</f>
        <v>0</v>
      </c>
      <c r="H1358" s="25">
        <f>tussenblad!BT1347</f>
        <v>0</v>
      </c>
      <c r="I1358" s="4">
        <f>tussenblad!Q1347</f>
        <v>0</v>
      </c>
      <c r="J1358" s="26">
        <f>tussenblad!R1347</f>
        <v>0</v>
      </c>
      <c r="K1358" s="4">
        <f>IF(tussenblad!$F1347="HC","",tussenblad!F1347)</f>
        <v>0</v>
      </c>
      <c r="L1358" s="4">
        <f>IF(tussenblad!$F1347="HC",1,0)</f>
        <v>0</v>
      </c>
      <c r="M1358" s="4" t="str">
        <f>IF(tussenblad!V1347="Uit",2,"")</f>
        <v/>
      </c>
      <c r="N1358" s="4">
        <f>tussenblad!W1347</f>
        <v>0</v>
      </c>
      <c r="O1358" s="4">
        <f>tussenblad!BV1347</f>
        <v>0</v>
      </c>
      <c r="P1358" s="4">
        <f>tussenblad!BW1347</f>
        <v>0</v>
      </c>
      <c r="Q1358" s="4">
        <f>tussenblad!BX1347</f>
        <v>0</v>
      </c>
      <c r="R1358" s="4">
        <f>tussenblad!BY1347</f>
        <v>0</v>
      </c>
      <c r="S1358" s="4">
        <f>tussenblad!BZ1347</f>
        <v>0</v>
      </c>
      <c r="T1358" s="4">
        <f>tussenblad!CA1347</f>
        <v>0</v>
      </c>
      <c r="U1358" s="4">
        <f>tussenblad!CB1347</f>
        <v>0</v>
      </c>
      <c r="V1358" s="4">
        <f>tussenblad!CC1347</f>
        <v>0</v>
      </c>
      <c r="W1358" s="4" t="s">
        <v>94</v>
      </c>
      <c r="X1358" s="4" t="s">
        <v>94</v>
      </c>
      <c r="Y1358" s="4" t="s">
        <v>94</v>
      </c>
      <c r="Z1358" s="4" t="s">
        <v>95</v>
      </c>
      <c r="AA1358" s="4" t="s">
        <v>95</v>
      </c>
      <c r="AB1358" s="4" t="s">
        <v>95</v>
      </c>
      <c r="AC1358" s="4" t="s">
        <v>91</v>
      </c>
      <c r="AD1358" s="4" t="s">
        <v>91</v>
      </c>
      <c r="AE1358" s="4">
        <v>0</v>
      </c>
      <c r="AF1358" s="4">
        <v>0</v>
      </c>
      <c r="AG1358" s="4">
        <f>tussenblad!J1347</f>
        <v>0</v>
      </c>
      <c r="AH1358" s="4">
        <f>tussenblad!I1347</f>
        <v>0</v>
      </c>
    </row>
    <row r="1359" spans="1:34" x14ac:dyDescent="0.2">
      <c r="A1359" s="4" t="s">
        <v>93</v>
      </c>
      <c r="B1359" s="4" t="str">
        <f>IF(C1359=0,"&lt;BLANK&gt;",Basisgegevens!$F$3)</f>
        <v>&lt;BLANK&gt;</v>
      </c>
      <c r="C1359" s="4">
        <f>tussenblad!E1348</f>
        <v>0</v>
      </c>
      <c r="D1359" s="4">
        <f>tussenblad!H1348</f>
        <v>0</v>
      </c>
      <c r="E1359" s="25">
        <f>tussenblad!N1348</f>
        <v>0</v>
      </c>
      <c r="F1359" s="4">
        <f>tussenblad!O1348</f>
        <v>0</v>
      </c>
      <c r="G1359" s="4">
        <f>tussenblad!P1348</f>
        <v>0</v>
      </c>
      <c r="H1359" s="25">
        <f>tussenblad!BT1348</f>
        <v>0</v>
      </c>
      <c r="I1359" s="4">
        <f>tussenblad!Q1348</f>
        <v>0</v>
      </c>
      <c r="J1359" s="26">
        <f>tussenblad!R1348</f>
        <v>0</v>
      </c>
      <c r="K1359" s="4">
        <f>IF(tussenblad!$F1348="HC","",tussenblad!F1348)</f>
        <v>0</v>
      </c>
      <c r="L1359" s="4">
        <f>IF(tussenblad!$F1348="HC",1,0)</f>
        <v>0</v>
      </c>
      <c r="M1359" s="4" t="str">
        <f>IF(tussenblad!V1348="Uit",2,"")</f>
        <v/>
      </c>
      <c r="N1359" s="4">
        <f>tussenblad!W1348</f>
        <v>0</v>
      </c>
      <c r="O1359" s="4">
        <f>tussenblad!BV1348</f>
        <v>0</v>
      </c>
      <c r="P1359" s="4">
        <f>tussenblad!BW1348</f>
        <v>0</v>
      </c>
      <c r="Q1359" s="4">
        <f>tussenblad!BX1348</f>
        <v>0</v>
      </c>
      <c r="R1359" s="4">
        <f>tussenblad!BY1348</f>
        <v>0</v>
      </c>
      <c r="S1359" s="4">
        <f>tussenblad!BZ1348</f>
        <v>0</v>
      </c>
      <c r="T1359" s="4">
        <f>tussenblad!CA1348</f>
        <v>0</v>
      </c>
      <c r="U1359" s="4">
        <f>tussenblad!CB1348</f>
        <v>0</v>
      </c>
      <c r="V1359" s="4">
        <f>tussenblad!CC1348</f>
        <v>0</v>
      </c>
      <c r="W1359" s="4" t="s">
        <v>94</v>
      </c>
      <c r="X1359" s="4" t="s">
        <v>94</v>
      </c>
      <c r="Y1359" s="4" t="s">
        <v>94</v>
      </c>
      <c r="Z1359" s="4" t="s">
        <v>95</v>
      </c>
      <c r="AA1359" s="4" t="s">
        <v>95</v>
      </c>
      <c r="AB1359" s="4" t="s">
        <v>95</v>
      </c>
      <c r="AC1359" s="4" t="s">
        <v>91</v>
      </c>
      <c r="AD1359" s="4" t="s">
        <v>91</v>
      </c>
      <c r="AE1359" s="4">
        <v>0</v>
      </c>
      <c r="AF1359" s="4">
        <v>0</v>
      </c>
      <c r="AG1359" s="4">
        <f>tussenblad!J1348</f>
        <v>0</v>
      </c>
      <c r="AH1359" s="4">
        <f>tussenblad!I1348</f>
        <v>0</v>
      </c>
    </row>
    <row r="1360" spans="1:34" x14ac:dyDescent="0.2">
      <c r="A1360" s="4" t="s">
        <v>93</v>
      </c>
      <c r="B1360" s="4" t="str">
        <f>IF(C1360=0,"&lt;BLANK&gt;",Basisgegevens!$F$3)</f>
        <v>&lt;BLANK&gt;</v>
      </c>
      <c r="C1360" s="4">
        <f>tussenblad!E1349</f>
        <v>0</v>
      </c>
      <c r="D1360" s="4">
        <f>tussenblad!H1349</f>
        <v>0</v>
      </c>
      <c r="E1360" s="25">
        <f>tussenblad!N1349</f>
        <v>0</v>
      </c>
      <c r="F1360" s="4">
        <f>tussenblad!O1349</f>
        <v>0</v>
      </c>
      <c r="G1360" s="4">
        <f>tussenblad!P1349</f>
        <v>0</v>
      </c>
      <c r="H1360" s="25">
        <f>tussenblad!BT1349</f>
        <v>0</v>
      </c>
      <c r="I1360" s="4">
        <f>tussenblad!Q1349</f>
        <v>0</v>
      </c>
      <c r="J1360" s="26">
        <f>tussenblad!R1349</f>
        <v>0</v>
      </c>
      <c r="K1360" s="4">
        <f>IF(tussenblad!$F1349="HC","",tussenblad!F1349)</f>
        <v>0</v>
      </c>
      <c r="L1360" s="4">
        <f>IF(tussenblad!$F1349="HC",1,0)</f>
        <v>0</v>
      </c>
      <c r="M1360" s="4" t="str">
        <f>IF(tussenblad!V1349="Uit",2,"")</f>
        <v/>
      </c>
      <c r="N1360" s="4">
        <f>tussenblad!W1349</f>
        <v>0</v>
      </c>
      <c r="O1360" s="4">
        <f>tussenblad!BV1349</f>
        <v>0</v>
      </c>
      <c r="P1360" s="4">
        <f>tussenblad!BW1349</f>
        <v>0</v>
      </c>
      <c r="Q1360" s="4">
        <f>tussenblad!BX1349</f>
        <v>0</v>
      </c>
      <c r="R1360" s="4">
        <f>tussenblad!BY1349</f>
        <v>0</v>
      </c>
      <c r="S1360" s="4">
        <f>tussenblad!BZ1349</f>
        <v>0</v>
      </c>
      <c r="T1360" s="4">
        <f>tussenblad!CA1349</f>
        <v>0</v>
      </c>
      <c r="U1360" s="4">
        <f>tussenblad!CB1349</f>
        <v>0</v>
      </c>
      <c r="V1360" s="4">
        <f>tussenblad!CC1349</f>
        <v>0</v>
      </c>
      <c r="W1360" s="4" t="s">
        <v>94</v>
      </c>
      <c r="X1360" s="4" t="s">
        <v>94</v>
      </c>
      <c r="Y1360" s="4" t="s">
        <v>94</v>
      </c>
      <c r="Z1360" s="4" t="s">
        <v>95</v>
      </c>
      <c r="AA1360" s="4" t="s">
        <v>95</v>
      </c>
      <c r="AB1360" s="4" t="s">
        <v>95</v>
      </c>
      <c r="AC1360" s="4" t="s">
        <v>91</v>
      </c>
      <c r="AD1360" s="4" t="s">
        <v>91</v>
      </c>
      <c r="AE1360" s="4">
        <v>0</v>
      </c>
      <c r="AF1360" s="4">
        <v>0</v>
      </c>
      <c r="AG1360" s="4">
        <f>tussenblad!J1349</f>
        <v>0</v>
      </c>
      <c r="AH1360" s="4">
        <f>tussenblad!I1349</f>
        <v>0</v>
      </c>
    </row>
    <row r="1361" spans="1:34" x14ac:dyDescent="0.2">
      <c r="A1361" s="4" t="s">
        <v>93</v>
      </c>
      <c r="B1361" s="4" t="str">
        <f>IF(C1361=0,"&lt;BLANK&gt;",Basisgegevens!$F$3)</f>
        <v>&lt;BLANK&gt;</v>
      </c>
      <c r="C1361" s="4">
        <f>tussenblad!E1350</f>
        <v>0</v>
      </c>
      <c r="D1361" s="4">
        <f>tussenblad!H1350</f>
        <v>0</v>
      </c>
      <c r="E1361" s="25">
        <f>tussenblad!N1350</f>
        <v>0</v>
      </c>
      <c r="F1361" s="4">
        <f>tussenblad!O1350</f>
        <v>0</v>
      </c>
      <c r="G1361" s="4">
        <f>tussenblad!P1350</f>
        <v>0</v>
      </c>
      <c r="H1361" s="25">
        <f>tussenblad!BT1350</f>
        <v>0</v>
      </c>
      <c r="I1361" s="4">
        <f>tussenblad!Q1350</f>
        <v>0</v>
      </c>
      <c r="J1361" s="26">
        <f>tussenblad!R1350</f>
        <v>0</v>
      </c>
      <c r="K1361" s="4">
        <f>IF(tussenblad!$F1350="HC","",tussenblad!F1350)</f>
        <v>0</v>
      </c>
      <c r="L1361" s="4">
        <f>IF(tussenblad!$F1350="HC",1,0)</f>
        <v>0</v>
      </c>
      <c r="M1361" s="4" t="str">
        <f>IF(tussenblad!V1350="Uit",2,"")</f>
        <v/>
      </c>
      <c r="N1361" s="4">
        <f>tussenblad!W1350</f>
        <v>0</v>
      </c>
      <c r="O1361" s="4">
        <f>tussenblad!BV1350</f>
        <v>0</v>
      </c>
      <c r="P1361" s="4">
        <f>tussenblad!BW1350</f>
        <v>0</v>
      </c>
      <c r="Q1361" s="4">
        <f>tussenblad!BX1350</f>
        <v>0</v>
      </c>
      <c r="R1361" s="4">
        <f>tussenblad!BY1350</f>
        <v>0</v>
      </c>
      <c r="S1361" s="4">
        <f>tussenblad!BZ1350</f>
        <v>0</v>
      </c>
      <c r="T1361" s="4">
        <f>tussenblad!CA1350</f>
        <v>0</v>
      </c>
      <c r="U1361" s="4">
        <f>tussenblad!CB1350</f>
        <v>0</v>
      </c>
      <c r="V1361" s="4">
        <f>tussenblad!CC1350</f>
        <v>0</v>
      </c>
      <c r="W1361" s="4" t="s">
        <v>94</v>
      </c>
      <c r="X1361" s="4" t="s">
        <v>94</v>
      </c>
      <c r="Y1361" s="4" t="s">
        <v>94</v>
      </c>
      <c r="Z1361" s="4" t="s">
        <v>95</v>
      </c>
      <c r="AA1361" s="4" t="s">
        <v>95</v>
      </c>
      <c r="AB1361" s="4" t="s">
        <v>95</v>
      </c>
      <c r="AC1361" s="4" t="s">
        <v>91</v>
      </c>
      <c r="AD1361" s="4" t="s">
        <v>91</v>
      </c>
      <c r="AE1361" s="4">
        <v>0</v>
      </c>
      <c r="AF1361" s="4">
        <v>0</v>
      </c>
      <c r="AG1361" s="4">
        <f>tussenblad!J1350</f>
        <v>0</v>
      </c>
      <c r="AH1361" s="4">
        <f>tussenblad!I1350</f>
        <v>0</v>
      </c>
    </row>
    <row r="1362" spans="1:34" x14ac:dyDescent="0.2">
      <c r="A1362" s="4" t="s">
        <v>93</v>
      </c>
      <c r="B1362" s="4" t="str">
        <f>IF(C1362=0,"&lt;BLANK&gt;",Basisgegevens!$F$3)</f>
        <v>&lt;BLANK&gt;</v>
      </c>
      <c r="C1362" s="4">
        <f>tussenblad!E1351</f>
        <v>0</v>
      </c>
      <c r="D1362" s="4">
        <f>tussenblad!H1351</f>
        <v>0</v>
      </c>
      <c r="E1362" s="25">
        <f>tussenblad!N1351</f>
        <v>0</v>
      </c>
      <c r="F1362" s="4">
        <f>tussenblad!O1351</f>
        <v>0</v>
      </c>
      <c r="G1362" s="4">
        <f>tussenblad!P1351</f>
        <v>0</v>
      </c>
      <c r="H1362" s="25">
        <f>tussenblad!BT1351</f>
        <v>0</v>
      </c>
      <c r="I1362" s="4">
        <f>tussenblad!Q1351</f>
        <v>0</v>
      </c>
      <c r="J1362" s="26">
        <f>tussenblad!R1351</f>
        <v>0</v>
      </c>
      <c r="K1362" s="4">
        <f>IF(tussenblad!$F1351="HC","",tussenblad!F1351)</f>
        <v>0</v>
      </c>
      <c r="L1362" s="4">
        <f>IF(tussenblad!$F1351="HC",1,0)</f>
        <v>0</v>
      </c>
      <c r="M1362" s="4" t="str">
        <f>IF(tussenblad!V1351="Uit",2,"")</f>
        <v/>
      </c>
      <c r="N1362" s="4">
        <f>tussenblad!W1351</f>
        <v>0</v>
      </c>
      <c r="O1362" s="4">
        <f>tussenblad!BV1351</f>
        <v>0</v>
      </c>
      <c r="P1362" s="4">
        <f>tussenblad!BW1351</f>
        <v>0</v>
      </c>
      <c r="Q1362" s="4">
        <f>tussenblad!BX1351</f>
        <v>0</v>
      </c>
      <c r="R1362" s="4">
        <f>tussenblad!BY1351</f>
        <v>0</v>
      </c>
      <c r="S1362" s="4">
        <f>tussenblad!BZ1351</f>
        <v>0</v>
      </c>
      <c r="T1362" s="4">
        <f>tussenblad!CA1351</f>
        <v>0</v>
      </c>
      <c r="U1362" s="4">
        <f>tussenblad!CB1351</f>
        <v>0</v>
      </c>
      <c r="V1362" s="4">
        <f>tussenblad!CC1351</f>
        <v>0</v>
      </c>
      <c r="W1362" s="4" t="s">
        <v>94</v>
      </c>
      <c r="X1362" s="4" t="s">
        <v>94</v>
      </c>
      <c r="Y1362" s="4" t="s">
        <v>94</v>
      </c>
      <c r="Z1362" s="4" t="s">
        <v>95</v>
      </c>
      <c r="AA1362" s="4" t="s">
        <v>95</v>
      </c>
      <c r="AB1362" s="4" t="s">
        <v>95</v>
      </c>
      <c r="AC1362" s="4" t="s">
        <v>91</v>
      </c>
      <c r="AD1362" s="4" t="s">
        <v>91</v>
      </c>
      <c r="AE1362" s="4">
        <v>0</v>
      </c>
      <c r="AF1362" s="4">
        <v>0</v>
      </c>
      <c r="AG1362" s="4">
        <f>tussenblad!J1351</f>
        <v>0</v>
      </c>
      <c r="AH1362" s="4">
        <f>tussenblad!I1351</f>
        <v>0</v>
      </c>
    </row>
    <row r="1363" spans="1:34" x14ac:dyDescent="0.2">
      <c r="A1363" s="4" t="s">
        <v>93</v>
      </c>
      <c r="B1363" s="4" t="str">
        <f>IF(C1363=0,"&lt;BLANK&gt;",Basisgegevens!$F$3)</f>
        <v>&lt;BLANK&gt;</v>
      </c>
      <c r="C1363" s="4">
        <f>tussenblad!E1352</f>
        <v>0</v>
      </c>
      <c r="D1363" s="4">
        <f>tussenblad!H1352</f>
        <v>0</v>
      </c>
      <c r="E1363" s="25">
        <f>tussenblad!N1352</f>
        <v>0</v>
      </c>
      <c r="F1363" s="4">
        <f>tussenblad!O1352</f>
        <v>0</v>
      </c>
      <c r="G1363" s="4">
        <f>tussenblad!P1352</f>
        <v>0</v>
      </c>
      <c r="H1363" s="25">
        <f>tussenblad!BT1352</f>
        <v>0</v>
      </c>
      <c r="I1363" s="4">
        <f>tussenblad!Q1352</f>
        <v>0</v>
      </c>
      <c r="J1363" s="26">
        <f>tussenblad!R1352</f>
        <v>0</v>
      </c>
      <c r="K1363" s="4">
        <f>IF(tussenblad!$F1352="HC","",tussenblad!F1352)</f>
        <v>0</v>
      </c>
      <c r="L1363" s="4">
        <f>IF(tussenblad!$F1352="HC",1,0)</f>
        <v>0</v>
      </c>
      <c r="M1363" s="4" t="str">
        <f>IF(tussenblad!V1352="Uit",2,"")</f>
        <v/>
      </c>
      <c r="N1363" s="4">
        <f>tussenblad!W1352</f>
        <v>0</v>
      </c>
      <c r="O1363" s="4">
        <f>tussenblad!BV1352</f>
        <v>0</v>
      </c>
      <c r="P1363" s="4">
        <f>tussenblad!BW1352</f>
        <v>0</v>
      </c>
      <c r="Q1363" s="4">
        <f>tussenblad!BX1352</f>
        <v>0</v>
      </c>
      <c r="R1363" s="4">
        <f>tussenblad!BY1352</f>
        <v>0</v>
      </c>
      <c r="S1363" s="4">
        <f>tussenblad!BZ1352</f>
        <v>0</v>
      </c>
      <c r="T1363" s="4">
        <f>tussenblad!CA1352</f>
        <v>0</v>
      </c>
      <c r="U1363" s="4">
        <f>tussenblad!CB1352</f>
        <v>0</v>
      </c>
      <c r="V1363" s="4">
        <f>tussenblad!CC1352</f>
        <v>0</v>
      </c>
      <c r="W1363" s="4" t="s">
        <v>94</v>
      </c>
      <c r="X1363" s="4" t="s">
        <v>94</v>
      </c>
      <c r="Y1363" s="4" t="s">
        <v>94</v>
      </c>
      <c r="Z1363" s="4" t="s">
        <v>95</v>
      </c>
      <c r="AA1363" s="4" t="s">
        <v>95</v>
      </c>
      <c r="AB1363" s="4" t="s">
        <v>95</v>
      </c>
      <c r="AC1363" s="4" t="s">
        <v>91</v>
      </c>
      <c r="AD1363" s="4" t="s">
        <v>91</v>
      </c>
      <c r="AE1363" s="4">
        <v>0</v>
      </c>
      <c r="AF1363" s="4">
        <v>0</v>
      </c>
      <c r="AG1363" s="4">
        <f>tussenblad!J1352</f>
        <v>0</v>
      </c>
      <c r="AH1363" s="4">
        <f>tussenblad!I1352</f>
        <v>0</v>
      </c>
    </row>
    <row r="1364" spans="1:34" x14ac:dyDescent="0.2">
      <c r="A1364" s="4" t="s">
        <v>93</v>
      </c>
      <c r="B1364" s="4" t="str">
        <f>IF(C1364=0,"&lt;BLANK&gt;",Basisgegevens!$F$3)</f>
        <v>&lt;BLANK&gt;</v>
      </c>
      <c r="C1364" s="4">
        <f>tussenblad!E1353</f>
        <v>0</v>
      </c>
      <c r="D1364" s="4">
        <f>tussenblad!H1353</f>
        <v>0</v>
      </c>
      <c r="E1364" s="25">
        <f>tussenblad!N1353</f>
        <v>0</v>
      </c>
      <c r="F1364" s="4">
        <f>tussenblad!O1353</f>
        <v>0</v>
      </c>
      <c r="G1364" s="4">
        <f>tussenblad!P1353</f>
        <v>0</v>
      </c>
      <c r="H1364" s="25">
        <f>tussenblad!BT1353</f>
        <v>0</v>
      </c>
      <c r="I1364" s="4">
        <f>tussenblad!Q1353</f>
        <v>0</v>
      </c>
      <c r="J1364" s="26">
        <f>tussenblad!R1353</f>
        <v>0</v>
      </c>
      <c r="K1364" s="4">
        <f>IF(tussenblad!$F1353="HC","",tussenblad!F1353)</f>
        <v>0</v>
      </c>
      <c r="L1364" s="4">
        <f>IF(tussenblad!$F1353="HC",1,0)</f>
        <v>0</v>
      </c>
      <c r="M1364" s="4" t="str">
        <f>IF(tussenblad!V1353="Uit",2,"")</f>
        <v/>
      </c>
      <c r="N1364" s="4">
        <f>tussenblad!W1353</f>
        <v>0</v>
      </c>
      <c r="O1364" s="4">
        <f>tussenblad!BV1353</f>
        <v>0</v>
      </c>
      <c r="P1364" s="4">
        <f>tussenblad!BW1353</f>
        <v>0</v>
      </c>
      <c r="Q1364" s="4">
        <f>tussenblad!BX1353</f>
        <v>0</v>
      </c>
      <c r="R1364" s="4">
        <f>tussenblad!BY1353</f>
        <v>0</v>
      </c>
      <c r="S1364" s="4">
        <f>tussenblad!BZ1353</f>
        <v>0</v>
      </c>
      <c r="T1364" s="4">
        <f>tussenblad!CA1353</f>
        <v>0</v>
      </c>
      <c r="U1364" s="4">
        <f>tussenblad!CB1353</f>
        <v>0</v>
      </c>
      <c r="V1364" s="4">
        <f>tussenblad!CC1353</f>
        <v>0</v>
      </c>
      <c r="W1364" s="4" t="s">
        <v>94</v>
      </c>
      <c r="X1364" s="4" t="s">
        <v>94</v>
      </c>
      <c r="Y1364" s="4" t="s">
        <v>94</v>
      </c>
      <c r="Z1364" s="4" t="s">
        <v>95</v>
      </c>
      <c r="AA1364" s="4" t="s">
        <v>95</v>
      </c>
      <c r="AB1364" s="4" t="s">
        <v>95</v>
      </c>
      <c r="AC1364" s="4" t="s">
        <v>91</v>
      </c>
      <c r="AD1364" s="4" t="s">
        <v>91</v>
      </c>
      <c r="AE1364" s="4">
        <v>0</v>
      </c>
      <c r="AF1364" s="4">
        <v>0</v>
      </c>
      <c r="AG1364" s="4">
        <f>tussenblad!J1353</f>
        <v>0</v>
      </c>
      <c r="AH1364" s="4">
        <f>tussenblad!I1353</f>
        <v>0</v>
      </c>
    </row>
    <row r="1365" spans="1:34" x14ac:dyDescent="0.2">
      <c r="A1365" s="4" t="s">
        <v>93</v>
      </c>
      <c r="B1365" s="4" t="str">
        <f>IF(C1365=0,"&lt;BLANK&gt;",Basisgegevens!$F$3)</f>
        <v>&lt;BLANK&gt;</v>
      </c>
      <c r="C1365" s="4">
        <f>tussenblad!E1354</f>
        <v>0</v>
      </c>
      <c r="D1365" s="4">
        <f>tussenblad!H1354</f>
        <v>0</v>
      </c>
      <c r="E1365" s="25">
        <f>tussenblad!N1354</f>
        <v>0</v>
      </c>
      <c r="F1365" s="4">
        <f>tussenblad!O1354</f>
        <v>0</v>
      </c>
      <c r="G1365" s="4">
        <f>tussenblad!P1354</f>
        <v>0</v>
      </c>
      <c r="H1365" s="25">
        <f>tussenblad!BT1354</f>
        <v>0</v>
      </c>
      <c r="I1365" s="4">
        <f>tussenblad!Q1354</f>
        <v>0</v>
      </c>
      <c r="J1365" s="26">
        <f>tussenblad!R1354</f>
        <v>0</v>
      </c>
      <c r="K1365" s="4">
        <f>IF(tussenblad!$F1354="HC","",tussenblad!F1354)</f>
        <v>0</v>
      </c>
      <c r="L1365" s="4">
        <f>IF(tussenblad!$F1354="HC",1,0)</f>
        <v>0</v>
      </c>
      <c r="M1365" s="4" t="str">
        <f>IF(tussenblad!V1354="Uit",2,"")</f>
        <v/>
      </c>
      <c r="N1365" s="4">
        <f>tussenblad!W1354</f>
        <v>0</v>
      </c>
      <c r="O1365" s="4">
        <f>tussenblad!BV1354</f>
        <v>0</v>
      </c>
      <c r="P1365" s="4">
        <f>tussenblad!BW1354</f>
        <v>0</v>
      </c>
      <c r="Q1365" s="4">
        <f>tussenblad!BX1354</f>
        <v>0</v>
      </c>
      <c r="R1365" s="4">
        <f>tussenblad!BY1354</f>
        <v>0</v>
      </c>
      <c r="S1365" s="4">
        <f>tussenblad!BZ1354</f>
        <v>0</v>
      </c>
      <c r="T1365" s="4">
        <f>tussenblad!CA1354</f>
        <v>0</v>
      </c>
      <c r="U1365" s="4">
        <f>tussenblad!CB1354</f>
        <v>0</v>
      </c>
      <c r="V1365" s="4">
        <f>tussenblad!CC1354</f>
        <v>0</v>
      </c>
      <c r="W1365" s="4" t="s">
        <v>94</v>
      </c>
      <c r="X1365" s="4" t="s">
        <v>94</v>
      </c>
      <c r="Y1365" s="4" t="s">
        <v>94</v>
      </c>
      <c r="Z1365" s="4" t="s">
        <v>95</v>
      </c>
      <c r="AA1365" s="4" t="s">
        <v>95</v>
      </c>
      <c r="AB1365" s="4" t="s">
        <v>95</v>
      </c>
      <c r="AC1365" s="4" t="s">
        <v>91</v>
      </c>
      <c r="AD1365" s="4" t="s">
        <v>91</v>
      </c>
      <c r="AE1365" s="4">
        <v>0</v>
      </c>
      <c r="AF1365" s="4">
        <v>0</v>
      </c>
      <c r="AG1365" s="4">
        <f>tussenblad!J1354</f>
        <v>0</v>
      </c>
      <c r="AH1365" s="4">
        <f>tussenblad!I1354</f>
        <v>0</v>
      </c>
    </row>
    <row r="1366" spans="1:34" x14ac:dyDescent="0.2">
      <c r="A1366" s="4" t="s">
        <v>93</v>
      </c>
      <c r="B1366" s="4" t="str">
        <f>IF(C1366=0,"&lt;BLANK&gt;",Basisgegevens!$F$3)</f>
        <v>&lt;BLANK&gt;</v>
      </c>
      <c r="C1366" s="4">
        <f>tussenblad!E1355</f>
        <v>0</v>
      </c>
      <c r="D1366" s="4">
        <f>tussenblad!H1355</f>
        <v>0</v>
      </c>
      <c r="E1366" s="25">
        <f>tussenblad!N1355</f>
        <v>0</v>
      </c>
      <c r="F1366" s="4">
        <f>tussenblad!O1355</f>
        <v>0</v>
      </c>
      <c r="G1366" s="4">
        <f>tussenblad!P1355</f>
        <v>0</v>
      </c>
      <c r="H1366" s="25">
        <f>tussenblad!BT1355</f>
        <v>0</v>
      </c>
      <c r="I1366" s="4">
        <f>tussenblad!Q1355</f>
        <v>0</v>
      </c>
      <c r="J1366" s="26">
        <f>tussenblad!R1355</f>
        <v>0</v>
      </c>
      <c r="K1366" s="4">
        <f>IF(tussenblad!$F1355="HC","",tussenblad!F1355)</f>
        <v>0</v>
      </c>
      <c r="L1366" s="4">
        <f>IF(tussenblad!$F1355="HC",1,0)</f>
        <v>0</v>
      </c>
      <c r="M1366" s="4" t="str">
        <f>IF(tussenblad!V1355="Uit",2,"")</f>
        <v/>
      </c>
      <c r="N1366" s="4">
        <f>tussenblad!W1355</f>
        <v>0</v>
      </c>
      <c r="O1366" s="4">
        <f>tussenblad!BV1355</f>
        <v>0</v>
      </c>
      <c r="P1366" s="4">
        <f>tussenblad!BW1355</f>
        <v>0</v>
      </c>
      <c r="Q1366" s="4">
        <f>tussenblad!BX1355</f>
        <v>0</v>
      </c>
      <c r="R1366" s="4">
        <f>tussenblad!BY1355</f>
        <v>0</v>
      </c>
      <c r="S1366" s="4">
        <f>tussenblad!BZ1355</f>
        <v>0</v>
      </c>
      <c r="T1366" s="4">
        <f>tussenblad!CA1355</f>
        <v>0</v>
      </c>
      <c r="U1366" s="4">
        <f>tussenblad!CB1355</f>
        <v>0</v>
      </c>
      <c r="V1366" s="4">
        <f>tussenblad!CC1355</f>
        <v>0</v>
      </c>
      <c r="W1366" s="4" t="s">
        <v>94</v>
      </c>
      <c r="X1366" s="4" t="s">
        <v>94</v>
      </c>
      <c r="Y1366" s="4" t="s">
        <v>94</v>
      </c>
      <c r="Z1366" s="4" t="s">
        <v>95</v>
      </c>
      <c r="AA1366" s="4" t="s">
        <v>95</v>
      </c>
      <c r="AB1366" s="4" t="s">
        <v>95</v>
      </c>
      <c r="AC1366" s="4" t="s">
        <v>91</v>
      </c>
      <c r="AD1366" s="4" t="s">
        <v>91</v>
      </c>
      <c r="AE1366" s="4">
        <v>0</v>
      </c>
      <c r="AF1366" s="4">
        <v>0</v>
      </c>
      <c r="AG1366" s="4">
        <f>tussenblad!J1355</f>
        <v>0</v>
      </c>
      <c r="AH1366" s="4">
        <f>tussenblad!I1355</f>
        <v>0</v>
      </c>
    </row>
    <row r="1367" spans="1:34" x14ac:dyDescent="0.2">
      <c r="A1367" s="4" t="s">
        <v>93</v>
      </c>
      <c r="B1367" s="4" t="str">
        <f>IF(C1367=0,"&lt;BLANK&gt;",Basisgegevens!$F$3)</f>
        <v>&lt;BLANK&gt;</v>
      </c>
      <c r="C1367" s="4">
        <f>tussenblad!E1356</f>
        <v>0</v>
      </c>
      <c r="D1367" s="4">
        <f>tussenblad!H1356</f>
        <v>0</v>
      </c>
      <c r="E1367" s="25">
        <f>tussenblad!N1356</f>
        <v>0</v>
      </c>
      <c r="F1367" s="4">
        <f>tussenblad!O1356</f>
        <v>0</v>
      </c>
      <c r="G1367" s="4">
        <f>tussenblad!P1356</f>
        <v>0</v>
      </c>
      <c r="H1367" s="25">
        <f>tussenblad!BT1356</f>
        <v>0</v>
      </c>
      <c r="I1367" s="4">
        <f>tussenblad!Q1356</f>
        <v>0</v>
      </c>
      <c r="J1367" s="26">
        <f>tussenblad!R1356</f>
        <v>0</v>
      </c>
      <c r="K1367" s="4">
        <f>IF(tussenblad!$F1356="HC","",tussenblad!F1356)</f>
        <v>0</v>
      </c>
      <c r="L1367" s="4">
        <f>IF(tussenblad!$F1356="HC",1,0)</f>
        <v>0</v>
      </c>
      <c r="M1367" s="4" t="str">
        <f>IF(tussenblad!V1356="Uit",2,"")</f>
        <v/>
      </c>
      <c r="N1367" s="4">
        <f>tussenblad!W1356</f>
        <v>0</v>
      </c>
      <c r="O1367" s="4">
        <f>tussenblad!BV1356</f>
        <v>0</v>
      </c>
      <c r="P1367" s="4">
        <f>tussenblad!BW1356</f>
        <v>0</v>
      </c>
      <c r="Q1367" s="4">
        <f>tussenblad!BX1356</f>
        <v>0</v>
      </c>
      <c r="R1367" s="4">
        <f>tussenblad!BY1356</f>
        <v>0</v>
      </c>
      <c r="S1367" s="4">
        <f>tussenblad!BZ1356</f>
        <v>0</v>
      </c>
      <c r="T1367" s="4">
        <f>tussenblad!CA1356</f>
        <v>0</v>
      </c>
      <c r="U1367" s="4">
        <f>tussenblad!CB1356</f>
        <v>0</v>
      </c>
      <c r="V1367" s="4">
        <f>tussenblad!CC1356</f>
        <v>0</v>
      </c>
      <c r="W1367" s="4" t="s">
        <v>94</v>
      </c>
      <c r="X1367" s="4" t="s">
        <v>94</v>
      </c>
      <c r="Y1367" s="4" t="s">
        <v>94</v>
      </c>
      <c r="Z1367" s="4" t="s">
        <v>95</v>
      </c>
      <c r="AA1367" s="4" t="s">
        <v>95</v>
      </c>
      <c r="AB1367" s="4" t="s">
        <v>95</v>
      </c>
      <c r="AC1367" s="4" t="s">
        <v>91</v>
      </c>
      <c r="AD1367" s="4" t="s">
        <v>91</v>
      </c>
      <c r="AE1367" s="4">
        <v>0</v>
      </c>
      <c r="AF1367" s="4">
        <v>0</v>
      </c>
      <c r="AG1367" s="4">
        <f>tussenblad!J1356</f>
        <v>0</v>
      </c>
      <c r="AH1367" s="4">
        <f>tussenblad!I1356</f>
        <v>0</v>
      </c>
    </row>
    <row r="1368" spans="1:34" x14ac:dyDescent="0.2">
      <c r="A1368" s="4" t="s">
        <v>93</v>
      </c>
      <c r="B1368" s="4" t="str">
        <f>IF(C1368=0,"&lt;BLANK&gt;",Basisgegevens!$F$3)</f>
        <v>&lt;BLANK&gt;</v>
      </c>
      <c r="C1368" s="4">
        <f>tussenblad!E1357</f>
        <v>0</v>
      </c>
      <c r="D1368" s="4">
        <f>tussenblad!H1357</f>
        <v>0</v>
      </c>
      <c r="E1368" s="25">
        <f>tussenblad!N1357</f>
        <v>0</v>
      </c>
      <c r="F1368" s="4">
        <f>tussenblad!O1357</f>
        <v>0</v>
      </c>
      <c r="G1368" s="4">
        <f>tussenblad!P1357</f>
        <v>0</v>
      </c>
      <c r="H1368" s="25">
        <f>tussenblad!BT1357</f>
        <v>0</v>
      </c>
      <c r="I1368" s="4">
        <f>tussenblad!Q1357</f>
        <v>0</v>
      </c>
      <c r="J1368" s="26">
        <f>tussenblad!R1357</f>
        <v>0</v>
      </c>
      <c r="K1368" s="4">
        <f>IF(tussenblad!$F1357="HC","",tussenblad!F1357)</f>
        <v>0</v>
      </c>
      <c r="L1368" s="4">
        <f>IF(tussenblad!$F1357="HC",1,0)</f>
        <v>0</v>
      </c>
      <c r="M1368" s="4" t="str">
        <f>IF(tussenblad!V1357="Uit",2,"")</f>
        <v/>
      </c>
      <c r="N1368" s="4">
        <f>tussenblad!W1357</f>
        <v>0</v>
      </c>
      <c r="O1368" s="4">
        <f>tussenblad!BV1357</f>
        <v>0</v>
      </c>
      <c r="P1368" s="4">
        <f>tussenblad!BW1357</f>
        <v>0</v>
      </c>
      <c r="Q1368" s="4">
        <f>tussenblad!BX1357</f>
        <v>0</v>
      </c>
      <c r="R1368" s="4">
        <f>tussenblad!BY1357</f>
        <v>0</v>
      </c>
      <c r="S1368" s="4">
        <f>tussenblad!BZ1357</f>
        <v>0</v>
      </c>
      <c r="T1368" s="4">
        <f>tussenblad!CA1357</f>
        <v>0</v>
      </c>
      <c r="U1368" s="4">
        <f>tussenblad!CB1357</f>
        <v>0</v>
      </c>
      <c r="V1368" s="4">
        <f>tussenblad!CC1357</f>
        <v>0</v>
      </c>
      <c r="W1368" s="4" t="s">
        <v>94</v>
      </c>
      <c r="X1368" s="4" t="s">
        <v>94</v>
      </c>
      <c r="Y1368" s="4" t="s">
        <v>94</v>
      </c>
      <c r="Z1368" s="4" t="s">
        <v>95</v>
      </c>
      <c r="AA1368" s="4" t="s">
        <v>95</v>
      </c>
      <c r="AB1368" s="4" t="s">
        <v>95</v>
      </c>
      <c r="AC1368" s="4" t="s">
        <v>91</v>
      </c>
      <c r="AD1368" s="4" t="s">
        <v>91</v>
      </c>
      <c r="AE1368" s="4">
        <v>0</v>
      </c>
      <c r="AF1368" s="4">
        <v>0</v>
      </c>
      <c r="AG1368" s="4">
        <f>tussenblad!J1357</f>
        <v>0</v>
      </c>
      <c r="AH1368" s="4">
        <f>tussenblad!I1357</f>
        <v>0</v>
      </c>
    </row>
    <row r="1369" spans="1:34" x14ac:dyDescent="0.2">
      <c r="A1369" s="4" t="s">
        <v>93</v>
      </c>
      <c r="B1369" s="4" t="str">
        <f>IF(C1369=0,"&lt;BLANK&gt;",Basisgegevens!$F$3)</f>
        <v>&lt;BLANK&gt;</v>
      </c>
      <c r="C1369" s="4">
        <f>tussenblad!E1358</f>
        <v>0</v>
      </c>
      <c r="D1369" s="4">
        <f>tussenblad!H1358</f>
        <v>0</v>
      </c>
      <c r="E1369" s="25">
        <f>tussenblad!N1358</f>
        <v>0</v>
      </c>
      <c r="F1369" s="4">
        <f>tussenblad!O1358</f>
        <v>0</v>
      </c>
      <c r="G1369" s="4">
        <f>tussenblad!P1358</f>
        <v>0</v>
      </c>
      <c r="H1369" s="25">
        <f>tussenblad!BT1358</f>
        <v>0</v>
      </c>
      <c r="I1369" s="4">
        <f>tussenblad!Q1358</f>
        <v>0</v>
      </c>
      <c r="J1369" s="26">
        <f>tussenblad!R1358</f>
        <v>0</v>
      </c>
      <c r="K1369" s="4">
        <f>IF(tussenblad!$F1358="HC","",tussenblad!F1358)</f>
        <v>0</v>
      </c>
      <c r="L1369" s="4">
        <f>IF(tussenblad!$F1358="HC",1,0)</f>
        <v>0</v>
      </c>
      <c r="M1369" s="4" t="str">
        <f>IF(tussenblad!V1358="Uit",2,"")</f>
        <v/>
      </c>
      <c r="N1369" s="4">
        <f>tussenblad!W1358</f>
        <v>0</v>
      </c>
      <c r="O1369" s="4">
        <f>tussenblad!BV1358</f>
        <v>0</v>
      </c>
      <c r="P1369" s="4">
        <f>tussenblad!BW1358</f>
        <v>0</v>
      </c>
      <c r="Q1369" s="4">
        <f>tussenblad!BX1358</f>
        <v>0</v>
      </c>
      <c r="R1369" s="4">
        <f>tussenblad!BY1358</f>
        <v>0</v>
      </c>
      <c r="S1369" s="4">
        <f>tussenblad!BZ1358</f>
        <v>0</v>
      </c>
      <c r="T1369" s="4">
        <f>tussenblad!CA1358</f>
        <v>0</v>
      </c>
      <c r="U1369" s="4">
        <f>tussenblad!CB1358</f>
        <v>0</v>
      </c>
      <c r="V1369" s="4">
        <f>tussenblad!CC1358</f>
        <v>0</v>
      </c>
      <c r="W1369" s="4" t="s">
        <v>94</v>
      </c>
      <c r="X1369" s="4" t="s">
        <v>94</v>
      </c>
      <c r="Y1369" s="4" t="s">
        <v>94</v>
      </c>
      <c r="Z1369" s="4" t="s">
        <v>95</v>
      </c>
      <c r="AA1369" s="4" t="s">
        <v>95</v>
      </c>
      <c r="AB1369" s="4" t="s">
        <v>95</v>
      </c>
      <c r="AC1369" s="4" t="s">
        <v>91</v>
      </c>
      <c r="AD1369" s="4" t="s">
        <v>91</v>
      </c>
      <c r="AE1369" s="4">
        <v>0</v>
      </c>
      <c r="AF1369" s="4">
        <v>0</v>
      </c>
      <c r="AG1369" s="4">
        <f>tussenblad!J1358</f>
        <v>0</v>
      </c>
      <c r="AH1369" s="4">
        <f>tussenblad!I1358</f>
        <v>0</v>
      </c>
    </row>
    <row r="1370" spans="1:34" x14ac:dyDescent="0.2">
      <c r="A1370" s="4" t="s">
        <v>93</v>
      </c>
      <c r="B1370" s="4" t="str">
        <f>IF(C1370=0,"&lt;BLANK&gt;",Basisgegevens!$F$3)</f>
        <v>&lt;BLANK&gt;</v>
      </c>
      <c r="C1370" s="4">
        <f>tussenblad!E1359</f>
        <v>0</v>
      </c>
      <c r="D1370" s="4">
        <f>tussenblad!H1359</f>
        <v>0</v>
      </c>
      <c r="E1370" s="25">
        <f>tussenblad!N1359</f>
        <v>0</v>
      </c>
      <c r="F1370" s="4">
        <f>tussenblad!O1359</f>
        <v>0</v>
      </c>
      <c r="G1370" s="4">
        <f>tussenblad!P1359</f>
        <v>0</v>
      </c>
      <c r="H1370" s="25">
        <f>tussenblad!BT1359</f>
        <v>0</v>
      </c>
      <c r="I1370" s="4">
        <f>tussenblad!Q1359</f>
        <v>0</v>
      </c>
      <c r="J1370" s="26">
        <f>tussenblad!R1359</f>
        <v>0</v>
      </c>
      <c r="K1370" s="4">
        <f>IF(tussenblad!$F1359="HC","",tussenblad!F1359)</f>
        <v>0</v>
      </c>
      <c r="L1370" s="4">
        <f>IF(tussenblad!$F1359="HC",1,0)</f>
        <v>0</v>
      </c>
      <c r="M1370" s="4" t="str">
        <f>IF(tussenblad!V1359="Uit",2,"")</f>
        <v/>
      </c>
      <c r="N1370" s="4">
        <f>tussenblad!W1359</f>
        <v>0</v>
      </c>
      <c r="O1370" s="4">
        <f>tussenblad!BV1359</f>
        <v>0</v>
      </c>
      <c r="P1370" s="4">
        <f>tussenblad!BW1359</f>
        <v>0</v>
      </c>
      <c r="Q1370" s="4">
        <f>tussenblad!BX1359</f>
        <v>0</v>
      </c>
      <c r="R1370" s="4">
        <f>tussenblad!BY1359</f>
        <v>0</v>
      </c>
      <c r="S1370" s="4">
        <f>tussenblad!BZ1359</f>
        <v>0</v>
      </c>
      <c r="T1370" s="4">
        <f>tussenblad!CA1359</f>
        <v>0</v>
      </c>
      <c r="U1370" s="4">
        <f>tussenblad!CB1359</f>
        <v>0</v>
      </c>
      <c r="V1370" s="4">
        <f>tussenblad!CC1359</f>
        <v>0</v>
      </c>
      <c r="W1370" s="4" t="s">
        <v>94</v>
      </c>
      <c r="X1370" s="4" t="s">
        <v>94</v>
      </c>
      <c r="Y1370" s="4" t="s">
        <v>94</v>
      </c>
      <c r="Z1370" s="4" t="s">
        <v>95</v>
      </c>
      <c r="AA1370" s="4" t="s">
        <v>95</v>
      </c>
      <c r="AB1370" s="4" t="s">
        <v>95</v>
      </c>
      <c r="AC1370" s="4" t="s">
        <v>91</v>
      </c>
      <c r="AD1370" s="4" t="s">
        <v>91</v>
      </c>
      <c r="AE1370" s="4">
        <v>0</v>
      </c>
      <c r="AF1370" s="4">
        <v>0</v>
      </c>
      <c r="AG1370" s="4">
        <f>tussenblad!J1359</f>
        <v>0</v>
      </c>
      <c r="AH1370" s="4">
        <f>tussenblad!I1359</f>
        <v>0</v>
      </c>
    </row>
    <row r="1371" spans="1:34" x14ac:dyDescent="0.2">
      <c r="A1371" s="4" t="s">
        <v>93</v>
      </c>
      <c r="B1371" s="4" t="str">
        <f>IF(C1371=0,"&lt;BLANK&gt;",Basisgegevens!$F$3)</f>
        <v>&lt;BLANK&gt;</v>
      </c>
      <c r="C1371" s="4">
        <f>tussenblad!E1360</f>
        <v>0</v>
      </c>
      <c r="D1371" s="4">
        <f>tussenblad!H1360</f>
        <v>0</v>
      </c>
      <c r="E1371" s="25">
        <f>tussenblad!N1360</f>
        <v>0</v>
      </c>
      <c r="F1371" s="4">
        <f>tussenblad!O1360</f>
        <v>0</v>
      </c>
      <c r="G1371" s="4">
        <f>tussenblad!P1360</f>
        <v>0</v>
      </c>
      <c r="H1371" s="25">
        <f>tussenblad!BT1360</f>
        <v>0</v>
      </c>
      <c r="I1371" s="4">
        <f>tussenblad!Q1360</f>
        <v>0</v>
      </c>
      <c r="J1371" s="26">
        <f>tussenblad!R1360</f>
        <v>0</v>
      </c>
      <c r="K1371" s="4">
        <f>IF(tussenblad!$F1360="HC","",tussenblad!F1360)</f>
        <v>0</v>
      </c>
      <c r="L1371" s="4">
        <f>IF(tussenblad!$F1360="HC",1,0)</f>
        <v>0</v>
      </c>
      <c r="M1371" s="4" t="str">
        <f>IF(tussenblad!V1360="Uit",2,"")</f>
        <v/>
      </c>
      <c r="N1371" s="4">
        <f>tussenblad!W1360</f>
        <v>0</v>
      </c>
      <c r="O1371" s="4">
        <f>tussenblad!BV1360</f>
        <v>0</v>
      </c>
      <c r="P1371" s="4">
        <f>tussenblad!BW1360</f>
        <v>0</v>
      </c>
      <c r="Q1371" s="4">
        <f>tussenblad!BX1360</f>
        <v>0</v>
      </c>
      <c r="R1371" s="4">
        <f>tussenblad!BY1360</f>
        <v>0</v>
      </c>
      <c r="S1371" s="4">
        <f>tussenblad!BZ1360</f>
        <v>0</v>
      </c>
      <c r="T1371" s="4">
        <f>tussenblad!CA1360</f>
        <v>0</v>
      </c>
      <c r="U1371" s="4">
        <f>tussenblad!CB1360</f>
        <v>0</v>
      </c>
      <c r="V1371" s="4">
        <f>tussenblad!CC1360</f>
        <v>0</v>
      </c>
      <c r="W1371" s="4" t="s">
        <v>94</v>
      </c>
      <c r="X1371" s="4" t="s">
        <v>94</v>
      </c>
      <c r="Y1371" s="4" t="s">
        <v>94</v>
      </c>
      <c r="Z1371" s="4" t="s">
        <v>95</v>
      </c>
      <c r="AA1371" s="4" t="s">
        <v>95</v>
      </c>
      <c r="AB1371" s="4" t="s">
        <v>95</v>
      </c>
      <c r="AC1371" s="4" t="s">
        <v>91</v>
      </c>
      <c r="AD1371" s="4" t="s">
        <v>91</v>
      </c>
      <c r="AE1371" s="4">
        <v>0</v>
      </c>
      <c r="AF1371" s="4">
        <v>0</v>
      </c>
      <c r="AG1371" s="4">
        <f>tussenblad!J1360</f>
        <v>0</v>
      </c>
      <c r="AH1371" s="4">
        <f>tussenblad!I1360</f>
        <v>0</v>
      </c>
    </row>
    <row r="1372" spans="1:34" x14ac:dyDescent="0.2">
      <c r="A1372" s="4" t="s">
        <v>93</v>
      </c>
      <c r="B1372" s="4" t="str">
        <f>IF(C1372=0,"&lt;BLANK&gt;",Basisgegevens!$F$3)</f>
        <v>&lt;BLANK&gt;</v>
      </c>
      <c r="C1372" s="4">
        <f>tussenblad!E1361</f>
        <v>0</v>
      </c>
      <c r="D1372" s="4">
        <f>tussenblad!H1361</f>
        <v>0</v>
      </c>
      <c r="E1372" s="25">
        <f>tussenblad!N1361</f>
        <v>0</v>
      </c>
      <c r="F1372" s="4">
        <f>tussenblad!O1361</f>
        <v>0</v>
      </c>
      <c r="G1372" s="4">
        <f>tussenblad!P1361</f>
        <v>0</v>
      </c>
      <c r="H1372" s="25">
        <f>tussenblad!BT1361</f>
        <v>0</v>
      </c>
      <c r="I1372" s="4">
        <f>tussenblad!Q1361</f>
        <v>0</v>
      </c>
      <c r="J1372" s="26">
        <f>tussenblad!R1361</f>
        <v>0</v>
      </c>
      <c r="K1372" s="4">
        <f>IF(tussenblad!$F1361="HC","",tussenblad!F1361)</f>
        <v>0</v>
      </c>
      <c r="L1372" s="4">
        <f>IF(tussenblad!$F1361="HC",1,0)</f>
        <v>0</v>
      </c>
      <c r="M1372" s="4" t="str">
        <f>IF(tussenblad!V1361="Uit",2,"")</f>
        <v/>
      </c>
      <c r="N1372" s="4">
        <f>tussenblad!W1361</f>
        <v>0</v>
      </c>
      <c r="O1372" s="4">
        <f>tussenblad!BV1361</f>
        <v>0</v>
      </c>
      <c r="P1372" s="4">
        <f>tussenblad!BW1361</f>
        <v>0</v>
      </c>
      <c r="Q1372" s="4">
        <f>tussenblad!BX1361</f>
        <v>0</v>
      </c>
      <c r="R1372" s="4">
        <f>tussenblad!BY1361</f>
        <v>0</v>
      </c>
      <c r="S1372" s="4">
        <f>tussenblad!BZ1361</f>
        <v>0</v>
      </c>
      <c r="T1372" s="4">
        <f>tussenblad!CA1361</f>
        <v>0</v>
      </c>
      <c r="U1372" s="4">
        <f>tussenblad!CB1361</f>
        <v>0</v>
      </c>
      <c r="V1372" s="4">
        <f>tussenblad!CC1361</f>
        <v>0</v>
      </c>
      <c r="W1372" s="4" t="s">
        <v>94</v>
      </c>
      <c r="X1372" s="4" t="s">
        <v>94</v>
      </c>
      <c r="Y1372" s="4" t="s">
        <v>94</v>
      </c>
      <c r="Z1372" s="4" t="s">
        <v>95</v>
      </c>
      <c r="AA1372" s="4" t="s">
        <v>95</v>
      </c>
      <c r="AB1372" s="4" t="s">
        <v>95</v>
      </c>
      <c r="AC1372" s="4" t="s">
        <v>91</v>
      </c>
      <c r="AD1372" s="4" t="s">
        <v>91</v>
      </c>
      <c r="AE1372" s="4">
        <v>0</v>
      </c>
      <c r="AF1372" s="4">
        <v>0</v>
      </c>
      <c r="AG1372" s="4">
        <f>tussenblad!J1361</f>
        <v>0</v>
      </c>
      <c r="AH1372" s="4">
        <f>tussenblad!I1361</f>
        <v>0</v>
      </c>
    </row>
    <row r="1373" spans="1:34" x14ac:dyDescent="0.2">
      <c r="A1373" s="4" t="s">
        <v>93</v>
      </c>
      <c r="B1373" s="4" t="str">
        <f>IF(C1373=0,"&lt;BLANK&gt;",Basisgegevens!$F$3)</f>
        <v>&lt;BLANK&gt;</v>
      </c>
      <c r="C1373" s="4">
        <f>tussenblad!E1362</f>
        <v>0</v>
      </c>
      <c r="D1373" s="4">
        <f>tussenblad!H1362</f>
        <v>0</v>
      </c>
      <c r="E1373" s="25">
        <f>tussenblad!N1362</f>
        <v>0</v>
      </c>
      <c r="F1373" s="4">
        <f>tussenblad!O1362</f>
        <v>0</v>
      </c>
      <c r="G1373" s="4">
        <f>tussenblad!P1362</f>
        <v>0</v>
      </c>
      <c r="H1373" s="25">
        <f>tussenblad!BT1362</f>
        <v>0</v>
      </c>
      <c r="I1373" s="4">
        <f>tussenblad!Q1362</f>
        <v>0</v>
      </c>
      <c r="J1373" s="26">
        <f>tussenblad!R1362</f>
        <v>0</v>
      </c>
      <c r="K1373" s="4">
        <f>IF(tussenblad!$F1362="HC","",tussenblad!F1362)</f>
        <v>0</v>
      </c>
      <c r="L1373" s="4">
        <f>IF(tussenblad!$F1362="HC",1,0)</f>
        <v>0</v>
      </c>
      <c r="M1373" s="4" t="str">
        <f>IF(tussenblad!V1362="Uit",2,"")</f>
        <v/>
      </c>
      <c r="N1373" s="4">
        <f>tussenblad!W1362</f>
        <v>0</v>
      </c>
      <c r="O1373" s="4">
        <f>tussenblad!BV1362</f>
        <v>0</v>
      </c>
      <c r="P1373" s="4">
        <f>tussenblad!BW1362</f>
        <v>0</v>
      </c>
      <c r="Q1373" s="4">
        <f>tussenblad!BX1362</f>
        <v>0</v>
      </c>
      <c r="R1373" s="4">
        <f>tussenblad!BY1362</f>
        <v>0</v>
      </c>
      <c r="S1373" s="4">
        <f>tussenblad!BZ1362</f>
        <v>0</v>
      </c>
      <c r="T1373" s="4">
        <f>tussenblad!CA1362</f>
        <v>0</v>
      </c>
      <c r="U1373" s="4">
        <f>tussenblad!CB1362</f>
        <v>0</v>
      </c>
      <c r="V1373" s="4">
        <f>tussenblad!CC1362</f>
        <v>0</v>
      </c>
      <c r="W1373" s="4" t="s">
        <v>94</v>
      </c>
      <c r="X1373" s="4" t="s">
        <v>94</v>
      </c>
      <c r="Y1373" s="4" t="s">
        <v>94</v>
      </c>
      <c r="Z1373" s="4" t="s">
        <v>95</v>
      </c>
      <c r="AA1373" s="4" t="s">
        <v>95</v>
      </c>
      <c r="AB1373" s="4" t="s">
        <v>95</v>
      </c>
      <c r="AC1373" s="4" t="s">
        <v>91</v>
      </c>
      <c r="AD1373" s="4" t="s">
        <v>91</v>
      </c>
      <c r="AE1373" s="4">
        <v>0</v>
      </c>
      <c r="AF1373" s="4">
        <v>0</v>
      </c>
      <c r="AG1373" s="4">
        <f>tussenblad!J1362</f>
        <v>0</v>
      </c>
      <c r="AH1373" s="4">
        <f>tussenblad!I1362</f>
        <v>0</v>
      </c>
    </row>
    <row r="1374" spans="1:34" x14ac:dyDescent="0.2">
      <c r="A1374" s="4" t="s">
        <v>93</v>
      </c>
      <c r="B1374" s="4" t="str">
        <f>IF(C1374=0,"&lt;BLANK&gt;",Basisgegevens!$F$3)</f>
        <v>&lt;BLANK&gt;</v>
      </c>
      <c r="C1374" s="4">
        <f>tussenblad!E1363</f>
        <v>0</v>
      </c>
      <c r="D1374" s="4">
        <f>tussenblad!H1363</f>
        <v>0</v>
      </c>
      <c r="E1374" s="25">
        <f>tussenblad!N1363</f>
        <v>0</v>
      </c>
      <c r="F1374" s="4">
        <f>tussenblad!O1363</f>
        <v>0</v>
      </c>
      <c r="G1374" s="4">
        <f>tussenblad!P1363</f>
        <v>0</v>
      </c>
      <c r="H1374" s="25">
        <f>tussenblad!BT1363</f>
        <v>0</v>
      </c>
      <c r="I1374" s="4">
        <f>tussenblad!Q1363</f>
        <v>0</v>
      </c>
      <c r="J1374" s="26">
        <f>tussenblad!R1363</f>
        <v>0</v>
      </c>
      <c r="K1374" s="4">
        <f>IF(tussenblad!$F1363="HC","",tussenblad!F1363)</f>
        <v>0</v>
      </c>
      <c r="L1374" s="4">
        <f>IF(tussenblad!$F1363="HC",1,0)</f>
        <v>0</v>
      </c>
      <c r="M1374" s="4" t="str">
        <f>IF(tussenblad!V1363="Uit",2,"")</f>
        <v/>
      </c>
      <c r="N1374" s="4">
        <f>tussenblad!W1363</f>
        <v>0</v>
      </c>
      <c r="O1374" s="4">
        <f>tussenblad!BV1363</f>
        <v>0</v>
      </c>
      <c r="P1374" s="4">
        <f>tussenblad!BW1363</f>
        <v>0</v>
      </c>
      <c r="Q1374" s="4">
        <f>tussenblad!BX1363</f>
        <v>0</v>
      </c>
      <c r="R1374" s="4">
        <f>tussenblad!BY1363</f>
        <v>0</v>
      </c>
      <c r="S1374" s="4">
        <f>tussenblad!BZ1363</f>
        <v>0</v>
      </c>
      <c r="T1374" s="4">
        <f>tussenblad!CA1363</f>
        <v>0</v>
      </c>
      <c r="U1374" s="4">
        <f>tussenblad!CB1363</f>
        <v>0</v>
      </c>
      <c r="V1374" s="4">
        <f>tussenblad!CC1363</f>
        <v>0</v>
      </c>
      <c r="W1374" s="4" t="s">
        <v>94</v>
      </c>
      <c r="X1374" s="4" t="s">
        <v>94</v>
      </c>
      <c r="Y1374" s="4" t="s">
        <v>94</v>
      </c>
      <c r="Z1374" s="4" t="s">
        <v>95</v>
      </c>
      <c r="AA1374" s="4" t="s">
        <v>95</v>
      </c>
      <c r="AB1374" s="4" t="s">
        <v>95</v>
      </c>
      <c r="AC1374" s="4" t="s">
        <v>91</v>
      </c>
      <c r="AD1374" s="4" t="s">
        <v>91</v>
      </c>
      <c r="AE1374" s="4">
        <v>0</v>
      </c>
      <c r="AF1374" s="4">
        <v>0</v>
      </c>
      <c r="AG1374" s="4">
        <f>tussenblad!J1363</f>
        <v>0</v>
      </c>
      <c r="AH1374" s="4">
        <f>tussenblad!I1363</f>
        <v>0</v>
      </c>
    </row>
    <row r="1375" spans="1:34" x14ac:dyDescent="0.2">
      <c r="A1375" s="4" t="s">
        <v>93</v>
      </c>
      <c r="B1375" s="4" t="str">
        <f>IF(C1375=0,"&lt;BLANK&gt;",Basisgegevens!$F$3)</f>
        <v>&lt;BLANK&gt;</v>
      </c>
      <c r="C1375" s="4">
        <f>tussenblad!E1364</f>
        <v>0</v>
      </c>
      <c r="D1375" s="4">
        <f>tussenblad!H1364</f>
        <v>0</v>
      </c>
      <c r="E1375" s="25">
        <f>tussenblad!N1364</f>
        <v>0</v>
      </c>
      <c r="F1375" s="4">
        <f>tussenblad!O1364</f>
        <v>0</v>
      </c>
      <c r="G1375" s="4">
        <f>tussenblad!P1364</f>
        <v>0</v>
      </c>
      <c r="H1375" s="25">
        <f>tussenblad!BT1364</f>
        <v>0</v>
      </c>
      <c r="I1375" s="4">
        <f>tussenblad!Q1364</f>
        <v>0</v>
      </c>
      <c r="J1375" s="26">
        <f>tussenblad!R1364</f>
        <v>0</v>
      </c>
      <c r="K1375" s="4">
        <f>IF(tussenblad!$F1364="HC","",tussenblad!F1364)</f>
        <v>0</v>
      </c>
      <c r="L1375" s="4">
        <f>IF(tussenblad!$F1364="HC",1,0)</f>
        <v>0</v>
      </c>
      <c r="M1375" s="4" t="str">
        <f>IF(tussenblad!V1364="Uit",2,"")</f>
        <v/>
      </c>
      <c r="N1375" s="4">
        <f>tussenblad!W1364</f>
        <v>0</v>
      </c>
      <c r="O1375" s="4">
        <f>tussenblad!BV1364</f>
        <v>0</v>
      </c>
      <c r="P1375" s="4">
        <f>tussenblad!BW1364</f>
        <v>0</v>
      </c>
      <c r="Q1375" s="4">
        <f>tussenblad!BX1364</f>
        <v>0</v>
      </c>
      <c r="R1375" s="4">
        <f>tussenblad!BY1364</f>
        <v>0</v>
      </c>
      <c r="S1375" s="4">
        <f>tussenblad!BZ1364</f>
        <v>0</v>
      </c>
      <c r="T1375" s="4">
        <f>tussenblad!CA1364</f>
        <v>0</v>
      </c>
      <c r="U1375" s="4">
        <f>tussenblad!CB1364</f>
        <v>0</v>
      </c>
      <c r="V1375" s="4">
        <f>tussenblad!CC1364</f>
        <v>0</v>
      </c>
      <c r="W1375" s="4" t="s">
        <v>94</v>
      </c>
      <c r="X1375" s="4" t="s">
        <v>94</v>
      </c>
      <c r="Y1375" s="4" t="s">
        <v>94</v>
      </c>
      <c r="Z1375" s="4" t="s">
        <v>95</v>
      </c>
      <c r="AA1375" s="4" t="s">
        <v>95</v>
      </c>
      <c r="AB1375" s="4" t="s">
        <v>95</v>
      </c>
      <c r="AC1375" s="4" t="s">
        <v>91</v>
      </c>
      <c r="AD1375" s="4" t="s">
        <v>91</v>
      </c>
      <c r="AE1375" s="4">
        <v>0</v>
      </c>
      <c r="AF1375" s="4">
        <v>0</v>
      </c>
      <c r="AG1375" s="4">
        <f>tussenblad!J1364</f>
        <v>0</v>
      </c>
      <c r="AH1375" s="4">
        <f>tussenblad!I1364</f>
        <v>0</v>
      </c>
    </row>
    <row r="1376" spans="1:34" x14ac:dyDescent="0.2">
      <c r="A1376" s="4" t="s">
        <v>93</v>
      </c>
      <c r="B1376" s="4" t="str">
        <f>IF(C1376=0,"&lt;BLANK&gt;",Basisgegevens!$F$3)</f>
        <v>&lt;BLANK&gt;</v>
      </c>
      <c r="C1376" s="4">
        <f>tussenblad!E1365</f>
        <v>0</v>
      </c>
      <c r="D1376" s="4">
        <f>tussenblad!H1365</f>
        <v>0</v>
      </c>
      <c r="E1376" s="25">
        <f>tussenblad!N1365</f>
        <v>0</v>
      </c>
      <c r="F1376" s="4">
        <f>tussenblad!O1365</f>
        <v>0</v>
      </c>
      <c r="G1376" s="4">
        <f>tussenblad!P1365</f>
        <v>0</v>
      </c>
      <c r="H1376" s="25">
        <f>tussenblad!BT1365</f>
        <v>0</v>
      </c>
      <c r="I1376" s="4">
        <f>tussenblad!Q1365</f>
        <v>0</v>
      </c>
      <c r="J1376" s="26">
        <f>tussenblad!R1365</f>
        <v>0</v>
      </c>
      <c r="K1376" s="4">
        <f>IF(tussenblad!$F1365="HC","",tussenblad!F1365)</f>
        <v>0</v>
      </c>
      <c r="L1376" s="4">
        <f>IF(tussenblad!$F1365="HC",1,0)</f>
        <v>0</v>
      </c>
      <c r="M1376" s="4" t="str">
        <f>IF(tussenblad!V1365="Uit",2,"")</f>
        <v/>
      </c>
      <c r="N1376" s="4">
        <f>tussenblad!W1365</f>
        <v>0</v>
      </c>
      <c r="O1376" s="4">
        <f>tussenblad!BV1365</f>
        <v>0</v>
      </c>
      <c r="P1376" s="4">
        <f>tussenblad!BW1365</f>
        <v>0</v>
      </c>
      <c r="Q1376" s="4">
        <f>tussenblad!BX1365</f>
        <v>0</v>
      </c>
      <c r="R1376" s="4">
        <f>tussenblad!BY1365</f>
        <v>0</v>
      </c>
      <c r="S1376" s="4">
        <f>tussenblad!BZ1365</f>
        <v>0</v>
      </c>
      <c r="T1376" s="4">
        <f>tussenblad!CA1365</f>
        <v>0</v>
      </c>
      <c r="U1376" s="4">
        <f>tussenblad!CB1365</f>
        <v>0</v>
      </c>
      <c r="V1376" s="4">
        <f>tussenblad!CC1365</f>
        <v>0</v>
      </c>
      <c r="W1376" s="4" t="s">
        <v>94</v>
      </c>
      <c r="X1376" s="4" t="s">
        <v>94</v>
      </c>
      <c r="Y1376" s="4" t="s">
        <v>94</v>
      </c>
      <c r="Z1376" s="4" t="s">
        <v>95</v>
      </c>
      <c r="AA1376" s="4" t="s">
        <v>95</v>
      </c>
      <c r="AB1376" s="4" t="s">
        <v>95</v>
      </c>
      <c r="AC1376" s="4" t="s">
        <v>91</v>
      </c>
      <c r="AD1376" s="4" t="s">
        <v>91</v>
      </c>
      <c r="AE1376" s="4">
        <v>0</v>
      </c>
      <c r="AF1376" s="4">
        <v>0</v>
      </c>
      <c r="AG1376" s="4">
        <f>tussenblad!J1365</f>
        <v>0</v>
      </c>
      <c r="AH1376" s="4">
        <f>tussenblad!I1365</f>
        <v>0</v>
      </c>
    </row>
    <row r="1377" spans="1:34" x14ac:dyDescent="0.2">
      <c r="A1377" s="4" t="s">
        <v>93</v>
      </c>
      <c r="B1377" s="4" t="str">
        <f>IF(C1377=0,"&lt;BLANK&gt;",Basisgegevens!$F$3)</f>
        <v>&lt;BLANK&gt;</v>
      </c>
      <c r="C1377" s="4">
        <f>tussenblad!E1366</f>
        <v>0</v>
      </c>
      <c r="D1377" s="4">
        <f>tussenblad!H1366</f>
        <v>0</v>
      </c>
      <c r="E1377" s="25">
        <f>tussenblad!N1366</f>
        <v>0</v>
      </c>
      <c r="F1377" s="4">
        <f>tussenblad!O1366</f>
        <v>0</v>
      </c>
      <c r="G1377" s="4">
        <f>tussenblad!P1366</f>
        <v>0</v>
      </c>
      <c r="H1377" s="25">
        <f>tussenblad!BT1366</f>
        <v>0</v>
      </c>
      <c r="I1377" s="4">
        <f>tussenblad!Q1366</f>
        <v>0</v>
      </c>
      <c r="J1377" s="26">
        <f>tussenblad!R1366</f>
        <v>0</v>
      </c>
      <c r="K1377" s="4">
        <f>IF(tussenblad!$F1366="HC","",tussenblad!F1366)</f>
        <v>0</v>
      </c>
      <c r="L1377" s="4">
        <f>IF(tussenblad!$F1366="HC",1,0)</f>
        <v>0</v>
      </c>
      <c r="M1377" s="4" t="str">
        <f>IF(tussenblad!V1366="Uit",2,"")</f>
        <v/>
      </c>
      <c r="N1377" s="4">
        <f>tussenblad!W1366</f>
        <v>0</v>
      </c>
      <c r="O1377" s="4">
        <f>tussenblad!BV1366</f>
        <v>0</v>
      </c>
      <c r="P1377" s="4">
        <f>tussenblad!BW1366</f>
        <v>0</v>
      </c>
      <c r="Q1377" s="4">
        <f>tussenblad!BX1366</f>
        <v>0</v>
      </c>
      <c r="R1377" s="4">
        <f>tussenblad!BY1366</f>
        <v>0</v>
      </c>
      <c r="S1377" s="4">
        <f>tussenblad!BZ1366</f>
        <v>0</v>
      </c>
      <c r="T1377" s="4">
        <f>tussenblad!CA1366</f>
        <v>0</v>
      </c>
      <c r="U1377" s="4">
        <f>tussenblad!CB1366</f>
        <v>0</v>
      </c>
      <c r="V1377" s="4">
        <f>tussenblad!CC1366</f>
        <v>0</v>
      </c>
      <c r="W1377" s="4" t="s">
        <v>94</v>
      </c>
      <c r="X1377" s="4" t="s">
        <v>94</v>
      </c>
      <c r="Y1377" s="4" t="s">
        <v>94</v>
      </c>
      <c r="Z1377" s="4" t="s">
        <v>95</v>
      </c>
      <c r="AA1377" s="4" t="s">
        <v>95</v>
      </c>
      <c r="AB1377" s="4" t="s">
        <v>95</v>
      </c>
      <c r="AC1377" s="4" t="s">
        <v>91</v>
      </c>
      <c r="AD1377" s="4" t="s">
        <v>91</v>
      </c>
      <c r="AE1377" s="4">
        <v>0</v>
      </c>
      <c r="AF1377" s="4">
        <v>0</v>
      </c>
      <c r="AG1377" s="4">
        <f>tussenblad!J1366</f>
        <v>0</v>
      </c>
      <c r="AH1377" s="4">
        <f>tussenblad!I1366</f>
        <v>0</v>
      </c>
    </row>
    <row r="1378" spans="1:34" x14ac:dyDescent="0.2">
      <c r="A1378" s="4" t="s">
        <v>93</v>
      </c>
      <c r="B1378" s="4" t="str">
        <f>IF(C1378=0,"&lt;BLANK&gt;",Basisgegevens!$F$3)</f>
        <v>&lt;BLANK&gt;</v>
      </c>
      <c r="C1378" s="4">
        <f>tussenblad!E1367</f>
        <v>0</v>
      </c>
      <c r="D1378" s="4">
        <f>tussenblad!H1367</f>
        <v>0</v>
      </c>
      <c r="E1378" s="25">
        <f>tussenblad!N1367</f>
        <v>0</v>
      </c>
      <c r="F1378" s="4">
        <f>tussenblad!O1367</f>
        <v>0</v>
      </c>
      <c r="G1378" s="4">
        <f>tussenblad!P1367</f>
        <v>0</v>
      </c>
      <c r="H1378" s="25">
        <f>tussenblad!BT1367</f>
        <v>0</v>
      </c>
      <c r="I1378" s="4">
        <f>tussenblad!Q1367</f>
        <v>0</v>
      </c>
      <c r="J1378" s="26">
        <f>tussenblad!R1367</f>
        <v>0</v>
      </c>
      <c r="K1378" s="4">
        <f>IF(tussenblad!$F1367="HC","",tussenblad!F1367)</f>
        <v>0</v>
      </c>
      <c r="L1378" s="4">
        <f>IF(tussenblad!$F1367="HC",1,0)</f>
        <v>0</v>
      </c>
      <c r="M1378" s="4" t="str">
        <f>IF(tussenblad!V1367="Uit",2,"")</f>
        <v/>
      </c>
      <c r="N1378" s="4">
        <f>tussenblad!W1367</f>
        <v>0</v>
      </c>
      <c r="O1378" s="4">
        <f>tussenblad!BV1367</f>
        <v>0</v>
      </c>
      <c r="P1378" s="4">
        <f>tussenblad!BW1367</f>
        <v>0</v>
      </c>
      <c r="Q1378" s="4">
        <f>tussenblad!BX1367</f>
        <v>0</v>
      </c>
      <c r="R1378" s="4">
        <f>tussenblad!BY1367</f>
        <v>0</v>
      </c>
      <c r="S1378" s="4">
        <f>tussenblad!BZ1367</f>
        <v>0</v>
      </c>
      <c r="T1378" s="4">
        <f>tussenblad!CA1367</f>
        <v>0</v>
      </c>
      <c r="U1378" s="4">
        <f>tussenblad!CB1367</f>
        <v>0</v>
      </c>
      <c r="V1378" s="4">
        <f>tussenblad!CC1367</f>
        <v>0</v>
      </c>
      <c r="W1378" s="4" t="s">
        <v>94</v>
      </c>
      <c r="X1378" s="4" t="s">
        <v>94</v>
      </c>
      <c r="Y1378" s="4" t="s">
        <v>94</v>
      </c>
      <c r="Z1378" s="4" t="s">
        <v>95</v>
      </c>
      <c r="AA1378" s="4" t="s">
        <v>95</v>
      </c>
      <c r="AB1378" s="4" t="s">
        <v>95</v>
      </c>
      <c r="AC1378" s="4" t="s">
        <v>91</v>
      </c>
      <c r="AD1378" s="4" t="s">
        <v>91</v>
      </c>
      <c r="AE1378" s="4">
        <v>0</v>
      </c>
      <c r="AF1378" s="4">
        <v>0</v>
      </c>
      <c r="AG1378" s="4">
        <f>tussenblad!J1367</f>
        <v>0</v>
      </c>
      <c r="AH1378" s="4">
        <f>tussenblad!I1367</f>
        <v>0</v>
      </c>
    </row>
    <row r="1379" spans="1:34" x14ac:dyDescent="0.2">
      <c r="A1379" s="4" t="s">
        <v>93</v>
      </c>
      <c r="B1379" s="4" t="str">
        <f>IF(C1379=0,"&lt;BLANK&gt;",Basisgegevens!$F$3)</f>
        <v>&lt;BLANK&gt;</v>
      </c>
      <c r="C1379" s="4">
        <f>tussenblad!E1368</f>
        <v>0</v>
      </c>
      <c r="D1379" s="4">
        <f>tussenblad!H1368</f>
        <v>0</v>
      </c>
      <c r="E1379" s="25">
        <f>tussenblad!N1368</f>
        <v>0</v>
      </c>
      <c r="F1379" s="4">
        <f>tussenblad!O1368</f>
        <v>0</v>
      </c>
      <c r="G1379" s="4">
        <f>tussenblad!P1368</f>
        <v>0</v>
      </c>
      <c r="H1379" s="25">
        <f>tussenblad!BT1368</f>
        <v>0</v>
      </c>
      <c r="I1379" s="4">
        <f>tussenblad!Q1368</f>
        <v>0</v>
      </c>
      <c r="J1379" s="26">
        <f>tussenblad!R1368</f>
        <v>0</v>
      </c>
      <c r="K1379" s="4">
        <f>IF(tussenblad!$F1368="HC","",tussenblad!F1368)</f>
        <v>0</v>
      </c>
      <c r="L1379" s="4">
        <f>IF(tussenblad!$F1368="HC",1,0)</f>
        <v>0</v>
      </c>
      <c r="M1379" s="4" t="str">
        <f>IF(tussenblad!V1368="Uit",2,"")</f>
        <v/>
      </c>
      <c r="N1379" s="4">
        <f>tussenblad!W1368</f>
        <v>0</v>
      </c>
      <c r="O1379" s="4">
        <f>tussenblad!BV1368</f>
        <v>0</v>
      </c>
      <c r="P1379" s="4">
        <f>tussenblad!BW1368</f>
        <v>0</v>
      </c>
      <c r="Q1379" s="4">
        <f>tussenblad!BX1368</f>
        <v>0</v>
      </c>
      <c r="R1379" s="4">
        <f>tussenblad!BY1368</f>
        <v>0</v>
      </c>
      <c r="S1379" s="4">
        <f>tussenblad!BZ1368</f>
        <v>0</v>
      </c>
      <c r="T1379" s="4">
        <f>tussenblad!CA1368</f>
        <v>0</v>
      </c>
      <c r="U1379" s="4">
        <f>tussenblad!CB1368</f>
        <v>0</v>
      </c>
      <c r="V1379" s="4">
        <f>tussenblad!CC1368</f>
        <v>0</v>
      </c>
      <c r="W1379" s="4" t="s">
        <v>94</v>
      </c>
      <c r="X1379" s="4" t="s">
        <v>94</v>
      </c>
      <c r="Y1379" s="4" t="s">
        <v>94</v>
      </c>
      <c r="Z1379" s="4" t="s">
        <v>95</v>
      </c>
      <c r="AA1379" s="4" t="s">
        <v>95</v>
      </c>
      <c r="AB1379" s="4" t="s">
        <v>95</v>
      </c>
      <c r="AC1379" s="4" t="s">
        <v>91</v>
      </c>
      <c r="AD1379" s="4" t="s">
        <v>91</v>
      </c>
      <c r="AE1379" s="4">
        <v>0</v>
      </c>
      <c r="AF1379" s="4">
        <v>0</v>
      </c>
      <c r="AG1379" s="4">
        <f>tussenblad!J1368</f>
        <v>0</v>
      </c>
      <c r="AH1379" s="4">
        <f>tussenblad!I1368</f>
        <v>0</v>
      </c>
    </row>
    <row r="1380" spans="1:34" x14ac:dyDescent="0.2">
      <c r="A1380" s="4" t="s">
        <v>93</v>
      </c>
      <c r="B1380" s="4" t="str">
        <f>IF(C1380=0,"&lt;BLANK&gt;",Basisgegevens!$F$3)</f>
        <v>&lt;BLANK&gt;</v>
      </c>
      <c r="C1380" s="4">
        <f>tussenblad!E1369</f>
        <v>0</v>
      </c>
      <c r="D1380" s="4">
        <f>tussenblad!H1369</f>
        <v>0</v>
      </c>
      <c r="E1380" s="25">
        <f>tussenblad!N1369</f>
        <v>0</v>
      </c>
      <c r="F1380" s="4">
        <f>tussenblad!O1369</f>
        <v>0</v>
      </c>
      <c r="G1380" s="4">
        <f>tussenblad!P1369</f>
        <v>0</v>
      </c>
      <c r="H1380" s="25">
        <f>tussenblad!BT1369</f>
        <v>0</v>
      </c>
      <c r="I1380" s="4">
        <f>tussenblad!Q1369</f>
        <v>0</v>
      </c>
      <c r="J1380" s="26">
        <f>tussenblad!R1369</f>
        <v>0</v>
      </c>
      <c r="K1380" s="4">
        <f>IF(tussenblad!$F1369="HC","",tussenblad!F1369)</f>
        <v>0</v>
      </c>
      <c r="L1380" s="4">
        <f>IF(tussenblad!$F1369="HC",1,0)</f>
        <v>0</v>
      </c>
      <c r="M1380" s="4" t="str">
        <f>IF(tussenblad!V1369="Uit",2,"")</f>
        <v/>
      </c>
      <c r="N1380" s="4">
        <f>tussenblad!W1369</f>
        <v>0</v>
      </c>
      <c r="O1380" s="4">
        <f>tussenblad!BV1369</f>
        <v>0</v>
      </c>
      <c r="P1380" s="4">
        <f>tussenblad!BW1369</f>
        <v>0</v>
      </c>
      <c r="Q1380" s="4">
        <f>tussenblad!BX1369</f>
        <v>0</v>
      </c>
      <c r="R1380" s="4">
        <f>tussenblad!BY1369</f>
        <v>0</v>
      </c>
      <c r="S1380" s="4">
        <f>tussenblad!BZ1369</f>
        <v>0</v>
      </c>
      <c r="T1380" s="4">
        <f>tussenblad!CA1369</f>
        <v>0</v>
      </c>
      <c r="U1380" s="4">
        <f>tussenblad!CB1369</f>
        <v>0</v>
      </c>
      <c r="V1380" s="4">
        <f>tussenblad!CC1369</f>
        <v>0</v>
      </c>
      <c r="W1380" s="4" t="s">
        <v>94</v>
      </c>
      <c r="X1380" s="4" t="s">
        <v>94</v>
      </c>
      <c r="Y1380" s="4" t="s">
        <v>94</v>
      </c>
      <c r="Z1380" s="4" t="s">
        <v>95</v>
      </c>
      <c r="AA1380" s="4" t="s">
        <v>95</v>
      </c>
      <c r="AB1380" s="4" t="s">
        <v>95</v>
      </c>
      <c r="AC1380" s="4" t="s">
        <v>91</v>
      </c>
      <c r="AD1380" s="4" t="s">
        <v>91</v>
      </c>
      <c r="AE1380" s="4">
        <v>0</v>
      </c>
      <c r="AF1380" s="4">
        <v>0</v>
      </c>
      <c r="AG1380" s="4">
        <f>tussenblad!J1369</f>
        <v>0</v>
      </c>
      <c r="AH1380" s="4">
        <f>tussenblad!I1369</f>
        <v>0</v>
      </c>
    </row>
    <row r="1381" spans="1:34" x14ac:dyDescent="0.2">
      <c r="A1381" s="4" t="s">
        <v>93</v>
      </c>
      <c r="B1381" s="4" t="str">
        <f>IF(C1381=0,"&lt;BLANK&gt;",Basisgegevens!$F$3)</f>
        <v>&lt;BLANK&gt;</v>
      </c>
      <c r="C1381" s="4">
        <f>tussenblad!E1370</f>
        <v>0</v>
      </c>
      <c r="D1381" s="4">
        <f>tussenblad!H1370</f>
        <v>0</v>
      </c>
      <c r="E1381" s="25">
        <f>tussenblad!N1370</f>
        <v>0</v>
      </c>
      <c r="F1381" s="4">
        <f>tussenblad!O1370</f>
        <v>0</v>
      </c>
      <c r="G1381" s="4">
        <f>tussenblad!P1370</f>
        <v>0</v>
      </c>
      <c r="H1381" s="25">
        <f>tussenblad!BT1370</f>
        <v>0</v>
      </c>
      <c r="I1381" s="4">
        <f>tussenblad!Q1370</f>
        <v>0</v>
      </c>
      <c r="J1381" s="26">
        <f>tussenblad!R1370</f>
        <v>0</v>
      </c>
      <c r="K1381" s="4">
        <f>IF(tussenblad!$F1370="HC","",tussenblad!F1370)</f>
        <v>0</v>
      </c>
      <c r="L1381" s="4">
        <f>IF(tussenblad!$F1370="HC",1,0)</f>
        <v>0</v>
      </c>
      <c r="M1381" s="4" t="str">
        <f>IF(tussenblad!V1370="Uit",2,"")</f>
        <v/>
      </c>
      <c r="N1381" s="4">
        <f>tussenblad!W1370</f>
        <v>0</v>
      </c>
      <c r="O1381" s="4">
        <f>tussenblad!BV1370</f>
        <v>0</v>
      </c>
      <c r="P1381" s="4">
        <f>tussenblad!BW1370</f>
        <v>0</v>
      </c>
      <c r="Q1381" s="4">
        <f>tussenblad!BX1370</f>
        <v>0</v>
      </c>
      <c r="R1381" s="4">
        <f>tussenblad!BY1370</f>
        <v>0</v>
      </c>
      <c r="S1381" s="4">
        <f>tussenblad!BZ1370</f>
        <v>0</v>
      </c>
      <c r="T1381" s="4">
        <f>tussenblad!CA1370</f>
        <v>0</v>
      </c>
      <c r="U1381" s="4">
        <f>tussenblad!CB1370</f>
        <v>0</v>
      </c>
      <c r="V1381" s="4">
        <f>tussenblad!CC1370</f>
        <v>0</v>
      </c>
      <c r="W1381" s="4" t="s">
        <v>94</v>
      </c>
      <c r="X1381" s="4" t="s">
        <v>94</v>
      </c>
      <c r="Y1381" s="4" t="s">
        <v>94</v>
      </c>
      <c r="Z1381" s="4" t="s">
        <v>95</v>
      </c>
      <c r="AA1381" s="4" t="s">
        <v>95</v>
      </c>
      <c r="AB1381" s="4" t="s">
        <v>95</v>
      </c>
      <c r="AC1381" s="4" t="s">
        <v>91</v>
      </c>
      <c r="AD1381" s="4" t="s">
        <v>91</v>
      </c>
      <c r="AE1381" s="4">
        <v>0</v>
      </c>
      <c r="AF1381" s="4">
        <v>0</v>
      </c>
      <c r="AG1381" s="4">
        <f>tussenblad!J1370</f>
        <v>0</v>
      </c>
      <c r="AH1381" s="4">
        <f>tussenblad!I1370</f>
        <v>0</v>
      </c>
    </row>
    <row r="1382" spans="1:34" x14ac:dyDescent="0.2">
      <c r="A1382" s="4" t="s">
        <v>93</v>
      </c>
      <c r="B1382" s="4" t="str">
        <f>IF(C1382=0,"&lt;BLANK&gt;",Basisgegevens!$F$3)</f>
        <v>&lt;BLANK&gt;</v>
      </c>
      <c r="C1382" s="4">
        <f>tussenblad!E1371</f>
        <v>0</v>
      </c>
      <c r="D1382" s="4">
        <f>tussenblad!H1371</f>
        <v>0</v>
      </c>
      <c r="E1382" s="25">
        <f>tussenblad!N1371</f>
        <v>0</v>
      </c>
      <c r="F1382" s="4">
        <f>tussenblad!O1371</f>
        <v>0</v>
      </c>
      <c r="G1382" s="4">
        <f>tussenblad!P1371</f>
        <v>0</v>
      </c>
      <c r="H1382" s="25">
        <f>tussenblad!BT1371</f>
        <v>0</v>
      </c>
      <c r="I1382" s="4">
        <f>tussenblad!Q1371</f>
        <v>0</v>
      </c>
      <c r="J1382" s="26">
        <f>tussenblad!R1371</f>
        <v>0</v>
      </c>
      <c r="K1382" s="4">
        <f>IF(tussenblad!$F1371="HC","",tussenblad!F1371)</f>
        <v>0</v>
      </c>
      <c r="L1382" s="4">
        <f>IF(tussenblad!$F1371="HC",1,0)</f>
        <v>0</v>
      </c>
      <c r="M1382" s="4" t="str">
        <f>IF(tussenblad!V1371="Uit",2,"")</f>
        <v/>
      </c>
      <c r="N1382" s="4">
        <f>tussenblad!W1371</f>
        <v>0</v>
      </c>
      <c r="O1382" s="4">
        <f>tussenblad!BV1371</f>
        <v>0</v>
      </c>
      <c r="P1382" s="4">
        <f>tussenblad!BW1371</f>
        <v>0</v>
      </c>
      <c r="Q1382" s="4">
        <f>tussenblad!BX1371</f>
        <v>0</v>
      </c>
      <c r="R1382" s="4">
        <f>tussenblad!BY1371</f>
        <v>0</v>
      </c>
      <c r="S1382" s="4">
        <f>tussenblad!BZ1371</f>
        <v>0</v>
      </c>
      <c r="T1382" s="4">
        <f>tussenblad!CA1371</f>
        <v>0</v>
      </c>
      <c r="U1382" s="4">
        <f>tussenblad!CB1371</f>
        <v>0</v>
      </c>
      <c r="V1382" s="4">
        <f>tussenblad!CC1371</f>
        <v>0</v>
      </c>
      <c r="W1382" s="4" t="s">
        <v>94</v>
      </c>
      <c r="X1382" s="4" t="s">
        <v>94</v>
      </c>
      <c r="Y1382" s="4" t="s">
        <v>94</v>
      </c>
      <c r="Z1382" s="4" t="s">
        <v>95</v>
      </c>
      <c r="AA1382" s="4" t="s">
        <v>95</v>
      </c>
      <c r="AB1382" s="4" t="s">
        <v>95</v>
      </c>
      <c r="AC1382" s="4" t="s">
        <v>91</v>
      </c>
      <c r="AD1382" s="4" t="s">
        <v>91</v>
      </c>
      <c r="AE1382" s="4">
        <v>0</v>
      </c>
      <c r="AF1382" s="4">
        <v>0</v>
      </c>
      <c r="AG1382" s="4">
        <f>tussenblad!J1371</f>
        <v>0</v>
      </c>
      <c r="AH1382" s="4">
        <f>tussenblad!I1371</f>
        <v>0</v>
      </c>
    </row>
    <row r="1383" spans="1:34" x14ac:dyDescent="0.2">
      <c r="A1383" s="4" t="s">
        <v>93</v>
      </c>
      <c r="B1383" s="4" t="str">
        <f>IF(C1383=0,"&lt;BLANK&gt;",Basisgegevens!$F$3)</f>
        <v>&lt;BLANK&gt;</v>
      </c>
      <c r="C1383" s="4">
        <f>tussenblad!E1372</f>
        <v>0</v>
      </c>
      <c r="D1383" s="4">
        <f>tussenblad!H1372</f>
        <v>0</v>
      </c>
      <c r="E1383" s="25">
        <f>tussenblad!N1372</f>
        <v>0</v>
      </c>
      <c r="F1383" s="4">
        <f>tussenblad!O1372</f>
        <v>0</v>
      </c>
      <c r="G1383" s="4">
        <f>tussenblad!P1372</f>
        <v>0</v>
      </c>
      <c r="H1383" s="25">
        <f>tussenblad!BT1372</f>
        <v>0</v>
      </c>
      <c r="I1383" s="4">
        <f>tussenblad!Q1372</f>
        <v>0</v>
      </c>
      <c r="J1383" s="26">
        <f>tussenblad!R1372</f>
        <v>0</v>
      </c>
      <c r="K1383" s="4">
        <f>IF(tussenblad!$F1372="HC","",tussenblad!F1372)</f>
        <v>0</v>
      </c>
      <c r="L1383" s="4">
        <f>IF(tussenblad!$F1372="HC",1,0)</f>
        <v>0</v>
      </c>
      <c r="M1383" s="4" t="str">
        <f>IF(tussenblad!V1372="Uit",2,"")</f>
        <v/>
      </c>
      <c r="N1383" s="4">
        <f>tussenblad!W1372</f>
        <v>0</v>
      </c>
      <c r="O1383" s="4">
        <f>tussenblad!BV1372</f>
        <v>0</v>
      </c>
      <c r="P1383" s="4">
        <f>tussenblad!BW1372</f>
        <v>0</v>
      </c>
      <c r="Q1383" s="4">
        <f>tussenblad!BX1372</f>
        <v>0</v>
      </c>
      <c r="R1383" s="4">
        <f>tussenblad!BY1372</f>
        <v>0</v>
      </c>
      <c r="S1383" s="4">
        <f>tussenblad!BZ1372</f>
        <v>0</v>
      </c>
      <c r="T1383" s="4">
        <f>tussenblad!CA1372</f>
        <v>0</v>
      </c>
      <c r="U1383" s="4">
        <f>tussenblad!CB1372</f>
        <v>0</v>
      </c>
      <c r="V1383" s="4">
        <f>tussenblad!CC1372</f>
        <v>0</v>
      </c>
      <c r="W1383" s="4" t="s">
        <v>94</v>
      </c>
      <c r="X1383" s="4" t="s">
        <v>94</v>
      </c>
      <c r="Y1383" s="4" t="s">
        <v>94</v>
      </c>
      <c r="Z1383" s="4" t="s">
        <v>95</v>
      </c>
      <c r="AA1383" s="4" t="s">
        <v>95</v>
      </c>
      <c r="AB1383" s="4" t="s">
        <v>95</v>
      </c>
      <c r="AC1383" s="4" t="s">
        <v>91</v>
      </c>
      <c r="AD1383" s="4" t="s">
        <v>91</v>
      </c>
      <c r="AE1383" s="4">
        <v>0</v>
      </c>
      <c r="AF1383" s="4">
        <v>0</v>
      </c>
      <c r="AG1383" s="4">
        <f>tussenblad!J1372</f>
        <v>0</v>
      </c>
      <c r="AH1383" s="4">
        <f>tussenblad!I1372</f>
        <v>0</v>
      </c>
    </row>
    <row r="1384" spans="1:34" x14ac:dyDescent="0.2">
      <c r="A1384" s="4" t="s">
        <v>93</v>
      </c>
      <c r="B1384" s="4" t="str">
        <f>IF(C1384=0,"&lt;BLANK&gt;",Basisgegevens!$F$3)</f>
        <v>&lt;BLANK&gt;</v>
      </c>
      <c r="C1384" s="4">
        <f>tussenblad!E1373</f>
        <v>0</v>
      </c>
      <c r="D1384" s="4">
        <f>tussenblad!H1373</f>
        <v>0</v>
      </c>
      <c r="E1384" s="25">
        <f>tussenblad!N1373</f>
        <v>0</v>
      </c>
      <c r="F1384" s="4">
        <f>tussenblad!O1373</f>
        <v>0</v>
      </c>
      <c r="G1384" s="4">
        <f>tussenblad!P1373</f>
        <v>0</v>
      </c>
      <c r="H1384" s="25">
        <f>tussenblad!BT1373</f>
        <v>0</v>
      </c>
      <c r="I1384" s="4">
        <f>tussenblad!Q1373</f>
        <v>0</v>
      </c>
      <c r="J1384" s="26">
        <f>tussenblad!R1373</f>
        <v>0</v>
      </c>
      <c r="K1384" s="4">
        <f>IF(tussenblad!$F1373="HC","",tussenblad!F1373)</f>
        <v>0</v>
      </c>
      <c r="L1384" s="4">
        <f>IF(tussenblad!$F1373="HC",1,0)</f>
        <v>0</v>
      </c>
      <c r="M1384" s="4" t="str">
        <f>IF(tussenblad!V1373="Uit",2,"")</f>
        <v/>
      </c>
      <c r="N1384" s="4">
        <f>tussenblad!W1373</f>
        <v>0</v>
      </c>
      <c r="O1384" s="4">
        <f>tussenblad!BV1373</f>
        <v>0</v>
      </c>
      <c r="P1384" s="4">
        <f>tussenblad!BW1373</f>
        <v>0</v>
      </c>
      <c r="Q1384" s="4">
        <f>tussenblad!BX1373</f>
        <v>0</v>
      </c>
      <c r="R1384" s="4">
        <f>tussenblad!BY1373</f>
        <v>0</v>
      </c>
      <c r="S1384" s="4">
        <f>tussenblad!BZ1373</f>
        <v>0</v>
      </c>
      <c r="T1384" s="4">
        <f>tussenblad!CA1373</f>
        <v>0</v>
      </c>
      <c r="U1384" s="4">
        <f>tussenblad!CB1373</f>
        <v>0</v>
      </c>
      <c r="V1384" s="4">
        <f>tussenblad!CC1373</f>
        <v>0</v>
      </c>
      <c r="W1384" s="4" t="s">
        <v>94</v>
      </c>
      <c r="X1384" s="4" t="s">
        <v>94</v>
      </c>
      <c r="Y1384" s="4" t="s">
        <v>94</v>
      </c>
      <c r="Z1384" s="4" t="s">
        <v>95</v>
      </c>
      <c r="AA1384" s="4" t="s">
        <v>95</v>
      </c>
      <c r="AB1384" s="4" t="s">
        <v>95</v>
      </c>
      <c r="AC1384" s="4" t="s">
        <v>91</v>
      </c>
      <c r="AD1384" s="4" t="s">
        <v>91</v>
      </c>
      <c r="AE1384" s="4">
        <v>0</v>
      </c>
      <c r="AF1384" s="4">
        <v>0</v>
      </c>
      <c r="AG1384" s="4">
        <f>tussenblad!J1373</f>
        <v>0</v>
      </c>
      <c r="AH1384" s="4">
        <f>tussenblad!I1373</f>
        <v>0</v>
      </c>
    </row>
    <row r="1385" spans="1:34" x14ac:dyDescent="0.2">
      <c r="A1385" s="4" t="s">
        <v>93</v>
      </c>
      <c r="B1385" s="4" t="str">
        <f>IF(C1385=0,"&lt;BLANK&gt;",Basisgegevens!$F$3)</f>
        <v>&lt;BLANK&gt;</v>
      </c>
      <c r="C1385" s="4">
        <f>tussenblad!E1374</f>
        <v>0</v>
      </c>
      <c r="D1385" s="4">
        <f>tussenblad!H1374</f>
        <v>0</v>
      </c>
      <c r="E1385" s="25">
        <f>tussenblad!N1374</f>
        <v>0</v>
      </c>
      <c r="F1385" s="4">
        <f>tussenblad!O1374</f>
        <v>0</v>
      </c>
      <c r="G1385" s="4">
        <f>tussenblad!P1374</f>
        <v>0</v>
      </c>
      <c r="H1385" s="25">
        <f>tussenblad!BT1374</f>
        <v>0</v>
      </c>
      <c r="I1385" s="4">
        <f>tussenblad!Q1374</f>
        <v>0</v>
      </c>
      <c r="J1385" s="26">
        <f>tussenblad!R1374</f>
        <v>0</v>
      </c>
      <c r="K1385" s="4">
        <f>IF(tussenblad!$F1374="HC","",tussenblad!F1374)</f>
        <v>0</v>
      </c>
      <c r="L1385" s="4">
        <f>IF(tussenblad!$F1374="HC",1,0)</f>
        <v>0</v>
      </c>
      <c r="M1385" s="4" t="str">
        <f>IF(tussenblad!V1374="Uit",2,"")</f>
        <v/>
      </c>
      <c r="N1385" s="4">
        <f>tussenblad!W1374</f>
        <v>0</v>
      </c>
      <c r="O1385" s="4">
        <f>tussenblad!BV1374</f>
        <v>0</v>
      </c>
      <c r="P1385" s="4">
        <f>tussenblad!BW1374</f>
        <v>0</v>
      </c>
      <c r="Q1385" s="4">
        <f>tussenblad!BX1374</f>
        <v>0</v>
      </c>
      <c r="R1385" s="4">
        <f>tussenblad!BY1374</f>
        <v>0</v>
      </c>
      <c r="S1385" s="4">
        <f>tussenblad!BZ1374</f>
        <v>0</v>
      </c>
      <c r="T1385" s="4">
        <f>tussenblad!CA1374</f>
        <v>0</v>
      </c>
      <c r="U1385" s="4">
        <f>tussenblad!CB1374</f>
        <v>0</v>
      </c>
      <c r="V1385" s="4">
        <f>tussenblad!CC1374</f>
        <v>0</v>
      </c>
      <c r="W1385" s="4" t="s">
        <v>94</v>
      </c>
      <c r="X1385" s="4" t="s">
        <v>94</v>
      </c>
      <c r="Y1385" s="4" t="s">
        <v>94</v>
      </c>
      <c r="Z1385" s="4" t="s">
        <v>95</v>
      </c>
      <c r="AA1385" s="4" t="s">
        <v>95</v>
      </c>
      <c r="AB1385" s="4" t="s">
        <v>95</v>
      </c>
      <c r="AC1385" s="4" t="s">
        <v>91</v>
      </c>
      <c r="AD1385" s="4" t="s">
        <v>91</v>
      </c>
      <c r="AE1385" s="4">
        <v>0</v>
      </c>
      <c r="AF1385" s="4">
        <v>0</v>
      </c>
      <c r="AG1385" s="4">
        <f>tussenblad!J1374</f>
        <v>0</v>
      </c>
      <c r="AH1385" s="4">
        <f>tussenblad!I1374</f>
        <v>0</v>
      </c>
    </row>
    <row r="1386" spans="1:34" x14ac:dyDescent="0.2">
      <c r="A1386" s="4" t="s">
        <v>93</v>
      </c>
      <c r="B1386" s="4" t="str">
        <f>IF(C1386=0,"&lt;BLANK&gt;",Basisgegevens!$F$3)</f>
        <v>&lt;BLANK&gt;</v>
      </c>
      <c r="C1386" s="4">
        <f>tussenblad!E1375</f>
        <v>0</v>
      </c>
      <c r="D1386" s="4">
        <f>tussenblad!H1375</f>
        <v>0</v>
      </c>
      <c r="E1386" s="25">
        <f>tussenblad!N1375</f>
        <v>0</v>
      </c>
      <c r="F1386" s="4">
        <f>tussenblad!O1375</f>
        <v>0</v>
      </c>
      <c r="G1386" s="4">
        <f>tussenblad!P1375</f>
        <v>0</v>
      </c>
      <c r="H1386" s="25">
        <f>tussenblad!BT1375</f>
        <v>0</v>
      </c>
      <c r="I1386" s="4">
        <f>tussenblad!Q1375</f>
        <v>0</v>
      </c>
      <c r="J1386" s="26">
        <f>tussenblad!R1375</f>
        <v>0</v>
      </c>
      <c r="K1386" s="4">
        <f>IF(tussenblad!$F1375="HC","",tussenblad!F1375)</f>
        <v>0</v>
      </c>
      <c r="L1386" s="4">
        <f>IF(tussenblad!$F1375="HC",1,0)</f>
        <v>0</v>
      </c>
      <c r="M1386" s="4" t="str">
        <f>IF(tussenblad!V1375="Uit",2,"")</f>
        <v/>
      </c>
      <c r="N1386" s="4">
        <f>tussenblad!W1375</f>
        <v>0</v>
      </c>
      <c r="O1386" s="4">
        <f>tussenblad!BV1375</f>
        <v>0</v>
      </c>
      <c r="P1386" s="4">
        <f>tussenblad!BW1375</f>
        <v>0</v>
      </c>
      <c r="Q1386" s="4">
        <f>tussenblad!BX1375</f>
        <v>0</v>
      </c>
      <c r="R1386" s="4">
        <f>tussenblad!BY1375</f>
        <v>0</v>
      </c>
      <c r="S1386" s="4">
        <f>tussenblad!BZ1375</f>
        <v>0</v>
      </c>
      <c r="T1386" s="4">
        <f>tussenblad!CA1375</f>
        <v>0</v>
      </c>
      <c r="U1386" s="4">
        <f>tussenblad!CB1375</f>
        <v>0</v>
      </c>
      <c r="V1386" s="4">
        <f>tussenblad!CC1375</f>
        <v>0</v>
      </c>
      <c r="W1386" s="4" t="s">
        <v>94</v>
      </c>
      <c r="X1386" s="4" t="s">
        <v>94</v>
      </c>
      <c r="Y1386" s="4" t="s">
        <v>94</v>
      </c>
      <c r="Z1386" s="4" t="s">
        <v>95</v>
      </c>
      <c r="AA1386" s="4" t="s">
        <v>95</v>
      </c>
      <c r="AB1386" s="4" t="s">
        <v>95</v>
      </c>
      <c r="AC1386" s="4" t="s">
        <v>91</v>
      </c>
      <c r="AD1386" s="4" t="s">
        <v>91</v>
      </c>
      <c r="AE1386" s="4">
        <v>0</v>
      </c>
      <c r="AF1386" s="4">
        <v>0</v>
      </c>
      <c r="AG1386" s="4">
        <f>tussenblad!J1375</f>
        <v>0</v>
      </c>
      <c r="AH1386" s="4">
        <f>tussenblad!I1375</f>
        <v>0</v>
      </c>
    </row>
    <row r="1387" spans="1:34" x14ac:dyDescent="0.2">
      <c r="A1387" s="4" t="s">
        <v>93</v>
      </c>
      <c r="B1387" s="4" t="str">
        <f>IF(C1387=0,"&lt;BLANK&gt;",Basisgegevens!$F$3)</f>
        <v>&lt;BLANK&gt;</v>
      </c>
      <c r="C1387" s="4">
        <f>tussenblad!E1376</f>
        <v>0</v>
      </c>
      <c r="D1387" s="4">
        <f>tussenblad!H1376</f>
        <v>0</v>
      </c>
      <c r="E1387" s="25">
        <f>tussenblad!N1376</f>
        <v>0</v>
      </c>
      <c r="F1387" s="4">
        <f>tussenblad!O1376</f>
        <v>0</v>
      </c>
      <c r="G1387" s="4">
        <f>tussenblad!P1376</f>
        <v>0</v>
      </c>
      <c r="H1387" s="25">
        <f>tussenblad!BT1376</f>
        <v>0</v>
      </c>
      <c r="I1387" s="4">
        <f>tussenblad!Q1376</f>
        <v>0</v>
      </c>
      <c r="J1387" s="26">
        <f>tussenblad!R1376</f>
        <v>0</v>
      </c>
      <c r="K1387" s="4">
        <f>IF(tussenblad!$F1376="HC","",tussenblad!F1376)</f>
        <v>0</v>
      </c>
      <c r="L1387" s="4">
        <f>IF(tussenblad!$F1376="HC",1,0)</f>
        <v>0</v>
      </c>
      <c r="M1387" s="4" t="str">
        <f>IF(tussenblad!V1376="Uit",2,"")</f>
        <v/>
      </c>
      <c r="N1387" s="4">
        <f>tussenblad!W1376</f>
        <v>0</v>
      </c>
      <c r="O1387" s="4">
        <f>tussenblad!BV1376</f>
        <v>0</v>
      </c>
      <c r="P1387" s="4">
        <f>tussenblad!BW1376</f>
        <v>0</v>
      </c>
      <c r="Q1387" s="4">
        <f>tussenblad!BX1376</f>
        <v>0</v>
      </c>
      <c r="R1387" s="4">
        <f>tussenblad!BY1376</f>
        <v>0</v>
      </c>
      <c r="S1387" s="4">
        <f>tussenblad!BZ1376</f>
        <v>0</v>
      </c>
      <c r="T1387" s="4">
        <f>tussenblad!CA1376</f>
        <v>0</v>
      </c>
      <c r="U1387" s="4">
        <f>tussenblad!CB1376</f>
        <v>0</v>
      </c>
      <c r="V1387" s="4">
        <f>tussenblad!CC1376</f>
        <v>0</v>
      </c>
      <c r="W1387" s="4" t="s">
        <v>94</v>
      </c>
      <c r="X1387" s="4" t="s">
        <v>94</v>
      </c>
      <c r="Y1387" s="4" t="s">
        <v>94</v>
      </c>
      <c r="Z1387" s="4" t="s">
        <v>95</v>
      </c>
      <c r="AA1387" s="4" t="s">
        <v>95</v>
      </c>
      <c r="AB1387" s="4" t="s">
        <v>95</v>
      </c>
      <c r="AC1387" s="4" t="s">
        <v>91</v>
      </c>
      <c r="AD1387" s="4" t="s">
        <v>91</v>
      </c>
      <c r="AE1387" s="4">
        <v>0</v>
      </c>
      <c r="AF1387" s="4">
        <v>0</v>
      </c>
      <c r="AG1387" s="4">
        <f>tussenblad!J1376</f>
        <v>0</v>
      </c>
      <c r="AH1387" s="4">
        <f>tussenblad!I1376</f>
        <v>0</v>
      </c>
    </row>
    <row r="1388" spans="1:34" x14ac:dyDescent="0.2">
      <c r="A1388" s="4" t="s">
        <v>93</v>
      </c>
      <c r="B1388" s="4" t="str">
        <f>IF(C1388=0,"&lt;BLANK&gt;",Basisgegevens!$F$3)</f>
        <v>&lt;BLANK&gt;</v>
      </c>
      <c r="C1388" s="4">
        <f>tussenblad!E1377</f>
        <v>0</v>
      </c>
      <c r="D1388" s="4">
        <f>tussenblad!H1377</f>
        <v>0</v>
      </c>
      <c r="E1388" s="25">
        <f>tussenblad!N1377</f>
        <v>0</v>
      </c>
      <c r="F1388" s="4">
        <f>tussenblad!O1377</f>
        <v>0</v>
      </c>
      <c r="G1388" s="4">
        <f>tussenblad!P1377</f>
        <v>0</v>
      </c>
      <c r="H1388" s="25">
        <f>tussenblad!BT1377</f>
        <v>0</v>
      </c>
      <c r="I1388" s="4">
        <f>tussenblad!Q1377</f>
        <v>0</v>
      </c>
      <c r="J1388" s="26">
        <f>tussenblad!R1377</f>
        <v>0</v>
      </c>
      <c r="K1388" s="4">
        <f>IF(tussenblad!$F1377="HC","",tussenblad!F1377)</f>
        <v>0</v>
      </c>
      <c r="L1388" s="4">
        <f>IF(tussenblad!$F1377="HC",1,0)</f>
        <v>0</v>
      </c>
      <c r="M1388" s="4" t="str">
        <f>IF(tussenblad!V1377="Uit",2,"")</f>
        <v/>
      </c>
      <c r="N1388" s="4">
        <f>tussenblad!W1377</f>
        <v>0</v>
      </c>
      <c r="O1388" s="4">
        <f>tussenblad!BV1377</f>
        <v>0</v>
      </c>
      <c r="P1388" s="4">
        <f>tussenblad!BW1377</f>
        <v>0</v>
      </c>
      <c r="Q1388" s="4">
        <f>tussenblad!BX1377</f>
        <v>0</v>
      </c>
      <c r="R1388" s="4">
        <f>tussenblad!BY1377</f>
        <v>0</v>
      </c>
      <c r="S1388" s="4">
        <f>tussenblad!BZ1377</f>
        <v>0</v>
      </c>
      <c r="T1388" s="4">
        <f>tussenblad!CA1377</f>
        <v>0</v>
      </c>
      <c r="U1388" s="4">
        <f>tussenblad!CB1377</f>
        <v>0</v>
      </c>
      <c r="V1388" s="4">
        <f>tussenblad!CC1377</f>
        <v>0</v>
      </c>
      <c r="W1388" s="4" t="s">
        <v>94</v>
      </c>
      <c r="X1388" s="4" t="s">
        <v>94</v>
      </c>
      <c r="Y1388" s="4" t="s">
        <v>94</v>
      </c>
      <c r="Z1388" s="4" t="s">
        <v>95</v>
      </c>
      <c r="AA1388" s="4" t="s">
        <v>95</v>
      </c>
      <c r="AB1388" s="4" t="s">
        <v>95</v>
      </c>
      <c r="AC1388" s="4" t="s">
        <v>91</v>
      </c>
      <c r="AD1388" s="4" t="s">
        <v>91</v>
      </c>
      <c r="AE1388" s="4">
        <v>0</v>
      </c>
      <c r="AF1388" s="4">
        <v>0</v>
      </c>
      <c r="AG1388" s="4">
        <f>tussenblad!J1377</f>
        <v>0</v>
      </c>
      <c r="AH1388" s="4">
        <f>tussenblad!I1377</f>
        <v>0</v>
      </c>
    </row>
    <row r="1389" spans="1:34" x14ac:dyDescent="0.2">
      <c r="A1389" s="4" t="s">
        <v>93</v>
      </c>
      <c r="B1389" s="4" t="str">
        <f>IF(C1389=0,"&lt;BLANK&gt;",Basisgegevens!$F$3)</f>
        <v>&lt;BLANK&gt;</v>
      </c>
      <c r="C1389" s="4">
        <f>tussenblad!E1378</f>
        <v>0</v>
      </c>
      <c r="D1389" s="4">
        <f>tussenblad!H1378</f>
        <v>0</v>
      </c>
      <c r="E1389" s="25">
        <f>tussenblad!N1378</f>
        <v>0</v>
      </c>
      <c r="F1389" s="4">
        <f>tussenblad!O1378</f>
        <v>0</v>
      </c>
      <c r="G1389" s="4">
        <f>tussenblad!P1378</f>
        <v>0</v>
      </c>
      <c r="H1389" s="25">
        <f>tussenblad!BT1378</f>
        <v>0</v>
      </c>
      <c r="I1389" s="4">
        <f>tussenblad!Q1378</f>
        <v>0</v>
      </c>
      <c r="J1389" s="26">
        <f>tussenblad!R1378</f>
        <v>0</v>
      </c>
      <c r="K1389" s="4">
        <f>IF(tussenblad!$F1378="HC","",tussenblad!F1378)</f>
        <v>0</v>
      </c>
      <c r="L1389" s="4">
        <f>IF(tussenblad!$F1378="HC",1,0)</f>
        <v>0</v>
      </c>
      <c r="M1389" s="4" t="str">
        <f>IF(tussenblad!V1378="Uit",2,"")</f>
        <v/>
      </c>
      <c r="N1389" s="4">
        <f>tussenblad!W1378</f>
        <v>0</v>
      </c>
      <c r="O1389" s="4">
        <f>tussenblad!BV1378</f>
        <v>0</v>
      </c>
      <c r="P1389" s="4">
        <f>tussenblad!BW1378</f>
        <v>0</v>
      </c>
      <c r="Q1389" s="4">
        <f>tussenblad!BX1378</f>
        <v>0</v>
      </c>
      <c r="R1389" s="4">
        <f>tussenblad!BY1378</f>
        <v>0</v>
      </c>
      <c r="S1389" s="4">
        <f>tussenblad!BZ1378</f>
        <v>0</v>
      </c>
      <c r="T1389" s="4">
        <f>tussenblad!CA1378</f>
        <v>0</v>
      </c>
      <c r="U1389" s="4">
        <f>tussenblad!CB1378</f>
        <v>0</v>
      </c>
      <c r="V1389" s="4">
        <f>tussenblad!CC1378</f>
        <v>0</v>
      </c>
      <c r="W1389" s="4" t="s">
        <v>94</v>
      </c>
      <c r="X1389" s="4" t="s">
        <v>94</v>
      </c>
      <c r="Y1389" s="4" t="s">
        <v>94</v>
      </c>
      <c r="Z1389" s="4" t="s">
        <v>95</v>
      </c>
      <c r="AA1389" s="4" t="s">
        <v>95</v>
      </c>
      <c r="AB1389" s="4" t="s">
        <v>95</v>
      </c>
      <c r="AC1389" s="4" t="s">
        <v>91</v>
      </c>
      <c r="AD1389" s="4" t="s">
        <v>91</v>
      </c>
      <c r="AE1389" s="4">
        <v>0</v>
      </c>
      <c r="AF1389" s="4">
        <v>0</v>
      </c>
      <c r="AG1389" s="4">
        <f>tussenblad!J1378</f>
        <v>0</v>
      </c>
      <c r="AH1389" s="4">
        <f>tussenblad!I1378</f>
        <v>0</v>
      </c>
    </row>
    <row r="1390" spans="1:34" x14ac:dyDescent="0.2">
      <c r="A1390" s="4" t="s">
        <v>93</v>
      </c>
      <c r="B1390" s="4" t="str">
        <f>IF(C1390=0,"&lt;BLANK&gt;",Basisgegevens!$F$3)</f>
        <v>&lt;BLANK&gt;</v>
      </c>
      <c r="C1390" s="4">
        <f>tussenblad!E1379</f>
        <v>0</v>
      </c>
      <c r="D1390" s="4">
        <f>tussenblad!H1379</f>
        <v>0</v>
      </c>
      <c r="E1390" s="25">
        <f>tussenblad!N1379</f>
        <v>0</v>
      </c>
      <c r="F1390" s="4">
        <f>tussenblad!O1379</f>
        <v>0</v>
      </c>
      <c r="G1390" s="4">
        <f>tussenblad!P1379</f>
        <v>0</v>
      </c>
      <c r="H1390" s="25">
        <f>tussenblad!BT1379</f>
        <v>0</v>
      </c>
      <c r="I1390" s="4">
        <f>tussenblad!Q1379</f>
        <v>0</v>
      </c>
      <c r="J1390" s="26">
        <f>tussenblad!R1379</f>
        <v>0</v>
      </c>
      <c r="K1390" s="4">
        <f>IF(tussenblad!$F1379="HC","",tussenblad!F1379)</f>
        <v>0</v>
      </c>
      <c r="L1390" s="4">
        <f>IF(tussenblad!$F1379="HC",1,0)</f>
        <v>0</v>
      </c>
      <c r="M1390" s="4" t="str">
        <f>IF(tussenblad!V1379="Uit",2,"")</f>
        <v/>
      </c>
      <c r="N1390" s="4">
        <f>tussenblad!W1379</f>
        <v>0</v>
      </c>
      <c r="O1390" s="4">
        <f>tussenblad!BV1379</f>
        <v>0</v>
      </c>
      <c r="P1390" s="4">
        <f>tussenblad!BW1379</f>
        <v>0</v>
      </c>
      <c r="Q1390" s="4">
        <f>tussenblad!BX1379</f>
        <v>0</v>
      </c>
      <c r="R1390" s="4">
        <f>tussenblad!BY1379</f>
        <v>0</v>
      </c>
      <c r="S1390" s="4">
        <f>tussenblad!BZ1379</f>
        <v>0</v>
      </c>
      <c r="T1390" s="4">
        <f>tussenblad!CA1379</f>
        <v>0</v>
      </c>
      <c r="U1390" s="4">
        <f>tussenblad!CB1379</f>
        <v>0</v>
      </c>
      <c r="V1390" s="4">
        <f>tussenblad!CC1379</f>
        <v>0</v>
      </c>
      <c r="W1390" s="4" t="s">
        <v>94</v>
      </c>
      <c r="X1390" s="4" t="s">
        <v>94</v>
      </c>
      <c r="Y1390" s="4" t="s">
        <v>94</v>
      </c>
      <c r="Z1390" s="4" t="s">
        <v>95</v>
      </c>
      <c r="AA1390" s="4" t="s">
        <v>95</v>
      </c>
      <c r="AB1390" s="4" t="s">
        <v>95</v>
      </c>
      <c r="AC1390" s="4" t="s">
        <v>91</v>
      </c>
      <c r="AD1390" s="4" t="s">
        <v>91</v>
      </c>
      <c r="AE1390" s="4">
        <v>0</v>
      </c>
      <c r="AF1390" s="4">
        <v>0</v>
      </c>
      <c r="AG1390" s="4">
        <f>tussenblad!J1379</f>
        <v>0</v>
      </c>
      <c r="AH1390" s="4">
        <f>tussenblad!I1379</f>
        <v>0</v>
      </c>
    </row>
    <row r="1391" spans="1:34" x14ac:dyDescent="0.2">
      <c r="A1391" s="4" t="s">
        <v>93</v>
      </c>
      <c r="B1391" s="4" t="str">
        <f>IF(C1391=0,"&lt;BLANK&gt;",Basisgegevens!$F$3)</f>
        <v>&lt;BLANK&gt;</v>
      </c>
      <c r="C1391" s="4">
        <f>tussenblad!E1380</f>
        <v>0</v>
      </c>
      <c r="D1391" s="4">
        <f>tussenblad!H1380</f>
        <v>0</v>
      </c>
      <c r="E1391" s="25">
        <f>tussenblad!N1380</f>
        <v>0</v>
      </c>
      <c r="F1391" s="4">
        <f>tussenblad!O1380</f>
        <v>0</v>
      </c>
      <c r="G1391" s="4">
        <f>tussenblad!P1380</f>
        <v>0</v>
      </c>
      <c r="H1391" s="25">
        <f>tussenblad!BT1380</f>
        <v>0</v>
      </c>
      <c r="I1391" s="4">
        <f>tussenblad!Q1380</f>
        <v>0</v>
      </c>
      <c r="J1391" s="26">
        <f>tussenblad!R1380</f>
        <v>0</v>
      </c>
      <c r="K1391" s="4">
        <f>IF(tussenblad!$F1380="HC","",tussenblad!F1380)</f>
        <v>0</v>
      </c>
      <c r="L1391" s="4">
        <f>IF(tussenblad!$F1380="HC",1,0)</f>
        <v>0</v>
      </c>
      <c r="M1391" s="4" t="str">
        <f>IF(tussenblad!V1380="Uit",2,"")</f>
        <v/>
      </c>
      <c r="N1391" s="4">
        <f>tussenblad!W1380</f>
        <v>0</v>
      </c>
      <c r="O1391" s="4">
        <f>tussenblad!BV1380</f>
        <v>0</v>
      </c>
      <c r="P1391" s="4">
        <f>tussenblad!BW1380</f>
        <v>0</v>
      </c>
      <c r="Q1391" s="4">
        <f>tussenblad!BX1380</f>
        <v>0</v>
      </c>
      <c r="R1391" s="4">
        <f>tussenblad!BY1380</f>
        <v>0</v>
      </c>
      <c r="S1391" s="4">
        <f>tussenblad!BZ1380</f>
        <v>0</v>
      </c>
      <c r="T1391" s="4">
        <f>tussenblad!CA1380</f>
        <v>0</v>
      </c>
      <c r="U1391" s="4">
        <f>tussenblad!CB1380</f>
        <v>0</v>
      </c>
      <c r="V1391" s="4">
        <f>tussenblad!CC1380</f>
        <v>0</v>
      </c>
      <c r="W1391" s="4" t="s">
        <v>94</v>
      </c>
      <c r="X1391" s="4" t="s">
        <v>94</v>
      </c>
      <c r="Y1391" s="4" t="s">
        <v>94</v>
      </c>
      <c r="Z1391" s="4" t="s">
        <v>95</v>
      </c>
      <c r="AA1391" s="4" t="s">
        <v>95</v>
      </c>
      <c r="AB1391" s="4" t="s">
        <v>95</v>
      </c>
      <c r="AC1391" s="4" t="s">
        <v>91</v>
      </c>
      <c r="AD1391" s="4" t="s">
        <v>91</v>
      </c>
      <c r="AE1391" s="4">
        <v>0</v>
      </c>
      <c r="AF1391" s="4">
        <v>0</v>
      </c>
      <c r="AG1391" s="4">
        <f>tussenblad!J1380</f>
        <v>0</v>
      </c>
      <c r="AH1391" s="4">
        <f>tussenblad!I1380</f>
        <v>0</v>
      </c>
    </row>
    <row r="1392" spans="1:34" x14ac:dyDescent="0.2">
      <c r="A1392" s="4" t="s">
        <v>93</v>
      </c>
      <c r="B1392" s="4" t="str">
        <f>IF(C1392=0,"&lt;BLANK&gt;",Basisgegevens!$F$3)</f>
        <v>&lt;BLANK&gt;</v>
      </c>
      <c r="C1392" s="4">
        <f>tussenblad!E1381</f>
        <v>0</v>
      </c>
      <c r="D1392" s="4">
        <f>tussenblad!H1381</f>
        <v>0</v>
      </c>
      <c r="E1392" s="25">
        <f>tussenblad!N1381</f>
        <v>0</v>
      </c>
      <c r="F1392" s="4">
        <f>tussenblad!O1381</f>
        <v>0</v>
      </c>
      <c r="G1392" s="4">
        <f>tussenblad!P1381</f>
        <v>0</v>
      </c>
      <c r="H1392" s="25">
        <f>tussenblad!BT1381</f>
        <v>0</v>
      </c>
      <c r="I1392" s="4">
        <f>tussenblad!Q1381</f>
        <v>0</v>
      </c>
      <c r="J1392" s="26">
        <f>tussenblad!R1381</f>
        <v>0</v>
      </c>
      <c r="K1392" s="4">
        <f>IF(tussenblad!$F1381="HC","",tussenblad!F1381)</f>
        <v>0</v>
      </c>
      <c r="L1392" s="4">
        <f>IF(tussenblad!$F1381="HC",1,0)</f>
        <v>0</v>
      </c>
      <c r="M1392" s="4" t="str">
        <f>IF(tussenblad!V1381="Uit",2,"")</f>
        <v/>
      </c>
      <c r="N1392" s="4">
        <f>tussenblad!W1381</f>
        <v>0</v>
      </c>
      <c r="O1392" s="4">
        <f>tussenblad!BV1381</f>
        <v>0</v>
      </c>
      <c r="P1392" s="4">
        <f>tussenblad!BW1381</f>
        <v>0</v>
      </c>
      <c r="Q1392" s="4">
        <f>tussenblad!BX1381</f>
        <v>0</v>
      </c>
      <c r="R1392" s="4">
        <f>tussenblad!BY1381</f>
        <v>0</v>
      </c>
      <c r="S1392" s="4">
        <f>tussenblad!BZ1381</f>
        <v>0</v>
      </c>
      <c r="T1392" s="4">
        <f>tussenblad!CA1381</f>
        <v>0</v>
      </c>
      <c r="U1392" s="4">
        <f>tussenblad!CB1381</f>
        <v>0</v>
      </c>
      <c r="V1392" s="4">
        <f>tussenblad!CC1381</f>
        <v>0</v>
      </c>
      <c r="W1392" s="4" t="s">
        <v>94</v>
      </c>
      <c r="X1392" s="4" t="s">
        <v>94</v>
      </c>
      <c r="Y1392" s="4" t="s">
        <v>94</v>
      </c>
      <c r="Z1392" s="4" t="s">
        <v>95</v>
      </c>
      <c r="AA1392" s="4" t="s">
        <v>95</v>
      </c>
      <c r="AB1392" s="4" t="s">
        <v>95</v>
      </c>
      <c r="AC1392" s="4" t="s">
        <v>91</v>
      </c>
      <c r="AD1392" s="4" t="s">
        <v>91</v>
      </c>
      <c r="AE1392" s="4">
        <v>0</v>
      </c>
      <c r="AF1392" s="4">
        <v>0</v>
      </c>
      <c r="AG1392" s="4">
        <f>tussenblad!J1381</f>
        <v>0</v>
      </c>
      <c r="AH1392" s="4">
        <f>tussenblad!I1381</f>
        <v>0</v>
      </c>
    </row>
    <row r="1393" spans="1:34" x14ac:dyDescent="0.2">
      <c r="A1393" s="4" t="s">
        <v>93</v>
      </c>
      <c r="B1393" s="4" t="str">
        <f>IF(C1393=0,"&lt;BLANK&gt;",Basisgegevens!$F$3)</f>
        <v>&lt;BLANK&gt;</v>
      </c>
      <c r="C1393" s="4">
        <f>tussenblad!E1382</f>
        <v>0</v>
      </c>
      <c r="D1393" s="4">
        <f>tussenblad!H1382</f>
        <v>0</v>
      </c>
      <c r="E1393" s="25">
        <f>tussenblad!N1382</f>
        <v>0</v>
      </c>
      <c r="F1393" s="4">
        <f>tussenblad!O1382</f>
        <v>0</v>
      </c>
      <c r="G1393" s="4">
        <f>tussenblad!P1382</f>
        <v>0</v>
      </c>
      <c r="H1393" s="25">
        <f>tussenblad!BT1382</f>
        <v>0</v>
      </c>
      <c r="I1393" s="4">
        <f>tussenblad!Q1382</f>
        <v>0</v>
      </c>
      <c r="J1393" s="26">
        <f>tussenblad!R1382</f>
        <v>0</v>
      </c>
      <c r="K1393" s="4">
        <f>IF(tussenblad!$F1382="HC","",tussenblad!F1382)</f>
        <v>0</v>
      </c>
      <c r="L1393" s="4">
        <f>IF(tussenblad!$F1382="HC",1,0)</f>
        <v>0</v>
      </c>
      <c r="M1393" s="4" t="str">
        <f>IF(tussenblad!V1382="Uit",2,"")</f>
        <v/>
      </c>
      <c r="N1393" s="4">
        <f>tussenblad!W1382</f>
        <v>0</v>
      </c>
      <c r="O1393" s="4">
        <f>tussenblad!BV1382</f>
        <v>0</v>
      </c>
      <c r="P1393" s="4">
        <f>tussenblad!BW1382</f>
        <v>0</v>
      </c>
      <c r="Q1393" s="4">
        <f>tussenblad!BX1382</f>
        <v>0</v>
      </c>
      <c r="R1393" s="4">
        <f>tussenblad!BY1382</f>
        <v>0</v>
      </c>
      <c r="S1393" s="4">
        <f>tussenblad!BZ1382</f>
        <v>0</v>
      </c>
      <c r="T1393" s="4">
        <f>tussenblad!CA1382</f>
        <v>0</v>
      </c>
      <c r="U1393" s="4">
        <f>tussenblad!CB1382</f>
        <v>0</v>
      </c>
      <c r="V1393" s="4">
        <f>tussenblad!CC1382</f>
        <v>0</v>
      </c>
      <c r="W1393" s="4" t="s">
        <v>94</v>
      </c>
      <c r="X1393" s="4" t="s">
        <v>94</v>
      </c>
      <c r="Y1393" s="4" t="s">
        <v>94</v>
      </c>
      <c r="Z1393" s="4" t="s">
        <v>95</v>
      </c>
      <c r="AA1393" s="4" t="s">
        <v>95</v>
      </c>
      <c r="AB1393" s="4" t="s">
        <v>95</v>
      </c>
      <c r="AC1393" s="4" t="s">
        <v>91</v>
      </c>
      <c r="AD1393" s="4" t="s">
        <v>91</v>
      </c>
      <c r="AE1393" s="4">
        <v>0</v>
      </c>
      <c r="AF1393" s="4">
        <v>0</v>
      </c>
      <c r="AG1393" s="4">
        <f>tussenblad!J1382</f>
        <v>0</v>
      </c>
      <c r="AH1393" s="4">
        <f>tussenblad!I1382</f>
        <v>0</v>
      </c>
    </row>
    <row r="1394" spans="1:34" x14ac:dyDescent="0.2">
      <c r="A1394" s="4" t="s">
        <v>93</v>
      </c>
      <c r="B1394" s="4" t="str">
        <f>IF(C1394=0,"&lt;BLANK&gt;",Basisgegevens!$F$3)</f>
        <v>&lt;BLANK&gt;</v>
      </c>
      <c r="C1394" s="4">
        <f>tussenblad!E1383</f>
        <v>0</v>
      </c>
      <c r="D1394" s="4">
        <f>tussenblad!H1383</f>
        <v>0</v>
      </c>
      <c r="E1394" s="25">
        <f>tussenblad!N1383</f>
        <v>0</v>
      </c>
      <c r="F1394" s="4">
        <f>tussenblad!O1383</f>
        <v>0</v>
      </c>
      <c r="G1394" s="4">
        <f>tussenblad!P1383</f>
        <v>0</v>
      </c>
      <c r="H1394" s="25">
        <f>tussenblad!BT1383</f>
        <v>0</v>
      </c>
      <c r="I1394" s="4">
        <f>tussenblad!Q1383</f>
        <v>0</v>
      </c>
      <c r="J1394" s="26">
        <f>tussenblad!R1383</f>
        <v>0</v>
      </c>
      <c r="K1394" s="4">
        <f>IF(tussenblad!$F1383="HC","",tussenblad!F1383)</f>
        <v>0</v>
      </c>
      <c r="L1394" s="4">
        <f>IF(tussenblad!$F1383="HC",1,0)</f>
        <v>0</v>
      </c>
      <c r="M1394" s="4" t="str">
        <f>IF(tussenblad!V1383="Uit",2,"")</f>
        <v/>
      </c>
      <c r="N1394" s="4">
        <f>tussenblad!W1383</f>
        <v>0</v>
      </c>
      <c r="O1394" s="4">
        <f>tussenblad!BV1383</f>
        <v>0</v>
      </c>
      <c r="P1394" s="4">
        <f>tussenblad!BW1383</f>
        <v>0</v>
      </c>
      <c r="Q1394" s="4">
        <f>tussenblad!BX1383</f>
        <v>0</v>
      </c>
      <c r="R1394" s="4">
        <f>tussenblad!BY1383</f>
        <v>0</v>
      </c>
      <c r="S1394" s="4">
        <f>tussenblad!BZ1383</f>
        <v>0</v>
      </c>
      <c r="T1394" s="4">
        <f>tussenblad!CA1383</f>
        <v>0</v>
      </c>
      <c r="U1394" s="4">
        <f>tussenblad!CB1383</f>
        <v>0</v>
      </c>
      <c r="V1394" s="4">
        <f>tussenblad!CC1383</f>
        <v>0</v>
      </c>
      <c r="W1394" s="4" t="s">
        <v>94</v>
      </c>
      <c r="X1394" s="4" t="s">
        <v>94</v>
      </c>
      <c r="Y1394" s="4" t="s">
        <v>94</v>
      </c>
      <c r="Z1394" s="4" t="s">
        <v>95</v>
      </c>
      <c r="AA1394" s="4" t="s">
        <v>95</v>
      </c>
      <c r="AB1394" s="4" t="s">
        <v>95</v>
      </c>
      <c r="AC1394" s="4" t="s">
        <v>91</v>
      </c>
      <c r="AD1394" s="4" t="s">
        <v>91</v>
      </c>
      <c r="AE1394" s="4">
        <v>0</v>
      </c>
      <c r="AF1394" s="4">
        <v>0</v>
      </c>
      <c r="AG1394" s="4">
        <f>tussenblad!J1383</f>
        <v>0</v>
      </c>
      <c r="AH1394" s="4">
        <f>tussenblad!I1383</f>
        <v>0</v>
      </c>
    </row>
    <row r="1395" spans="1:34" x14ac:dyDescent="0.2">
      <c r="A1395" s="4" t="s">
        <v>93</v>
      </c>
      <c r="B1395" s="4" t="str">
        <f>IF(C1395=0,"&lt;BLANK&gt;",Basisgegevens!$F$3)</f>
        <v>&lt;BLANK&gt;</v>
      </c>
      <c r="C1395" s="4">
        <f>tussenblad!E1384</f>
        <v>0</v>
      </c>
      <c r="D1395" s="4">
        <f>tussenblad!H1384</f>
        <v>0</v>
      </c>
      <c r="E1395" s="25">
        <f>tussenblad!N1384</f>
        <v>0</v>
      </c>
      <c r="F1395" s="4">
        <f>tussenblad!O1384</f>
        <v>0</v>
      </c>
      <c r="G1395" s="4">
        <f>tussenblad!P1384</f>
        <v>0</v>
      </c>
      <c r="H1395" s="25">
        <f>tussenblad!BT1384</f>
        <v>0</v>
      </c>
      <c r="I1395" s="4">
        <f>tussenblad!Q1384</f>
        <v>0</v>
      </c>
      <c r="J1395" s="26">
        <f>tussenblad!R1384</f>
        <v>0</v>
      </c>
      <c r="K1395" s="4">
        <f>IF(tussenblad!$F1384="HC","",tussenblad!F1384)</f>
        <v>0</v>
      </c>
      <c r="L1395" s="4">
        <f>IF(tussenblad!$F1384="HC",1,0)</f>
        <v>0</v>
      </c>
      <c r="M1395" s="4" t="str">
        <f>IF(tussenblad!V1384="Uit",2,"")</f>
        <v/>
      </c>
      <c r="N1395" s="4">
        <f>tussenblad!W1384</f>
        <v>0</v>
      </c>
      <c r="O1395" s="4">
        <f>tussenblad!BV1384</f>
        <v>0</v>
      </c>
      <c r="P1395" s="4">
        <f>tussenblad!BW1384</f>
        <v>0</v>
      </c>
      <c r="Q1395" s="4">
        <f>tussenblad!BX1384</f>
        <v>0</v>
      </c>
      <c r="R1395" s="4">
        <f>tussenblad!BY1384</f>
        <v>0</v>
      </c>
      <c r="S1395" s="4">
        <f>tussenblad!BZ1384</f>
        <v>0</v>
      </c>
      <c r="T1395" s="4">
        <f>tussenblad!CA1384</f>
        <v>0</v>
      </c>
      <c r="U1395" s="4">
        <f>tussenblad!CB1384</f>
        <v>0</v>
      </c>
      <c r="V1395" s="4">
        <f>tussenblad!CC1384</f>
        <v>0</v>
      </c>
      <c r="W1395" s="4" t="s">
        <v>94</v>
      </c>
      <c r="X1395" s="4" t="s">
        <v>94</v>
      </c>
      <c r="Y1395" s="4" t="s">
        <v>94</v>
      </c>
      <c r="Z1395" s="4" t="s">
        <v>95</v>
      </c>
      <c r="AA1395" s="4" t="s">
        <v>95</v>
      </c>
      <c r="AB1395" s="4" t="s">
        <v>95</v>
      </c>
      <c r="AC1395" s="4" t="s">
        <v>91</v>
      </c>
      <c r="AD1395" s="4" t="s">
        <v>91</v>
      </c>
      <c r="AE1395" s="4">
        <v>0</v>
      </c>
      <c r="AF1395" s="4">
        <v>0</v>
      </c>
      <c r="AG1395" s="4">
        <f>tussenblad!J1384</f>
        <v>0</v>
      </c>
      <c r="AH1395" s="4">
        <f>tussenblad!I1384</f>
        <v>0</v>
      </c>
    </row>
    <row r="1396" spans="1:34" x14ac:dyDescent="0.2">
      <c r="A1396" s="4" t="s">
        <v>93</v>
      </c>
      <c r="B1396" s="4" t="str">
        <f>IF(C1396=0,"&lt;BLANK&gt;",Basisgegevens!$F$3)</f>
        <v>&lt;BLANK&gt;</v>
      </c>
      <c r="C1396" s="4">
        <f>tussenblad!E1385</f>
        <v>0</v>
      </c>
      <c r="D1396" s="4">
        <f>tussenblad!H1385</f>
        <v>0</v>
      </c>
      <c r="E1396" s="25">
        <f>tussenblad!N1385</f>
        <v>0</v>
      </c>
      <c r="F1396" s="4">
        <f>tussenblad!O1385</f>
        <v>0</v>
      </c>
      <c r="G1396" s="4">
        <f>tussenblad!P1385</f>
        <v>0</v>
      </c>
      <c r="H1396" s="25">
        <f>tussenblad!BT1385</f>
        <v>0</v>
      </c>
      <c r="I1396" s="4">
        <f>tussenblad!Q1385</f>
        <v>0</v>
      </c>
      <c r="J1396" s="26">
        <f>tussenblad!R1385</f>
        <v>0</v>
      </c>
      <c r="K1396" s="4">
        <f>IF(tussenblad!$F1385="HC","",tussenblad!F1385)</f>
        <v>0</v>
      </c>
      <c r="L1396" s="4">
        <f>IF(tussenblad!$F1385="HC",1,0)</f>
        <v>0</v>
      </c>
      <c r="M1396" s="4" t="str">
        <f>IF(tussenblad!V1385="Uit",2,"")</f>
        <v/>
      </c>
      <c r="N1396" s="4">
        <f>tussenblad!W1385</f>
        <v>0</v>
      </c>
      <c r="O1396" s="4">
        <f>tussenblad!BV1385</f>
        <v>0</v>
      </c>
      <c r="P1396" s="4">
        <f>tussenblad!BW1385</f>
        <v>0</v>
      </c>
      <c r="Q1396" s="4">
        <f>tussenblad!BX1385</f>
        <v>0</v>
      </c>
      <c r="R1396" s="4">
        <f>tussenblad!BY1385</f>
        <v>0</v>
      </c>
      <c r="S1396" s="4">
        <f>tussenblad!BZ1385</f>
        <v>0</v>
      </c>
      <c r="T1396" s="4">
        <f>tussenblad!CA1385</f>
        <v>0</v>
      </c>
      <c r="U1396" s="4">
        <f>tussenblad!CB1385</f>
        <v>0</v>
      </c>
      <c r="V1396" s="4">
        <f>tussenblad!CC1385</f>
        <v>0</v>
      </c>
      <c r="W1396" s="4" t="s">
        <v>94</v>
      </c>
      <c r="X1396" s="4" t="s">
        <v>94</v>
      </c>
      <c r="Y1396" s="4" t="s">
        <v>94</v>
      </c>
      <c r="Z1396" s="4" t="s">
        <v>95</v>
      </c>
      <c r="AA1396" s="4" t="s">
        <v>95</v>
      </c>
      <c r="AB1396" s="4" t="s">
        <v>95</v>
      </c>
      <c r="AC1396" s="4" t="s">
        <v>91</v>
      </c>
      <c r="AD1396" s="4" t="s">
        <v>91</v>
      </c>
      <c r="AE1396" s="4">
        <v>0</v>
      </c>
      <c r="AF1396" s="4">
        <v>0</v>
      </c>
      <c r="AG1396" s="4">
        <f>tussenblad!J1385</f>
        <v>0</v>
      </c>
      <c r="AH1396" s="4">
        <f>tussenblad!I1385</f>
        <v>0</v>
      </c>
    </row>
    <row r="1397" spans="1:34" x14ac:dyDescent="0.2">
      <c r="A1397" s="4" t="s">
        <v>93</v>
      </c>
      <c r="B1397" s="4" t="str">
        <f>IF(C1397=0,"&lt;BLANK&gt;",Basisgegevens!$F$3)</f>
        <v>&lt;BLANK&gt;</v>
      </c>
      <c r="C1397" s="4">
        <f>tussenblad!E1386</f>
        <v>0</v>
      </c>
      <c r="D1397" s="4">
        <f>tussenblad!H1386</f>
        <v>0</v>
      </c>
      <c r="E1397" s="25">
        <f>tussenblad!N1386</f>
        <v>0</v>
      </c>
      <c r="F1397" s="4">
        <f>tussenblad!O1386</f>
        <v>0</v>
      </c>
      <c r="G1397" s="4">
        <f>tussenblad!P1386</f>
        <v>0</v>
      </c>
      <c r="H1397" s="25">
        <f>tussenblad!BT1386</f>
        <v>0</v>
      </c>
      <c r="I1397" s="4">
        <f>tussenblad!Q1386</f>
        <v>0</v>
      </c>
      <c r="J1397" s="26">
        <f>tussenblad!R1386</f>
        <v>0</v>
      </c>
      <c r="K1397" s="4">
        <f>IF(tussenblad!$F1386="HC","",tussenblad!F1386)</f>
        <v>0</v>
      </c>
      <c r="L1397" s="4">
        <f>IF(tussenblad!$F1386="HC",1,0)</f>
        <v>0</v>
      </c>
      <c r="M1397" s="4" t="str">
        <f>IF(tussenblad!V1386="Uit",2,"")</f>
        <v/>
      </c>
      <c r="N1397" s="4">
        <f>tussenblad!W1386</f>
        <v>0</v>
      </c>
      <c r="O1397" s="4">
        <f>tussenblad!BV1386</f>
        <v>0</v>
      </c>
      <c r="P1397" s="4">
        <f>tussenblad!BW1386</f>
        <v>0</v>
      </c>
      <c r="Q1397" s="4">
        <f>tussenblad!BX1386</f>
        <v>0</v>
      </c>
      <c r="R1397" s="4">
        <f>tussenblad!BY1386</f>
        <v>0</v>
      </c>
      <c r="S1397" s="4">
        <f>tussenblad!BZ1386</f>
        <v>0</v>
      </c>
      <c r="T1397" s="4">
        <f>tussenblad!CA1386</f>
        <v>0</v>
      </c>
      <c r="U1397" s="4">
        <f>tussenblad!CB1386</f>
        <v>0</v>
      </c>
      <c r="V1397" s="4">
        <f>tussenblad!CC1386</f>
        <v>0</v>
      </c>
      <c r="W1397" s="4" t="s">
        <v>94</v>
      </c>
      <c r="X1397" s="4" t="s">
        <v>94</v>
      </c>
      <c r="Y1397" s="4" t="s">
        <v>94</v>
      </c>
      <c r="Z1397" s="4" t="s">
        <v>95</v>
      </c>
      <c r="AA1397" s="4" t="s">
        <v>95</v>
      </c>
      <c r="AB1397" s="4" t="s">
        <v>95</v>
      </c>
      <c r="AC1397" s="4" t="s">
        <v>91</v>
      </c>
      <c r="AD1397" s="4" t="s">
        <v>91</v>
      </c>
      <c r="AE1397" s="4">
        <v>0</v>
      </c>
      <c r="AF1397" s="4">
        <v>0</v>
      </c>
      <c r="AG1397" s="4">
        <f>tussenblad!J1386</f>
        <v>0</v>
      </c>
      <c r="AH1397" s="4">
        <f>tussenblad!I1386</f>
        <v>0</v>
      </c>
    </row>
    <row r="1398" spans="1:34" x14ac:dyDescent="0.2">
      <c r="A1398" s="4" t="s">
        <v>93</v>
      </c>
      <c r="B1398" s="4" t="str">
        <f>IF(C1398=0,"&lt;BLANK&gt;",Basisgegevens!$F$3)</f>
        <v>&lt;BLANK&gt;</v>
      </c>
      <c r="C1398" s="4">
        <f>tussenblad!E1387</f>
        <v>0</v>
      </c>
      <c r="D1398" s="4">
        <f>tussenblad!H1387</f>
        <v>0</v>
      </c>
      <c r="E1398" s="25">
        <f>tussenblad!N1387</f>
        <v>0</v>
      </c>
      <c r="F1398" s="4">
        <f>tussenblad!O1387</f>
        <v>0</v>
      </c>
      <c r="G1398" s="4">
        <f>tussenblad!P1387</f>
        <v>0</v>
      </c>
      <c r="H1398" s="25">
        <f>tussenblad!BT1387</f>
        <v>0</v>
      </c>
      <c r="I1398" s="4">
        <f>tussenblad!Q1387</f>
        <v>0</v>
      </c>
      <c r="J1398" s="26">
        <f>tussenblad!R1387</f>
        <v>0</v>
      </c>
      <c r="K1398" s="4">
        <f>IF(tussenblad!$F1387="HC","",tussenblad!F1387)</f>
        <v>0</v>
      </c>
      <c r="L1398" s="4">
        <f>IF(tussenblad!$F1387="HC",1,0)</f>
        <v>0</v>
      </c>
      <c r="M1398" s="4" t="str">
        <f>IF(tussenblad!V1387="Uit",2,"")</f>
        <v/>
      </c>
      <c r="N1398" s="4">
        <f>tussenblad!W1387</f>
        <v>0</v>
      </c>
      <c r="O1398" s="4">
        <f>tussenblad!BV1387</f>
        <v>0</v>
      </c>
      <c r="P1398" s="4">
        <f>tussenblad!BW1387</f>
        <v>0</v>
      </c>
      <c r="Q1398" s="4">
        <f>tussenblad!BX1387</f>
        <v>0</v>
      </c>
      <c r="R1398" s="4">
        <f>tussenblad!BY1387</f>
        <v>0</v>
      </c>
      <c r="S1398" s="4">
        <f>tussenblad!BZ1387</f>
        <v>0</v>
      </c>
      <c r="T1398" s="4">
        <f>tussenblad!CA1387</f>
        <v>0</v>
      </c>
      <c r="U1398" s="4">
        <f>tussenblad!CB1387</f>
        <v>0</v>
      </c>
      <c r="V1398" s="4">
        <f>tussenblad!CC1387</f>
        <v>0</v>
      </c>
      <c r="W1398" s="4" t="s">
        <v>94</v>
      </c>
      <c r="X1398" s="4" t="s">
        <v>94</v>
      </c>
      <c r="Y1398" s="4" t="s">
        <v>94</v>
      </c>
      <c r="Z1398" s="4" t="s">
        <v>95</v>
      </c>
      <c r="AA1398" s="4" t="s">
        <v>95</v>
      </c>
      <c r="AB1398" s="4" t="s">
        <v>95</v>
      </c>
      <c r="AC1398" s="4" t="s">
        <v>91</v>
      </c>
      <c r="AD1398" s="4" t="s">
        <v>91</v>
      </c>
      <c r="AE1398" s="4">
        <v>0</v>
      </c>
      <c r="AF1398" s="4">
        <v>0</v>
      </c>
      <c r="AG1398" s="4">
        <f>tussenblad!J1387</f>
        <v>0</v>
      </c>
      <c r="AH1398" s="4">
        <f>tussenblad!I1387</f>
        <v>0</v>
      </c>
    </row>
    <row r="1399" spans="1:34" x14ac:dyDescent="0.2">
      <c r="A1399" s="4" t="s">
        <v>93</v>
      </c>
      <c r="B1399" s="4" t="str">
        <f>IF(C1399=0,"&lt;BLANK&gt;",Basisgegevens!$F$3)</f>
        <v>&lt;BLANK&gt;</v>
      </c>
      <c r="C1399" s="4">
        <f>tussenblad!E1388</f>
        <v>0</v>
      </c>
      <c r="D1399" s="4">
        <f>tussenblad!H1388</f>
        <v>0</v>
      </c>
      <c r="E1399" s="25">
        <f>tussenblad!N1388</f>
        <v>0</v>
      </c>
      <c r="F1399" s="4">
        <f>tussenblad!O1388</f>
        <v>0</v>
      </c>
      <c r="G1399" s="4">
        <f>tussenblad!P1388</f>
        <v>0</v>
      </c>
      <c r="H1399" s="25">
        <f>tussenblad!BT1388</f>
        <v>0</v>
      </c>
      <c r="I1399" s="4">
        <f>tussenblad!Q1388</f>
        <v>0</v>
      </c>
      <c r="J1399" s="26">
        <f>tussenblad!R1388</f>
        <v>0</v>
      </c>
      <c r="K1399" s="4">
        <f>IF(tussenblad!$F1388="HC","",tussenblad!F1388)</f>
        <v>0</v>
      </c>
      <c r="L1399" s="4">
        <f>IF(tussenblad!$F1388="HC",1,0)</f>
        <v>0</v>
      </c>
      <c r="M1399" s="4" t="str">
        <f>IF(tussenblad!V1388="Uit",2,"")</f>
        <v/>
      </c>
      <c r="N1399" s="4">
        <f>tussenblad!W1388</f>
        <v>0</v>
      </c>
      <c r="O1399" s="4">
        <f>tussenblad!BV1388</f>
        <v>0</v>
      </c>
      <c r="P1399" s="4">
        <f>tussenblad!BW1388</f>
        <v>0</v>
      </c>
      <c r="Q1399" s="4">
        <f>tussenblad!BX1388</f>
        <v>0</v>
      </c>
      <c r="R1399" s="4">
        <f>tussenblad!BY1388</f>
        <v>0</v>
      </c>
      <c r="S1399" s="4">
        <f>tussenblad!BZ1388</f>
        <v>0</v>
      </c>
      <c r="T1399" s="4">
        <f>tussenblad!CA1388</f>
        <v>0</v>
      </c>
      <c r="U1399" s="4">
        <f>tussenblad!CB1388</f>
        <v>0</v>
      </c>
      <c r="V1399" s="4">
        <f>tussenblad!CC1388</f>
        <v>0</v>
      </c>
      <c r="W1399" s="4" t="s">
        <v>94</v>
      </c>
      <c r="X1399" s="4" t="s">
        <v>94</v>
      </c>
      <c r="Y1399" s="4" t="s">
        <v>94</v>
      </c>
      <c r="Z1399" s="4" t="s">
        <v>95</v>
      </c>
      <c r="AA1399" s="4" t="s">
        <v>95</v>
      </c>
      <c r="AB1399" s="4" t="s">
        <v>95</v>
      </c>
      <c r="AC1399" s="4" t="s">
        <v>91</v>
      </c>
      <c r="AD1399" s="4" t="s">
        <v>91</v>
      </c>
      <c r="AE1399" s="4">
        <v>0</v>
      </c>
      <c r="AF1399" s="4">
        <v>0</v>
      </c>
      <c r="AG1399" s="4">
        <f>tussenblad!J1388</f>
        <v>0</v>
      </c>
      <c r="AH1399" s="4">
        <f>tussenblad!I1388</f>
        <v>0</v>
      </c>
    </row>
    <row r="1400" spans="1:34" x14ac:dyDescent="0.2">
      <c r="A1400" s="4" t="s">
        <v>93</v>
      </c>
      <c r="B1400" s="4" t="str">
        <f>IF(C1400=0,"&lt;BLANK&gt;",Basisgegevens!$F$3)</f>
        <v>&lt;BLANK&gt;</v>
      </c>
      <c r="C1400" s="4">
        <f>tussenblad!E1389</f>
        <v>0</v>
      </c>
      <c r="D1400" s="4">
        <f>tussenblad!H1389</f>
        <v>0</v>
      </c>
      <c r="E1400" s="25">
        <f>tussenblad!N1389</f>
        <v>0</v>
      </c>
      <c r="F1400" s="4">
        <f>tussenblad!O1389</f>
        <v>0</v>
      </c>
      <c r="G1400" s="4">
        <f>tussenblad!P1389</f>
        <v>0</v>
      </c>
      <c r="H1400" s="25">
        <f>tussenblad!BT1389</f>
        <v>0</v>
      </c>
      <c r="I1400" s="4">
        <f>tussenblad!Q1389</f>
        <v>0</v>
      </c>
      <c r="J1400" s="26">
        <f>tussenblad!R1389</f>
        <v>0</v>
      </c>
      <c r="K1400" s="4">
        <f>IF(tussenblad!$F1389="HC","",tussenblad!F1389)</f>
        <v>0</v>
      </c>
      <c r="L1400" s="4">
        <f>IF(tussenblad!$F1389="HC",1,0)</f>
        <v>0</v>
      </c>
      <c r="M1400" s="4" t="str">
        <f>IF(tussenblad!V1389="Uit",2,"")</f>
        <v/>
      </c>
      <c r="N1400" s="4">
        <f>tussenblad!W1389</f>
        <v>0</v>
      </c>
      <c r="O1400" s="4">
        <f>tussenblad!BV1389</f>
        <v>0</v>
      </c>
      <c r="P1400" s="4">
        <f>tussenblad!BW1389</f>
        <v>0</v>
      </c>
      <c r="Q1400" s="4">
        <f>tussenblad!BX1389</f>
        <v>0</v>
      </c>
      <c r="R1400" s="4">
        <f>tussenblad!BY1389</f>
        <v>0</v>
      </c>
      <c r="S1400" s="4">
        <f>tussenblad!BZ1389</f>
        <v>0</v>
      </c>
      <c r="T1400" s="4">
        <f>tussenblad!CA1389</f>
        <v>0</v>
      </c>
      <c r="U1400" s="4">
        <f>tussenblad!CB1389</f>
        <v>0</v>
      </c>
      <c r="V1400" s="4">
        <f>tussenblad!CC1389</f>
        <v>0</v>
      </c>
      <c r="W1400" s="4" t="s">
        <v>94</v>
      </c>
      <c r="X1400" s="4" t="s">
        <v>94</v>
      </c>
      <c r="Y1400" s="4" t="s">
        <v>94</v>
      </c>
      <c r="Z1400" s="4" t="s">
        <v>95</v>
      </c>
      <c r="AA1400" s="4" t="s">
        <v>95</v>
      </c>
      <c r="AB1400" s="4" t="s">
        <v>95</v>
      </c>
      <c r="AC1400" s="4" t="s">
        <v>91</v>
      </c>
      <c r="AD1400" s="4" t="s">
        <v>91</v>
      </c>
      <c r="AE1400" s="4">
        <v>0</v>
      </c>
      <c r="AF1400" s="4">
        <v>0</v>
      </c>
      <c r="AG1400" s="4">
        <f>tussenblad!J1389</f>
        <v>0</v>
      </c>
      <c r="AH1400" s="4">
        <f>tussenblad!I1389</f>
        <v>0</v>
      </c>
    </row>
    <row r="1401" spans="1:34" x14ac:dyDescent="0.2">
      <c r="A1401" s="4" t="s">
        <v>93</v>
      </c>
      <c r="B1401" s="4" t="str">
        <f>IF(C1401=0,"&lt;BLANK&gt;",Basisgegevens!$F$3)</f>
        <v>&lt;BLANK&gt;</v>
      </c>
      <c r="C1401" s="4">
        <f>tussenblad!E1390</f>
        <v>0</v>
      </c>
      <c r="D1401" s="4">
        <f>tussenblad!H1390</f>
        <v>0</v>
      </c>
      <c r="E1401" s="25">
        <f>tussenblad!N1390</f>
        <v>0</v>
      </c>
      <c r="F1401" s="4">
        <f>tussenblad!O1390</f>
        <v>0</v>
      </c>
      <c r="G1401" s="4">
        <f>tussenblad!P1390</f>
        <v>0</v>
      </c>
      <c r="H1401" s="25">
        <f>tussenblad!BT1390</f>
        <v>0</v>
      </c>
      <c r="I1401" s="4">
        <f>tussenblad!Q1390</f>
        <v>0</v>
      </c>
      <c r="J1401" s="26">
        <f>tussenblad!R1390</f>
        <v>0</v>
      </c>
      <c r="K1401" s="4">
        <f>IF(tussenblad!$F1390="HC","",tussenblad!F1390)</f>
        <v>0</v>
      </c>
      <c r="L1401" s="4">
        <f>IF(tussenblad!$F1390="HC",1,0)</f>
        <v>0</v>
      </c>
      <c r="M1401" s="4" t="str">
        <f>IF(tussenblad!V1390="Uit",2,"")</f>
        <v/>
      </c>
      <c r="N1401" s="4">
        <f>tussenblad!W1390</f>
        <v>0</v>
      </c>
      <c r="O1401" s="4">
        <f>tussenblad!BV1390</f>
        <v>0</v>
      </c>
      <c r="P1401" s="4">
        <f>tussenblad!BW1390</f>
        <v>0</v>
      </c>
      <c r="Q1401" s="4">
        <f>tussenblad!BX1390</f>
        <v>0</v>
      </c>
      <c r="R1401" s="4">
        <f>tussenblad!BY1390</f>
        <v>0</v>
      </c>
      <c r="S1401" s="4">
        <f>tussenblad!BZ1390</f>
        <v>0</v>
      </c>
      <c r="T1401" s="4">
        <f>tussenblad!CA1390</f>
        <v>0</v>
      </c>
      <c r="U1401" s="4">
        <f>tussenblad!CB1390</f>
        <v>0</v>
      </c>
      <c r="V1401" s="4">
        <f>tussenblad!CC1390</f>
        <v>0</v>
      </c>
      <c r="W1401" s="4" t="s">
        <v>94</v>
      </c>
      <c r="X1401" s="4" t="s">
        <v>94</v>
      </c>
      <c r="Y1401" s="4" t="s">
        <v>94</v>
      </c>
      <c r="Z1401" s="4" t="s">
        <v>95</v>
      </c>
      <c r="AA1401" s="4" t="s">
        <v>95</v>
      </c>
      <c r="AB1401" s="4" t="s">
        <v>95</v>
      </c>
      <c r="AC1401" s="4" t="s">
        <v>91</v>
      </c>
      <c r="AD1401" s="4" t="s">
        <v>91</v>
      </c>
      <c r="AE1401" s="4">
        <v>0</v>
      </c>
      <c r="AF1401" s="4">
        <v>0</v>
      </c>
      <c r="AG1401" s="4">
        <f>tussenblad!J1390</f>
        <v>0</v>
      </c>
      <c r="AH1401" s="4">
        <f>tussenblad!I1390</f>
        <v>0</v>
      </c>
    </row>
    <row r="1402" spans="1:34" x14ac:dyDescent="0.2">
      <c r="A1402" s="4" t="s">
        <v>93</v>
      </c>
      <c r="B1402" s="4" t="str">
        <f>IF(C1402=0,"&lt;BLANK&gt;",Basisgegevens!$F$3)</f>
        <v>&lt;BLANK&gt;</v>
      </c>
      <c r="C1402" s="4">
        <f>tussenblad!E1391</f>
        <v>0</v>
      </c>
      <c r="D1402" s="4">
        <f>tussenblad!H1391</f>
        <v>0</v>
      </c>
      <c r="E1402" s="25">
        <f>tussenblad!N1391</f>
        <v>0</v>
      </c>
      <c r="F1402" s="4">
        <f>tussenblad!O1391</f>
        <v>0</v>
      </c>
      <c r="G1402" s="4">
        <f>tussenblad!P1391</f>
        <v>0</v>
      </c>
      <c r="H1402" s="25">
        <f>tussenblad!BT1391</f>
        <v>0</v>
      </c>
      <c r="I1402" s="4">
        <f>tussenblad!Q1391</f>
        <v>0</v>
      </c>
      <c r="J1402" s="26">
        <f>tussenblad!R1391</f>
        <v>0</v>
      </c>
      <c r="K1402" s="4">
        <f>IF(tussenblad!$F1391="HC","",tussenblad!F1391)</f>
        <v>0</v>
      </c>
      <c r="L1402" s="4">
        <f>IF(tussenblad!$F1391="HC",1,0)</f>
        <v>0</v>
      </c>
      <c r="M1402" s="4" t="str">
        <f>IF(tussenblad!V1391="Uit",2,"")</f>
        <v/>
      </c>
      <c r="N1402" s="4">
        <f>tussenblad!W1391</f>
        <v>0</v>
      </c>
      <c r="O1402" s="4">
        <f>tussenblad!BV1391</f>
        <v>0</v>
      </c>
      <c r="P1402" s="4">
        <f>tussenblad!BW1391</f>
        <v>0</v>
      </c>
      <c r="Q1402" s="4">
        <f>tussenblad!BX1391</f>
        <v>0</v>
      </c>
      <c r="R1402" s="4">
        <f>tussenblad!BY1391</f>
        <v>0</v>
      </c>
      <c r="S1402" s="4">
        <f>tussenblad!BZ1391</f>
        <v>0</v>
      </c>
      <c r="T1402" s="4">
        <f>tussenblad!CA1391</f>
        <v>0</v>
      </c>
      <c r="U1402" s="4">
        <f>tussenblad!CB1391</f>
        <v>0</v>
      </c>
      <c r="V1402" s="4">
        <f>tussenblad!CC1391</f>
        <v>0</v>
      </c>
      <c r="W1402" s="4" t="s">
        <v>94</v>
      </c>
      <c r="X1402" s="4" t="s">
        <v>94</v>
      </c>
      <c r="Y1402" s="4" t="s">
        <v>94</v>
      </c>
      <c r="Z1402" s="4" t="s">
        <v>95</v>
      </c>
      <c r="AA1402" s="4" t="s">
        <v>95</v>
      </c>
      <c r="AB1402" s="4" t="s">
        <v>95</v>
      </c>
      <c r="AC1402" s="4" t="s">
        <v>91</v>
      </c>
      <c r="AD1402" s="4" t="s">
        <v>91</v>
      </c>
      <c r="AE1402" s="4">
        <v>0</v>
      </c>
      <c r="AF1402" s="4">
        <v>0</v>
      </c>
      <c r="AG1402" s="4">
        <f>tussenblad!J1391</f>
        <v>0</v>
      </c>
      <c r="AH1402" s="4">
        <f>tussenblad!I1391</f>
        <v>0</v>
      </c>
    </row>
    <row r="1403" spans="1:34" x14ac:dyDescent="0.2">
      <c r="A1403" s="4" t="s">
        <v>93</v>
      </c>
      <c r="B1403" s="4" t="str">
        <f>IF(C1403=0,"&lt;BLANK&gt;",Basisgegevens!$F$3)</f>
        <v>&lt;BLANK&gt;</v>
      </c>
      <c r="C1403" s="4">
        <f>tussenblad!E1392</f>
        <v>0</v>
      </c>
      <c r="D1403" s="4">
        <f>tussenblad!H1392</f>
        <v>0</v>
      </c>
      <c r="E1403" s="25">
        <f>tussenblad!N1392</f>
        <v>0</v>
      </c>
      <c r="F1403" s="4">
        <f>tussenblad!O1392</f>
        <v>0</v>
      </c>
      <c r="G1403" s="4">
        <f>tussenblad!P1392</f>
        <v>0</v>
      </c>
      <c r="H1403" s="25">
        <f>tussenblad!BT1392</f>
        <v>0</v>
      </c>
      <c r="I1403" s="4">
        <f>tussenblad!Q1392</f>
        <v>0</v>
      </c>
      <c r="J1403" s="26">
        <f>tussenblad!R1392</f>
        <v>0</v>
      </c>
      <c r="K1403" s="4">
        <f>IF(tussenblad!$F1392="HC","",tussenblad!F1392)</f>
        <v>0</v>
      </c>
      <c r="L1403" s="4">
        <f>IF(tussenblad!$F1392="HC",1,0)</f>
        <v>0</v>
      </c>
      <c r="M1403" s="4" t="str">
        <f>IF(tussenblad!V1392="Uit",2,"")</f>
        <v/>
      </c>
      <c r="N1403" s="4">
        <f>tussenblad!W1392</f>
        <v>0</v>
      </c>
      <c r="O1403" s="4">
        <f>tussenblad!BV1392</f>
        <v>0</v>
      </c>
      <c r="P1403" s="4">
        <f>tussenblad!BW1392</f>
        <v>0</v>
      </c>
      <c r="Q1403" s="4">
        <f>tussenblad!BX1392</f>
        <v>0</v>
      </c>
      <c r="R1403" s="4">
        <f>tussenblad!BY1392</f>
        <v>0</v>
      </c>
      <c r="S1403" s="4">
        <f>tussenblad!BZ1392</f>
        <v>0</v>
      </c>
      <c r="T1403" s="4">
        <f>tussenblad!CA1392</f>
        <v>0</v>
      </c>
      <c r="U1403" s="4">
        <f>tussenblad!CB1392</f>
        <v>0</v>
      </c>
      <c r="V1403" s="4">
        <f>tussenblad!CC1392</f>
        <v>0</v>
      </c>
      <c r="W1403" s="4" t="s">
        <v>94</v>
      </c>
      <c r="X1403" s="4" t="s">
        <v>94</v>
      </c>
      <c r="Y1403" s="4" t="s">
        <v>94</v>
      </c>
      <c r="Z1403" s="4" t="s">
        <v>95</v>
      </c>
      <c r="AA1403" s="4" t="s">
        <v>95</v>
      </c>
      <c r="AB1403" s="4" t="s">
        <v>95</v>
      </c>
      <c r="AC1403" s="4" t="s">
        <v>91</v>
      </c>
      <c r="AD1403" s="4" t="s">
        <v>91</v>
      </c>
      <c r="AE1403" s="4">
        <v>0</v>
      </c>
      <c r="AF1403" s="4">
        <v>0</v>
      </c>
      <c r="AG1403" s="4">
        <f>tussenblad!J1392</f>
        <v>0</v>
      </c>
      <c r="AH1403" s="4">
        <f>tussenblad!I1392</f>
        <v>0</v>
      </c>
    </row>
    <row r="1404" spans="1:34" x14ac:dyDescent="0.2">
      <c r="A1404" s="4" t="s">
        <v>93</v>
      </c>
      <c r="B1404" s="4" t="str">
        <f>IF(C1404=0,"&lt;BLANK&gt;",Basisgegevens!$F$3)</f>
        <v>&lt;BLANK&gt;</v>
      </c>
      <c r="C1404" s="4">
        <f>tussenblad!E1393</f>
        <v>0</v>
      </c>
      <c r="D1404" s="4">
        <f>tussenblad!H1393</f>
        <v>0</v>
      </c>
      <c r="E1404" s="25">
        <f>tussenblad!N1393</f>
        <v>0</v>
      </c>
      <c r="F1404" s="4">
        <f>tussenblad!O1393</f>
        <v>0</v>
      </c>
      <c r="G1404" s="4">
        <f>tussenblad!P1393</f>
        <v>0</v>
      </c>
      <c r="H1404" s="25">
        <f>tussenblad!BT1393</f>
        <v>0</v>
      </c>
      <c r="I1404" s="4">
        <f>tussenblad!Q1393</f>
        <v>0</v>
      </c>
      <c r="J1404" s="26">
        <f>tussenblad!R1393</f>
        <v>0</v>
      </c>
      <c r="K1404" s="4">
        <f>IF(tussenblad!$F1393="HC","",tussenblad!F1393)</f>
        <v>0</v>
      </c>
      <c r="L1404" s="4">
        <f>IF(tussenblad!$F1393="HC",1,0)</f>
        <v>0</v>
      </c>
      <c r="M1404" s="4" t="str">
        <f>IF(tussenblad!V1393="Uit",2,"")</f>
        <v/>
      </c>
      <c r="N1404" s="4">
        <f>tussenblad!W1393</f>
        <v>0</v>
      </c>
      <c r="O1404" s="4">
        <f>tussenblad!BV1393</f>
        <v>0</v>
      </c>
      <c r="P1404" s="4">
        <f>tussenblad!BW1393</f>
        <v>0</v>
      </c>
      <c r="Q1404" s="4">
        <f>tussenblad!BX1393</f>
        <v>0</v>
      </c>
      <c r="R1404" s="4">
        <f>tussenblad!BY1393</f>
        <v>0</v>
      </c>
      <c r="S1404" s="4">
        <f>tussenblad!BZ1393</f>
        <v>0</v>
      </c>
      <c r="T1404" s="4">
        <f>tussenblad!CA1393</f>
        <v>0</v>
      </c>
      <c r="U1404" s="4">
        <f>tussenblad!CB1393</f>
        <v>0</v>
      </c>
      <c r="V1404" s="4">
        <f>tussenblad!CC1393</f>
        <v>0</v>
      </c>
      <c r="W1404" s="4" t="s">
        <v>94</v>
      </c>
      <c r="X1404" s="4" t="s">
        <v>94</v>
      </c>
      <c r="Y1404" s="4" t="s">
        <v>94</v>
      </c>
      <c r="Z1404" s="4" t="s">
        <v>95</v>
      </c>
      <c r="AA1404" s="4" t="s">
        <v>95</v>
      </c>
      <c r="AB1404" s="4" t="s">
        <v>95</v>
      </c>
      <c r="AC1404" s="4" t="s">
        <v>91</v>
      </c>
      <c r="AD1404" s="4" t="s">
        <v>91</v>
      </c>
      <c r="AE1404" s="4">
        <v>0</v>
      </c>
      <c r="AF1404" s="4">
        <v>0</v>
      </c>
      <c r="AG1404" s="4">
        <f>tussenblad!J1393</f>
        <v>0</v>
      </c>
      <c r="AH1404" s="4">
        <f>tussenblad!I1393</f>
        <v>0</v>
      </c>
    </row>
    <row r="1405" spans="1:34" x14ac:dyDescent="0.2">
      <c r="A1405" s="4" t="s">
        <v>93</v>
      </c>
      <c r="B1405" s="4" t="str">
        <f>IF(C1405=0,"&lt;BLANK&gt;",Basisgegevens!$F$3)</f>
        <v>&lt;BLANK&gt;</v>
      </c>
      <c r="C1405" s="4">
        <f>tussenblad!E1394</f>
        <v>0</v>
      </c>
      <c r="D1405" s="4">
        <f>tussenblad!H1394</f>
        <v>0</v>
      </c>
      <c r="E1405" s="25">
        <f>tussenblad!N1394</f>
        <v>0</v>
      </c>
      <c r="F1405" s="4">
        <f>tussenblad!O1394</f>
        <v>0</v>
      </c>
      <c r="G1405" s="4">
        <f>tussenblad!P1394</f>
        <v>0</v>
      </c>
      <c r="H1405" s="25">
        <f>tussenblad!BT1394</f>
        <v>0</v>
      </c>
      <c r="I1405" s="4">
        <f>tussenblad!Q1394</f>
        <v>0</v>
      </c>
      <c r="J1405" s="26">
        <f>tussenblad!R1394</f>
        <v>0</v>
      </c>
      <c r="K1405" s="4">
        <f>IF(tussenblad!$F1394="HC","",tussenblad!F1394)</f>
        <v>0</v>
      </c>
      <c r="L1405" s="4">
        <f>IF(tussenblad!$F1394="HC",1,0)</f>
        <v>0</v>
      </c>
      <c r="M1405" s="4" t="str">
        <f>IF(tussenblad!V1394="Uit",2,"")</f>
        <v/>
      </c>
      <c r="N1405" s="4">
        <f>tussenblad!W1394</f>
        <v>0</v>
      </c>
      <c r="O1405" s="4">
        <f>tussenblad!BV1394</f>
        <v>0</v>
      </c>
      <c r="P1405" s="4">
        <f>tussenblad!BW1394</f>
        <v>0</v>
      </c>
      <c r="Q1405" s="4">
        <f>tussenblad!BX1394</f>
        <v>0</v>
      </c>
      <c r="R1405" s="4">
        <f>tussenblad!BY1394</f>
        <v>0</v>
      </c>
      <c r="S1405" s="4">
        <f>tussenblad!BZ1394</f>
        <v>0</v>
      </c>
      <c r="T1405" s="4">
        <f>tussenblad!CA1394</f>
        <v>0</v>
      </c>
      <c r="U1405" s="4">
        <f>tussenblad!CB1394</f>
        <v>0</v>
      </c>
      <c r="V1405" s="4">
        <f>tussenblad!CC1394</f>
        <v>0</v>
      </c>
      <c r="W1405" s="4" t="s">
        <v>94</v>
      </c>
      <c r="X1405" s="4" t="s">
        <v>94</v>
      </c>
      <c r="Y1405" s="4" t="s">
        <v>94</v>
      </c>
      <c r="Z1405" s="4" t="s">
        <v>95</v>
      </c>
      <c r="AA1405" s="4" t="s">
        <v>95</v>
      </c>
      <c r="AB1405" s="4" t="s">
        <v>95</v>
      </c>
      <c r="AC1405" s="4" t="s">
        <v>91</v>
      </c>
      <c r="AD1405" s="4" t="s">
        <v>91</v>
      </c>
      <c r="AE1405" s="4">
        <v>0</v>
      </c>
      <c r="AF1405" s="4">
        <v>0</v>
      </c>
      <c r="AG1405" s="4">
        <f>tussenblad!J1394</f>
        <v>0</v>
      </c>
      <c r="AH1405" s="4">
        <f>tussenblad!I1394</f>
        <v>0</v>
      </c>
    </row>
    <row r="1406" spans="1:34" x14ac:dyDescent="0.2">
      <c r="A1406" s="4" t="s">
        <v>93</v>
      </c>
      <c r="B1406" s="4" t="str">
        <f>IF(C1406=0,"&lt;BLANK&gt;",Basisgegevens!$F$3)</f>
        <v>&lt;BLANK&gt;</v>
      </c>
      <c r="C1406" s="4">
        <f>tussenblad!E1395</f>
        <v>0</v>
      </c>
      <c r="D1406" s="4">
        <f>tussenblad!H1395</f>
        <v>0</v>
      </c>
      <c r="E1406" s="25">
        <f>tussenblad!N1395</f>
        <v>0</v>
      </c>
      <c r="F1406" s="4">
        <f>tussenblad!O1395</f>
        <v>0</v>
      </c>
      <c r="G1406" s="4">
        <f>tussenblad!P1395</f>
        <v>0</v>
      </c>
      <c r="H1406" s="25">
        <f>tussenblad!BT1395</f>
        <v>0</v>
      </c>
      <c r="I1406" s="4">
        <f>tussenblad!Q1395</f>
        <v>0</v>
      </c>
      <c r="J1406" s="26">
        <f>tussenblad!R1395</f>
        <v>0</v>
      </c>
      <c r="K1406" s="4">
        <f>IF(tussenblad!$F1395="HC","",tussenblad!F1395)</f>
        <v>0</v>
      </c>
      <c r="L1406" s="4">
        <f>IF(tussenblad!$F1395="HC",1,0)</f>
        <v>0</v>
      </c>
      <c r="M1406" s="4" t="str">
        <f>IF(tussenblad!V1395="Uit",2,"")</f>
        <v/>
      </c>
      <c r="N1406" s="4">
        <f>tussenblad!W1395</f>
        <v>0</v>
      </c>
      <c r="O1406" s="4">
        <f>tussenblad!BV1395</f>
        <v>0</v>
      </c>
      <c r="P1406" s="4">
        <f>tussenblad!BW1395</f>
        <v>0</v>
      </c>
      <c r="Q1406" s="4">
        <f>tussenblad!BX1395</f>
        <v>0</v>
      </c>
      <c r="R1406" s="4">
        <f>tussenblad!BY1395</f>
        <v>0</v>
      </c>
      <c r="S1406" s="4">
        <f>tussenblad!BZ1395</f>
        <v>0</v>
      </c>
      <c r="T1406" s="4">
        <f>tussenblad!CA1395</f>
        <v>0</v>
      </c>
      <c r="U1406" s="4">
        <f>tussenblad!CB1395</f>
        <v>0</v>
      </c>
      <c r="V1406" s="4">
        <f>tussenblad!CC1395</f>
        <v>0</v>
      </c>
      <c r="W1406" s="4" t="s">
        <v>94</v>
      </c>
      <c r="X1406" s="4" t="s">
        <v>94</v>
      </c>
      <c r="Y1406" s="4" t="s">
        <v>94</v>
      </c>
      <c r="Z1406" s="4" t="s">
        <v>95</v>
      </c>
      <c r="AA1406" s="4" t="s">
        <v>95</v>
      </c>
      <c r="AB1406" s="4" t="s">
        <v>95</v>
      </c>
      <c r="AC1406" s="4" t="s">
        <v>91</v>
      </c>
      <c r="AD1406" s="4" t="s">
        <v>91</v>
      </c>
      <c r="AE1406" s="4">
        <v>0</v>
      </c>
      <c r="AF1406" s="4">
        <v>0</v>
      </c>
      <c r="AG1406" s="4">
        <f>tussenblad!J1395</f>
        <v>0</v>
      </c>
      <c r="AH1406" s="4">
        <f>tussenblad!I1395</f>
        <v>0</v>
      </c>
    </row>
    <row r="1407" spans="1:34" x14ac:dyDescent="0.2">
      <c r="A1407" s="4" t="s">
        <v>93</v>
      </c>
      <c r="B1407" s="4" t="str">
        <f>IF(C1407=0,"&lt;BLANK&gt;",Basisgegevens!$F$3)</f>
        <v>&lt;BLANK&gt;</v>
      </c>
      <c r="C1407" s="4">
        <f>tussenblad!E1396</f>
        <v>0</v>
      </c>
      <c r="D1407" s="4">
        <f>tussenblad!H1396</f>
        <v>0</v>
      </c>
      <c r="E1407" s="25">
        <f>tussenblad!N1396</f>
        <v>0</v>
      </c>
      <c r="F1407" s="4">
        <f>tussenblad!O1396</f>
        <v>0</v>
      </c>
      <c r="G1407" s="4">
        <f>tussenblad!P1396</f>
        <v>0</v>
      </c>
      <c r="H1407" s="25">
        <f>tussenblad!BT1396</f>
        <v>0</v>
      </c>
      <c r="I1407" s="4">
        <f>tussenblad!Q1396</f>
        <v>0</v>
      </c>
      <c r="J1407" s="26">
        <f>tussenblad!R1396</f>
        <v>0</v>
      </c>
      <c r="K1407" s="4">
        <f>IF(tussenblad!$F1396="HC","",tussenblad!F1396)</f>
        <v>0</v>
      </c>
      <c r="L1407" s="4">
        <f>IF(tussenblad!$F1396="HC",1,0)</f>
        <v>0</v>
      </c>
      <c r="M1407" s="4" t="str">
        <f>IF(tussenblad!V1396="Uit",2,"")</f>
        <v/>
      </c>
      <c r="N1407" s="4">
        <f>tussenblad!W1396</f>
        <v>0</v>
      </c>
      <c r="O1407" s="4">
        <f>tussenblad!BV1396</f>
        <v>0</v>
      </c>
      <c r="P1407" s="4">
        <f>tussenblad!BW1396</f>
        <v>0</v>
      </c>
      <c r="Q1407" s="4">
        <f>tussenblad!BX1396</f>
        <v>0</v>
      </c>
      <c r="R1407" s="4">
        <f>tussenblad!BY1396</f>
        <v>0</v>
      </c>
      <c r="S1407" s="4">
        <f>tussenblad!BZ1396</f>
        <v>0</v>
      </c>
      <c r="T1407" s="4">
        <f>tussenblad!CA1396</f>
        <v>0</v>
      </c>
      <c r="U1407" s="4">
        <f>tussenblad!CB1396</f>
        <v>0</v>
      </c>
      <c r="V1407" s="4">
        <f>tussenblad!CC1396</f>
        <v>0</v>
      </c>
      <c r="W1407" s="4" t="s">
        <v>94</v>
      </c>
      <c r="X1407" s="4" t="s">
        <v>94</v>
      </c>
      <c r="Y1407" s="4" t="s">
        <v>94</v>
      </c>
      <c r="Z1407" s="4" t="s">
        <v>95</v>
      </c>
      <c r="AA1407" s="4" t="s">
        <v>95</v>
      </c>
      <c r="AB1407" s="4" t="s">
        <v>95</v>
      </c>
      <c r="AC1407" s="4" t="s">
        <v>91</v>
      </c>
      <c r="AD1407" s="4" t="s">
        <v>91</v>
      </c>
      <c r="AE1407" s="4">
        <v>0</v>
      </c>
      <c r="AF1407" s="4">
        <v>0</v>
      </c>
      <c r="AG1407" s="4">
        <f>tussenblad!J1396</f>
        <v>0</v>
      </c>
      <c r="AH1407" s="4">
        <f>tussenblad!I1396</f>
        <v>0</v>
      </c>
    </row>
    <row r="1408" spans="1:34" x14ac:dyDescent="0.2">
      <c r="A1408" s="4" t="s">
        <v>93</v>
      </c>
      <c r="B1408" s="4" t="str">
        <f>IF(C1408=0,"&lt;BLANK&gt;",Basisgegevens!$F$3)</f>
        <v>&lt;BLANK&gt;</v>
      </c>
      <c r="C1408" s="4">
        <f>tussenblad!E1397</f>
        <v>0</v>
      </c>
      <c r="D1408" s="4">
        <f>tussenblad!H1397</f>
        <v>0</v>
      </c>
      <c r="E1408" s="25">
        <f>tussenblad!N1397</f>
        <v>0</v>
      </c>
      <c r="F1408" s="4">
        <f>tussenblad!O1397</f>
        <v>0</v>
      </c>
      <c r="G1408" s="4">
        <f>tussenblad!P1397</f>
        <v>0</v>
      </c>
      <c r="H1408" s="25">
        <f>tussenblad!BT1397</f>
        <v>0</v>
      </c>
      <c r="I1408" s="4">
        <f>tussenblad!Q1397</f>
        <v>0</v>
      </c>
      <c r="J1408" s="26">
        <f>tussenblad!R1397</f>
        <v>0</v>
      </c>
      <c r="K1408" s="4">
        <f>IF(tussenblad!$F1397="HC","",tussenblad!F1397)</f>
        <v>0</v>
      </c>
      <c r="L1408" s="4">
        <f>IF(tussenblad!$F1397="HC",1,0)</f>
        <v>0</v>
      </c>
      <c r="M1408" s="4" t="str">
        <f>IF(tussenblad!V1397="Uit",2,"")</f>
        <v/>
      </c>
      <c r="N1408" s="4">
        <f>tussenblad!W1397</f>
        <v>0</v>
      </c>
      <c r="O1408" s="4">
        <f>tussenblad!BV1397</f>
        <v>0</v>
      </c>
      <c r="P1408" s="4">
        <f>tussenblad!BW1397</f>
        <v>0</v>
      </c>
      <c r="Q1408" s="4">
        <f>tussenblad!BX1397</f>
        <v>0</v>
      </c>
      <c r="R1408" s="4">
        <f>tussenblad!BY1397</f>
        <v>0</v>
      </c>
      <c r="S1408" s="4">
        <f>tussenblad!BZ1397</f>
        <v>0</v>
      </c>
      <c r="T1408" s="4">
        <f>tussenblad!CA1397</f>
        <v>0</v>
      </c>
      <c r="U1408" s="4">
        <f>tussenblad!CB1397</f>
        <v>0</v>
      </c>
      <c r="V1408" s="4">
        <f>tussenblad!CC1397</f>
        <v>0</v>
      </c>
      <c r="W1408" s="4" t="s">
        <v>94</v>
      </c>
      <c r="X1408" s="4" t="s">
        <v>94</v>
      </c>
      <c r="Y1408" s="4" t="s">
        <v>94</v>
      </c>
      <c r="Z1408" s="4" t="s">
        <v>95</v>
      </c>
      <c r="AA1408" s="4" t="s">
        <v>95</v>
      </c>
      <c r="AB1408" s="4" t="s">
        <v>95</v>
      </c>
      <c r="AC1408" s="4" t="s">
        <v>91</v>
      </c>
      <c r="AD1408" s="4" t="s">
        <v>91</v>
      </c>
      <c r="AE1408" s="4">
        <v>0</v>
      </c>
      <c r="AF1408" s="4">
        <v>0</v>
      </c>
      <c r="AG1408" s="4">
        <f>tussenblad!J1397</f>
        <v>0</v>
      </c>
      <c r="AH1408" s="4">
        <f>tussenblad!I1397</f>
        <v>0</v>
      </c>
    </row>
    <row r="1409" spans="1:34" x14ac:dyDescent="0.2">
      <c r="A1409" s="4" t="s">
        <v>93</v>
      </c>
      <c r="B1409" s="4" t="str">
        <f>IF(C1409=0,"&lt;BLANK&gt;",Basisgegevens!$F$3)</f>
        <v>&lt;BLANK&gt;</v>
      </c>
      <c r="C1409" s="4">
        <f>tussenblad!E1398</f>
        <v>0</v>
      </c>
      <c r="D1409" s="4">
        <f>tussenblad!H1398</f>
        <v>0</v>
      </c>
      <c r="E1409" s="25">
        <f>tussenblad!N1398</f>
        <v>0</v>
      </c>
      <c r="F1409" s="4">
        <f>tussenblad!O1398</f>
        <v>0</v>
      </c>
      <c r="G1409" s="4">
        <f>tussenblad!P1398</f>
        <v>0</v>
      </c>
      <c r="H1409" s="25">
        <f>tussenblad!BT1398</f>
        <v>0</v>
      </c>
      <c r="I1409" s="4">
        <f>tussenblad!Q1398</f>
        <v>0</v>
      </c>
      <c r="J1409" s="26">
        <f>tussenblad!R1398</f>
        <v>0</v>
      </c>
      <c r="K1409" s="4">
        <f>IF(tussenblad!$F1398="HC","",tussenblad!F1398)</f>
        <v>0</v>
      </c>
      <c r="L1409" s="4">
        <f>IF(tussenblad!$F1398="HC",1,0)</f>
        <v>0</v>
      </c>
      <c r="M1409" s="4" t="str">
        <f>IF(tussenblad!V1398="Uit",2,"")</f>
        <v/>
      </c>
      <c r="N1409" s="4">
        <f>tussenblad!W1398</f>
        <v>0</v>
      </c>
      <c r="O1409" s="4">
        <f>tussenblad!BV1398</f>
        <v>0</v>
      </c>
      <c r="P1409" s="4">
        <f>tussenblad!BW1398</f>
        <v>0</v>
      </c>
      <c r="Q1409" s="4">
        <f>tussenblad!BX1398</f>
        <v>0</v>
      </c>
      <c r="R1409" s="4">
        <f>tussenblad!BY1398</f>
        <v>0</v>
      </c>
      <c r="S1409" s="4">
        <f>tussenblad!BZ1398</f>
        <v>0</v>
      </c>
      <c r="T1409" s="4">
        <f>tussenblad!CA1398</f>
        <v>0</v>
      </c>
      <c r="U1409" s="4">
        <f>tussenblad!CB1398</f>
        <v>0</v>
      </c>
      <c r="V1409" s="4">
        <f>tussenblad!CC1398</f>
        <v>0</v>
      </c>
      <c r="W1409" s="4" t="s">
        <v>94</v>
      </c>
      <c r="X1409" s="4" t="s">
        <v>94</v>
      </c>
      <c r="Y1409" s="4" t="s">
        <v>94</v>
      </c>
      <c r="Z1409" s="4" t="s">
        <v>95</v>
      </c>
      <c r="AA1409" s="4" t="s">
        <v>95</v>
      </c>
      <c r="AB1409" s="4" t="s">
        <v>95</v>
      </c>
      <c r="AC1409" s="4" t="s">
        <v>91</v>
      </c>
      <c r="AD1409" s="4" t="s">
        <v>91</v>
      </c>
      <c r="AE1409" s="4">
        <v>0</v>
      </c>
      <c r="AF1409" s="4">
        <v>0</v>
      </c>
      <c r="AG1409" s="4">
        <f>tussenblad!J1398</f>
        <v>0</v>
      </c>
      <c r="AH1409" s="4">
        <f>tussenblad!I1398</f>
        <v>0</v>
      </c>
    </row>
    <row r="1410" spans="1:34" x14ac:dyDescent="0.2">
      <c r="A1410" s="4" t="s">
        <v>93</v>
      </c>
      <c r="B1410" s="4" t="str">
        <f>IF(C1410=0,"&lt;BLANK&gt;",Basisgegevens!$F$3)</f>
        <v>&lt;BLANK&gt;</v>
      </c>
      <c r="C1410" s="4">
        <f>tussenblad!E1399</f>
        <v>0</v>
      </c>
      <c r="D1410" s="4">
        <f>tussenblad!H1399</f>
        <v>0</v>
      </c>
      <c r="E1410" s="25">
        <f>tussenblad!N1399</f>
        <v>0</v>
      </c>
      <c r="F1410" s="4">
        <f>tussenblad!O1399</f>
        <v>0</v>
      </c>
      <c r="G1410" s="4">
        <f>tussenblad!P1399</f>
        <v>0</v>
      </c>
      <c r="H1410" s="25">
        <f>tussenblad!BT1399</f>
        <v>0</v>
      </c>
      <c r="I1410" s="4">
        <f>tussenblad!Q1399</f>
        <v>0</v>
      </c>
      <c r="J1410" s="26">
        <f>tussenblad!R1399</f>
        <v>0</v>
      </c>
      <c r="K1410" s="4">
        <f>IF(tussenblad!$F1399="HC","",tussenblad!F1399)</f>
        <v>0</v>
      </c>
      <c r="L1410" s="4">
        <f>IF(tussenblad!$F1399="HC",1,0)</f>
        <v>0</v>
      </c>
      <c r="M1410" s="4" t="str">
        <f>IF(tussenblad!V1399="Uit",2,"")</f>
        <v/>
      </c>
      <c r="N1410" s="4">
        <f>tussenblad!W1399</f>
        <v>0</v>
      </c>
      <c r="O1410" s="4">
        <f>tussenblad!BV1399</f>
        <v>0</v>
      </c>
      <c r="P1410" s="4">
        <f>tussenblad!BW1399</f>
        <v>0</v>
      </c>
      <c r="Q1410" s="4">
        <f>tussenblad!BX1399</f>
        <v>0</v>
      </c>
      <c r="R1410" s="4">
        <f>tussenblad!BY1399</f>
        <v>0</v>
      </c>
      <c r="S1410" s="4">
        <f>tussenblad!BZ1399</f>
        <v>0</v>
      </c>
      <c r="T1410" s="4">
        <f>tussenblad!CA1399</f>
        <v>0</v>
      </c>
      <c r="U1410" s="4">
        <f>tussenblad!CB1399</f>
        <v>0</v>
      </c>
      <c r="V1410" s="4">
        <f>tussenblad!CC1399</f>
        <v>0</v>
      </c>
      <c r="W1410" s="4" t="s">
        <v>94</v>
      </c>
      <c r="X1410" s="4" t="s">
        <v>94</v>
      </c>
      <c r="Y1410" s="4" t="s">
        <v>94</v>
      </c>
      <c r="Z1410" s="4" t="s">
        <v>95</v>
      </c>
      <c r="AA1410" s="4" t="s">
        <v>95</v>
      </c>
      <c r="AB1410" s="4" t="s">
        <v>95</v>
      </c>
      <c r="AC1410" s="4" t="s">
        <v>91</v>
      </c>
      <c r="AD1410" s="4" t="s">
        <v>91</v>
      </c>
      <c r="AE1410" s="4">
        <v>0</v>
      </c>
      <c r="AF1410" s="4">
        <v>0</v>
      </c>
      <c r="AG1410" s="4">
        <f>tussenblad!J1399</f>
        <v>0</v>
      </c>
      <c r="AH1410" s="4">
        <f>tussenblad!I1399</f>
        <v>0</v>
      </c>
    </row>
    <row r="1411" spans="1:34" x14ac:dyDescent="0.2">
      <c r="A1411" s="4" t="s">
        <v>93</v>
      </c>
      <c r="B1411" s="4" t="str">
        <f>IF(C1411=0,"&lt;BLANK&gt;",Basisgegevens!$F$3)</f>
        <v>&lt;BLANK&gt;</v>
      </c>
      <c r="C1411" s="4">
        <f>tussenblad!E1400</f>
        <v>0</v>
      </c>
      <c r="D1411" s="4">
        <f>tussenblad!H1400</f>
        <v>0</v>
      </c>
      <c r="E1411" s="25">
        <f>tussenblad!N1400</f>
        <v>0</v>
      </c>
      <c r="F1411" s="4">
        <f>tussenblad!O1400</f>
        <v>0</v>
      </c>
      <c r="G1411" s="4">
        <f>tussenblad!P1400</f>
        <v>0</v>
      </c>
      <c r="H1411" s="25">
        <f>tussenblad!BT1400</f>
        <v>0</v>
      </c>
      <c r="I1411" s="4">
        <f>tussenblad!Q1400</f>
        <v>0</v>
      </c>
      <c r="J1411" s="26">
        <f>tussenblad!R1400</f>
        <v>0</v>
      </c>
      <c r="K1411" s="4">
        <f>IF(tussenblad!$F1400="HC","",tussenblad!F1400)</f>
        <v>0</v>
      </c>
      <c r="L1411" s="4">
        <f>IF(tussenblad!$F1400="HC",1,0)</f>
        <v>0</v>
      </c>
      <c r="M1411" s="4" t="str">
        <f>IF(tussenblad!V1400="Uit",2,"")</f>
        <v/>
      </c>
      <c r="N1411" s="4">
        <f>tussenblad!W1400</f>
        <v>0</v>
      </c>
      <c r="O1411" s="4">
        <f>tussenblad!BV1400</f>
        <v>0</v>
      </c>
      <c r="P1411" s="4">
        <f>tussenblad!BW1400</f>
        <v>0</v>
      </c>
      <c r="Q1411" s="4">
        <f>tussenblad!BX1400</f>
        <v>0</v>
      </c>
      <c r="R1411" s="4">
        <f>tussenblad!BY1400</f>
        <v>0</v>
      </c>
      <c r="S1411" s="4">
        <f>tussenblad!BZ1400</f>
        <v>0</v>
      </c>
      <c r="T1411" s="4">
        <f>tussenblad!CA1400</f>
        <v>0</v>
      </c>
      <c r="U1411" s="4">
        <f>tussenblad!CB1400</f>
        <v>0</v>
      </c>
      <c r="V1411" s="4">
        <f>tussenblad!CC1400</f>
        <v>0</v>
      </c>
      <c r="W1411" s="4" t="s">
        <v>94</v>
      </c>
      <c r="X1411" s="4" t="s">
        <v>94</v>
      </c>
      <c r="Y1411" s="4" t="s">
        <v>94</v>
      </c>
      <c r="Z1411" s="4" t="s">
        <v>95</v>
      </c>
      <c r="AA1411" s="4" t="s">
        <v>95</v>
      </c>
      <c r="AB1411" s="4" t="s">
        <v>95</v>
      </c>
      <c r="AC1411" s="4" t="s">
        <v>91</v>
      </c>
      <c r="AD1411" s="4" t="s">
        <v>91</v>
      </c>
      <c r="AE1411" s="4">
        <v>0</v>
      </c>
      <c r="AF1411" s="4">
        <v>0</v>
      </c>
      <c r="AG1411" s="4">
        <f>tussenblad!J1400</f>
        <v>0</v>
      </c>
      <c r="AH1411" s="4">
        <f>tussenblad!I1400</f>
        <v>0</v>
      </c>
    </row>
    <row r="1412" spans="1:34" x14ac:dyDescent="0.2">
      <c r="A1412" s="4" t="s">
        <v>93</v>
      </c>
      <c r="B1412" s="4" t="str">
        <f>IF(C1412=0,"&lt;BLANK&gt;",Basisgegevens!$F$3)</f>
        <v>&lt;BLANK&gt;</v>
      </c>
      <c r="C1412" s="4">
        <f>tussenblad!E1401</f>
        <v>0</v>
      </c>
      <c r="D1412" s="4">
        <f>tussenblad!H1401</f>
        <v>0</v>
      </c>
      <c r="E1412" s="25">
        <f>tussenblad!N1401</f>
        <v>0</v>
      </c>
      <c r="F1412" s="4">
        <f>tussenblad!O1401</f>
        <v>0</v>
      </c>
      <c r="G1412" s="4">
        <f>tussenblad!P1401</f>
        <v>0</v>
      </c>
      <c r="H1412" s="25">
        <f>tussenblad!BT1401</f>
        <v>0</v>
      </c>
      <c r="I1412" s="4">
        <f>tussenblad!Q1401</f>
        <v>0</v>
      </c>
      <c r="J1412" s="26">
        <f>tussenblad!R1401</f>
        <v>0</v>
      </c>
      <c r="K1412" s="4">
        <f>IF(tussenblad!$F1401="HC","",tussenblad!F1401)</f>
        <v>0</v>
      </c>
      <c r="L1412" s="4">
        <f>IF(tussenblad!$F1401="HC",1,0)</f>
        <v>0</v>
      </c>
      <c r="M1412" s="4" t="str">
        <f>IF(tussenblad!V1401="Uit",2,"")</f>
        <v/>
      </c>
      <c r="N1412" s="4">
        <f>tussenblad!W1401</f>
        <v>0</v>
      </c>
      <c r="O1412" s="4">
        <f>tussenblad!BV1401</f>
        <v>0</v>
      </c>
      <c r="P1412" s="4">
        <f>tussenblad!BW1401</f>
        <v>0</v>
      </c>
      <c r="Q1412" s="4">
        <f>tussenblad!BX1401</f>
        <v>0</v>
      </c>
      <c r="R1412" s="4">
        <f>tussenblad!BY1401</f>
        <v>0</v>
      </c>
      <c r="S1412" s="4">
        <f>tussenblad!BZ1401</f>
        <v>0</v>
      </c>
      <c r="T1412" s="4">
        <f>tussenblad!CA1401</f>
        <v>0</v>
      </c>
      <c r="U1412" s="4">
        <f>tussenblad!CB1401</f>
        <v>0</v>
      </c>
      <c r="V1412" s="4">
        <f>tussenblad!CC1401</f>
        <v>0</v>
      </c>
      <c r="W1412" s="4" t="s">
        <v>94</v>
      </c>
      <c r="X1412" s="4" t="s">
        <v>94</v>
      </c>
      <c r="Y1412" s="4" t="s">
        <v>94</v>
      </c>
      <c r="Z1412" s="4" t="s">
        <v>95</v>
      </c>
      <c r="AA1412" s="4" t="s">
        <v>95</v>
      </c>
      <c r="AB1412" s="4" t="s">
        <v>95</v>
      </c>
      <c r="AC1412" s="4" t="s">
        <v>91</v>
      </c>
      <c r="AD1412" s="4" t="s">
        <v>91</v>
      </c>
      <c r="AE1412" s="4">
        <v>0</v>
      </c>
      <c r="AF1412" s="4">
        <v>0</v>
      </c>
      <c r="AG1412" s="4">
        <f>tussenblad!J1401</f>
        <v>0</v>
      </c>
      <c r="AH1412" s="4">
        <f>tussenblad!I1401</f>
        <v>0</v>
      </c>
    </row>
    <row r="1413" spans="1:34" x14ac:dyDescent="0.2">
      <c r="A1413" s="4" t="s">
        <v>93</v>
      </c>
      <c r="B1413" s="4" t="str">
        <f>IF(C1413=0,"&lt;BLANK&gt;",Basisgegevens!$F$3)</f>
        <v>&lt;BLANK&gt;</v>
      </c>
      <c r="C1413" s="4">
        <f>tussenblad!E1402</f>
        <v>0</v>
      </c>
      <c r="D1413" s="4">
        <f>tussenblad!H1402</f>
        <v>0</v>
      </c>
      <c r="E1413" s="25">
        <f>tussenblad!N1402</f>
        <v>0</v>
      </c>
      <c r="F1413" s="4">
        <f>tussenblad!O1402</f>
        <v>0</v>
      </c>
      <c r="G1413" s="4">
        <f>tussenblad!P1402</f>
        <v>0</v>
      </c>
      <c r="H1413" s="25">
        <f>tussenblad!BT1402</f>
        <v>0</v>
      </c>
      <c r="I1413" s="4">
        <f>tussenblad!Q1402</f>
        <v>0</v>
      </c>
      <c r="J1413" s="26">
        <f>tussenblad!R1402</f>
        <v>0</v>
      </c>
      <c r="K1413" s="4">
        <f>IF(tussenblad!$F1402="HC","",tussenblad!F1402)</f>
        <v>0</v>
      </c>
      <c r="L1413" s="4">
        <f>IF(tussenblad!$F1402="HC",1,0)</f>
        <v>0</v>
      </c>
      <c r="M1413" s="4" t="str">
        <f>IF(tussenblad!V1402="Uit",2,"")</f>
        <v/>
      </c>
      <c r="N1413" s="4">
        <f>tussenblad!W1402</f>
        <v>0</v>
      </c>
      <c r="O1413" s="4">
        <f>tussenblad!BV1402</f>
        <v>0</v>
      </c>
      <c r="P1413" s="4">
        <f>tussenblad!BW1402</f>
        <v>0</v>
      </c>
      <c r="Q1413" s="4">
        <f>tussenblad!BX1402</f>
        <v>0</v>
      </c>
      <c r="R1413" s="4">
        <f>tussenblad!BY1402</f>
        <v>0</v>
      </c>
      <c r="S1413" s="4">
        <f>tussenblad!BZ1402</f>
        <v>0</v>
      </c>
      <c r="T1413" s="4">
        <f>tussenblad!CA1402</f>
        <v>0</v>
      </c>
      <c r="U1413" s="4">
        <f>tussenblad!CB1402</f>
        <v>0</v>
      </c>
      <c r="V1413" s="4">
        <f>tussenblad!CC1402</f>
        <v>0</v>
      </c>
      <c r="W1413" s="4" t="s">
        <v>94</v>
      </c>
      <c r="X1413" s="4" t="s">
        <v>94</v>
      </c>
      <c r="Y1413" s="4" t="s">
        <v>94</v>
      </c>
      <c r="Z1413" s="4" t="s">
        <v>95</v>
      </c>
      <c r="AA1413" s="4" t="s">
        <v>95</v>
      </c>
      <c r="AB1413" s="4" t="s">
        <v>95</v>
      </c>
      <c r="AC1413" s="4" t="s">
        <v>91</v>
      </c>
      <c r="AD1413" s="4" t="s">
        <v>91</v>
      </c>
      <c r="AE1413" s="4">
        <v>0</v>
      </c>
      <c r="AF1413" s="4">
        <v>0</v>
      </c>
      <c r="AG1413" s="4">
        <f>tussenblad!J1402</f>
        <v>0</v>
      </c>
      <c r="AH1413" s="4">
        <f>tussenblad!I1402</f>
        <v>0</v>
      </c>
    </row>
    <row r="1414" spans="1:34" x14ac:dyDescent="0.2">
      <c r="A1414" s="4" t="s">
        <v>93</v>
      </c>
      <c r="B1414" s="4" t="str">
        <f>IF(C1414=0,"&lt;BLANK&gt;",Basisgegevens!$F$3)</f>
        <v>&lt;BLANK&gt;</v>
      </c>
      <c r="C1414" s="4">
        <f>tussenblad!E1403</f>
        <v>0</v>
      </c>
      <c r="D1414" s="4">
        <f>tussenblad!H1403</f>
        <v>0</v>
      </c>
      <c r="E1414" s="25">
        <f>tussenblad!N1403</f>
        <v>0</v>
      </c>
      <c r="F1414" s="4">
        <f>tussenblad!O1403</f>
        <v>0</v>
      </c>
      <c r="G1414" s="4">
        <f>tussenblad!P1403</f>
        <v>0</v>
      </c>
      <c r="H1414" s="25">
        <f>tussenblad!BT1403</f>
        <v>0</v>
      </c>
      <c r="I1414" s="4">
        <f>tussenblad!Q1403</f>
        <v>0</v>
      </c>
      <c r="J1414" s="26">
        <f>tussenblad!R1403</f>
        <v>0</v>
      </c>
      <c r="K1414" s="4">
        <f>IF(tussenblad!$F1403="HC","",tussenblad!F1403)</f>
        <v>0</v>
      </c>
      <c r="L1414" s="4">
        <f>IF(tussenblad!$F1403="HC",1,0)</f>
        <v>0</v>
      </c>
      <c r="M1414" s="4" t="str">
        <f>IF(tussenblad!V1403="Uit",2,"")</f>
        <v/>
      </c>
      <c r="N1414" s="4">
        <f>tussenblad!W1403</f>
        <v>0</v>
      </c>
      <c r="O1414" s="4">
        <f>tussenblad!BV1403</f>
        <v>0</v>
      </c>
      <c r="P1414" s="4">
        <f>tussenblad!BW1403</f>
        <v>0</v>
      </c>
      <c r="Q1414" s="4">
        <f>tussenblad!BX1403</f>
        <v>0</v>
      </c>
      <c r="R1414" s="4">
        <f>tussenblad!BY1403</f>
        <v>0</v>
      </c>
      <c r="S1414" s="4">
        <f>tussenblad!BZ1403</f>
        <v>0</v>
      </c>
      <c r="T1414" s="4">
        <f>tussenblad!CA1403</f>
        <v>0</v>
      </c>
      <c r="U1414" s="4">
        <f>tussenblad!CB1403</f>
        <v>0</v>
      </c>
      <c r="V1414" s="4">
        <f>tussenblad!CC1403</f>
        <v>0</v>
      </c>
      <c r="W1414" s="4" t="s">
        <v>94</v>
      </c>
      <c r="X1414" s="4" t="s">
        <v>94</v>
      </c>
      <c r="Y1414" s="4" t="s">
        <v>94</v>
      </c>
      <c r="Z1414" s="4" t="s">
        <v>95</v>
      </c>
      <c r="AA1414" s="4" t="s">
        <v>95</v>
      </c>
      <c r="AB1414" s="4" t="s">
        <v>95</v>
      </c>
      <c r="AC1414" s="4" t="s">
        <v>91</v>
      </c>
      <c r="AD1414" s="4" t="s">
        <v>91</v>
      </c>
      <c r="AE1414" s="4">
        <v>0</v>
      </c>
      <c r="AF1414" s="4">
        <v>0</v>
      </c>
      <c r="AG1414" s="4">
        <f>tussenblad!J1403</f>
        <v>0</v>
      </c>
      <c r="AH1414" s="4">
        <f>tussenblad!I1403</f>
        <v>0</v>
      </c>
    </row>
    <row r="1415" spans="1:34" x14ac:dyDescent="0.2">
      <c r="A1415" s="4" t="s">
        <v>93</v>
      </c>
      <c r="B1415" s="4" t="str">
        <f>IF(C1415=0,"&lt;BLANK&gt;",Basisgegevens!$F$3)</f>
        <v>&lt;BLANK&gt;</v>
      </c>
      <c r="C1415" s="4">
        <f>tussenblad!E1404</f>
        <v>0</v>
      </c>
      <c r="D1415" s="4">
        <f>tussenblad!H1404</f>
        <v>0</v>
      </c>
      <c r="E1415" s="25">
        <f>tussenblad!N1404</f>
        <v>0</v>
      </c>
      <c r="F1415" s="4">
        <f>tussenblad!O1404</f>
        <v>0</v>
      </c>
      <c r="G1415" s="4">
        <f>tussenblad!P1404</f>
        <v>0</v>
      </c>
      <c r="H1415" s="25">
        <f>tussenblad!BT1404</f>
        <v>0</v>
      </c>
      <c r="I1415" s="4">
        <f>tussenblad!Q1404</f>
        <v>0</v>
      </c>
      <c r="J1415" s="26">
        <f>tussenblad!R1404</f>
        <v>0</v>
      </c>
      <c r="K1415" s="4">
        <f>IF(tussenblad!$F1404="HC","",tussenblad!F1404)</f>
        <v>0</v>
      </c>
      <c r="L1415" s="4">
        <f>IF(tussenblad!$F1404="HC",1,0)</f>
        <v>0</v>
      </c>
      <c r="M1415" s="4" t="str">
        <f>IF(tussenblad!V1404="Uit",2,"")</f>
        <v/>
      </c>
      <c r="N1415" s="4">
        <f>tussenblad!W1404</f>
        <v>0</v>
      </c>
      <c r="O1415" s="4">
        <f>tussenblad!BV1404</f>
        <v>0</v>
      </c>
      <c r="P1415" s="4">
        <f>tussenblad!BW1404</f>
        <v>0</v>
      </c>
      <c r="Q1415" s="4">
        <f>tussenblad!BX1404</f>
        <v>0</v>
      </c>
      <c r="R1415" s="4">
        <f>tussenblad!BY1404</f>
        <v>0</v>
      </c>
      <c r="S1415" s="4">
        <f>tussenblad!BZ1404</f>
        <v>0</v>
      </c>
      <c r="T1415" s="4">
        <f>tussenblad!CA1404</f>
        <v>0</v>
      </c>
      <c r="U1415" s="4">
        <f>tussenblad!CB1404</f>
        <v>0</v>
      </c>
      <c r="V1415" s="4">
        <f>tussenblad!CC1404</f>
        <v>0</v>
      </c>
      <c r="W1415" s="4" t="s">
        <v>94</v>
      </c>
      <c r="X1415" s="4" t="s">
        <v>94</v>
      </c>
      <c r="Y1415" s="4" t="s">
        <v>94</v>
      </c>
      <c r="Z1415" s="4" t="s">
        <v>95</v>
      </c>
      <c r="AA1415" s="4" t="s">
        <v>95</v>
      </c>
      <c r="AB1415" s="4" t="s">
        <v>95</v>
      </c>
      <c r="AC1415" s="4" t="s">
        <v>91</v>
      </c>
      <c r="AD1415" s="4" t="s">
        <v>91</v>
      </c>
      <c r="AE1415" s="4">
        <v>0</v>
      </c>
      <c r="AF1415" s="4">
        <v>0</v>
      </c>
      <c r="AG1415" s="4">
        <f>tussenblad!J1404</f>
        <v>0</v>
      </c>
      <c r="AH1415" s="4">
        <f>tussenblad!I1404</f>
        <v>0</v>
      </c>
    </row>
    <row r="1416" spans="1:34" x14ac:dyDescent="0.2">
      <c r="A1416" s="4" t="s">
        <v>93</v>
      </c>
      <c r="B1416" s="4" t="str">
        <f>IF(C1416=0,"&lt;BLANK&gt;",Basisgegevens!$F$3)</f>
        <v>&lt;BLANK&gt;</v>
      </c>
      <c r="C1416" s="4">
        <f>tussenblad!E1405</f>
        <v>0</v>
      </c>
      <c r="D1416" s="4">
        <f>tussenblad!H1405</f>
        <v>0</v>
      </c>
      <c r="E1416" s="25">
        <f>tussenblad!N1405</f>
        <v>0</v>
      </c>
      <c r="F1416" s="4">
        <f>tussenblad!O1405</f>
        <v>0</v>
      </c>
      <c r="G1416" s="4">
        <f>tussenblad!P1405</f>
        <v>0</v>
      </c>
      <c r="H1416" s="25">
        <f>tussenblad!BT1405</f>
        <v>0</v>
      </c>
      <c r="I1416" s="4">
        <f>tussenblad!Q1405</f>
        <v>0</v>
      </c>
      <c r="J1416" s="26">
        <f>tussenblad!R1405</f>
        <v>0</v>
      </c>
      <c r="K1416" s="4">
        <f>IF(tussenblad!$F1405="HC","",tussenblad!F1405)</f>
        <v>0</v>
      </c>
      <c r="L1416" s="4">
        <f>IF(tussenblad!$F1405="HC",1,0)</f>
        <v>0</v>
      </c>
      <c r="M1416" s="4" t="str">
        <f>IF(tussenblad!V1405="Uit",2,"")</f>
        <v/>
      </c>
      <c r="N1416" s="4">
        <f>tussenblad!W1405</f>
        <v>0</v>
      </c>
      <c r="O1416" s="4">
        <f>tussenblad!BV1405</f>
        <v>0</v>
      </c>
      <c r="P1416" s="4">
        <f>tussenblad!BW1405</f>
        <v>0</v>
      </c>
      <c r="Q1416" s="4">
        <f>tussenblad!BX1405</f>
        <v>0</v>
      </c>
      <c r="R1416" s="4">
        <f>tussenblad!BY1405</f>
        <v>0</v>
      </c>
      <c r="S1416" s="4">
        <f>tussenblad!BZ1405</f>
        <v>0</v>
      </c>
      <c r="T1416" s="4">
        <f>tussenblad!CA1405</f>
        <v>0</v>
      </c>
      <c r="U1416" s="4">
        <f>tussenblad!CB1405</f>
        <v>0</v>
      </c>
      <c r="V1416" s="4">
        <f>tussenblad!CC1405</f>
        <v>0</v>
      </c>
      <c r="W1416" s="4" t="s">
        <v>94</v>
      </c>
      <c r="X1416" s="4" t="s">
        <v>94</v>
      </c>
      <c r="Y1416" s="4" t="s">
        <v>94</v>
      </c>
      <c r="Z1416" s="4" t="s">
        <v>95</v>
      </c>
      <c r="AA1416" s="4" t="s">
        <v>95</v>
      </c>
      <c r="AB1416" s="4" t="s">
        <v>95</v>
      </c>
      <c r="AC1416" s="4" t="s">
        <v>91</v>
      </c>
      <c r="AD1416" s="4" t="s">
        <v>91</v>
      </c>
      <c r="AE1416" s="4">
        <v>0</v>
      </c>
      <c r="AF1416" s="4">
        <v>0</v>
      </c>
      <c r="AG1416" s="4">
        <f>tussenblad!J1405</f>
        <v>0</v>
      </c>
      <c r="AH1416" s="4">
        <f>tussenblad!I1405</f>
        <v>0</v>
      </c>
    </row>
    <row r="1417" spans="1:34" x14ac:dyDescent="0.2">
      <c r="A1417" s="4" t="s">
        <v>93</v>
      </c>
      <c r="B1417" s="4" t="str">
        <f>IF(C1417=0,"&lt;BLANK&gt;",Basisgegevens!$F$3)</f>
        <v>&lt;BLANK&gt;</v>
      </c>
      <c r="C1417" s="4">
        <f>tussenblad!E1406</f>
        <v>0</v>
      </c>
      <c r="D1417" s="4">
        <f>tussenblad!H1406</f>
        <v>0</v>
      </c>
      <c r="E1417" s="25">
        <f>tussenblad!N1406</f>
        <v>0</v>
      </c>
      <c r="F1417" s="4">
        <f>tussenblad!O1406</f>
        <v>0</v>
      </c>
      <c r="G1417" s="4">
        <f>tussenblad!P1406</f>
        <v>0</v>
      </c>
      <c r="H1417" s="25">
        <f>tussenblad!BT1406</f>
        <v>0</v>
      </c>
      <c r="I1417" s="4">
        <f>tussenblad!Q1406</f>
        <v>0</v>
      </c>
      <c r="J1417" s="26">
        <f>tussenblad!R1406</f>
        <v>0</v>
      </c>
      <c r="K1417" s="4">
        <f>IF(tussenblad!$F1406="HC","",tussenblad!F1406)</f>
        <v>0</v>
      </c>
      <c r="L1417" s="4">
        <f>IF(tussenblad!$F1406="HC",1,0)</f>
        <v>0</v>
      </c>
      <c r="M1417" s="4" t="str">
        <f>IF(tussenblad!V1406="Uit",2,"")</f>
        <v/>
      </c>
      <c r="N1417" s="4">
        <f>tussenblad!W1406</f>
        <v>0</v>
      </c>
      <c r="O1417" s="4">
        <f>tussenblad!BV1406</f>
        <v>0</v>
      </c>
      <c r="P1417" s="4">
        <f>tussenblad!BW1406</f>
        <v>0</v>
      </c>
      <c r="Q1417" s="4">
        <f>tussenblad!BX1406</f>
        <v>0</v>
      </c>
      <c r="R1417" s="4">
        <f>tussenblad!BY1406</f>
        <v>0</v>
      </c>
      <c r="S1417" s="4">
        <f>tussenblad!BZ1406</f>
        <v>0</v>
      </c>
      <c r="T1417" s="4">
        <f>tussenblad!CA1406</f>
        <v>0</v>
      </c>
      <c r="U1417" s="4">
        <f>tussenblad!CB1406</f>
        <v>0</v>
      </c>
      <c r="V1417" s="4">
        <f>tussenblad!CC1406</f>
        <v>0</v>
      </c>
      <c r="W1417" s="4" t="s">
        <v>94</v>
      </c>
      <c r="X1417" s="4" t="s">
        <v>94</v>
      </c>
      <c r="Y1417" s="4" t="s">
        <v>94</v>
      </c>
      <c r="Z1417" s="4" t="s">
        <v>95</v>
      </c>
      <c r="AA1417" s="4" t="s">
        <v>95</v>
      </c>
      <c r="AB1417" s="4" t="s">
        <v>95</v>
      </c>
      <c r="AC1417" s="4" t="s">
        <v>91</v>
      </c>
      <c r="AD1417" s="4" t="s">
        <v>91</v>
      </c>
      <c r="AE1417" s="4">
        <v>0</v>
      </c>
      <c r="AF1417" s="4">
        <v>0</v>
      </c>
      <c r="AG1417" s="4">
        <f>tussenblad!J1406</f>
        <v>0</v>
      </c>
      <c r="AH1417" s="4">
        <f>tussenblad!I1406</f>
        <v>0</v>
      </c>
    </row>
    <row r="1418" spans="1:34" x14ac:dyDescent="0.2">
      <c r="A1418" s="4" t="s">
        <v>93</v>
      </c>
      <c r="B1418" s="4" t="str">
        <f>IF(C1418=0,"&lt;BLANK&gt;",Basisgegevens!$F$3)</f>
        <v>&lt;BLANK&gt;</v>
      </c>
      <c r="C1418" s="4">
        <f>tussenblad!E1407</f>
        <v>0</v>
      </c>
      <c r="D1418" s="4">
        <f>tussenblad!H1407</f>
        <v>0</v>
      </c>
      <c r="E1418" s="25">
        <f>tussenblad!N1407</f>
        <v>0</v>
      </c>
      <c r="F1418" s="4">
        <f>tussenblad!O1407</f>
        <v>0</v>
      </c>
      <c r="G1418" s="4">
        <f>tussenblad!P1407</f>
        <v>0</v>
      </c>
      <c r="H1418" s="25">
        <f>tussenblad!BT1407</f>
        <v>0</v>
      </c>
      <c r="I1418" s="4">
        <f>tussenblad!Q1407</f>
        <v>0</v>
      </c>
      <c r="J1418" s="26">
        <f>tussenblad!R1407</f>
        <v>0</v>
      </c>
      <c r="K1418" s="4">
        <f>IF(tussenblad!$F1407="HC","",tussenblad!F1407)</f>
        <v>0</v>
      </c>
      <c r="L1418" s="4">
        <f>IF(tussenblad!$F1407="HC",1,0)</f>
        <v>0</v>
      </c>
      <c r="M1418" s="4" t="str">
        <f>IF(tussenblad!V1407="Uit",2,"")</f>
        <v/>
      </c>
      <c r="N1418" s="4">
        <f>tussenblad!W1407</f>
        <v>0</v>
      </c>
      <c r="O1418" s="4">
        <f>tussenblad!BV1407</f>
        <v>0</v>
      </c>
      <c r="P1418" s="4">
        <f>tussenblad!BW1407</f>
        <v>0</v>
      </c>
      <c r="Q1418" s="4">
        <f>tussenblad!BX1407</f>
        <v>0</v>
      </c>
      <c r="R1418" s="4">
        <f>tussenblad!BY1407</f>
        <v>0</v>
      </c>
      <c r="S1418" s="4">
        <f>tussenblad!BZ1407</f>
        <v>0</v>
      </c>
      <c r="T1418" s="4">
        <f>tussenblad!CA1407</f>
        <v>0</v>
      </c>
      <c r="U1418" s="4">
        <f>tussenblad!CB1407</f>
        <v>0</v>
      </c>
      <c r="V1418" s="4">
        <f>tussenblad!CC1407</f>
        <v>0</v>
      </c>
      <c r="W1418" s="4" t="s">
        <v>94</v>
      </c>
      <c r="X1418" s="4" t="s">
        <v>94</v>
      </c>
      <c r="Y1418" s="4" t="s">
        <v>94</v>
      </c>
      <c r="Z1418" s="4" t="s">
        <v>95</v>
      </c>
      <c r="AA1418" s="4" t="s">
        <v>95</v>
      </c>
      <c r="AB1418" s="4" t="s">
        <v>95</v>
      </c>
      <c r="AC1418" s="4" t="s">
        <v>91</v>
      </c>
      <c r="AD1418" s="4" t="s">
        <v>91</v>
      </c>
      <c r="AE1418" s="4">
        <v>0</v>
      </c>
      <c r="AF1418" s="4">
        <v>0</v>
      </c>
      <c r="AG1418" s="4">
        <f>tussenblad!J1407</f>
        <v>0</v>
      </c>
      <c r="AH1418" s="4">
        <f>tussenblad!I1407</f>
        <v>0</v>
      </c>
    </row>
    <row r="1419" spans="1:34" x14ac:dyDescent="0.2">
      <c r="A1419" s="4" t="s">
        <v>93</v>
      </c>
      <c r="B1419" s="4" t="str">
        <f>IF(C1419=0,"&lt;BLANK&gt;",Basisgegevens!$F$3)</f>
        <v>&lt;BLANK&gt;</v>
      </c>
      <c r="C1419" s="4">
        <f>tussenblad!E1408</f>
        <v>0</v>
      </c>
      <c r="D1419" s="4">
        <f>tussenblad!H1408</f>
        <v>0</v>
      </c>
      <c r="E1419" s="25">
        <f>tussenblad!N1408</f>
        <v>0</v>
      </c>
      <c r="F1419" s="4">
        <f>tussenblad!O1408</f>
        <v>0</v>
      </c>
      <c r="G1419" s="4">
        <f>tussenblad!P1408</f>
        <v>0</v>
      </c>
      <c r="H1419" s="25">
        <f>tussenblad!BT1408</f>
        <v>0</v>
      </c>
      <c r="I1419" s="4">
        <f>tussenblad!Q1408</f>
        <v>0</v>
      </c>
      <c r="J1419" s="26">
        <f>tussenblad!R1408</f>
        <v>0</v>
      </c>
      <c r="K1419" s="4">
        <f>IF(tussenblad!$F1408="HC","",tussenblad!F1408)</f>
        <v>0</v>
      </c>
      <c r="L1419" s="4">
        <f>IF(tussenblad!$F1408="HC",1,0)</f>
        <v>0</v>
      </c>
      <c r="M1419" s="4" t="str">
        <f>IF(tussenblad!V1408="Uit",2,"")</f>
        <v/>
      </c>
      <c r="N1419" s="4">
        <f>tussenblad!W1408</f>
        <v>0</v>
      </c>
      <c r="O1419" s="4">
        <f>tussenblad!BV1408</f>
        <v>0</v>
      </c>
      <c r="P1419" s="4">
        <f>tussenblad!BW1408</f>
        <v>0</v>
      </c>
      <c r="Q1419" s="4">
        <f>tussenblad!BX1408</f>
        <v>0</v>
      </c>
      <c r="R1419" s="4">
        <f>tussenblad!BY1408</f>
        <v>0</v>
      </c>
      <c r="S1419" s="4">
        <f>tussenblad!BZ1408</f>
        <v>0</v>
      </c>
      <c r="T1419" s="4">
        <f>tussenblad!CA1408</f>
        <v>0</v>
      </c>
      <c r="U1419" s="4">
        <f>tussenblad!CB1408</f>
        <v>0</v>
      </c>
      <c r="V1419" s="4">
        <f>tussenblad!CC1408</f>
        <v>0</v>
      </c>
      <c r="W1419" s="4" t="s">
        <v>94</v>
      </c>
      <c r="X1419" s="4" t="s">
        <v>94</v>
      </c>
      <c r="Y1419" s="4" t="s">
        <v>94</v>
      </c>
      <c r="Z1419" s="4" t="s">
        <v>95</v>
      </c>
      <c r="AA1419" s="4" t="s">
        <v>95</v>
      </c>
      <c r="AB1419" s="4" t="s">
        <v>95</v>
      </c>
      <c r="AC1419" s="4" t="s">
        <v>91</v>
      </c>
      <c r="AD1419" s="4" t="s">
        <v>91</v>
      </c>
      <c r="AE1419" s="4">
        <v>0</v>
      </c>
      <c r="AF1419" s="4">
        <v>0</v>
      </c>
      <c r="AG1419" s="4">
        <f>tussenblad!J1408</f>
        <v>0</v>
      </c>
      <c r="AH1419" s="4">
        <f>tussenblad!I1408</f>
        <v>0</v>
      </c>
    </row>
    <row r="1420" spans="1:34" x14ac:dyDescent="0.2">
      <c r="A1420" s="4" t="s">
        <v>93</v>
      </c>
      <c r="B1420" s="4" t="str">
        <f>IF(C1420=0,"&lt;BLANK&gt;",Basisgegevens!$F$3)</f>
        <v>&lt;BLANK&gt;</v>
      </c>
      <c r="C1420" s="4">
        <f>tussenblad!E1409</f>
        <v>0</v>
      </c>
      <c r="D1420" s="4">
        <f>tussenblad!H1409</f>
        <v>0</v>
      </c>
      <c r="E1420" s="25">
        <f>tussenblad!N1409</f>
        <v>0</v>
      </c>
      <c r="F1420" s="4">
        <f>tussenblad!O1409</f>
        <v>0</v>
      </c>
      <c r="G1420" s="4">
        <f>tussenblad!P1409</f>
        <v>0</v>
      </c>
      <c r="H1420" s="25">
        <f>tussenblad!BT1409</f>
        <v>0</v>
      </c>
      <c r="I1420" s="4">
        <f>tussenblad!Q1409</f>
        <v>0</v>
      </c>
      <c r="J1420" s="26">
        <f>tussenblad!R1409</f>
        <v>0</v>
      </c>
      <c r="K1420" s="4">
        <f>IF(tussenblad!$F1409="HC","",tussenblad!F1409)</f>
        <v>0</v>
      </c>
      <c r="L1420" s="4">
        <f>IF(tussenblad!$F1409="HC",1,0)</f>
        <v>0</v>
      </c>
      <c r="M1420" s="4" t="str">
        <f>IF(tussenblad!V1409="Uit",2,"")</f>
        <v/>
      </c>
      <c r="N1420" s="4">
        <f>tussenblad!W1409</f>
        <v>0</v>
      </c>
      <c r="O1420" s="4">
        <f>tussenblad!BV1409</f>
        <v>0</v>
      </c>
      <c r="P1420" s="4">
        <f>tussenblad!BW1409</f>
        <v>0</v>
      </c>
      <c r="Q1420" s="4">
        <f>tussenblad!BX1409</f>
        <v>0</v>
      </c>
      <c r="R1420" s="4">
        <f>tussenblad!BY1409</f>
        <v>0</v>
      </c>
      <c r="S1420" s="4">
        <f>tussenblad!BZ1409</f>
        <v>0</v>
      </c>
      <c r="T1420" s="4">
        <f>tussenblad!CA1409</f>
        <v>0</v>
      </c>
      <c r="U1420" s="4">
        <f>tussenblad!CB1409</f>
        <v>0</v>
      </c>
      <c r="V1420" s="4">
        <f>tussenblad!CC1409</f>
        <v>0</v>
      </c>
      <c r="W1420" s="4" t="s">
        <v>94</v>
      </c>
      <c r="X1420" s="4" t="s">
        <v>94</v>
      </c>
      <c r="Y1420" s="4" t="s">
        <v>94</v>
      </c>
      <c r="Z1420" s="4" t="s">
        <v>95</v>
      </c>
      <c r="AA1420" s="4" t="s">
        <v>95</v>
      </c>
      <c r="AB1420" s="4" t="s">
        <v>95</v>
      </c>
      <c r="AC1420" s="4" t="s">
        <v>91</v>
      </c>
      <c r="AD1420" s="4" t="s">
        <v>91</v>
      </c>
      <c r="AE1420" s="4">
        <v>0</v>
      </c>
      <c r="AF1420" s="4">
        <v>0</v>
      </c>
      <c r="AG1420" s="4">
        <f>tussenblad!J1409</f>
        <v>0</v>
      </c>
      <c r="AH1420" s="4">
        <f>tussenblad!I1409</f>
        <v>0</v>
      </c>
    </row>
    <row r="1421" spans="1:34" x14ac:dyDescent="0.2">
      <c r="A1421" s="4" t="s">
        <v>93</v>
      </c>
      <c r="B1421" s="4" t="str">
        <f>IF(C1421=0,"&lt;BLANK&gt;",Basisgegevens!$F$3)</f>
        <v>&lt;BLANK&gt;</v>
      </c>
      <c r="C1421" s="4">
        <f>tussenblad!E1410</f>
        <v>0</v>
      </c>
      <c r="D1421" s="4">
        <f>tussenblad!H1410</f>
        <v>0</v>
      </c>
      <c r="E1421" s="25">
        <f>tussenblad!N1410</f>
        <v>0</v>
      </c>
      <c r="F1421" s="4">
        <f>tussenblad!O1410</f>
        <v>0</v>
      </c>
      <c r="G1421" s="4">
        <f>tussenblad!P1410</f>
        <v>0</v>
      </c>
      <c r="H1421" s="25">
        <f>tussenblad!BT1410</f>
        <v>0</v>
      </c>
      <c r="I1421" s="4">
        <f>tussenblad!Q1410</f>
        <v>0</v>
      </c>
      <c r="J1421" s="26">
        <f>tussenblad!R1410</f>
        <v>0</v>
      </c>
      <c r="K1421" s="4">
        <f>IF(tussenblad!$F1410="HC","",tussenblad!F1410)</f>
        <v>0</v>
      </c>
      <c r="L1421" s="4">
        <f>IF(tussenblad!$F1410="HC",1,0)</f>
        <v>0</v>
      </c>
      <c r="M1421" s="4" t="str">
        <f>IF(tussenblad!V1410="Uit",2,"")</f>
        <v/>
      </c>
      <c r="N1421" s="4">
        <f>tussenblad!W1410</f>
        <v>0</v>
      </c>
      <c r="O1421" s="4">
        <f>tussenblad!BV1410</f>
        <v>0</v>
      </c>
      <c r="P1421" s="4">
        <f>tussenblad!BW1410</f>
        <v>0</v>
      </c>
      <c r="Q1421" s="4">
        <f>tussenblad!BX1410</f>
        <v>0</v>
      </c>
      <c r="R1421" s="4">
        <f>tussenblad!BY1410</f>
        <v>0</v>
      </c>
      <c r="S1421" s="4">
        <f>tussenblad!BZ1410</f>
        <v>0</v>
      </c>
      <c r="T1421" s="4">
        <f>tussenblad!CA1410</f>
        <v>0</v>
      </c>
      <c r="U1421" s="4">
        <f>tussenblad!CB1410</f>
        <v>0</v>
      </c>
      <c r="V1421" s="4">
        <f>tussenblad!CC1410</f>
        <v>0</v>
      </c>
      <c r="W1421" s="4" t="s">
        <v>94</v>
      </c>
      <c r="X1421" s="4" t="s">
        <v>94</v>
      </c>
      <c r="Y1421" s="4" t="s">
        <v>94</v>
      </c>
      <c r="Z1421" s="4" t="s">
        <v>95</v>
      </c>
      <c r="AA1421" s="4" t="s">
        <v>95</v>
      </c>
      <c r="AB1421" s="4" t="s">
        <v>95</v>
      </c>
      <c r="AC1421" s="4" t="s">
        <v>91</v>
      </c>
      <c r="AD1421" s="4" t="s">
        <v>91</v>
      </c>
      <c r="AE1421" s="4">
        <v>0</v>
      </c>
      <c r="AF1421" s="4">
        <v>0</v>
      </c>
      <c r="AG1421" s="4">
        <f>tussenblad!J1410</f>
        <v>0</v>
      </c>
      <c r="AH1421" s="4">
        <f>tussenblad!I1410</f>
        <v>0</v>
      </c>
    </row>
    <row r="1422" spans="1:34" x14ac:dyDescent="0.2">
      <c r="A1422" s="4" t="s">
        <v>93</v>
      </c>
      <c r="B1422" s="4" t="str">
        <f>IF(C1422=0,"&lt;BLANK&gt;",Basisgegevens!$F$3)</f>
        <v>&lt;BLANK&gt;</v>
      </c>
      <c r="C1422" s="4">
        <f>tussenblad!E1411</f>
        <v>0</v>
      </c>
      <c r="D1422" s="4">
        <f>tussenblad!H1411</f>
        <v>0</v>
      </c>
      <c r="E1422" s="25">
        <f>tussenblad!N1411</f>
        <v>0</v>
      </c>
      <c r="F1422" s="4">
        <f>tussenblad!O1411</f>
        <v>0</v>
      </c>
      <c r="G1422" s="4">
        <f>tussenblad!P1411</f>
        <v>0</v>
      </c>
      <c r="H1422" s="25">
        <f>tussenblad!BT1411</f>
        <v>0</v>
      </c>
      <c r="I1422" s="4">
        <f>tussenblad!Q1411</f>
        <v>0</v>
      </c>
      <c r="J1422" s="26">
        <f>tussenblad!R1411</f>
        <v>0</v>
      </c>
      <c r="K1422" s="4">
        <f>IF(tussenblad!$F1411="HC","",tussenblad!F1411)</f>
        <v>0</v>
      </c>
      <c r="L1422" s="4">
        <f>IF(tussenblad!$F1411="HC",1,0)</f>
        <v>0</v>
      </c>
      <c r="M1422" s="4" t="str">
        <f>IF(tussenblad!V1411="Uit",2,"")</f>
        <v/>
      </c>
      <c r="N1422" s="4">
        <f>tussenblad!W1411</f>
        <v>0</v>
      </c>
      <c r="O1422" s="4">
        <f>tussenblad!BV1411</f>
        <v>0</v>
      </c>
      <c r="P1422" s="4">
        <f>tussenblad!BW1411</f>
        <v>0</v>
      </c>
      <c r="Q1422" s="4">
        <f>tussenblad!BX1411</f>
        <v>0</v>
      </c>
      <c r="R1422" s="4">
        <f>tussenblad!BY1411</f>
        <v>0</v>
      </c>
      <c r="S1422" s="4">
        <f>tussenblad!BZ1411</f>
        <v>0</v>
      </c>
      <c r="T1422" s="4">
        <f>tussenblad!CA1411</f>
        <v>0</v>
      </c>
      <c r="U1422" s="4">
        <f>tussenblad!CB1411</f>
        <v>0</v>
      </c>
      <c r="V1422" s="4">
        <f>tussenblad!CC1411</f>
        <v>0</v>
      </c>
      <c r="W1422" s="4" t="s">
        <v>94</v>
      </c>
      <c r="X1422" s="4" t="s">
        <v>94</v>
      </c>
      <c r="Y1422" s="4" t="s">
        <v>94</v>
      </c>
      <c r="Z1422" s="4" t="s">
        <v>95</v>
      </c>
      <c r="AA1422" s="4" t="s">
        <v>95</v>
      </c>
      <c r="AB1422" s="4" t="s">
        <v>95</v>
      </c>
      <c r="AC1422" s="4" t="s">
        <v>91</v>
      </c>
      <c r="AD1422" s="4" t="s">
        <v>91</v>
      </c>
      <c r="AE1422" s="4">
        <v>0</v>
      </c>
      <c r="AF1422" s="4">
        <v>0</v>
      </c>
      <c r="AG1422" s="4">
        <f>tussenblad!J1411</f>
        <v>0</v>
      </c>
      <c r="AH1422" s="4">
        <f>tussenblad!I1411</f>
        <v>0</v>
      </c>
    </row>
    <row r="1423" spans="1:34" x14ac:dyDescent="0.2">
      <c r="A1423" s="4" t="s">
        <v>93</v>
      </c>
      <c r="B1423" s="4" t="str">
        <f>IF(C1423=0,"&lt;BLANK&gt;",Basisgegevens!$F$3)</f>
        <v>&lt;BLANK&gt;</v>
      </c>
      <c r="C1423" s="4">
        <f>tussenblad!E1412</f>
        <v>0</v>
      </c>
      <c r="D1423" s="4">
        <f>tussenblad!H1412</f>
        <v>0</v>
      </c>
      <c r="E1423" s="25">
        <f>tussenblad!N1412</f>
        <v>0</v>
      </c>
      <c r="F1423" s="4">
        <f>tussenblad!O1412</f>
        <v>0</v>
      </c>
      <c r="G1423" s="4">
        <f>tussenblad!P1412</f>
        <v>0</v>
      </c>
      <c r="H1423" s="25">
        <f>tussenblad!BT1412</f>
        <v>0</v>
      </c>
      <c r="I1423" s="4">
        <f>tussenblad!Q1412</f>
        <v>0</v>
      </c>
      <c r="J1423" s="26">
        <f>tussenblad!R1412</f>
        <v>0</v>
      </c>
      <c r="K1423" s="4">
        <f>IF(tussenblad!$F1412="HC","",tussenblad!F1412)</f>
        <v>0</v>
      </c>
      <c r="L1423" s="4">
        <f>IF(tussenblad!$F1412="HC",1,0)</f>
        <v>0</v>
      </c>
      <c r="M1423" s="4" t="str">
        <f>IF(tussenblad!V1412="Uit",2,"")</f>
        <v/>
      </c>
      <c r="N1423" s="4">
        <f>tussenblad!W1412</f>
        <v>0</v>
      </c>
      <c r="O1423" s="4">
        <f>tussenblad!BV1412</f>
        <v>0</v>
      </c>
      <c r="P1423" s="4">
        <f>tussenblad!BW1412</f>
        <v>0</v>
      </c>
      <c r="Q1423" s="4">
        <f>tussenblad!BX1412</f>
        <v>0</v>
      </c>
      <c r="R1423" s="4">
        <f>tussenblad!BY1412</f>
        <v>0</v>
      </c>
      <c r="S1423" s="4">
        <f>tussenblad!BZ1412</f>
        <v>0</v>
      </c>
      <c r="T1423" s="4">
        <f>tussenblad!CA1412</f>
        <v>0</v>
      </c>
      <c r="U1423" s="4">
        <f>tussenblad!CB1412</f>
        <v>0</v>
      </c>
      <c r="V1423" s="4">
        <f>tussenblad!CC1412</f>
        <v>0</v>
      </c>
      <c r="W1423" s="4" t="s">
        <v>94</v>
      </c>
      <c r="X1423" s="4" t="s">
        <v>94</v>
      </c>
      <c r="Y1423" s="4" t="s">
        <v>94</v>
      </c>
      <c r="Z1423" s="4" t="s">
        <v>95</v>
      </c>
      <c r="AA1423" s="4" t="s">
        <v>95</v>
      </c>
      <c r="AB1423" s="4" t="s">
        <v>95</v>
      </c>
      <c r="AC1423" s="4" t="s">
        <v>91</v>
      </c>
      <c r="AD1423" s="4" t="s">
        <v>91</v>
      </c>
      <c r="AE1423" s="4">
        <v>0</v>
      </c>
      <c r="AF1423" s="4">
        <v>0</v>
      </c>
      <c r="AG1423" s="4">
        <f>tussenblad!J1412</f>
        <v>0</v>
      </c>
      <c r="AH1423" s="4">
        <f>tussenblad!I1412</f>
        <v>0</v>
      </c>
    </row>
    <row r="1424" spans="1:34" x14ac:dyDescent="0.2">
      <c r="A1424" s="4" t="s">
        <v>93</v>
      </c>
      <c r="B1424" s="4" t="str">
        <f>IF(C1424=0,"&lt;BLANK&gt;",Basisgegevens!$F$3)</f>
        <v>&lt;BLANK&gt;</v>
      </c>
      <c r="C1424" s="4">
        <f>tussenblad!E1413</f>
        <v>0</v>
      </c>
      <c r="D1424" s="4">
        <f>tussenblad!H1413</f>
        <v>0</v>
      </c>
      <c r="E1424" s="25">
        <f>tussenblad!N1413</f>
        <v>0</v>
      </c>
      <c r="F1424" s="4">
        <f>tussenblad!O1413</f>
        <v>0</v>
      </c>
      <c r="G1424" s="4">
        <f>tussenblad!P1413</f>
        <v>0</v>
      </c>
      <c r="H1424" s="25">
        <f>tussenblad!BT1413</f>
        <v>0</v>
      </c>
      <c r="I1424" s="4">
        <f>tussenblad!Q1413</f>
        <v>0</v>
      </c>
      <c r="J1424" s="26">
        <f>tussenblad!R1413</f>
        <v>0</v>
      </c>
      <c r="K1424" s="4">
        <f>IF(tussenblad!$F1413="HC","",tussenblad!F1413)</f>
        <v>0</v>
      </c>
      <c r="L1424" s="4">
        <f>IF(tussenblad!$F1413="HC",1,0)</f>
        <v>0</v>
      </c>
      <c r="M1424" s="4" t="str">
        <f>IF(tussenblad!V1413="Uit",2,"")</f>
        <v/>
      </c>
      <c r="N1424" s="4">
        <f>tussenblad!W1413</f>
        <v>0</v>
      </c>
      <c r="O1424" s="4">
        <f>tussenblad!BV1413</f>
        <v>0</v>
      </c>
      <c r="P1424" s="4">
        <f>tussenblad!BW1413</f>
        <v>0</v>
      </c>
      <c r="Q1424" s="4">
        <f>tussenblad!BX1413</f>
        <v>0</v>
      </c>
      <c r="R1424" s="4">
        <f>tussenblad!BY1413</f>
        <v>0</v>
      </c>
      <c r="S1424" s="4">
        <f>tussenblad!BZ1413</f>
        <v>0</v>
      </c>
      <c r="T1424" s="4">
        <f>tussenblad!CA1413</f>
        <v>0</v>
      </c>
      <c r="U1424" s="4">
        <f>tussenblad!CB1413</f>
        <v>0</v>
      </c>
      <c r="V1424" s="4">
        <f>tussenblad!CC1413</f>
        <v>0</v>
      </c>
      <c r="W1424" s="4" t="s">
        <v>94</v>
      </c>
      <c r="X1424" s="4" t="s">
        <v>94</v>
      </c>
      <c r="Y1424" s="4" t="s">
        <v>94</v>
      </c>
      <c r="Z1424" s="4" t="s">
        <v>95</v>
      </c>
      <c r="AA1424" s="4" t="s">
        <v>95</v>
      </c>
      <c r="AB1424" s="4" t="s">
        <v>95</v>
      </c>
      <c r="AC1424" s="4" t="s">
        <v>91</v>
      </c>
      <c r="AD1424" s="4" t="s">
        <v>91</v>
      </c>
      <c r="AE1424" s="4">
        <v>0</v>
      </c>
      <c r="AF1424" s="4">
        <v>0</v>
      </c>
      <c r="AG1424" s="4">
        <f>tussenblad!J1413</f>
        <v>0</v>
      </c>
      <c r="AH1424" s="4">
        <f>tussenblad!I1413</f>
        <v>0</v>
      </c>
    </row>
    <row r="1425" spans="1:34" x14ac:dyDescent="0.2">
      <c r="A1425" s="4" t="s">
        <v>93</v>
      </c>
      <c r="B1425" s="4" t="str">
        <f>IF(C1425=0,"&lt;BLANK&gt;",Basisgegevens!$F$3)</f>
        <v>&lt;BLANK&gt;</v>
      </c>
      <c r="C1425" s="4">
        <f>tussenblad!E1414</f>
        <v>0</v>
      </c>
      <c r="D1425" s="4">
        <f>tussenblad!H1414</f>
        <v>0</v>
      </c>
      <c r="E1425" s="25">
        <f>tussenblad!N1414</f>
        <v>0</v>
      </c>
      <c r="F1425" s="4">
        <f>tussenblad!O1414</f>
        <v>0</v>
      </c>
      <c r="G1425" s="4">
        <f>tussenblad!P1414</f>
        <v>0</v>
      </c>
      <c r="H1425" s="25">
        <f>tussenblad!BT1414</f>
        <v>0</v>
      </c>
      <c r="I1425" s="4">
        <f>tussenblad!Q1414</f>
        <v>0</v>
      </c>
      <c r="J1425" s="26">
        <f>tussenblad!R1414</f>
        <v>0</v>
      </c>
      <c r="K1425" s="4">
        <f>IF(tussenblad!$F1414="HC","",tussenblad!F1414)</f>
        <v>0</v>
      </c>
      <c r="L1425" s="4">
        <f>IF(tussenblad!$F1414="HC",1,0)</f>
        <v>0</v>
      </c>
      <c r="M1425" s="4" t="str">
        <f>IF(tussenblad!V1414="Uit",2,"")</f>
        <v/>
      </c>
      <c r="N1425" s="4">
        <f>tussenblad!W1414</f>
        <v>0</v>
      </c>
      <c r="O1425" s="4">
        <f>tussenblad!BV1414</f>
        <v>0</v>
      </c>
      <c r="P1425" s="4">
        <f>tussenblad!BW1414</f>
        <v>0</v>
      </c>
      <c r="Q1425" s="4">
        <f>tussenblad!BX1414</f>
        <v>0</v>
      </c>
      <c r="R1425" s="4">
        <f>tussenblad!BY1414</f>
        <v>0</v>
      </c>
      <c r="S1425" s="4">
        <f>tussenblad!BZ1414</f>
        <v>0</v>
      </c>
      <c r="T1425" s="4">
        <f>tussenblad!CA1414</f>
        <v>0</v>
      </c>
      <c r="U1425" s="4">
        <f>tussenblad!CB1414</f>
        <v>0</v>
      </c>
      <c r="V1425" s="4">
        <f>tussenblad!CC1414</f>
        <v>0</v>
      </c>
      <c r="W1425" s="4" t="s">
        <v>94</v>
      </c>
      <c r="X1425" s="4" t="s">
        <v>94</v>
      </c>
      <c r="Y1425" s="4" t="s">
        <v>94</v>
      </c>
      <c r="Z1425" s="4" t="s">
        <v>95</v>
      </c>
      <c r="AA1425" s="4" t="s">
        <v>95</v>
      </c>
      <c r="AB1425" s="4" t="s">
        <v>95</v>
      </c>
      <c r="AC1425" s="4" t="s">
        <v>91</v>
      </c>
      <c r="AD1425" s="4" t="s">
        <v>91</v>
      </c>
      <c r="AE1425" s="4">
        <v>0</v>
      </c>
      <c r="AF1425" s="4">
        <v>0</v>
      </c>
      <c r="AG1425" s="4">
        <f>tussenblad!J1414</f>
        <v>0</v>
      </c>
      <c r="AH1425" s="4">
        <f>tussenblad!I1414</f>
        <v>0</v>
      </c>
    </row>
    <row r="1426" spans="1:34" x14ac:dyDescent="0.2">
      <c r="A1426" s="4" t="s">
        <v>93</v>
      </c>
      <c r="B1426" s="4" t="str">
        <f>IF(C1426=0,"&lt;BLANK&gt;",Basisgegevens!$F$3)</f>
        <v>&lt;BLANK&gt;</v>
      </c>
      <c r="C1426" s="4">
        <f>tussenblad!E1415</f>
        <v>0</v>
      </c>
      <c r="D1426" s="4">
        <f>tussenblad!H1415</f>
        <v>0</v>
      </c>
      <c r="E1426" s="25">
        <f>tussenblad!N1415</f>
        <v>0</v>
      </c>
      <c r="F1426" s="4">
        <f>tussenblad!O1415</f>
        <v>0</v>
      </c>
      <c r="G1426" s="4">
        <f>tussenblad!P1415</f>
        <v>0</v>
      </c>
      <c r="H1426" s="25">
        <f>tussenblad!BT1415</f>
        <v>0</v>
      </c>
      <c r="I1426" s="4">
        <f>tussenblad!Q1415</f>
        <v>0</v>
      </c>
      <c r="J1426" s="26">
        <f>tussenblad!R1415</f>
        <v>0</v>
      </c>
      <c r="K1426" s="4">
        <f>IF(tussenblad!$F1415="HC","",tussenblad!F1415)</f>
        <v>0</v>
      </c>
      <c r="L1426" s="4">
        <f>IF(tussenblad!$F1415="HC",1,0)</f>
        <v>0</v>
      </c>
      <c r="M1426" s="4" t="str">
        <f>IF(tussenblad!V1415="Uit",2,"")</f>
        <v/>
      </c>
      <c r="N1426" s="4">
        <f>tussenblad!W1415</f>
        <v>0</v>
      </c>
      <c r="O1426" s="4">
        <f>tussenblad!BV1415</f>
        <v>0</v>
      </c>
      <c r="P1426" s="4">
        <f>tussenblad!BW1415</f>
        <v>0</v>
      </c>
      <c r="Q1426" s="4">
        <f>tussenblad!BX1415</f>
        <v>0</v>
      </c>
      <c r="R1426" s="4">
        <f>tussenblad!BY1415</f>
        <v>0</v>
      </c>
      <c r="S1426" s="4">
        <f>tussenblad!BZ1415</f>
        <v>0</v>
      </c>
      <c r="T1426" s="4">
        <f>tussenblad!CA1415</f>
        <v>0</v>
      </c>
      <c r="U1426" s="4">
        <f>tussenblad!CB1415</f>
        <v>0</v>
      </c>
      <c r="V1426" s="4">
        <f>tussenblad!CC1415</f>
        <v>0</v>
      </c>
      <c r="W1426" s="4" t="s">
        <v>94</v>
      </c>
      <c r="X1426" s="4" t="s">
        <v>94</v>
      </c>
      <c r="Y1426" s="4" t="s">
        <v>94</v>
      </c>
      <c r="Z1426" s="4" t="s">
        <v>95</v>
      </c>
      <c r="AA1426" s="4" t="s">
        <v>95</v>
      </c>
      <c r="AB1426" s="4" t="s">
        <v>95</v>
      </c>
      <c r="AC1426" s="4" t="s">
        <v>91</v>
      </c>
      <c r="AD1426" s="4" t="s">
        <v>91</v>
      </c>
      <c r="AE1426" s="4">
        <v>0</v>
      </c>
      <c r="AF1426" s="4">
        <v>0</v>
      </c>
      <c r="AG1426" s="4">
        <f>tussenblad!J1415</f>
        <v>0</v>
      </c>
      <c r="AH1426" s="4">
        <f>tussenblad!I1415</f>
        <v>0</v>
      </c>
    </row>
    <row r="1427" spans="1:34" x14ac:dyDescent="0.2">
      <c r="A1427" s="4" t="s">
        <v>93</v>
      </c>
      <c r="B1427" s="4" t="str">
        <f>IF(C1427=0,"&lt;BLANK&gt;",Basisgegevens!$F$3)</f>
        <v>&lt;BLANK&gt;</v>
      </c>
      <c r="C1427" s="4">
        <f>tussenblad!E1416</f>
        <v>0</v>
      </c>
      <c r="D1427" s="4">
        <f>tussenblad!H1416</f>
        <v>0</v>
      </c>
      <c r="E1427" s="25">
        <f>tussenblad!N1416</f>
        <v>0</v>
      </c>
      <c r="F1427" s="4">
        <f>tussenblad!O1416</f>
        <v>0</v>
      </c>
      <c r="G1427" s="4">
        <f>tussenblad!P1416</f>
        <v>0</v>
      </c>
      <c r="H1427" s="25">
        <f>tussenblad!BT1416</f>
        <v>0</v>
      </c>
      <c r="I1427" s="4">
        <f>tussenblad!Q1416</f>
        <v>0</v>
      </c>
      <c r="J1427" s="26">
        <f>tussenblad!R1416</f>
        <v>0</v>
      </c>
      <c r="K1427" s="4">
        <f>IF(tussenblad!$F1416="HC","",tussenblad!F1416)</f>
        <v>0</v>
      </c>
      <c r="L1427" s="4">
        <f>IF(tussenblad!$F1416="HC",1,0)</f>
        <v>0</v>
      </c>
      <c r="M1427" s="4" t="str">
        <f>IF(tussenblad!V1416="Uit",2,"")</f>
        <v/>
      </c>
      <c r="N1427" s="4">
        <f>tussenblad!W1416</f>
        <v>0</v>
      </c>
      <c r="O1427" s="4">
        <f>tussenblad!BV1416</f>
        <v>0</v>
      </c>
      <c r="P1427" s="4">
        <f>tussenblad!BW1416</f>
        <v>0</v>
      </c>
      <c r="Q1427" s="4">
        <f>tussenblad!BX1416</f>
        <v>0</v>
      </c>
      <c r="R1427" s="4">
        <f>tussenblad!BY1416</f>
        <v>0</v>
      </c>
      <c r="S1427" s="4">
        <f>tussenblad!BZ1416</f>
        <v>0</v>
      </c>
      <c r="T1427" s="4">
        <f>tussenblad!CA1416</f>
        <v>0</v>
      </c>
      <c r="U1427" s="4">
        <f>tussenblad!CB1416</f>
        <v>0</v>
      </c>
      <c r="V1427" s="4">
        <f>tussenblad!CC1416</f>
        <v>0</v>
      </c>
      <c r="W1427" s="4" t="s">
        <v>94</v>
      </c>
      <c r="X1427" s="4" t="s">
        <v>94</v>
      </c>
      <c r="Y1427" s="4" t="s">
        <v>94</v>
      </c>
      <c r="Z1427" s="4" t="s">
        <v>95</v>
      </c>
      <c r="AA1427" s="4" t="s">
        <v>95</v>
      </c>
      <c r="AB1427" s="4" t="s">
        <v>95</v>
      </c>
      <c r="AC1427" s="4" t="s">
        <v>91</v>
      </c>
      <c r="AD1427" s="4" t="s">
        <v>91</v>
      </c>
      <c r="AE1427" s="4">
        <v>0</v>
      </c>
      <c r="AF1427" s="4">
        <v>0</v>
      </c>
      <c r="AG1427" s="4">
        <f>tussenblad!J1416</f>
        <v>0</v>
      </c>
      <c r="AH1427" s="4">
        <f>tussenblad!I1416</f>
        <v>0</v>
      </c>
    </row>
    <row r="1428" spans="1:34" x14ac:dyDescent="0.2">
      <c r="A1428" s="4" t="s">
        <v>93</v>
      </c>
      <c r="B1428" s="4" t="str">
        <f>IF(C1428=0,"&lt;BLANK&gt;",Basisgegevens!$F$3)</f>
        <v>&lt;BLANK&gt;</v>
      </c>
      <c r="C1428" s="4">
        <f>tussenblad!E1417</f>
        <v>0</v>
      </c>
      <c r="D1428" s="4">
        <f>tussenblad!H1417</f>
        <v>0</v>
      </c>
      <c r="E1428" s="25">
        <f>tussenblad!N1417</f>
        <v>0</v>
      </c>
      <c r="F1428" s="4">
        <f>tussenblad!O1417</f>
        <v>0</v>
      </c>
      <c r="G1428" s="4">
        <f>tussenblad!P1417</f>
        <v>0</v>
      </c>
      <c r="H1428" s="25">
        <f>tussenblad!BT1417</f>
        <v>0</v>
      </c>
      <c r="I1428" s="4">
        <f>tussenblad!Q1417</f>
        <v>0</v>
      </c>
      <c r="J1428" s="26">
        <f>tussenblad!R1417</f>
        <v>0</v>
      </c>
      <c r="K1428" s="4">
        <f>IF(tussenblad!$F1417="HC","",tussenblad!F1417)</f>
        <v>0</v>
      </c>
      <c r="L1428" s="4">
        <f>IF(tussenblad!$F1417="HC",1,0)</f>
        <v>0</v>
      </c>
      <c r="M1428" s="4" t="str">
        <f>IF(tussenblad!V1417="Uit",2,"")</f>
        <v/>
      </c>
      <c r="N1428" s="4">
        <f>tussenblad!W1417</f>
        <v>0</v>
      </c>
      <c r="O1428" s="4">
        <f>tussenblad!BV1417</f>
        <v>0</v>
      </c>
      <c r="P1428" s="4">
        <f>tussenblad!BW1417</f>
        <v>0</v>
      </c>
      <c r="Q1428" s="4">
        <f>tussenblad!BX1417</f>
        <v>0</v>
      </c>
      <c r="R1428" s="4">
        <f>tussenblad!BY1417</f>
        <v>0</v>
      </c>
      <c r="S1428" s="4">
        <f>tussenblad!BZ1417</f>
        <v>0</v>
      </c>
      <c r="T1428" s="4">
        <f>tussenblad!CA1417</f>
        <v>0</v>
      </c>
      <c r="U1428" s="4">
        <f>tussenblad!CB1417</f>
        <v>0</v>
      </c>
      <c r="V1428" s="4">
        <f>tussenblad!CC1417</f>
        <v>0</v>
      </c>
      <c r="W1428" s="4" t="s">
        <v>94</v>
      </c>
      <c r="X1428" s="4" t="s">
        <v>94</v>
      </c>
      <c r="Y1428" s="4" t="s">
        <v>94</v>
      </c>
      <c r="Z1428" s="4" t="s">
        <v>95</v>
      </c>
      <c r="AA1428" s="4" t="s">
        <v>95</v>
      </c>
      <c r="AB1428" s="4" t="s">
        <v>95</v>
      </c>
      <c r="AC1428" s="4" t="s">
        <v>91</v>
      </c>
      <c r="AD1428" s="4" t="s">
        <v>91</v>
      </c>
      <c r="AE1428" s="4">
        <v>0</v>
      </c>
      <c r="AF1428" s="4">
        <v>0</v>
      </c>
      <c r="AG1428" s="4">
        <f>tussenblad!J1417</f>
        <v>0</v>
      </c>
      <c r="AH1428" s="4">
        <f>tussenblad!I1417</f>
        <v>0</v>
      </c>
    </row>
    <row r="1429" spans="1:34" x14ac:dyDescent="0.2">
      <c r="A1429" s="4" t="s">
        <v>93</v>
      </c>
      <c r="B1429" s="4" t="str">
        <f>IF(C1429=0,"&lt;BLANK&gt;",Basisgegevens!$F$3)</f>
        <v>&lt;BLANK&gt;</v>
      </c>
      <c r="C1429" s="4">
        <f>tussenblad!E1418</f>
        <v>0</v>
      </c>
      <c r="D1429" s="4">
        <f>tussenblad!H1418</f>
        <v>0</v>
      </c>
      <c r="E1429" s="25">
        <f>tussenblad!N1418</f>
        <v>0</v>
      </c>
      <c r="F1429" s="4">
        <f>tussenblad!O1418</f>
        <v>0</v>
      </c>
      <c r="G1429" s="4">
        <f>tussenblad!P1418</f>
        <v>0</v>
      </c>
      <c r="H1429" s="25">
        <f>tussenblad!BT1418</f>
        <v>0</v>
      </c>
      <c r="I1429" s="4">
        <f>tussenblad!Q1418</f>
        <v>0</v>
      </c>
      <c r="J1429" s="26">
        <f>tussenblad!R1418</f>
        <v>0</v>
      </c>
      <c r="K1429" s="4">
        <f>IF(tussenblad!$F1418="HC","",tussenblad!F1418)</f>
        <v>0</v>
      </c>
      <c r="L1429" s="4">
        <f>IF(tussenblad!$F1418="HC",1,0)</f>
        <v>0</v>
      </c>
      <c r="M1429" s="4" t="str">
        <f>IF(tussenblad!V1418="Uit",2,"")</f>
        <v/>
      </c>
      <c r="N1429" s="4">
        <f>tussenblad!W1418</f>
        <v>0</v>
      </c>
      <c r="O1429" s="4">
        <f>tussenblad!BV1418</f>
        <v>0</v>
      </c>
      <c r="P1429" s="4">
        <f>tussenblad!BW1418</f>
        <v>0</v>
      </c>
      <c r="Q1429" s="4">
        <f>tussenblad!BX1418</f>
        <v>0</v>
      </c>
      <c r="R1429" s="4">
        <f>tussenblad!BY1418</f>
        <v>0</v>
      </c>
      <c r="S1429" s="4">
        <f>tussenblad!BZ1418</f>
        <v>0</v>
      </c>
      <c r="T1429" s="4">
        <f>tussenblad!CA1418</f>
        <v>0</v>
      </c>
      <c r="U1429" s="4">
        <f>tussenblad!CB1418</f>
        <v>0</v>
      </c>
      <c r="V1429" s="4">
        <f>tussenblad!CC1418</f>
        <v>0</v>
      </c>
      <c r="W1429" s="4" t="s">
        <v>94</v>
      </c>
      <c r="X1429" s="4" t="s">
        <v>94</v>
      </c>
      <c r="Y1429" s="4" t="s">
        <v>94</v>
      </c>
      <c r="Z1429" s="4" t="s">
        <v>95</v>
      </c>
      <c r="AA1429" s="4" t="s">
        <v>95</v>
      </c>
      <c r="AB1429" s="4" t="s">
        <v>95</v>
      </c>
      <c r="AC1429" s="4" t="s">
        <v>91</v>
      </c>
      <c r="AD1429" s="4" t="s">
        <v>91</v>
      </c>
      <c r="AE1429" s="4">
        <v>0</v>
      </c>
      <c r="AF1429" s="4">
        <v>0</v>
      </c>
      <c r="AG1429" s="4">
        <f>tussenblad!J1418</f>
        <v>0</v>
      </c>
      <c r="AH1429" s="4">
        <f>tussenblad!I1418</f>
        <v>0</v>
      </c>
    </row>
    <row r="1430" spans="1:34" x14ac:dyDescent="0.2">
      <c r="A1430" s="4" t="s">
        <v>93</v>
      </c>
      <c r="B1430" s="4" t="str">
        <f>IF(C1430=0,"&lt;BLANK&gt;",Basisgegevens!$F$3)</f>
        <v>&lt;BLANK&gt;</v>
      </c>
      <c r="C1430" s="4">
        <f>tussenblad!E1419</f>
        <v>0</v>
      </c>
      <c r="D1430" s="4">
        <f>tussenblad!H1419</f>
        <v>0</v>
      </c>
      <c r="E1430" s="25">
        <f>tussenblad!N1419</f>
        <v>0</v>
      </c>
      <c r="F1430" s="4">
        <f>tussenblad!O1419</f>
        <v>0</v>
      </c>
      <c r="G1430" s="4">
        <f>tussenblad!P1419</f>
        <v>0</v>
      </c>
      <c r="H1430" s="25">
        <f>tussenblad!BT1419</f>
        <v>0</v>
      </c>
      <c r="I1430" s="4">
        <f>tussenblad!Q1419</f>
        <v>0</v>
      </c>
      <c r="J1430" s="26">
        <f>tussenblad!R1419</f>
        <v>0</v>
      </c>
      <c r="K1430" s="4">
        <f>IF(tussenblad!$F1419="HC","",tussenblad!F1419)</f>
        <v>0</v>
      </c>
      <c r="L1430" s="4">
        <f>IF(tussenblad!$F1419="HC",1,0)</f>
        <v>0</v>
      </c>
      <c r="M1430" s="4" t="str">
        <f>IF(tussenblad!V1419="Uit",2,"")</f>
        <v/>
      </c>
      <c r="N1430" s="4">
        <f>tussenblad!W1419</f>
        <v>0</v>
      </c>
      <c r="O1430" s="4">
        <f>tussenblad!BV1419</f>
        <v>0</v>
      </c>
      <c r="P1430" s="4">
        <f>tussenblad!BW1419</f>
        <v>0</v>
      </c>
      <c r="Q1430" s="4">
        <f>tussenblad!BX1419</f>
        <v>0</v>
      </c>
      <c r="R1430" s="4">
        <f>tussenblad!BY1419</f>
        <v>0</v>
      </c>
      <c r="S1430" s="4">
        <f>tussenblad!BZ1419</f>
        <v>0</v>
      </c>
      <c r="T1430" s="4">
        <f>tussenblad!CA1419</f>
        <v>0</v>
      </c>
      <c r="U1430" s="4">
        <f>tussenblad!CB1419</f>
        <v>0</v>
      </c>
      <c r="V1430" s="4">
        <f>tussenblad!CC1419</f>
        <v>0</v>
      </c>
      <c r="W1430" s="4" t="s">
        <v>94</v>
      </c>
      <c r="X1430" s="4" t="s">
        <v>94</v>
      </c>
      <c r="Y1430" s="4" t="s">
        <v>94</v>
      </c>
      <c r="Z1430" s="4" t="s">
        <v>95</v>
      </c>
      <c r="AA1430" s="4" t="s">
        <v>95</v>
      </c>
      <c r="AB1430" s="4" t="s">
        <v>95</v>
      </c>
      <c r="AC1430" s="4" t="s">
        <v>91</v>
      </c>
      <c r="AD1430" s="4" t="s">
        <v>91</v>
      </c>
      <c r="AE1430" s="4">
        <v>0</v>
      </c>
      <c r="AF1430" s="4">
        <v>0</v>
      </c>
      <c r="AG1430" s="4">
        <f>tussenblad!J1419</f>
        <v>0</v>
      </c>
      <c r="AH1430" s="4">
        <f>tussenblad!I1419</f>
        <v>0</v>
      </c>
    </row>
    <row r="1431" spans="1:34" x14ac:dyDescent="0.2">
      <c r="A1431" s="4" t="s">
        <v>93</v>
      </c>
      <c r="B1431" s="4" t="str">
        <f>IF(C1431=0,"&lt;BLANK&gt;",Basisgegevens!$F$3)</f>
        <v>&lt;BLANK&gt;</v>
      </c>
      <c r="C1431" s="4">
        <f>tussenblad!E1420</f>
        <v>0</v>
      </c>
      <c r="D1431" s="4">
        <f>tussenblad!H1420</f>
        <v>0</v>
      </c>
      <c r="E1431" s="25">
        <f>tussenblad!N1420</f>
        <v>0</v>
      </c>
      <c r="F1431" s="4">
        <f>tussenblad!O1420</f>
        <v>0</v>
      </c>
      <c r="G1431" s="4">
        <f>tussenblad!P1420</f>
        <v>0</v>
      </c>
      <c r="H1431" s="25">
        <f>tussenblad!BT1420</f>
        <v>0</v>
      </c>
      <c r="I1431" s="4">
        <f>tussenblad!Q1420</f>
        <v>0</v>
      </c>
      <c r="J1431" s="26">
        <f>tussenblad!R1420</f>
        <v>0</v>
      </c>
      <c r="K1431" s="4">
        <f>IF(tussenblad!$F1420="HC","",tussenblad!F1420)</f>
        <v>0</v>
      </c>
      <c r="L1431" s="4">
        <f>IF(tussenblad!$F1420="HC",1,0)</f>
        <v>0</v>
      </c>
      <c r="M1431" s="4" t="str">
        <f>IF(tussenblad!V1420="Uit",2,"")</f>
        <v/>
      </c>
      <c r="N1431" s="4">
        <f>tussenblad!W1420</f>
        <v>0</v>
      </c>
      <c r="O1431" s="4">
        <f>tussenblad!BV1420</f>
        <v>0</v>
      </c>
      <c r="P1431" s="4">
        <f>tussenblad!BW1420</f>
        <v>0</v>
      </c>
      <c r="Q1431" s="4">
        <f>tussenblad!BX1420</f>
        <v>0</v>
      </c>
      <c r="R1431" s="4">
        <f>tussenblad!BY1420</f>
        <v>0</v>
      </c>
      <c r="S1431" s="4">
        <f>tussenblad!BZ1420</f>
        <v>0</v>
      </c>
      <c r="T1431" s="4">
        <f>tussenblad!CA1420</f>
        <v>0</v>
      </c>
      <c r="U1431" s="4">
        <f>tussenblad!CB1420</f>
        <v>0</v>
      </c>
      <c r="V1431" s="4">
        <f>tussenblad!CC1420</f>
        <v>0</v>
      </c>
      <c r="W1431" s="4" t="s">
        <v>94</v>
      </c>
      <c r="X1431" s="4" t="s">
        <v>94</v>
      </c>
      <c r="Y1431" s="4" t="s">
        <v>94</v>
      </c>
      <c r="Z1431" s="4" t="s">
        <v>95</v>
      </c>
      <c r="AA1431" s="4" t="s">
        <v>95</v>
      </c>
      <c r="AB1431" s="4" t="s">
        <v>95</v>
      </c>
      <c r="AC1431" s="4" t="s">
        <v>91</v>
      </c>
      <c r="AD1431" s="4" t="s">
        <v>91</v>
      </c>
      <c r="AE1431" s="4">
        <v>0</v>
      </c>
      <c r="AF1431" s="4">
        <v>0</v>
      </c>
      <c r="AG1431" s="4">
        <f>tussenblad!J1420</f>
        <v>0</v>
      </c>
      <c r="AH1431" s="4">
        <f>tussenblad!I1420</f>
        <v>0</v>
      </c>
    </row>
    <row r="1432" spans="1:34" x14ac:dyDescent="0.2">
      <c r="A1432" s="4" t="s">
        <v>93</v>
      </c>
      <c r="B1432" s="4" t="str">
        <f>IF(C1432=0,"&lt;BLANK&gt;",Basisgegevens!$F$3)</f>
        <v>&lt;BLANK&gt;</v>
      </c>
      <c r="C1432" s="4">
        <f>tussenblad!E1421</f>
        <v>0</v>
      </c>
      <c r="D1432" s="4">
        <f>tussenblad!H1421</f>
        <v>0</v>
      </c>
      <c r="E1432" s="25">
        <f>tussenblad!N1421</f>
        <v>0</v>
      </c>
      <c r="F1432" s="4">
        <f>tussenblad!O1421</f>
        <v>0</v>
      </c>
      <c r="G1432" s="4">
        <f>tussenblad!P1421</f>
        <v>0</v>
      </c>
      <c r="H1432" s="25">
        <f>tussenblad!BT1421</f>
        <v>0</v>
      </c>
      <c r="I1432" s="4">
        <f>tussenblad!Q1421</f>
        <v>0</v>
      </c>
      <c r="J1432" s="26">
        <f>tussenblad!R1421</f>
        <v>0</v>
      </c>
      <c r="K1432" s="4">
        <f>IF(tussenblad!$F1421="HC","",tussenblad!F1421)</f>
        <v>0</v>
      </c>
      <c r="L1432" s="4">
        <f>IF(tussenblad!$F1421="HC",1,0)</f>
        <v>0</v>
      </c>
      <c r="M1432" s="4" t="str">
        <f>IF(tussenblad!V1421="Uit",2,"")</f>
        <v/>
      </c>
      <c r="N1432" s="4">
        <f>tussenblad!W1421</f>
        <v>0</v>
      </c>
      <c r="O1432" s="4">
        <f>tussenblad!BV1421</f>
        <v>0</v>
      </c>
      <c r="P1432" s="4">
        <f>tussenblad!BW1421</f>
        <v>0</v>
      </c>
      <c r="Q1432" s="4">
        <f>tussenblad!BX1421</f>
        <v>0</v>
      </c>
      <c r="R1432" s="4">
        <f>tussenblad!BY1421</f>
        <v>0</v>
      </c>
      <c r="S1432" s="4">
        <f>tussenblad!BZ1421</f>
        <v>0</v>
      </c>
      <c r="T1432" s="4">
        <f>tussenblad!CA1421</f>
        <v>0</v>
      </c>
      <c r="U1432" s="4">
        <f>tussenblad!CB1421</f>
        <v>0</v>
      </c>
      <c r="V1432" s="4">
        <f>tussenblad!CC1421</f>
        <v>0</v>
      </c>
      <c r="W1432" s="4" t="s">
        <v>94</v>
      </c>
      <c r="X1432" s="4" t="s">
        <v>94</v>
      </c>
      <c r="Y1432" s="4" t="s">
        <v>94</v>
      </c>
      <c r="Z1432" s="4" t="s">
        <v>95</v>
      </c>
      <c r="AA1432" s="4" t="s">
        <v>95</v>
      </c>
      <c r="AB1432" s="4" t="s">
        <v>95</v>
      </c>
      <c r="AC1432" s="4" t="s">
        <v>91</v>
      </c>
      <c r="AD1432" s="4" t="s">
        <v>91</v>
      </c>
      <c r="AE1432" s="4">
        <v>0</v>
      </c>
      <c r="AF1432" s="4">
        <v>0</v>
      </c>
      <c r="AG1432" s="4">
        <f>tussenblad!J1421</f>
        <v>0</v>
      </c>
      <c r="AH1432" s="4">
        <f>tussenblad!I1421</f>
        <v>0</v>
      </c>
    </row>
    <row r="1433" spans="1:34" x14ac:dyDescent="0.2">
      <c r="A1433" s="4" t="s">
        <v>93</v>
      </c>
      <c r="B1433" s="4" t="str">
        <f>IF(C1433=0,"&lt;BLANK&gt;",Basisgegevens!$F$3)</f>
        <v>&lt;BLANK&gt;</v>
      </c>
      <c r="C1433" s="4">
        <f>tussenblad!E1422</f>
        <v>0</v>
      </c>
      <c r="D1433" s="4">
        <f>tussenblad!H1422</f>
        <v>0</v>
      </c>
      <c r="E1433" s="25">
        <f>tussenblad!N1422</f>
        <v>0</v>
      </c>
      <c r="F1433" s="4">
        <f>tussenblad!O1422</f>
        <v>0</v>
      </c>
      <c r="G1433" s="4">
        <f>tussenblad!P1422</f>
        <v>0</v>
      </c>
      <c r="H1433" s="25">
        <f>tussenblad!BT1422</f>
        <v>0</v>
      </c>
      <c r="I1433" s="4">
        <f>tussenblad!Q1422</f>
        <v>0</v>
      </c>
      <c r="J1433" s="26">
        <f>tussenblad!R1422</f>
        <v>0</v>
      </c>
      <c r="K1433" s="4">
        <f>IF(tussenblad!$F1422="HC","",tussenblad!F1422)</f>
        <v>0</v>
      </c>
      <c r="L1433" s="4">
        <f>IF(tussenblad!$F1422="HC",1,0)</f>
        <v>0</v>
      </c>
      <c r="M1433" s="4" t="str">
        <f>IF(tussenblad!V1422="Uit",2,"")</f>
        <v/>
      </c>
      <c r="N1433" s="4">
        <f>tussenblad!W1422</f>
        <v>0</v>
      </c>
      <c r="O1433" s="4">
        <f>tussenblad!BV1422</f>
        <v>0</v>
      </c>
      <c r="P1433" s="4">
        <f>tussenblad!BW1422</f>
        <v>0</v>
      </c>
      <c r="Q1433" s="4">
        <f>tussenblad!BX1422</f>
        <v>0</v>
      </c>
      <c r="R1433" s="4">
        <f>tussenblad!BY1422</f>
        <v>0</v>
      </c>
      <c r="S1433" s="4">
        <f>tussenblad!BZ1422</f>
        <v>0</v>
      </c>
      <c r="T1433" s="4">
        <f>tussenblad!CA1422</f>
        <v>0</v>
      </c>
      <c r="U1433" s="4">
        <f>tussenblad!CB1422</f>
        <v>0</v>
      </c>
      <c r="V1433" s="4">
        <f>tussenblad!CC1422</f>
        <v>0</v>
      </c>
      <c r="W1433" s="4" t="s">
        <v>94</v>
      </c>
      <c r="X1433" s="4" t="s">
        <v>94</v>
      </c>
      <c r="Y1433" s="4" t="s">
        <v>94</v>
      </c>
      <c r="Z1433" s="4" t="s">
        <v>95</v>
      </c>
      <c r="AA1433" s="4" t="s">
        <v>95</v>
      </c>
      <c r="AB1433" s="4" t="s">
        <v>95</v>
      </c>
      <c r="AC1433" s="4" t="s">
        <v>91</v>
      </c>
      <c r="AD1433" s="4" t="s">
        <v>91</v>
      </c>
      <c r="AE1433" s="4">
        <v>0</v>
      </c>
      <c r="AF1433" s="4">
        <v>0</v>
      </c>
      <c r="AG1433" s="4">
        <f>tussenblad!J1422</f>
        <v>0</v>
      </c>
      <c r="AH1433" s="4">
        <f>tussenblad!I1422</f>
        <v>0</v>
      </c>
    </row>
    <row r="1434" spans="1:34" x14ac:dyDescent="0.2">
      <c r="A1434" s="4" t="s">
        <v>93</v>
      </c>
      <c r="B1434" s="4" t="str">
        <f>IF(C1434=0,"&lt;BLANK&gt;",Basisgegevens!$F$3)</f>
        <v>&lt;BLANK&gt;</v>
      </c>
      <c r="C1434" s="4">
        <f>tussenblad!E1423</f>
        <v>0</v>
      </c>
      <c r="D1434" s="4">
        <f>tussenblad!H1423</f>
        <v>0</v>
      </c>
      <c r="E1434" s="25">
        <f>tussenblad!N1423</f>
        <v>0</v>
      </c>
      <c r="F1434" s="4">
        <f>tussenblad!O1423</f>
        <v>0</v>
      </c>
      <c r="G1434" s="4">
        <f>tussenblad!P1423</f>
        <v>0</v>
      </c>
      <c r="H1434" s="25">
        <f>tussenblad!BT1423</f>
        <v>0</v>
      </c>
      <c r="I1434" s="4">
        <f>tussenblad!Q1423</f>
        <v>0</v>
      </c>
      <c r="J1434" s="26">
        <f>tussenblad!R1423</f>
        <v>0</v>
      </c>
      <c r="K1434" s="4">
        <f>IF(tussenblad!$F1423="HC","",tussenblad!F1423)</f>
        <v>0</v>
      </c>
      <c r="L1434" s="4">
        <f>IF(tussenblad!$F1423="HC",1,0)</f>
        <v>0</v>
      </c>
      <c r="M1434" s="4" t="str">
        <f>IF(tussenblad!V1423="Uit",2,"")</f>
        <v/>
      </c>
      <c r="N1434" s="4">
        <f>tussenblad!W1423</f>
        <v>0</v>
      </c>
      <c r="O1434" s="4">
        <f>tussenblad!BV1423</f>
        <v>0</v>
      </c>
      <c r="P1434" s="4">
        <f>tussenblad!BW1423</f>
        <v>0</v>
      </c>
      <c r="Q1434" s="4">
        <f>tussenblad!BX1423</f>
        <v>0</v>
      </c>
      <c r="R1434" s="4">
        <f>tussenblad!BY1423</f>
        <v>0</v>
      </c>
      <c r="S1434" s="4">
        <f>tussenblad!BZ1423</f>
        <v>0</v>
      </c>
      <c r="T1434" s="4">
        <f>tussenblad!CA1423</f>
        <v>0</v>
      </c>
      <c r="U1434" s="4">
        <f>tussenblad!CB1423</f>
        <v>0</v>
      </c>
      <c r="V1434" s="4">
        <f>tussenblad!CC1423</f>
        <v>0</v>
      </c>
      <c r="W1434" s="4" t="s">
        <v>94</v>
      </c>
      <c r="X1434" s="4" t="s">
        <v>94</v>
      </c>
      <c r="Y1434" s="4" t="s">
        <v>94</v>
      </c>
      <c r="Z1434" s="4" t="s">
        <v>95</v>
      </c>
      <c r="AA1434" s="4" t="s">
        <v>95</v>
      </c>
      <c r="AB1434" s="4" t="s">
        <v>95</v>
      </c>
      <c r="AC1434" s="4" t="s">
        <v>91</v>
      </c>
      <c r="AD1434" s="4" t="s">
        <v>91</v>
      </c>
      <c r="AE1434" s="4">
        <v>0</v>
      </c>
      <c r="AF1434" s="4">
        <v>0</v>
      </c>
      <c r="AG1434" s="4">
        <f>tussenblad!J1423</f>
        <v>0</v>
      </c>
      <c r="AH1434" s="4">
        <f>tussenblad!I1423</f>
        <v>0</v>
      </c>
    </row>
    <row r="1435" spans="1:34" x14ac:dyDescent="0.2">
      <c r="A1435" s="4" t="s">
        <v>93</v>
      </c>
      <c r="B1435" s="4" t="str">
        <f>IF(C1435=0,"&lt;BLANK&gt;",Basisgegevens!$F$3)</f>
        <v>&lt;BLANK&gt;</v>
      </c>
      <c r="C1435" s="4">
        <f>tussenblad!E1424</f>
        <v>0</v>
      </c>
      <c r="D1435" s="4">
        <f>tussenblad!H1424</f>
        <v>0</v>
      </c>
      <c r="E1435" s="25">
        <f>tussenblad!N1424</f>
        <v>0</v>
      </c>
      <c r="F1435" s="4">
        <f>tussenblad!O1424</f>
        <v>0</v>
      </c>
      <c r="G1435" s="4">
        <f>tussenblad!P1424</f>
        <v>0</v>
      </c>
      <c r="H1435" s="25">
        <f>tussenblad!BT1424</f>
        <v>0</v>
      </c>
      <c r="I1435" s="4">
        <f>tussenblad!Q1424</f>
        <v>0</v>
      </c>
      <c r="J1435" s="26">
        <f>tussenblad!R1424</f>
        <v>0</v>
      </c>
      <c r="K1435" s="4">
        <f>IF(tussenblad!$F1424="HC","",tussenblad!F1424)</f>
        <v>0</v>
      </c>
      <c r="L1435" s="4">
        <f>IF(tussenblad!$F1424="HC",1,0)</f>
        <v>0</v>
      </c>
      <c r="M1435" s="4" t="str">
        <f>IF(tussenblad!V1424="Uit",2,"")</f>
        <v/>
      </c>
      <c r="N1435" s="4">
        <f>tussenblad!W1424</f>
        <v>0</v>
      </c>
      <c r="O1435" s="4">
        <f>tussenblad!BV1424</f>
        <v>0</v>
      </c>
      <c r="P1435" s="4">
        <f>tussenblad!BW1424</f>
        <v>0</v>
      </c>
      <c r="Q1435" s="4">
        <f>tussenblad!BX1424</f>
        <v>0</v>
      </c>
      <c r="R1435" s="4">
        <f>tussenblad!BY1424</f>
        <v>0</v>
      </c>
      <c r="S1435" s="4">
        <f>tussenblad!BZ1424</f>
        <v>0</v>
      </c>
      <c r="T1435" s="4">
        <f>tussenblad!CA1424</f>
        <v>0</v>
      </c>
      <c r="U1435" s="4">
        <f>tussenblad!CB1424</f>
        <v>0</v>
      </c>
      <c r="V1435" s="4">
        <f>tussenblad!CC1424</f>
        <v>0</v>
      </c>
      <c r="W1435" s="4" t="s">
        <v>94</v>
      </c>
      <c r="X1435" s="4" t="s">
        <v>94</v>
      </c>
      <c r="Y1435" s="4" t="s">
        <v>94</v>
      </c>
      <c r="Z1435" s="4" t="s">
        <v>95</v>
      </c>
      <c r="AA1435" s="4" t="s">
        <v>95</v>
      </c>
      <c r="AB1435" s="4" t="s">
        <v>95</v>
      </c>
      <c r="AC1435" s="4" t="s">
        <v>91</v>
      </c>
      <c r="AD1435" s="4" t="s">
        <v>91</v>
      </c>
      <c r="AE1435" s="4">
        <v>0</v>
      </c>
      <c r="AF1435" s="4">
        <v>0</v>
      </c>
      <c r="AG1435" s="4">
        <f>tussenblad!J1424</f>
        <v>0</v>
      </c>
      <c r="AH1435" s="4">
        <f>tussenblad!I1424</f>
        <v>0</v>
      </c>
    </row>
    <row r="1436" spans="1:34" x14ac:dyDescent="0.2">
      <c r="A1436" s="4" t="s">
        <v>93</v>
      </c>
      <c r="B1436" s="4" t="str">
        <f>IF(C1436=0,"&lt;BLANK&gt;",Basisgegevens!$F$3)</f>
        <v>&lt;BLANK&gt;</v>
      </c>
      <c r="C1436" s="4">
        <f>tussenblad!E1425</f>
        <v>0</v>
      </c>
      <c r="D1436" s="4">
        <f>tussenblad!H1425</f>
        <v>0</v>
      </c>
      <c r="E1436" s="25">
        <f>tussenblad!N1425</f>
        <v>0</v>
      </c>
      <c r="F1436" s="4">
        <f>tussenblad!O1425</f>
        <v>0</v>
      </c>
      <c r="G1436" s="4">
        <f>tussenblad!P1425</f>
        <v>0</v>
      </c>
      <c r="H1436" s="25">
        <f>tussenblad!BT1425</f>
        <v>0</v>
      </c>
      <c r="I1436" s="4">
        <f>tussenblad!Q1425</f>
        <v>0</v>
      </c>
      <c r="J1436" s="26">
        <f>tussenblad!R1425</f>
        <v>0</v>
      </c>
      <c r="K1436" s="4">
        <f>IF(tussenblad!$F1425="HC","",tussenblad!F1425)</f>
        <v>0</v>
      </c>
      <c r="L1436" s="4">
        <f>IF(tussenblad!$F1425="HC",1,0)</f>
        <v>0</v>
      </c>
      <c r="M1436" s="4" t="str">
        <f>IF(tussenblad!V1425="Uit",2,"")</f>
        <v/>
      </c>
      <c r="N1436" s="4">
        <f>tussenblad!W1425</f>
        <v>0</v>
      </c>
      <c r="O1436" s="4">
        <f>tussenblad!BV1425</f>
        <v>0</v>
      </c>
      <c r="P1436" s="4">
        <f>tussenblad!BW1425</f>
        <v>0</v>
      </c>
      <c r="Q1436" s="4">
        <f>tussenblad!BX1425</f>
        <v>0</v>
      </c>
      <c r="R1436" s="4">
        <f>tussenblad!BY1425</f>
        <v>0</v>
      </c>
      <c r="S1436" s="4">
        <f>tussenblad!BZ1425</f>
        <v>0</v>
      </c>
      <c r="T1436" s="4">
        <f>tussenblad!CA1425</f>
        <v>0</v>
      </c>
      <c r="U1436" s="4">
        <f>tussenblad!CB1425</f>
        <v>0</v>
      </c>
      <c r="V1436" s="4">
        <f>tussenblad!CC1425</f>
        <v>0</v>
      </c>
      <c r="W1436" s="4" t="s">
        <v>94</v>
      </c>
      <c r="X1436" s="4" t="s">
        <v>94</v>
      </c>
      <c r="Y1436" s="4" t="s">
        <v>94</v>
      </c>
      <c r="Z1436" s="4" t="s">
        <v>95</v>
      </c>
      <c r="AA1436" s="4" t="s">
        <v>95</v>
      </c>
      <c r="AB1436" s="4" t="s">
        <v>95</v>
      </c>
      <c r="AC1436" s="4" t="s">
        <v>91</v>
      </c>
      <c r="AD1436" s="4" t="s">
        <v>91</v>
      </c>
      <c r="AE1436" s="4">
        <v>0</v>
      </c>
      <c r="AF1436" s="4">
        <v>0</v>
      </c>
      <c r="AG1436" s="4">
        <f>tussenblad!J1425</f>
        <v>0</v>
      </c>
      <c r="AH1436" s="4">
        <f>tussenblad!I1425</f>
        <v>0</v>
      </c>
    </row>
    <row r="1437" spans="1:34" x14ac:dyDescent="0.2">
      <c r="A1437" s="4" t="s">
        <v>93</v>
      </c>
      <c r="B1437" s="4" t="str">
        <f>IF(C1437=0,"&lt;BLANK&gt;",Basisgegevens!$F$3)</f>
        <v>&lt;BLANK&gt;</v>
      </c>
      <c r="C1437" s="4">
        <f>tussenblad!E1426</f>
        <v>0</v>
      </c>
      <c r="D1437" s="4">
        <f>tussenblad!H1426</f>
        <v>0</v>
      </c>
      <c r="E1437" s="25">
        <f>tussenblad!N1426</f>
        <v>0</v>
      </c>
      <c r="F1437" s="4">
        <f>tussenblad!O1426</f>
        <v>0</v>
      </c>
      <c r="G1437" s="4">
        <f>tussenblad!P1426</f>
        <v>0</v>
      </c>
      <c r="H1437" s="25">
        <f>tussenblad!BT1426</f>
        <v>0</v>
      </c>
      <c r="I1437" s="4">
        <f>tussenblad!Q1426</f>
        <v>0</v>
      </c>
      <c r="J1437" s="26">
        <f>tussenblad!R1426</f>
        <v>0</v>
      </c>
      <c r="K1437" s="4">
        <f>IF(tussenblad!$F1426="HC","",tussenblad!F1426)</f>
        <v>0</v>
      </c>
      <c r="L1437" s="4">
        <f>IF(tussenblad!$F1426="HC",1,0)</f>
        <v>0</v>
      </c>
      <c r="M1437" s="4" t="str">
        <f>IF(tussenblad!V1426="Uit",2,"")</f>
        <v/>
      </c>
      <c r="N1437" s="4">
        <f>tussenblad!W1426</f>
        <v>0</v>
      </c>
      <c r="O1437" s="4">
        <f>tussenblad!BV1426</f>
        <v>0</v>
      </c>
      <c r="P1437" s="4">
        <f>tussenblad!BW1426</f>
        <v>0</v>
      </c>
      <c r="Q1437" s="4">
        <f>tussenblad!BX1426</f>
        <v>0</v>
      </c>
      <c r="R1437" s="4">
        <f>tussenblad!BY1426</f>
        <v>0</v>
      </c>
      <c r="S1437" s="4">
        <f>tussenblad!BZ1426</f>
        <v>0</v>
      </c>
      <c r="T1437" s="4">
        <f>tussenblad!CA1426</f>
        <v>0</v>
      </c>
      <c r="U1437" s="4">
        <f>tussenblad!CB1426</f>
        <v>0</v>
      </c>
      <c r="V1437" s="4">
        <f>tussenblad!CC1426</f>
        <v>0</v>
      </c>
      <c r="W1437" s="4" t="s">
        <v>94</v>
      </c>
      <c r="X1437" s="4" t="s">
        <v>94</v>
      </c>
      <c r="Y1437" s="4" t="s">
        <v>94</v>
      </c>
      <c r="Z1437" s="4" t="s">
        <v>95</v>
      </c>
      <c r="AA1437" s="4" t="s">
        <v>95</v>
      </c>
      <c r="AB1437" s="4" t="s">
        <v>95</v>
      </c>
      <c r="AC1437" s="4" t="s">
        <v>91</v>
      </c>
      <c r="AD1437" s="4" t="s">
        <v>91</v>
      </c>
      <c r="AE1437" s="4">
        <v>0</v>
      </c>
      <c r="AF1437" s="4">
        <v>0</v>
      </c>
      <c r="AG1437" s="4">
        <f>tussenblad!J1426</f>
        <v>0</v>
      </c>
      <c r="AH1437" s="4">
        <f>tussenblad!I1426</f>
        <v>0</v>
      </c>
    </row>
    <row r="1438" spans="1:34" x14ac:dyDescent="0.2">
      <c r="A1438" s="4" t="s">
        <v>93</v>
      </c>
      <c r="B1438" s="4" t="str">
        <f>IF(C1438=0,"&lt;BLANK&gt;",Basisgegevens!$F$3)</f>
        <v>&lt;BLANK&gt;</v>
      </c>
      <c r="C1438" s="4">
        <f>tussenblad!E1427</f>
        <v>0</v>
      </c>
      <c r="D1438" s="4">
        <f>tussenblad!H1427</f>
        <v>0</v>
      </c>
      <c r="E1438" s="25">
        <f>tussenblad!N1427</f>
        <v>0</v>
      </c>
      <c r="F1438" s="4">
        <f>tussenblad!O1427</f>
        <v>0</v>
      </c>
      <c r="G1438" s="4">
        <f>tussenblad!P1427</f>
        <v>0</v>
      </c>
      <c r="H1438" s="25">
        <f>tussenblad!BT1427</f>
        <v>0</v>
      </c>
      <c r="I1438" s="4">
        <f>tussenblad!Q1427</f>
        <v>0</v>
      </c>
      <c r="J1438" s="26">
        <f>tussenblad!R1427</f>
        <v>0</v>
      </c>
      <c r="K1438" s="4">
        <f>IF(tussenblad!$F1427="HC","",tussenblad!F1427)</f>
        <v>0</v>
      </c>
      <c r="L1438" s="4">
        <f>IF(tussenblad!$F1427="HC",1,0)</f>
        <v>0</v>
      </c>
      <c r="M1438" s="4" t="str">
        <f>IF(tussenblad!V1427="Uit",2,"")</f>
        <v/>
      </c>
      <c r="N1438" s="4">
        <f>tussenblad!W1427</f>
        <v>0</v>
      </c>
      <c r="O1438" s="4">
        <f>tussenblad!BV1427</f>
        <v>0</v>
      </c>
      <c r="P1438" s="4">
        <f>tussenblad!BW1427</f>
        <v>0</v>
      </c>
      <c r="Q1438" s="4">
        <f>tussenblad!BX1427</f>
        <v>0</v>
      </c>
      <c r="R1438" s="4">
        <f>tussenblad!BY1427</f>
        <v>0</v>
      </c>
      <c r="S1438" s="4">
        <f>tussenblad!BZ1427</f>
        <v>0</v>
      </c>
      <c r="T1438" s="4">
        <f>tussenblad!CA1427</f>
        <v>0</v>
      </c>
      <c r="U1438" s="4">
        <f>tussenblad!CB1427</f>
        <v>0</v>
      </c>
      <c r="V1438" s="4">
        <f>tussenblad!CC1427</f>
        <v>0</v>
      </c>
      <c r="W1438" s="4" t="s">
        <v>94</v>
      </c>
      <c r="X1438" s="4" t="s">
        <v>94</v>
      </c>
      <c r="Y1438" s="4" t="s">
        <v>94</v>
      </c>
      <c r="Z1438" s="4" t="s">
        <v>95</v>
      </c>
      <c r="AA1438" s="4" t="s">
        <v>95</v>
      </c>
      <c r="AB1438" s="4" t="s">
        <v>95</v>
      </c>
      <c r="AC1438" s="4" t="s">
        <v>91</v>
      </c>
      <c r="AD1438" s="4" t="s">
        <v>91</v>
      </c>
      <c r="AE1438" s="4">
        <v>0</v>
      </c>
      <c r="AF1438" s="4">
        <v>0</v>
      </c>
      <c r="AG1438" s="4">
        <f>tussenblad!J1427</f>
        <v>0</v>
      </c>
      <c r="AH1438" s="4">
        <f>tussenblad!I1427</f>
        <v>0</v>
      </c>
    </row>
    <row r="1439" spans="1:34" x14ac:dyDescent="0.2">
      <c r="A1439" s="4" t="s">
        <v>93</v>
      </c>
      <c r="B1439" s="4" t="str">
        <f>IF(C1439=0,"&lt;BLANK&gt;",Basisgegevens!$F$3)</f>
        <v>&lt;BLANK&gt;</v>
      </c>
      <c r="C1439" s="4">
        <f>tussenblad!E1428</f>
        <v>0</v>
      </c>
      <c r="D1439" s="4">
        <f>tussenblad!H1428</f>
        <v>0</v>
      </c>
      <c r="E1439" s="25">
        <f>tussenblad!N1428</f>
        <v>0</v>
      </c>
      <c r="F1439" s="4">
        <f>tussenblad!O1428</f>
        <v>0</v>
      </c>
      <c r="G1439" s="4">
        <f>tussenblad!P1428</f>
        <v>0</v>
      </c>
      <c r="H1439" s="25">
        <f>tussenblad!BT1428</f>
        <v>0</v>
      </c>
      <c r="I1439" s="4">
        <f>tussenblad!Q1428</f>
        <v>0</v>
      </c>
      <c r="J1439" s="26">
        <f>tussenblad!R1428</f>
        <v>0</v>
      </c>
      <c r="K1439" s="4">
        <f>IF(tussenblad!$F1428="HC","",tussenblad!F1428)</f>
        <v>0</v>
      </c>
      <c r="L1439" s="4">
        <f>IF(tussenblad!$F1428="HC",1,0)</f>
        <v>0</v>
      </c>
      <c r="M1439" s="4" t="str">
        <f>IF(tussenblad!V1428="Uit",2,"")</f>
        <v/>
      </c>
      <c r="N1439" s="4">
        <f>tussenblad!W1428</f>
        <v>0</v>
      </c>
      <c r="O1439" s="4">
        <f>tussenblad!BV1428</f>
        <v>0</v>
      </c>
      <c r="P1439" s="4">
        <f>tussenblad!BW1428</f>
        <v>0</v>
      </c>
      <c r="Q1439" s="4">
        <f>tussenblad!BX1428</f>
        <v>0</v>
      </c>
      <c r="R1439" s="4">
        <f>tussenblad!BY1428</f>
        <v>0</v>
      </c>
      <c r="S1439" s="4">
        <f>tussenblad!BZ1428</f>
        <v>0</v>
      </c>
      <c r="T1439" s="4">
        <f>tussenblad!CA1428</f>
        <v>0</v>
      </c>
      <c r="U1439" s="4">
        <f>tussenblad!CB1428</f>
        <v>0</v>
      </c>
      <c r="V1439" s="4">
        <f>tussenblad!CC1428</f>
        <v>0</v>
      </c>
      <c r="W1439" s="4" t="s">
        <v>94</v>
      </c>
      <c r="X1439" s="4" t="s">
        <v>94</v>
      </c>
      <c r="Y1439" s="4" t="s">
        <v>94</v>
      </c>
      <c r="Z1439" s="4" t="s">
        <v>95</v>
      </c>
      <c r="AA1439" s="4" t="s">
        <v>95</v>
      </c>
      <c r="AB1439" s="4" t="s">
        <v>95</v>
      </c>
      <c r="AC1439" s="4" t="s">
        <v>91</v>
      </c>
      <c r="AD1439" s="4" t="s">
        <v>91</v>
      </c>
      <c r="AE1439" s="4">
        <v>0</v>
      </c>
      <c r="AF1439" s="4">
        <v>0</v>
      </c>
      <c r="AG1439" s="4">
        <f>tussenblad!J1428</f>
        <v>0</v>
      </c>
      <c r="AH1439" s="4">
        <f>tussenblad!I1428</f>
        <v>0</v>
      </c>
    </row>
    <row r="1440" spans="1:34" x14ac:dyDescent="0.2">
      <c r="A1440" s="4" t="s">
        <v>93</v>
      </c>
      <c r="B1440" s="4" t="str">
        <f>IF(C1440=0,"&lt;BLANK&gt;",Basisgegevens!$F$3)</f>
        <v>&lt;BLANK&gt;</v>
      </c>
      <c r="C1440" s="4">
        <f>tussenblad!E1429</f>
        <v>0</v>
      </c>
      <c r="D1440" s="4">
        <f>tussenblad!H1429</f>
        <v>0</v>
      </c>
      <c r="E1440" s="25">
        <f>tussenblad!N1429</f>
        <v>0</v>
      </c>
      <c r="F1440" s="4">
        <f>tussenblad!O1429</f>
        <v>0</v>
      </c>
      <c r="G1440" s="4">
        <f>tussenblad!P1429</f>
        <v>0</v>
      </c>
      <c r="H1440" s="25">
        <f>tussenblad!BT1429</f>
        <v>0</v>
      </c>
      <c r="I1440" s="4">
        <f>tussenblad!Q1429</f>
        <v>0</v>
      </c>
      <c r="J1440" s="26">
        <f>tussenblad!R1429</f>
        <v>0</v>
      </c>
      <c r="K1440" s="4">
        <f>IF(tussenblad!$F1429="HC","",tussenblad!F1429)</f>
        <v>0</v>
      </c>
      <c r="L1440" s="4">
        <f>IF(tussenblad!$F1429="HC",1,0)</f>
        <v>0</v>
      </c>
      <c r="M1440" s="4" t="str">
        <f>IF(tussenblad!V1429="Uit",2,"")</f>
        <v/>
      </c>
      <c r="N1440" s="4">
        <f>tussenblad!W1429</f>
        <v>0</v>
      </c>
      <c r="O1440" s="4">
        <f>tussenblad!BV1429</f>
        <v>0</v>
      </c>
      <c r="P1440" s="4">
        <f>tussenblad!BW1429</f>
        <v>0</v>
      </c>
      <c r="Q1440" s="4">
        <f>tussenblad!BX1429</f>
        <v>0</v>
      </c>
      <c r="R1440" s="4">
        <f>tussenblad!BY1429</f>
        <v>0</v>
      </c>
      <c r="S1440" s="4">
        <f>tussenblad!BZ1429</f>
        <v>0</v>
      </c>
      <c r="T1440" s="4">
        <f>tussenblad!CA1429</f>
        <v>0</v>
      </c>
      <c r="U1440" s="4">
        <f>tussenblad!CB1429</f>
        <v>0</v>
      </c>
      <c r="V1440" s="4">
        <f>tussenblad!CC1429</f>
        <v>0</v>
      </c>
      <c r="W1440" s="4" t="s">
        <v>94</v>
      </c>
      <c r="X1440" s="4" t="s">
        <v>94</v>
      </c>
      <c r="Y1440" s="4" t="s">
        <v>94</v>
      </c>
      <c r="Z1440" s="4" t="s">
        <v>95</v>
      </c>
      <c r="AA1440" s="4" t="s">
        <v>95</v>
      </c>
      <c r="AB1440" s="4" t="s">
        <v>95</v>
      </c>
      <c r="AC1440" s="4" t="s">
        <v>91</v>
      </c>
      <c r="AD1440" s="4" t="s">
        <v>91</v>
      </c>
      <c r="AE1440" s="4">
        <v>0</v>
      </c>
      <c r="AF1440" s="4">
        <v>0</v>
      </c>
      <c r="AG1440" s="4">
        <f>tussenblad!J1429</f>
        <v>0</v>
      </c>
      <c r="AH1440" s="4">
        <f>tussenblad!I1429</f>
        <v>0</v>
      </c>
    </row>
    <row r="1441" spans="1:34" x14ac:dyDescent="0.2">
      <c r="A1441" s="4" t="s">
        <v>93</v>
      </c>
      <c r="B1441" s="4" t="str">
        <f>IF(C1441=0,"&lt;BLANK&gt;",Basisgegevens!$F$3)</f>
        <v>&lt;BLANK&gt;</v>
      </c>
      <c r="C1441" s="4">
        <f>tussenblad!E1430</f>
        <v>0</v>
      </c>
      <c r="D1441" s="4">
        <f>tussenblad!H1430</f>
        <v>0</v>
      </c>
      <c r="E1441" s="25">
        <f>tussenblad!N1430</f>
        <v>0</v>
      </c>
      <c r="F1441" s="4">
        <f>tussenblad!O1430</f>
        <v>0</v>
      </c>
      <c r="G1441" s="4">
        <f>tussenblad!P1430</f>
        <v>0</v>
      </c>
      <c r="H1441" s="25">
        <f>tussenblad!BT1430</f>
        <v>0</v>
      </c>
      <c r="I1441" s="4">
        <f>tussenblad!Q1430</f>
        <v>0</v>
      </c>
      <c r="J1441" s="26">
        <f>tussenblad!R1430</f>
        <v>0</v>
      </c>
      <c r="K1441" s="4">
        <f>IF(tussenblad!$F1430="HC","",tussenblad!F1430)</f>
        <v>0</v>
      </c>
      <c r="L1441" s="4">
        <f>IF(tussenblad!$F1430="HC",1,0)</f>
        <v>0</v>
      </c>
      <c r="M1441" s="4" t="str">
        <f>IF(tussenblad!V1430="Uit",2,"")</f>
        <v/>
      </c>
      <c r="N1441" s="4">
        <f>tussenblad!W1430</f>
        <v>0</v>
      </c>
      <c r="O1441" s="4">
        <f>tussenblad!BV1430</f>
        <v>0</v>
      </c>
      <c r="P1441" s="4">
        <f>tussenblad!BW1430</f>
        <v>0</v>
      </c>
      <c r="Q1441" s="4">
        <f>tussenblad!BX1430</f>
        <v>0</v>
      </c>
      <c r="R1441" s="4">
        <f>tussenblad!BY1430</f>
        <v>0</v>
      </c>
      <c r="S1441" s="4">
        <f>tussenblad!BZ1430</f>
        <v>0</v>
      </c>
      <c r="T1441" s="4">
        <f>tussenblad!CA1430</f>
        <v>0</v>
      </c>
      <c r="U1441" s="4">
        <f>tussenblad!CB1430</f>
        <v>0</v>
      </c>
      <c r="V1441" s="4">
        <f>tussenblad!CC1430</f>
        <v>0</v>
      </c>
      <c r="W1441" s="4" t="s">
        <v>94</v>
      </c>
      <c r="X1441" s="4" t="s">
        <v>94</v>
      </c>
      <c r="Y1441" s="4" t="s">
        <v>94</v>
      </c>
      <c r="Z1441" s="4" t="s">
        <v>95</v>
      </c>
      <c r="AA1441" s="4" t="s">
        <v>95</v>
      </c>
      <c r="AB1441" s="4" t="s">
        <v>95</v>
      </c>
      <c r="AC1441" s="4" t="s">
        <v>91</v>
      </c>
      <c r="AD1441" s="4" t="s">
        <v>91</v>
      </c>
      <c r="AE1441" s="4">
        <v>0</v>
      </c>
      <c r="AF1441" s="4">
        <v>0</v>
      </c>
      <c r="AG1441" s="4">
        <f>tussenblad!J1430</f>
        <v>0</v>
      </c>
      <c r="AH1441" s="4">
        <f>tussenblad!I1430</f>
        <v>0</v>
      </c>
    </row>
    <row r="1442" spans="1:34" x14ac:dyDescent="0.2">
      <c r="A1442" s="4" t="s">
        <v>93</v>
      </c>
      <c r="B1442" s="4" t="str">
        <f>IF(C1442=0,"&lt;BLANK&gt;",Basisgegevens!$F$3)</f>
        <v>&lt;BLANK&gt;</v>
      </c>
      <c r="C1442" s="4">
        <f>tussenblad!E1431</f>
        <v>0</v>
      </c>
      <c r="D1442" s="4">
        <f>tussenblad!H1431</f>
        <v>0</v>
      </c>
      <c r="E1442" s="25">
        <f>tussenblad!N1431</f>
        <v>0</v>
      </c>
      <c r="F1442" s="4">
        <f>tussenblad!O1431</f>
        <v>0</v>
      </c>
      <c r="G1442" s="4">
        <f>tussenblad!P1431</f>
        <v>0</v>
      </c>
      <c r="H1442" s="25">
        <f>tussenblad!BT1431</f>
        <v>0</v>
      </c>
      <c r="I1442" s="4">
        <f>tussenblad!Q1431</f>
        <v>0</v>
      </c>
      <c r="J1442" s="26">
        <f>tussenblad!R1431</f>
        <v>0</v>
      </c>
      <c r="K1442" s="4">
        <f>IF(tussenblad!$F1431="HC","",tussenblad!F1431)</f>
        <v>0</v>
      </c>
      <c r="L1442" s="4">
        <f>IF(tussenblad!$F1431="HC",1,0)</f>
        <v>0</v>
      </c>
      <c r="M1442" s="4" t="str">
        <f>IF(tussenblad!V1431="Uit",2,"")</f>
        <v/>
      </c>
      <c r="N1442" s="4">
        <f>tussenblad!W1431</f>
        <v>0</v>
      </c>
      <c r="O1442" s="4">
        <f>tussenblad!BV1431</f>
        <v>0</v>
      </c>
      <c r="P1442" s="4">
        <f>tussenblad!BW1431</f>
        <v>0</v>
      </c>
      <c r="Q1442" s="4">
        <f>tussenblad!BX1431</f>
        <v>0</v>
      </c>
      <c r="R1442" s="4">
        <f>tussenblad!BY1431</f>
        <v>0</v>
      </c>
      <c r="S1442" s="4">
        <f>tussenblad!BZ1431</f>
        <v>0</v>
      </c>
      <c r="T1442" s="4">
        <f>tussenblad!CA1431</f>
        <v>0</v>
      </c>
      <c r="U1442" s="4">
        <f>tussenblad!CB1431</f>
        <v>0</v>
      </c>
      <c r="V1442" s="4">
        <f>tussenblad!CC1431</f>
        <v>0</v>
      </c>
      <c r="W1442" s="4" t="s">
        <v>94</v>
      </c>
      <c r="X1442" s="4" t="s">
        <v>94</v>
      </c>
      <c r="Y1442" s="4" t="s">
        <v>94</v>
      </c>
      <c r="Z1442" s="4" t="s">
        <v>95</v>
      </c>
      <c r="AA1442" s="4" t="s">
        <v>95</v>
      </c>
      <c r="AB1442" s="4" t="s">
        <v>95</v>
      </c>
      <c r="AC1442" s="4" t="s">
        <v>91</v>
      </c>
      <c r="AD1442" s="4" t="s">
        <v>91</v>
      </c>
      <c r="AE1442" s="4">
        <v>0</v>
      </c>
      <c r="AF1442" s="4">
        <v>0</v>
      </c>
      <c r="AG1442" s="4">
        <f>tussenblad!J1431</f>
        <v>0</v>
      </c>
      <c r="AH1442" s="4">
        <f>tussenblad!I1431</f>
        <v>0</v>
      </c>
    </row>
    <row r="1443" spans="1:34" x14ac:dyDescent="0.2">
      <c r="A1443" s="4" t="s">
        <v>93</v>
      </c>
      <c r="B1443" s="4" t="str">
        <f>IF(C1443=0,"&lt;BLANK&gt;",Basisgegevens!$F$3)</f>
        <v>&lt;BLANK&gt;</v>
      </c>
      <c r="C1443" s="4">
        <f>tussenblad!E1432</f>
        <v>0</v>
      </c>
      <c r="D1443" s="4">
        <f>tussenblad!H1432</f>
        <v>0</v>
      </c>
      <c r="E1443" s="25">
        <f>tussenblad!N1432</f>
        <v>0</v>
      </c>
      <c r="F1443" s="4">
        <f>tussenblad!O1432</f>
        <v>0</v>
      </c>
      <c r="G1443" s="4">
        <f>tussenblad!P1432</f>
        <v>0</v>
      </c>
      <c r="H1443" s="25">
        <f>tussenblad!BT1432</f>
        <v>0</v>
      </c>
      <c r="I1443" s="4">
        <f>tussenblad!Q1432</f>
        <v>0</v>
      </c>
      <c r="J1443" s="26">
        <f>tussenblad!R1432</f>
        <v>0</v>
      </c>
      <c r="K1443" s="4">
        <f>IF(tussenblad!$F1432="HC","",tussenblad!F1432)</f>
        <v>0</v>
      </c>
      <c r="L1443" s="4">
        <f>IF(tussenblad!$F1432="HC",1,0)</f>
        <v>0</v>
      </c>
      <c r="M1443" s="4" t="str">
        <f>IF(tussenblad!V1432="Uit",2,"")</f>
        <v/>
      </c>
      <c r="N1443" s="4">
        <f>tussenblad!W1432</f>
        <v>0</v>
      </c>
      <c r="O1443" s="4">
        <f>tussenblad!BV1432</f>
        <v>0</v>
      </c>
      <c r="P1443" s="4">
        <f>tussenblad!BW1432</f>
        <v>0</v>
      </c>
      <c r="Q1443" s="4">
        <f>tussenblad!BX1432</f>
        <v>0</v>
      </c>
      <c r="R1443" s="4">
        <f>tussenblad!BY1432</f>
        <v>0</v>
      </c>
      <c r="S1443" s="4">
        <f>tussenblad!BZ1432</f>
        <v>0</v>
      </c>
      <c r="T1443" s="4">
        <f>tussenblad!CA1432</f>
        <v>0</v>
      </c>
      <c r="U1443" s="4">
        <f>tussenblad!CB1432</f>
        <v>0</v>
      </c>
      <c r="V1443" s="4">
        <f>tussenblad!CC1432</f>
        <v>0</v>
      </c>
      <c r="W1443" s="4" t="s">
        <v>94</v>
      </c>
      <c r="X1443" s="4" t="s">
        <v>94</v>
      </c>
      <c r="Y1443" s="4" t="s">
        <v>94</v>
      </c>
      <c r="Z1443" s="4" t="s">
        <v>95</v>
      </c>
      <c r="AA1443" s="4" t="s">
        <v>95</v>
      </c>
      <c r="AB1443" s="4" t="s">
        <v>95</v>
      </c>
      <c r="AC1443" s="4" t="s">
        <v>91</v>
      </c>
      <c r="AD1443" s="4" t="s">
        <v>91</v>
      </c>
      <c r="AE1443" s="4">
        <v>0</v>
      </c>
      <c r="AF1443" s="4">
        <v>0</v>
      </c>
      <c r="AG1443" s="4">
        <f>tussenblad!J1432</f>
        <v>0</v>
      </c>
      <c r="AH1443" s="4">
        <f>tussenblad!I1432</f>
        <v>0</v>
      </c>
    </row>
    <row r="1444" spans="1:34" x14ac:dyDescent="0.2">
      <c r="A1444" s="4" t="s">
        <v>93</v>
      </c>
      <c r="B1444" s="4" t="str">
        <f>IF(C1444=0,"&lt;BLANK&gt;",Basisgegevens!$F$3)</f>
        <v>&lt;BLANK&gt;</v>
      </c>
      <c r="C1444" s="4">
        <f>tussenblad!E1433</f>
        <v>0</v>
      </c>
      <c r="D1444" s="4">
        <f>tussenblad!H1433</f>
        <v>0</v>
      </c>
      <c r="E1444" s="25">
        <f>tussenblad!N1433</f>
        <v>0</v>
      </c>
      <c r="F1444" s="4">
        <f>tussenblad!O1433</f>
        <v>0</v>
      </c>
      <c r="G1444" s="4">
        <f>tussenblad!P1433</f>
        <v>0</v>
      </c>
      <c r="H1444" s="25">
        <f>tussenblad!BT1433</f>
        <v>0</v>
      </c>
      <c r="I1444" s="4">
        <f>tussenblad!Q1433</f>
        <v>0</v>
      </c>
      <c r="J1444" s="26">
        <f>tussenblad!R1433</f>
        <v>0</v>
      </c>
      <c r="K1444" s="4">
        <f>IF(tussenblad!$F1433="HC","",tussenblad!F1433)</f>
        <v>0</v>
      </c>
      <c r="L1444" s="4">
        <f>IF(tussenblad!$F1433="HC",1,0)</f>
        <v>0</v>
      </c>
      <c r="M1444" s="4" t="str">
        <f>IF(tussenblad!V1433="Uit",2,"")</f>
        <v/>
      </c>
      <c r="N1444" s="4">
        <f>tussenblad!W1433</f>
        <v>0</v>
      </c>
      <c r="O1444" s="4">
        <f>tussenblad!BV1433</f>
        <v>0</v>
      </c>
      <c r="P1444" s="4">
        <f>tussenblad!BW1433</f>
        <v>0</v>
      </c>
      <c r="Q1444" s="4">
        <f>tussenblad!BX1433</f>
        <v>0</v>
      </c>
      <c r="R1444" s="4">
        <f>tussenblad!BY1433</f>
        <v>0</v>
      </c>
      <c r="S1444" s="4">
        <f>tussenblad!BZ1433</f>
        <v>0</v>
      </c>
      <c r="T1444" s="4">
        <f>tussenblad!CA1433</f>
        <v>0</v>
      </c>
      <c r="U1444" s="4">
        <f>tussenblad!CB1433</f>
        <v>0</v>
      </c>
      <c r="V1444" s="4">
        <f>tussenblad!CC1433</f>
        <v>0</v>
      </c>
      <c r="W1444" s="4" t="s">
        <v>94</v>
      </c>
      <c r="X1444" s="4" t="s">
        <v>94</v>
      </c>
      <c r="Y1444" s="4" t="s">
        <v>94</v>
      </c>
      <c r="Z1444" s="4" t="s">
        <v>95</v>
      </c>
      <c r="AA1444" s="4" t="s">
        <v>95</v>
      </c>
      <c r="AB1444" s="4" t="s">
        <v>95</v>
      </c>
      <c r="AC1444" s="4" t="s">
        <v>91</v>
      </c>
      <c r="AD1444" s="4" t="s">
        <v>91</v>
      </c>
      <c r="AE1444" s="4">
        <v>0</v>
      </c>
      <c r="AF1444" s="4">
        <v>0</v>
      </c>
      <c r="AG1444" s="4">
        <f>tussenblad!J1433</f>
        <v>0</v>
      </c>
      <c r="AH1444" s="4">
        <f>tussenblad!I1433</f>
        <v>0</v>
      </c>
    </row>
    <row r="1445" spans="1:34" x14ac:dyDescent="0.2">
      <c r="A1445" s="4" t="s">
        <v>93</v>
      </c>
      <c r="B1445" s="4" t="str">
        <f>IF(C1445=0,"&lt;BLANK&gt;",Basisgegevens!$F$3)</f>
        <v>&lt;BLANK&gt;</v>
      </c>
      <c r="C1445" s="4">
        <f>tussenblad!E1434</f>
        <v>0</v>
      </c>
      <c r="D1445" s="4">
        <f>tussenblad!H1434</f>
        <v>0</v>
      </c>
      <c r="E1445" s="25">
        <f>tussenblad!N1434</f>
        <v>0</v>
      </c>
      <c r="F1445" s="4">
        <f>tussenblad!O1434</f>
        <v>0</v>
      </c>
      <c r="G1445" s="4">
        <f>tussenblad!P1434</f>
        <v>0</v>
      </c>
      <c r="H1445" s="25">
        <f>tussenblad!BT1434</f>
        <v>0</v>
      </c>
      <c r="I1445" s="4">
        <f>tussenblad!Q1434</f>
        <v>0</v>
      </c>
      <c r="J1445" s="26">
        <f>tussenblad!R1434</f>
        <v>0</v>
      </c>
      <c r="K1445" s="4">
        <f>IF(tussenblad!$F1434="HC","",tussenblad!F1434)</f>
        <v>0</v>
      </c>
      <c r="L1445" s="4">
        <f>IF(tussenblad!$F1434="HC",1,0)</f>
        <v>0</v>
      </c>
      <c r="M1445" s="4" t="str">
        <f>IF(tussenblad!V1434="Uit",2,"")</f>
        <v/>
      </c>
      <c r="N1445" s="4">
        <f>tussenblad!W1434</f>
        <v>0</v>
      </c>
      <c r="O1445" s="4">
        <f>tussenblad!BV1434</f>
        <v>0</v>
      </c>
      <c r="P1445" s="4">
        <f>tussenblad!BW1434</f>
        <v>0</v>
      </c>
      <c r="Q1445" s="4">
        <f>tussenblad!BX1434</f>
        <v>0</v>
      </c>
      <c r="R1445" s="4">
        <f>tussenblad!BY1434</f>
        <v>0</v>
      </c>
      <c r="S1445" s="4">
        <f>tussenblad!BZ1434</f>
        <v>0</v>
      </c>
      <c r="T1445" s="4">
        <f>tussenblad!CA1434</f>
        <v>0</v>
      </c>
      <c r="U1445" s="4">
        <f>tussenblad!CB1434</f>
        <v>0</v>
      </c>
      <c r="V1445" s="4">
        <f>tussenblad!CC1434</f>
        <v>0</v>
      </c>
      <c r="W1445" s="4" t="s">
        <v>94</v>
      </c>
      <c r="X1445" s="4" t="s">
        <v>94</v>
      </c>
      <c r="Y1445" s="4" t="s">
        <v>94</v>
      </c>
      <c r="Z1445" s="4" t="s">
        <v>95</v>
      </c>
      <c r="AA1445" s="4" t="s">
        <v>95</v>
      </c>
      <c r="AB1445" s="4" t="s">
        <v>95</v>
      </c>
      <c r="AC1445" s="4" t="s">
        <v>91</v>
      </c>
      <c r="AD1445" s="4" t="s">
        <v>91</v>
      </c>
      <c r="AE1445" s="4">
        <v>0</v>
      </c>
      <c r="AF1445" s="4">
        <v>0</v>
      </c>
      <c r="AG1445" s="4">
        <f>tussenblad!J1434</f>
        <v>0</v>
      </c>
      <c r="AH1445" s="4">
        <f>tussenblad!I1434</f>
        <v>0</v>
      </c>
    </row>
    <row r="1446" spans="1:34" x14ac:dyDescent="0.2">
      <c r="A1446" s="4" t="s">
        <v>93</v>
      </c>
      <c r="B1446" s="4" t="str">
        <f>IF(C1446=0,"&lt;BLANK&gt;",Basisgegevens!$F$3)</f>
        <v>&lt;BLANK&gt;</v>
      </c>
      <c r="C1446" s="4">
        <f>tussenblad!E1435</f>
        <v>0</v>
      </c>
      <c r="D1446" s="4">
        <f>tussenblad!H1435</f>
        <v>0</v>
      </c>
      <c r="E1446" s="25">
        <f>tussenblad!N1435</f>
        <v>0</v>
      </c>
      <c r="F1446" s="4">
        <f>tussenblad!O1435</f>
        <v>0</v>
      </c>
      <c r="G1446" s="4">
        <f>tussenblad!P1435</f>
        <v>0</v>
      </c>
      <c r="H1446" s="25">
        <f>tussenblad!BT1435</f>
        <v>0</v>
      </c>
      <c r="I1446" s="4">
        <f>tussenblad!Q1435</f>
        <v>0</v>
      </c>
      <c r="J1446" s="26">
        <f>tussenblad!R1435</f>
        <v>0</v>
      </c>
      <c r="K1446" s="4">
        <f>IF(tussenblad!$F1435="HC","",tussenblad!F1435)</f>
        <v>0</v>
      </c>
      <c r="L1446" s="4">
        <f>IF(tussenblad!$F1435="HC",1,0)</f>
        <v>0</v>
      </c>
      <c r="M1446" s="4" t="str">
        <f>IF(tussenblad!V1435="Uit",2,"")</f>
        <v/>
      </c>
      <c r="N1446" s="4">
        <f>tussenblad!W1435</f>
        <v>0</v>
      </c>
      <c r="O1446" s="4">
        <f>tussenblad!BV1435</f>
        <v>0</v>
      </c>
      <c r="P1446" s="4">
        <f>tussenblad!BW1435</f>
        <v>0</v>
      </c>
      <c r="Q1446" s="4">
        <f>tussenblad!BX1435</f>
        <v>0</v>
      </c>
      <c r="R1446" s="4">
        <f>tussenblad!BY1435</f>
        <v>0</v>
      </c>
      <c r="S1446" s="4">
        <f>tussenblad!BZ1435</f>
        <v>0</v>
      </c>
      <c r="T1446" s="4">
        <f>tussenblad!CA1435</f>
        <v>0</v>
      </c>
      <c r="U1446" s="4">
        <f>tussenblad!CB1435</f>
        <v>0</v>
      </c>
      <c r="V1446" s="4">
        <f>tussenblad!CC1435</f>
        <v>0</v>
      </c>
      <c r="W1446" s="4" t="s">
        <v>94</v>
      </c>
      <c r="X1446" s="4" t="s">
        <v>94</v>
      </c>
      <c r="Y1446" s="4" t="s">
        <v>94</v>
      </c>
      <c r="Z1446" s="4" t="s">
        <v>95</v>
      </c>
      <c r="AA1446" s="4" t="s">
        <v>95</v>
      </c>
      <c r="AB1446" s="4" t="s">
        <v>95</v>
      </c>
      <c r="AC1446" s="4" t="s">
        <v>91</v>
      </c>
      <c r="AD1446" s="4" t="s">
        <v>91</v>
      </c>
      <c r="AE1446" s="4">
        <v>0</v>
      </c>
      <c r="AF1446" s="4">
        <v>0</v>
      </c>
      <c r="AG1446" s="4">
        <f>tussenblad!J1435</f>
        <v>0</v>
      </c>
      <c r="AH1446" s="4">
        <f>tussenblad!I1435</f>
        <v>0</v>
      </c>
    </row>
    <row r="1447" spans="1:34" x14ac:dyDescent="0.2">
      <c r="A1447" s="4" t="s">
        <v>93</v>
      </c>
      <c r="B1447" s="4" t="str">
        <f>IF(C1447=0,"&lt;BLANK&gt;",Basisgegevens!$F$3)</f>
        <v>&lt;BLANK&gt;</v>
      </c>
      <c r="C1447" s="4">
        <f>tussenblad!E1436</f>
        <v>0</v>
      </c>
      <c r="D1447" s="4">
        <f>tussenblad!H1436</f>
        <v>0</v>
      </c>
      <c r="E1447" s="25">
        <f>tussenblad!N1436</f>
        <v>0</v>
      </c>
      <c r="F1447" s="4">
        <f>tussenblad!O1436</f>
        <v>0</v>
      </c>
      <c r="G1447" s="4">
        <f>tussenblad!P1436</f>
        <v>0</v>
      </c>
      <c r="H1447" s="25">
        <f>tussenblad!BT1436</f>
        <v>0</v>
      </c>
      <c r="I1447" s="4">
        <f>tussenblad!Q1436</f>
        <v>0</v>
      </c>
      <c r="J1447" s="26">
        <f>tussenblad!R1436</f>
        <v>0</v>
      </c>
      <c r="K1447" s="4">
        <f>IF(tussenblad!$F1436="HC","",tussenblad!F1436)</f>
        <v>0</v>
      </c>
      <c r="L1447" s="4">
        <f>IF(tussenblad!$F1436="HC",1,0)</f>
        <v>0</v>
      </c>
      <c r="M1447" s="4" t="str">
        <f>IF(tussenblad!V1436="Uit",2,"")</f>
        <v/>
      </c>
      <c r="N1447" s="4">
        <f>tussenblad!W1436</f>
        <v>0</v>
      </c>
      <c r="O1447" s="4">
        <f>tussenblad!BV1436</f>
        <v>0</v>
      </c>
      <c r="P1447" s="4">
        <f>tussenblad!BW1436</f>
        <v>0</v>
      </c>
      <c r="Q1447" s="4">
        <f>tussenblad!BX1436</f>
        <v>0</v>
      </c>
      <c r="R1447" s="4">
        <f>tussenblad!BY1436</f>
        <v>0</v>
      </c>
      <c r="S1447" s="4">
        <f>tussenblad!BZ1436</f>
        <v>0</v>
      </c>
      <c r="T1447" s="4">
        <f>tussenblad!CA1436</f>
        <v>0</v>
      </c>
      <c r="U1447" s="4">
        <f>tussenblad!CB1436</f>
        <v>0</v>
      </c>
      <c r="V1447" s="4">
        <f>tussenblad!CC1436</f>
        <v>0</v>
      </c>
      <c r="W1447" s="4" t="s">
        <v>94</v>
      </c>
      <c r="X1447" s="4" t="s">
        <v>94</v>
      </c>
      <c r="Y1447" s="4" t="s">
        <v>94</v>
      </c>
      <c r="Z1447" s="4" t="s">
        <v>95</v>
      </c>
      <c r="AA1447" s="4" t="s">
        <v>95</v>
      </c>
      <c r="AB1447" s="4" t="s">
        <v>95</v>
      </c>
      <c r="AC1447" s="4" t="s">
        <v>91</v>
      </c>
      <c r="AD1447" s="4" t="s">
        <v>91</v>
      </c>
      <c r="AE1447" s="4">
        <v>0</v>
      </c>
      <c r="AF1447" s="4">
        <v>0</v>
      </c>
      <c r="AG1447" s="4">
        <f>tussenblad!J1436</f>
        <v>0</v>
      </c>
      <c r="AH1447" s="4">
        <f>tussenblad!I1436</f>
        <v>0</v>
      </c>
    </row>
    <row r="1448" spans="1:34" x14ac:dyDescent="0.2">
      <c r="A1448" s="4" t="s">
        <v>93</v>
      </c>
      <c r="B1448" s="4" t="str">
        <f>IF(C1448=0,"&lt;BLANK&gt;",Basisgegevens!$F$3)</f>
        <v>&lt;BLANK&gt;</v>
      </c>
      <c r="C1448" s="4">
        <f>tussenblad!E1437</f>
        <v>0</v>
      </c>
      <c r="D1448" s="4">
        <f>tussenblad!H1437</f>
        <v>0</v>
      </c>
      <c r="E1448" s="25">
        <f>tussenblad!N1437</f>
        <v>0</v>
      </c>
      <c r="F1448" s="4">
        <f>tussenblad!O1437</f>
        <v>0</v>
      </c>
      <c r="G1448" s="4">
        <f>tussenblad!P1437</f>
        <v>0</v>
      </c>
      <c r="H1448" s="25">
        <f>tussenblad!BT1437</f>
        <v>0</v>
      </c>
      <c r="I1448" s="4">
        <f>tussenblad!Q1437</f>
        <v>0</v>
      </c>
      <c r="J1448" s="26">
        <f>tussenblad!R1437</f>
        <v>0</v>
      </c>
      <c r="K1448" s="4">
        <f>IF(tussenblad!$F1437="HC","",tussenblad!F1437)</f>
        <v>0</v>
      </c>
      <c r="L1448" s="4">
        <f>IF(tussenblad!$F1437="HC",1,0)</f>
        <v>0</v>
      </c>
      <c r="M1448" s="4" t="str">
        <f>IF(tussenblad!V1437="Uit",2,"")</f>
        <v/>
      </c>
      <c r="N1448" s="4">
        <f>tussenblad!W1437</f>
        <v>0</v>
      </c>
      <c r="O1448" s="4">
        <f>tussenblad!BV1437</f>
        <v>0</v>
      </c>
      <c r="P1448" s="4">
        <f>tussenblad!BW1437</f>
        <v>0</v>
      </c>
      <c r="Q1448" s="4">
        <f>tussenblad!BX1437</f>
        <v>0</v>
      </c>
      <c r="R1448" s="4">
        <f>tussenblad!BY1437</f>
        <v>0</v>
      </c>
      <c r="S1448" s="4">
        <f>tussenblad!BZ1437</f>
        <v>0</v>
      </c>
      <c r="T1448" s="4">
        <f>tussenblad!CA1437</f>
        <v>0</v>
      </c>
      <c r="U1448" s="4">
        <f>tussenblad!CB1437</f>
        <v>0</v>
      </c>
      <c r="V1448" s="4">
        <f>tussenblad!CC1437</f>
        <v>0</v>
      </c>
      <c r="W1448" s="4" t="s">
        <v>94</v>
      </c>
      <c r="X1448" s="4" t="s">
        <v>94</v>
      </c>
      <c r="Y1448" s="4" t="s">
        <v>94</v>
      </c>
      <c r="Z1448" s="4" t="s">
        <v>95</v>
      </c>
      <c r="AA1448" s="4" t="s">
        <v>95</v>
      </c>
      <c r="AB1448" s="4" t="s">
        <v>95</v>
      </c>
      <c r="AC1448" s="4" t="s">
        <v>91</v>
      </c>
      <c r="AD1448" s="4" t="s">
        <v>91</v>
      </c>
      <c r="AE1448" s="4">
        <v>0</v>
      </c>
      <c r="AF1448" s="4">
        <v>0</v>
      </c>
      <c r="AG1448" s="4">
        <f>tussenblad!J1437</f>
        <v>0</v>
      </c>
      <c r="AH1448" s="4">
        <f>tussenblad!I1437</f>
        <v>0</v>
      </c>
    </row>
    <row r="1449" spans="1:34" x14ac:dyDescent="0.2">
      <c r="A1449" s="4" t="s">
        <v>93</v>
      </c>
      <c r="B1449" s="4" t="str">
        <f>IF(C1449=0,"&lt;BLANK&gt;",Basisgegevens!$F$3)</f>
        <v>&lt;BLANK&gt;</v>
      </c>
      <c r="C1449" s="4">
        <f>tussenblad!E1438</f>
        <v>0</v>
      </c>
      <c r="D1449" s="4">
        <f>tussenblad!H1438</f>
        <v>0</v>
      </c>
      <c r="E1449" s="25">
        <f>tussenblad!N1438</f>
        <v>0</v>
      </c>
      <c r="F1449" s="4">
        <f>tussenblad!O1438</f>
        <v>0</v>
      </c>
      <c r="G1449" s="4">
        <f>tussenblad!P1438</f>
        <v>0</v>
      </c>
      <c r="H1449" s="25">
        <f>tussenblad!BT1438</f>
        <v>0</v>
      </c>
      <c r="I1449" s="4">
        <f>tussenblad!Q1438</f>
        <v>0</v>
      </c>
      <c r="J1449" s="26">
        <f>tussenblad!R1438</f>
        <v>0</v>
      </c>
      <c r="K1449" s="4">
        <f>IF(tussenblad!$F1438="HC","",tussenblad!F1438)</f>
        <v>0</v>
      </c>
      <c r="L1449" s="4">
        <f>IF(tussenblad!$F1438="HC",1,0)</f>
        <v>0</v>
      </c>
      <c r="M1449" s="4" t="str">
        <f>IF(tussenblad!V1438="Uit",2,"")</f>
        <v/>
      </c>
      <c r="N1449" s="4">
        <f>tussenblad!W1438</f>
        <v>0</v>
      </c>
      <c r="O1449" s="4">
        <f>tussenblad!BV1438</f>
        <v>0</v>
      </c>
      <c r="P1449" s="4">
        <f>tussenblad!BW1438</f>
        <v>0</v>
      </c>
      <c r="Q1449" s="4">
        <f>tussenblad!BX1438</f>
        <v>0</v>
      </c>
      <c r="R1449" s="4">
        <f>tussenblad!BY1438</f>
        <v>0</v>
      </c>
      <c r="S1449" s="4">
        <f>tussenblad!BZ1438</f>
        <v>0</v>
      </c>
      <c r="T1449" s="4">
        <f>tussenblad!CA1438</f>
        <v>0</v>
      </c>
      <c r="U1449" s="4">
        <f>tussenblad!CB1438</f>
        <v>0</v>
      </c>
      <c r="V1449" s="4">
        <f>tussenblad!CC1438</f>
        <v>0</v>
      </c>
      <c r="W1449" s="4" t="s">
        <v>94</v>
      </c>
      <c r="X1449" s="4" t="s">
        <v>94</v>
      </c>
      <c r="Y1449" s="4" t="s">
        <v>94</v>
      </c>
      <c r="Z1449" s="4" t="s">
        <v>95</v>
      </c>
      <c r="AA1449" s="4" t="s">
        <v>95</v>
      </c>
      <c r="AB1449" s="4" t="s">
        <v>95</v>
      </c>
      <c r="AC1449" s="4" t="s">
        <v>91</v>
      </c>
      <c r="AD1449" s="4" t="s">
        <v>91</v>
      </c>
      <c r="AE1449" s="4">
        <v>0</v>
      </c>
      <c r="AF1449" s="4">
        <v>0</v>
      </c>
      <c r="AG1449" s="4">
        <f>tussenblad!J1438</f>
        <v>0</v>
      </c>
      <c r="AH1449" s="4">
        <f>tussenblad!I1438</f>
        <v>0</v>
      </c>
    </row>
    <row r="1450" spans="1:34" x14ac:dyDescent="0.2">
      <c r="A1450" s="4" t="s">
        <v>93</v>
      </c>
      <c r="B1450" s="4" t="str">
        <f>IF(C1450=0,"&lt;BLANK&gt;",Basisgegevens!$F$3)</f>
        <v>&lt;BLANK&gt;</v>
      </c>
      <c r="C1450" s="4">
        <f>tussenblad!E1439</f>
        <v>0</v>
      </c>
      <c r="D1450" s="4">
        <f>tussenblad!H1439</f>
        <v>0</v>
      </c>
      <c r="E1450" s="25">
        <f>tussenblad!N1439</f>
        <v>0</v>
      </c>
      <c r="F1450" s="4">
        <f>tussenblad!O1439</f>
        <v>0</v>
      </c>
      <c r="G1450" s="4">
        <f>tussenblad!P1439</f>
        <v>0</v>
      </c>
      <c r="H1450" s="25">
        <f>tussenblad!BT1439</f>
        <v>0</v>
      </c>
      <c r="I1450" s="4">
        <f>tussenblad!Q1439</f>
        <v>0</v>
      </c>
      <c r="J1450" s="26">
        <f>tussenblad!R1439</f>
        <v>0</v>
      </c>
      <c r="K1450" s="4">
        <f>IF(tussenblad!$F1439="HC","",tussenblad!F1439)</f>
        <v>0</v>
      </c>
      <c r="L1450" s="4">
        <f>IF(tussenblad!$F1439="HC",1,0)</f>
        <v>0</v>
      </c>
      <c r="M1450" s="4" t="str">
        <f>IF(tussenblad!V1439="Uit",2,"")</f>
        <v/>
      </c>
      <c r="N1450" s="4">
        <f>tussenblad!W1439</f>
        <v>0</v>
      </c>
      <c r="O1450" s="4">
        <f>tussenblad!BV1439</f>
        <v>0</v>
      </c>
      <c r="P1450" s="4">
        <f>tussenblad!BW1439</f>
        <v>0</v>
      </c>
      <c r="Q1450" s="4">
        <f>tussenblad!BX1439</f>
        <v>0</v>
      </c>
      <c r="R1450" s="4">
        <f>tussenblad!BY1439</f>
        <v>0</v>
      </c>
      <c r="S1450" s="4">
        <f>tussenblad!BZ1439</f>
        <v>0</v>
      </c>
      <c r="T1450" s="4">
        <f>tussenblad!CA1439</f>
        <v>0</v>
      </c>
      <c r="U1450" s="4">
        <f>tussenblad!CB1439</f>
        <v>0</v>
      </c>
      <c r="V1450" s="4">
        <f>tussenblad!CC1439</f>
        <v>0</v>
      </c>
      <c r="W1450" s="4" t="s">
        <v>94</v>
      </c>
      <c r="X1450" s="4" t="s">
        <v>94</v>
      </c>
      <c r="Y1450" s="4" t="s">
        <v>94</v>
      </c>
      <c r="Z1450" s="4" t="s">
        <v>95</v>
      </c>
      <c r="AA1450" s="4" t="s">
        <v>95</v>
      </c>
      <c r="AB1450" s="4" t="s">
        <v>95</v>
      </c>
      <c r="AC1450" s="4" t="s">
        <v>91</v>
      </c>
      <c r="AD1450" s="4" t="s">
        <v>91</v>
      </c>
      <c r="AE1450" s="4">
        <v>0</v>
      </c>
      <c r="AF1450" s="4">
        <v>0</v>
      </c>
      <c r="AG1450" s="4">
        <f>tussenblad!J1439</f>
        <v>0</v>
      </c>
      <c r="AH1450" s="4">
        <f>tussenblad!I1439</f>
        <v>0</v>
      </c>
    </row>
    <row r="1451" spans="1:34" x14ac:dyDescent="0.2">
      <c r="A1451" s="4" t="s">
        <v>93</v>
      </c>
      <c r="B1451" s="4" t="str">
        <f>IF(C1451=0,"&lt;BLANK&gt;",Basisgegevens!$F$3)</f>
        <v>&lt;BLANK&gt;</v>
      </c>
      <c r="C1451" s="4">
        <f>tussenblad!E1440</f>
        <v>0</v>
      </c>
      <c r="D1451" s="4">
        <f>tussenblad!H1440</f>
        <v>0</v>
      </c>
      <c r="E1451" s="25">
        <f>tussenblad!N1440</f>
        <v>0</v>
      </c>
      <c r="F1451" s="4">
        <f>tussenblad!O1440</f>
        <v>0</v>
      </c>
      <c r="G1451" s="4">
        <f>tussenblad!P1440</f>
        <v>0</v>
      </c>
      <c r="H1451" s="25">
        <f>tussenblad!BT1440</f>
        <v>0</v>
      </c>
      <c r="I1451" s="4">
        <f>tussenblad!Q1440</f>
        <v>0</v>
      </c>
      <c r="J1451" s="26">
        <f>tussenblad!R1440</f>
        <v>0</v>
      </c>
      <c r="K1451" s="4">
        <f>IF(tussenblad!$F1440="HC","",tussenblad!F1440)</f>
        <v>0</v>
      </c>
      <c r="L1451" s="4">
        <f>IF(tussenblad!$F1440="HC",1,0)</f>
        <v>0</v>
      </c>
      <c r="M1451" s="4" t="str">
        <f>IF(tussenblad!V1440="Uit",2,"")</f>
        <v/>
      </c>
      <c r="N1451" s="4">
        <f>tussenblad!W1440</f>
        <v>0</v>
      </c>
      <c r="O1451" s="4">
        <f>tussenblad!BV1440</f>
        <v>0</v>
      </c>
      <c r="P1451" s="4">
        <f>tussenblad!BW1440</f>
        <v>0</v>
      </c>
      <c r="Q1451" s="4">
        <f>tussenblad!BX1440</f>
        <v>0</v>
      </c>
      <c r="R1451" s="4">
        <f>tussenblad!BY1440</f>
        <v>0</v>
      </c>
      <c r="S1451" s="4">
        <f>tussenblad!BZ1440</f>
        <v>0</v>
      </c>
      <c r="T1451" s="4">
        <f>tussenblad!CA1440</f>
        <v>0</v>
      </c>
      <c r="U1451" s="4">
        <f>tussenblad!CB1440</f>
        <v>0</v>
      </c>
      <c r="V1451" s="4">
        <f>tussenblad!CC1440</f>
        <v>0</v>
      </c>
      <c r="W1451" s="4" t="s">
        <v>94</v>
      </c>
      <c r="X1451" s="4" t="s">
        <v>94</v>
      </c>
      <c r="Y1451" s="4" t="s">
        <v>94</v>
      </c>
      <c r="Z1451" s="4" t="s">
        <v>95</v>
      </c>
      <c r="AA1451" s="4" t="s">
        <v>95</v>
      </c>
      <c r="AB1451" s="4" t="s">
        <v>95</v>
      </c>
      <c r="AC1451" s="4" t="s">
        <v>91</v>
      </c>
      <c r="AD1451" s="4" t="s">
        <v>91</v>
      </c>
      <c r="AE1451" s="4">
        <v>0</v>
      </c>
      <c r="AF1451" s="4">
        <v>0</v>
      </c>
      <c r="AG1451" s="4">
        <f>tussenblad!J1440</f>
        <v>0</v>
      </c>
      <c r="AH1451" s="4">
        <f>tussenblad!I1440</f>
        <v>0</v>
      </c>
    </row>
    <row r="1452" spans="1:34" x14ac:dyDescent="0.2">
      <c r="A1452" s="4" t="s">
        <v>93</v>
      </c>
      <c r="B1452" s="4" t="str">
        <f>IF(C1452=0,"&lt;BLANK&gt;",Basisgegevens!$F$3)</f>
        <v>&lt;BLANK&gt;</v>
      </c>
      <c r="C1452" s="4">
        <f>tussenblad!E1441</f>
        <v>0</v>
      </c>
      <c r="D1452" s="4">
        <f>tussenblad!H1441</f>
        <v>0</v>
      </c>
      <c r="E1452" s="25">
        <f>tussenblad!N1441</f>
        <v>0</v>
      </c>
      <c r="F1452" s="4">
        <f>tussenblad!O1441</f>
        <v>0</v>
      </c>
      <c r="G1452" s="4">
        <f>tussenblad!P1441</f>
        <v>0</v>
      </c>
      <c r="H1452" s="25">
        <f>tussenblad!BT1441</f>
        <v>0</v>
      </c>
      <c r="I1452" s="4">
        <f>tussenblad!Q1441</f>
        <v>0</v>
      </c>
      <c r="J1452" s="26">
        <f>tussenblad!R1441</f>
        <v>0</v>
      </c>
      <c r="K1452" s="4">
        <f>IF(tussenblad!$F1441="HC","",tussenblad!F1441)</f>
        <v>0</v>
      </c>
      <c r="L1452" s="4">
        <f>IF(tussenblad!$F1441="HC",1,0)</f>
        <v>0</v>
      </c>
      <c r="M1452" s="4" t="str">
        <f>IF(tussenblad!V1441="Uit",2,"")</f>
        <v/>
      </c>
      <c r="N1452" s="4">
        <f>tussenblad!W1441</f>
        <v>0</v>
      </c>
      <c r="O1452" s="4">
        <f>tussenblad!BV1441</f>
        <v>0</v>
      </c>
      <c r="P1452" s="4">
        <f>tussenblad!BW1441</f>
        <v>0</v>
      </c>
      <c r="Q1452" s="4">
        <f>tussenblad!BX1441</f>
        <v>0</v>
      </c>
      <c r="R1452" s="4">
        <f>tussenblad!BY1441</f>
        <v>0</v>
      </c>
      <c r="S1452" s="4">
        <f>tussenblad!BZ1441</f>
        <v>0</v>
      </c>
      <c r="T1452" s="4">
        <f>tussenblad!CA1441</f>
        <v>0</v>
      </c>
      <c r="U1452" s="4">
        <f>tussenblad!CB1441</f>
        <v>0</v>
      </c>
      <c r="V1452" s="4">
        <f>tussenblad!CC1441</f>
        <v>0</v>
      </c>
      <c r="W1452" s="4" t="s">
        <v>94</v>
      </c>
      <c r="X1452" s="4" t="s">
        <v>94</v>
      </c>
      <c r="Y1452" s="4" t="s">
        <v>94</v>
      </c>
      <c r="Z1452" s="4" t="s">
        <v>95</v>
      </c>
      <c r="AA1452" s="4" t="s">
        <v>95</v>
      </c>
      <c r="AB1452" s="4" t="s">
        <v>95</v>
      </c>
      <c r="AC1452" s="4" t="s">
        <v>91</v>
      </c>
      <c r="AD1452" s="4" t="s">
        <v>91</v>
      </c>
      <c r="AE1452" s="4">
        <v>0</v>
      </c>
      <c r="AF1452" s="4">
        <v>0</v>
      </c>
      <c r="AG1452" s="4">
        <f>tussenblad!J1441</f>
        <v>0</v>
      </c>
      <c r="AH1452" s="4">
        <f>tussenblad!I1441</f>
        <v>0</v>
      </c>
    </row>
    <row r="1453" spans="1:34" x14ac:dyDescent="0.2">
      <c r="A1453" s="4" t="s">
        <v>93</v>
      </c>
      <c r="B1453" s="4" t="str">
        <f>IF(C1453=0,"&lt;BLANK&gt;",Basisgegevens!$F$3)</f>
        <v>&lt;BLANK&gt;</v>
      </c>
      <c r="C1453" s="4">
        <f>tussenblad!E1442</f>
        <v>0</v>
      </c>
      <c r="D1453" s="4">
        <f>tussenblad!H1442</f>
        <v>0</v>
      </c>
      <c r="E1453" s="25">
        <f>tussenblad!N1442</f>
        <v>0</v>
      </c>
      <c r="F1453" s="4">
        <f>tussenblad!O1442</f>
        <v>0</v>
      </c>
      <c r="G1453" s="4">
        <f>tussenblad!P1442</f>
        <v>0</v>
      </c>
      <c r="H1453" s="25">
        <f>tussenblad!BT1442</f>
        <v>0</v>
      </c>
      <c r="I1453" s="4">
        <f>tussenblad!Q1442</f>
        <v>0</v>
      </c>
      <c r="J1453" s="26">
        <f>tussenblad!R1442</f>
        <v>0</v>
      </c>
      <c r="K1453" s="4">
        <f>IF(tussenblad!$F1442="HC","",tussenblad!F1442)</f>
        <v>0</v>
      </c>
      <c r="L1453" s="4">
        <f>IF(tussenblad!$F1442="HC",1,0)</f>
        <v>0</v>
      </c>
      <c r="M1453" s="4" t="str">
        <f>IF(tussenblad!V1442="Uit",2,"")</f>
        <v/>
      </c>
      <c r="N1453" s="4">
        <f>tussenblad!W1442</f>
        <v>0</v>
      </c>
      <c r="O1453" s="4">
        <f>tussenblad!BV1442</f>
        <v>0</v>
      </c>
      <c r="P1453" s="4">
        <f>tussenblad!BW1442</f>
        <v>0</v>
      </c>
      <c r="Q1453" s="4">
        <f>tussenblad!BX1442</f>
        <v>0</v>
      </c>
      <c r="R1453" s="4">
        <f>tussenblad!BY1442</f>
        <v>0</v>
      </c>
      <c r="S1453" s="4">
        <f>tussenblad!BZ1442</f>
        <v>0</v>
      </c>
      <c r="T1453" s="4">
        <f>tussenblad!CA1442</f>
        <v>0</v>
      </c>
      <c r="U1453" s="4">
        <f>tussenblad!CB1442</f>
        <v>0</v>
      </c>
      <c r="V1453" s="4">
        <f>tussenblad!CC1442</f>
        <v>0</v>
      </c>
      <c r="W1453" s="4" t="s">
        <v>94</v>
      </c>
      <c r="X1453" s="4" t="s">
        <v>94</v>
      </c>
      <c r="Y1453" s="4" t="s">
        <v>94</v>
      </c>
      <c r="Z1453" s="4" t="s">
        <v>95</v>
      </c>
      <c r="AA1453" s="4" t="s">
        <v>95</v>
      </c>
      <c r="AB1453" s="4" t="s">
        <v>95</v>
      </c>
      <c r="AC1453" s="4" t="s">
        <v>91</v>
      </c>
      <c r="AD1453" s="4" t="s">
        <v>91</v>
      </c>
      <c r="AE1453" s="4">
        <v>0</v>
      </c>
      <c r="AF1453" s="4">
        <v>0</v>
      </c>
      <c r="AG1453" s="4">
        <f>tussenblad!J1442</f>
        <v>0</v>
      </c>
      <c r="AH1453" s="4">
        <f>tussenblad!I1442</f>
        <v>0</v>
      </c>
    </row>
    <row r="1454" spans="1:34" x14ac:dyDescent="0.2">
      <c r="A1454" s="4" t="s">
        <v>93</v>
      </c>
      <c r="B1454" s="4" t="str">
        <f>IF(C1454=0,"&lt;BLANK&gt;",Basisgegevens!$F$3)</f>
        <v>&lt;BLANK&gt;</v>
      </c>
      <c r="C1454" s="4">
        <f>tussenblad!E1443</f>
        <v>0</v>
      </c>
      <c r="D1454" s="4">
        <f>tussenblad!H1443</f>
        <v>0</v>
      </c>
      <c r="E1454" s="25">
        <f>tussenblad!N1443</f>
        <v>0</v>
      </c>
      <c r="F1454" s="4">
        <f>tussenblad!O1443</f>
        <v>0</v>
      </c>
      <c r="G1454" s="4">
        <f>tussenblad!P1443</f>
        <v>0</v>
      </c>
      <c r="H1454" s="25">
        <f>tussenblad!BT1443</f>
        <v>0</v>
      </c>
      <c r="I1454" s="4">
        <f>tussenblad!Q1443</f>
        <v>0</v>
      </c>
      <c r="J1454" s="26">
        <f>tussenblad!R1443</f>
        <v>0</v>
      </c>
      <c r="K1454" s="4">
        <f>IF(tussenblad!$F1443="HC","",tussenblad!F1443)</f>
        <v>0</v>
      </c>
      <c r="L1454" s="4">
        <f>IF(tussenblad!$F1443="HC",1,0)</f>
        <v>0</v>
      </c>
      <c r="M1454" s="4" t="str">
        <f>IF(tussenblad!V1443="Uit",2,"")</f>
        <v/>
      </c>
      <c r="N1454" s="4">
        <f>tussenblad!W1443</f>
        <v>0</v>
      </c>
      <c r="O1454" s="4">
        <f>tussenblad!BV1443</f>
        <v>0</v>
      </c>
      <c r="P1454" s="4">
        <f>tussenblad!BW1443</f>
        <v>0</v>
      </c>
      <c r="Q1454" s="4">
        <f>tussenblad!BX1443</f>
        <v>0</v>
      </c>
      <c r="R1454" s="4">
        <f>tussenblad!BY1443</f>
        <v>0</v>
      </c>
      <c r="S1454" s="4">
        <f>tussenblad!BZ1443</f>
        <v>0</v>
      </c>
      <c r="T1454" s="4">
        <f>tussenblad!CA1443</f>
        <v>0</v>
      </c>
      <c r="U1454" s="4">
        <f>tussenblad!CB1443</f>
        <v>0</v>
      </c>
      <c r="V1454" s="4">
        <f>tussenblad!CC1443</f>
        <v>0</v>
      </c>
      <c r="W1454" s="4" t="s">
        <v>94</v>
      </c>
      <c r="X1454" s="4" t="s">
        <v>94</v>
      </c>
      <c r="Y1454" s="4" t="s">
        <v>94</v>
      </c>
      <c r="Z1454" s="4" t="s">
        <v>95</v>
      </c>
      <c r="AA1454" s="4" t="s">
        <v>95</v>
      </c>
      <c r="AB1454" s="4" t="s">
        <v>95</v>
      </c>
      <c r="AC1454" s="4" t="s">
        <v>91</v>
      </c>
      <c r="AD1454" s="4" t="s">
        <v>91</v>
      </c>
      <c r="AE1454" s="4">
        <v>0</v>
      </c>
      <c r="AF1454" s="4">
        <v>0</v>
      </c>
      <c r="AG1454" s="4">
        <f>tussenblad!J1443</f>
        <v>0</v>
      </c>
      <c r="AH1454" s="4">
        <f>tussenblad!I1443</f>
        <v>0</v>
      </c>
    </row>
    <row r="1455" spans="1:34" x14ac:dyDescent="0.2">
      <c r="A1455" s="4" t="s">
        <v>93</v>
      </c>
      <c r="B1455" s="4" t="str">
        <f>IF(C1455=0,"&lt;BLANK&gt;",Basisgegevens!$F$3)</f>
        <v>&lt;BLANK&gt;</v>
      </c>
      <c r="C1455" s="4">
        <f>tussenblad!E1444</f>
        <v>0</v>
      </c>
      <c r="D1455" s="4">
        <f>tussenblad!H1444</f>
        <v>0</v>
      </c>
      <c r="E1455" s="25">
        <f>tussenblad!N1444</f>
        <v>0</v>
      </c>
      <c r="F1455" s="4">
        <f>tussenblad!O1444</f>
        <v>0</v>
      </c>
      <c r="G1455" s="4">
        <f>tussenblad!P1444</f>
        <v>0</v>
      </c>
      <c r="H1455" s="25">
        <f>tussenblad!BT1444</f>
        <v>0</v>
      </c>
      <c r="I1455" s="4">
        <f>tussenblad!Q1444</f>
        <v>0</v>
      </c>
      <c r="J1455" s="26">
        <f>tussenblad!R1444</f>
        <v>0</v>
      </c>
      <c r="K1455" s="4">
        <f>IF(tussenblad!$F1444="HC","",tussenblad!F1444)</f>
        <v>0</v>
      </c>
      <c r="L1455" s="4">
        <f>IF(tussenblad!$F1444="HC",1,0)</f>
        <v>0</v>
      </c>
      <c r="M1455" s="4" t="str">
        <f>IF(tussenblad!V1444="Uit",2,"")</f>
        <v/>
      </c>
      <c r="N1455" s="4">
        <f>tussenblad!W1444</f>
        <v>0</v>
      </c>
      <c r="O1455" s="4">
        <f>tussenblad!BV1444</f>
        <v>0</v>
      </c>
      <c r="P1455" s="4">
        <f>tussenblad!BW1444</f>
        <v>0</v>
      </c>
      <c r="Q1455" s="4">
        <f>tussenblad!BX1444</f>
        <v>0</v>
      </c>
      <c r="R1455" s="4">
        <f>tussenblad!BY1444</f>
        <v>0</v>
      </c>
      <c r="S1455" s="4">
        <f>tussenblad!BZ1444</f>
        <v>0</v>
      </c>
      <c r="T1455" s="4">
        <f>tussenblad!CA1444</f>
        <v>0</v>
      </c>
      <c r="U1455" s="4">
        <f>tussenblad!CB1444</f>
        <v>0</v>
      </c>
      <c r="V1455" s="4">
        <f>tussenblad!CC1444</f>
        <v>0</v>
      </c>
      <c r="W1455" s="4" t="s">
        <v>94</v>
      </c>
      <c r="X1455" s="4" t="s">
        <v>94</v>
      </c>
      <c r="Y1455" s="4" t="s">
        <v>94</v>
      </c>
      <c r="Z1455" s="4" t="s">
        <v>95</v>
      </c>
      <c r="AA1455" s="4" t="s">
        <v>95</v>
      </c>
      <c r="AB1455" s="4" t="s">
        <v>95</v>
      </c>
      <c r="AC1455" s="4" t="s">
        <v>91</v>
      </c>
      <c r="AD1455" s="4" t="s">
        <v>91</v>
      </c>
      <c r="AE1455" s="4">
        <v>0</v>
      </c>
      <c r="AF1455" s="4">
        <v>0</v>
      </c>
      <c r="AG1455" s="4">
        <f>tussenblad!J1444</f>
        <v>0</v>
      </c>
      <c r="AH1455" s="4">
        <f>tussenblad!I1444</f>
        <v>0</v>
      </c>
    </row>
    <row r="1456" spans="1:34" x14ac:dyDescent="0.2">
      <c r="A1456" s="4" t="s">
        <v>93</v>
      </c>
      <c r="B1456" s="4" t="str">
        <f>IF(C1456=0,"&lt;BLANK&gt;",Basisgegevens!$F$3)</f>
        <v>&lt;BLANK&gt;</v>
      </c>
      <c r="C1456" s="4">
        <f>tussenblad!E1445</f>
        <v>0</v>
      </c>
      <c r="D1456" s="4">
        <f>tussenblad!H1445</f>
        <v>0</v>
      </c>
      <c r="E1456" s="25">
        <f>tussenblad!N1445</f>
        <v>0</v>
      </c>
      <c r="F1456" s="4">
        <f>tussenblad!O1445</f>
        <v>0</v>
      </c>
      <c r="G1456" s="4">
        <f>tussenblad!P1445</f>
        <v>0</v>
      </c>
      <c r="H1456" s="25">
        <f>tussenblad!BT1445</f>
        <v>0</v>
      </c>
      <c r="I1456" s="4">
        <f>tussenblad!Q1445</f>
        <v>0</v>
      </c>
      <c r="J1456" s="26">
        <f>tussenblad!R1445</f>
        <v>0</v>
      </c>
      <c r="K1456" s="4">
        <f>IF(tussenblad!$F1445="HC","",tussenblad!F1445)</f>
        <v>0</v>
      </c>
      <c r="L1456" s="4">
        <f>IF(tussenblad!$F1445="HC",1,0)</f>
        <v>0</v>
      </c>
      <c r="M1456" s="4" t="str">
        <f>IF(tussenblad!V1445="Uit",2,"")</f>
        <v/>
      </c>
      <c r="N1456" s="4">
        <f>tussenblad!W1445</f>
        <v>0</v>
      </c>
      <c r="O1456" s="4">
        <f>tussenblad!BV1445</f>
        <v>0</v>
      </c>
      <c r="P1456" s="4">
        <f>tussenblad!BW1445</f>
        <v>0</v>
      </c>
      <c r="Q1456" s="4">
        <f>tussenblad!BX1445</f>
        <v>0</v>
      </c>
      <c r="R1456" s="4">
        <f>tussenblad!BY1445</f>
        <v>0</v>
      </c>
      <c r="S1456" s="4">
        <f>tussenblad!BZ1445</f>
        <v>0</v>
      </c>
      <c r="T1456" s="4">
        <f>tussenblad!CA1445</f>
        <v>0</v>
      </c>
      <c r="U1456" s="4">
        <f>tussenblad!CB1445</f>
        <v>0</v>
      </c>
      <c r="V1456" s="4">
        <f>tussenblad!CC1445</f>
        <v>0</v>
      </c>
      <c r="W1456" s="4" t="s">
        <v>94</v>
      </c>
      <c r="X1456" s="4" t="s">
        <v>94</v>
      </c>
      <c r="Y1456" s="4" t="s">
        <v>94</v>
      </c>
      <c r="Z1456" s="4" t="s">
        <v>95</v>
      </c>
      <c r="AA1456" s="4" t="s">
        <v>95</v>
      </c>
      <c r="AB1456" s="4" t="s">
        <v>95</v>
      </c>
      <c r="AC1456" s="4" t="s">
        <v>91</v>
      </c>
      <c r="AD1456" s="4" t="s">
        <v>91</v>
      </c>
      <c r="AE1456" s="4">
        <v>0</v>
      </c>
      <c r="AF1456" s="4">
        <v>0</v>
      </c>
      <c r="AG1456" s="4">
        <f>tussenblad!J1445</f>
        <v>0</v>
      </c>
      <c r="AH1456" s="4">
        <f>tussenblad!I1445</f>
        <v>0</v>
      </c>
    </row>
    <row r="1457" spans="1:34" x14ac:dyDescent="0.2">
      <c r="A1457" s="4" t="s">
        <v>93</v>
      </c>
      <c r="B1457" s="4" t="str">
        <f>IF(C1457=0,"&lt;BLANK&gt;",Basisgegevens!$F$3)</f>
        <v>&lt;BLANK&gt;</v>
      </c>
      <c r="C1457" s="4">
        <f>tussenblad!E1446</f>
        <v>0</v>
      </c>
      <c r="D1457" s="4">
        <f>tussenblad!H1446</f>
        <v>0</v>
      </c>
      <c r="E1457" s="25">
        <f>tussenblad!N1446</f>
        <v>0</v>
      </c>
      <c r="F1457" s="4">
        <f>tussenblad!O1446</f>
        <v>0</v>
      </c>
      <c r="G1457" s="4">
        <f>tussenblad!P1446</f>
        <v>0</v>
      </c>
      <c r="H1457" s="25">
        <f>tussenblad!BT1446</f>
        <v>0</v>
      </c>
      <c r="I1457" s="4">
        <f>tussenblad!Q1446</f>
        <v>0</v>
      </c>
      <c r="J1457" s="26">
        <f>tussenblad!R1446</f>
        <v>0</v>
      </c>
      <c r="K1457" s="4">
        <f>IF(tussenblad!$F1446="HC","",tussenblad!F1446)</f>
        <v>0</v>
      </c>
      <c r="L1457" s="4">
        <f>IF(tussenblad!$F1446="HC",1,0)</f>
        <v>0</v>
      </c>
      <c r="M1457" s="4" t="str">
        <f>IF(tussenblad!V1446="Uit",2,"")</f>
        <v/>
      </c>
      <c r="N1457" s="4">
        <f>tussenblad!W1446</f>
        <v>0</v>
      </c>
      <c r="O1457" s="4">
        <f>tussenblad!BV1446</f>
        <v>0</v>
      </c>
      <c r="P1457" s="4">
        <f>tussenblad!BW1446</f>
        <v>0</v>
      </c>
      <c r="Q1457" s="4">
        <f>tussenblad!BX1446</f>
        <v>0</v>
      </c>
      <c r="R1457" s="4">
        <f>tussenblad!BY1446</f>
        <v>0</v>
      </c>
      <c r="S1457" s="4">
        <f>tussenblad!BZ1446</f>
        <v>0</v>
      </c>
      <c r="T1457" s="4">
        <f>tussenblad!CA1446</f>
        <v>0</v>
      </c>
      <c r="U1457" s="4">
        <f>tussenblad!CB1446</f>
        <v>0</v>
      </c>
      <c r="V1457" s="4">
        <f>tussenblad!CC1446</f>
        <v>0</v>
      </c>
      <c r="W1457" s="4" t="s">
        <v>94</v>
      </c>
      <c r="X1457" s="4" t="s">
        <v>94</v>
      </c>
      <c r="Y1457" s="4" t="s">
        <v>94</v>
      </c>
      <c r="Z1457" s="4" t="s">
        <v>95</v>
      </c>
      <c r="AA1457" s="4" t="s">
        <v>95</v>
      </c>
      <c r="AB1457" s="4" t="s">
        <v>95</v>
      </c>
      <c r="AC1457" s="4" t="s">
        <v>91</v>
      </c>
      <c r="AD1457" s="4" t="s">
        <v>91</v>
      </c>
      <c r="AE1457" s="4">
        <v>0</v>
      </c>
      <c r="AF1457" s="4">
        <v>0</v>
      </c>
      <c r="AG1457" s="4">
        <f>tussenblad!J1446</f>
        <v>0</v>
      </c>
      <c r="AH1457" s="4">
        <f>tussenblad!I1446</f>
        <v>0</v>
      </c>
    </row>
    <row r="1458" spans="1:34" x14ac:dyDescent="0.2">
      <c r="A1458" s="4" t="s">
        <v>93</v>
      </c>
      <c r="B1458" s="4" t="str">
        <f>IF(C1458=0,"&lt;BLANK&gt;",Basisgegevens!$F$3)</f>
        <v>&lt;BLANK&gt;</v>
      </c>
      <c r="C1458" s="4">
        <f>tussenblad!E1447</f>
        <v>0</v>
      </c>
      <c r="D1458" s="4">
        <f>tussenblad!H1447</f>
        <v>0</v>
      </c>
      <c r="E1458" s="25">
        <f>tussenblad!N1447</f>
        <v>0</v>
      </c>
      <c r="F1458" s="4">
        <f>tussenblad!O1447</f>
        <v>0</v>
      </c>
      <c r="G1458" s="4">
        <f>tussenblad!P1447</f>
        <v>0</v>
      </c>
      <c r="H1458" s="25">
        <f>tussenblad!BT1447</f>
        <v>0</v>
      </c>
      <c r="I1458" s="4">
        <f>tussenblad!Q1447</f>
        <v>0</v>
      </c>
      <c r="J1458" s="26">
        <f>tussenblad!R1447</f>
        <v>0</v>
      </c>
      <c r="K1458" s="4">
        <f>IF(tussenblad!$F1447="HC","",tussenblad!F1447)</f>
        <v>0</v>
      </c>
      <c r="L1458" s="4">
        <f>IF(tussenblad!$F1447="HC",1,0)</f>
        <v>0</v>
      </c>
      <c r="M1458" s="4" t="str">
        <f>IF(tussenblad!V1447="Uit",2,"")</f>
        <v/>
      </c>
      <c r="N1458" s="4">
        <f>tussenblad!W1447</f>
        <v>0</v>
      </c>
      <c r="O1458" s="4">
        <f>tussenblad!BV1447</f>
        <v>0</v>
      </c>
      <c r="P1458" s="4">
        <f>tussenblad!BW1447</f>
        <v>0</v>
      </c>
      <c r="Q1458" s="4">
        <f>tussenblad!BX1447</f>
        <v>0</v>
      </c>
      <c r="R1458" s="4">
        <f>tussenblad!BY1447</f>
        <v>0</v>
      </c>
      <c r="S1458" s="4">
        <f>tussenblad!BZ1447</f>
        <v>0</v>
      </c>
      <c r="T1458" s="4">
        <f>tussenblad!CA1447</f>
        <v>0</v>
      </c>
      <c r="U1458" s="4">
        <f>tussenblad!CB1447</f>
        <v>0</v>
      </c>
      <c r="V1458" s="4">
        <f>tussenblad!CC1447</f>
        <v>0</v>
      </c>
      <c r="W1458" s="4" t="s">
        <v>94</v>
      </c>
      <c r="X1458" s="4" t="s">
        <v>94</v>
      </c>
      <c r="Y1458" s="4" t="s">
        <v>94</v>
      </c>
      <c r="Z1458" s="4" t="s">
        <v>95</v>
      </c>
      <c r="AA1458" s="4" t="s">
        <v>95</v>
      </c>
      <c r="AB1458" s="4" t="s">
        <v>95</v>
      </c>
      <c r="AC1458" s="4" t="s">
        <v>91</v>
      </c>
      <c r="AD1458" s="4" t="s">
        <v>91</v>
      </c>
      <c r="AE1458" s="4">
        <v>0</v>
      </c>
      <c r="AF1458" s="4">
        <v>0</v>
      </c>
      <c r="AG1458" s="4">
        <f>tussenblad!J1447</f>
        <v>0</v>
      </c>
      <c r="AH1458" s="4">
        <f>tussenblad!I1447</f>
        <v>0</v>
      </c>
    </row>
    <row r="1459" spans="1:34" x14ac:dyDescent="0.2">
      <c r="A1459" s="4" t="s">
        <v>93</v>
      </c>
      <c r="B1459" s="4" t="str">
        <f>IF(C1459=0,"&lt;BLANK&gt;",Basisgegevens!$F$3)</f>
        <v>&lt;BLANK&gt;</v>
      </c>
      <c r="C1459" s="4">
        <f>tussenblad!E1448</f>
        <v>0</v>
      </c>
      <c r="D1459" s="4">
        <f>tussenblad!H1448</f>
        <v>0</v>
      </c>
      <c r="E1459" s="25">
        <f>tussenblad!N1448</f>
        <v>0</v>
      </c>
      <c r="F1459" s="4">
        <f>tussenblad!O1448</f>
        <v>0</v>
      </c>
      <c r="G1459" s="4">
        <f>tussenblad!P1448</f>
        <v>0</v>
      </c>
      <c r="H1459" s="25">
        <f>tussenblad!BT1448</f>
        <v>0</v>
      </c>
      <c r="I1459" s="4">
        <f>tussenblad!Q1448</f>
        <v>0</v>
      </c>
      <c r="J1459" s="26">
        <f>tussenblad!R1448</f>
        <v>0</v>
      </c>
      <c r="K1459" s="4">
        <f>IF(tussenblad!$F1448="HC","",tussenblad!F1448)</f>
        <v>0</v>
      </c>
      <c r="L1459" s="4">
        <f>IF(tussenblad!$F1448="HC",1,0)</f>
        <v>0</v>
      </c>
      <c r="M1459" s="4" t="str">
        <f>IF(tussenblad!V1448="Uit",2,"")</f>
        <v/>
      </c>
      <c r="N1459" s="4">
        <f>tussenblad!W1448</f>
        <v>0</v>
      </c>
      <c r="O1459" s="4">
        <f>tussenblad!BV1448</f>
        <v>0</v>
      </c>
      <c r="P1459" s="4">
        <f>tussenblad!BW1448</f>
        <v>0</v>
      </c>
      <c r="Q1459" s="4">
        <f>tussenblad!BX1448</f>
        <v>0</v>
      </c>
      <c r="R1459" s="4">
        <f>tussenblad!BY1448</f>
        <v>0</v>
      </c>
      <c r="S1459" s="4">
        <f>tussenblad!BZ1448</f>
        <v>0</v>
      </c>
      <c r="T1459" s="4">
        <f>tussenblad!CA1448</f>
        <v>0</v>
      </c>
      <c r="U1459" s="4">
        <f>tussenblad!CB1448</f>
        <v>0</v>
      </c>
      <c r="V1459" s="4">
        <f>tussenblad!CC1448</f>
        <v>0</v>
      </c>
      <c r="W1459" s="4" t="s">
        <v>94</v>
      </c>
      <c r="X1459" s="4" t="s">
        <v>94</v>
      </c>
      <c r="Y1459" s="4" t="s">
        <v>94</v>
      </c>
      <c r="Z1459" s="4" t="s">
        <v>95</v>
      </c>
      <c r="AA1459" s="4" t="s">
        <v>95</v>
      </c>
      <c r="AB1459" s="4" t="s">
        <v>95</v>
      </c>
      <c r="AC1459" s="4" t="s">
        <v>91</v>
      </c>
      <c r="AD1459" s="4" t="s">
        <v>91</v>
      </c>
      <c r="AE1459" s="4">
        <v>0</v>
      </c>
      <c r="AF1459" s="4">
        <v>0</v>
      </c>
      <c r="AG1459" s="4">
        <f>tussenblad!J1448</f>
        <v>0</v>
      </c>
      <c r="AH1459" s="4">
        <f>tussenblad!I1448</f>
        <v>0</v>
      </c>
    </row>
    <row r="1460" spans="1:34" x14ac:dyDescent="0.2">
      <c r="A1460" s="4" t="s">
        <v>93</v>
      </c>
      <c r="B1460" s="4" t="str">
        <f>IF(C1460=0,"&lt;BLANK&gt;",Basisgegevens!$F$3)</f>
        <v>&lt;BLANK&gt;</v>
      </c>
      <c r="C1460" s="4">
        <f>tussenblad!E1449</f>
        <v>0</v>
      </c>
      <c r="D1460" s="4">
        <f>tussenblad!H1449</f>
        <v>0</v>
      </c>
      <c r="E1460" s="25">
        <f>tussenblad!N1449</f>
        <v>0</v>
      </c>
      <c r="F1460" s="4">
        <f>tussenblad!O1449</f>
        <v>0</v>
      </c>
      <c r="G1460" s="4">
        <f>tussenblad!P1449</f>
        <v>0</v>
      </c>
      <c r="H1460" s="25">
        <f>tussenblad!BT1449</f>
        <v>0</v>
      </c>
      <c r="I1460" s="4">
        <f>tussenblad!Q1449</f>
        <v>0</v>
      </c>
      <c r="J1460" s="26">
        <f>tussenblad!R1449</f>
        <v>0</v>
      </c>
      <c r="K1460" s="4">
        <f>IF(tussenblad!$F1449="HC","",tussenblad!F1449)</f>
        <v>0</v>
      </c>
      <c r="L1460" s="4">
        <f>IF(tussenblad!$F1449="HC",1,0)</f>
        <v>0</v>
      </c>
      <c r="M1460" s="4" t="str">
        <f>IF(tussenblad!V1449="Uit",2,"")</f>
        <v/>
      </c>
      <c r="N1460" s="4">
        <f>tussenblad!W1449</f>
        <v>0</v>
      </c>
      <c r="O1460" s="4">
        <f>tussenblad!BV1449</f>
        <v>0</v>
      </c>
      <c r="P1460" s="4">
        <f>tussenblad!BW1449</f>
        <v>0</v>
      </c>
      <c r="Q1460" s="4">
        <f>tussenblad!BX1449</f>
        <v>0</v>
      </c>
      <c r="R1460" s="4">
        <f>tussenblad!BY1449</f>
        <v>0</v>
      </c>
      <c r="S1460" s="4">
        <f>tussenblad!BZ1449</f>
        <v>0</v>
      </c>
      <c r="T1460" s="4">
        <f>tussenblad!CA1449</f>
        <v>0</v>
      </c>
      <c r="U1460" s="4">
        <f>tussenblad!CB1449</f>
        <v>0</v>
      </c>
      <c r="V1460" s="4">
        <f>tussenblad!CC1449</f>
        <v>0</v>
      </c>
      <c r="W1460" s="4" t="s">
        <v>94</v>
      </c>
      <c r="X1460" s="4" t="s">
        <v>94</v>
      </c>
      <c r="Y1460" s="4" t="s">
        <v>94</v>
      </c>
      <c r="Z1460" s="4" t="s">
        <v>95</v>
      </c>
      <c r="AA1460" s="4" t="s">
        <v>95</v>
      </c>
      <c r="AB1460" s="4" t="s">
        <v>95</v>
      </c>
      <c r="AC1460" s="4" t="s">
        <v>91</v>
      </c>
      <c r="AD1460" s="4" t="s">
        <v>91</v>
      </c>
      <c r="AE1460" s="4">
        <v>0</v>
      </c>
      <c r="AF1460" s="4">
        <v>0</v>
      </c>
      <c r="AG1460" s="4">
        <f>tussenblad!J1449</f>
        <v>0</v>
      </c>
      <c r="AH1460" s="4">
        <f>tussenblad!I1449</f>
        <v>0</v>
      </c>
    </row>
    <row r="1461" spans="1:34" x14ac:dyDescent="0.2">
      <c r="A1461" s="4" t="s">
        <v>93</v>
      </c>
      <c r="B1461" s="4" t="str">
        <f>IF(C1461=0,"&lt;BLANK&gt;",Basisgegevens!$F$3)</f>
        <v>&lt;BLANK&gt;</v>
      </c>
      <c r="C1461" s="4">
        <f>tussenblad!E1450</f>
        <v>0</v>
      </c>
      <c r="D1461" s="4">
        <f>tussenblad!H1450</f>
        <v>0</v>
      </c>
      <c r="E1461" s="25">
        <f>tussenblad!N1450</f>
        <v>0</v>
      </c>
      <c r="F1461" s="4">
        <f>tussenblad!O1450</f>
        <v>0</v>
      </c>
      <c r="G1461" s="4">
        <f>tussenblad!P1450</f>
        <v>0</v>
      </c>
      <c r="H1461" s="25">
        <f>tussenblad!BT1450</f>
        <v>0</v>
      </c>
      <c r="I1461" s="4">
        <f>tussenblad!Q1450</f>
        <v>0</v>
      </c>
      <c r="J1461" s="26">
        <f>tussenblad!R1450</f>
        <v>0</v>
      </c>
      <c r="K1461" s="4">
        <f>IF(tussenblad!$F1450="HC","",tussenblad!F1450)</f>
        <v>0</v>
      </c>
      <c r="L1461" s="4">
        <f>IF(tussenblad!$F1450="HC",1,0)</f>
        <v>0</v>
      </c>
      <c r="M1461" s="4" t="str">
        <f>IF(tussenblad!V1450="Uit",2,"")</f>
        <v/>
      </c>
      <c r="N1461" s="4">
        <f>tussenblad!W1450</f>
        <v>0</v>
      </c>
      <c r="O1461" s="4">
        <f>tussenblad!BV1450</f>
        <v>0</v>
      </c>
      <c r="P1461" s="4">
        <f>tussenblad!BW1450</f>
        <v>0</v>
      </c>
      <c r="Q1461" s="4">
        <f>tussenblad!BX1450</f>
        <v>0</v>
      </c>
      <c r="R1461" s="4">
        <f>tussenblad!BY1450</f>
        <v>0</v>
      </c>
      <c r="S1461" s="4">
        <f>tussenblad!BZ1450</f>
        <v>0</v>
      </c>
      <c r="T1461" s="4">
        <f>tussenblad!CA1450</f>
        <v>0</v>
      </c>
      <c r="U1461" s="4">
        <f>tussenblad!CB1450</f>
        <v>0</v>
      </c>
      <c r="V1461" s="4">
        <f>tussenblad!CC1450</f>
        <v>0</v>
      </c>
      <c r="W1461" s="4" t="s">
        <v>94</v>
      </c>
      <c r="X1461" s="4" t="s">
        <v>94</v>
      </c>
      <c r="Y1461" s="4" t="s">
        <v>94</v>
      </c>
      <c r="Z1461" s="4" t="s">
        <v>95</v>
      </c>
      <c r="AA1461" s="4" t="s">
        <v>95</v>
      </c>
      <c r="AB1461" s="4" t="s">
        <v>95</v>
      </c>
      <c r="AC1461" s="4" t="s">
        <v>91</v>
      </c>
      <c r="AD1461" s="4" t="s">
        <v>91</v>
      </c>
      <c r="AE1461" s="4">
        <v>0</v>
      </c>
      <c r="AF1461" s="4">
        <v>0</v>
      </c>
      <c r="AG1461" s="4">
        <f>tussenblad!J1450</f>
        <v>0</v>
      </c>
      <c r="AH1461" s="4">
        <f>tussenblad!I1450</f>
        <v>0</v>
      </c>
    </row>
    <row r="1462" spans="1:34" x14ac:dyDescent="0.2">
      <c r="A1462" s="4" t="s">
        <v>93</v>
      </c>
      <c r="B1462" s="4" t="str">
        <f>IF(C1462=0,"&lt;BLANK&gt;",Basisgegevens!$F$3)</f>
        <v>&lt;BLANK&gt;</v>
      </c>
      <c r="C1462" s="4">
        <f>tussenblad!E1451</f>
        <v>0</v>
      </c>
      <c r="D1462" s="4">
        <f>tussenblad!H1451</f>
        <v>0</v>
      </c>
      <c r="E1462" s="25">
        <f>tussenblad!N1451</f>
        <v>0</v>
      </c>
      <c r="F1462" s="4">
        <f>tussenblad!O1451</f>
        <v>0</v>
      </c>
      <c r="G1462" s="4">
        <f>tussenblad!P1451</f>
        <v>0</v>
      </c>
      <c r="H1462" s="25">
        <f>tussenblad!BT1451</f>
        <v>0</v>
      </c>
      <c r="I1462" s="4">
        <f>tussenblad!Q1451</f>
        <v>0</v>
      </c>
      <c r="J1462" s="26">
        <f>tussenblad!R1451</f>
        <v>0</v>
      </c>
      <c r="K1462" s="4">
        <f>IF(tussenblad!$F1451="HC","",tussenblad!F1451)</f>
        <v>0</v>
      </c>
      <c r="L1462" s="4">
        <f>IF(tussenblad!$F1451="HC",1,0)</f>
        <v>0</v>
      </c>
      <c r="M1462" s="4" t="str">
        <f>IF(tussenblad!V1451="Uit",2,"")</f>
        <v/>
      </c>
      <c r="N1462" s="4">
        <f>tussenblad!W1451</f>
        <v>0</v>
      </c>
      <c r="O1462" s="4">
        <f>tussenblad!BV1451</f>
        <v>0</v>
      </c>
      <c r="P1462" s="4">
        <f>tussenblad!BW1451</f>
        <v>0</v>
      </c>
      <c r="Q1462" s="4">
        <f>tussenblad!BX1451</f>
        <v>0</v>
      </c>
      <c r="R1462" s="4">
        <f>tussenblad!BY1451</f>
        <v>0</v>
      </c>
      <c r="S1462" s="4">
        <f>tussenblad!BZ1451</f>
        <v>0</v>
      </c>
      <c r="T1462" s="4">
        <f>tussenblad!CA1451</f>
        <v>0</v>
      </c>
      <c r="U1462" s="4">
        <f>tussenblad!CB1451</f>
        <v>0</v>
      </c>
      <c r="V1462" s="4">
        <f>tussenblad!CC1451</f>
        <v>0</v>
      </c>
      <c r="W1462" s="4" t="s">
        <v>94</v>
      </c>
      <c r="X1462" s="4" t="s">
        <v>94</v>
      </c>
      <c r="Y1462" s="4" t="s">
        <v>94</v>
      </c>
      <c r="Z1462" s="4" t="s">
        <v>95</v>
      </c>
      <c r="AA1462" s="4" t="s">
        <v>95</v>
      </c>
      <c r="AB1462" s="4" t="s">
        <v>95</v>
      </c>
      <c r="AC1462" s="4" t="s">
        <v>91</v>
      </c>
      <c r="AD1462" s="4" t="s">
        <v>91</v>
      </c>
      <c r="AE1462" s="4">
        <v>0</v>
      </c>
      <c r="AF1462" s="4">
        <v>0</v>
      </c>
      <c r="AG1462" s="4">
        <f>tussenblad!J1451</f>
        <v>0</v>
      </c>
      <c r="AH1462" s="4">
        <f>tussenblad!I1451</f>
        <v>0</v>
      </c>
    </row>
    <row r="1463" spans="1:34" x14ac:dyDescent="0.2">
      <c r="A1463" s="4" t="s">
        <v>93</v>
      </c>
      <c r="B1463" s="4" t="str">
        <f>IF(C1463=0,"&lt;BLANK&gt;",Basisgegevens!$F$3)</f>
        <v>&lt;BLANK&gt;</v>
      </c>
      <c r="C1463" s="4">
        <f>tussenblad!E1452</f>
        <v>0</v>
      </c>
      <c r="D1463" s="4">
        <f>tussenblad!H1452</f>
        <v>0</v>
      </c>
      <c r="E1463" s="25">
        <f>tussenblad!N1452</f>
        <v>0</v>
      </c>
      <c r="F1463" s="4">
        <f>tussenblad!O1452</f>
        <v>0</v>
      </c>
      <c r="G1463" s="4">
        <f>tussenblad!P1452</f>
        <v>0</v>
      </c>
      <c r="H1463" s="25">
        <f>tussenblad!BT1452</f>
        <v>0</v>
      </c>
      <c r="I1463" s="4">
        <f>tussenblad!Q1452</f>
        <v>0</v>
      </c>
      <c r="J1463" s="26">
        <f>tussenblad!R1452</f>
        <v>0</v>
      </c>
      <c r="K1463" s="4">
        <f>IF(tussenblad!$F1452="HC","",tussenblad!F1452)</f>
        <v>0</v>
      </c>
      <c r="L1463" s="4">
        <f>IF(tussenblad!$F1452="HC",1,0)</f>
        <v>0</v>
      </c>
      <c r="M1463" s="4" t="str">
        <f>IF(tussenblad!V1452="Uit",2,"")</f>
        <v/>
      </c>
      <c r="N1463" s="4">
        <f>tussenblad!W1452</f>
        <v>0</v>
      </c>
      <c r="O1463" s="4">
        <f>tussenblad!BV1452</f>
        <v>0</v>
      </c>
      <c r="P1463" s="4">
        <f>tussenblad!BW1452</f>
        <v>0</v>
      </c>
      <c r="Q1463" s="4">
        <f>tussenblad!BX1452</f>
        <v>0</v>
      </c>
      <c r="R1463" s="4">
        <f>tussenblad!BY1452</f>
        <v>0</v>
      </c>
      <c r="S1463" s="4">
        <f>tussenblad!BZ1452</f>
        <v>0</v>
      </c>
      <c r="T1463" s="4">
        <f>tussenblad!CA1452</f>
        <v>0</v>
      </c>
      <c r="U1463" s="4">
        <f>tussenblad!CB1452</f>
        <v>0</v>
      </c>
      <c r="V1463" s="4">
        <f>tussenblad!CC1452</f>
        <v>0</v>
      </c>
      <c r="W1463" s="4" t="s">
        <v>94</v>
      </c>
      <c r="X1463" s="4" t="s">
        <v>94</v>
      </c>
      <c r="Y1463" s="4" t="s">
        <v>94</v>
      </c>
      <c r="Z1463" s="4" t="s">
        <v>95</v>
      </c>
      <c r="AA1463" s="4" t="s">
        <v>95</v>
      </c>
      <c r="AB1463" s="4" t="s">
        <v>95</v>
      </c>
      <c r="AC1463" s="4" t="s">
        <v>91</v>
      </c>
      <c r="AD1463" s="4" t="s">
        <v>91</v>
      </c>
      <c r="AE1463" s="4">
        <v>0</v>
      </c>
      <c r="AF1463" s="4">
        <v>0</v>
      </c>
      <c r="AG1463" s="4">
        <f>tussenblad!J1452</f>
        <v>0</v>
      </c>
      <c r="AH1463" s="4">
        <f>tussenblad!I1452</f>
        <v>0</v>
      </c>
    </row>
    <row r="1464" spans="1:34" x14ac:dyDescent="0.2">
      <c r="A1464" s="4" t="s">
        <v>93</v>
      </c>
      <c r="B1464" s="4" t="str">
        <f>IF(C1464=0,"&lt;BLANK&gt;",Basisgegevens!$F$3)</f>
        <v>&lt;BLANK&gt;</v>
      </c>
      <c r="C1464" s="4">
        <f>tussenblad!E1453</f>
        <v>0</v>
      </c>
      <c r="D1464" s="4">
        <f>tussenblad!H1453</f>
        <v>0</v>
      </c>
      <c r="E1464" s="25">
        <f>tussenblad!N1453</f>
        <v>0</v>
      </c>
      <c r="F1464" s="4">
        <f>tussenblad!O1453</f>
        <v>0</v>
      </c>
      <c r="G1464" s="4">
        <f>tussenblad!P1453</f>
        <v>0</v>
      </c>
      <c r="H1464" s="25">
        <f>tussenblad!BT1453</f>
        <v>0</v>
      </c>
      <c r="I1464" s="4">
        <f>tussenblad!Q1453</f>
        <v>0</v>
      </c>
      <c r="J1464" s="26">
        <f>tussenblad!R1453</f>
        <v>0</v>
      </c>
      <c r="K1464" s="4">
        <f>IF(tussenblad!$F1453="HC","",tussenblad!F1453)</f>
        <v>0</v>
      </c>
      <c r="L1464" s="4">
        <f>IF(tussenblad!$F1453="HC",1,0)</f>
        <v>0</v>
      </c>
      <c r="M1464" s="4" t="str">
        <f>IF(tussenblad!V1453="Uit",2,"")</f>
        <v/>
      </c>
      <c r="N1464" s="4">
        <f>tussenblad!W1453</f>
        <v>0</v>
      </c>
      <c r="O1464" s="4">
        <f>tussenblad!BV1453</f>
        <v>0</v>
      </c>
      <c r="P1464" s="4">
        <f>tussenblad!BW1453</f>
        <v>0</v>
      </c>
      <c r="Q1464" s="4">
        <f>tussenblad!BX1453</f>
        <v>0</v>
      </c>
      <c r="R1464" s="4">
        <f>tussenblad!BY1453</f>
        <v>0</v>
      </c>
      <c r="S1464" s="4">
        <f>tussenblad!BZ1453</f>
        <v>0</v>
      </c>
      <c r="T1464" s="4">
        <f>tussenblad!CA1453</f>
        <v>0</v>
      </c>
      <c r="U1464" s="4">
        <f>tussenblad!CB1453</f>
        <v>0</v>
      </c>
      <c r="V1464" s="4">
        <f>tussenblad!CC1453</f>
        <v>0</v>
      </c>
      <c r="W1464" s="4" t="s">
        <v>94</v>
      </c>
      <c r="X1464" s="4" t="s">
        <v>94</v>
      </c>
      <c r="Y1464" s="4" t="s">
        <v>94</v>
      </c>
      <c r="Z1464" s="4" t="s">
        <v>95</v>
      </c>
      <c r="AA1464" s="4" t="s">
        <v>95</v>
      </c>
      <c r="AB1464" s="4" t="s">
        <v>95</v>
      </c>
      <c r="AC1464" s="4" t="s">
        <v>91</v>
      </c>
      <c r="AD1464" s="4" t="s">
        <v>91</v>
      </c>
      <c r="AE1464" s="4">
        <v>0</v>
      </c>
      <c r="AF1464" s="4">
        <v>0</v>
      </c>
      <c r="AG1464" s="4">
        <f>tussenblad!J1453</f>
        <v>0</v>
      </c>
      <c r="AH1464" s="4">
        <f>tussenblad!I1453</f>
        <v>0</v>
      </c>
    </row>
    <row r="1465" spans="1:34" x14ac:dyDescent="0.2">
      <c r="A1465" s="4" t="s">
        <v>93</v>
      </c>
      <c r="B1465" s="4" t="str">
        <f>IF(C1465=0,"&lt;BLANK&gt;",Basisgegevens!$F$3)</f>
        <v>&lt;BLANK&gt;</v>
      </c>
      <c r="C1465" s="4">
        <f>tussenblad!E1454</f>
        <v>0</v>
      </c>
      <c r="D1465" s="4">
        <f>tussenblad!H1454</f>
        <v>0</v>
      </c>
      <c r="E1465" s="25">
        <f>tussenblad!N1454</f>
        <v>0</v>
      </c>
      <c r="F1465" s="4">
        <f>tussenblad!O1454</f>
        <v>0</v>
      </c>
      <c r="G1465" s="4">
        <f>tussenblad!P1454</f>
        <v>0</v>
      </c>
      <c r="H1465" s="25">
        <f>tussenblad!BT1454</f>
        <v>0</v>
      </c>
      <c r="I1465" s="4">
        <f>tussenblad!Q1454</f>
        <v>0</v>
      </c>
      <c r="J1465" s="26">
        <f>tussenblad!R1454</f>
        <v>0</v>
      </c>
      <c r="K1465" s="4">
        <f>IF(tussenblad!$F1454="HC","",tussenblad!F1454)</f>
        <v>0</v>
      </c>
      <c r="L1465" s="4">
        <f>IF(tussenblad!$F1454="HC",1,0)</f>
        <v>0</v>
      </c>
      <c r="M1465" s="4" t="str">
        <f>IF(tussenblad!V1454="Uit",2,"")</f>
        <v/>
      </c>
      <c r="N1465" s="4">
        <f>tussenblad!W1454</f>
        <v>0</v>
      </c>
      <c r="O1465" s="4">
        <f>tussenblad!BV1454</f>
        <v>0</v>
      </c>
      <c r="P1465" s="4">
        <f>tussenblad!BW1454</f>
        <v>0</v>
      </c>
      <c r="Q1465" s="4">
        <f>tussenblad!BX1454</f>
        <v>0</v>
      </c>
      <c r="R1465" s="4">
        <f>tussenblad!BY1454</f>
        <v>0</v>
      </c>
      <c r="S1465" s="4">
        <f>tussenblad!BZ1454</f>
        <v>0</v>
      </c>
      <c r="T1465" s="4">
        <f>tussenblad!CA1454</f>
        <v>0</v>
      </c>
      <c r="U1465" s="4">
        <f>tussenblad!CB1454</f>
        <v>0</v>
      </c>
      <c r="V1465" s="4">
        <f>tussenblad!CC1454</f>
        <v>0</v>
      </c>
      <c r="W1465" s="4" t="s">
        <v>94</v>
      </c>
      <c r="X1465" s="4" t="s">
        <v>94</v>
      </c>
      <c r="Y1465" s="4" t="s">
        <v>94</v>
      </c>
      <c r="Z1465" s="4" t="s">
        <v>95</v>
      </c>
      <c r="AA1465" s="4" t="s">
        <v>95</v>
      </c>
      <c r="AB1465" s="4" t="s">
        <v>95</v>
      </c>
      <c r="AC1465" s="4" t="s">
        <v>91</v>
      </c>
      <c r="AD1465" s="4" t="s">
        <v>91</v>
      </c>
      <c r="AE1465" s="4">
        <v>0</v>
      </c>
      <c r="AF1465" s="4">
        <v>0</v>
      </c>
      <c r="AG1465" s="4">
        <f>tussenblad!J1454</f>
        <v>0</v>
      </c>
      <c r="AH1465" s="4">
        <f>tussenblad!I1454</f>
        <v>0</v>
      </c>
    </row>
    <row r="1466" spans="1:34" x14ac:dyDescent="0.2">
      <c r="A1466" s="4" t="s">
        <v>93</v>
      </c>
      <c r="B1466" s="4" t="str">
        <f>IF(C1466=0,"&lt;BLANK&gt;",Basisgegevens!$F$3)</f>
        <v>&lt;BLANK&gt;</v>
      </c>
      <c r="C1466" s="4">
        <f>tussenblad!E1455</f>
        <v>0</v>
      </c>
      <c r="D1466" s="4">
        <f>tussenblad!H1455</f>
        <v>0</v>
      </c>
      <c r="E1466" s="25">
        <f>tussenblad!N1455</f>
        <v>0</v>
      </c>
      <c r="F1466" s="4">
        <f>tussenblad!O1455</f>
        <v>0</v>
      </c>
      <c r="G1466" s="4">
        <f>tussenblad!P1455</f>
        <v>0</v>
      </c>
      <c r="H1466" s="25">
        <f>tussenblad!BT1455</f>
        <v>0</v>
      </c>
      <c r="I1466" s="4">
        <f>tussenblad!Q1455</f>
        <v>0</v>
      </c>
      <c r="J1466" s="26">
        <f>tussenblad!R1455</f>
        <v>0</v>
      </c>
      <c r="K1466" s="4">
        <f>IF(tussenblad!$F1455="HC","",tussenblad!F1455)</f>
        <v>0</v>
      </c>
      <c r="L1466" s="4">
        <f>IF(tussenblad!$F1455="HC",1,0)</f>
        <v>0</v>
      </c>
      <c r="M1466" s="4" t="str">
        <f>IF(tussenblad!V1455="Uit",2,"")</f>
        <v/>
      </c>
      <c r="N1466" s="4">
        <f>tussenblad!W1455</f>
        <v>0</v>
      </c>
      <c r="O1466" s="4">
        <f>tussenblad!BV1455</f>
        <v>0</v>
      </c>
      <c r="P1466" s="4">
        <f>tussenblad!BW1455</f>
        <v>0</v>
      </c>
      <c r="Q1466" s="4">
        <f>tussenblad!BX1455</f>
        <v>0</v>
      </c>
      <c r="R1466" s="4">
        <f>tussenblad!BY1455</f>
        <v>0</v>
      </c>
      <c r="S1466" s="4">
        <f>tussenblad!BZ1455</f>
        <v>0</v>
      </c>
      <c r="T1466" s="4">
        <f>tussenblad!CA1455</f>
        <v>0</v>
      </c>
      <c r="U1466" s="4">
        <f>tussenblad!CB1455</f>
        <v>0</v>
      </c>
      <c r="V1466" s="4">
        <f>tussenblad!CC1455</f>
        <v>0</v>
      </c>
      <c r="W1466" s="4" t="s">
        <v>94</v>
      </c>
      <c r="X1466" s="4" t="s">
        <v>94</v>
      </c>
      <c r="Y1466" s="4" t="s">
        <v>94</v>
      </c>
      <c r="Z1466" s="4" t="s">
        <v>95</v>
      </c>
      <c r="AA1466" s="4" t="s">
        <v>95</v>
      </c>
      <c r="AB1466" s="4" t="s">
        <v>95</v>
      </c>
      <c r="AC1466" s="4" t="s">
        <v>91</v>
      </c>
      <c r="AD1466" s="4" t="s">
        <v>91</v>
      </c>
      <c r="AE1466" s="4">
        <v>0</v>
      </c>
      <c r="AF1466" s="4">
        <v>0</v>
      </c>
      <c r="AG1466" s="4">
        <f>tussenblad!J1455</f>
        <v>0</v>
      </c>
      <c r="AH1466" s="4">
        <f>tussenblad!I1455</f>
        <v>0</v>
      </c>
    </row>
    <row r="1467" spans="1:34" x14ac:dyDescent="0.2">
      <c r="A1467" s="4" t="s">
        <v>93</v>
      </c>
      <c r="B1467" s="4" t="str">
        <f>IF(C1467=0,"&lt;BLANK&gt;",Basisgegevens!$F$3)</f>
        <v>&lt;BLANK&gt;</v>
      </c>
      <c r="C1467" s="4">
        <f>tussenblad!E1456</f>
        <v>0</v>
      </c>
      <c r="D1467" s="4">
        <f>tussenblad!H1456</f>
        <v>0</v>
      </c>
      <c r="E1467" s="25">
        <f>tussenblad!N1456</f>
        <v>0</v>
      </c>
      <c r="F1467" s="4">
        <f>tussenblad!O1456</f>
        <v>0</v>
      </c>
      <c r="G1467" s="4">
        <f>tussenblad!P1456</f>
        <v>0</v>
      </c>
      <c r="H1467" s="25">
        <f>tussenblad!BT1456</f>
        <v>0</v>
      </c>
      <c r="I1467" s="4">
        <f>tussenblad!Q1456</f>
        <v>0</v>
      </c>
      <c r="J1467" s="26">
        <f>tussenblad!R1456</f>
        <v>0</v>
      </c>
      <c r="K1467" s="4">
        <f>IF(tussenblad!$F1456="HC","",tussenblad!F1456)</f>
        <v>0</v>
      </c>
      <c r="L1467" s="4">
        <f>IF(tussenblad!$F1456="HC",1,0)</f>
        <v>0</v>
      </c>
      <c r="M1467" s="4" t="str">
        <f>IF(tussenblad!V1456="Uit",2,"")</f>
        <v/>
      </c>
      <c r="N1467" s="4">
        <f>tussenblad!W1456</f>
        <v>0</v>
      </c>
      <c r="O1467" s="4">
        <f>tussenblad!BV1456</f>
        <v>0</v>
      </c>
      <c r="P1467" s="4">
        <f>tussenblad!BW1456</f>
        <v>0</v>
      </c>
      <c r="Q1467" s="4">
        <f>tussenblad!BX1456</f>
        <v>0</v>
      </c>
      <c r="R1467" s="4">
        <f>tussenblad!BY1456</f>
        <v>0</v>
      </c>
      <c r="S1467" s="4">
        <f>tussenblad!BZ1456</f>
        <v>0</v>
      </c>
      <c r="T1467" s="4">
        <f>tussenblad!CA1456</f>
        <v>0</v>
      </c>
      <c r="U1467" s="4">
        <f>tussenblad!CB1456</f>
        <v>0</v>
      </c>
      <c r="V1467" s="4">
        <f>tussenblad!CC1456</f>
        <v>0</v>
      </c>
      <c r="W1467" s="4" t="s">
        <v>94</v>
      </c>
      <c r="X1467" s="4" t="s">
        <v>94</v>
      </c>
      <c r="Y1467" s="4" t="s">
        <v>94</v>
      </c>
      <c r="Z1467" s="4" t="s">
        <v>95</v>
      </c>
      <c r="AA1467" s="4" t="s">
        <v>95</v>
      </c>
      <c r="AB1467" s="4" t="s">
        <v>95</v>
      </c>
      <c r="AC1467" s="4" t="s">
        <v>91</v>
      </c>
      <c r="AD1467" s="4" t="s">
        <v>91</v>
      </c>
      <c r="AE1467" s="4">
        <v>0</v>
      </c>
      <c r="AF1467" s="4">
        <v>0</v>
      </c>
      <c r="AG1467" s="4">
        <f>tussenblad!J1456</f>
        <v>0</v>
      </c>
      <c r="AH1467" s="4">
        <f>tussenblad!I1456</f>
        <v>0</v>
      </c>
    </row>
    <row r="1468" spans="1:34" x14ac:dyDescent="0.2">
      <c r="A1468" s="4" t="s">
        <v>93</v>
      </c>
      <c r="B1468" s="4" t="str">
        <f>IF(C1468=0,"&lt;BLANK&gt;",Basisgegevens!$F$3)</f>
        <v>&lt;BLANK&gt;</v>
      </c>
      <c r="C1468" s="4">
        <f>tussenblad!E1457</f>
        <v>0</v>
      </c>
      <c r="D1468" s="4">
        <f>tussenblad!H1457</f>
        <v>0</v>
      </c>
      <c r="E1468" s="25">
        <f>tussenblad!N1457</f>
        <v>0</v>
      </c>
      <c r="F1468" s="4">
        <f>tussenblad!O1457</f>
        <v>0</v>
      </c>
      <c r="G1468" s="4">
        <f>tussenblad!P1457</f>
        <v>0</v>
      </c>
      <c r="H1468" s="25">
        <f>tussenblad!BT1457</f>
        <v>0</v>
      </c>
      <c r="I1468" s="4">
        <f>tussenblad!Q1457</f>
        <v>0</v>
      </c>
      <c r="J1468" s="26">
        <f>tussenblad!R1457</f>
        <v>0</v>
      </c>
      <c r="K1468" s="4">
        <f>IF(tussenblad!$F1457="HC","",tussenblad!F1457)</f>
        <v>0</v>
      </c>
      <c r="L1468" s="4">
        <f>IF(tussenblad!$F1457="HC",1,0)</f>
        <v>0</v>
      </c>
      <c r="M1468" s="4" t="str">
        <f>IF(tussenblad!V1457="Uit",2,"")</f>
        <v/>
      </c>
      <c r="N1468" s="4">
        <f>tussenblad!W1457</f>
        <v>0</v>
      </c>
      <c r="O1468" s="4">
        <f>tussenblad!BV1457</f>
        <v>0</v>
      </c>
      <c r="P1468" s="4">
        <f>tussenblad!BW1457</f>
        <v>0</v>
      </c>
      <c r="Q1468" s="4">
        <f>tussenblad!BX1457</f>
        <v>0</v>
      </c>
      <c r="R1468" s="4">
        <f>tussenblad!BY1457</f>
        <v>0</v>
      </c>
      <c r="S1468" s="4">
        <f>tussenblad!BZ1457</f>
        <v>0</v>
      </c>
      <c r="T1468" s="4">
        <f>tussenblad!CA1457</f>
        <v>0</v>
      </c>
      <c r="U1468" s="4">
        <f>tussenblad!CB1457</f>
        <v>0</v>
      </c>
      <c r="V1468" s="4">
        <f>tussenblad!CC1457</f>
        <v>0</v>
      </c>
      <c r="W1468" s="4" t="s">
        <v>94</v>
      </c>
      <c r="X1468" s="4" t="s">
        <v>94</v>
      </c>
      <c r="Y1468" s="4" t="s">
        <v>94</v>
      </c>
      <c r="Z1468" s="4" t="s">
        <v>95</v>
      </c>
      <c r="AA1468" s="4" t="s">
        <v>95</v>
      </c>
      <c r="AB1468" s="4" t="s">
        <v>95</v>
      </c>
      <c r="AC1468" s="4" t="s">
        <v>91</v>
      </c>
      <c r="AD1468" s="4" t="s">
        <v>91</v>
      </c>
      <c r="AE1468" s="4">
        <v>0</v>
      </c>
      <c r="AF1468" s="4">
        <v>0</v>
      </c>
      <c r="AG1468" s="4">
        <f>tussenblad!J1457</f>
        <v>0</v>
      </c>
      <c r="AH1468" s="4">
        <f>tussenblad!I1457</f>
        <v>0</v>
      </c>
    </row>
    <row r="1469" spans="1:34" x14ac:dyDescent="0.2">
      <c r="A1469" s="4" t="s">
        <v>93</v>
      </c>
      <c r="B1469" s="4" t="str">
        <f>IF(C1469=0,"&lt;BLANK&gt;",Basisgegevens!$F$3)</f>
        <v>&lt;BLANK&gt;</v>
      </c>
      <c r="C1469" s="4">
        <f>tussenblad!E1458</f>
        <v>0</v>
      </c>
      <c r="D1469" s="4">
        <f>tussenblad!H1458</f>
        <v>0</v>
      </c>
      <c r="E1469" s="25">
        <f>tussenblad!N1458</f>
        <v>0</v>
      </c>
      <c r="F1469" s="4">
        <f>tussenblad!O1458</f>
        <v>0</v>
      </c>
      <c r="G1469" s="4">
        <f>tussenblad!P1458</f>
        <v>0</v>
      </c>
      <c r="H1469" s="25">
        <f>tussenblad!BT1458</f>
        <v>0</v>
      </c>
      <c r="I1469" s="4">
        <f>tussenblad!Q1458</f>
        <v>0</v>
      </c>
      <c r="J1469" s="26">
        <f>tussenblad!R1458</f>
        <v>0</v>
      </c>
      <c r="K1469" s="4">
        <f>IF(tussenblad!$F1458="HC","",tussenblad!F1458)</f>
        <v>0</v>
      </c>
      <c r="L1469" s="4">
        <f>IF(tussenblad!$F1458="HC",1,0)</f>
        <v>0</v>
      </c>
      <c r="M1469" s="4" t="str">
        <f>IF(tussenblad!V1458="Uit",2,"")</f>
        <v/>
      </c>
      <c r="N1469" s="4">
        <f>tussenblad!W1458</f>
        <v>0</v>
      </c>
      <c r="O1469" s="4">
        <f>tussenblad!BV1458</f>
        <v>0</v>
      </c>
      <c r="P1469" s="4">
        <f>tussenblad!BW1458</f>
        <v>0</v>
      </c>
      <c r="Q1469" s="4">
        <f>tussenblad!BX1458</f>
        <v>0</v>
      </c>
      <c r="R1469" s="4">
        <f>tussenblad!BY1458</f>
        <v>0</v>
      </c>
      <c r="S1469" s="4">
        <f>tussenblad!BZ1458</f>
        <v>0</v>
      </c>
      <c r="T1469" s="4">
        <f>tussenblad!CA1458</f>
        <v>0</v>
      </c>
      <c r="U1469" s="4">
        <f>tussenblad!CB1458</f>
        <v>0</v>
      </c>
      <c r="V1469" s="4">
        <f>tussenblad!CC1458</f>
        <v>0</v>
      </c>
      <c r="W1469" s="4" t="s">
        <v>94</v>
      </c>
      <c r="X1469" s="4" t="s">
        <v>94</v>
      </c>
      <c r="Y1469" s="4" t="s">
        <v>94</v>
      </c>
      <c r="Z1469" s="4" t="s">
        <v>95</v>
      </c>
      <c r="AA1469" s="4" t="s">
        <v>95</v>
      </c>
      <c r="AB1469" s="4" t="s">
        <v>95</v>
      </c>
      <c r="AC1469" s="4" t="s">
        <v>91</v>
      </c>
      <c r="AD1469" s="4" t="s">
        <v>91</v>
      </c>
      <c r="AE1469" s="4">
        <v>0</v>
      </c>
      <c r="AF1469" s="4">
        <v>0</v>
      </c>
      <c r="AG1469" s="4">
        <f>tussenblad!J1458</f>
        <v>0</v>
      </c>
      <c r="AH1469" s="4">
        <f>tussenblad!I1458</f>
        <v>0</v>
      </c>
    </row>
    <row r="1470" spans="1:34" x14ac:dyDescent="0.2">
      <c r="A1470" s="4" t="s">
        <v>93</v>
      </c>
      <c r="B1470" s="4" t="str">
        <f>IF(C1470=0,"&lt;BLANK&gt;",Basisgegevens!$F$3)</f>
        <v>&lt;BLANK&gt;</v>
      </c>
      <c r="C1470" s="4">
        <f>tussenblad!E1459</f>
        <v>0</v>
      </c>
      <c r="D1470" s="4">
        <f>tussenblad!H1459</f>
        <v>0</v>
      </c>
      <c r="E1470" s="25">
        <f>tussenblad!N1459</f>
        <v>0</v>
      </c>
      <c r="F1470" s="4">
        <f>tussenblad!O1459</f>
        <v>0</v>
      </c>
      <c r="G1470" s="4">
        <f>tussenblad!P1459</f>
        <v>0</v>
      </c>
      <c r="H1470" s="25">
        <f>tussenblad!BT1459</f>
        <v>0</v>
      </c>
      <c r="I1470" s="4">
        <f>tussenblad!Q1459</f>
        <v>0</v>
      </c>
      <c r="J1470" s="26">
        <f>tussenblad!R1459</f>
        <v>0</v>
      </c>
      <c r="K1470" s="4">
        <f>IF(tussenblad!$F1459="HC","",tussenblad!F1459)</f>
        <v>0</v>
      </c>
      <c r="L1470" s="4">
        <f>IF(tussenblad!$F1459="HC",1,0)</f>
        <v>0</v>
      </c>
      <c r="M1470" s="4" t="str">
        <f>IF(tussenblad!V1459="Uit",2,"")</f>
        <v/>
      </c>
      <c r="N1470" s="4">
        <f>tussenblad!W1459</f>
        <v>0</v>
      </c>
      <c r="O1470" s="4">
        <f>tussenblad!BV1459</f>
        <v>0</v>
      </c>
      <c r="P1470" s="4">
        <f>tussenblad!BW1459</f>
        <v>0</v>
      </c>
      <c r="Q1470" s="4">
        <f>tussenblad!BX1459</f>
        <v>0</v>
      </c>
      <c r="R1470" s="4">
        <f>tussenblad!BY1459</f>
        <v>0</v>
      </c>
      <c r="S1470" s="4">
        <f>tussenblad!BZ1459</f>
        <v>0</v>
      </c>
      <c r="T1470" s="4">
        <f>tussenblad!CA1459</f>
        <v>0</v>
      </c>
      <c r="U1470" s="4">
        <f>tussenblad!CB1459</f>
        <v>0</v>
      </c>
      <c r="V1470" s="4">
        <f>tussenblad!CC1459</f>
        <v>0</v>
      </c>
      <c r="W1470" s="4" t="s">
        <v>94</v>
      </c>
      <c r="X1470" s="4" t="s">
        <v>94</v>
      </c>
      <c r="Y1470" s="4" t="s">
        <v>94</v>
      </c>
      <c r="Z1470" s="4" t="s">
        <v>95</v>
      </c>
      <c r="AA1470" s="4" t="s">
        <v>95</v>
      </c>
      <c r="AB1470" s="4" t="s">
        <v>95</v>
      </c>
      <c r="AC1470" s="4" t="s">
        <v>91</v>
      </c>
      <c r="AD1470" s="4" t="s">
        <v>91</v>
      </c>
      <c r="AE1470" s="4">
        <v>0</v>
      </c>
      <c r="AF1470" s="4">
        <v>0</v>
      </c>
      <c r="AG1470" s="4">
        <f>tussenblad!J1459</f>
        <v>0</v>
      </c>
      <c r="AH1470" s="4">
        <f>tussenblad!I1459</f>
        <v>0</v>
      </c>
    </row>
    <row r="1471" spans="1:34" x14ac:dyDescent="0.2">
      <c r="A1471" s="4" t="s">
        <v>93</v>
      </c>
      <c r="B1471" s="4" t="str">
        <f>IF(C1471=0,"&lt;BLANK&gt;",Basisgegevens!$F$3)</f>
        <v>&lt;BLANK&gt;</v>
      </c>
      <c r="C1471" s="4">
        <f>tussenblad!E1460</f>
        <v>0</v>
      </c>
      <c r="D1471" s="4">
        <f>tussenblad!H1460</f>
        <v>0</v>
      </c>
      <c r="E1471" s="25">
        <f>tussenblad!N1460</f>
        <v>0</v>
      </c>
      <c r="F1471" s="4">
        <f>tussenblad!O1460</f>
        <v>0</v>
      </c>
      <c r="G1471" s="4">
        <f>tussenblad!P1460</f>
        <v>0</v>
      </c>
      <c r="H1471" s="25">
        <f>tussenblad!BT1460</f>
        <v>0</v>
      </c>
      <c r="I1471" s="4">
        <f>tussenblad!Q1460</f>
        <v>0</v>
      </c>
      <c r="J1471" s="26">
        <f>tussenblad!R1460</f>
        <v>0</v>
      </c>
      <c r="K1471" s="4">
        <f>IF(tussenblad!$F1460="HC","",tussenblad!F1460)</f>
        <v>0</v>
      </c>
      <c r="L1471" s="4">
        <f>IF(tussenblad!$F1460="HC",1,0)</f>
        <v>0</v>
      </c>
      <c r="M1471" s="4" t="str">
        <f>IF(tussenblad!V1460="Uit",2,"")</f>
        <v/>
      </c>
      <c r="N1471" s="4">
        <f>tussenblad!W1460</f>
        <v>0</v>
      </c>
      <c r="O1471" s="4">
        <f>tussenblad!BV1460</f>
        <v>0</v>
      </c>
      <c r="P1471" s="4">
        <f>tussenblad!BW1460</f>
        <v>0</v>
      </c>
      <c r="Q1471" s="4">
        <f>tussenblad!BX1460</f>
        <v>0</v>
      </c>
      <c r="R1471" s="4">
        <f>tussenblad!BY1460</f>
        <v>0</v>
      </c>
      <c r="S1471" s="4">
        <f>tussenblad!BZ1460</f>
        <v>0</v>
      </c>
      <c r="T1471" s="4">
        <f>tussenblad!CA1460</f>
        <v>0</v>
      </c>
      <c r="U1471" s="4">
        <f>tussenblad!CB1460</f>
        <v>0</v>
      </c>
      <c r="V1471" s="4">
        <f>tussenblad!CC1460</f>
        <v>0</v>
      </c>
      <c r="W1471" s="4" t="s">
        <v>94</v>
      </c>
      <c r="X1471" s="4" t="s">
        <v>94</v>
      </c>
      <c r="Y1471" s="4" t="s">
        <v>94</v>
      </c>
      <c r="Z1471" s="4" t="s">
        <v>95</v>
      </c>
      <c r="AA1471" s="4" t="s">
        <v>95</v>
      </c>
      <c r="AB1471" s="4" t="s">
        <v>95</v>
      </c>
      <c r="AC1471" s="4" t="s">
        <v>91</v>
      </c>
      <c r="AD1471" s="4" t="s">
        <v>91</v>
      </c>
      <c r="AE1471" s="4">
        <v>0</v>
      </c>
      <c r="AF1471" s="4">
        <v>0</v>
      </c>
      <c r="AG1471" s="4">
        <f>tussenblad!J1460</f>
        <v>0</v>
      </c>
      <c r="AH1471" s="4">
        <f>tussenblad!I1460</f>
        <v>0</v>
      </c>
    </row>
    <row r="1472" spans="1:34" x14ac:dyDescent="0.2">
      <c r="A1472" s="4" t="s">
        <v>93</v>
      </c>
      <c r="B1472" s="4" t="str">
        <f>IF(C1472=0,"&lt;BLANK&gt;",Basisgegevens!$F$3)</f>
        <v>&lt;BLANK&gt;</v>
      </c>
      <c r="C1472" s="4">
        <f>tussenblad!E1461</f>
        <v>0</v>
      </c>
      <c r="D1472" s="4">
        <f>tussenblad!H1461</f>
        <v>0</v>
      </c>
      <c r="E1472" s="25">
        <f>tussenblad!N1461</f>
        <v>0</v>
      </c>
      <c r="F1472" s="4">
        <f>tussenblad!O1461</f>
        <v>0</v>
      </c>
      <c r="G1472" s="4">
        <f>tussenblad!P1461</f>
        <v>0</v>
      </c>
      <c r="H1472" s="25">
        <f>tussenblad!BT1461</f>
        <v>0</v>
      </c>
      <c r="I1472" s="4">
        <f>tussenblad!Q1461</f>
        <v>0</v>
      </c>
      <c r="J1472" s="26">
        <f>tussenblad!R1461</f>
        <v>0</v>
      </c>
      <c r="K1472" s="4">
        <f>IF(tussenblad!$F1461="HC","",tussenblad!F1461)</f>
        <v>0</v>
      </c>
      <c r="L1472" s="4">
        <f>IF(tussenblad!$F1461="HC",1,0)</f>
        <v>0</v>
      </c>
      <c r="M1472" s="4" t="str">
        <f>IF(tussenblad!V1461="Uit",2,"")</f>
        <v/>
      </c>
      <c r="N1472" s="4">
        <f>tussenblad!W1461</f>
        <v>0</v>
      </c>
      <c r="O1472" s="4">
        <f>tussenblad!BV1461</f>
        <v>0</v>
      </c>
      <c r="P1472" s="4">
        <f>tussenblad!BW1461</f>
        <v>0</v>
      </c>
      <c r="Q1472" s="4">
        <f>tussenblad!BX1461</f>
        <v>0</v>
      </c>
      <c r="R1472" s="4">
        <f>tussenblad!BY1461</f>
        <v>0</v>
      </c>
      <c r="S1472" s="4">
        <f>tussenblad!BZ1461</f>
        <v>0</v>
      </c>
      <c r="T1472" s="4">
        <f>tussenblad!CA1461</f>
        <v>0</v>
      </c>
      <c r="U1472" s="4">
        <f>tussenblad!CB1461</f>
        <v>0</v>
      </c>
      <c r="V1472" s="4">
        <f>tussenblad!CC1461</f>
        <v>0</v>
      </c>
      <c r="W1472" s="4" t="s">
        <v>94</v>
      </c>
      <c r="X1472" s="4" t="s">
        <v>94</v>
      </c>
      <c r="Y1472" s="4" t="s">
        <v>94</v>
      </c>
      <c r="Z1472" s="4" t="s">
        <v>95</v>
      </c>
      <c r="AA1472" s="4" t="s">
        <v>95</v>
      </c>
      <c r="AB1472" s="4" t="s">
        <v>95</v>
      </c>
      <c r="AC1472" s="4" t="s">
        <v>91</v>
      </c>
      <c r="AD1472" s="4" t="s">
        <v>91</v>
      </c>
      <c r="AE1472" s="4">
        <v>0</v>
      </c>
      <c r="AF1472" s="4">
        <v>0</v>
      </c>
      <c r="AG1472" s="4">
        <f>tussenblad!J1461</f>
        <v>0</v>
      </c>
      <c r="AH1472" s="4">
        <f>tussenblad!I1461</f>
        <v>0</v>
      </c>
    </row>
    <row r="1473" spans="1:34" x14ac:dyDescent="0.2">
      <c r="A1473" s="4" t="s">
        <v>93</v>
      </c>
      <c r="B1473" s="4" t="str">
        <f>IF(C1473=0,"&lt;BLANK&gt;",Basisgegevens!$F$3)</f>
        <v>&lt;BLANK&gt;</v>
      </c>
      <c r="C1473" s="4">
        <f>tussenblad!E1462</f>
        <v>0</v>
      </c>
      <c r="D1473" s="4">
        <f>tussenblad!H1462</f>
        <v>0</v>
      </c>
      <c r="E1473" s="25">
        <f>tussenblad!N1462</f>
        <v>0</v>
      </c>
      <c r="F1473" s="4">
        <f>tussenblad!O1462</f>
        <v>0</v>
      </c>
      <c r="G1473" s="4">
        <f>tussenblad!P1462</f>
        <v>0</v>
      </c>
      <c r="H1473" s="25">
        <f>tussenblad!BT1462</f>
        <v>0</v>
      </c>
      <c r="I1473" s="4">
        <f>tussenblad!Q1462</f>
        <v>0</v>
      </c>
      <c r="J1473" s="26">
        <f>tussenblad!R1462</f>
        <v>0</v>
      </c>
      <c r="K1473" s="4">
        <f>IF(tussenblad!$F1462="HC","",tussenblad!F1462)</f>
        <v>0</v>
      </c>
      <c r="L1473" s="4">
        <f>IF(tussenblad!$F1462="HC",1,0)</f>
        <v>0</v>
      </c>
      <c r="M1473" s="4" t="str">
        <f>IF(tussenblad!V1462="Uit",2,"")</f>
        <v/>
      </c>
      <c r="N1473" s="4">
        <f>tussenblad!W1462</f>
        <v>0</v>
      </c>
      <c r="O1473" s="4">
        <f>tussenblad!BV1462</f>
        <v>0</v>
      </c>
      <c r="P1473" s="4">
        <f>tussenblad!BW1462</f>
        <v>0</v>
      </c>
      <c r="Q1473" s="4">
        <f>tussenblad!BX1462</f>
        <v>0</v>
      </c>
      <c r="R1473" s="4">
        <f>tussenblad!BY1462</f>
        <v>0</v>
      </c>
      <c r="S1473" s="4">
        <f>tussenblad!BZ1462</f>
        <v>0</v>
      </c>
      <c r="T1473" s="4">
        <f>tussenblad!CA1462</f>
        <v>0</v>
      </c>
      <c r="U1473" s="4">
        <f>tussenblad!CB1462</f>
        <v>0</v>
      </c>
      <c r="V1473" s="4">
        <f>tussenblad!CC1462</f>
        <v>0</v>
      </c>
      <c r="W1473" s="4" t="s">
        <v>94</v>
      </c>
      <c r="X1473" s="4" t="s">
        <v>94</v>
      </c>
      <c r="Y1473" s="4" t="s">
        <v>94</v>
      </c>
      <c r="Z1473" s="4" t="s">
        <v>95</v>
      </c>
      <c r="AA1473" s="4" t="s">
        <v>95</v>
      </c>
      <c r="AB1473" s="4" t="s">
        <v>95</v>
      </c>
      <c r="AC1473" s="4" t="s">
        <v>91</v>
      </c>
      <c r="AD1473" s="4" t="s">
        <v>91</v>
      </c>
      <c r="AE1473" s="4">
        <v>0</v>
      </c>
      <c r="AF1473" s="4">
        <v>0</v>
      </c>
      <c r="AG1473" s="4">
        <f>tussenblad!J1462</f>
        <v>0</v>
      </c>
      <c r="AH1473" s="4">
        <f>tussenblad!I1462</f>
        <v>0</v>
      </c>
    </row>
    <row r="1474" spans="1:34" x14ac:dyDescent="0.2">
      <c r="A1474" s="4" t="s">
        <v>93</v>
      </c>
      <c r="B1474" s="4" t="str">
        <f>IF(C1474=0,"&lt;BLANK&gt;",Basisgegevens!$F$3)</f>
        <v>&lt;BLANK&gt;</v>
      </c>
      <c r="C1474" s="4">
        <f>tussenblad!E1463</f>
        <v>0</v>
      </c>
      <c r="D1474" s="4">
        <f>tussenblad!H1463</f>
        <v>0</v>
      </c>
      <c r="E1474" s="25">
        <f>tussenblad!N1463</f>
        <v>0</v>
      </c>
      <c r="F1474" s="4">
        <f>tussenblad!O1463</f>
        <v>0</v>
      </c>
      <c r="G1474" s="4">
        <f>tussenblad!P1463</f>
        <v>0</v>
      </c>
      <c r="H1474" s="25">
        <f>tussenblad!BT1463</f>
        <v>0</v>
      </c>
      <c r="I1474" s="4">
        <f>tussenblad!Q1463</f>
        <v>0</v>
      </c>
      <c r="J1474" s="26">
        <f>tussenblad!R1463</f>
        <v>0</v>
      </c>
      <c r="K1474" s="4">
        <f>IF(tussenblad!$F1463="HC","",tussenblad!F1463)</f>
        <v>0</v>
      </c>
      <c r="L1474" s="4">
        <f>IF(tussenblad!$F1463="HC",1,0)</f>
        <v>0</v>
      </c>
      <c r="M1474" s="4" t="str">
        <f>IF(tussenblad!V1463="Uit",2,"")</f>
        <v/>
      </c>
      <c r="N1474" s="4">
        <f>tussenblad!W1463</f>
        <v>0</v>
      </c>
      <c r="O1474" s="4">
        <f>tussenblad!BV1463</f>
        <v>0</v>
      </c>
      <c r="P1474" s="4">
        <f>tussenblad!BW1463</f>
        <v>0</v>
      </c>
      <c r="Q1474" s="4">
        <f>tussenblad!BX1463</f>
        <v>0</v>
      </c>
      <c r="R1474" s="4">
        <f>tussenblad!BY1463</f>
        <v>0</v>
      </c>
      <c r="S1474" s="4">
        <f>tussenblad!BZ1463</f>
        <v>0</v>
      </c>
      <c r="T1474" s="4">
        <f>tussenblad!CA1463</f>
        <v>0</v>
      </c>
      <c r="U1474" s="4">
        <f>tussenblad!CB1463</f>
        <v>0</v>
      </c>
      <c r="V1474" s="4">
        <f>tussenblad!CC1463</f>
        <v>0</v>
      </c>
      <c r="W1474" s="4" t="s">
        <v>94</v>
      </c>
      <c r="X1474" s="4" t="s">
        <v>94</v>
      </c>
      <c r="Y1474" s="4" t="s">
        <v>94</v>
      </c>
      <c r="Z1474" s="4" t="s">
        <v>95</v>
      </c>
      <c r="AA1474" s="4" t="s">
        <v>95</v>
      </c>
      <c r="AB1474" s="4" t="s">
        <v>95</v>
      </c>
      <c r="AC1474" s="4" t="s">
        <v>91</v>
      </c>
      <c r="AD1474" s="4" t="s">
        <v>91</v>
      </c>
      <c r="AE1474" s="4">
        <v>0</v>
      </c>
      <c r="AF1474" s="4">
        <v>0</v>
      </c>
      <c r="AG1474" s="4">
        <f>tussenblad!J1463</f>
        <v>0</v>
      </c>
      <c r="AH1474" s="4">
        <f>tussenblad!I1463</f>
        <v>0</v>
      </c>
    </row>
    <row r="1475" spans="1:34" x14ac:dyDescent="0.2">
      <c r="A1475" s="4" t="s">
        <v>93</v>
      </c>
      <c r="B1475" s="4" t="str">
        <f>IF(C1475=0,"&lt;BLANK&gt;",Basisgegevens!$F$3)</f>
        <v>&lt;BLANK&gt;</v>
      </c>
      <c r="C1475" s="4">
        <f>tussenblad!E1464</f>
        <v>0</v>
      </c>
      <c r="D1475" s="4">
        <f>tussenblad!H1464</f>
        <v>0</v>
      </c>
      <c r="E1475" s="25">
        <f>tussenblad!N1464</f>
        <v>0</v>
      </c>
      <c r="F1475" s="4">
        <f>tussenblad!O1464</f>
        <v>0</v>
      </c>
      <c r="G1475" s="4">
        <f>tussenblad!P1464</f>
        <v>0</v>
      </c>
      <c r="H1475" s="25">
        <f>tussenblad!BT1464</f>
        <v>0</v>
      </c>
      <c r="I1475" s="4">
        <f>tussenblad!Q1464</f>
        <v>0</v>
      </c>
      <c r="J1475" s="26">
        <f>tussenblad!R1464</f>
        <v>0</v>
      </c>
      <c r="K1475" s="4">
        <f>IF(tussenblad!$F1464="HC","",tussenblad!F1464)</f>
        <v>0</v>
      </c>
      <c r="L1475" s="4">
        <f>IF(tussenblad!$F1464="HC",1,0)</f>
        <v>0</v>
      </c>
      <c r="M1475" s="4" t="str">
        <f>IF(tussenblad!V1464="Uit",2,"")</f>
        <v/>
      </c>
      <c r="N1475" s="4">
        <f>tussenblad!W1464</f>
        <v>0</v>
      </c>
      <c r="O1475" s="4">
        <f>tussenblad!BV1464</f>
        <v>0</v>
      </c>
      <c r="P1475" s="4">
        <f>tussenblad!BW1464</f>
        <v>0</v>
      </c>
      <c r="Q1475" s="4">
        <f>tussenblad!BX1464</f>
        <v>0</v>
      </c>
      <c r="R1475" s="4">
        <f>tussenblad!BY1464</f>
        <v>0</v>
      </c>
      <c r="S1475" s="4">
        <f>tussenblad!BZ1464</f>
        <v>0</v>
      </c>
      <c r="T1475" s="4">
        <f>tussenblad!CA1464</f>
        <v>0</v>
      </c>
      <c r="U1475" s="4">
        <f>tussenblad!CB1464</f>
        <v>0</v>
      </c>
      <c r="V1475" s="4">
        <f>tussenblad!CC1464</f>
        <v>0</v>
      </c>
      <c r="W1475" s="4" t="s">
        <v>94</v>
      </c>
      <c r="X1475" s="4" t="s">
        <v>94</v>
      </c>
      <c r="Y1475" s="4" t="s">
        <v>94</v>
      </c>
      <c r="Z1475" s="4" t="s">
        <v>95</v>
      </c>
      <c r="AA1475" s="4" t="s">
        <v>95</v>
      </c>
      <c r="AB1475" s="4" t="s">
        <v>95</v>
      </c>
      <c r="AC1475" s="4" t="s">
        <v>91</v>
      </c>
      <c r="AD1475" s="4" t="s">
        <v>91</v>
      </c>
      <c r="AE1475" s="4">
        <v>0</v>
      </c>
      <c r="AF1475" s="4">
        <v>0</v>
      </c>
      <c r="AG1475" s="4">
        <f>tussenblad!J1464</f>
        <v>0</v>
      </c>
      <c r="AH1475" s="4">
        <f>tussenblad!I1464</f>
        <v>0</v>
      </c>
    </row>
    <row r="1476" spans="1:34" x14ac:dyDescent="0.2">
      <c r="A1476" s="4" t="s">
        <v>93</v>
      </c>
      <c r="B1476" s="4" t="str">
        <f>IF(C1476=0,"&lt;BLANK&gt;",Basisgegevens!$F$3)</f>
        <v>&lt;BLANK&gt;</v>
      </c>
      <c r="C1476" s="4">
        <f>tussenblad!E1465</f>
        <v>0</v>
      </c>
      <c r="D1476" s="4">
        <f>tussenblad!H1465</f>
        <v>0</v>
      </c>
      <c r="E1476" s="25">
        <f>tussenblad!N1465</f>
        <v>0</v>
      </c>
      <c r="F1476" s="4">
        <f>tussenblad!O1465</f>
        <v>0</v>
      </c>
      <c r="G1476" s="4">
        <f>tussenblad!P1465</f>
        <v>0</v>
      </c>
      <c r="H1476" s="25">
        <f>tussenblad!BT1465</f>
        <v>0</v>
      </c>
      <c r="I1476" s="4">
        <f>tussenblad!Q1465</f>
        <v>0</v>
      </c>
      <c r="J1476" s="26">
        <f>tussenblad!R1465</f>
        <v>0</v>
      </c>
      <c r="K1476" s="4">
        <f>IF(tussenblad!$F1465="HC","",tussenblad!F1465)</f>
        <v>0</v>
      </c>
      <c r="L1476" s="4">
        <f>IF(tussenblad!$F1465="HC",1,0)</f>
        <v>0</v>
      </c>
      <c r="M1476" s="4" t="str">
        <f>IF(tussenblad!V1465="Uit",2,"")</f>
        <v/>
      </c>
      <c r="N1476" s="4">
        <f>tussenblad!W1465</f>
        <v>0</v>
      </c>
      <c r="O1476" s="4">
        <f>tussenblad!BV1465</f>
        <v>0</v>
      </c>
      <c r="P1476" s="4">
        <f>tussenblad!BW1465</f>
        <v>0</v>
      </c>
      <c r="Q1476" s="4">
        <f>tussenblad!BX1465</f>
        <v>0</v>
      </c>
      <c r="R1476" s="4">
        <f>tussenblad!BY1465</f>
        <v>0</v>
      </c>
      <c r="S1476" s="4">
        <f>tussenblad!BZ1465</f>
        <v>0</v>
      </c>
      <c r="T1476" s="4">
        <f>tussenblad!CA1465</f>
        <v>0</v>
      </c>
      <c r="U1476" s="4">
        <f>tussenblad!CB1465</f>
        <v>0</v>
      </c>
      <c r="V1476" s="4">
        <f>tussenblad!CC1465</f>
        <v>0</v>
      </c>
      <c r="W1476" s="4" t="s">
        <v>94</v>
      </c>
      <c r="X1476" s="4" t="s">
        <v>94</v>
      </c>
      <c r="Y1476" s="4" t="s">
        <v>94</v>
      </c>
      <c r="Z1476" s="4" t="s">
        <v>95</v>
      </c>
      <c r="AA1476" s="4" t="s">
        <v>95</v>
      </c>
      <c r="AB1476" s="4" t="s">
        <v>95</v>
      </c>
      <c r="AC1476" s="4" t="s">
        <v>91</v>
      </c>
      <c r="AD1476" s="4" t="s">
        <v>91</v>
      </c>
      <c r="AE1476" s="4">
        <v>0</v>
      </c>
      <c r="AF1476" s="4">
        <v>0</v>
      </c>
      <c r="AG1476" s="4">
        <f>tussenblad!J1465</f>
        <v>0</v>
      </c>
      <c r="AH1476" s="4">
        <f>tussenblad!I1465</f>
        <v>0</v>
      </c>
    </row>
    <row r="1477" spans="1:34" x14ac:dyDescent="0.2">
      <c r="A1477" s="4" t="s">
        <v>93</v>
      </c>
      <c r="B1477" s="4" t="str">
        <f>IF(C1477=0,"&lt;BLANK&gt;",Basisgegevens!$F$3)</f>
        <v>&lt;BLANK&gt;</v>
      </c>
      <c r="C1477" s="4">
        <f>tussenblad!E1466</f>
        <v>0</v>
      </c>
      <c r="D1477" s="4">
        <f>tussenblad!H1466</f>
        <v>0</v>
      </c>
      <c r="E1477" s="25">
        <f>tussenblad!N1466</f>
        <v>0</v>
      </c>
      <c r="F1477" s="4">
        <f>tussenblad!O1466</f>
        <v>0</v>
      </c>
      <c r="G1477" s="4">
        <f>tussenblad!P1466</f>
        <v>0</v>
      </c>
      <c r="H1477" s="25">
        <f>tussenblad!BT1466</f>
        <v>0</v>
      </c>
      <c r="I1477" s="4">
        <f>tussenblad!Q1466</f>
        <v>0</v>
      </c>
      <c r="J1477" s="26">
        <f>tussenblad!R1466</f>
        <v>0</v>
      </c>
      <c r="K1477" s="4">
        <f>IF(tussenblad!$F1466="HC","",tussenblad!F1466)</f>
        <v>0</v>
      </c>
      <c r="L1477" s="4">
        <f>IF(tussenblad!$F1466="HC",1,0)</f>
        <v>0</v>
      </c>
      <c r="M1477" s="4" t="str">
        <f>IF(tussenblad!V1466="Uit",2,"")</f>
        <v/>
      </c>
      <c r="N1477" s="4">
        <f>tussenblad!W1466</f>
        <v>0</v>
      </c>
      <c r="O1477" s="4">
        <f>tussenblad!BV1466</f>
        <v>0</v>
      </c>
      <c r="P1477" s="4">
        <f>tussenblad!BW1466</f>
        <v>0</v>
      </c>
      <c r="Q1477" s="4">
        <f>tussenblad!BX1466</f>
        <v>0</v>
      </c>
      <c r="R1477" s="4">
        <f>tussenblad!BY1466</f>
        <v>0</v>
      </c>
      <c r="S1477" s="4">
        <f>tussenblad!BZ1466</f>
        <v>0</v>
      </c>
      <c r="T1477" s="4">
        <f>tussenblad!CA1466</f>
        <v>0</v>
      </c>
      <c r="U1477" s="4">
        <f>tussenblad!CB1466</f>
        <v>0</v>
      </c>
      <c r="V1477" s="4">
        <f>tussenblad!CC1466</f>
        <v>0</v>
      </c>
      <c r="W1477" s="4" t="s">
        <v>94</v>
      </c>
      <c r="X1477" s="4" t="s">
        <v>94</v>
      </c>
      <c r="Y1477" s="4" t="s">
        <v>94</v>
      </c>
      <c r="Z1477" s="4" t="s">
        <v>95</v>
      </c>
      <c r="AA1477" s="4" t="s">
        <v>95</v>
      </c>
      <c r="AB1477" s="4" t="s">
        <v>95</v>
      </c>
      <c r="AC1477" s="4" t="s">
        <v>91</v>
      </c>
      <c r="AD1477" s="4" t="s">
        <v>91</v>
      </c>
      <c r="AE1477" s="4">
        <v>0</v>
      </c>
      <c r="AF1477" s="4">
        <v>0</v>
      </c>
      <c r="AG1477" s="4">
        <f>tussenblad!J1466</f>
        <v>0</v>
      </c>
      <c r="AH1477" s="4">
        <f>tussenblad!I1466</f>
        <v>0</v>
      </c>
    </row>
    <row r="1478" spans="1:34" x14ac:dyDescent="0.2">
      <c r="A1478" s="4" t="s">
        <v>93</v>
      </c>
      <c r="B1478" s="4" t="str">
        <f>IF(C1478=0,"&lt;BLANK&gt;",Basisgegevens!$F$3)</f>
        <v>&lt;BLANK&gt;</v>
      </c>
      <c r="C1478" s="4">
        <f>tussenblad!E1467</f>
        <v>0</v>
      </c>
      <c r="D1478" s="4">
        <f>tussenblad!H1467</f>
        <v>0</v>
      </c>
      <c r="E1478" s="25">
        <f>tussenblad!N1467</f>
        <v>0</v>
      </c>
      <c r="F1478" s="4">
        <f>tussenblad!O1467</f>
        <v>0</v>
      </c>
      <c r="G1478" s="4">
        <f>tussenblad!P1467</f>
        <v>0</v>
      </c>
      <c r="H1478" s="25">
        <f>tussenblad!BT1467</f>
        <v>0</v>
      </c>
      <c r="I1478" s="4">
        <f>tussenblad!Q1467</f>
        <v>0</v>
      </c>
      <c r="J1478" s="26">
        <f>tussenblad!R1467</f>
        <v>0</v>
      </c>
      <c r="K1478" s="4">
        <f>IF(tussenblad!$F1467="HC","",tussenblad!F1467)</f>
        <v>0</v>
      </c>
      <c r="L1478" s="4">
        <f>IF(tussenblad!$F1467="HC",1,0)</f>
        <v>0</v>
      </c>
      <c r="M1478" s="4" t="str">
        <f>IF(tussenblad!V1467="Uit",2,"")</f>
        <v/>
      </c>
      <c r="N1478" s="4">
        <f>tussenblad!W1467</f>
        <v>0</v>
      </c>
      <c r="O1478" s="4">
        <f>tussenblad!BV1467</f>
        <v>0</v>
      </c>
      <c r="P1478" s="4">
        <f>tussenblad!BW1467</f>
        <v>0</v>
      </c>
      <c r="Q1478" s="4">
        <f>tussenblad!BX1467</f>
        <v>0</v>
      </c>
      <c r="R1478" s="4">
        <f>tussenblad!BY1467</f>
        <v>0</v>
      </c>
      <c r="S1478" s="4">
        <f>tussenblad!BZ1467</f>
        <v>0</v>
      </c>
      <c r="T1478" s="4">
        <f>tussenblad!CA1467</f>
        <v>0</v>
      </c>
      <c r="U1478" s="4">
        <f>tussenblad!CB1467</f>
        <v>0</v>
      </c>
      <c r="V1478" s="4">
        <f>tussenblad!CC1467</f>
        <v>0</v>
      </c>
      <c r="W1478" s="4" t="s">
        <v>94</v>
      </c>
      <c r="X1478" s="4" t="s">
        <v>94</v>
      </c>
      <c r="Y1478" s="4" t="s">
        <v>94</v>
      </c>
      <c r="Z1478" s="4" t="s">
        <v>95</v>
      </c>
      <c r="AA1478" s="4" t="s">
        <v>95</v>
      </c>
      <c r="AB1478" s="4" t="s">
        <v>95</v>
      </c>
      <c r="AC1478" s="4" t="s">
        <v>91</v>
      </c>
      <c r="AD1478" s="4" t="s">
        <v>91</v>
      </c>
      <c r="AE1478" s="4">
        <v>0</v>
      </c>
      <c r="AF1478" s="4">
        <v>0</v>
      </c>
      <c r="AG1478" s="4">
        <f>tussenblad!J1467</f>
        <v>0</v>
      </c>
      <c r="AH1478" s="4">
        <f>tussenblad!I1467</f>
        <v>0</v>
      </c>
    </row>
    <row r="1479" spans="1:34" x14ac:dyDescent="0.2">
      <c r="A1479" s="4" t="s">
        <v>93</v>
      </c>
      <c r="B1479" s="4" t="str">
        <f>IF(C1479=0,"&lt;BLANK&gt;",Basisgegevens!$F$3)</f>
        <v>&lt;BLANK&gt;</v>
      </c>
      <c r="C1479" s="4">
        <f>tussenblad!E1468</f>
        <v>0</v>
      </c>
      <c r="D1479" s="4">
        <f>tussenblad!H1468</f>
        <v>0</v>
      </c>
      <c r="E1479" s="25">
        <f>tussenblad!N1468</f>
        <v>0</v>
      </c>
      <c r="F1479" s="4">
        <f>tussenblad!O1468</f>
        <v>0</v>
      </c>
      <c r="G1479" s="4">
        <f>tussenblad!P1468</f>
        <v>0</v>
      </c>
      <c r="H1479" s="25">
        <f>tussenblad!BT1468</f>
        <v>0</v>
      </c>
      <c r="I1479" s="4">
        <f>tussenblad!Q1468</f>
        <v>0</v>
      </c>
      <c r="J1479" s="26">
        <f>tussenblad!R1468</f>
        <v>0</v>
      </c>
      <c r="K1479" s="4">
        <f>IF(tussenblad!$F1468="HC","",tussenblad!F1468)</f>
        <v>0</v>
      </c>
      <c r="L1479" s="4">
        <f>IF(tussenblad!$F1468="HC",1,0)</f>
        <v>0</v>
      </c>
      <c r="M1479" s="4" t="str">
        <f>IF(tussenblad!V1468="Uit",2,"")</f>
        <v/>
      </c>
      <c r="N1479" s="4">
        <f>tussenblad!W1468</f>
        <v>0</v>
      </c>
      <c r="O1479" s="4">
        <f>tussenblad!BV1468</f>
        <v>0</v>
      </c>
      <c r="P1479" s="4">
        <f>tussenblad!BW1468</f>
        <v>0</v>
      </c>
      <c r="Q1479" s="4">
        <f>tussenblad!BX1468</f>
        <v>0</v>
      </c>
      <c r="R1479" s="4">
        <f>tussenblad!BY1468</f>
        <v>0</v>
      </c>
      <c r="S1479" s="4">
        <f>tussenblad!BZ1468</f>
        <v>0</v>
      </c>
      <c r="T1479" s="4">
        <f>tussenblad!CA1468</f>
        <v>0</v>
      </c>
      <c r="U1479" s="4">
        <f>tussenblad!CB1468</f>
        <v>0</v>
      </c>
      <c r="V1479" s="4">
        <f>tussenblad!CC1468</f>
        <v>0</v>
      </c>
      <c r="W1479" s="4" t="s">
        <v>94</v>
      </c>
      <c r="X1479" s="4" t="s">
        <v>94</v>
      </c>
      <c r="Y1479" s="4" t="s">
        <v>94</v>
      </c>
      <c r="Z1479" s="4" t="s">
        <v>95</v>
      </c>
      <c r="AA1479" s="4" t="s">
        <v>95</v>
      </c>
      <c r="AB1479" s="4" t="s">
        <v>95</v>
      </c>
      <c r="AC1479" s="4" t="s">
        <v>91</v>
      </c>
      <c r="AD1479" s="4" t="s">
        <v>91</v>
      </c>
      <c r="AE1479" s="4">
        <v>0</v>
      </c>
      <c r="AF1479" s="4">
        <v>0</v>
      </c>
      <c r="AG1479" s="4">
        <f>tussenblad!J1468</f>
        <v>0</v>
      </c>
      <c r="AH1479" s="4">
        <f>tussenblad!I1468</f>
        <v>0</v>
      </c>
    </row>
    <row r="1480" spans="1:34" x14ac:dyDescent="0.2">
      <c r="A1480" s="4" t="s">
        <v>93</v>
      </c>
      <c r="B1480" s="4" t="str">
        <f>IF(C1480=0,"&lt;BLANK&gt;",Basisgegevens!$F$3)</f>
        <v>&lt;BLANK&gt;</v>
      </c>
      <c r="C1480" s="4">
        <f>tussenblad!E1469</f>
        <v>0</v>
      </c>
      <c r="D1480" s="4">
        <f>tussenblad!H1469</f>
        <v>0</v>
      </c>
      <c r="E1480" s="25">
        <f>tussenblad!N1469</f>
        <v>0</v>
      </c>
      <c r="F1480" s="4">
        <f>tussenblad!O1469</f>
        <v>0</v>
      </c>
      <c r="G1480" s="4">
        <f>tussenblad!P1469</f>
        <v>0</v>
      </c>
      <c r="H1480" s="25">
        <f>tussenblad!BT1469</f>
        <v>0</v>
      </c>
      <c r="I1480" s="4">
        <f>tussenblad!Q1469</f>
        <v>0</v>
      </c>
      <c r="J1480" s="26">
        <f>tussenblad!R1469</f>
        <v>0</v>
      </c>
      <c r="K1480" s="4">
        <f>IF(tussenblad!$F1469="HC","",tussenblad!F1469)</f>
        <v>0</v>
      </c>
      <c r="L1480" s="4">
        <f>IF(tussenblad!$F1469="HC",1,0)</f>
        <v>0</v>
      </c>
      <c r="M1480" s="4" t="str">
        <f>IF(tussenblad!V1469="Uit",2,"")</f>
        <v/>
      </c>
      <c r="N1480" s="4">
        <f>tussenblad!W1469</f>
        <v>0</v>
      </c>
      <c r="O1480" s="4">
        <f>tussenblad!BV1469</f>
        <v>0</v>
      </c>
      <c r="P1480" s="4">
        <f>tussenblad!BW1469</f>
        <v>0</v>
      </c>
      <c r="Q1480" s="4">
        <f>tussenblad!BX1469</f>
        <v>0</v>
      </c>
      <c r="R1480" s="4">
        <f>tussenblad!BY1469</f>
        <v>0</v>
      </c>
      <c r="S1480" s="4">
        <f>tussenblad!BZ1469</f>
        <v>0</v>
      </c>
      <c r="T1480" s="4">
        <f>tussenblad!CA1469</f>
        <v>0</v>
      </c>
      <c r="U1480" s="4">
        <f>tussenblad!CB1469</f>
        <v>0</v>
      </c>
      <c r="V1480" s="4">
        <f>tussenblad!CC1469</f>
        <v>0</v>
      </c>
      <c r="W1480" s="4" t="s">
        <v>94</v>
      </c>
      <c r="X1480" s="4" t="s">
        <v>94</v>
      </c>
      <c r="Y1480" s="4" t="s">
        <v>94</v>
      </c>
      <c r="Z1480" s="4" t="s">
        <v>95</v>
      </c>
      <c r="AA1480" s="4" t="s">
        <v>95</v>
      </c>
      <c r="AB1480" s="4" t="s">
        <v>95</v>
      </c>
      <c r="AC1480" s="4" t="s">
        <v>91</v>
      </c>
      <c r="AD1480" s="4" t="s">
        <v>91</v>
      </c>
      <c r="AE1480" s="4">
        <v>0</v>
      </c>
      <c r="AF1480" s="4">
        <v>0</v>
      </c>
      <c r="AG1480" s="4">
        <f>tussenblad!J1469</f>
        <v>0</v>
      </c>
      <c r="AH1480" s="4">
        <f>tussenblad!I1469</f>
        <v>0</v>
      </c>
    </row>
    <row r="1481" spans="1:34" x14ac:dyDescent="0.2">
      <c r="A1481" s="4" t="s">
        <v>93</v>
      </c>
      <c r="B1481" s="4" t="str">
        <f>IF(C1481=0,"&lt;BLANK&gt;",Basisgegevens!$F$3)</f>
        <v>&lt;BLANK&gt;</v>
      </c>
      <c r="C1481" s="4">
        <f>tussenblad!E1470</f>
        <v>0</v>
      </c>
      <c r="D1481" s="4">
        <f>tussenblad!H1470</f>
        <v>0</v>
      </c>
      <c r="E1481" s="25">
        <f>tussenblad!N1470</f>
        <v>0</v>
      </c>
      <c r="F1481" s="4">
        <f>tussenblad!O1470</f>
        <v>0</v>
      </c>
      <c r="G1481" s="4">
        <f>tussenblad!P1470</f>
        <v>0</v>
      </c>
      <c r="H1481" s="25">
        <f>tussenblad!BT1470</f>
        <v>0</v>
      </c>
      <c r="I1481" s="4">
        <f>tussenblad!Q1470</f>
        <v>0</v>
      </c>
      <c r="J1481" s="26">
        <f>tussenblad!R1470</f>
        <v>0</v>
      </c>
      <c r="K1481" s="4">
        <f>IF(tussenblad!$F1470="HC","",tussenblad!F1470)</f>
        <v>0</v>
      </c>
      <c r="L1481" s="4">
        <f>IF(tussenblad!$F1470="HC",1,0)</f>
        <v>0</v>
      </c>
      <c r="M1481" s="4" t="str">
        <f>IF(tussenblad!V1470="Uit",2,"")</f>
        <v/>
      </c>
      <c r="N1481" s="4">
        <f>tussenblad!W1470</f>
        <v>0</v>
      </c>
      <c r="O1481" s="4">
        <f>tussenblad!BV1470</f>
        <v>0</v>
      </c>
      <c r="P1481" s="4">
        <f>tussenblad!BW1470</f>
        <v>0</v>
      </c>
      <c r="Q1481" s="4">
        <f>tussenblad!BX1470</f>
        <v>0</v>
      </c>
      <c r="R1481" s="4">
        <f>tussenblad!BY1470</f>
        <v>0</v>
      </c>
      <c r="S1481" s="4">
        <f>tussenblad!BZ1470</f>
        <v>0</v>
      </c>
      <c r="T1481" s="4">
        <f>tussenblad!CA1470</f>
        <v>0</v>
      </c>
      <c r="U1481" s="4">
        <f>tussenblad!CB1470</f>
        <v>0</v>
      </c>
      <c r="V1481" s="4">
        <f>tussenblad!CC1470</f>
        <v>0</v>
      </c>
      <c r="W1481" s="4" t="s">
        <v>94</v>
      </c>
      <c r="X1481" s="4" t="s">
        <v>94</v>
      </c>
      <c r="Y1481" s="4" t="s">
        <v>94</v>
      </c>
      <c r="Z1481" s="4" t="s">
        <v>95</v>
      </c>
      <c r="AA1481" s="4" t="s">
        <v>95</v>
      </c>
      <c r="AB1481" s="4" t="s">
        <v>95</v>
      </c>
      <c r="AC1481" s="4" t="s">
        <v>91</v>
      </c>
      <c r="AD1481" s="4" t="s">
        <v>91</v>
      </c>
      <c r="AE1481" s="4">
        <v>0</v>
      </c>
      <c r="AF1481" s="4">
        <v>0</v>
      </c>
      <c r="AG1481" s="4">
        <f>tussenblad!J1470</f>
        <v>0</v>
      </c>
      <c r="AH1481" s="4">
        <f>tussenblad!I1470</f>
        <v>0</v>
      </c>
    </row>
    <row r="1482" spans="1:34" x14ac:dyDescent="0.2">
      <c r="A1482" s="4" t="s">
        <v>93</v>
      </c>
      <c r="B1482" s="4" t="str">
        <f>IF(C1482=0,"&lt;BLANK&gt;",Basisgegevens!$F$3)</f>
        <v>&lt;BLANK&gt;</v>
      </c>
      <c r="C1482" s="4">
        <f>tussenblad!E1471</f>
        <v>0</v>
      </c>
      <c r="D1482" s="4">
        <f>tussenblad!H1471</f>
        <v>0</v>
      </c>
      <c r="E1482" s="25">
        <f>tussenblad!N1471</f>
        <v>0</v>
      </c>
      <c r="F1482" s="4">
        <f>tussenblad!O1471</f>
        <v>0</v>
      </c>
      <c r="G1482" s="4">
        <f>tussenblad!P1471</f>
        <v>0</v>
      </c>
      <c r="H1482" s="25">
        <f>tussenblad!BT1471</f>
        <v>0</v>
      </c>
      <c r="I1482" s="4">
        <f>tussenblad!Q1471</f>
        <v>0</v>
      </c>
      <c r="J1482" s="26">
        <f>tussenblad!R1471</f>
        <v>0</v>
      </c>
      <c r="K1482" s="4">
        <f>IF(tussenblad!$F1471="HC","",tussenblad!F1471)</f>
        <v>0</v>
      </c>
      <c r="L1482" s="4">
        <f>IF(tussenblad!$F1471="HC",1,0)</f>
        <v>0</v>
      </c>
      <c r="M1482" s="4" t="str">
        <f>IF(tussenblad!V1471="Uit",2,"")</f>
        <v/>
      </c>
      <c r="N1482" s="4">
        <f>tussenblad!W1471</f>
        <v>0</v>
      </c>
      <c r="O1482" s="4">
        <f>tussenblad!BV1471</f>
        <v>0</v>
      </c>
      <c r="P1482" s="4">
        <f>tussenblad!BW1471</f>
        <v>0</v>
      </c>
      <c r="Q1482" s="4">
        <f>tussenblad!BX1471</f>
        <v>0</v>
      </c>
      <c r="R1482" s="4">
        <f>tussenblad!BY1471</f>
        <v>0</v>
      </c>
      <c r="S1482" s="4">
        <f>tussenblad!BZ1471</f>
        <v>0</v>
      </c>
      <c r="T1482" s="4">
        <f>tussenblad!CA1471</f>
        <v>0</v>
      </c>
      <c r="U1482" s="4">
        <f>tussenblad!CB1471</f>
        <v>0</v>
      </c>
      <c r="V1482" s="4">
        <f>tussenblad!CC1471</f>
        <v>0</v>
      </c>
      <c r="W1482" s="4" t="s">
        <v>94</v>
      </c>
      <c r="X1482" s="4" t="s">
        <v>94</v>
      </c>
      <c r="Y1482" s="4" t="s">
        <v>94</v>
      </c>
      <c r="Z1482" s="4" t="s">
        <v>95</v>
      </c>
      <c r="AA1482" s="4" t="s">
        <v>95</v>
      </c>
      <c r="AB1482" s="4" t="s">
        <v>95</v>
      </c>
      <c r="AC1482" s="4" t="s">
        <v>91</v>
      </c>
      <c r="AD1482" s="4" t="s">
        <v>91</v>
      </c>
      <c r="AE1482" s="4">
        <v>0</v>
      </c>
      <c r="AF1482" s="4">
        <v>0</v>
      </c>
      <c r="AG1482" s="4">
        <f>tussenblad!J1471</f>
        <v>0</v>
      </c>
      <c r="AH1482" s="4">
        <f>tussenblad!I1471</f>
        <v>0</v>
      </c>
    </row>
    <row r="1483" spans="1:34" x14ac:dyDescent="0.2">
      <c r="A1483" s="4" t="s">
        <v>93</v>
      </c>
      <c r="B1483" s="4" t="str">
        <f>IF(C1483=0,"&lt;BLANK&gt;",Basisgegevens!$F$3)</f>
        <v>&lt;BLANK&gt;</v>
      </c>
      <c r="C1483" s="4">
        <f>tussenblad!E1472</f>
        <v>0</v>
      </c>
      <c r="D1483" s="4">
        <f>tussenblad!H1472</f>
        <v>0</v>
      </c>
      <c r="E1483" s="25">
        <f>tussenblad!N1472</f>
        <v>0</v>
      </c>
      <c r="F1483" s="4">
        <f>tussenblad!O1472</f>
        <v>0</v>
      </c>
      <c r="G1483" s="4">
        <f>tussenblad!P1472</f>
        <v>0</v>
      </c>
      <c r="H1483" s="25">
        <f>tussenblad!BT1472</f>
        <v>0</v>
      </c>
      <c r="I1483" s="4">
        <f>tussenblad!Q1472</f>
        <v>0</v>
      </c>
      <c r="J1483" s="26">
        <f>tussenblad!R1472</f>
        <v>0</v>
      </c>
      <c r="K1483" s="4">
        <f>IF(tussenblad!$F1472="HC","",tussenblad!F1472)</f>
        <v>0</v>
      </c>
      <c r="L1483" s="4">
        <f>IF(tussenblad!$F1472="HC",1,0)</f>
        <v>0</v>
      </c>
      <c r="M1483" s="4" t="str">
        <f>IF(tussenblad!V1472="Uit",2,"")</f>
        <v/>
      </c>
      <c r="N1483" s="4">
        <f>tussenblad!W1472</f>
        <v>0</v>
      </c>
      <c r="O1483" s="4">
        <f>tussenblad!BV1472</f>
        <v>0</v>
      </c>
      <c r="P1483" s="4">
        <f>tussenblad!BW1472</f>
        <v>0</v>
      </c>
      <c r="Q1483" s="4">
        <f>tussenblad!BX1472</f>
        <v>0</v>
      </c>
      <c r="R1483" s="4">
        <f>tussenblad!BY1472</f>
        <v>0</v>
      </c>
      <c r="S1483" s="4">
        <f>tussenblad!BZ1472</f>
        <v>0</v>
      </c>
      <c r="T1483" s="4">
        <f>tussenblad!CA1472</f>
        <v>0</v>
      </c>
      <c r="U1483" s="4">
        <f>tussenblad!CB1472</f>
        <v>0</v>
      </c>
      <c r="V1483" s="4">
        <f>tussenblad!CC1472</f>
        <v>0</v>
      </c>
      <c r="W1483" s="4" t="s">
        <v>94</v>
      </c>
      <c r="X1483" s="4" t="s">
        <v>94</v>
      </c>
      <c r="Y1483" s="4" t="s">
        <v>94</v>
      </c>
      <c r="Z1483" s="4" t="s">
        <v>95</v>
      </c>
      <c r="AA1483" s="4" t="s">
        <v>95</v>
      </c>
      <c r="AB1483" s="4" t="s">
        <v>95</v>
      </c>
      <c r="AC1483" s="4" t="s">
        <v>91</v>
      </c>
      <c r="AD1483" s="4" t="s">
        <v>91</v>
      </c>
      <c r="AE1483" s="4">
        <v>0</v>
      </c>
      <c r="AF1483" s="4">
        <v>0</v>
      </c>
      <c r="AG1483" s="4">
        <f>tussenblad!J1472</f>
        <v>0</v>
      </c>
      <c r="AH1483" s="4">
        <f>tussenblad!I1472</f>
        <v>0</v>
      </c>
    </row>
    <row r="1484" spans="1:34" x14ac:dyDescent="0.2">
      <c r="A1484" s="4" t="s">
        <v>93</v>
      </c>
      <c r="B1484" s="4" t="str">
        <f>IF(C1484=0,"&lt;BLANK&gt;",Basisgegevens!$F$3)</f>
        <v>&lt;BLANK&gt;</v>
      </c>
      <c r="C1484" s="4">
        <f>tussenblad!E1473</f>
        <v>0</v>
      </c>
      <c r="D1484" s="4">
        <f>tussenblad!H1473</f>
        <v>0</v>
      </c>
      <c r="E1484" s="25">
        <f>tussenblad!N1473</f>
        <v>0</v>
      </c>
      <c r="F1484" s="4">
        <f>tussenblad!O1473</f>
        <v>0</v>
      </c>
      <c r="G1484" s="4">
        <f>tussenblad!P1473</f>
        <v>0</v>
      </c>
      <c r="H1484" s="25">
        <f>tussenblad!BT1473</f>
        <v>0</v>
      </c>
      <c r="I1484" s="4">
        <f>tussenblad!Q1473</f>
        <v>0</v>
      </c>
      <c r="J1484" s="26">
        <f>tussenblad!R1473</f>
        <v>0</v>
      </c>
      <c r="K1484" s="4">
        <f>IF(tussenblad!$F1473="HC","",tussenblad!F1473)</f>
        <v>0</v>
      </c>
      <c r="L1484" s="4">
        <f>IF(tussenblad!$F1473="HC",1,0)</f>
        <v>0</v>
      </c>
      <c r="M1484" s="4" t="str">
        <f>IF(tussenblad!V1473="Uit",2,"")</f>
        <v/>
      </c>
      <c r="N1484" s="4">
        <f>tussenblad!W1473</f>
        <v>0</v>
      </c>
      <c r="O1484" s="4">
        <f>tussenblad!BV1473</f>
        <v>0</v>
      </c>
      <c r="P1484" s="4">
        <f>tussenblad!BW1473</f>
        <v>0</v>
      </c>
      <c r="Q1484" s="4">
        <f>tussenblad!BX1473</f>
        <v>0</v>
      </c>
      <c r="R1484" s="4">
        <f>tussenblad!BY1473</f>
        <v>0</v>
      </c>
      <c r="S1484" s="4">
        <f>tussenblad!BZ1473</f>
        <v>0</v>
      </c>
      <c r="T1484" s="4">
        <f>tussenblad!CA1473</f>
        <v>0</v>
      </c>
      <c r="U1484" s="4">
        <f>tussenblad!CB1473</f>
        <v>0</v>
      </c>
      <c r="V1484" s="4">
        <f>tussenblad!CC1473</f>
        <v>0</v>
      </c>
      <c r="W1484" s="4" t="s">
        <v>94</v>
      </c>
      <c r="X1484" s="4" t="s">
        <v>94</v>
      </c>
      <c r="Y1484" s="4" t="s">
        <v>94</v>
      </c>
      <c r="Z1484" s="4" t="s">
        <v>95</v>
      </c>
      <c r="AA1484" s="4" t="s">
        <v>95</v>
      </c>
      <c r="AB1484" s="4" t="s">
        <v>95</v>
      </c>
      <c r="AC1484" s="4" t="s">
        <v>91</v>
      </c>
      <c r="AD1484" s="4" t="s">
        <v>91</v>
      </c>
      <c r="AE1484" s="4">
        <v>0</v>
      </c>
      <c r="AF1484" s="4">
        <v>0</v>
      </c>
      <c r="AG1484" s="4">
        <f>tussenblad!J1473</f>
        <v>0</v>
      </c>
      <c r="AH1484" s="4">
        <f>tussenblad!I1473</f>
        <v>0</v>
      </c>
    </row>
    <row r="1485" spans="1:34" x14ac:dyDescent="0.2">
      <c r="A1485" s="4" t="s">
        <v>93</v>
      </c>
      <c r="B1485" s="4" t="str">
        <f>IF(C1485=0,"&lt;BLANK&gt;",Basisgegevens!$F$3)</f>
        <v>&lt;BLANK&gt;</v>
      </c>
      <c r="C1485" s="4">
        <f>tussenblad!E1474</f>
        <v>0</v>
      </c>
      <c r="D1485" s="4">
        <f>tussenblad!H1474</f>
        <v>0</v>
      </c>
      <c r="E1485" s="25">
        <f>tussenblad!N1474</f>
        <v>0</v>
      </c>
      <c r="F1485" s="4">
        <f>tussenblad!O1474</f>
        <v>0</v>
      </c>
      <c r="G1485" s="4">
        <f>tussenblad!P1474</f>
        <v>0</v>
      </c>
      <c r="H1485" s="25">
        <f>tussenblad!BT1474</f>
        <v>0</v>
      </c>
      <c r="I1485" s="4">
        <f>tussenblad!Q1474</f>
        <v>0</v>
      </c>
      <c r="J1485" s="26">
        <f>tussenblad!R1474</f>
        <v>0</v>
      </c>
      <c r="K1485" s="4">
        <f>IF(tussenblad!$F1474="HC","",tussenblad!F1474)</f>
        <v>0</v>
      </c>
      <c r="L1485" s="4">
        <f>IF(tussenblad!$F1474="HC",1,0)</f>
        <v>0</v>
      </c>
      <c r="M1485" s="4" t="str">
        <f>IF(tussenblad!V1474="Uit",2,"")</f>
        <v/>
      </c>
      <c r="N1485" s="4">
        <f>tussenblad!W1474</f>
        <v>0</v>
      </c>
      <c r="O1485" s="4">
        <f>tussenblad!BV1474</f>
        <v>0</v>
      </c>
      <c r="P1485" s="4">
        <f>tussenblad!BW1474</f>
        <v>0</v>
      </c>
      <c r="Q1485" s="4">
        <f>tussenblad!BX1474</f>
        <v>0</v>
      </c>
      <c r="R1485" s="4">
        <f>tussenblad!BY1474</f>
        <v>0</v>
      </c>
      <c r="S1485" s="4">
        <f>tussenblad!BZ1474</f>
        <v>0</v>
      </c>
      <c r="T1485" s="4">
        <f>tussenblad!CA1474</f>
        <v>0</v>
      </c>
      <c r="U1485" s="4">
        <f>tussenblad!CB1474</f>
        <v>0</v>
      </c>
      <c r="V1485" s="4">
        <f>tussenblad!CC1474</f>
        <v>0</v>
      </c>
      <c r="W1485" s="4" t="s">
        <v>94</v>
      </c>
      <c r="X1485" s="4" t="s">
        <v>94</v>
      </c>
      <c r="Y1485" s="4" t="s">
        <v>94</v>
      </c>
      <c r="Z1485" s="4" t="s">
        <v>95</v>
      </c>
      <c r="AA1485" s="4" t="s">
        <v>95</v>
      </c>
      <c r="AB1485" s="4" t="s">
        <v>95</v>
      </c>
      <c r="AC1485" s="4" t="s">
        <v>91</v>
      </c>
      <c r="AD1485" s="4" t="s">
        <v>91</v>
      </c>
      <c r="AE1485" s="4">
        <v>0</v>
      </c>
      <c r="AF1485" s="4">
        <v>0</v>
      </c>
      <c r="AG1485" s="4">
        <f>tussenblad!J1474</f>
        <v>0</v>
      </c>
      <c r="AH1485" s="4">
        <f>tussenblad!I1474</f>
        <v>0</v>
      </c>
    </row>
    <row r="1486" spans="1:34" x14ac:dyDescent="0.2">
      <c r="A1486" s="4" t="s">
        <v>93</v>
      </c>
      <c r="B1486" s="4" t="str">
        <f>IF(C1486=0,"&lt;BLANK&gt;",Basisgegevens!$F$3)</f>
        <v>&lt;BLANK&gt;</v>
      </c>
      <c r="C1486" s="4">
        <f>tussenblad!E1475</f>
        <v>0</v>
      </c>
      <c r="D1486" s="4">
        <f>tussenblad!H1475</f>
        <v>0</v>
      </c>
      <c r="E1486" s="25">
        <f>tussenblad!N1475</f>
        <v>0</v>
      </c>
      <c r="F1486" s="4">
        <f>tussenblad!O1475</f>
        <v>0</v>
      </c>
      <c r="G1486" s="4">
        <f>tussenblad!P1475</f>
        <v>0</v>
      </c>
      <c r="H1486" s="25">
        <f>tussenblad!BT1475</f>
        <v>0</v>
      </c>
      <c r="I1486" s="4">
        <f>tussenblad!Q1475</f>
        <v>0</v>
      </c>
      <c r="J1486" s="26">
        <f>tussenblad!R1475</f>
        <v>0</v>
      </c>
      <c r="K1486" s="4">
        <f>IF(tussenblad!$F1475="HC","",tussenblad!F1475)</f>
        <v>0</v>
      </c>
      <c r="L1486" s="4">
        <f>IF(tussenblad!$F1475="HC",1,0)</f>
        <v>0</v>
      </c>
      <c r="M1486" s="4" t="str">
        <f>IF(tussenblad!V1475="Uit",2,"")</f>
        <v/>
      </c>
      <c r="N1486" s="4">
        <f>tussenblad!W1475</f>
        <v>0</v>
      </c>
      <c r="O1486" s="4">
        <f>tussenblad!BV1475</f>
        <v>0</v>
      </c>
      <c r="P1486" s="4">
        <f>tussenblad!BW1475</f>
        <v>0</v>
      </c>
      <c r="Q1486" s="4">
        <f>tussenblad!BX1475</f>
        <v>0</v>
      </c>
      <c r="R1486" s="4">
        <f>tussenblad!BY1475</f>
        <v>0</v>
      </c>
      <c r="S1486" s="4">
        <f>tussenblad!BZ1475</f>
        <v>0</v>
      </c>
      <c r="T1486" s="4">
        <f>tussenblad!CA1475</f>
        <v>0</v>
      </c>
      <c r="U1486" s="4">
        <f>tussenblad!CB1475</f>
        <v>0</v>
      </c>
      <c r="V1486" s="4">
        <f>tussenblad!CC1475</f>
        <v>0</v>
      </c>
      <c r="W1486" s="4" t="s">
        <v>94</v>
      </c>
      <c r="X1486" s="4" t="s">
        <v>94</v>
      </c>
      <c r="Y1486" s="4" t="s">
        <v>94</v>
      </c>
      <c r="Z1486" s="4" t="s">
        <v>95</v>
      </c>
      <c r="AA1486" s="4" t="s">
        <v>95</v>
      </c>
      <c r="AB1486" s="4" t="s">
        <v>95</v>
      </c>
      <c r="AC1486" s="4" t="s">
        <v>91</v>
      </c>
      <c r="AD1486" s="4" t="s">
        <v>91</v>
      </c>
      <c r="AE1486" s="4">
        <v>0</v>
      </c>
      <c r="AF1486" s="4">
        <v>0</v>
      </c>
      <c r="AG1486" s="4">
        <f>tussenblad!J1475</f>
        <v>0</v>
      </c>
      <c r="AH1486" s="4">
        <f>tussenblad!I1475</f>
        <v>0</v>
      </c>
    </row>
    <row r="1487" spans="1:34" x14ac:dyDescent="0.2">
      <c r="A1487" s="4" t="s">
        <v>93</v>
      </c>
      <c r="B1487" s="4" t="str">
        <f>IF(C1487=0,"&lt;BLANK&gt;",Basisgegevens!$F$3)</f>
        <v>&lt;BLANK&gt;</v>
      </c>
      <c r="C1487" s="4">
        <f>tussenblad!E1476</f>
        <v>0</v>
      </c>
      <c r="D1487" s="4">
        <f>tussenblad!H1476</f>
        <v>0</v>
      </c>
      <c r="E1487" s="25">
        <f>tussenblad!N1476</f>
        <v>0</v>
      </c>
      <c r="F1487" s="4">
        <f>tussenblad!O1476</f>
        <v>0</v>
      </c>
      <c r="G1487" s="4">
        <f>tussenblad!P1476</f>
        <v>0</v>
      </c>
      <c r="H1487" s="25">
        <f>tussenblad!BT1476</f>
        <v>0</v>
      </c>
      <c r="I1487" s="4">
        <f>tussenblad!Q1476</f>
        <v>0</v>
      </c>
      <c r="J1487" s="26">
        <f>tussenblad!R1476</f>
        <v>0</v>
      </c>
      <c r="K1487" s="4">
        <f>IF(tussenblad!$F1476="HC","",tussenblad!F1476)</f>
        <v>0</v>
      </c>
      <c r="L1487" s="4">
        <f>IF(tussenblad!$F1476="HC",1,0)</f>
        <v>0</v>
      </c>
      <c r="M1487" s="4" t="str">
        <f>IF(tussenblad!V1476="Uit",2,"")</f>
        <v/>
      </c>
      <c r="N1487" s="4">
        <f>tussenblad!W1476</f>
        <v>0</v>
      </c>
      <c r="O1487" s="4">
        <f>tussenblad!BV1476</f>
        <v>0</v>
      </c>
      <c r="P1487" s="4">
        <f>tussenblad!BW1476</f>
        <v>0</v>
      </c>
      <c r="Q1487" s="4">
        <f>tussenblad!BX1476</f>
        <v>0</v>
      </c>
      <c r="R1487" s="4">
        <f>tussenblad!BY1476</f>
        <v>0</v>
      </c>
      <c r="S1487" s="4">
        <f>tussenblad!BZ1476</f>
        <v>0</v>
      </c>
      <c r="T1487" s="4">
        <f>tussenblad!CA1476</f>
        <v>0</v>
      </c>
      <c r="U1487" s="4">
        <f>tussenblad!CB1476</f>
        <v>0</v>
      </c>
      <c r="V1487" s="4">
        <f>tussenblad!CC1476</f>
        <v>0</v>
      </c>
      <c r="W1487" s="4" t="s">
        <v>94</v>
      </c>
      <c r="X1487" s="4" t="s">
        <v>94</v>
      </c>
      <c r="Y1487" s="4" t="s">
        <v>94</v>
      </c>
      <c r="Z1487" s="4" t="s">
        <v>95</v>
      </c>
      <c r="AA1487" s="4" t="s">
        <v>95</v>
      </c>
      <c r="AB1487" s="4" t="s">
        <v>95</v>
      </c>
      <c r="AC1487" s="4" t="s">
        <v>91</v>
      </c>
      <c r="AD1487" s="4" t="s">
        <v>91</v>
      </c>
      <c r="AE1487" s="4">
        <v>0</v>
      </c>
      <c r="AF1487" s="4">
        <v>0</v>
      </c>
      <c r="AG1487" s="4">
        <f>tussenblad!J1476</f>
        <v>0</v>
      </c>
      <c r="AH1487" s="4">
        <f>tussenblad!I1476</f>
        <v>0</v>
      </c>
    </row>
    <row r="1488" spans="1:34" x14ac:dyDescent="0.2">
      <c r="A1488" s="4" t="s">
        <v>93</v>
      </c>
      <c r="B1488" s="4" t="str">
        <f>IF(C1488=0,"&lt;BLANK&gt;",Basisgegevens!$F$3)</f>
        <v>&lt;BLANK&gt;</v>
      </c>
      <c r="C1488" s="4">
        <f>tussenblad!E1477</f>
        <v>0</v>
      </c>
      <c r="D1488" s="4">
        <f>tussenblad!H1477</f>
        <v>0</v>
      </c>
      <c r="E1488" s="25">
        <f>tussenblad!N1477</f>
        <v>0</v>
      </c>
      <c r="F1488" s="4">
        <f>tussenblad!O1477</f>
        <v>0</v>
      </c>
      <c r="G1488" s="4">
        <f>tussenblad!P1477</f>
        <v>0</v>
      </c>
      <c r="H1488" s="25">
        <f>tussenblad!BT1477</f>
        <v>0</v>
      </c>
      <c r="I1488" s="4">
        <f>tussenblad!Q1477</f>
        <v>0</v>
      </c>
      <c r="J1488" s="26">
        <f>tussenblad!R1477</f>
        <v>0</v>
      </c>
      <c r="K1488" s="4">
        <f>IF(tussenblad!$F1477="HC","",tussenblad!F1477)</f>
        <v>0</v>
      </c>
      <c r="L1488" s="4">
        <f>IF(tussenblad!$F1477="HC",1,0)</f>
        <v>0</v>
      </c>
      <c r="M1488" s="4" t="str">
        <f>IF(tussenblad!V1477="Uit",2,"")</f>
        <v/>
      </c>
      <c r="N1488" s="4">
        <f>tussenblad!W1477</f>
        <v>0</v>
      </c>
      <c r="O1488" s="4">
        <f>tussenblad!BV1477</f>
        <v>0</v>
      </c>
      <c r="P1488" s="4">
        <f>tussenblad!BW1477</f>
        <v>0</v>
      </c>
      <c r="Q1488" s="4">
        <f>tussenblad!BX1477</f>
        <v>0</v>
      </c>
      <c r="R1488" s="4">
        <f>tussenblad!BY1477</f>
        <v>0</v>
      </c>
      <c r="S1488" s="4">
        <f>tussenblad!BZ1477</f>
        <v>0</v>
      </c>
      <c r="T1488" s="4">
        <f>tussenblad!CA1477</f>
        <v>0</v>
      </c>
      <c r="U1488" s="4">
        <f>tussenblad!CB1477</f>
        <v>0</v>
      </c>
      <c r="V1488" s="4">
        <f>tussenblad!CC1477</f>
        <v>0</v>
      </c>
      <c r="W1488" s="4" t="s">
        <v>94</v>
      </c>
      <c r="X1488" s="4" t="s">
        <v>94</v>
      </c>
      <c r="Y1488" s="4" t="s">
        <v>94</v>
      </c>
      <c r="Z1488" s="4" t="s">
        <v>95</v>
      </c>
      <c r="AA1488" s="4" t="s">
        <v>95</v>
      </c>
      <c r="AB1488" s="4" t="s">
        <v>95</v>
      </c>
      <c r="AC1488" s="4" t="s">
        <v>91</v>
      </c>
      <c r="AD1488" s="4" t="s">
        <v>91</v>
      </c>
      <c r="AE1488" s="4">
        <v>0</v>
      </c>
      <c r="AF1488" s="4">
        <v>0</v>
      </c>
      <c r="AG1488" s="4">
        <f>tussenblad!J1477</f>
        <v>0</v>
      </c>
      <c r="AH1488" s="4">
        <f>tussenblad!I1477</f>
        <v>0</v>
      </c>
    </row>
    <row r="1489" spans="1:34" x14ac:dyDescent="0.2">
      <c r="A1489" s="4" t="s">
        <v>93</v>
      </c>
      <c r="B1489" s="4" t="str">
        <f>IF(C1489=0,"&lt;BLANK&gt;",Basisgegevens!$F$3)</f>
        <v>&lt;BLANK&gt;</v>
      </c>
      <c r="C1489" s="4">
        <f>tussenblad!E1478</f>
        <v>0</v>
      </c>
      <c r="D1489" s="4">
        <f>tussenblad!H1478</f>
        <v>0</v>
      </c>
      <c r="E1489" s="25">
        <f>tussenblad!N1478</f>
        <v>0</v>
      </c>
      <c r="F1489" s="4">
        <f>tussenblad!O1478</f>
        <v>0</v>
      </c>
      <c r="G1489" s="4">
        <f>tussenblad!P1478</f>
        <v>0</v>
      </c>
      <c r="H1489" s="25">
        <f>tussenblad!BT1478</f>
        <v>0</v>
      </c>
      <c r="I1489" s="4">
        <f>tussenblad!Q1478</f>
        <v>0</v>
      </c>
      <c r="J1489" s="26">
        <f>tussenblad!R1478</f>
        <v>0</v>
      </c>
      <c r="K1489" s="4">
        <f>IF(tussenblad!$F1478="HC","",tussenblad!F1478)</f>
        <v>0</v>
      </c>
      <c r="L1489" s="4">
        <f>IF(tussenblad!$F1478="HC",1,0)</f>
        <v>0</v>
      </c>
      <c r="M1489" s="4" t="str">
        <f>IF(tussenblad!V1478="Uit",2,"")</f>
        <v/>
      </c>
      <c r="N1489" s="4">
        <f>tussenblad!W1478</f>
        <v>0</v>
      </c>
      <c r="O1489" s="4">
        <f>tussenblad!BV1478</f>
        <v>0</v>
      </c>
      <c r="P1489" s="4">
        <f>tussenblad!BW1478</f>
        <v>0</v>
      </c>
      <c r="Q1489" s="4">
        <f>tussenblad!BX1478</f>
        <v>0</v>
      </c>
      <c r="R1489" s="4">
        <f>tussenblad!BY1478</f>
        <v>0</v>
      </c>
      <c r="S1489" s="4">
        <f>tussenblad!BZ1478</f>
        <v>0</v>
      </c>
      <c r="T1489" s="4">
        <f>tussenblad!CA1478</f>
        <v>0</v>
      </c>
      <c r="U1489" s="4">
        <f>tussenblad!CB1478</f>
        <v>0</v>
      </c>
      <c r="V1489" s="4">
        <f>tussenblad!CC1478</f>
        <v>0</v>
      </c>
      <c r="W1489" s="4" t="s">
        <v>94</v>
      </c>
      <c r="X1489" s="4" t="s">
        <v>94</v>
      </c>
      <c r="Y1489" s="4" t="s">
        <v>94</v>
      </c>
      <c r="Z1489" s="4" t="s">
        <v>95</v>
      </c>
      <c r="AA1489" s="4" t="s">
        <v>95</v>
      </c>
      <c r="AB1489" s="4" t="s">
        <v>95</v>
      </c>
      <c r="AC1489" s="4" t="s">
        <v>91</v>
      </c>
      <c r="AD1489" s="4" t="s">
        <v>91</v>
      </c>
      <c r="AE1489" s="4">
        <v>0</v>
      </c>
      <c r="AF1489" s="4">
        <v>0</v>
      </c>
      <c r="AG1489" s="4">
        <f>tussenblad!J1478</f>
        <v>0</v>
      </c>
      <c r="AH1489" s="4">
        <f>tussenblad!I1478</f>
        <v>0</v>
      </c>
    </row>
    <row r="1490" spans="1:34" x14ac:dyDescent="0.2">
      <c r="A1490" s="4" t="s">
        <v>93</v>
      </c>
      <c r="B1490" s="4" t="str">
        <f>IF(C1490=0,"&lt;BLANK&gt;",Basisgegevens!$F$3)</f>
        <v>&lt;BLANK&gt;</v>
      </c>
      <c r="C1490" s="4">
        <f>tussenblad!E1479</f>
        <v>0</v>
      </c>
      <c r="D1490" s="4">
        <f>tussenblad!H1479</f>
        <v>0</v>
      </c>
      <c r="E1490" s="25">
        <f>tussenblad!N1479</f>
        <v>0</v>
      </c>
      <c r="F1490" s="4">
        <f>tussenblad!O1479</f>
        <v>0</v>
      </c>
      <c r="G1490" s="4">
        <f>tussenblad!P1479</f>
        <v>0</v>
      </c>
      <c r="H1490" s="25">
        <f>tussenblad!BT1479</f>
        <v>0</v>
      </c>
      <c r="I1490" s="4">
        <f>tussenblad!Q1479</f>
        <v>0</v>
      </c>
      <c r="J1490" s="26">
        <f>tussenblad!R1479</f>
        <v>0</v>
      </c>
      <c r="K1490" s="4">
        <f>IF(tussenblad!$F1479="HC","",tussenblad!F1479)</f>
        <v>0</v>
      </c>
      <c r="L1490" s="4">
        <f>IF(tussenblad!$F1479="HC",1,0)</f>
        <v>0</v>
      </c>
      <c r="M1490" s="4" t="str">
        <f>IF(tussenblad!V1479="Uit",2,"")</f>
        <v/>
      </c>
      <c r="N1490" s="4">
        <f>tussenblad!W1479</f>
        <v>0</v>
      </c>
      <c r="O1490" s="4">
        <f>tussenblad!BV1479</f>
        <v>0</v>
      </c>
      <c r="P1490" s="4">
        <f>tussenblad!BW1479</f>
        <v>0</v>
      </c>
      <c r="Q1490" s="4">
        <f>tussenblad!BX1479</f>
        <v>0</v>
      </c>
      <c r="R1490" s="4">
        <f>tussenblad!BY1479</f>
        <v>0</v>
      </c>
      <c r="S1490" s="4">
        <f>tussenblad!BZ1479</f>
        <v>0</v>
      </c>
      <c r="T1490" s="4">
        <f>tussenblad!CA1479</f>
        <v>0</v>
      </c>
      <c r="U1490" s="4">
        <f>tussenblad!CB1479</f>
        <v>0</v>
      </c>
      <c r="V1490" s="4">
        <f>tussenblad!CC1479</f>
        <v>0</v>
      </c>
      <c r="W1490" s="4" t="s">
        <v>94</v>
      </c>
      <c r="X1490" s="4" t="s">
        <v>94</v>
      </c>
      <c r="Y1490" s="4" t="s">
        <v>94</v>
      </c>
      <c r="Z1490" s="4" t="s">
        <v>95</v>
      </c>
      <c r="AA1490" s="4" t="s">
        <v>95</v>
      </c>
      <c r="AB1490" s="4" t="s">
        <v>95</v>
      </c>
      <c r="AC1490" s="4" t="s">
        <v>91</v>
      </c>
      <c r="AD1490" s="4" t="s">
        <v>91</v>
      </c>
      <c r="AE1490" s="4">
        <v>0</v>
      </c>
      <c r="AF1490" s="4">
        <v>0</v>
      </c>
      <c r="AG1490" s="4">
        <f>tussenblad!J1479</f>
        <v>0</v>
      </c>
      <c r="AH1490" s="4">
        <f>tussenblad!I1479</f>
        <v>0</v>
      </c>
    </row>
    <row r="1491" spans="1:34" x14ac:dyDescent="0.2">
      <c r="A1491" s="4" t="s">
        <v>93</v>
      </c>
      <c r="B1491" s="4" t="str">
        <f>IF(C1491=0,"&lt;BLANK&gt;",Basisgegevens!$F$3)</f>
        <v>&lt;BLANK&gt;</v>
      </c>
      <c r="C1491" s="4">
        <f>tussenblad!E1480</f>
        <v>0</v>
      </c>
      <c r="D1491" s="4">
        <f>tussenblad!H1480</f>
        <v>0</v>
      </c>
      <c r="E1491" s="25">
        <f>tussenblad!N1480</f>
        <v>0</v>
      </c>
      <c r="F1491" s="4">
        <f>tussenblad!O1480</f>
        <v>0</v>
      </c>
      <c r="G1491" s="4">
        <f>tussenblad!P1480</f>
        <v>0</v>
      </c>
      <c r="H1491" s="25">
        <f>tussenblad!BT1480</f>
        <v>0</v>
      </c>
      <c r="I1491" s="4">
        <f>tussenblad!Q1480</f>
        <v>0</v>
      </c>
      <c r="J1491" s="26">
        <f>tussenblad!R1480</f>
        <v>0</v>
      </c>
      <c r="K1491" s="4">
        <f>IF(tussenblad!$F1480="HC","",tussenblad!F1480)</f>
        <v>0</v>
      </c>
      <c r="L1491" s="4">
        <f>IF(tussenblad!$F1480="HC",1,0)</f>
        <v>0</v>
      </c>
      <c r="M1491" s="4" t="str">
        <f>IF(tussenblad!V1480="Uit",2,"")</f>
        <v/>
      </c>
      <c r="N1491" s="4">
        <f>tussenblad!W1480</f>
        <v>0</v>
      </c>
      <c r="O1491" s="4">
        <f>tussenblad!BV1480</f>
        <v>0</v>
      </c>
      <c r="P1491" s="4">
        <f>tussenblad!BW1480</f>
        <v>0</v>
      </c>
      <c r="Q1491" s="4">
        <f>tussenblad!BX1480</f>
        <v>0</v>
      </c>
      <c r="R1491" s="4">
        <f>tussenblad!BY1480</f>
        <v>0</v>
      </c>
      <c r="S1491" s="4">
        <f>tussenblad!BZ1480</f>
        <v>0</v>
      </c>
      <c r="T1491" s="4">
        <f>tussenblad!CA1480</f>
        <v>0</v>
      </c>
      <c r="U1491" s="4">
        <f>tussenblad!CB1480</f>
        <v>0</v>
      </c>
      <c r="V1491" s="4">
        <f>tussenblad!CC1480</f>
        <v>0</v>
      </c>
      <c r="W1491" s="4" t="s">
        <v>94</v>
      </c>
      <c r="X1491" s="4" t="s">
        <v>94</v>
      </c>
      <c r="Y1491" s="4" t="s">
        <v>94</v>
      </c>
      <c r="Z1491" s="4" t="s">
        <v>95</v>
      </c>
      <c r="AA1491" s="4" t="s">
        <v>95</v>
      </c>
      <c r="AB1491" s="4" t="s">
        <v>95</v>
      </c>
      <c r="AC1491" s="4" t="s">
        <v>91</v>
      </c>
      <c r="AD1491" s="4" t="s">
        <v>91</v>
      </c>
      <c r="AE1491" s="4">
        <v>0</v>
      </c>
      <c r="AF1491" s="4">
        <v>0</v>
      </c>
      <c r="AG1491" s="4">
        <f>tussenblad!J1480</f>
        <v>0</v>
      </c>
      <c r="AH1491" s="4">
        <f>tussenblad!I1480</f>
        <v>0</v>
      </c>
    </row>
    <row r="1492" spans="1:34" x14ac:dyDescent="0.2">
      <c r="A1492" s="4" t="s">
        <v>93</v>
      </c>
      <c r="B1492" s="4" t="str">
        <f>IF(C1492=0,"&lt;BLANK&gt;",Basisgegevens!$F$3)</f>
        <v>&lt;BLANK&gt;</v>
      </c>
      <c r="C1492" s="4">
        <f>tussenblad!E1481</f>
        <v>0</v>
      </c>
      <c r="D1492" s="4">
        <f>tussenblad!H1481</f>
        <v>0</v>
      </c>
      <c r="E1492" s="25">
        <f>tussenblad!N1481</f>
        <v>0</v>
      </c>
      <c r="F1492" s="4">
        <f>tussenblad!O1481</f>
        <v>0</v>
      </c>
      <c r="G1492" s="4">
        <f>tussenblad!P1481</f>
        <v>0</v>
      </c>
      <c r="H1492" s="25">
        <f>tussenblad!BT1481</f>
        <v>0</v>
      </c>
      <c r="I1492" s="4">
        <f>tussenblad!Q1481</f>
        <v>0</v>
      </c>
      <c r="J1492" s="26">
        <f>tussenblad!R1481</f>
        <v>0</v>
      </c>
      <c r="K1492" s="4">
        <f>IF(tussenblad!$F1481="HC","",tussenblad!F1481)</f>
        <v>0</v>
      </c>
      <c r="L1492" s="4">
        <f>IF(tussenblad!$F1481="HC",1,0)</f>
        <v>0</v>
      </c>
      <c r="M1492" s="4" t="str">
        <f>IF(tussenblad!V1481="Uit",2,"")</f>
        <v/>
      </c>
      <c r="N1492" s="4">
        <f>tussenblad!W1481</f>
        <v>0</v>
      </c>
      <c r="O1492" s="4">
        <f>tussenblad!BV1481</f>
        <v>0</v>
      </c>
      <c r="P1492" s="4">
        <f>tussenblad!BW1481</f>
        <v>0</v>
      </c>
      <c r="Q1492" s="4">
        <f>tussenblad!BX1481</f>
        <v>0</v>
      </c>
      <c r="R1492" s="4">
        <f>tussenblad!BY1481</f>
        <v>0</v>
      </c>
      <c r="S1492" s="4">
        <f>tussenblad!BZ1481</f>
        <v>0</v>
      </c>
      <c r="T1492" s="4">
        <f>tussenblad!CA1481</f>
        <v>0</v>
      </c>
      <c r="U1492" s="4">
        <f>tussenblad!CB1481</f>
        <v>0</v>
      </c>
      <c r="V1492" s="4">
        <f>tussenblad!CC1481</f>
        <v>0</v>
      </c>
      <c r="W1492" s="4" t="s">
        <v>94</v>
      </c>
      <c r="X1492" s="4" t="s">
        <v>94</v>
      </c>
      <c r="Y1492" s="4" t="s">
        <v>94</v>
      </c>
      <c r="Z1492" s="4" t="s">
        <v>95</v>
      </c>
      <c r="AA1492" s="4" t="s">
        <v>95</v>
      </c>
      <c r="AB1492" s="4" t="s">
        <v>95</v>
      </c>
      <c r="AC1492" s="4" t="s">
        <v>91</v>
      </c>
      <c r="AD1492" s="4" t="s">
        <v>91</v>
      </c>
      <c r="AE1492" s="4">
        <v>0</v>
      </c>
      <c r="AF1492" s="4">
        <v>0</v>
      </c>
      <c r="AG1492" s="4">
        <f>tussenblad!J1481</f>
        <v>0</v>
      </c>
      <c r="AH1492" s="4">
        <f>tussenblad!I1481</f>
        <v>0</v>
      </c>
    </row>
    <row r="1493" spans="1:34" x14ac:dyDescent="0.2">
      <c r="A1493" s="4" t="s">
        <v>93</v>
      </c>
      <c r="B1493" s="4" t="str">
        <f>IF(C1493=0,"&lt;BLANK&gt;",Basisgegevens!$F$3)</f>
        <v>&lt;BLANK&gt;</v>
      </c>
      <c r="C1493" s="4">
        <f>tussenblad!E1482</f>
        <v>0</v>
      </c>
      <c r="D1493" s="4">
        <f>tussenblad!H1482</f>
        <v>0</v>
      </c>
      <c r="E1493" s="25">
        <f>tussenblad!N1482</f>
        <v>0</v>
      </c>
      <c r="F1493" s="4">
        <f>tussenblad!O1482</f>
        <v>0</v>
      </c>
      <c r="G1493" s="4">
        <f>tussenblad!P1482</f>
        <v>0</v>
      </c>
      <c r="H1493" s="25">
        <f>tussenblad!BT1482</f>
        <v>0</v>
      </c>
      <c r="I1493" s="4">
        <f>tussenblad!Q1482</f>
        <v>0</v>
      </c>
      <c r="J1493" s="26">
        <f>tussenblad!R1482</f>
        <v>0</v>
      </c>
      <c r="K1493" s="4">
        <f>IF(tussenblad!$F1482="HC","",tussenblad!F1482)</f>
        <v>0</v>
      </c>
      <c r="L1493" s="4">
        <f>IF(tussenblad!$F1482="HC",1,0)</f>
        <v>0</v>
      </c>
      <c r="M1493" s="4" t="str">
        <f>IF(tussenblad!V1482="Uit",2,"")</f>
        <v/>
      </c>
      <c r="N1493" s="4">
        <f>tussenblad!W1482</f>
        <v>0</v>
      </c>
      <c r="O1493" s="4">
        <f>tussenblad!BV1482</f>
        <v>0</v>
      </c>
      <c r="P1493" s="4">
        <f>tussenblad!BW1482</f>
        <v>0</v>
      </c>
      <c r="Q1493" s="4">
        <f>tussenblad!BX1482</f>
        <v>0</v>
      </c>
      <c r="R1493" s="4">
        <f>tussenblad!BY1482</f>
        <v>0</v>
      </c>
      <c r="S1493" s="4">
        <f>tussenblad!BZ1482</f>
        <v>0</v>
      </c>
      <c r="T1493" s="4">
        <f>tussenblad!CA1482</f>
        <v>0</v>
      </c>
      <c r="U1493" s="4">
        <f>tussenblad!CB1482</f>
        <v>0</v>
      </c>
      <c r="V1493" s="4">
        <f>tussenblad!CC1482</f>
        <v>0</v>
      </c>
      <c r="W1493" s="4" t="s">
        <v>94</v>
      </c>
      <c r="X1493" s="4" t="s">
        <v>94</v>
      </c>
      <c r="Y1493" s="4" t="s">
        <v>94</v>
      </c>
      <c r="Z1493" s="4" t="s">
        <v>95</v>
      </c>
      <c r="AA1493" s="4" t="s">
        <v>95</v>
      </c>
      <c r="AB1493" s="4" t="s">
        <v>95</v>
      </c>
      <c r="AC1493" s="4" t="s">
        <v>91</v>
      </c>
      <c r="AD1493" s="4" t="s">
        <v>91</v>
      </c>
      <c r="AE1493" s="4">
        <v>0</v>
      </c>
      <c r="AF1493" s="4">
        <v>0</v>
      </c>
      <c r="AG1493" s="4">
        <f>tussenblad!J1482</f>
        <v>0</v>
      </c>
      <c r="AH1493" s="4">
        <f>tussenblad!I1482</f>
        <v>0</v>
      </c>
    </row>
    <row r="1494" spans="1:34" x14ac:dyDescent="0.2">
      <c r="A1494" s="4" t="s">
        <v>93</v>
      </c>
      <c r="B1494" s="4" t="str">
        <f>IF(C1494=0,"&lt;BLANK&gt;",Basisgegevens!$F$3)</f>
        <v>&lt;BLANK&gt;</v>
      </c>
      <c r="C1494" s="4">
        <f>tussenblad!E1483</f>
        <v>0</v>
      </c>
      <c r="D1494" s="4">
        <f>tussenblad!H1483</f>
        <v>0</v>
      </c>
      <c r="E1494" s="25">
        <f>tussenblad!N1483</f>
        <v>0</v>
      </c>
      <c r="F1494" s="4">
        <f>tussenblad!O1483</f>
        <v>0</v>
      </c>
      <c r="G1494" s="4">
        <f>tussenblad!P1483</f>
        <v>0</v>
      </c>
      <c r="H1494" s="25">
        <f>tussenblad!BT1483</f>
        <v>0</v>
      </c>
      <c r="I1494" s="4">
        <f>tussenblad!Q1483</f>
        <v>0</v>
      </c>
      <c r="J1494" s="26">
        <f>tussenblad!R1483</f>
        <v>0</v>
      </c>
      <c r="K1494" s="4">
        <f>IF(tussenblad!$F1483="HC","",tussenblad!F1483)</f>
        <v>0</v>
      </c>
      <c r="L1494" s="4">
        <f>IF(tussenblad!$F1483="HC",1,0)</f>
        <v>0</v>
      </c>
      <c r="M1494" s="4" t="str">
        <f>IF(tussenblad!V1483="Uit",2,"")</f>
        <v/>
      </c>
      <c r="N1494" s="4">
        <f>tussenblad!W1483</f>
        <v>0</v>
      </c>
      <c r="O1494" s="4">
        <f>tussenblad!BV1483</f>
        <v>0</v>
      </c>
      <c r="P1494" s="4">
        <f>tussenblad!BW1483</f>
        <v>0</v>
      </c>
      <c r="Q1494" s="4">
        <f>tussenblad!BX1483</f>
        <v>0</v>
      </c>
      <c r="R1494" s="4">
        <f>tussenblad!BY1483</f>
        <v>0</v>
      </c>
      <c r="S1494" s="4">
        <f>tussenblad!BZ1483</f>
        <v>0</v>
      </c>
      <c r="T1494" s="4">
        <f>tussenblad!CA1483</f>
        <v>0</v>
      </c>
      <c r="U1494" s="4">
        <f>tussenblad!CB1483</f>
        <v>0</v>
      </c>
      <c r="V1494" s="4">
        <f>tussenblad!CC1483</f>
        <v>0</v>
      </c>
      <c r="W1494" s="4" t="s">
        <v>94</v>
      </c>
      <c r="X1494" s="4" t="s">
        <v>94</v>
      </c>
      <c r="Y1494" s="4" t="s">
        <v>94</v>
      </c>
      <c r="Z1494" s="4" t="s">
        <v>95</v>
      </c>
      <c r="AA1494" s="4" t="s">
        <v>95</v>
      </c>
      <c r="AB1494" s="4" t="s">
        <v>95</v>
      </c>
      <c r="AC1494" s="4" t="s">
        <v>91</v>
      </c>
      <c r="AD1494" s="4" t="s">
        <v>91</v>
      </c>
      <c r="AE1494" s="4">
        <v>0</v>
      </c>
      <c r="AF1494" s="4">
        <v>0</v>
      </c>
      <c r="AG1494" s="4">
        <f>tussenblad!J1483</f>
        <v>0</v>
      </c>
      <c r="AH1494" s="4">
        <f>tussenblad!I1483</f>
        <v>0</v>
      </c>
    </row>
    <row r="1495" spans="1:34" x14ac:dyDescent="0.2">
      <c r="A1495" s="4" t="s">
        <v>93</v>
      </c>
      <c r="B1495" s="4" t="str">
        <f>IF(C1495=0,"&lt;BLANK&gt;",Basisgegevens!$F$3)</f>
        <v>&lt;BLANK&gt;</v>
      </c>
      <c r="C1495" s="4">
        <f>tussenblad!E1484</f>
        <v>0</v>
      </c>
      <c r="D1495" s="4">
        <f>tussenblad!H1484</f>
        <v>0</v>
      </c>
      <c r="E1495" s="25">
        <f>tussenblad!N1484</f>
        <v>0</v>
      </c>
      <c r="F1495" s="4">
        <f>tussenblad!O1484</f>
        <v>0</v>
      </c>
      <c r="G1495" s="4">
        <f>tussenblad!P1484</f>
        <v>0</v>
      </c>
      <c r="H1495" s="25">
        <f>tussenblad!BT1484</f>
        <v>0</v>
      </c>
      <c r="I1495" s="4">
        <f>tussenblad!Q1484</f>
        <v>0</v>
      </c>
      <c r="J1495" s="26">
        <f>tussenblad!R1484</f>
        <v>0</v>
      </c>
      <c r="K1495" s="4">
        <f>IF(tussenblad!$F1484="HC","",tussenblad!F1484)</f>
        <v>0</v>
      </c>
      <c r="L1495" s="4">
        <f>IF(tussenblad!$F1484="HC",1,0)</f>
        <v>0</v>
      </c>
      <c r="M1495" s="4" t="str">
        <f>IF(tussenblad!V1484="Uit",2,"")</f>
        <v/>
      </c>
      <c r="N1495" s="4">
        <f>tussenblad!W1484</f>
        <v>0</v>
      </c>
      <c r="O1495" s="4">
        <f>tussenblad!BV1484</f>
        <v>0</v>
      </c>
      <c r="P1495" s="4">
        <f>tussenblad!BW1484</f>
        <v>0</v>
      </c>
      <c r="Q1495" s="4">
        <f>tussenblad!BX1484</f>
        <v>0</v>
      </c>
      <c r="R1495" s="4">
        <f>tussenblad!BY1484</f>
        <v>0</v>
      </c>
      <c r="S1495" s="4">
        <f>tussenblad!BZ1484</f>
        <v>0</v>
      </c>
      <c r="T1495" s="4">
        <f>tussenblad!CA1484</f>
        <v>0</v>
      </c>
      <c r="U1495" s="4">
        <f>tussenblad!CB1484</f>
        <v>0</v>
      </c>
      <c r="V1495" s="4">
        <f>tussenblad!CC1484</f>
        <v>0</v>
      </c>
      <c r="W1495" s="4" t="s">
        <v>94</v>
      </c>
      <c r="X1495" s="4" t="s">
        <v>94</v>
      </c>
      <c r="Y1495" s="4" t="s">
        <v>94</v>
      </c>
      <c r="Z1495" s="4" t="s">
        <v>95</v>
      </c>
      <c r="AA1495" s="4" t="s">
        <v>95</v>
      </c>
      <c r="AB1495" s="4" t="s">
        <v>95</v>
      </c>
      <c r="AC1495" s="4" t="s">
        <v>91</v>
      </c>
      <c r="AD1495" s="4" t="s">
        <v>91</v>
      </c>
      <c r="AE1495" s="4">
        <v>0</v>
      </c>
      <c r="AF1495" s="4">
        <v>0</v>
      </c>
      <c r="AG1495" s="4">
        <f>tussenblad!J1484</f>
        <v>0</v>
      </c>
      <c r="AH1495" s="4">
        <f>tussenblad!I1484</f>
        <v>0</v>
      </c>
    </row>
    <row r="1496" spans="1:34" x14ac:dyDescent="0.2">
      <c r="A1496" s="4" t="s">
        <v>93</v>
      </c>
      <c r="B1496" s="4" t="str">
        <f>IF(C1496=0,"&lt;BLANK&gt;",Basisgegevens!$F$3)</f>
        <v>&lt;BLANK&gt;</v>
      </c>
      <c r="C1496" s="4">
        <f>tussenblad!E1485</f>
        <v>0</v>
      </c>
      <c r="D1496" s="4">
        <f>tussenblad!H1485</f>
        <v>0</v>
      </c>
      <c r="E1496" s="25">
        <f>tussenblad!N1485</f>
        <v>0</v>
      </c>
      <c r="F1496" s="4">
        <f>tussenblad!O1485</f>
        <v>0</v>
      </c>
      <c r="G1496" s="4">
        <f>tussenblad!P1485</f>
        <v>0</v>
      </c>
      <c r="H1496" s="25">
        <f>tussenblad!BT1485</f>
        <v>0</v>
      </c>
      <c r="I1496" s="4">
        <f>tussenblad!Q1485</f>
        <v>0</v>
      </c>
      <c r="J1496" s="26">
        <f>tussenblad!R1485</f>
        <v>0</v>
      </c>
      <c r="K1496" s="4">
        <f>IF(tussenblad!$F1485="HC","",tussenblad!F1485)</f>
        <v>0</v>
      </c>
      <c r="L1496" s="4">
        <f>IF(tussenblad!$F1485="HC",1,0)</f>
        <v>0</v>
      </c>
      <c r="M1496" s="4" t="str">
        <f>IF(tussenblad!V1485="Uit",2,"")</f>
        <v/>
      </c>
      <c r="N1496" s="4">
        <f>tussenblad!W1485</f>
        <v>0</v>
      </c>
      <c r="O1496" s="4">
        <f>tussenblad!BV1485</f>
        <v>0</v>
      </c>
      <c r="P1496" s="4">
        <f>tussenblad!BW1485</f>
        <v>0</v>
      </c>
      <c r="Q1496" s="4">
        <f>tussenblad!BX1485</f>
        <v>0</v>
      </c>
      <c r="R1496" s="4">
        <f>tussenblad!BY1485</f>
        <v>0</v>
      </c>
      <c r="S1496" s="4">
        <f>tussenblad!BZ1485</f>
        <v>0</v>
      </c>
      <c r="T1496" s="4">
        <f>tussenblad!CA1485</f>
        <v>0</v>
      </c>
      <c r="U1496" s="4">
        <f>tussenblad!CB1485</f>
        <v>0</v>
      </c>
      <c r="V1496" s="4">
        <f>tussenblad!CC1485</f>
        <v>0</v>
      </c>
      <c r="W1496" s="4" t="s">
        <v>94</v>
      </c>
      <c r="X1496" s="4" t="s">
        <v>94</v>
      </c>
      <c r="Y1496" s="4" t="s">
        <v>94</v>
      </c>
      <c r="Z1496" s="4" t="s">
        <v>95</v>
      </c>
      <c r="AA1496" s="4" t="s">
        <v>95</v>
      </c>
      <c r="AB1496" s="4" t="s">
        <v>95</v>
      </c>
      <c r="AC1496" s="4" t="s">
        <v>91</v>
      </c>
      <c r="AD1496" s="4" t="s">
        <v>91</v>
      </c>
      <c r="AE1496" s="4">
        <v>0</v>
      </c>
      <c r="AF1496" s="4">
        <v>0</v>
      </c>
      <c r="AG1496" s="4">
        <f>tussenblad!J1485</f>
        <v>0</v>
      </c>
      <c r="AH1496" s="4">
        <f>tussenblad!I1485</f>
        <v>0</v>
      </c>
    </row>
    <row r="1497" spans="1:34" x14ac:dyDescent="0.2">
      <c r="A1497" s="4" t="s">
        <v>93</v>
      </c>
      <c r="B1497" s="4" t="str">
        <f>IF(C1497=0,"&lt;BLANK&gt;",Basisgegevens!$F$3)</f>
        <v>&lt;BLANK&gt;</v>
      </c>
      <c r="C1497" s="4">
        <f>tussenblad!E1486</f>
        <v>0</v>
      </c>
      <c r="D1497" s="4">
        <f>tussenblad!H1486</f>
        <v>0</v>
      </c>
      <c r="E1497" s="25">
        <f>tussenblad!N1486</f>
        <v>0</v>
      </c>
      <c r="F1497" s="4">
        <f>tussenblad!O1486</f>
        <v>0</v>
      </c>
      <c r="G1497" s="4">
        <f>tussenblad!P1486</f>
        <v>0</v>
      </c>
      <c r="H1497" s="25">
        <f>tussenblad!BT1486</f>
        <v>0</v>
      </c>
      <c r="I1497" s="4">
        <f>tussenblad!Q1486</f>
        <v>0</v>
      </c>
      <c r="J1497" s="26">
        <f>tussenblad!R1486</f>
        <v>0</v>
      </c>
      <c r="K1497" s="4">
        <f>IF(tussenblad!$F1486="HC","",tussenblad!F1486)</f>
        <v>0</v>
      </c>
      <c r="L1497" s="4">
        <f>IF(tussenblad!$F1486="HC",1,0)</f>
        <v>0</v>
      </c>
      <c r="M1497" s="4" t="str">
        <f>IF(tussenblad!V1486="Uit",2,"")</f>
        <v/>
      </c>
      <c r="N1497" s="4">
        <f>tussenblad!W1486</f>
        <v>0</v>
      </c>
      <c r="O1497" s="4">
        <f>tussenblad!BV1486</f>
        <v>0</v>
      </c>
      <c r="P1497" s="4">
        <f>tussenblad!BW1486</f>
        <v>0</v>
      </c>
      <c r="Q1497" s="4">
        <f>tussenblad!BX1486</f>
        <v>0</v>
      </c>
      <c r="R1497" s="4">
        <f>tussenblad!BY1486</f>
        <v>0</v>
      </c>
      <c r="S1497" s="4">
        <f>tussenblad!BZ1486</f>
        <v>0</v>
      </c>
      <c r="T1497" s="4">
        <f>tussenblad!CA1486</f>
        <v>0</v>
      </c>
      <c r="U1497" s="4">
        <f>tussenblad!CB1486</f>
        <v>0</v>
      </c>
      <c r="V1497" s="4">
        <f>tussenblad!CC1486</f>
        <v>0</v>
      </c>
      <c r="W1497" s="4" t="s">
        <v>94</v>
      </c>
      <c r="X1497" s="4" t="s">
        <v>94</v>
      </c>
      <c r="Y1497" s="4" t="s">
        <v>94</v>
      </c>
      <c r="Z1497" s="4" t="s">
        <v>95</v>
      </c>
      <c r="AA1497" s="4" t="s">
        <v>95</v>
      </c>
      <c r="AB1497" s="4" t="s">
        <v>95</v>
      </c>
      <c r="AC1497" s="4" t="s">
        <v>91</v>
      </c>
      <c r="AD1497" s="4" t="s">
        <v>91</v>
      </c>
      <c r="AE1497" s="4">
        <v>0</v>
      </c>
      <c r="AF1497" s="4">
        <v>0</v>
      </c>
      <c r="AG1497" s="4">
        <f>tussenblad!J1486</f>
        <v>0</v>
      </c>
      <c r="AH1497" s="4">
        <f>tussenblad!I1486</f>
        <v>0</v>
      </c>
    </row>
    <row r="1498" spans="1:34" x14ac:dyDescent="0.2">
      <c r="A1498" s="4" t="s">
        <v>93</v>
      </c>
      <c r="B1498" s="4" t="str">
        <f>IF(C1498=0,"&lt;BLANK&gt;",Basisgegevens!$F$3)</f>
        <v>&lt;BLANK&gt;</v>
      </c>
      <c r="C1498" s="4">
        <f>tussenblad!E1487</f>
        <v>0</v>
      </c>
      <c r="D1498" s="4">
        <f>tussenblad!H1487</f>
        <v>0</v>
      </c>
      <c r="E1498" s="25">
        <f>tussenblad!N1487</f>
        <v>0</v>
      </c>
      <c r="F1498" s="4">
        <f>tussenblad!O1487</f>
        <v>0</v>
      </c>
      <c r="G1498" s="4">
        <f>tussenblad!P1487</f>
        <v>0</v>
      </c>
      <c r="H1498" s="25">
        <f>tussenblad!BT1487</f>
        <v>0</v>
      </c>
      <c r="I1498" s="4">
        <f>tussenblad!Q1487</f>
        <v>0</v>
      </c>
      <c r="J1498" s="26">
        <f>tussenblad!R1487</f>
        <v>0</v>
      </c>
      <c r="K1498" s="4">
        <f>IF(tussenblad!$F1487="HC","",tussenblad!F1487)</f>
        <v>0</v>
      </c>
      <c r="L1498" s="4">
        <f>IF(tussenblad!$F1487="HC",1,0)</f>
        <v>0</v>
      </c>
      <c r="M1498" s="4" t="str">
        <f>IF(tussenblad!V1487="Uit",2,"")</f>
        <v/>
      </c>
      <c r="N1498" s="4">
        <f>tussenblad!W1487</f>
        <v>0</v>
      </c>
      <c r="O1498" s="4">
        <f>tussenblad!BV1487</f>
        <v>0</v>
      </c>
      <c r="P1498" s="4">
        <f>tussenblad!BW1487</f>
        <v>0</v>
      </c>
      <c r="Q1498" s="4">
        <f>tussenblad!BX1487</f>
        <v>0</v>
      </c>
      <c r="R1498" s="4">
        <f>tussenblad!BY1487</f>
        <v>0</v>
      </c>
      <c r="S1498" s="4">
        <f>tussenblad!BZ1487</f>
        <v>0</v>
      </c>
      <c r="T1498" s="4">
        <f>tussenblad!CA1487</f>
        <v>0</v>
      </c>
      <c r="U1498" s="4">
        <f>tussenblad!CB1487</f>
        <v>0</v>
      </c>
      <c r="V1498" s="4">
        <f>tussenblad!CC1487</f>
        <v>0</v>
      </c>
      <c r="W1498" s="4" t="s">
        <v>94</v>
      </c>
      <c r="X1498" s="4" t="s">
        <v>94</v>
      </c>
      <c r="Y1498" s="4" t="s">
        <v>94</v>
      </c>
      <c r="Z1498" s="4" t="s">
        <v>95</v>
      </c>
      <c r="AA1498" s="4" t="s">
        <v>95</v>
      </c>
      <c r="AB1498" s="4" t="s">
        <v>95</v>
      </c>
      <c r="AC1498" s="4" t="s">
        <v>91</v>
      </c>
      <c r="AD1498" s="4" t="s">
        <v>91</v>
      </c>
      <c r="AE1498" s="4">
        <v>0</v>
      </c>
      <c r="AF1498" s="4">
        <v>0</v>
      </c>
      <c r="AG1498" s="4">
        <f>tussenblad!J1487</f>
        <v>0</v>
      </c>
      <c r="AH1498" s="4">
        <f>tussenblad!I1487</f>
        <v>0</v>
      </c>
    </row>
    <row r="1499" spans="1:34" x14ac:dyDescent="0.2">
      <c r="A1499" s="4" t="s">
        <v>93</v>
      </c>
      <c r="B1499" s="4" t="str">
        <f>IF(C1499=0,"&lt;BLANK&gt;",Basisgegevens!$F$3)</f>
        <v>&lt;BLANK&gt;</v>
      </c>
      <c r="C1499" s="4">
        <f>tussenblad!E1488</f>
        <v>0</v>
      </c>
      <c r="D1499" s="4">
        <f>tussenblad!H1488</f>
        <v>0</v>
      </c>
      <c r="E1499" s="25">
        <f>tussenblad!N1488</f>
        <v>0</v>
      </c>
      <c r="F1499" s="4">
        <f>tussenblad!O1488</f>
        <v>0</v>
      </c>
      <c r="G1499" s="4">
        <f>tussenblad!P1488</f>
        <v>0</v>
      </c>
      <c r="H1499" s="25">
        <f>tussenblad!BT1488</f>
        <v>0</v>
      </c>
      <c r="I1499" s="4">
        <f>tussenblad!Q1488</f>
        <v>0</v>
      </c>
      <c r="J1499" s="26">
        <f>tussenblad!R1488</f>
        <v>0</v>
      </c>
      <c r="K1499" s="4">
        <f>IF(tussenblad!$F1488="HC","",tussenblad!F1488)</f>
        <v>0</v>
      </c>
      <c r="L1499" s="4">
        <f>IF(tussenblad!$F1488="HC",1,0)</f>
        <v>0</v>
      </c>
      <c r="M1499" s="4" t="str">
        <f>IF(tussenblad!V1488="Uit",2,"")</f>
        <v/>
      </c>
      <c r="N1499" s="4">
        <f>tussenblad!W1488</f>
        <v>0</v>
      </c>
      <c r="O1499" s="4">
        <f>tussenblad!BV1488</f>
        <v>0</v>
      </c>
      <c r="P1499" s="4">
        <f>tussenblad!BW1488</f>
        <v>0</v>
      </c>
      <c r="Q1499" s="4">
        <f>tussenblad!BX1488</f>
        <v>0</v>
      </c>
      <c r="R1499" s="4">
        <f>tussenblad!BY1488</f>
        <v>0</v>
      </c>
      <c r="S1499" s="4">
        <f>tussenblad!BZ1488</f>
        <v>0</v>
      </c>
      <c r="T1499" s="4">
        <f>tussenblad!CA1488</f>
        <v>0</v>
      </c>
      <c r="U1499" s="4">
        <f>tussenblad!CB1488</f>
        <v>0</v>
      </c>
      <c r="V1499" s="4">
        <f>tussenblad!CC1488</f>
        <v>0</v>
      </c>
      <c r="W1499" s="4" t="s">
        <v>94</v>
      </c>
      <c r="X1499" s="4" t="s">
        <v>94</v>
      </c>
      <c r="Y1499" s="4" t="s">
        <v>94</v>
      </c>
      <c r="Z1499" s="4" t="s">
        <v>95</v>
      </c>
      <c r="AA1499" s="4" t="s">
        <v>95</v>
      </c>
      <c r="AB1499" s="4" t="s">
        <v>95</v>
      </c>
      <c r="AC1499" s="4" t="s">
        <v>91</v>
      </c>
      <c r="AD1499" s="4" t="s">
        <v>91</v>
      </c>
      <c r="AE1499" s="4">
        <v>0</v>
      </c>
      <c r="AF1499" s="4">
        <v>0</v>
      </c>
      <c r="AG1499" s="4">
        <f>tussenblad!J1488</f>
        <v>0</v>
      </c>
      <c r="AH1499" s="4">
        <f>tussenblad!I1488</f>
        <v>0</v>
      </c>
    </row>
    <row r="1500" spans="1:34" x14ac:dyDescent="0.2">
      <c r="A1500" s="4" t="s">
        <v>93</v>
      </c>
      <c r="B1500" s="4" t="str">
        <f>IF(C1500=0,"&lt;BLANK&gt;",Basisgegevens!$F$3)</f>
        <v>&lt;BLANK&gt;</v>
      </c>
      <c r="C1500" s="4">
        <f>tussenblad!E1489</f>
        <v>0</v>
      </c>
      <c r="D1500" s="4">
        <f>tussenblad!H1489</f>
        <v>0</v>
      </c>
      <c r="E1500" s="25">
        <f>tussenblad!N1489</f>
        <v>0</v>
      </c>
      <c r="F1500" s="4">
        <f>tussenblad!O1489</f>
        <v>0</v>
      </c>
      <c r="G1500" s="4">
        <f>tussenblad!P1489</f>
        <v>0</v>
      </c>
      <c r="H1500" s="25">
        <f>tussenblad!BT1489</f>
        <v>0</v>
      </c>
      <c r="I1500" s="4">
        <f>tussenblad!Q1489</f>
        <v>0</v>
      </c>
      <c r="J1500" s="26">
        <f>tussenblad!R1489</f>
        <v>0</v>
      </c>
      <c r="K1500" s="4">
        <f>IF(tussenblad!$F1489="HC","",tussenblad!F1489)</f>
        <v>0</v>
      </c>
      <c r="L1500" s="4">
        <f>IF(tussenblad!$F1489="HC",1,0)</f>
        <v>0</v>
      </c>
      <c r="M1500" s="4" t="str">
        <f>IF(tussenblad!V1489="Uit",2,"")</f>
        <v/>
      </c>
      <c r="N1500" s="4">
        <f>tussenblad!W1489</f>
        <v>0</v>
      </c>
      <c r="O1500" s="4">
        <f>tussenblad!BV1489</f>
        <v>0</v>
      </c>
      <c r="P1500" s="4">
        <f>tussenblad!BW1489</f>
        <v>0</v>
      </c>
      <c r="Q1500" s="4">
        <f>tussenblad!BX1489</f>
        <v>0</v>
      </c>
      <c r="R1500" s="4">
        <f>tussenblad!BY1489</f>
        <v>0</v>
      </c>
      <c r="S1500" s="4">
        <f>tussenblad!BZ1489</f>
        <v>0</v>
      </c>
      <c r="T1500" s="4">
        <f>tussenblad!CA1489</f>
        <v>0</v>
      </c>
      <c r="U1500" s="4">
        <f>tussenblad!CB1489</f>
        <v>0</v>
      </c>
      <c r="V1500" s="4">
        <f>tussenblad!CC1489</f>
        <v>0</v>
      </c>
      <c r="W1500" s="4" t="s">
        <v>94</v>
      </c>
      <c r="X1500" s="4" t="s">
        <v>94</v>
      </c>
      <c r="Y1500" s="4" t="s">
        <v>94</v>
      </c>
      <c r="Z1500" s="4" t="s">
        <v>95</v>
      </c>
      <c r="AA1500" s="4" t="s">
        <v>95</v>
      </c>
      <c r="AB1500" s="4" t="s">
        <v>95</v>
      </c>
      <c r="AC1500" s="4" t="s">
        <v>91</v>
      </c>
      <c r="AD1500" s="4" t="s">
        <v>91</v>
      </c>
      <c r="AE1500" s="4">
        <v>0</v>
      </c>
      <c r="AF1500" s="4">
        <v>0</v>
      </c>
      <c r="AG1500" s="4">
        <f>tussenblad!J1489</f>
        <v>0</v>
      </c>
      <c r="AH1500" s="4">
        <f>tussenblad!I1489</f>
        <v>0</v>
      </c>
    </row>
    <row r="1501" spans="1:34" x14ac:dyDescent="0.2">
      <c r="A1501" s="4" t="s">
        <v>93</v>
      </c>
      <c r="B1501" s="4" t="str">
        <f>IF(C1501=0,"&lt;BLANK&gt;",Basisgegevens!$F$3)</f>
        <v>&lt;BLANK&gt;</v>
      </c>
      <c r="C1501" s="4">
        <f>tussenblad!E1490</f>
        <v>0</v>
      </c>
      <c r="D1501" s="4">
        <f>tussenblad!H1490</f>
        <v>0</v>
      </c>
      <c r="E1501" s="25">
        <f>tussenblad!N1490</f>
        <v>0</v>
      </c>
      <c r="F1501" s="4">
        <f>tussenblad!O1490</f>
        <v>0</v>
      </c>
      <c r="G1501" s="4">
        <f>tussenblad!P1490</f>
        <v>0</v>
      </c>
      <c r="H1501" s="25">
        <f>tussenblad!BT1490</f>
        <v>0</v>
      </c>
      <c r="I1501" s="4">
        <f>tussenblad!Q1490</f>
        <v>0</v>
      </c>
      <c r="J1501" s="26">
        <f>tussenblad!R1490</f>
        <v>0</v>
      </c>
      <c r="K1501" s="4">
        <f>IF(tussenblad!$F1490="HC","",tussenblad!F1490)</f>
        <v>0</v>
      </c>
      <c r="L1501" s="4">
        <f>IF(tussenblad!$F1490="HC",1,0)</f>
        <v>0</v>
      </c>
      <c r="M1501" s="4" t="str">
        <f>IF(tussenblad!V1490="Uit",2,"")</f>
        <v/>
      </c>
      <c r="N1501" s="4">
        <f>tussenblad!W1490</f>
        <v>0</v>
      </c>
      <c r="O1501" s="4">
        <f>tussenblad!BV1490</f>
        <v>0</v>
      </c>
      <c r="P1501" s="4">
        <f>tussenblad!BW1490</f>
        <v>0</v>
      </c>
      <c r="Q1501" s="4">
        <f>tussenblad!BX1490</f>
        <v>0</v>
      </c>
      <c r="R1501" s="4">
        <f>tussenblad!BY1490</f>
        <v>0</v>
      </c>
      <c r="S1501" s="4">
        <f>tussenblad!BZ1490</f>
        <v>0</v>
      </c>
      <c r="T1501" s="4">
        <f>tussenblad!CA1490</f>
        <v>0</v>
      </c>
      <c r="U1501" s="4">
        <f>tussenblad!CB1490</f>
        <v>0</v>
      </c>
      <c r="V1501" s="4">
        <f>tussenblad!CC1490</f>
        <v>0</v>
      </c>
      <c r="W1501" s="4" t="s">
        <v>94</v>
      </c>
      <c r="X1501" s="4" t="s">
        <v>94</v>
      </c>
      <c r="Y1501" s="4" t="s">
        <v>94</v>
      </c>
      <c r="Z1501" s="4" t="s">
        <v>95</v>
      </c>
      <c r="AA1501" s="4" t="s">
        <v>95</v>
      </c>
      <c r="AB1501" s="4" t="s">
        <v>95</v>
      </c>
      <c r="AC1501" s="4" t="s">
        <v>91</v>
      </c>
      <c r="AD1501" s="4" t="s">
        <v>91</v>
      </c>
      <c r="AE1501" s="4">
        <v>0</v>
      </c>
      <c r="AF1501" s="4">
        <v>0</v>
      </c>
      <c r="AG1501" s="4">
        <f>tussenblad!J1490</f>
        <v>0</v>
      </c>
      <c r="AH1501" s="4">
        <f>tussenblad!I1490</f>
        <v>0</v>
      </c>
    </row>
    <row r="1502" spans="1:34" x14ac:dyDescent="0.2">
      <c r="A1502" s="4" t="s">
        <v>93</v>
      </c>
      <c r="B1502" s="4" t="str">
        <f>IF(C1502=0,"&lt;BLANK&gt;",Basisgegevens!$F$3)</f>
        <v>&lt;BLANK&gt;</v>
      </c>
      <c r="C1502" s="4">
        <f>tussenblad!E1491</f>
        <v>0</v>
      </c>
      <c r="D1502" s="4">
        <f>tussenblad!H1491</f>
        <v>0</v>
      </c>
      <c r="E1502" s="25">
        <f>tussenblad!N1491</f>
        <v>0</v>
      </c>
      <c r="F1502" s="4">
        <f>tussenblad!O1491</f>
        <v>0</v>
      </c>
      <c r="G1502" s="4">
        <f>tussenblad!P1491</f>
        <v>0</v>
      </c>
      <c r="H1502" s="25">
        <f>tussenblad!BT1491</f>
        <v>0</v>
      </c>
      <c r="I1502" s="4">
        <f>tussenblad!Q1491</f>
        <v>0</v>
      </c>
      <c r="J1502" s="26">
        <f>tussenblad!R1491</f>
        <v>0</v>
      </c>
      <c r="K1502" s="4">
        <f>IF(tussenblad!$F1491="HC","",tussenblad!F1491)</f>
        <v>0</v>
      </c>
      <c r="L1502" s="4">
        <f>IF(tussenblad!$F1491="HC",1,0)</f>
        <v>0</v>
      </c>
      <c r="M1502" s="4" t="str">
        <f>IF(tussenblad!V1491="Uit",2,"")</f>
        <v/>
      </c>
      <c r="N1502" s="4">
        <f>tussenblad!W1491</f>
        <v>0</v>
      </c>
      <c r="O1502" s="4">
        <f>tussenblad!BV1491</f>
        <v>0</v>
      </c>
      <c r="P1502" s="4">
        <f>tussenblad!BW1491</f>
        <v>0</v>
      </c>
      <c r="Q1502" s="4">
        <f>tussenblad!BX1491</f>
        <v>0</v>
      </c>
      <c r="R1502" s="4">
        <f>tussenblad!BY1491</f>
        <v>0</v>
      </c>
      <c r="S1502" s="4">
        <f>tussenblad!BZ1491</f>
        <v>0</v>
      </c>
      <c r="T1502" s="4">
        <f>tussenblad!CA1491</f>
        <v>0</v>
      </c>
      <c r="U1502" s="4">
        <f>tussenblad!CB1491</f>
        <v>0</v>
      </c>
      <c r="V1502" s="4">
        <f>tussenblad!CC1491</f>
        <v>0</v>
      </c>
      <c r="W1502" s="4" t="s">
        <v>94</v>
      </c>
      <c r="X1502" s="4" t="s">
        <v>94</v>
      </c>
      <c r="Y1502" s="4" t="s">
        <v>94</v>
      </c>
      <c r="Z1502" s="4" t="s">
        <v>95</v>
      </c>
      <c r="AA1502" s="4" t="s">
        <v>95</v>
      </c>
      <c r="AB1502" s="4" t="s">
        <v>95</v>
      </c>
      <c r="AC1502" s="4" t="s">
        <v>91</v>
      </c>
      <c r="AD1502" s="4" t="s">
        <v>91</v>
      </c>
      <c r="AE1502" s="4">
        <v>0</v>
      </c>
      <c r="AF1502" s="4">
        <v>0</v>
      </c>
      <c r="AG1502" s="4">
        <f>tussenblad!J1491</f>
        <v>0</v>
      </c>
      <c r="AH1502" s="4">
        <f>tussenblad!I1491</f>
        <v>0</v>
      </c>
    </row>
    <row r="1503" spans="1:34" x14ac:dyDescent="0.2">
      <c r="A1503" s="4" t="s">
        <v>93</v>
      </c>
      <c r="B1503" s="4" t="str">
        <f>IF(C1503=0,"&lt;BLANK&gt;",Basisgegevens!$F$3)</f>
        <v>&lt;BLANK&gt;</v>
      </c>
      <c r="C1503" s="4">
        <f>tussenblad!E1492</f>
        <v>0</v>
      </c>
      <c r="D1503" s="4">
        <f>tussenblad!H1492</f>
        <v>0</v>
      </c>
      <c r="E1503" s="25">
        <f>tussenblad!N1492</f>
        <v>0</v>
      </c>
      <c r="F1503" s="4">
        <f>tussenblad!O1492</f>
        <v>0</v>
      </c>
      <c r="G1503" s="4">
        <f>tussenblad!P1492</f>
        <v>0</v>
      </c>
      <c r="H1503" s="25">
        <f>tussenblad!BT1492</f>
        <v>0</v>
      </c>
      <c r="I1503" s="4">
        <f>tussenblad!Q1492</f>
        <v>0</v>
      </c>
      <c r="J1503" s="26">
        <f>tussenblad!R1492</f>
        <v>0</v>
      </c>
      <c r="K1503" s="4">
        <f>IF(tussenblad!$F1492="HC","",tussenblad!F1492)</f>
        <v>0</v>
      </c>
      <c r="L1503" s="4">
        <f>IF(tussenblad!$F1492="HC",1,0)</f>
        <v>0</v>
      </c>
      <c r="M1503" s="4" t="str">
        <f>IF(tussenblad!V1492="Uit",2,"")</f>
        <v/>
      </c>
      <c r="N1503" s="4">
        <f>tussenblad!W1492</f>
        <v>0</v>
      </c>
      <c r="O1503" s="4">
        <f>tussenblad!BV1492</f>
        <v>0</v>
      </c>
      <c r="P1503" s="4">
        <f>tussenblad!BW1492</f>
        <v>0</v>
      </c>
      <c r="Q1503" s="4">
        <f>tussenblad!BX1492</f>
        <v>0</v>
      </c>
      <c r="R1503" s="4">
        <f>tussenblad!BY1492</f>
        <v>0</v>
      </c>
      <c r="S1503" s="4">
        <f>tussenblad!BZ1492</f>
        <v>0</v>
      </c>
      <c r="T1503" s="4">
        <f>tussenblad!CA1492</f>
        <v>0</v>
      </c>
      <c r="U1503" s="4">
        <f>tussenblad!CB1492</f>
        <v>0</v>
      </c>
      <c r="V1503" s="4">
        <f>tussenblad!CC1492</f>
        <v>0</v>
      </c>
      <c r="W1503" s="4" t="s">
        <v>94</v>
      </c>
      <c r="X1503" s="4" t="s">
        <v>94</v>
      </c>
      <c r="Y1503" s="4" t="s">
        <v>94</v>
      </c>
      <c r="Z1503" s="4" t="s">
        <v>95</v>
      </c>
      <c r="AA1503" s="4" t="s">
        <v>95</v>
      </c>
      <c r="AB1503" s="4" t="s">
        <v>95</v>
      </c>
      <c r="AC1503" s="4" t="s">
        <v>91</v>
      </c>
      <c r="AD1503" s="4" t="s">
        <v>91</v>
      </c>
      <c r="AE1503" s="4">
        <v>0</v>
      </c>
      <c r="AF1503" s="4">
        <v>0</v>
      </c>
      <c r="AG1503" s="4">
        <f>tussenblad!J1492</f>
        <v>0</v>
      </c>
      <c r="AH1503" s="4">
        <f>tussenblad!I1492</f>
        <v>0</v>
      </c>
    </row>
    <row r="1504" spans="1:34" x14ac:dyDescent="0.2">
      <c r="A1504" s="4" t="s">
        <v>93</v>
      </c>
      <c r="B1504" s="4" t="str">
        <f>IF(C1504=0,"&lt;BLANK&gt;",Basisgegevens!$F$3)</f>
        <v>&lt;BLANK&gt;</v>
      </c>
      <c r="C1504" s="4">
        <f>tussenblad!E1493</f>
        <v>0</v>
      </c>
      <c r="D1504" s="4">
        <f>tussenblad!H1493</f>
        <v>0</v>
      </c>
      <c r="E1504" s="25">
        <f>tussenblad!N1493</f>
        <v>0</v>
      </c>
      <c r="F1504" s="4">
        <f>tussenblad!O1493</f>
        <v>0</v>
      </c>
      <c r="G1504" s="4">
        <f>tussenblad!P1493</f>
        <v>0</v>
      </c>
      <c r="H1504" s="25">
        <f>tussenblad!BT1493</f>
        <v>0</v>
      </c>
      <c r="I1504" s="4">
        <f>tussenblad!Q1493</f>
        <v>0</v>
      </c>
      <c r="J1504" s="26">
        <f>tussenblad!R1493</f>
        <v>0</v>
      </c>
      <c r="K1504" s="4">
        <f>IF(tussenblad!$F1493="HC","",tussenblad!F1493)</f>
        <v>0</v>
      </c>
      <c r="L1504" s="4">
        <f>IF(tussenblad!$F1493="HC",1,0)</f>
        <v>0</v>
      </c>
      <c r="M1504" s="4" t="str">
        <f>IF(tussenblad!V1493="Uit",2,"")</f>
        <v/>
      </c>
      <c r="N1504" s="4">
        <f>tussenblad!W1493</f>
        <v>0</v>
      </c>
      <c r="O1504" s="4">
        <f>tussenblad!BV1493</f>
        <v>0</v>
      </c>
      <c r="P1504" s="4">
        <f>tussenblad!BW1493</f>
        <v>0</v>
      </c>
      <c r="Q1504" s="4">
        <f>tussenblad!BX1493</f>
        <v>0</v>
      </c>
      <c r="R1504" s="4">
        <f>tussenblad!BY1493</f>
        <v>0</v>
      </c>
      <c r="S1504" s="4">
        <f>tussenblad!BZ1493</f>
        <v>0</v>
      </c>
      <c r="T1504" s="4">
        <f>tussenblad!CA1493</f>
        <v>0</v>
      </c>
      <c r="U1504" s="4">
        <f>tussenblad!CB1493</f>
        <v>0</v>
      </c>
      <c r="V1504" s="4">
        <f>tussenblad!CC1493</f>
        <v>0</v>
      </c>
      <c r="W1504" s="4" t="s">
        <v>94</v>
      </c>
      <c r="X1504" s="4" t="s">
        <v>94</v>
      </c>
      <c r="Y1504" s="4" t="s">
        <v>94</v>
      </c>
      <c r="Z1504" s="4" t="s">
        <v>95</v>
      </c>
      <c r="AA1504" s="4" t="s">
        <v>95</v>
      </c>
      <c r="AB1504" s="4" t="s">
        <v>95</v>
      </c>
      <c r="AC1504" s="4" t="s">
        <v>91</v>
      </c>
      <c r="AD1504" s="4" t="s">
        <v>91</v>
      </c>
      <c r="AE1504" s="4">
        <v>0</v>
      </c>
      <c r="AF1504" s="4">
        <v>0</v>
      </c>
      <c r="AG1504" s="4">
        <f>tussenblad!J1493</f>
        <v>0</v>
      </c>
      <c r="AH1504" s="4">
        <f>tussenblad!I1493</f>
        <v>0</v>
      </c>
    </row>
    <row r="1505" spans="1:34" x14ac:dyDescent="0.2">
      <c r="A1505" s="4" t="s">
        <v>93</v>
      </c>
      <c r="B1505" s="4" t="str">
        <f>IF(C1505=0,"&lt;BLANK&gt;",Basisgegevens!$F$3)</f>
        <v>&lt;BLANK&gt;</v>
      </c>
      <c r="C1505" s="4">
        <f>tussenblad!E1494</f>
        <v>0</v>
      </c>
      <c r="D1505" s="4">
        <f>tussenblad!H1494</f>
        <v>0</v>
      </c>
      <c r="E1505" s="25">
        <f>tussenblad!N1494</f>
        <v>0</v>
      </c>
      <c r="F1505" s="4">
        <f>tussenblad!O1494</f>
        <v>0</v>
      </c>
      <c r="G1505" s="4">
        <f>tussenblad!P1494</f>
        <v>0</v>
      </c>
      <c r="H1505" s="25">
        <f>tussenblad!BT1494</f>
        <v>0</v>
      </c>
      <c r="I1505" s="4">
        <f>tussenblad!Q1494</f>
        <v>0</v>
      </c>
      <c r="J1505" s="26">
        <f>tussenblad!R1494</f>
        <v>0</v>
      </c>
      <c r="K1505" s="4">
        <f>IF(tussenblad!$F1494="HC","",tussenblad!F1494)</f>
        <v>0</v>
      </c>
      <c r="L1505" s="4">
        <f>IF(tussenblad!$F1494="HC",1,0)</f>
        <v>0</v>
      </c>
      <c r="M1505" s="4" t="str">
        <f>IF(tussenblad!V1494="Uit",2,"")</f>
        <v/>
      </c>
      <c r="N1505" s="4">
        <f>tussenblad!W1494</f>
        <v>0</v>
      </c>
      <c r="O1505" s="4">
        <f>tussenblad!BV1494</f>
        <v>0</v>
      </c>
      <c r="P1505" s="4">
        <f>tussenblad!BW1494</f>
        <v>0</v>
      </c>
      <c r="Q1505" s="4">
        <f>tussenblad!BX1494</f>
        <v>0</v>
      </c>
      <c r="R1505" s="4">
        <f>tussenblad!BY1494</f>
        <v>0</v>
      </c>
      <c r="S1505" s="4">
        <f>tussenblad!BZ1494</f>
        <v>0</v>
      </c>
      <c r="T1505" s="4">
        <f>tussenblad!CA1494</f>
        <v>0</v>
      </c>
      <c r="U1505" s="4">
        <f>tussenblad!CB1494</f>
        <v>0</v>
      </c>
      <c r="V1505" s="4">
        <f>tussenblad!CC1494</f>
        <v>0</v>
      </c>
      <c r="W1505" s="4" t="s">
        <v>94</v>
      </c>
      <c r="X1505" s="4" t="s">
        <v>94</v>
      </c>
      <c r="Y1505" s="4" t="s">
        <v>94</v>
      </c>
      <c r="Z1505" s="4" t="s">
        <v>95</v>
      </c>
      <c r="AA1505" s="4" t="s">
        <v>95</v>
      </c>
      <c r="AB1505" s="4" t="s">
        <v>95</v>
      </c>
      <c r="AC1505" s="4" t="s">
        <v>91</v>
      </c>
      <c r="AD1505" s="4" t="s">
        <v>91</v>
      </c>
      <c r="AE1505" s="4">
        <v>0</v>
      </c>
      <c r="AF1505" s="4">
        <v>0</v>
      </c>
      <c r="AG1505" s="4">
        <f>tussenblad!J1494</f>
        <v>0</v>
      </c>
      <c r="AH1505" s="4">
        <f>tussenblad!I1494</f>
        <v>0</v>
      </c>
    </row>
    <row r="1506" spans="1:34" x14ac:dyDescent="0.2">
      <c r="A1506" s="4" t="s">
        <v>93</v>
      </c>
      <c r="B1506" s="4" t="str">
        <f>IF(C1506=0,"&lt;BLANK&gt;",Basisgegevens!$F$3)</f>
        <v>&lt;BLANK&gt;</v>
      </c>
      <c r="C1506" s="4">
        <f>tussenblad!E1495</f>
        <v>0</v>
      </c>
      <c r="D1506" s="4">
        <f>tussenblad!H1495</f>
        <v>0</v>
      </c>
      <c r="E1506" s="25">
        <f>tussenblad!N1495</f>
        <v>0</v>
      </c>
      <c r="F1506" s="4">
        <f>tussenblad!O1495</f>
        <v>0</v>
      </c>
      <c r="G1506" s="4">
        <f>tussenblad!P1495</f>
        <v>0</v>
      </c>
      <c r="H1506" s="25">
        <f>tussenblad!BT1495</f>
        <v>0</v>
      </c>
      <c r="I1506" s="4">
        <f>tussenblad!Q1495</f>
        <v>0</v>
      </c>
      <c r="J1506" s="26">
        <f>tussenblad!R1495</f>
        <v>0</v>
      </c>
      <c r="K1506" s="4">
        <f>IF(tussenblad!$F1495="HC","",tussenblad!F1495)</f>
        <v>0</v>
      </c>
      <c r="L1506" s="4">
        <f>IF(tussenblad!$F1495="HC",1,0)</f>
        <v>0</v>
      </c>
      <c r="M1506" s="4" t="str">
        <f>IF(tussenblad!V1495="Uit",2,"")</f>
        <v/>
      </c>
      <c r="N1506" s="4">
        <f>tussenblad!W1495</f>
        <v>0</v>
      </c>
      <c r="O1506" s="4">
        <f>tussenblad!BV1495</f>
        <v>0</v>
      </c>
      <c r="P1506" s="4">
        <f>tussenblad!BW1495</f>
        <v>0</v>
      </c>
      <c r="Q1506" s="4">
        <f>tussenblad!BX1495</f>
        <v>0</v>
      </c>
      <c r="R1506" s="4">
        <f>tussenblad!BY1495</f>
        <v>0</v>
      </c>
      <c r="S1506" s="4">
        <f>tussenblad!BZ1495</f>
        <v>0</v>
      </c>
      <c r="T1506" s="4">
        <f>tussenblad!CA1495</f>
        <v>0</v>
      </c>
      <c r="U1506" s="4">
        <f>tussenblad!CB1495</f>
        <v>0</v>
      </c>
      <c r="V1506" s="4">
        <f>tussenblad!CC1495</f>
        <v>0</v>
      </c>
      <c r="W1506" s="4" t="s">
        <v>94</v>
      </c>
      <c r="X1506" s="4" t="s">
        <v>94</v>
      </c>
      <c r="Y1506" s="4" t="s">
        <v>94</v>
      </c>
      <c r="Z1506" s="4" t="s">
        <v>95</v>
      </c>
      <c r="AA1506" s="4" t="s">
        <v>95</v>
      </c>
      <c r="AB1506" s="4" t="s">
        <v>95</v>
      </c>
      <c r="AC1506" s="4" t="s">
        <v>91</v>
      </c>
      <c r="AD1506" s="4" t="s">
        <v>91</v>
      </c>
      <c r="AE1506" s="4">
        <v>0</v>
      </c>
      <c r="AF1506" s="4">
        <v>0</v>
      </c>
      <c r="AG1506" s="4">
        <f>tussenblad!J1495</f>
        <v>0</v>
      </c>
      <c r="AH1506" s="4">
        <f>tussenblad!I1495</f>
        <v>0</v>
      </c>
    </row>
    <row r="1507" spans="1:34" x14ac:dyDescent="0.2">
      <c r="A1507" s="4" t="s">
        <v>93</v>
      </c>
      <c r="B1507" s="4" t="str">
        <f>IF(C1507=0,"&lt;BLANK&gt;",Basisgegevens!$F$3)</f>
        <v>&lt;BLANK&gt;</v>
      </c>
      <c r="C1507" s="4">
        <f>tussenblad!E1496</f>
        <v>0</v>
      </c>
      <c r="D1507" s="4">
        <f>tussenblad!H1496</f>
        <v>0</v>
      </c>
      <c r="E1507" s="25">
        <f>tussenblad!N1496</f>
        <v>0</v>
      </c>
      <c r="F1507" s="4">
        <f>tussenblad!O1496</f>
        <v>0</v>
      </c>
      <c r="G1507" s="4">
        <f>tussenblad!P1496</f>
        <v>0</v>
      </c>
      <c r="H1507" s="25">
        <f>tussenblad!BT1496</f>
        <v>0</v>
      </c>
      <c r="I1507" s="4">
        <f>tussenblad!Q1496</f>
        <v>0</v>
      </c>
      <c r="J1507" s="26">
        <f>tussenblad!R1496</f>
        <v>0</v>
      </c>
      <c r="K1507" s="4">
        <f>IF(tussenblad!$F1496="HC","",tussenblad!F1496)</f>
        <v>0</v>
      </c>
      <c r="L1507" s="4">
        <f>IF(tussenblad!$F1496="HC",1,0)</f>
        <v>0</v>
      </c>
      <c r="M1507" s="4" t="str">
        <f>IF(tussenblad!V1496="Uit",2,"")</f>
        <v/>
      </c>
      <c r="N1507" s="4">
        <f>tussenblad!W1496</f>
        <v>0</v>
      </c>
      <c r="O1507" s="4">
        <f>tussenblad!BV1496</f>
        <v>0</v>
      </c>
      <c r="P1507" s="4">
        <f>tussenblad!BW1496</f>
        <v>0</v>
      </c>
      <c r="Q1507" s="4">
        <f>tussenblad!BX1496</f>
        <v>0</v>
      </c>
      <c r="R1507" s="4">
        <f>tussenblad!BY1496</f>
        <v>0</v>
      </c>
      <c r="S1507" s="4">
        <f>tussenblad!BZ1496</f>
        <v>0</v>
      </c>
      <c r="T1507" s="4">
        <f>tussenblad!CA1496</f>
        <v>0</v>
      </c>
      <c r="U1507" s="4">
        <f>tussenblad!CB1496</f>
        <v>0</v>
      </c>
      <c r="V1507" s="4">
        <f>tussenblad!CC1496</f>
        <v>0</v>
      </c>
      <c r="W1507" s="4" t="s">
        <v>94</v>
      </c>
      <c r="X1507" s="4" t="s">
        <v>94</v>
      </c>
      <c r="Y1507" s="4" t="s">
        <v>94</v>
      </c>
      <c r="Z1507" s="4" t="s">
        <v>95</v>
      </c>
      <c r="AA1507" s="4" t="s">
        <v>95</v>
      </c>
      <c r="AB1507" s="4" t="s">
        <v>95</v>
      </c>
      <c r="AC1507" s="4" t="s">
        <v>91</v>
      </c>
      <c r="AD1507" s="4" t="s">
        <v>91</v>
      </c>
      <c r="AE1507" s="4">
        <v>0</v>
      </c>
      <c r="AF1507" s="4">
        <v>0</v>
      </c>
      <c r="AG1507" s="4">
        <f>tussenblad!J1496</f>
        <v>0</v>
      </c>
      <c r="AH1507" s="4">
        <f>tussenblad!I1496</f>
        <v>0</v>
      </c>
    </row>
    <row r="1508" spans="1:34" x14ac:dyDescent="0.2">
      <c r="A1508" s="4" t="s">
        <v>93</v>
      </c>
      <c r="B1508" s="4" t="str">
        <f>IF(C1508=0,"&lt;BLANK&gt;",Basisgegevens!$F$3)</f>
        <v>&lt;BLANK&gt;</v>
      </c>
      <c r="C1508" s="4">
        <f>tussenblad!E1497</f>
        <v>0</v>
      </c>
      <c r="D1508" s="4">
        <f>tussenblad!H1497</f>
        <v>0</v>
      </c>
      <c r="E1508" s="25">
        <f>tussenblad!N1497</f>
        <v>0</v>
      </c>
      <c r="F1508" s="4">
        <f>tussenblad!O1497</f>
        <v>0</v>
      </c>
      <c r="G1508" s="4">
        <f>tussenblad!P1497</f>
        <v>0</v>
      </c>
      <c r="H1508" s="25">
        <f>tussenblad!BT1497</f>
        <v>0</v>
      </c>
      <c r="I1508" s="4">
        <f>tussenblad!Q1497</f>
        <v>0</v>
      </c>
      <c r="J1508" s="26">
        <f>tussenblad!R1497</f>
        <v>0</v>
      </c>
      <c r="K1508" s="4">
        <f>IF(tussenblad!$F1497="HC","",tussenblad!F1497)</f>
        <v>0</v>
      </c>
      <c r="L1508" s="4">
        <f>IF(tussenblad!$F1497="HC",1,0)</f>
        <v>0</v>
      </c>
      <c r="M1508" s="4" t="str">
        <f>IF(tussenblad!V1497="Uit",2,"")</f>
        <v/>
      </c>
      <c r="N1508" s="4">
        <f>tussenblad!W1497</f>
        <v>0</v>
      </c>
      <c r="O1508" s="4">
        <f>tussenblad!BV1497</f>
        <v>0</v>
      </c>
      <c r="P1508" s="4">
        <f>tussenblad!BW1497</f>
        <v>0</v>
      </c>
      <c r="Q1508" s="4">
        <f>tussenblad!BX1497</f>
        <v>0</v>
      </c>
      <c r="R1508" s="4">
        <f>tussenblad!BY1497</f>
        <v>0</v>
      </c>
      <c r="S1508" s="4">
        <f>tussenblad!BZ1497</f>
        <v>0</v>
      </c>
      <c r="T1508" s="4">
        <f>tussenblad!CA1497</f>
        <v>0</v>
      </c>
      <c r="U1508" s="4">
        <f>tussenblad!CB1497</f>
        <v>0</v>
      </c>
      <c r="V1508" s="4">
        <f>tussenblad!CC1497</f>
        <v>0</v>
      </c>
      <c r="W1508" s="4" t="s">
        <v>94</v>
      </c>
      <c r="X1508" s="4" t="s">
        <v>94</v>
      </c>
      <c r="Y1508" s="4" t="s">
        <v>94</v>
      </c>
      <c r="Z1508" s="4" t="s">
        <v>95</v>
      </c>
      <c r="AA1508" s="4" t="s">
        <v>95</v>
      </c>
      <c r="AB1508" s="4" t="s">
        <v>95</v>
      </c>
      <c r="AC1508" s="4" t="s">
        <v>91</v>
      </c>
      <c r="AD1508" s="4" t="s">
        <v>91</v>
      </c>
      <c r="AE1508" s="4">
        <v>0</v>
      </c>
      <c r="AF1508" s="4">
        <v>0</v>
      </c>
      <c r="AG1508" s="4">
        <f>tussenblad!J1497</f>
        <v>0</v>
      </c>
      <c r="AH1508" s="4">
        <f>tussenblad!I1497</f>
        <v>0</v>
      </c>
    </row>
    <row r="1509" spans="1:34" x14ac:dyDescent="0.2">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G1509" s="4"/>
      <c r="AH1509" s="4"/>
    </row>
  </sheetData>
  <sheetProtection algorithmName="SHA-512" hashValue="tMqmZ/OQc3GT99YZ/UkR4S9mH+w8R0QgfPw8hSz9xCmRBGpqnvD7ikuL7gu6rzoqikl8pYpk5zIJ0QGVcmaGBg==" saltValue="0Fl2KPTrPzTbN4TwaOxydQ==" spinCount="100000" sheet="1" objects="1" scenarios="1"/>
  <customSheetViews>
    <customSheetView guid="{BDCBF511-CD1D-46C1-A8B2-CAEE9D39737D}" state="hidden">
      <selection activeCell="D7" sqref="D7"/>
      <pageMargins left="0.7" right="0.7" top="0.75" bottom="0.75" header="0.3" footer="0.3"/>
    </customSheetView>
    <customSheetView guid="{B291989F-B360-4EFA-AB02-06E69AEECD36}" state="hidden">
      <selection activeCell="D7" sqref="D7"/>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J21"/>
  <sheetViews>
    <sheetView workbookViewId="0">
      <selection activeCell="C21" sqref="C21"/>
    </sheetView>
  </sheetViews>
  <sheetFormatPr defaultRowHeight="14.25" x14ac:dyDescent="0.2"/>
  <cols>
    <col min="1" max="1" width="15.25" bestFit="1" customWidth="1"/>
    <col min="2" max="2" width="1.875" bestFit="1" customWidth="1"/>
    <col min="3" max="3" width="31.5" bestFit="1" customWidth="1"/>
    <col min="4" max="4" width="16.75" bestFit="1" customWidth="1"/>
    <col min="6" max="6" width="10" bestFit="1" customWidth="1"/>
    <col min="8" max="8" width="7.5" bestFit="1" customWidth="1"/>
    <col min="9" max="9" width="13.5" bestFit="1" customWidth="1"/>
    <col min="10" max="10" width="2.25" bestFit="1" customWidth="1"/>
  </cols>
  <sheetData>
    <row r="1" spans="1:10" x14ac:dyDescent="0.2">
      <c r="A1" t="s">
        <v>96</v>
      </c>
      <c r="B1">
        <v>0</v>
      </c>
      <c r="C1" t="s">
        <v>97</v>
      </c>
      <c r="D1" t="s">
        <v>98</v>
      </c>
      <c r="F1" t="s">
        <v>99</v>
      </c>
      <c r="H1" t="s">
        <v>100</v>
      </c>
      <c r="I1" t="s">
        <v>101</v>
      </c>
    </row>
    <row r="2" spans="1:10" x14ac:dyDescent="0.2">
      <c r="A2" t="s">
        <v>102</v>
      </c>
      <c r="B2">
        <v>1</v>
      </c>
      <c r="C2" t="s">
        <v>102</v>
      </c>
      <c r="D2" t="s">
        <v>247</v>
      </c>
      <c r="F2" t="s">
        <v>103</v>
      </c>
      <c r="H2" t="s">
        <v>198</v>
      </c>
      <c r="I2" t="s">
        <v>197</v>
      </c>
      <c r="J2" t="s">
        <v>105</v>
      </c>
    </row>
    <row r="3" spans="1:10" x14ac:dyDescent="0.2">
      <c r="A3" t="s">
        <v>106</v>
      </c>
      <c r="B3">
        <v>2</v>
      </c>
      <c r="C3" t="s">
        <v>107</v>
      </c>
      <c r="D3" t="s">
        <v>61</v>
      </c>
      <c r="F3" t="s">
        <v>96</v>
      </c>
      <c r="H3" t="s">
        <v>104</v>
      </c>
      <c r="I3" t="s">
        <v>52</v>
      </c>
      <c r="J3" t="s">
        <v>104</v>
      </c>
    </row>
    <row r="4" spans="1:10" x14ac:dyDescent="0.2">
      <c r="A4" t="s">
        <v>106</v>
      </c>
      <c r="C4" t="s">
        <v>109</v>
      </c>
      <c r="D4" t="s">
        <v>62</v>
      </c>
      <c r="H4" t="s">
        <v>108</v>
      </c>
      <c r="I4" t="s">
        <v>53</v>
      </c>
      <c r="J4" t="s">
        <v>111</v>
      </c>
    </row>
    <row r="5" spans="1:10" x14ac:dyDescent="0.2">
      <c r="A5" t="s">
        <v>106</v>
      </c>
      <c r="C5" t="s">
        <v>112</v>
      </c>
      <c r="D5" t="s">
        <v>113</v>
      </c>
      <c r="H5" t="s">
        <v>110</v>
      </c>
      <c r="I5" t="s">
        <v>56</v>
      </c>
      <c r="J5" t="s">
        <v>60</v>
      </c>
    </row>
    <row r="6" spans="1:10" x14ac:dyDescent="0.2">
      <c r="A6" t="s">
        <v>106</v>
      </c>
      <c r="C6" t="s">
        <v>248</v>
      </c>
      <c r="D6" t="s">
        <v>249</v>
      </c>
      <c r="H6" t="s">
        <v>114</v>
      </c>
      <c r="I6" t="s">
        <v>57</v>
      </c>
      <c r="J6" t="s">
        <v>118</v>
      </c>
    </row>
    <row r="7" spans="1:10" x14ac:dyDescent="0.2">
      <c r="A7" t="s">
        <v>106</v>
      </c>
      <c r="C7" t="s">
        <v>115</v>
      </c>
      <c r="D7" t="s">
        <v>116</v>
      </c>
      <c r="H7" t="s">
        <v>117</v>
      </c>
      <c r="I7" s="138" t="s">
        <v>191</v>
      </c>
    </row>
    <row r="8" spans="1:10" x14ac:dyDescent="0.2">
      <c r="A8" t="s">
        <v>106</v>
      </c>
      <c r="C8" t="s">
        <v>250</v>
      </c>
      <c r="D8" t="s">
        <v>251</v>
      </c>
      <c r="H8" s="27" t="s">
        <v>119</v>
      </c>
      <c r="I8" s="138" t="s">
        <v>192</v>
      </c>
    </row>
    <row r="9" spans="1:10" x14ac:dyDescent="0.2">
      <c r="A9" t="s">
        <v>106</v>
      </c>
      <c r="C9" t="s">
        <v>120</v>
      </c>
      <c r="D9" t="s">
        <v>252</v>
      </c>
      <c r="H9" s="27" t="s">
        <v>121</v>
      </c>
      <c r="I9" s="138" t="s">
        <v>193</v>
      </c>
    </row>
    <row r="10" spans="1:10" x14ac:dyDescent="0.2">
      <c r="A10" t="s">
        <v>106</v>
      </c>
      <c r="C10" t="s">
        <v>122</v>
      </c>
      <c r="D10" t="s">
        <v>123</v>
      </c>
      <c r="H10" s="27" t="s">
        <v>124</v>
      </c>
      <c r="I10" s="138" t="s">
        <v>194</v>
      </c>
    </row>
    <row r="11" spans="1:10" x14ac:dyDescent="0.2">
      <c r="A11" t="s">
        <v>106</v>
      </c>
      <c r="C11" t="s">
        <v>125</v>
      </c>
      <c r="D11" t="s">
        <v>126</v>
      </c>
      <c r="H11" t="s">
        <v>127</v>
      </c>
      <c r="I11" s="138" t="s">
        <v>195</v>
      </c>
    </row>
    <row r="12" spans="1:10" x14ac:dyDescent="0.2">
      <c r="A12" t="s">
        <v>106</v>
      </c>
      <c r="C12" t="s">
        <v>253</v>
      </c>
      <c r="D12" t="s">
        <v>254</v>
      </c>
      <c r="H12" t="s">
        <v>128</v>
      </c>
      <c r="I12" s="138" t="s">
        <v>196</v>
      </c>
    </row>
    <row r="13" spans="1:10" x14ac:dyDescent="0.2">
      <c r="A13" t="s">
        <v>106</v>
      </c>
      <c r="C13" t="s">
        <v>129</v>
      </c>
      <c r="D13" t="s">
        <v>130</v>
      </c>
      <c r="H13" t="s">
        <v>131</v>
      </c>
      <c r="I13" s="138" t="s">
        <v>58</v>
      </c>
    </row>
    <row r="14" spans="1:10" x14ac:dyDescent="0.2">
      <c r="A14" t="s">
        <v>106</v>
      </c>
      <c r="C14" t="s">
        <v>132</v>
      </c>
      <c r="D14" t="s">
        <v>133</v>
      </c>
      <c r="H14" t="s">
        <v>134</v>
      </c>
      <c r="I14" s="138" t="s">
        <v>59</v>
      </c>
    </row>
    <row r="15" spans="1:10" x14ac:dyDescent="0.2">
      <c r="A15" t="s">
        <v>106</v>
      </c>
      <c r="C15" t="s">
        <v>136</v>
      </c>
      <c r="D15" t="s">
        <v>137</v>
      </c>
      <c r="H15" t="s">
        <v>135</v>
      </c>
      <c r="I15" s="138"/>
    </row>
    <row r="16" spans="1:10" x14ac:dyDescent="0.2">
      <c r="A16" t="s">
        <v>106</v>
      </c>
      <c r="C16" t="s">
        <v>139</v>
      </c>
      <c r="D16" t="s">
        <v>140</v>
      </c>
      <c r="H16" t="s">
        <v>138</v>
      </c>
      <c r="I16" s="138"/>
    </row>
    <row r="17" spans="1:9" x14ac:dyDescent="0.2">
      <c r="A17" t="s">
        <v>106</v>
      </c>
      <c r="C17" t="s">
        <v>142</v>
      </c>
      <c r="D17" t="s">
        <v>55</v>
      </c>
      <c r="H17" t="s">
        <v>141</v>
      </c>
      <c r="I17" s="138"/>
    </row>
    <row r="18" spans="1:9" x14ac:dyDescent="0.2">
      <c r="A18" t="s">
        <v>106</v>
      </c>
      <c r="C18" t="s">
        <v>144</v>
      </c>
      <c r="D18" t="s">
        <v>54</v>
      </c>
      <c r="H18" t="s">
        <v>143</v>
      </c>
      <c r="I18" s="138"/>
    </row>
    <row r="19" spans="1:9" x14ac:dyDescent="0.2">
      <c r="A19" t="s">
        <v>106</v>
      </c>
      <c r="C19" t="s">
        <v>146</v>
      </c>
      <c r="D19" t="s">
        <v>255</v>
      </c>
      <c r="H19" t="s">
        <v>145</v>
      </c>
      <c r="I19" s="138"/>
    </row>
    <row r="20" spans="1:9" x14ac:dyDescent="0.2">
      <c r="H20" t="s">
        <v>147</v>
      </c>
      <c r="I20" s="138"/>
    </row>
    <row r="21" spans="1:9" x14ac:dyDescent="0.2">
      <c r="I21" s="138"/>
    </row>
  </sheetData>
  <sheetProtection algorithmName="SHA-512" hashValue="u/1meNvecAtsAJcYBxLRIZ1THQswFlnB/lSoWzOBEcpP5LdRAZMet1FUPItSa2xOMNcig1SVGBNzFiFtEVq/Jg==" saltValue="f6ZOnlcZ1DdMZ2BEfgnqdw==" spinCount="100000" sheet="1" objects="1" scenarios="1" selectLockedCells="1" selectUnlockedCells="1"/>
  <customSheetViews>
    <customSheetView guid="{BDCBF511-CD1D-46C1-A8B2-CAEE9D39737D}" state="hidden">
      <selection activeCell="D2" sqref="D2"/>
      <pageMargins left="0.7" right="0.7" top="0.75" bottom="0.75" header="0.3" footer="0.3"/>
    </customSheetView>
    <customSheetView guid="{B291989F-B360-4EFA-AB02-06E69AEECD36}" state="hidden">
      <selection activeCell="D2" sqref="D2"/>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AE368A91B1784CB5DE3F2E2A86EADE" ma:contentTypeVersion="18" ma:contentTypeDescription="Een nieuw document maken." ma:contentTypeScope="" ma:versionID="c816f12e915bdac3e530897d85b63dc8">
  <xsd:schema xmlns:xsd="http://www.w3.org/2001/XMLSchema" xmlns:xs="http://www.w3.org/2001/XMLSchema" xmlns:p="http://schemas.microsoft.com/office/2006/metadata/properties" xmlns:ns2="2fcb9d2f-7689-48cb-80ef-01c35cb116a6" xmlns:ns3="a811006f-1c16-41b7-b921-4a643f9d9ecc" targetNamespace="http://schemas.microsoft.com/office/2006/metadata/properties" ma:root="true" ma:fieldsID="9009a909a7d81ef690a002c0106c1551" ns2:_="" ns3:_="">
    <xsd:import namespace="2fcb9d2f-7689-48cb-80ef-01c35cb116a6"/>
    <xsd:import namespace="a811006f-1c16-41b7-b921-4a643f9d9ec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b9d2f-7689-48cb-80ef-01c35cb116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d77c66a2-1fd6-47a7-b8eb-c7bfc0e1428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811006f-1c16-41b7-b921-4a643f9d9ecc"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d43055e2-7c1b-4db4-bea0-75341c57597f}" ma:internalName="TaxCatchAll" ma:showField="CatchAllData" ma:web="a811006f-1c16-41b7-b921-4a643f9d9e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fcb9d2f-7689-48cb-80ef-01c35cb116a6">
      <Terms xmlns="http://schemas.microsoft.com/office/infopath/2007/PartnerControls"/>
    </lcf76f155ced4ddcb4097134ff3c332f>
    <TaxCatchAll xmlns="a811006f-1c16-41b7-b921-4a643f9d9ecc" xsi:nil="true"/>
  </documentManagement>
</p:properties>
</file>

<file path=customXml/itemProps1.xml><?xml version="1.0" encoding="utf-8"?>
<ds:datastoreItem xmlns:ds="http://schemas.openxmlformats.org/officeDocument/2006/customXml" ds:itemID="{CA6378A1-9E59-41DC-8F8B-441368307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b9d2f-7689-48cb-80ef-01c35cb116a6"/>
    <ds:schemaRef ds:uri="a811006f-1c16-41b7-b921-4a643f9d9e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8D580C-0A6C-4ABC-B12C-C1A293001044}">
  <ds:schemaRefs>
    <ds:schemaRef ds:uri="http://schemas.microsoft.com/sharepoint/v3/contenttype/forms"/>
  </ds:schemaRefs>
</ds:datastoreItem>
</file>

<file path=customXml/itemProps3.xml><?xml version="1.0" encoding="utf-8"?>
<ds:datastoreItem xmlns:ds="http://schemas.openxmlformats.org/officeDocument/2006/customXml" ds:itemID="{5F3AC9B1-EC1C-4438-91D0-8362944A84A5}">
  <ds:schemaRefs>
    <ds:schemaRef ds:uri="http://schemas.microsoft.com/office/2006/documentManagement/types"/>
    <ds:schemaRef ds:uri="http://purl.org/dc/dcmitype/"/>
    <ds:schemaRef ds:uri="http://schemas.microsoft.com/office/2006/metadata/properties"/>
    <ds:schemaRef ds:uri="2fcb9d2f-7689-48cb-80ef-01c35cb116a6"/>
    <ds:schemaRef ds:uri="http://purl.org/dc/elements/1.1/"/>
    <ds:schemaRef ds:uri="http://purl.org/dc/terms/"/>
    <ds:schemaRef ds:uri="http://schemas.microsoft.com/office/infopath/2007/PartnerControls"/>
    <ds:schemaRef ds:uri="http://schemas.openxmlformats.org/package/2006/metadata/core-properties"/>
    <ds:schemaRef ds:uri="a811006f-1c16-41b7-b921-4a643f9d9ec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Uitleg</vt:lpstr>
      <vt:lpstr>Basisgegevens</vt:lpstr>
      <vt:lpstr>Uitslagen</vt:lpstr>
      <vt:lpstr>tussenblad</vt:lpstr>
      <vt:lpstr>Inlees</vt:lpstr>
      <vt:lpstr>Termination</vt:lpstr>
      <vt:lpstr>Basisgegevens!Afdrukbereik</vt:lpstr>
      <vt:lpstr>Uitslagen!Afdrukbereik</vt:lpstr>
      <vt:lpstr>Uitslagen!Afdruktitels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Ruud Groen</dc:creator>
  <cp:lastModifiedBy>Esther Bos | KNHS</cp:lastModifiedBy>
  <cp:lastPrinted>2022-01-28T09:42:04Z</cp:lastPrinted>
  <dcterms:created xsi:type="dcterms:W3CDTF">2020-11-03T10:37:18Z</dcterms:created>
  <dcterms:modified xsi:type="dcterms:W3CDTF">2024-04-23T14:08:36Z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0x010100D2AE368A91B1784CB5DE3F2E2A86EADE</vt:lpwstr>
  </property>
  <property fmtid="{D5CDD505-2E9C-101B-9397-08002B2CF9AE}" pid="3" name="MediaServiceImageTags">
    <vt:lpwstr/>
  </property>
</Properties>
</file>